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Leonardo\OneDrive\Laguna Carapã\AG. OBRAS EM LICITAÇÃO-ETP\BOCAJÁ - 40 CASAS AGEHAB\FNHIS sub-50 Projetos\PROJETOS E ORCAMENTO AGEHAB\ALTERAÇÕES LAGUNA CARAPÃ\"/>
    </mc:Choice>
  </mc:AlternateContent>
  <xr:revisionPtr revIDLastSave="0" documentId="13_ncr:1_{4ACF685D-D5BC-4120-8CC7-719D9AE7C370}" xr6:coauthVersionLast="47" xr6:coauthVersionMax="47" xr10:uidLastSave="{00000000-0000-0000-0000-000000000000}"/>
  <bookViews>
    <workbookView xWindow="-120" yWindow="-120" windowWidth="20730" windowHeight="11160" tabRatio="681" firstSheet="1" activeTab="1" xr2:uid="{47916A29-910D-470D-B81A-BF7D90DE22E2}"/>
  </bookViews>
  <sheets>
    <sheet name="RESUMO" sheetId="6" r:id="rId1"/>
    <sheet name="PLANILHA" sheetId="2" r:id="rId2"/>
    <sheet name="MECALC" sheetId="8" r:id="rId3"/>
    <sheet name="COMPOSIÇÕES" sheetId="7" r:id="rId4"/>
    <sheet name="COTAÇÕES" sheetId="9" r:id="rId5"/>
    <sheet name="CRONOGRAMA (18M)" sheetId="10" r:id="rId6"/>
    <sheet name="CRONOGRAMA (6M)" sheetId="11" state="hidden" r:id="rId7"/>
    <sheet name="CRONOGRAMA (8M)" sheetId="12" state="hidden" r:id="rId8"/>
    <sheet name="SINAPI-COMP" sheetId="5" r:id="rId9"/>
    <sheet name="SINAPI-INS" sheetId="4" r:id="rId10"/>
  </sheets>
  <definedNames>
    <definedName name="_xlnm.Print_Area" localSheetId="3">COMPOSIÇÕES!$B$2:$H$271</definedName>
    <definedName name="_xlnm.Print_Area" localSheetId="4">COTAÇÕES!$B$2:$H$17</definedName>
    <definedName name="_xlnm.Print_Area" localSheetId="5">'CRONOGRAMA (18M)'!$B$2:$W$56</definedName>
    <definedName name="_xlnm.Print_Area" localSheetId="6">'CRONOGRAMA (6M)'!$B$2:$K$56</definedName>
    <definedName name="_xlnm.Print_Area" localSheetId="7">'CRONOGRAMA (8M)'!$B$2:$M$56</definedName>
    <definedName name="_xlnm.Print_Area" localSheetId="2">MECALC!$B$2:$G$189</definedName>
    <definedName name="_xlnm.Print_Area" localSheetId="1">PLANILHA!$B$2:$K$192</definedName>
    <definedName name="_xlnm.Print_Area" localSheetId="0">RESUMO!$B$2:$E$45</definedName>
    <definedName name="_xlnm.Print_Titles" localSheetId="3">COMPOSIÇÕES!$2:$12</definedName>
    <definedName name="_xlnm.Print_Titles" localSheetId="5">'CRONOGRAMA (18M)'!$B:$C,'CRONOGRAMA (18M)'!$11:$14</definedName>
    <definedName name="_xlnm.Print_Titles" localSheetId="2">MECALC!$2:$13</definedName>
    <definedName name="_xlnm.Print_Titles" localSheetId="1">PLANILHA!$2:$14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70" i="7" l="1"/>
  <c r="E265" i="7"/>
  <c r="F270" i="7"/>
  <c r="G270" i="7" s="1"/>
  <c r="D270" i="7"/>
  <c r="C270" i="7"/>
  <c r="E269" i="7"/>
  <c r="E268" i="7"/>
  <c r="E266" i="7"/>
  <c r="F269" i="7"/>
  <c r="G269" i="7" s="1"/>
  <c r="H269" i="7" s="1"/>
  <c r="D269" i="7"/>
  <c r="C269" i="7"/>
  <c r="F268" i="7"/>
  <c r="G268" i="7" s="1"/>
  <c r="D268" i="7"/>
  <c r="C268" i="7"/>
  <c r="F267" i="7"/>
  <c r="G267" i="7" s="1"/>
  <c r="H267" i="7" s="1"/>
  <c r="D267" i="7"/>
  <c r="C267" i="7"/>
  <c r="G266" i="7"/>
  <c r="H266" i="7" s="1"/>
  <c r="F266" i="7"/>
  <c r="D266" i="7"/>
  <c r="C266" i="7"/>
  <c r="F265" i="7"/>
  <c r="G265" i="7" s="1"/>
  <c r="D265" i="7"/>
  <c r="C265" i="7"/>
  <c r="H75" i="8"/>
  <c r="H74" i="8"/>
  <c r="H30" i="8"/>
  <c r="H31" i="8"/>
  <c r="D39" i="2"/>
  <c r="D38" i="8" s="1"/>
  <c r="E39" i="2"/>
  <c r="F38" i="8" s="1"/>
  <c r="G39" i="2"/>
  <c r="H39" i="2"/>
  <c r="I39" i="2" s="1"/>
  <c r="D40" i="2"/>
  <c r="D39" i="8" s="1"/>
  <c r="E40" i="2"/>
  <c r="F39" i="8" s="1"/>
  <c r="G40" i="2"/>
  <c r="H40" i="2"/>
  <c r="I40" i="2" s="1"/>
  <c r="C38" i="8"/>
  <c r="C39" i="8"/>
  <c r="C186" i="8"/>
  <c r="D187" i="2"/>
  <c r="D186" i="8" s="1"/>
  <c r="E187" i="2"/>
  <c r="F186" i="8" s="1"/>
  <c r="G187" i="2"/>
  <c r="H187" i="2"/>
  <c r="I187" i="2" s="1"/>
  <c r="D179" i="2"/>
  <c r="D178" i="8" s="1"/>
  <c r="E179" i="2"/>
  <c r="F178" i="8" s="1"/>
  <c r="G179" i="2"/>
  <c r="H179" i="2"/>
  <c r="I179" i="2" s="1"/>
  <c r="D180" i="2"/>
  <c r="D179" i="8" s="1"/>
  <c r="E180" i="2"/>
  <c r="F179" i="8" s="1"/>
  <c r="G180" i="2"/>
  <c r="H180" i="2"/>
  <c r="I180" i="2" s="1"/>
  <c r="D181" i="2"/>
  <c r="D180" i="8" s="1"/>
  <c r="E181" i="2"/>
  <c r="F180" i="8" s="1"/>
  <c r="G181" i="2"/>
  <c r="H181" i="2"/>
  <c r="I181" i="2" s="1"/>
  <c r="D182" i="2"/>
  <c r="D181" i="8" s="1"/>
  <c r="E182" i="2"/>
  <c r="F181" i="8" s="1"/>
  <c r="G182" i="2"/>
  <c r="H182" i="2"/>
  <c r="I182" i="2" s="1"/>
  <c r="C178" i="8"/>
  <c r="C179" i="8"/>
  <c r="C180" i="8"/>
  <c r="C181" i="8"/>
  <c r="D10" i="2"/>
  <c r="Z39" i="10"/>
  <c r="Z17" i="10"/>
  <c r="Z19" i="10"/>
  <c r="Z21" i="10"/>
  <c r="Z23" i="10"/>
  <c r="Z25" i="10"/>
  <c r="Z27" i="10"/>
  <c r="Z29" i="10"/>
  <c r="Z31" i="10"/>
  <c r="Z33" i="10"/>
  <c r="Z35" i="10"/>
  <c r="Z37" i="10"/>
  <c r="Z41" i="10"/>
  <c r="Z43" i="10"/>
  <c r="Z45" i="10"/>
  <c r="Z47" i="10"/>
  <c r="Z49" i="10"/>
  <c r="Z51" i="10"/>
  <c r="Z53" i="10"/>
  <c r="H265" i="7" l="1"/>
  <c r="H270" i="7"/>
  <c r="H268" i="7"/>
  <c r="F181" i="2"/>
  <c r="F180" i="2"/>
  <c r="F40" i="2"/>
  <c r="F39" i="2"/>
  <c r="F179" i="2"/>
  <c r="F182" i="2"/>
  <c r="F187" i="2"/>
  <c r="C27" i="8"/>
  <c r="C28" i="8"/>
  <c r="C29" i="8"/>
  <c r="C30" i="8"/>
  <c r="C31" i="8"/>
  <c r="C32" i="8"/>
  <c r="C33" i="8"/>
  <c r="C26" i="8"/>
  <c r="D28" i="2" l="1"/>
  <c r="D27" i="8" s="1"/>
  <c r="E28" i="2"/>
  <c r="F27" i="8" s="1"/>
  <c r="G28" i="2"/>
  <c r="F28" i="2" s="1"/>
  <c r="H28" i="2"/>
  <c r="I28" i="2" s="1"/>
  <c r="D29" i="2"/>
  <c r="D28" i="8" s="1"/>
  <c r="E29" i="2"/>
  <c r="F28" i="8" s="1"/>
  <c r="G29" i="2"/>
  <c r="F29" i="2" s="1"/>
  <c r="H29" i="2"/>
  <c r="I29" i="2" s="1"/>
  <c r="D30" i="2"/>
  <c r="D29" i="8" s="1"/>
  <c r="E30" i="2"/>
  <c r="F29" i="8" s="1"/>
  <c r="G30" i="2"/>
  <c r="F30" i="2" s="1"/>
  <c r="H30" i="2"/>
  <c r="I30" i="2" s="1"/>
  <c r="D31" i="2"/>
  <c r="D30" i="8" s="1"/>
  <c r="E31" i="2"/>
  <c r="F30" i="8" s="1"/>
  <c r="G31" i="2"/>
  <c r="F31" i="2" s="1"/>
  <c r="H31" i="2"/>
  <c r="I31" i="2" s="1"/>
  <c r="D32" i="2"/>
  <c r="D31" i="8" s="1"/>
  <c r="E32" i="2"/>
  <c r="F31" i="8" s="1"/>
  <c r="G32" i="2"/>
  <c r="F32" i="2" s="1"/>
  <c r="H32" i="2"/>
  <c r="I32" i="2" s="1"/>
  <c r="D33" i="2"/>
  <c r="D32" i="8" s="1"/>
  <c r="E33" i="2"/>
  <c r="F32" i="8" s="1"/>
  <c r="G33" i="2"/>
  <c r="F33" i="2" s="1"/>
  <c r="H33" i="2"/>
  <c r="I33" i="2" s="1"/>
  <c r="D34" i="2"/>
  <c r="D33" i="8" s="1"/>
  <c r="E34" i="2"/>
  <c r="F33" i="8" s="1"/>
  <c r="G34" i="2"/>
  <c r="F34" i="2" s="1"/>
  <c r="H34" i="2"/>
  <c r="I34" i="2" s="1"/>
  <c r="H27" i="2"/>
  <c r="I27" i="2" s="1"/>
  <c r="G27" i="2"/>
  <c r="F27" i="2" s="1"/>
  <c r="E27" i="2"/>
  <c r="F26" i="8" s="1"/>
  <c r="D27" i="2"/>
  <c r="D26" i="8" s="1"/>
  <c r="D35" i="2"/>
  <c r="E35" i="2"/>
  <c r="G35" i="2"/>
  <c r="F35" i="2" s="1"/>
  <c r="H35" i="2"/>
  <c r="I35" i="2" s="1"/>
  <c r="C48" i="8" l="1"/>
  <c r="E49" i="2"/>
  <c r="F48" i="8" s="1"/>
  <c r="G49" i="2"/>
  <c r="F49" i="2" s="1"/>
  <c r="H49" i="2"/>
  <c r="I49" i="2" s="1"/>
  <c r="D49" i="2"/>
  <c r="D48" i="8" s="1"/>
  <c r="H122" i="2"/>
  <c r="I122" i="2" s="1"/>
  <c r="G122" i="2"/>
  <c r="E122" i="2"/>
  <c r="D122" i="2"/>
  <c r="H123" i="2" l="1"/>
  <c r="I123" i="2" s="1"/>
  <c r="G123" i="2"/>
  <c r="E123" i="2"/>
  <c r="D123" i="2"/>
  <c r="F34" i="7" l="1"/>
  <c r="G34" i="7" s="1"/>
  <c r="G43" i="2" l="1"/>
  <c r="E43" i="2"/>
  <c r="D43" i="2"/>
  <c r="C125" i="8" l="1"/>
  <c r="C126" i="8"/>
  <c r="C127" i="8"/>
  <c r="C97" i="8"/>
  <c r="C96" i="8"/>
  <c r="C84" i="8"/>
  <c r="C78" i="8"/>
  <c r="C70" i="8"/>
  <c r="D59" i="8"/>
  <c r="C57" i="8"/>
  <c r="C47" i="8"/>
  <c r="C49" i="8"/>
  <c r="H126" i="2"/>
  <c r="I126" i="2" s="1"/>
  <c r="G126" i="2"/>
  <c r="E126" i="2"/>
  <c r="F125" i="8" s="1"/>
  <c r="D126" i="2"/>
  <c r="D125" i="8" s="1"/>
  <c r="H125" i="2"/>
  <c r="I125" i="2" s="1"/>
  <c r="G125" i="2"/>
  <c r="E125" i="2"/>
  <c r="D125" i="2"/>
  <c r="H121" i="2"/>
  <c r="I121" i="2" s="1"/>
  <c r="G121" i="2"/>
  <c r="E121" i="2"/>
  <c r="D121" i="2"/>
  <c r="H120" i="2"/>
  <c r="I120" i="2" s="1"/>
  <c r="G120" i="2"/>
  <c r="E120" i="2"/>
  <c r="D120" i="2"/>
  <c r="G118" i="2"/>
  <c r="E118" i="2"/>
  <c r="D118" i="2"/>
  <c r="G117" i="2"/>
  <c r="E117" i="2"/>
  <c r="D117" i="2"/>
  <c r="H116" i="2"/>
  <c r="I116" i="2" s="1"/>
  <c r="G116" i="2"/>
  <c r="E116" i="2"/>
  <c r="D116" i="2"/>
  <c r="H115" i="2"/>
  <c r="I115" i="2" s="1"/>
  <c r="G115" i="2"/>
  <c r="E115" i="2"/>
  <c r="D115" i="2"/>
  <c r="D97" i="2"/>
  <c r="D96" i="8" s="1"/>
  <c r="D98" i="2"/>
  <c r="D97" i="8" s="1"/>
  <c r="D100" i="2"/>
  <c r="H98" i="2"/>
  <c r="I98" i="2" s="1"/>
  <c r="G98" i="2"/>
  <c r="E98" i="2"/>
  <c r="F97" i="8" s="1"/>
  <c r="H97" i="2"/>
  <c r="I97" i="2" s="1"/>
  <c r="G97" i="2"/>
  <c r="E97" i="2"/>
  <c r="F96" i="8" s="1"/>
  <c r="H84" i="2"/>
  <c r="I84" i="2" s="1"/>
  <c r="G84" i="2"/>
  <c r="E84" i="2"/>
  <c r="D84" i="2"/>
  <c r="D79" i="2"/>
  <c r="D78" i="8" s="1"/>
  <c r="H79" i="2"/>
  <c r="I79" i="2" s="1"/>
  <c r="G79" i="2"/>
  <c r="E79" i="2"/>
  <c r="F78" i="8" s="1"/>
  <c r="H71" i="2"/>
  <c r="I71" i="2" s="1"/>
  <c r="G71" i="2"/>
  <c r="E71" i="2"/>
  <c r="D71" i="2"/>
  <c r="H58" i="2"/>
  <c r="I58" i="2" s="1"/>
  <c r="G58" i="2"/>
  <c r="E58" i="2"/>
  <c r="F57" i="8" s="1"/>
  <c r="D58" i="2"/>
  <c r="D57" i="8" s="1"/>
  <c r="H48" i="2"/>
  <c r="I48" i="2" s="1"/>
  <c r="G48" i="2"/>
  <c r="E48" i="2"/>
  <c r="F47" i="8" s="1"/>
  <c r="D48" i="2"/>
  <c r="D47" i="8" s="1"/>
  <c r="H47" i="2"/>
  <c r="I47" i="2" s="1"/>
  <c r="G47" i="2"/>
  <c r="E47" i="2"/>
  <c r="D47" i="2"/>
  <c r="G50" i="2"/>
  <c r="E50" i="2"/>
  <c r="F49" i="8" s="1"/>
  <c r="D50" i="2"/>
  <c r="D49" i="8" s="1"/>
  <c r="H46" i="2"/>
  <c r="I46" i="2" s="1"/>
  <c r="G46" i="2"/>
  <c r="E46" i="2"/>
  <c r="D46" i="2"/>
  <c r="H69" i="2" l="1"/>
  <c r="I69" i="2" s="1"/>
  <c r="G69" i="2"/>
  <c r="E69" i="2"/>
  <c r="D69" i="2"/>
  <c r="G68" i="2"/>
  <c r="E68" i="2"/>
  <c r="D68" i="2"/>
  <c r="D99" i="7"/>
  <c r="D100" i="7"/>
  <c r="D98" i="7"/>
  <c r="F99" i="7"/>
  <c r="G99" i="7" s="1"/>
  <c r="H99" i="7" s="1"/>
  <c r="F100" i="7"/>
  <c r="G100" i="7" s="1"/>
  <c r="H100" i="7" s="1"/>
  <c r="F98" i="7"/>
  <c r="G98" i="7" s="1"/>
  <c r="H98" i="7" s="1"/>
  <c r="F97" i="7"/>
  <c r="G97" i="7" s="1"/>
  <c r="H97" i="7" s="1"/>
  <c r="D97" i="7"/>
  <c r="C99" i="7"/>
  <c r="C100" i="7"/>
  <c r="C98" i="7"/>
  <c r="C97" i="7"/>
  <c r="C54" i="7"/>
  <c r="D54" i="7"/>
  <c r="F54" i="7"/>
  <c r="G54" i="7" s="1"/>
  <c r="H54" i="7" s="1"/>
  <c r="C55" i="7"/>
  <c r="D55" i="7"/>
  <c r="F55" i="7"/>
  <c r="G55" i="7" s="1"/>
  <c r="H55" i="7" s="1"/>
  <c r="C56" i="7"/>
  <c r="D56" i="7"/>
  <c r="F56" i="7"/>
  <c r="G56" i="7" s="1"/>
  <c r="H56" i="7" s="1"/>
  <c r="C57" i="7"/>
  <c r="D57" i="7"/>
  <c r="F57" i="7"/>
  <c r="G57" i="7" s="1"/>
  <c r="H57" i="7" s="1"/>
  <c r="C58" i="7"/>
  <c r="D58" i="7"/>
  <c r="F58" i="7"/>
  <c r="G58" i="7" s="1"/>
  <c r="H58" i="7" s="1"/>
  <c r="C59" i="7"/>
  <c r="D59" i="7"/>
  <c r="F59" i="7"/>
  <c r="G59" i="7" s="1"/>
  <c r="H59" i="7" s="1"/>
  <c r="C60" i="7"/>
  <c r="D60" i="7"/>
  <c r="F60" i="7"/>
  <c r="G60" i="7" s="1"/>
  <c r="H60" i="7" s="1"/>
  <c r="G189" i="8"/>
  <c r="G20" i="8"/>
  <c r="G19" i="8"/>
  <c r="G18" i="8"/>
  <c r="G17" i="8"/>
  <c r="G16" i="2"/>
  <c r="F251" i="7"/>
  <c r="G251" i="7" s="1"/>
  <c r="H251" i="7" s="1"/>
  <c r="F250" i="7"/>
  <c r="G250" i="7" s="1"/>
  <c r="H250" i="7" s="1"/>
  <c r="D251" i="7"/>
  <c r="C251" i="7"/>
  <c r="D250" i="7"/>
  <c r="C250" i="7"/>
  <c r="D103" i="7"/>
  <c r="C103" i="7"/>
  <c r="D174" i="7"/>
  <c r="C174" i="7"/>
  <c r="D252" i="7"/>
  <c r="C252" i="7"/>
  <c r="F238" i="7"/>
  <c r="F239" i="7"/>
  <c r="F240" i="7"/>
  <c r="F241" i="7"/>
  <c r="F242" i="7"/>
  <c r="F237" i="7"/>
  <c r="C238" i="7"/>
  <c r="D238" i="7"/>
  <c r="C239" i="7"/>
  <c r="D239" i="7"/>
  <c r="C240" i="7"/>
  <c r="D240" i="7"/>
  <c r="C241" i="7"/>
  <c r="D241" i="7"/>
  <c r="C242" i="7"/>
  <c r="D242" i="7"/>
  <c r="D237" i="7"/>
  <c r="C237" i="7"/>
  <c r="F223" i="7"/>
  <c r="F224" i="7"/>
  <c r="F225" i="7"/>
  <c r="F226" i="7"/>
  <c r="F227" i="7"/>
  <c r="F222" i="7"/>
  <c r="C223" i="7"/>
  <c r="D223" i="7"/>
  <c r="C224" i="7"/>
  <c r="D224" i="7"/>
  <c r="C225" i="7"/>
  <c r="D225" i="7"/>
  <c r="C226" i="7"/>
  <c r="D226" i="7"/>
  <c r="C227" i="7"/>
  <c r="D227" i="7"/>
  <c r="D222" i="7"/>
  <c r="C222" i="7"/>
  <c r="F217" i="7"/>
  <c r="F216" i="7"/>
  <c r="F215" i="7"/>
  <c r="F214" i="7"/>
  <c r="D217" i="7"/>
  <c r="C217" i="7"/>
  <c r="D216" i="7"/>
  <c r="C216" i="7"/>
  <c r="D215" i="7"/>
  <c r="C215" i="7"/>
  <c r="D214" i="7"/>
  <c r="C214" i="7"/>
  <c r="F207" i="7"/>
  <c r="F208" i="7"/>
  <c r="F209" i="7"/>
  <c r="F206" i="7"/>
  <c r="C207" i="7"/>
  <c r="D207" i="7"/>
  <c r="C208" i="7"/>
  <c r="D208" i="7"/>
  <c r="C209" i="7"/>
  <c r="D209" i="7"/>
  <c r="D206" i="7"/>
  <c r="C206" i="7"/>
  <c r="F201" i="7"/>
  <c r="F200" i="7"/>
  <c r="D201" i="7"/>
  <c r="C201" i="7"/>
  <c r="D200" i="7"/>
  <c r="C200" i="7"/>
  <c r="F190" i="7"/>
  <c r="F191" i="7"/>
  <c r="F192" i="7"/>
  <c r="F193" i="7"/>
  <c r="F194" i="7"/>
  <c r="F195" i="7"/>
  <c r="F189" i="7"/>
  <c r="C195" i="7"/>
  <c r="D195" i="7"/>
  <c r="C190" i="7"/>
  <c r="D190" i="7"/>
  <c r="C191" i="7"/>
  <c r="D191" i="7"/>
  <c r="C192" i="7"/>
  <c r="D192" i="7"/>
  <c r="C193" i="7"/>
  <c r="D193" i="7"/>
  <c r="C194" i="7"/>
  <c r="D194" i="7"/>
  <c r="D189" i="7"/>
  <c r="C189" i="7"/>
  <c r="F176" i="7"/>
  <c r="F175" i="7"/>
  <c r="C176" i="7"/>
  <c r="D176" i="7"/>
  <c r="D175" i="7"/>
  <c r="C175" i="7"/>
  <c r="F167" i="7"/>
  <c r="F168" i="7"/>
  <c r="F169" i="7"/>
  <c r="F166" i="7"/>
  <c r="C167" i="7"/>
  <c r="D167" i="7"/>
  <c r="C168" i="7"/>
  <c r="D168" i="7"/>
  <c r="C169" i="7"/>
  <c r="D169" i="7"/>
  <c r="D166" i="7"/>
  <c r="C166" i="7"/>
  <c r="F153" i="7"/>
  <c r="D153" i="7"/>
  <c r="C153" i="7"/>
  <c r="F149" i="7"/>
  <c r="C149" i="7"/>
  <c r="D149" i="7"/>
  <c r="F148" i="7"/>
  <c r="F147" i="7"/>
  <c r="F146" i="7"/>
  <c r="C147" i="7"/>
  <c r="D147" i="7"/>
  <c r="C148" i="7"/>
  <c r="D148" i="7"/>
  <c r="D146" i="7"/>
  <c r="C146" i="7"/>
  <c r="F123" i="7"/>
  <c r="D123" i="7"/>
  <c r="C123" i="7"/>
  <c r="F138" i="7"/>
  <c r="F139" i="7"/>
  <c r="F140" i="7"/>
  <c r="F128" i="7"/>
  <c r="F129" i="7"/>
  <c r="F130" i="7"/>
  <c r="F131" i="7"/>
  <c r="F132" i="7"/>
  <c r="F133" i="7"/>
  <c r="F134" i="7"/>
  <c r="F135" i="7"/>
  <c r="F136" i="7"/>
  <c r="F137" i="7"/>
  <c r="F127" i="7"/>
  <c r="C138" i="7"/>
  <c r="D138" i="7"/>
  <c r="C139" i="7"/>
  <c r="D139" i="7"/>
  <c r="C140" i="7"/>
  <c r="D140" i="7"/>
  <c r="C128" i="7"/>
  <c r="D128" i="7"/>
  <c r="C129" i="7"/>
  <c r="D129" i="7"/>
  <c r="C130" i="7"/>
  <c r="D130" i="7"/>
  <c r="C131" i="7"/>
  <c r="D131" i="7"/>
  <c r="C132" i="7"/>
  <c r="D132" i="7"/>
  <c r="C133" i="7"/>
  <c r="D133" i="7"/>
  <c r="C134" i="7"/>
  <c r="D134" i="7"/>
  <c r="C135" i="7"/>
  <c r="D135" i="7"/>
  <c r="C136" i="7"/>
  <c r="D136" i="7"/>
  <c r="C137" i="7"/>
  <c r="D137" i="7"/>
  <c r="D127" i="7"/>
  <c r="C127" i="7"/>
  <c r="F119" i="7"/>
  <c r="D119" i="7"/>
  <c r="C119" i="7"/>
  <c r="D115" i="7"/>
  <c r="C115" i="7"/>
  <c r="F115" i="7"/>
  <c r="F110" i="7"/>
  <c r="F109" i="7"/>
  <c r="D110" i="7"/>
  <c r="C110" i="7"/>
  <c r="D109" i="7"/>
  <c r="C109" i="7"/>
  <c r="F92" i="7"/>
  <c r="F91" i="7"/>
  <c r="F85" i="7"/>
  <c r="F84" i="7"/>
  <c r="F74" i="7"/>
  <c r="F75" i="7"/>
  <c r="F76" i="7"/>
  <c r="F77" i="7"/>
  <c r="F73" i="7"/>
  <c r="F68" i="7"/>
  <c r="G68" i="7" s="1"/>
  <c r="H68" i="7" s="1"/>
  <c r="F67" i="7"/>
  <c r="G67" i="7" s="1"/>
  <c r="H67" i="7" s="1"/>
  <c r="F63" i="7"/>
  <c r="G63" i="7" s="1"/>
  <c r="H63" i="7" s="1"/>
  <c r="F48" i="7"/>
  <c r="G48" i="7" s="1"/>
  <c r="H48" i="7" s="1"/>
  <c r="F42" i="7"/>
  <c r="F43" i="7"/>
  <c r="F41" i="7"/>
  <c r="F26" i="7"/>
  <c r="F27" i="7"/>
  <c r="F28" i="7"/>
  <c r="F29" i="7"/>
  <c r="F30" i="7"/>
  <c r="F31" i="7"/>
  <c r="F32" i="7"/>
  <c r="F33" i="7"/>
  <c r="H34" i="7"/>
  <c r="F25" i="7"/>
  <c r="F22" i="7"/>
  <c r="G22" i="7" s="1"/>
  <c r="F14" i="7"/>
  <c r="F15" i="7"/>
  <c r="F16" i="7"/>
  <c r="F17" i="7"/>
  <c r="D190" i="2"/>
  <c r="G175" i="2"/>
  <c r="E175" i="2"/>
  <c r="D175" i="2"/>
  <c r="G186" i="2"/>
  <c r="G185" i="2"/>
  <c r="G178" i="2"/>
  <c r="G177" i="2"/>
  <c r="G176" i="2"/>
  <c r="G174" i="2"/>
  <c r="G164" i="2"/>
  <c r="G165" i="2"/>
  <c r="G166" i="2"/>
  <c r="G168" i="2"/>
  <c r="G163" i="2"/>
  <c r="G156" i="2"/>
  <c r="G157" i="2"/>
  <c r="G158" i="2"/>
  <c r="G159" i="2"/>
  <c r="G160" i="2"/>
  <c r="G155" i="2"/>
  <c r="G171" i="2"/>
  <c r="E171" i="2"/>
  <c r="D171" i="2"/>
  <c r="G170" i="2"/>
  <c r="E170" i="2"/>
  <c r="D170" i="2"/>
  <c r="G169" i="2"/>
  <c r="E169" i="2"/>
  <c r="D169" i="2"/>
  <c r="G162" i="2"/>
  <c r="E162" i="2"/>
  <c r="D162" i="2"/>
  <c r="G161" i="2"/>
  <c r="E161" i="2"/>
  <c r="D161" i="2"/>
  <c r="G145" i="2"/>
  <c r="G146" i="2"/>
  <c r="G147" i="2"/>
  <c r="G148" i="2"/>
  <c r="G149" i="2"/>
  <c r="G144" i="2"/>
  <c r="G136" i="2"/>
  <c r="G137" i="2"/>
  <c r="G138" i="2"/>
  <c r="G139" i="2"/>
  <c r="G140" i="2"/>
  <c r="G141" i="2"/>
  <c r="G142" i="2"/>
  <c r="G135" i="2"/>
  <c r="G132" i="2"/>
  <c r="G133" i="2"/>
  <c r="G131" i="2"/>
  <c r="G152" i="2"/>
  <c r="E152" i="2"/>
  <c r="D152" i="2"/>
  <c r="G151" i="2"/>
  <c r="E151" i="2"/>
  <c r="D151" i="2"/>
  <c r="G150" i="2"/>
  <c r="E150" i="2"/>
  <c r="D150" i="2"/>
  <c r="G143" i="2"/>
  <c r="E143" i="2"/>
  <c r="D143" i="2"/>
  <c r="G134" i="2"/>
  <c r="E134" i="2"/>
  <c r="D134" i="2"/>
  <c r="G128" i="2"/>
  <c r="G127" i="2"/>
  <c r="E127" i="2"/>
  <c r="F126" i="8" s="1"/>
  <c r="D127" i="2"/>
  <c r="D126" i="8" s="1"/>
  <c r="G124" i="2"/>
  <c r="G119" i="2"/>
  <c r="G104" i="2"/>
  <c r="G105" i="2"/>
  <c r="G106" i="2"/>
  <c r="G107" i="2"/>
  <c r="G108" i="2"/>
  <c r="G109" i="2"/>
  <c r="G110" i="2"/>
  <c r="G111" i="2"/>
  <c r="G112" i="2"/>
  <c r="G113" i="2"/>
  <c r="G114" i="2"/>
  <c r="G103" i="2"/>
  <c r="G100" i="2"/>
  <c r="G96" i="2"/>
  <c r="G95" i="2"/>
  <c r="G91" i="2"/>
  <c r="G88" i="2"/>
  <c r="I14" i="2"/>
  <c r="G83" i="2"/>
  <c r="G85" i="2"/>
  <c r="G82" i="2"/>
  <c r="G78" i="2"/>
  <c r="G76" i="2"/>
  <c r="G75" i="2"/>
  <c r="G67" i="2"/>
  <c r="G64" i="2"/>
  <c r="G62" i="2"/>
  <c r="G61" i="2"/>
  <c r="G57" i="2"/>
  <c r="G56" i="2"/>
  <c r="G84" i="7" l="1"/>
  <c r="H84" i="7" s="1"/>
  <c r="G192" i="7"/>
  <c r="H192" i="7" s="1"/>
  <c r="G217" i="7"/>
  <c r="H217" i="7" s="1"/>
  <c r="G225" i="7"/>
  <c r="H225" i="7" s="1"/>
  <c r="G242" i="7"/>
  <c r="H242" i="7" s="1"/>
  <c r="G28" i="7"/>
  <c r="H28" i="7" s="1"/>
  <c r="G27" i="7"/>
  <c r="H27" i="7" s="1"/>
  <c r="H91" i="7"/>
  <c r="G91" i="7"/>
  <c r="G190" i="7"/>
  <c r="H190" i="7" s="1"/>
  <c r="G209" i="7"/>
  <c r="H209" i="7" s="1"/>
  <c r="G223" i="7"/>
  <c r="H223" i="7" s="1"/>
  <c r="G240" i="7"/>
  <c r="H240" i="7" s="1"/>
  <c r="G206" i="7"/>
  <c r="H206" i="7" s="1"/>
  <c r="G241" i="7"/>
  <c r="H241" i="7" s="1"/>
  <c r="G92" i="7"/>
  <c r="H92" i="7" s="1"/>
  <c r="G146" i="7"/>
  <c r="H146" i="7" s="1"/>
  <c r="G208" i="7"/>
  <c r="H208" i="7" s="1"/>
  <c r="G239" i="7"/>
  <c r="H239" i="7" s="1"/>
  <c r="G26" i="7"/>
  <c r="H26" i="7" s="1"/>
  <c r="G41" i="7"/>
  <c r="H41" i="7" s="1"/>
  <c r="G147" i="7"/>
  <c r="H147" i="7" s="1"/>
  <c r="G166" i="7"/>
  <c r="H166" i="7" s="1"/>
  <c r="G207" i="7"/>
  <c r="H207" i="7" s="1"/>
  <c r="G238" i="7"/>
  <c r="H238" i="7" s="1"/>
  <c r="G224" i="7"/>
  <c r="H224" i="7" s="1"/>
  <c r="G17" i="7"/>
  <c r="H17" i="7" s="1"/>
  <c r="G43" i="7"/>
  <c r="H43" i="7" s="1"/>
  <c r="G148" i="7"/>
  <c r="H148" i="7" s="1"/>
  <c r="G169" i="7"/>
  <c r="H169" i="7" s="1"/>
  <c r="G29" i="7"/>
  <c r="H29" i="7" s="1"/>
  <c r="G168" i="7"/>
  <c r="H168" i="7" s="1"/>
  <c r="H85" i="7"/>
  <c r="G85" i="7"/>
  <c r="G15" i="7"/>
  <c r="H15" i="7" s="1"/>
  <c r="G167" i="7"/>
  <c r="H167" i="7" s="1"/>
  <c r="G200" i="7"/>
  <c r="H200" i="7" s="1"/>
  <c r="G14" i="7"/>
  <c r="H14" i="7" s="1"/>
  <c r="G109" i="7"/>
  <c r="H109" i="7" s="1"/>
  <c r="G149" i="7"/>
  <c r="H149" i="7" s="1"/>
  <c r="G201" i="7"/>
  <c r="H201" i="7" s="1"/>
  <c r="G110" i="7"/>
  <c r="H110" i="7" s="1"/>
  <c r="G25" i="7"/>
  <c r="H25" i="7" s="1"/>
  <c r="G115" i="7"/>
  <c r="H115" i="7" s="1"/>
  <c r="G16" i="7"/>
  <c r="H16" i="7" s="1"/>
  <c r="G73" i="7"/>
  <c r="H73" i="7" s="1"/>
  <c r="G153" i="7"/>
  <c r="H153" i="7" s="1"/>
  <c r="G42" i="7"/>
  <c r="H42" i="7" s="1"/>
  <c r="G33" i="7"/>
  <c r="H33" i="7" s="1"/>
  <c r="G77" i="7"/>
  <c r="H77" i="7" s="1"/>
  <c r="G123" i="7"/>
  <c r="H123" i="7" s="1"/>
  <c r="G175" i="7"/>
  <c r="H175" i="7" s="1"/>
  <c r="G189" i="7"/>
  <c r="H189" i="7" s="1"/>
  <c r="G191" i="7"/>
  <c r="H191" i="7" s="1"/>
  <c r="G32" i="7"/>
  <c r="H32" i="7" s="1"/>
  <c r="G76" i="7"/>
  <c r="H76" i="7" s="1"/>
  <c r="G176" i="7"/>
  <c r="H176" i="7" s="1"/>
  <c r="G195" i="7"/>
  <c r="H195" i="7" s="1"/>
  <c r="G214" i="7"/>
  <c r="H214" i="7" s="1"/>
  <c r="G222" i="7"/>
  <c r="H222" i="7" s="1"/>
  <c r="G31" i="7"/>
  <c r="H31" i="7" s="1"/>
  <c r="G75" i="7"/>
  <c r="H75" i="7" s="1"/>
  <c r="G194" i="7"/>
  <c r="H194" i="7" s="1"/>
  <c r="G215" i="7"/>
  <c r="H215" i="7" s="1"/>
  <c r="G227" i="7"/>
  <c r="H227" i="7" s="1"/>
  <c r="G30" i="7"/>
  <c r="H30" i="7" s="1"/>
  <c r="G74" i="7"/>
  <c r="H74" i="7" s="1"/>
  <c r="G119" i="7"/>
  <c r="H119" i="7" s="1"/>
  <c r="G193" i="7"/>
  <c r="H193" i="7" s="1"/>
  <c r="G216" i="7"/>
  <c r="H216" i="7" s="1"/>
  <c r="G226" i="7"/>
  <c r="H226" i="7" s="1"/>
  <c r="G237" i="7"/>
  <c r="H237" i="7" s="1"/>
  <c r="G134" i="7"/>
  <c r="H134" i="7" s="1"/>
  <c r="G133" i="7"/>
  <c r="H133" i="7" s="1"/>
  <c r="G132" i="7"/>
  <c r="H132" i="7" s="1"/>
  <c r="G131" i="7"/>
  <c r="H131" i="7" s="1"/>
  <c r="G130" i="7"/>
  <c r="H130" i="7" s="1"/>
  <c r="G129" i="7"/>
  <c r="H129" i="7" s="1"/>
  <c r="G128" i="7"/>
  <c r="H128" i="7" s="1"/>
  <c r="G140" i="7"/>
  <c r="H140" i="7" s="1"/>
  <c r="G139" i="7"/>
  <c r="H139" i="7" s="1"/>
  <c r="G138" i="7"/>
  <c r="H138" i="7" s="1"/>
  <c r="G127" i="7"/>
  <c r="H127" i="7" s="1"/>
  <c r="G137" i="7"/>
  <c r="H137" i="7" s="1"/>
  <c r="G136" i="7"/>
  <c r="H136" i="7" s="1"/>
  <c r="G135" i="7"/>
  <c r="H135" i="7" s="1"/>
  <c r="H96" i="7"/>
  <c r="H68" i="2" s="1"/>
  <c r="I68" i="2" s="1"/>
  <c r="H53" i="7"/>
  <c r="G53" i="2"/>
  <c r="G45" i="2"/>
  <c r="G44" i="2"/>
  <c r="D92" i="7"/>
  <c r="C92" i="7"/>
  <c r="D91" i="7"/>
  <c r="C91" i="7"/>
  <c r="C85" i="7"/>
  <c r="D85" i="7"/>
  <c r="D84" i="7"/>
  <c r="C84" i="7"/>
  <c r="C74" i="7"/>
  <c r="D74" i="7"/>
  <c r="C75" i="7"/>
  <c r="D75" i="7"/>
  <c r="C76" i="7"/>
  <c r="D76" i="7"/>
  <c r="C77" i="7"/>
  <c r="D77" i="7"/>
  <c r="D73" i="7"/>
  <c r="C73" i="7"/>
  <c r="C68" i="7"/>
  <c r="D68" i="7"/>
  <c r="D67" i="7"/>
  <c r="C67" i="7"/>
  <c r="D63" i="7"/>
  <c r="C63" i="7"/>
  <c r="D48" i="7"/>
  <c r="C48" i="7"/>
  <c r="C42" i="7" l="1"/>
  <c r="D42" i="7"/>
  <c r="C43" i="7"/>
  <c r="D43" i="7"/>
  <c r="D41" i="7"/>
  <c r="C41" i="7"/>
  <c r="C26" i="7"/>
  <c r="D26" i="7"/>
  <c r="C27" i="7"/>
  <c r="D27" i="7"/>
  <c r="C28" i="7"/>
  <c r="D28" i="7"/>
  <c r="C29" i="7"/>
  <c r="D29" i="7"/>
  <c r="C30" i="7"/>
  <c r="D30" i="7"/>
  <c r="C31" i="7"/>
  <c r="D31" i="7"/>
  <c r="C32" i="7"/>
  <c r="D32" i="7"/>
  <c r="C33" i="7"/>
  <c r="D33" i="7"/>
  <c r="C34" i="7"/>
  <c r="D34" i="7"/>
  <c r="D25" i="7"/>
  <c r="C25" i="7"/>
  <c r="G38" i="2"/>
  <c r="G37" i="2"/>
  <c r="G36" i="2"/>
  <c r="G24" i="2" l="1"/>
  <c r="H22" i="7"/>
  <c r="D22" i="7"/>
  <c r="C22" i="7"/>
  <c r="C15" i="7"/>
  <c r="D15" i="7"/>
  <c r="C16" i="7"/>
  <c r="D16" i="7"/>
  <c r="C17" i="7"/>
  <c r="D17" i="7"/>
  <c r="D14" i="7"/>
  <c r="C14" i="7"/>
  <c r="G19" i="2"/>
  <c r="F19" i="2" s="1"/>
  <c r="D17" i="2"/>
  <c r="C99" i="8" l="1"/>
  <c r="D98" i="8"/>
  <c r="C37" i="8"/>
  <c r="C20" i="8" l="1"/>
  <c r="C19" i="8"/>
  <c r="C18" i="8"/>
  <c r="C15" i="8"/>
  <c r="G21" i="2"/>
  <c r="F21" i="2" s="1"/>
  <c r="G20" i="2"/>
  <c r="F20" i="2" s="1"/>
  <c r="F258" i="7" l="1"/>
  <c r="G258" i="7" s="1"/>
  <c r="H258" i="7" s="1"/>
  <c r="F253" i="7"/>
  <c r="G253" i="7" s="1"/>
  <c r="H253" i="7" s="1"/>
  <c r="F246" i="7"/>
  <c r="G246" i="7" s="1"/>
  <c r="H246" i="7" s="1"/>
  <c r="D231" i="7"/>
  <c r="C211" i="7"/>
  <c r="C196" i="7"/>
  <c r="C184" i="7"/>
  <c r="D171" i="7"/>
  <c r="D162" i="7"/>
  <c r="D150" i="7"/>
  <c r="F106" i="7"/>
  <c r="G106" i="7" s="1"/>
  <c r="H106" i="7" s="1"/>
  <c r="F49" i="7"/>
  <c r="G49" i="7" s="1"/>
  <c r="H49" i="7" s="1"/>
  <c r="D114" i="2"/>
  <c r="D185" i="2"/>
  <c r="E62" i="2"/>
  <c r="D136" i="2"/>
  <c r="D146" i="2"/>
  <c r="H38" i="2"/>
  <c r="I38" i="2" s="1"/>
  <c r="F259" i="7"/>
  <c r="G259" i="7" s="1"/>
  <c r="H259" i="7" s="1"/>
  <c r="F247" i="7"/>
  <c r="G247" i="7" s="1"/>
  <c r="H247" i="7" s="1"/>
  <c r="D210" i="7"/>
  <c r="D184" i="7"/>
  <c r="C162" i="7"/>
  <c r="F120" i="7"/>
  <c r="G120" i="7" s="1"/>
  <c r="H120" i="7" s="1"/>
  <c r="F51" i="7"/>
  <c r="G51" i="7" s="1"/>
  <c r="H51" i="7" s="1"/>
  <c r="E156" i="2"/>
  <c r="E114" i="2"/>
  <c r="E186" i="2"/>
  <c r="D80" i="7"/>
  <c r="E109" i="2"/>
  <c r="C79" i="7"/>
  <c r="D104" i="2"/>
  <c r="F244" i="7"/>
  <c r="G244" i="7" s="1"/>
  <c r="H244" i="7" s="1"/>
  <c r="C210" i="7"/>
  <c r="C185" i="7"/>
  <c r="D124" i="7"/>
  <c r="F94" i="7"/>
  <c r="G94" i="7" s="1"/>
  <c r="H94" i="7" s="1"/>
  <c r="D70" i="7"/>
  <c r="D149" i="2"/>
  <c r="E135" i="2"/>
  <c r="H95" i="2"/>
  <c r="I95" i="2" s="1"/>
  <c r="D78" i="7"/>
  <c r="F45" i="7"/>
  <c r="G45" i="7" s="1"/>
  <c r="H45" i="7" s="1"/>
  <c r="D158" i="2"/>
  <c r="D160" i="2"/>
  <c r="E132" i="2"/>
  <c r="C69" i="7"/>
  <c r="C50" i="7"/>
  <c r="D36" i="2"/>
  <c r="H112" i="2"/>
  <c r="I112" i="2" s="1"/>
  <c r="E19" i="2"/>
  <c r="F18" i="8" s="1"/>
  <c r="E108" i="2"/>
  <c r="D112" i="2"/>
  <c r="E136" i="2"/>
  <c r="C94" i="7"/>
  <c r="H16" i="2"/>
  <c r="I16" i="2" s="1"/>
  <c r="D176" i="2"/>
  <c r="F93" i="7"/>
  <c r="G93" i="7" s="1"/>
  <c r="H93" i="7" s="1"/>
  <c r="H136" i="2"/>
  <c r="I136" i="2" s="1"/>
  <c r="D165" i="2"/>
  <c r="E45" i="2"/>
  <c r="D178" i="2"/>
  <c r="H82" i="2"/>
  <c r="I82" i="2" s="1"/>
  <c r="E105" i="2"/>
  <c r="D96" i="2"/>
  <c r="H145" i="2"/>
  <c r="I145" i="2" s="1"/>
  <c r="F260" i="7"/>
  <c r="G260" i="7" s="1"/>
  <c r="H260" i="7" s="1"/>
  <c r="C155" i="7"/>
  <c r="E147" i="2"/>
  <c r="E83" i="2"/>
  <c r="C18" i="7"/>
  <c r="H103" i="2"/>
  <c r="I103" i="2" s="1"/>
  <c r="D37" i="2"/>
  <c r="E165" i="2"/>
  <c r="E119" i="2"/>
  <c r="D69" i="7"/>
  <c r="I24" i="2"/>
  <c r="F261" i="7"/>
  <c r="G261" i="7" s="1"/>
  <c r="H261" i="7" s="1"/>
  <c r="D253" i="7"/>
  <c r="F243" i="7"/>
  <c r="G243" i="7" s="1"/>
  <c r="H243" i="7" s="1"/>
  <c r="C233" i="7"/>
  <c r="F211" i="7"/>
  <c r="G211" i="7" s="1"/>
  <c r="H211" i="7" s="1"/>
  <c r="D178" i="7"/>
  <c r="D177" i="7"/>
  <c r="C170" i="7"/>
  <c r="D155" i="7"/>
  <c r="C124" i="7"/>
  <c r="D44" i="2"/>
  <c r="E104" i="2"/>
  <c r="E164" i="2"/>
  <c r="D156" i="2"/>
  <c r="C64" i="7"/>
  <c r="D83" i="2"/>
  <c r="F257" i="7"/>
  <c r="G257" i="7" s="1"/>
  <c r="H257" i="7" s="1"/>
  <c r="C253" i="7"/>
  <c r="F229" i="7"/>
  <c r="G229" i="7" s="1"/>
  <c r="H229" i="7" s="1"/>
  <c r="D233" i="7"/>
  <c r="F210" i="7"/>
  <c r="G210" i="7" s="1"/>
  <c r="H210" i="7" s="1"/>
  <c r="D186" i="7"/>
  <c r="C177" i="7"/>
  <c r="F171" i="7"/>
  <c r="G171" i="7" s="1"/>
  <c r="H171" i="7" s="1"/>
  <c r="C156" i="7"/>
  <c r="F142" i="7"/>
  <c r="G142" i="7" s="1"/>
  <c r="H142" i="7" s="1"/>
  <c r="D120" i="7"/>
  <c r="F88" i="7"/>
  <c r="G88" i="7" s="1"/>
  <c r="H88" i="7" s="1"/>
  <c r="F44" i="7"/>
  <c r="G44" i="7" s="1"/>
  <c r="H44" i="7" s="1"/>
  <c r="D105" i="7"/>
  <c r="D135" i="2"/>
  <c r="E53" i="2"/>
  <c r="H178" i="2"/>
  <c r="I178" i="2" s="1"/>
  <c r="D23" i="8"/>
  <c r="H131" i="2"/>
  <c r="I131" i="2" s="1"/>
  <c r="E95" i="2"/>
  <c r="H85" i="2"/>
  <c r="I85" i="2" s="1"/>
  <c r="H174" i="2"/>
  <c r="I174" i="2" s="1"/>
  <c r="C258" i="7"/>
  <c r="C244" i="7"/>
  <c r="F230" i="7"/>
  <c r="G230" i="7" s="1"/>
  <c r="H230" i="7" s="1"/>
  <c r="C234" i="7"/>
  <c r="D203" i="7"/>
  <c r="C179" i="7"/>
  <c r="F178" i="7"/>
  <c r="G178" i="7" s="1"/>
  <c r="H178" i="7" s="1"/>
  <c r="F170" i="7"/>
  <c r="G170" i="7" s="1"/>
  <c r="H170" i="7" s="1"/>
  <c r="D156" i="7"/>
  <c r="F143" i="7"/>
  <c r="G143" i="7" s="1"/>
  <c r="H143" i="7" s="1"/>
  <c r="C120" i="7"/>
  <c r="F87" i="7"/>
  <c r="G87" i="7" s="1"/>
  <c r="H87" i="7" s="1"/>
  <c r="F36" i="7"/>
  <c r="G36" i="7" s="1"/>
  <c r="H36" i="7" s="1"/>
  <c r="H186" i="2"/>
  <c r="I186" i="2" s="1"/>
  <c r="H109" i="2"/>
  <c r="I109" i="2" s="1"/>
  <c r="H44" i="2"/>
  <c r="I44" i="2" s="1"/>
  <c r="D155" i="2"/>
  <c r="E100" i="2"/>
  <c r="F99" i="8" s="1"/>
  <c r="H76" i="2"/>
  <c r="I76" i="2" s="1"/>
  <c r="H177" i="2"/>
  <c r="I177" i="2" s="1"/>
  <c r="D258" i="7"/>
  <c r="D244" i="7"/>
  <c r="F231" i="7"/>
  <c r="G231" i="7" s="1"/>
  <c r="H231" i="7" s="1"/>
  <c r="D234" i="7"/>
  <c r="C203" i="7"/>
  <c r="D179" i="7"/>
  <c r="F184" i="7"/>
  <c r="G184" i="7" s="1"/>
  <c r="H184" i="7" s="1"/>
  <c r="F163" i="7"/>
  <c r="G163" i="7" s="1"/>
  <c r="H163" i="7" s="1"/>
  <c r="C157" i="7"/>
  <c r="F141" i="7"/>
  <c r="G141" i="7" s="1"/>
  <c r="H141" i="7" s="1"/>
  <c r="F116" i="7"/>
  <c r="G116" i="7" s="1"/>
  <c r="H116" i="7" s="1"/>
  <c r="F86" i="7"/>
  <c r="G86" i="7" s="1"/>
  <c r="H86" i="7" s="1"/>
  <c r="F37" i="7"/>
  <c r="G37" i="7" s="1"/>
  <c r="H37" i="7" s="1"/>
  <c r="D87" i="7"/>
  <c r="E76" i="2"/>
  <c r="H137" i="2"/>
  <c r="I137" i="2" s="1"/>
  <c r="H165" i="2"/>
  <c r="I165" i="2" s="1"/>
  <c r="E159" i="2"/>
  <c r="H53" i="2"/>
  <c r="I53" i="2" s="1"/>
  <c r="E64" i="2"/>
  <c r="C259" i="7"/>
  <c r="C245" i="7"/>
  <c r="F234" i="7"/>
  <c r="G234" i="7" s="1"/>
  <c r="H234" i="7" s="1"/>
  <c r="D228" i="7"/>
  <c r="D202" i="7"/>
  <c r="C180" i="7"/>
  <c r="F179" i="7"/>
  <c r="G179" i="7" s="1"/>
  <c r="H179" i="7" s="1"/>
  <c r="F162" i="7"/>
  <c r="G162" i="7" s="1"/>
  <c r="H162" i="7" s="1"/>
  <c r="D157" i="7"/>
  <c r="C142" i="7"/>
  <c r="D116" i="7"/>
  <c r="F81" i="7"/>
  <c r="G81" i="7" s="1"/>
  <c r="H81" i="7" s="1"/>
  <c r="F38" i="7"/>
  <c r="G38" i="7" s="1"/>
  <c r="H38" i="7" s="1"/>
  <c r="H83" i="2"/>
  <c r="I83" i="2" s="1"/>
  <c r="H168" i="2"/>
  <c r="I168" i="2" s="1"/>
  <c r="H164" i="2"/>
  <c r="I164" i="2" s="1"/>
  <c r="H19" i="2"/>
  <c r="I19" i="2" s="1"/>
  <c r="H176" i="2"/>
  <c r="I176" i="2" s="1"/>
  <c r="H159" i="2"/>
  <c r="I159" i="2" s="1"/>
  <c r="H144" i="2"/>
  <c r="I144" i="2" s="1"/>
  <c r="D113" i="2"/>
  <c r="E140" i="2"/>
  <c r="E38" i="2"/>
  <c r="D259" i="7"/>
  <c r="D245" i="7"/>
  <c r="F232" i="7"/>
  <c r="G232" i="7" s="1"/>
  <c r="H232" i="7" s="1"/>
  <c r="C228" i="7"/>
  <c r="C202" i="7"/>
  <c r="D180" i="7"/>
  <c r="F185" i="7"/>
  <c r="G185" i="7" s="1"/>
  <c r="H185" i="7" s="1"/>
  <c r="F161" i="7"/>
  <c r="G161" i="7" s="1"/>
  <c r="H161" i="7" s="1"/>
  <c r="D154" i="7"/>
  <c r="D142" i="7"/>
  <c r="C116" i="7"/>
  <c r="F80" i="7"/>
  <c r="G80" i="7" s="1"/>
  <c r="H80" i="7" s="1"/>
  <c r="F35" i="7"/>
  <c r="G35" i="7" s="1"/>
  <c r="H35" i="7" s="1"/>
  <c r="D163" i="2"/>
  <c r="E176" i="2"/>
  <c r="E146" i="2"/>
  <c r="C80" i="7"/>
  <c r="D16" i="2"/>
  <c r="D38" i="2"/>
  <c r="E37" i="2"/>
  <c r="E145" i="2"/>
  <c r="D18" i="7"/>
  <c r="H132" i="2"/>
  <c r="I132" i="2" s="1"/>
  <c r="H156" i="2"/>
  <c r="I156" i="2" s="1"/>
  <c r="E106" i="2"/>
  <c r="D53" i="2"/>
  <c r="H105" i="2"/>
  <c r="I105" i="2" s="1"/>
  <c r="D38" i="7"/>
  <c r="H88" i="2"/>
  <c r="I88" i="2" s="1"/>
  <c r="F19" i="7"/>
  <c r="G19" i="7" s="1"/>
  <c r="H19" i="7" s="1"/>
  <c r="D64" i="7"/>
  <c r="C260" i="7"/>
  <c r="C246" i="7"/>
  <c r="F233" i="7"/>
  <c r="G233" i="7" s="1"/>
  <c r="H233" i="7" s="1"/>
  <c r="D219" i="7"/>
  <c r="F203" i="7"/>
  <c r="G203" i="7" s="1"/>
  <c r="H203" i="7" s="1"/>
  <c r="C181" i="7"/>
  <c r="F180" i="7"/>
  <c r="G180" i="7" s="1"/>
  <c r="H180" i="7" s="1"/>
  <c r="F160" i="7"/>
  <c r="C154" i="7"/>
  <c r="C143" i="7"/>
  <c r="D112" i="7"/>
  <c r="F78" i="7"/>
  <c r="G78" i="7" s="1"/>
  <c r="H78" i="7" s="1"/>
  <c r="H185" i="2"/>
  <c r="I185" i="2" s="1"/>
  <c r="C36" i="7"/>
  <c r="D81" i="7"/>
  <c r="H108" i="2"/>
  <c r="I108" i="2" s="1"/>
  <c r="E75" i="2"/>
  <c r="D44" i="7"/>
  <c r="E158" i="2"/>
  <c r="E166" i="2"/>
  <c r="D109" i="2"/>
  <c r="D51" i="7"/>
  <c r="E131" i="2"/>
  <c r="H163" i="2"/>
  <c r="I163" i="2" s="1"/>
  <c r="H45" i="2"/>
  <c r="I45" i="2" s="1"/>
  <c r="H78" i="2"/>
  <c r="I78" i="2" s="1"/>
  <c r="C51" i="7"/>
  <c r="D57" i="2"/>
  <c r="D56" i="8" s="1"/>
  <c r="D143" i="7"/>
  <c r="E56" i="2"/>
  <c r="D95" i="2"/>
  <c r="H133" i="2"/>
  <c r="I133" i="2" s="1"/>
  <c r="E85" i="2"/>
  <c r="F84" i="8" s="1"/>
  <c r="E61" i="2"/>
  <c r="D50" i="7"/>
  <c r="C35" i="7"/>
  <c r="D19" i="2"/>
  <c r="D18" i="8" s="1"/>
  <c r="H75" i="2"/>
  <c r="I75" i="2" s="1"/>
  <c r="H111" i="2"/>
  <c r="I111" i="2" s="1"/>
  <c r="C93" i="7"/>
  <c r="C86" i="7"/>
  <c r="H135" i="2"/>
  <c r="I135" i="2" s="1"/>
  <c r="E103" i="2"/>
  <c r="D132" i="2"/>
  <c r="E113" i="2"/>
  <c r="D147" i="2"/>
  <c r="E139" i="2"/>
  <c r="D49" i="7"/>
  <c r="E144" i="2"/>
  <c r="E160" i="2"/>
  <c r="D260" i="7"/>
  <c r="D246" i="7"/>
  <c r="F228" i="7"/>
  <c r="G228" i="7" s="1"/>
  <c r="H228" i="7" s="1"/>
  <c r="C219" i="7"/>
  <c r="F202" i="7"/>
  <c r="G202" i="7" s="1"/>
  <c r="H202" i="7" s="1"/>
  <c r="D185" i="7"/>
  <c r="F186" i="7"/>
  <c r="G186" i="7" s="1"/>
  <c r="H186" i="7" s="1"/>
  <c r="C163" i="7"/>
  <c r="F155" i="7"/>
  <c r="G155" i="7" s="1"/>
  <c r="H155" i="7" s="1"/>
  <c r="D111" i="7"/>
  <c r="F79" i="7"/>
  <c r="G79" i="7" s="1"/>
  <c r="H79" i="7" s="1"/>
  <c r="H124" i="2"/>
  <c r="I124" i="2" s="1"/>
  <c r="E163" i="2"/>
  <c r="H61" i="2"/>
  <c r="I61" i="2" s="1"/>
  <c r="H119" i="2"/>
  <c r="I119" i="2" s="1"/>
  <c r="E78" i="2"/>
  <c r="E137" i="2"/>
  <c r="H100" i="2"/>
  <c r="I100" i="2" s="1"/>
  <c r="D61" i="2"/>
  <c r="D148" i="2"/>
  <c r="C261" i="7"/>
  <c r="C247" i="7"/>
  <c r="C229" i="7"/>
  <c r="D218" i="7"/>
  <c r="F197" i="7"/>
  <c r="G197" i="7" s="1"/>
  <c r="H197" i="7" s="1"/>
  <c r="D181" i="7"/>
  <c r="F181" i="7"/>
  <c r="G181" i="7" s="1"/>
  <c r="H181" i="7" s="1"/>
  <c r="D163" i="7"/>
  <c r="F156" i="7"/>
  <c r="G156" i="7" s="1"/>
  <c r="H156" i="7" s="1"/>
  <c r="D141" i="7"/>
  <c r="C112" i="7"/>
  <c r="F70" i="7"/>
  <c r="G70" i="7" s="1"/>
  <c r="H70" i="7" s="1"/>
  <c r="D103" i="2"/>
  <c r="D56" i="2"/>
  <c r="D144" i="2"/>
  <c r="H148" i="2"/>
  <c r="I148" i="2" s="1"/>
  <c r="H104" i="2"/>
  <c r="I104" i="2" s="1"/>
  <c r="E141" i="2"/>
  <c r="D174" i="2"/>
  <c r="D177" i="2"/>
  <c r="D62" i="2"/>
  <c r="D131" i="2"/>
  <c r="D141" i="2"/>
  <c r="E16" i="2"/>
  <c r="C45" i="7"/>
  <c r="H56" i="2"/>
  <c r="I56" i="2" s="1"/>
  <c r="H141" i="2"/>
  <c r="I141" i="2" s="1"/>
  <c r="H138" i="2"/>
  <c r="I138" i="2" s="1"/>
  <c r="H158" i="2"/>
  <c r="I158" i="2" s="1"/>
  <c r="D85" i="2"/>
  <c r="D84" i="8" s="1"/>
  <c r="D142" i="2"/>
  <c r="D261" i="7"/>
  <c r="D247" i="7"/>
  <c r="D229" i="7"/>
  <c r="C218" i="7"/>
  <c r="F196" i="7"/>
  <c r="G196" i="7" s="1"/>
  <c r="H196" i="7" s="1"/>
  <c r="C182" i="7"/>
  <c r="F182" i="7"/>
  <c r="G182" i="7" s="1"/>
  <c r="H182" i="7" s="1"/>
  <c r="D161" i="7"/>
  <c r="F157" i="7"/>
  <c r="G157" i="7" s="1"/>
  <c r="H157" i="7" s="1"/>
  <c r="C141" i="7"/>
  <c r="C111" i="7"/>
  <c r="F69" i="7"/>
  <c r="G69" i="7" s="1"/>
  <c r="H69" i="7" s="1"/>
  <c r="C78" i="7"/>
  <c r="E185" i="2"/>
  <c r="D138" i="2"/>
  <c r="C88" i="7"/>
  <c r="H155" i="2"/>
  <c r="I155" i="2" s="1"/>
  <c r="D168" i="2"/>
  <c r="C70" i="7"/>
  <c r="H142" i="2"/>
  <c r="I142" i="2" s="1"/>
  <c r="D105" i="2"/>
  <c r="D99" i="8"/>
  <c r="E155" i="2"/>
  <c r="E57" i="2"/>
  <c r="H166" i="2"/>
  <c r="I166" i="2" s="1"/>
  <c r="E133" i="2"/>
  <c r="D106" i="2"/>
  <c r="H96" i="2"/>
  <c r="I96" i="2" s="1"/>
  <c r="C49" i="7"/>
  <c r="H64" i="2"/>
  <c r="I64" i="2" s="1"/>
  <c r="D243" i="7"/>
  <c r="C230" i="7"/>
  <c r="F219" i="7"/>
  <c r="G219" i="7" s="1"/>
  <c r="H219" i="7" s="1"/>
  <c r="C197" i="7"/>
  <c r="D182" i="7"/>
  <c r="C161" i="7"/>
  <c r="F154" i="7"/>
  <c r="G154" i="7" s="1"/>
  <c r="H154" i="7" s="1"/>
  <c r="F64" i="7"/>
  <c r="G64" i="7" s="1"/>
  <c r="H64" i="7" s="1"/>
  <c r="C44" i="7"/>
  <c r="H113" i="2"/>
  <c r="I113" i="2" s="1"/>
  <c r="D157" i="2"/>
  <c r="E111" i="2"/>
  <c r="H110" i="2"/>
  <c r="I110" i="2" s="1"/>
  <c r="E82" i="2"/>
  <c r="D64" i="2"/>
  <c r="E174" i="2"/>
  <c r="C19" i="7"/>
  <c r="D139" i="2"/>
  <c r="D159" i="2"/>
  <c r="H157" i="2"/>
  <c r="I157" i="2" s="1"/>
  <c r="C38" i="7"/>
  <c r="D67" i="2"/>
  <c r="E44" i="2"/>
  <c r="D36" i="7"/>
  <c r="E148" i="2"/>
  <c r="H36" i="2"/>
  <c r="I36" i="2" s="1"/>
  <c r="D145" i="2"/>
  <c r="C37" i="7"/>
  <c r="D93" i="7"/>
  <c r="F18" i="7"/>
  <c r="G18" i="7" s="1"/>
  <c r="H18" i="7" s="1"/>
  <c r="D106" i="7"/>
  <c r="D108" i="2"/>
  <c r="H160" i="2"/>
  <c r="I160" i="2" s="1"/>
  <c r="D257" i="7"/>
  <c r="F183" i="7"/>
  <c r="G183" i="7" s="1"/>
  <c r="H183" i="7" s="1"/>
  <c r="F112" i="7"/>
  <c r="G112" i="7" s="1"/>
  <c r="H112" i="7" s="1"/>
  <c r="D186" i="2"/>
  <c r="D76" i="2"/>
  <c r="E142" i="2"/>
  <c r="D75" i="2"/>
  <c r="D111" i="2"/>
  <c r="E36" i="2"/>
  <c r="E96" i="2"/>
  <c r="D107" i="2"/>
  <c r="D86" i="7"/>
  <c r="C105" i="7"/>
  <c r="C257" i="7"/>
  <c r="C243" i="7"/>
  <c r="D230" i="7"/>
  <c r="F218" i="7"/>
  <c r="G218" i="7" s="1"/>
  <c r="H218" i="7" s="1"/>
  <c r="D197" i="7"/>
  <c r="C183" i="7"/>
  <c r="F177" i="7"/>
  <c r="G177" i="7" s="1"/>
  <c r="H177" i="7" s="1"/>
  <c r="D160" i="7"/>
  <c r="F150" i="7"/>
  <c r="G150" i="7" s="1"/>
  <c r="H150" i="7" s="1"/>
  <c r="F111" i="7"/>
  <c r="G111" i="7" s="1"/>
  <c r="H111" i="7" s="1"/>
  <c r="D88" i="7"/>
  <c r="H140" i="2"/>
  <c r="I140" i="2" s="1"/>
  <c r="H37" i="2"/>
  <c r="I37" i="2" s="1"/>
  <c r="H57" i="2"/>
  <c r="I57" i="2" s="1"/>
  <c r="D137" i="2"/>
  <c r="F254" i="7"/>
  <c r="G254" i="7" s="1"/>
  <c r="H254" i="7" s="1"/>
  <c r="F245" i="7"/>
  <c r="G245" i="7" s="1"/>
  <c r="H245" i="7" s="1"/>
  <c r="C231" i="7"/>
  <c r="D211" i="7"/>
  <c r="D196" i="7"/>
  <c r="D183" i="7"/>
  <c r="C160" i="7"/>
  <c r="C150" i="7"/>
  <c r="F105" i="7"/>
  <c r="G105" i="7" s="1"/>
  <c r="H105" i="7" s="1"/>
  <c r="C106" i="7"/>
  <c r="H67" i="2"/>
  <c r="I67" i="2" s="1"/>
  <c r="D78" i="2"/>
  <c r="D124" i="2"/>
  <c r="H147" i="2"/>
  <c r="I147" i="2" s="1"/>
  <c r="E178" i="2"/>
  <c r="D82" i="2"/>
  <c r="E157" i="2"/>
  <c r="D37" i="7"/>
  <c r="D140" i="2"/>
  <c r="H62" i="2"/>
  <c r="I62" i="2" s="1"/>
  <c r="E67" i="2"/>
  <c r="E149" i="2"/>
  <c r="E177" i="2"/>
  <c r="C81" i="7"/>
  <c r="D110" i="2"/>
  <c r="D45" i="7"/>
  <c r="C87" i="7"/>
  <c r="D166" i="2"/>
  <c r="E107" i="2"/>
  <c r="H106" i="2"/>
  <c r="I106" i="2" s="1"/>
  <c r="H114" i="2"/>
  <c r="I114" i="2" s="1"/>
  <c r="D35" i="7"/>
  <c r="D19" i="7"/>
  <c r="D254" i="7"/>
  <c r="C232" i="7"/>
  <c r="C178" i="7"/>
  <c r="C171" i="7"/>
  <c r="F124" i="7"/>
  <c r="G124" i="7" s="1"/>
  <c r="H124" i="7" s="1"/>
  <c r="H122" i="7" s="1"/>
  <c r="H127" i="2" s="1"/>
  <c r="I127" i="2" s="1"/>
  <c r="F104" i="7"/>
  <c r="G104" i="7" s="1"/>
  <c r="H104" i="7" s="1"/>
  <c r="E88" i="2"/>
  <c r="E112" i="2"/>
  <c r="D164" i="2"/>
  <c r="E168" i="2"/>
  <c r="H146" i="2"/>
  <c r="I146" i="2" s="1"/>
  <c r="D88" i="2"/>
  <c r="D94" i="7"/>
  <c r="H107" i="2"/>
  <c r="I107" i="2" s="1"/>
  <c r="H149" i="2"/>
  <c r="I149" i="2" s="1"/>
  <c r="H139" i="2"/>
  <c r="I139" i="2" s="1"/>
  <c r="C254" i="7"/>
  <c r="D232" i="7"/>
  <c r="C186" i="7"/>
  <c r="D170" i="7"/>
  <c r="F50" i="7"/>
  <c r="G50" i="7" s="1"/>
  <c r="H50" i="7" s="1"/>
  <c r="H47" i="7" s="1"/>
  <c r="D119" i="2"/>
  <c r="D133" i="2"/>
  <c r="D45" i="2"/>
  <c r="D104" i="7"/>
  <c r="C104" i="7"/>
  <c r="D79" i="7"/>
  <c r="E138" i="2"/>
  <c r="E124" i="2"/>
  <c r="E110" i="2"/>
  <c r="L9" i="12"/>
  <c r="L8" i="12"/>
  <c r="L7" i="12"/>
  <c r="C9" i="12"/>
  <c r="C8" i="12"/>
  <c r="C7" i="12"/>
  <c r="J9" i="11"/>
  <c r="J8" i="11"/>
  <c r="J7" i="11"/>
  <c r="C9" i="11"/>
  <c r="C8" i="11"/>
  <c r="C7" i="11"/>
  <c r="C9" i="10"/>
  <c r="C8" i="10"/>
  <c r="C7" i="10"/>
  <c r="H9" i="10"/>
  <c r="H8" i="10"/>
  <c r="H7" i="10"/>
  <c r="G8" i="9"/>
  <c r="C9" i="9"/>
  <c r="C8" i="9"/>
  <c r="C7" i="9"/>
  <c r="C9" i="7"/>
  <c r="C8" i="7"/>
  <c r="C7" i="7"/>
  <c r="H8" i="7"/>
  <c r="H7" i="7"/>
  <c r="F12" i="7" s="1"/>
  <c r="G8" i="8"/>
  <c r="D10" i="8"/>
  <c r="G46" i="8" s="1"/>
  <c r="D9" i="8"/>
  <c r="D7" i="8"/>
  <c r="D8" i="8"/>
  <c r="K9" i="2"/>
  <c r="K8" i="2"/>
  <c r="K7" i="2"/>
  <c r="H14" i="2" s="1"/>
  <c r="D11" i="2"/>
  <c r="D9" i="2"/>
  <c r="D8" i="2"/>
  <c r="D7" i="2"/>
  <c r="J24" i="2" l="1"/>
  <c r="G38" i="8"/>
  <c r="I38" i="8" s="1"/>
  <c r="G39" i="8"/>
  <c r="I39" i="8" s="1"/>
  <c r="J187" i="2"/>
  <c r="K187" i="2" s="1"/>
  <c r="J40" i="2"/>
  <c r="K40" i="2" s="1"/>
  <c r="J39" i="2"/>
  <c r="K39" i="2" s="1"/>
  <c r="F37" i="8"/>
  <c r="D37" i="8"/>
  <c r="G181" i="8"/>
  <c r="I181" i="8" s="1"/>
  <c r="G186" i="8"/>
  <c r="I186" i="8" s="1"/>
  <c r="G178" i="8"/>
  <c r="I178" i="8" s="1"/>
  <c r="G179" i="8"/>
  <c r="I179" i="8" s="1"/>
  <c r="G180" i="8"/>
  <c r="I180" i="8" s="1"/>
  <c r="J180" i="2"/>
  <c r="K180" i="2" s="1"/>
  <c r="J179" i="2"/>
  <c r="K179" i="2" s="1"/>
  <c r="J181" i="2"/>
  <c r="K181" i="2" s="1"/>
  <c r="J182" i="2"/>
  <c r="K182" i="2" s="1"/>
  <c r="G48" i="8"/>
  <c r="G27" i="8"/>
  <c r="I27" i="8" s="1"/>
  <c r="G28" i="8"/>
  <c r="I28" i="8" s="1"/>
  <c r="G29" i="8"/>
  <c r="I29" i="8" s="1"/>
  <c r="G30" i="8"/>
  <c r="I30" i="8" s="1"/>
  <c r="G31" i="8"/>
  <c r="I31" i="8" s="1"/>
  <c r="G32" i="8"/>
  <c r="I32" i="8" s="1"/>
  <c r="G33" i="8"/>
  <c r="I33" i="8" s="1"/>
  <c r="G26" i="8"/>
  <c r="I26" i="8" s="1"/>
  <c r="J34" i="2"/>
  <c r="K34" i="2" s="1"/>
  <c r="J27" i="2"/>
  <c r="K27" i="2" s="1"/>
  <c r="J28" i="2"/>
  <c r="K28" i="2" s="1"/>
  <c r="J33" i="2"/>
  <c r="K33" i="2" s="1"/>
  <c r="J31" i="2"/>
  <c r="K31" i="2" s="1"/>
  <c r="J30" i="2"/>
  <c r="K30" i="2" s="1"/>
  <c r="J32" i="2"/>
  <c r="K32" i="2" s="1"/>
  <c r="J29" i="2"/>
  <c r="K29" i="2" s="1"/>
  <c r="J49" i="2"/>
  <c r="K49" i="2" s="1"/>
  <c r="J35" i="2"/>
  <c r="K35" i="2" s="1"/>
  <c r="J122" i="2"/>
  <c r="J123" i="2"/>
  <c r="G15" i="8"/>
  <c r="F122" i="2"/>
  <c r="F123" i="2"/>
  <c r="F43" i="2"/>
  <c r="G160" i="7"/>
  <c r="H160" i="7" s="1"/>
  <c r="G125" i="8"/>
  <c r="G126" i="8"/>
  <c r="H40" i="7"/>
  <c r="H21" i="2" s="1"/>
  <c r="G97" i="8"/>
  <c r="G96" i="8"/>
  <c r="G78" i="8"/>
  <c r="G84" i="8"/>
  <c r="G57" i="8"/>
  <c r="G70" i="8"/>
  <c r="G47" i="8"/>
  <c r="G49" i="8"/>
  <c r="G176" i="8"/>
  <c r="G168" i="8"/>
  <c r="G142" i="8"/>
  <c r="G108" i="8"/>
  <c r="G124" i="8"/>
  <c r="G43" i="8"/>
  <c r="G121" i="8"/>
  <c r="G167" i="8"/>
  <c r="G177" i="8"/>
  <c r="G169" i="8"/>
  <c r="G143" i="8"/>
  <c r="G109" i="8"/>
  <c r="G127" i="8"/>
  <c r="G44" i="8"/>
  <c r="G140" i="8"/>
  <c r="G82" i="8"/>
  <c r="G173" i="8"/>
  <c r="G170" i="8"/>
  <c r="G144" i="8"/>
  <c r="G110" i="8"/>
  <c r="G102" i="8"/>
  <c r="G77" i="8"/>
  <c r="G45" i="8"/>
  <c r="G123" i="8"/>
  <c r="G155" i="8"/>
  <c r="G145" i="8"/>
  <c r="G111" i="8"/>
  <c r="G67" i="8"/>
  <c r="G139" i="8"/>
  <c r="G81" i="8"/>
  <c r="G156" i="8"/>
  <c r="G154" i="8"/>
  <c r="G146" i="8"/>
  <c r="G112" i="8"/>
  <c r="G68" i="8"/>
  <c r="G42" i="8"/>
  <c r="G174" i="8"/>
  <c r="G157" i="8"/>
  <c r="G131" i="8"/>
  <c r="G147" i="8"/>
  <c r="G113" i="8"/>
  <c r="G69" i="8"/>
  <c r="G141" i="8"/>
  <c r="G23" i="8"/>
  <c r="G158" i="8"/>
  <c r="G132" i="8"/>
  <c r="G148" i="8"/>
  <c r="G114" i="8"/>
  <c r="G75" i="8"/>
  <c r="G35" i="8"/>
  <c r="G56" i="8"/>
  <c r="G55" i="8"/>
  <c r="G159" i="8"/>
  <c r="G133" i="8"/>
  <c r="G149" i="8"/>
  <c r="G115" i="8"/>
  <c r="G74" i="8"/>
  <c r="G36" i="8"/>
  <c r="G105" i="8"/>
  <c r="G107" i="8"/>
  <c r="G52" i="8"/>
  <c r="G160" i="8"/>
  <c r="G134" i="8"/>
  <c r="G150" i="8"/>
  <c r="G116" i="8"/>
  <c r="G99" i="8"/>
  <c r="G66" i="8"/>
  <c r="G122" i="8"/>
  <c r="G161" i="8"/>
  <c r="G135" i="8"/>
  <c r="G151" i="8"/>
  <c r="G117" i="8"/>
  <c r="G95" i="8"/>
  <c r="G61" i="8"/>
  <c r="G184" i="8"/>
  <c r="G162" i="8"/>
  <c r="G136" i="8"/>
  <c r="G130" i="8"/>
  <c r="G118" i="8"/>
  <c r="G94" i="8"/>
  <c r="G62" i="8"/>
  <c r="G165" i="8"/>
  <c r="G166" i="8"/>
  <c r="G106" i="8"/>
  <c r="G163" i="8"/>
  <c r="G137" i="8"/>
  <c r="G103" i="8"/>
  <c r="G119" i="8"/>
  <c r="G90" i="8"/>
  <c r="G63" i="8"/>
  <c r="G37" i="8"/>
  <c r="G83" i="8"/>
  <c r="G185" i="8"/>
  <c r="G164" i="8"/>
  <c r="G138" i="8"/>
  <c r="G104" i="8"/>
  <c r="G120" i="8"/>
  <c r="G87" i="8"/>
  <c r="G60" i="8"/>
  <c r="G34" i="8"/>
  <c r="G175" i="8"/>
  <c r="J125" i="2"/>
  <c r="J126" i="2"/>
  <c r="F125" i="2"/>
  <c r="F126" i="2"/>
  <c r="F115" i="2"/>
  <c r="F120" i="2"/>
  <c r="F116" i="2"/>
  <c r="F121" i="2"/>
  <c r="F117" i="2"/>
  <c r="F118" i="2"/>
  <c r="J115" i="2"/>
  <c r="J120" i="2"/>
  <c r="J116" i="2"/>
  <c r="J121" i="2"/>
  <c r="F97" i="2"/>
  <c r="F98" i="2"/>
  <c r="J97" i="2"/>
  <c r="J98" i="2"/>
  <c r="F79" i="2"/>
  <c r="F84" i="2"/>
  <c r="J79" i="2"/>
  <c r="J84" i="2"/>
  <c r="J58" i="2"/>
  <c r="J71" i="2"/>
  <c r="F58" i="2"/>
  <c r="F71" i="2"/>
  <c r="F46" i="2"/>
  <c r="F50" i="2"/>
  <c r="F47" i="2"/>
  <c r="F48" i="2"/>
  <c r="J166" i="2"/>
  <c r="J48" i="2"/>
  <c r="J46" i="2"/>
  <c r="J47" i="2"/>
  <c r="J158" i="2"/>
  <c r="J139" i="2"/>
  <c r="J136" i="2"/>
  <c r="J176" i="2"/>
  <c r="J147" i="2"/>
  <c r="J165" i="2"/>
  <c r="J100" i="2"/>
  <c r="J78" i="2"/>
  <c r="J96" i="2"/>
  <c r="J45" i="2"/>
  <c r="J16" i="2"/>
  <c r="J36" i="2"/>
  <c r="J113" i="2"/>
  <c r="J138" i="2"/>
  <c r="J111" i="2"/>
  <c r="J19" i="2"/>
  <c r="J141" i="2"/>
  <c r="J75" i="2"/>
  <c r="J62" i="2"/>
  <c r="J112" i="2"/>
  <c r="J168" i="2"/>
  <c r="J149" i="2"/>
  <c r="J56" i="2"/>
  <c r="J119" i="2"/>
  <c r="J109" i="2"/>
  <c r="J164" i="2"/>
  <c r="J163" i="2"/>
  <c r="J107" i="2"/>
  <c r="J114" i="2"/>
  <c r="J61" i="2"/>
  <c r="J83" i="2"/>
  <c r="J53" i="2"/>
  <c r="J57" i="2"/>
  <c r="J88" i="2"/>
  <c r="J145" i="2"/>
  <c r="J186" i="2"/>
  <c r="J95" i="2"/>
  <c r="J132" i="2"/>
  <c r="J140" i="2"/>
  <c r="J159" i="2"/>
  <c r="J103" i="2"/>
  <c r="J156" i="2"/>
  <c r="J105" i="2"/>
  <c r="J106" i="2"/>
  <c r="F124" i="2"/>
  <c r="F127" i="2"/>
  <c r="F152" i="2"/>
  <c r="F134" i="2"/>
  <c r="F91" i="2"/>
  <c r="F158" i="2"/>
  <c r="F156" i="2"/>
  <c r="F175" i="2"/>
  <c r="F161" i="2"/>
  <c r="F68" i="2"/>
  <c r="F155" i="2"/>
  <c r="F176" i="2"/>
  <c r="F111" i="2"/>
  <c r="F159" i="2"/>
  <c r="F166" i="2"/>
  <c r="F131" i="2"/>
  <c r="F110" i="2"/>
  <c r="F140" i="2"/>
  <c r="F109" i="2"/>
  <c r="F150" i="2"/>
  <c r="F148" i="2"/>
  <c r="F82" i="2"/>
  <c r="F135" i="2"/>
  <c r="F107" i="2"/>
  <c r="F169" i="2"/>
  <c r="F141" i="2"/>
  <c r="F186" i="2"/>
  <c r="F67" i="2"/>
  <c r="F61" i="2"/>
  <c r="F160" i="2"/>
  <c r="F178" i="2"/>
  <c r="F145" i="2"/>
  <c r="F100" i="2"/>
  <c r="F185" i="2"/>
  <c r="F137" i="2"/>
  <c r="F164" i="2"/>
  <c r="F177" i="2"/>
  <c r="F85" i="2"/>
  <c r="F144" i="2"/>
  <c r="F108" i="2"/>
  <c r="F133" i="2"/>
  <c r="F146" i="2"/>
  <c r="F78" i="2"/>
  <c r="F163" i="2"/>
  <c r="F96" i="2"/>
  <c r="F149" i="2"/>
  <c r="F105" i="2"/>
  <c r="F165" i="2"/>
  <c r="F69" i="2"/>
  <c r="F113" i="2"/>
  <c r="F119" i="2"/>
  <c r="F112" i="2"/>
  <c r="F139" i="2"/>
  <c r="F75" i="2"/>
  <c r="F171" i="2"/>
  <c r="F83" i="2"/>
  <c r="F103" i="2"/>
  <c r="F136" i="2"/>
  <c r="F114" i="2"/>
  <c r="F95" i="2"/>
  <c r="F62" i="2"/>
  <c r="F142" i="2"/>
  <c r="F138" i="2"/>
  <c r="F88" i="2"/>
  <c r="F56" i="2"/>
  <c r="F168" i="2"/>
  <c r="F57" i="2"/>
  <c r="F128" i="2"/>
  <c r="F106" i="2"/>
  <c r="F147" i="2"/>
  <c r="F76" i="2"/>
  <c r="F157" i="2"/>
  <c r="F170" i="2"/>
  <c r="F143" i="2"/>
  <c r="F151" i="2"/>
  <c r="F104" i="2"/>
  <c r="F64" i="2"/>
  <c r="F16" i="2"/>
  <c r="F174" i="2"/>
  <c r="F132" i="2"/>
  <c r="F162" i="2"/>
  <c r="F45" i="2"/>
  <c r="F44" i="2"/>
  <c r="F53" i="2"/>
  <c r="F38" i="2"/>
  <c r="F36" i="2"/>
  <c r="F37" i="2"/>
  <c r="F24" i="2"/>
  <c r="J110" i="2"/>
  <c r="J146" i="2"/>
  <c r="J157" i="2"/>
  <c r="J82" i="2"/>
  <c r="J69" i="2"/>
  <c r="J68" i="2"/>
  <c r="J137" i="2"/>
  <c r="J177" i="2"/>
  <c r="J144" i="2"/>
  <c r="J185" i="2"/>
  <c r="J127" i="2"/>
  <c r="J124" i="2"/>
  <c r="J174" i="2"/>
  <c r="J131" i="2"/>
  <c r="J178" i="2"/>
  <c r="J142" i="2"/>
  <c r="J160" i="2"/>
  <c r="J108" i="2"/>
  <c r="J76" i="2"/>
  <c r="J38" i="2"/>
  <c r="J155" i="2"/>
  <c r="J37" i="2"/>
  <c r="J64" i="2"/>
  <c r="J104" i="2"/>
  <c r="J44" i="2"/>
  <c r="J148" i="2"/>
  <c r="J85" i="2"/>
  <c r="J133" i="2"/>
  <c r="J67" i="2"/>
  <c r="J135" i="2"/>
  <c r="H24" i="7"/>
  <c r="H20" i="2" s="1"/>
  <c r="I20" i="2" s="1"/>
  <c r="J20" i="2" s="1"/>
  <c r="C118" i="8"/>
  <c r="F118" i="8"/>
  <c r="D118" i="8"/>
  <c r="K123" i="2" l="1"/>
  <c r="K122" i="2"/>
  <c r="I97" i="8"/>
  <c r="I96" i="8"/>
  <c r="I84" i="8"/>
  <c r="I47" i="8"/>
  <c r="I78" i="8"/>
  <c r="I57" i="8"/>
  <c r="I49" i="8"/>
  <c r="I99" i="8"/>
  <c r="K125" i="2"/>
  <c r="K126" i="2"/>
  <c r="K116" i="2"/>
  <c r="K121" i="2"/>
  <c r="K120" i="2"/>
  <c r="K115" i="2"/>
  <c r="K97" i="2"/>
  <c r="K98" i="2"/>
  <c r="K45" i="2"/>
  <c r="K79" i="2"/>
  <c r="K84" i="2"/>
  <c r="K58" i="2"/>
  <c r="K166" i="2"/>
  <c r="K71" i="2"/>
  <c r="K36" i="2"/>
  <c r="K47" i="2"/>
  <c r="K185" i="2"/>
  <c r="K46" i="2"/>
  <c r="K48" i="2"/>
  <c r="K114" i="2"/>
  <c r="K127" i="2"/>
  <c r="K163" i="2"/>
  <c r="K159" i="2"/>
  <c r="K158" i="2"/>
  <c r="K147" i="2"/>
  <c r="K176" i="2"/>
  <c r="K168" i="2"/>
  <c r="K76" i="2"/>
  <c r="K113" i="2"/>
  <c r="K64" i="2"/>
  <c r="K88" i="2"/>
  <c r="K104" i="2"/>
  <c r="K95" i="2"/>
  <c r="K75" i="2"/>
  <c r="K82" i="2"/>
  <c r="K24" i="2"/>
  <c r="K178" i="2"/>
  <c r="K83" i="2"/>
  <c r="K85" i="2"/>
  <c r="K146" i="2"/>
  <c r="K148" i="2"/>
  <c r="K44" i="2"/>
  <c r="K110" i="2"/>
  <c r="K61" i="2"/>
  <c r="K177" i="2"/>
  <c r="K37" i="2"/>
  <c r="K155" i="2"/>
  <c r="K137" i="2"/>
  <c r="K38" i="2"/>
  <c r="K136" i="2"/>
  <c r="K119" i="2"/>
  <c r="K96" i="2"/>
  <c r="K56" i="2"/>
  <c r="K78" i="2"/>
  <c r="K135" i="2"/>
  <c r="K53" i="2"/>
  <c r="K186" i="2"/>
  <c r="K108" i="2"/>
  <c r="K149" i="2"/>
  <c r="K165" i="2"/>
  <c r="K67" i="2"/>
  <c r="K142" i="2"/>
  <c r="K57" i="2"/>
  <c r="K112" i="2"/>
  <c r="K157" i="2"/>
  <c r="K139" i="2"/>
  <c r="K62" i="2"/>
  <c r="K156" i="2"/>
  <c r="K111" i="2"/>
  <c r="K124" i="2"/>
  <c r="K141" i="2"/>
  <c r="K144" i="2"/>
  <c r="K103" i="2"/>
  <c r="K107" i="2"/>
  <c r="K138" i="2"/>
  <c r="K164" i="2"/>
  <c r="K68" i="2"/>
  <c r="K140" i="2"/>
  <c r="K109" i="2"/>
  <c r="K69" i="2"/>
  <c r="K132" i="2"/>
  <c r="K133" i="2"/>
  <c r="K160" i="2"/>
  <c r="K145" i="2"/>
  <c r="K100" i="2"/>
  <c r="K131" i="2"/>
  <c r="K106" i="2"/>
  <c r="K174" i="2"/>
  <c r="K105" i="2"/>
  <c r="K19" i="2"/>
  <c r="I37" i="8"/>
  <c r="H126" i="7"/>
  <c r="H145" i="7"/>
  <c r="H134" i="2" s="1"/>
  <c r="I134" i="2" s="1"/>
  <c r="G18" i="2"/>
  <c r="F18" i="2" s="1"/>
  <c r="E18" i="2"/>
  <c r="D18" i="2"/>
  <c r="K73" i="2" l="1"/>
  <c r="K26" i="2"/>
  <c r="J134" i="2"/>
  <c r="K134" i="2" s="1"/>
  <c r="H21" i="7"/>
  <c r="H18" i="2" l="1"/>
  <c r="I18" i="2" s="1"/>
  <c r="J18" i="2" s="1"/>
  <c r="D169" i="8"/>
  <c r="K18" i="2" l="1"/>
  <c r="B264" i="7" l="1"/>
  <c r="D128" i="2" l="1"/>
  <c r="D127" i="8" s="1"/>
  <c r="E128" i="2"/>
  <c r="H128" i="2"/>
  <c r="I128" i="2" s="1"/>
  <c r="J128" i="2" s="1"/>
  <c r="K128" i="2" s="1"/>
  <c r="D20" i="2"/>
  <c r="D19" i="8" s="1"/>
  <c r="E21" i="2"/>
  <c r="F20" i="8" s="1"/>
  <c r="I21" i="2"/>
  <c r="J21" i="2" s="1"/>
  <c r="D21" i="2"/>
  <c r="D20" i="8" s="1"/>
  <c r="E20" i="2"/>
  <c r="F19" i="8" s="1"/>
  <c r="K20" i="2" l="1"/>
  <c r="H17" i="9"/>
  <c r="F252" i="7" s="1"/>
  <c r="G252" i="7" s="1"/>
  <c r="H252" i="7" s="1"/>
  <c r="K21" i="2" l="1"/>
  <c r="H249" i="7"/>
  <c r="C148" i="8"/>
  <c r="C147" i="8"/>
  <c r="F147" i="8"/>
  <c r="D147" i="8"/>
  <c r="F148" i="8"/>
  <c r="D148" i="8"/>
  <c r="C138" i="8" l="1"/>
  <c r="C135" i="8"/>
  <c r="C134" i="8"/>
  <c r="F135" i="8"/>
  <c r="D135" i="8"/>
  <c r="F134" i="8"/>
  <c r="D134" i="8"/>
  <c r="C111" i="8" l="1"/>
  <c r="D111" i="8"/>
  <c r="F111" i="8"/>
  <c r="C131" i="8" l="1"/>
  <c r="C132" i="8"/>
  <c r="C133" i="8"/>
  <c r="C136" i="8"/>
  <c r="C137" i="8"/>
  <c r="C139" i="8"/>
  <c r="C140" i="8"/>
  <c r="C141" i="8"/>
  <c r="C142" i="8"/>
  <c r="C143" i="8"/>
  <c r="C144" i="8"/>
  <c r="C145" i="8"/>
  <c r="C146" i="8"/>
  <c r="C149" i="8"/>
  <c r="C150" i="8"/>
  <c r="C151" i="8"/>
  <c r="C130" i="8"/>
  <c r="C103" i="8"/>
  <c r="C104" i="8"/>
  <c r="C105" i="8"/>
  <c r="C106" i="8"/>
  <c r="C107" i="8"/>
  <c r="C108" i="8"/>
  <c r="C109" i="8"/>
  <c r="C110" i="8"/>
  <c r="C112" i="8"/>
  <c r="C113" i="8"/>
  <c r="C114" i="8"/>
  <c r="C115" i="8"/>
  <c r="C116" i="8"/>
  <c r="C117" i="8"/>
  <c r="C119" i="8"/>
  <c r="C120" i="8"/>
  <c r="C121" i="8"/>
  <c r="C122" i="8"/>
  <c r="C123" i="8"/>
  <c r="C124" i="8"/>
  <c r="C102" i="8"/>
  <c r="C95" i="8"/>
  <c r="C94" i="8"/>
  <c r="C90" i="8"/>
  <c r="C87" i="8"/>
  <c r="C82" i="8"/>
  <c r="C83" i="8"/>
  <c r="C81" i="8"/>
  <c r="C77" i="8"/>
  <c r="C75" i="8"/>
  <c r="C74" i="8"/>
  <c r="C67" i="8"/>
  <c r="C68" i="8"/>
  <c r="C69" i="8"/>
  <c r="C66" i="8"/>
  <c r="C61" i="8"/>
  <c r="C62" i="8"/>
  <c r="C63" i="8"/>
  <c r="C60" i="8"/>
  <c r="C55" i="8"/>
  <c r="C52" i="8"/>
  <c r="C43" i="8"/>
  <c r="C44" i="8"/>
  <c r="C45" i="8"/>
  <c r="C46" i="8"/>
  <c r="C42" i="8"/>
  <c r="C35" i="8"/>
  <c r="C36" i="8"/>
  <c r="C34" i="8"/>
  <c r="C23" i="8"/>
  <c r="C51" i="12" l="1"/>
  <c r="C51" i="11"/>
  <c r="C51" i="10"/>
  <c r="F151" i="8"/>
  <c r="F127" i="8"/>
  <c r="H15" i="9"/>
  <c r="F174" i="7" s="1"/>
  <c r="G174" i="7" s="1"/>
  <c r="H174" i="7" s="1"/>
  <c r="H173" i="7" l="1"/>
  <c r="H152" i="2" s="1"/>
  <c r="I152" i="2" s="1"/>
  <c r="J152" i="2" l="1"/>
  <c r="K152" i="2" s="1"/>
  <c r="C34" i="6"/>
  <c r="G167" i="2" l="1"/>
  <c r="F167" i="2" s="1"/>
  <c r="G70" i="2"/>
  <c r="F70" i="2" s="1"/>
  <c r="I70" i="8" s="1"/>
  <c r="G63" i="2"/>
  <c r="F63" i="2" s="1"/>
  <c r="C185" i="8"/>
  <c r="G190" i="2"/>
  <c r="F190" i="2" s="1"/>
  <c r="F185" i="8"/>
  <c r="D185" i="8"/>
  <c r="C17" i="8" l="1"/>
  <c r="C16" i="8"/>
  <c r="C166" i="8"/>
  <c r="C167" i="8"/>
  <c r="C168" i="8"/>
  <c r="C169" i="8"/>
  <c r="C170" i="8"/>
  <c r="C155" i="8"/>
  <c r="C156" i="8"/>
  <c r="C157" i="8"/>
  <c r="C158" i="8"/>
  <c r="C159" i="8"/>
  <c r="C160" i="8"/>
  <c r="C161" i="8"/>
  <c r="C162" i="8"/>
  <c r="C163" i="8"/>
  <c r="C164" i="8"/>
  <c r="C165" i="8"/>
  <c r="C154" i="8"/>
  <c r="C174" i="8"/>
  <c r="C175" i="8"/>
  <c r="C176" i="8"/>
  <c r="C177" i="8"/>
  <c r="C173" i="8"/>
  <c r="C184" i="8"/>
  <c r="C189" i="8"/>
  <c r="F189" i="8"/>
  <c r="D188" i="8"/>
  <c r="D189" i="8"/>
  <c r="H256" i="7" l="1"/>
  <c r="H175" i="2" s="1"/>
  <c r="I175" i="2" s="1"/>
  <c r="J175" i="2" l="1"/>
  <c r="K175" i="2" s="1"/>
  <c r="F150" i="8"/>
  <c r="C49" i="12" l="1"/>
  <c r="C47" i="12"/>
  <c r="C45" i="12"/>
  <c r="C43" i="12"/>
  <c r="C41" i="12"/>
  <c r="C39" i="12"/>
  <c r="C37" i="12"/>
  <c r="C35" i="12"/>
  <c r="C33" i="12"/>
  <c r="C31" i="12"/>
  <c r="C29" i="12"/>
  <c r="C27" i="12"/>
  <c r="C25" i="12"/>
  <c r="C23" i="12"/>
  <c r="C21" i="12"/>
  <c r="C19" i="12"/>
  <c r="C17" i="12"/>
  <c r="C15" i="12"/>
  <c r="C49" i="11"/>
  <c r="C47" i="11"/>
  <c r="C45" i="11"/>
  <c r="C43" i="11"/>
  <c r="C41" i="11"/>
  <c r="C39" i="11"/>
  <c r="C37" i="11"/>
  <c r="C35" i="11"/>
  <c r="C33" i="11"/>
  <c r="C31" i="11"/>
  <c r="C29" i="11"/>
  <c r="C27" i="11"/>
  <c r="C25" i="11"/>
  <c r="C23" i="11"/>
  <c r="C21" i="11"/>
  <c r="C19" i="11"/>
  <c r="C17" i="11"/>
  <c r="C15" i="11"/>
  <c r="C17" i="10" l="1"/>
  <c r="C19" i="10"/>
  <c r="C21" i="10"/>
  <c r="C23" i="10"/>
  <c r="C25" i="10"/>
  <c r="C27" i="10"/>
  <c r="C29" i="10"/>
  <c r="C31" i="10"/>
  <c r="C33" i="10"/>
  <c r="C35" i="10"/>
  <c r="C37" i="10"/>
  <c r="C39" i="10"/>
  <c r="C41" i="10"/>
  <c r="C43" i="10"/>
  <c r="C45" i="10"/>
  <c r="C47" i="10"/>
  <c r="C49" i="10"/>
  <c r="C15" i="10"/>
  <c r="D14" i="8" l="1"/>
  <c r="C16" i="6"/>
  <c r="D16" i="8" l="1"/>
  <c r="D15" i="8"/>
  <c r="C33" i="6"/>
  <c r="C30" i="6"/>
  <c r="C31" i="6"/>
  <c r="C32" i="6"/>
  <c r="C21" i="6"/>
  <c r="C22" i="6"/>
  <c r="C23" i="6"/>
  <c r="C24" i="6"/>
  <c r="C25" i="6"/>
  <c r="C26" i="6"/>
  <c r="C27" i="6"/>
  <c r="C28" i="6"/>
  <c r="C29" i="6"/>
  <c r="C17" i="6"/>
  <c r="C18" i="6"/>
  <c r="C19" i="6"/>
  <c r="C20" i="6"/>
  <c r="F184" i="8"/>
  <c r="D184" i="8"/>
  <c r="D183" i="8"/>
  <c r="D172" i="8"/>
  <c r="F177" i="8"/>
  <c r="D177" i="8"/>
  <c r="F176" i="8"/>
  <c r="D176" i="8"/>
  <c r="F175" i="8"/>
  <c r="D175" i="8"/>
  <c r="F174" i="8"/>
  <c r="D174" i="8"/>
  <c r="F173" i="8"/>
  <c r="D173" i="8"/>
  <c r="F170" i="8"/>
  <c r="F169" i="8"/>
  <c r="F168" i="8"/>
  <c r="F166" i="8"/>
  <c r="F161" i="8"/>
  <c r="F160" i="8"/>
  <c r="D153" i="8"/>
  <c r="F167" i="8"/>
  <c r="D167" i="8"/>
  <c r="D170" i="8"/>
  <c r="D168" i="8"/>
  <c r="D167" i="2"/>
  <c r="D166" i="8" s="1"/>
  <c r="F165" i="8"/>
  <c r="D165" i="8"/>
  <c r="F164" i="8"/>
  <c r="D164" i="8"/>
  <c r="F163" i="8"/>
  <c r="D163" i="8"/>
  <c r="F162" i="8"/>
  <c r="D162" i="8"/>
  <c r="D161" i="8"/>
  <c r="D160" i="8"/>
  <c r="F159" i="8"/>
  <c r="D159" i="8"/>
  <c r="F158" i="8"/>
  <c r="D158" i="8"/>
  <c r="F157" i="8"/>
  <c r="D157" i="8"/>
  <c r="F156" i="8"/>
  <c r="D156" i="8"/>
  <c r="F155" i="8"/>
  <c r="D155" i="8"/>
  <c r="F154" i="8"/>
  <c r="D154" i="8"/>
  <c r="F149" i="8"/>
  <c r="F143" i="8"/>
  <c r="F142" i="8"/>
  <c r="F133" i="8"/>
  <c r="D129" i="8"/>
  <c r="D150" i="8"/>
  <c r="D149" i="8" l="1"/>
  <c r="D151" i="8"/>
  <c r="H159" i="7"/>
  <c r="H150" i="2" s="1"/>
  <c r="I150" i="2" s="1"/>
  <c r="H205" i="7"/>
  <c r="H167" i="2" s="1"/>
  <c r="I167" i="2" s="1"/>
  <c r="J167" i="2" s="1"/>
  <c r="H213" i="7"/>
  <c r="H169" i="2" s="1"/>
  <c r="I169" i="2" s="1"/>
  <c r="H221" i="7"/>
  <c r="H170" i="2" s="1"/>
  <c r="I170" i="2" s="1"/>
  <c r="H165" i="7"/>
  <c r="H151" i="2" s="1"/>
  <c r="I151" i="2" s="1"/>
  <c r="H152" i="7"/>
  <c r="H143" i="2" s="1"/>
  <c r="I143" i="2" s="1"/>
  <c r="H188" i="7"/>
  <c r="H161" i="2" s="1"/>
  <c r="I161" i="2" s="1"/>
  <c r="H199" i="7"/>
  <c r="H162" i="2" s="1"/>
  <c r="I162" i="2" s="1"/>
  <c r="H236" i="7"/>
  <c r="H171" i="2" s="1"/>
  <c r="I171" i="2" s="1"/>
  <c r="I189" i="8"/>
  <c r="J171" i="2" l="1"/>
  <c r="K171" i="2" s="1"/>
  <c r="J161" i="2"/>
  <c r="K161" i="2" s="1"/>
  <c r="J170" i="2"/>
  <c r="K170" i="2" s="1"/>
  <c r="J162" i="2"/>
  <c r="K162" i="2" s="1"/>
  <c r="J169" i="2"/>
  <c r="K169" i="2" s="1"/>
  <c r="J151" i="2"/>
  <c r="K151" i="2" s="1"/>
  <c r="J143" i="2"/>
  <c r="K143" i="2" s="1"/>
  <c r="J150" i="2"/>
  <c r="K150" i="2" s="1"/>
  <c r="K184" i="2"/>
  <c r="K167" i="2"/>
  <c r="K173" i="2"/>
  <c r="D47" i="12" l="1"/>
  <c r="D47" i="11"/>
  <c r="D49" i="12"/>
  <c r="D49" i="11"/>
  <c r="I50" i="11" s="1"/>
  <c r="D47" i="10"/>
  <c r="W48" i="10" s="1"/>
  <c r="E32" i="6"/>
  <c r="D49" i="10"/>
  <c r="W50" i="10" s="1"/>
  <c r="E33" i="6"/>
  <c r="K154" i="2"/>
  <c r="D143" i="8"/>
  <c r="D142" i="8"/>
  <c r="M50" i="10" l="1"/>
  <c r="Q50" i="10"/>
  <c r="U50" i="10"/>
  <c r="J50" i="10"/>
  <c r="N50" i="10"/>
  <c r="R50" i="10"/>
  <c r="V50" i="10"/>
  <c r="K50" i="10"/>
  <c r="O50" i="10"/>
  <c r="S50" i="10"/>
  <c r="T50" i="10"/>
  <c r="L50" i="10"/>
  <c r="P50" i="10"/>
  <c r="G48" i="10"/>
  <c r="J48" i="10"/>
  <c r="N48" i="10"/>
  <c r="R48" i="10"/>
  <c r="V48" i="10"/>
  <c r="K48" i="10"/>
  <c r="O48" i="10"/>
  <c r="S48" i="10"/>
  <c r="L48" i="10"/>
  <c r="P48" i="10"/>
  <c r="T48" i="10"/>
  <c r="Q48" i="10"/>
  <c r="U48" i="10"/>
  <c r="M48" i="10"/>
  <c r="H50" i="11"/>
  <c r="G50" i="11"/>
  <c r="D45" i="12"/>
  <c r="D45" i="11"/>
  <c r="F50" i="11"/>
  <c r="J50" i="11"/>
  <c r="K50" i="11"/>
  <c r="D45" i="10"/>
  <c r="E31" i="6"/>
  <c r="H48" i="11"/>
  <c r="G48" i="11"/>
  <c r="I48" i="11"/>
  <c r="K48" i="11"/>
  <c r="F48" i="11"/>
  <c r="J48" i="11"/>
  <c r="F48" i="10"/>
  <c r="H48" i="10"/>
  <c r="I48" i="10"/>
  <c r="G48" i="12"/>
  <c r="H48" i="12"/>
  <c r="I48" i="12"/>
  <c r="J48" i="12"/>
  <c r="K48" i="12"/>
  <c r="L48" i="12"/>
  <c r="M48" i="12"/>
  <c r="F48" i="12"/>
  <c r="G50" i="12"/>
  <c r="H50" i="12"/>
  <c r="I50" i="12"/>
  <c r="J50" i="12"/>
  <c r="K50" i="12"/>
  <c r="L50" i="12"/>
  <c r="M50" i="12"/>
  <c r="F50" i="12"/>
  <c r="I50" i="10"/>
  <c r="F50" i="10"/>
  <c r="G50" i="10"/>
  <c r="H50" i="10"/>
  <c r="F146" i="8"/>
  <c r="D146" i="8"/>
  <c r="F145" i="8"/>
  <c r="D145" i="8"/>
  <c r="F144" i="8"/>
  <c r="D144" i="8"/>
  <c r="F141" i="8"/>
  <c r="D141" i="8"/>
  <c r="D140" i="8"/>
  <c r="F137" i="8"/>
  <c r="D137" i="8"/>
  <c r="F136" i="8"/>
  <c r="D136" i="8"/>
  <c r="D133" i="8"/>
  <c r="F132" i="8"/>
  <c r="D132" i="8"/>
  <c r="F131" i="8"/>
  <c r="D131" i="8"/>
  <c r="F130" i="8"/>
  <c r="D130" i="8"/>
  <c r="F124" i="8"/>
  <c r="F119" i="8"/>
  <c r="F120" i="8"/>
  <c r="D101" i="8"/>
  <c r="D124" i="8"/>
  <c r="F123" i="8"/>
  <c r="D123" i="8"/>
  <c r="F122" i="8"/>
  <c r="D122" i="8"/>
  <c r="F121" i="8"/>
  <c r="D119" i="8"/>
  <c r="F117" i="8"/>
  <c r="F116" i="8"/>
  <c r="D116" i="8"/>
  <c r="F113" i="8"/>
  <c r="D113" i="8"/>
  <c r="D104" i="8"/>
  <c r="F104" i="8"/>
  <c r="D105" i="8"/>
  <c r="F105" i="8"/>
  <c r="D106" i="8"/>
  <c r="F106" i="8"/>
  <c r="D107" i="8"/>
  <c r="F107" i="8"/>
  <c r="D108" i="8"/>
  <c r="F108" i="8"/>
  <c r="D109" i="8"/>
  <c r="F109" i="8"/>
  <c r="D110" i="8"/>
  <c r="F110" i="8"/>
  <c r="D112" i="8"/>
  <c r="F112" i="8"/>
  <c r="F103" i="8"/>
  <c r="D103" i="8"/>
  <c r="F102" i="8"/>
  <c r="D102" i="8"/>
  <c r="D93" i="8"/>
  <c r="D92" i="8"/>
  <c r="F95" i="8"/>
  <c r="D95" i="8"/>
  <c r="F94" i="8"/>
  <c r="D94" i="8"/>
  <c r="D89" i="8"/>
  <c r="E91" i="2"/>
  <c r="F90" i="8" s="1"/>
  <c r="D91" i="2"/>
  <c r="D90" i="8" s="1"/>
  <c r="D86" i="8"/>
  <c r="D80" i="8"/>
  <c r="F87" i="8"/>
  <c r="D87" i="8"/>
  <c r="F83" i="8"/>
  <c r="D83" i="8"/>
  <c r="F82" i="8"/>
  <c r="D82" i="8"/>
  <c r="F81" i="8"/>
  <c r="D81" i="8"/>
  <c r="D76" i="8"/>
  <c r="D73" i="8"/>
  <c r="D72" i="8"/>
  <c r="F77" i="8"/>
  <c r="D77" i="8"/>
  <c r="F75" i="8"/>
  <c r="D75" i="8"/>
  <c r="F74" i="8"/>
  <c r="D74" i="8"/>
  <c r="D65" i="8"/>
  <c r="E70" i="2"/>
  <c r="D70" i="2"/>
  <c r="F68" i="8"/>
  <c r="D68" i="8"/>
  <c r="F67" i="8"/>
  <c r="D67" i="8"/>
  <c r="F66" i="8"/>
  <c r="D66" i="8"/>
  <c r="D63" i="2"/>
  <c r="D62" i="8" s="1"/>
  <c r="D63" i="8"/>
  <c r="E63" i="2"/>
  <c r="F62" i="8" s="1"/>
  <c r="F63" i="8"/>
  <c r="F61" i="8"/>
  <c r="D61" i="8"/>
  <c r="F60" i="8"/>
  <c r="D60" i="8"/>
  <c r="H13" i="9"/>
  <c r="F103" i="7" s="1"/>
  <c r="G103" i="7" s="1"/>
  <c r="H103" i="7" s="1"/>
  <c r="C56" i="8"/>
  <c r="D54" i="8"/>
  <c r="F56" i="8"/>
  <c r="F55" i="8"/>
  <c r="D55" i="8"/>
  <c r="D51" i="8"/>
  <c r="F52" i="8"/>
  <c r="D52" i="8"/>
  <c r="D41" i="8"/>
  <c r="F43" i="8"/>
  <c r="D43" i="8"/>
  <c r="F46" i="8"/>
  <c r="D46" i="8"/>
  <c r="F45" i="8"/>
  <c r="D45" i="8"/>
  <c r="F44" i="8"/>
  <c r="D44" i="8"/>
  <c r="F42" i="8"/>
  <c r="D42" i="8"/>
  <c r="D25" i="8"/>
  <c r="X50" i="10" l="1"/>
  <c r="Z50" i="10" s="1"/>
  <c r="G46" i="10"/>
  <c r="K46" i="10"/>
  <c r="O46" i="10"/>
  <c r="S46" i="10"/>
  <c r="L46" i="10"/>
  <c r="P46" i="10"/>
  <c r="T46" i="10"/>
  <c r="M46" i="10"/>
  <c r="Q46" i="10"/>
  <c r="U46" i="10"/>
  <c r="W46" i="10"/>
  <c r="N46" i="10"/>
  <c r="R46" i="10"/>
  <c r="V46" i="10"/>
  <c r="J46" i="10"/>
  <c r="X48" i="10"/>
  <c r="Z48" i="10" s="1"/>
  <c r="D69" i="8"/>
  <c r="D70" i="8"/>
  <c r="F69" i="8"/>
  <c r="F70" i="8"/>
  <c r="L50" i="11"/>
  <c r="M50" i="11" s="1"/>
  <c r="D120" i="8"/>
  <c r="M46" i="12"/>
  <c r="F46" i="12"/>
  <c r="G46" i="12"/>
  <c r="H46" i="12"/>
  <c r="I46" i="12"/>
  <c r="J46" i="12"/>
  <c r="K46" i="12"/>
  <c r="L46" i="12"/>
  <c r="K46" i="11"/>
  <c r="F46" i="11"/>
  <c r="G46" i="11"/>
  <c r="H46" i="11"/>
  <c r="I46" i="11"/>
  <c r="J46" i="11"/>
  <c r="H46" i="10"/>
  <c r="I46" i="10"/>
  <c r="F46" i="10"/>
  <c r="D139" i="8"/>
  <c r="D138" i="8"/>
  <c r="F139" i="8"/>
  <c r="F138" i="8"/>
  <c r="F140" i="8"/>
  <c r="D121" i="8"/>
  <c r="D115" i="8"/>
  <c r="F115" i="8"/>
  <c r="N50" i="12"/>
  <c r="O50" i="12" s="1"/>
  <c r="D114" i="8"/>
  <c r="D117" i="8"/>
  <c r="F114" i="8"/>
  <c r="H114" i="7"/>
  <c r="H117" i="2" s="1"/>
  <c r="I117" i="2" s="1"/>
  <c r="J117" i="2" s="1"/>
  <c r="K117" i="2" s="1"/>
  <c r="H66" i="7"/>
  <c r="H102" i="7"/>
  <c r="H72" i="7"/>
  <c r="H118" i="7"/>
  <c r="H118" i="2" s="1"/>
  <c r="I118" i="2" s="1"/>
  <c r="J118" i="2" s="1"/>
  <c r="K118" i="2" s="1"/>
  <c r="H83" i="7"/>
  <c r="H90" i="7"/>
  <c r="H108" i="7"/>
  <c r="H91" i="2" s="1"/>
  <c r="I91" i="2" s="1"/>
  <c r="H62" i="7"/>
  <c r="N48" i="12"/>
  <c r="O48" i="12" s="1"/>
  <c r="L48" i="11"/>
  <c r="M48" i="11" s="1"/>
  <c r="K87" i="2"/>
  <c r="K52" i="2"/>
  <c r="Y50" i="10" l="1"/>
  <c r="Y48" i="10"/>
  <c r="X46" i="10"/>
  <c r="H50" i="2"/>
  <c r="I50" i="2" s="1"/>
  <c r="J50" i="2" s="1"/>
  <c r="K50" i="2" s="1"/>
  <c r="H43" i="2"/>
  <c r="I43" i="2" s="1"/>
  <c r="J43" i="2" s="1"/>
  <c r="K43" i="2" s="1"/>
  <c r="D23" i="12"/>
  <c r="D23" i="11"/>
  <c r="D35" i="12"/>
  <c r="D35" i="11"/>
  <c r="E26" i="6"/>
  <c r="D35" i="10"/>
  <c r="D23" i="10"/>
  <c r="E20" i="6"/>
  <c r="J91" i="2"/>
  <c r="K91" i="2" s="1"/>
  <c r="H63" i="2"/>
  <c r="I63" i="2" s="1"/>
  <c r="H70" i="2"/>
  <c r="I70" i="2" s="1"/>
  <c r="L46" i="11"/>
  <c r="M46" i="11" s="1"/>
  <c r="N46" i="12"/>
  <c r="O46" i="12" s="1"/>
  <c r="K130" i="2"/>
  <c r="K55" i="2"/>
  <c r="K81" i="2"/>
  <c r="K90" i="2" l="1"/>
  <c r="E27" i="6" s="1"/>
  <c r="W24" i="10"/>
  <c r="V24" i="10"/>
  <c r="F24" i="10"/>
  <c r="K24" i="10"/>
  <c r="O24" i="10"/>
  <c r="S24" i="10"/>
  <c r="L24" i="10"/>
  <c r="P24" i="10"/>
  <c r="T24" i="10"/>
  <c r="M24" i="10"/>
  <c r="Q24" i="10"/>
  <c r="U24" i="10"/>
  <c r="J24" i="10"/>
  <c r="N24" i="10"/>
  <c r="R24" i="10"/>
  <c r="H36" i="10"/>
  <c r="M36" i="10"/>
  <c r="Q36" i="10"/>
  <c r="U36" i="10"/>
  <c r="J36" i="10"/>
  <c r="N36" i="10"/>
  <c r="R36" i="10"/>
  <c r="V36" i="10"/>
  <c r="K36" i="10"/>
  <c r="O36" i="10"/>
  <c r="S36" i="10"/>
  <c r="W36" i="10"/>
  <c r="P36" i="10"/>
  <c r="T36" i="10"/>
  <c r="L36" i="10"/>
  <c r="Y46" i="10"/>
  <c r="Z46" i="10"/>
  <c r="D33" i="11"/>
  <c r="D33" i="12"/>
  <c r="D43" i="11"/>
  <c r="D43" i="12"/>
  <c r="D25" i="12"/>
  <c r="D25" i="11"/>
  <c r="D31" i="11"/>
  <c r="D31" i="12"/>
  <c r="D31" i="10"/>
  <c r="W32" i="10" s="1"/>
  <c r="E24" i="6"/>
  <c r="D33" i="10"/>
  <c r="E25" i="6"/>
  <c r="D25" i="10"/>
  <c r="E21" i="6"/>
  <c r="E30" i="6"/>
  <c r="D43" i="10"/>
  <c r="J70" i="2"/>
  <c r="K70" i="2" s="1"/>
  <c r="J63" i="2"/>
  <c r="K63" i="2" s="1"/>
  <c r="G24" i="12"/>
  <c r="H24" i="12"/>
  <c r="I24" i="12"/>
  <c r="J24" i="12"/>
  <c r="K24" i="12"/>
  <c r="L24" i="12"/>
  <c r="M24" i="12"/>
  <c r="F24" i="12"/>
  <c r="I36" i="11"/>
  <c r="J36" i="11"/>
  <c r="K36" i="11"/>
  <c r="F36" i="11"/>
  <c r="H36" i="11"/>
  <c r="G36" i="11"/>
  <c r="G24" i="10"/>
  <c r="H24" i="10"/>
  <c r="I24" i="10"/>
  <c r="G36" i="12"/>
  <c r="L36" i="12"/>
  <c r="M36" i="12"/>
  <c r="H36" i="12"/>
  <c r="I36" i="12"/>
  <c r="J36" i="12"/>
  <c r="K36" i="12"/>
  <c r="F36" i="12"/>
  <c r="K24" i="11"/>
  <c r="F24" i="11"/>
  <c r="I24" i="11"/>
  <c r="J24" i="11"/>
  <c r="G24" i="11"/>
  <c r="H24" i="11"/>
  <c r="I36" i="10"/>
  <c r="F36" i="10"/>
  <c r="G36" i="10"/>
  <c r="K102" i="2"/>
  <c r="F36" i="8"/>
  <c r="D36" i="8"/>
  <c r="F35" i="8"/>
  <c r="D35" i="8"/>
  <c r="F34" i="8"/>
  <c r="D34" i="8"/>
  <c r="D22" i="8"/>
  <c r="F23" i="8"/>
  <c r="D17" i="8"/>
  <c r="I118" i="8"/>
  <c r="E17" i="2"/>
  <c r="G16" i="8"/>
  <c r="D37" i="11" l="1"/>
  <c r="H38" i="11" s="1"/>
  <c r="D37" i="10"/>
  <c r="W38" i="10" s="1"/>
  <c r="D37" i="12"/>
  <c r="M38" i="12" s="1"/>
  <c r="K60" i="2"/>
  <c r="D27" i="12" s="1"/>
  <c r="K28" i="12" s="1"/>
  <c r="K66" i="2"/>
  <c r="D29" i="12" s="1"/>
  <c r="M30" i="12" s="1"/>
  <c r="G44" i="10"/>
  <c r="L44" i="10"/>
  <c r="P44" i="10"/>
  <c r="T44" i="10"/>
  <c r="M44" i="10"/>
  <c r="Q44" i="10"/>
  <c r="U44" i="10"/>
  <c r="W44" i="10"/>
  <c r="J44" i="10"/>
  <c r="N44" i="10"/>
  <c r="R44" i="10"/>
  <c r="V44" i="10"/>
  <c r="K44" i="10"/>
  <c r="O44" i="10"/>
  <c r="S44" i="10"/>
  <c r="J34" i="10"/>
  <c r="N34" i="10"/>
  <c r="R34" i="10"/>
  <c r="V34" i="10"/>
  <c r="K34" i="10"/>
  <c r="O34" i="10"/>
  <c r="S34" i="10"/>
  <c r="W34" i="10"/>
  <c r="L34" i="10"/>
  <c r="P34" i="10"/>
  <c r="T34" i="10"/>
  <c r="M34" i="10"/>
  <c r="Q34" i="10"/>
  <c r="U34" i="10"/>
  <c r="G32" i="10"/>
  <c r="K32" i="10"/>
  <c r="O32" i="10"/>
  <c r="S32" i="10"/>
  <c r="L32" i="10"/>
  <c r="P32" i="10"/>
  <c r="T32" i="10"/>
  <c r="M32" i="10"/>
  <c r="Q32" i="10"/>
  <c r="U32" i="10"/>
  <c r="J32" i="10"/>
  <c r="N32" i="10"/>
  <c r="R32" i="10"/>
  <c r="V32" i="10"/>
  <c r="X36" i="10"/>
  <c r="Z36" i="10" s="1"/>
  <c r="H38" i="10"/>
  <c r="F26" i="10"/>
  <c r="J26" i="10"/>
  <c r="N26" i="10"/>
  <c r="R26" i="10"/>
  <c r="V26" i="10"/>
  <c r="K26" i="10"/>
  <c r="O26" i="10"/>
  <c r="S26" i="10"/>
  <c r="W26" i="10"/>
  <c r="L26" i="10"/>
  <c r="P26" i="10"/>
  <c r="T26" i="10"/>
  <c r="Q26" i="10"/>
  <c r="U26" i="10"/>
  <c r="M26" i="10"/>
  <c r="X24" i="10"/>
  <c r="D41" i="11"/>
  <c r="D41" i="12"/>
  <c r="E29" i="6"/>
  <c r="D41" i="10"/>
  <c r="K93" i="2"/>
  <c r="F16" i="8"/>
  <c r="F15" i="8"/>
  <c r="G17" i="2"/>
  <c r="F17" i="2" s="1"/>
  <c r="F17" i="8"/>
  <c r="I138" i="8"/>
  <c r="I148" i="8"/>
  <c r="I147" i="8"/>
  <c r="M34" i="12"/>
  <c r="F34" i="12"/>
  <c r="H34" i="12"/>
  <c r="G34" i="12"/>
  <c r="I34" i="12"/>
  <c r="L34" i="12"/>
  <c r="J34" i="12"/>
  <c r="K34" i="12"/>
  <c r="H44" i="10"/>
  <c r="I44" i="10"/>
  <c r="F44" i="10"/>
  <c r="I34" i="11"/>
  <c r="J34" i="11"/>
  <c r="K34" i="11"/>
  <c r="F34" i="11"/>
  <c r="G34" i="11"/>
  <c r="H34" i="11"/>
  <c r="F32" i="10"/>
  <c r="H32" i="10"/>
  <c r="I32" i="10"/>
  <c r="I34" i="10"/>
  <c r="F34" i="10"/>
  <c r="G34" i="10"/>
  <c r="H34" i="10"/>
  <c r="G44" i="12"/>
  <c r="K44" i="12"/>
  <c r="L44" i="12"/>
  <c r="M44" i="12"/>
  <c r="H44" i="12"/>
  <c r="I44" i="12"/>
  <c r="J44" i="12"/>
  <c r="F44" i="12"/>
  <c r="H32" i="11"/>
  <c r="G32" i="11"/>
  <c r="I32" i="11"/>
  <c r="J32" i="11"/>
  <c r="F32" i="11"/>
  <c r="K32" i="11"/>
  <c r="I26" i="10"/>
  <c r="G26" i="10"/>
  <c r="H26" i="10"/>
  <c r="M26" i="12"/>
  <c r="F26" i="12"/>
  <c r="G26" i="12"/>
  <c r="H26" i="12"/>
  <c r="J26" i="12"/>
  <c r="I26" i="12"/>
  <c r="K26" i="12"/>
  <c r="L26" i="12"/>
  <c r="G32" i="12"/>
  <c r="L32" i="12"/>
  <c r="M32" i="12"/>
  <c r="H32" i="12"/>
  <c r="I32" i="12"/>
  <c r="J32" i="12"/>
  <c r="K32" i="12"/>
  <c r="F32" i="12"/>
  <c r="G26" i="11"/>
  <c r="F26" i="11"/>
  <c r="K26" i="11"/>
  <c r="J26" i="11"/>
  <c r="H26" i="11"/>
  <c r="I26" i="11"/>
  <c r="G44" i="11"/>
  <c r="H44" i="11"/>
  <c r="I44" i="11"/>
  <c r="J44" i="11"/>
  <c r="K44" i="11"/>
  <c r="F44" i="11"/>
  <c r="I135" i="8"/>
  <c r="I134" i="8"/>
  <c r="I111" i="8"/>
  <c r="I127" i="8"/>
  <c r="I151" i="8"/>
  <c r="I185" i="8"/>
  <c r="I150" i="8"/>
  <c r="N24" i="12"/>
  <c r="O24" i="12" s="1"/>
  <c r="N36" i="12"/>
  <c r="O36" i="12" s="1"/>
  <c r="L24" i="11"/>
  <c r="M24" i="11" s="1"/>
  <c r="L36" i="11"/>
  <c r="M36" i="11" s="1"/>
  <c r="I184" i="8"/>
  <c r="G13" i="8"/>
  <c r="I83" i="8"/>
  <c r="I177" i="8"/>
  <c r="I174" i="8"/>
  <c r="I144" i="8"/>
  <c r="I132" i="8"/>
  <c r="I170" i="8"/>
  <c r="I166" i="8"/>
  <c r="I162" i="8"/>
  <c r="I158" i="8"/>
  <c r="I154" i="8"/>
  <c r="I139" i="8"/>
  <c r="I140" i="8"/>
  <c r="I176" i="8"/>
  <c r="I173" i="8"/>
  <c r="I143" i="8"/>
  <c r="I131" i="8"/>
  <c r="I169" i="8"/>
  <c r="I165" i="8"/>
  <c r="I161" i="8"/>
  <c r="I157" i="8"/>
  <c r="I149" i="8"/>
  <c r="I137" i="8"/>
  <c r="I142" i="8"/>
  <c r="I146" i="8"/>
  <c r="I130" i="8"/>
  <c r="I168" i="8"/>
  <c r="I164" i="8"/>
  <c r="I160" i="8"/>
  <c r="I156" i="8"/>
  <c r="I136" i="8"/>
  <c r="I175" i="8"/>
  <c r="I145" i="8"/>
  <c r="I141" i="8"/>
  <c r="I167" i="8"/>
  <c r="I163" i="8"/>
  <c r="I159" i="8"/>
  <c r="I155" i="8"/>
  <c r="I133" i="8"/>
  <c r="I119" i="8"/>
  <c r="I102" i="8"/>
  <c r="I95" i="8"/>
  <c r="I107" i="8"/>
  <c r="I112" i="8"/>
  <c r="I120" i="8"/>
  <c r="I94" i="8"/>
  <c r="I104" i="8"/>
  <c r="I108" i="8"/>
  <c r="I113" i="8"/>
  <c r="I123" i="8"/>
  <c r="I114" i="8"/>
  <c r="I121" i="8"/>
  <c r="I124" i="8"/>
  <c r="I105" i="8"/>
  <c r="I109" i="8"/>
  <c r="I115" i="8"/>
  <c r="I90" i="8"/>
  <c r="I116" i="8"/>
  <c r="I122" i="8"/>
  <c r="I103" i="8"/>
  <c r="I106" i="8"/>
  <c r="I110" i="8"/>
  <c r="I117" i="8"/>
  <c r="I87" i="8"/>
  <c r="I82" i="8"/>
  <c r="I81" i="8"/>
  <c r="I77" i="8"/>
  <c r="I75" i="8"/>
  <c r="I74" i="8"/>
  <c r="I69" i="8"/>
  <c r="I68" i="8"/>
  <c r="I67" i="8"/>
  <c r="I66" i="8"/>
  <c r="L38" i="12" l="1"/>
  <c r="J38" i="12"/>
  <c r="G38" i="12"/>
  <c r="I38" i="12"/>
  <c r="S38" i="10"/>
  <c r="H38" i="12"/>
  <c r="F38" i="12"/>
  <c r="O38" i="10"/>
  <c r="K38" i="10"/>
  <c r="F38" i="10"/>
  <c r="G38" i="10"/>
  <c r="R38" i="10"/>
  <c r="V38" i="10"/>
  <c r="N38" i="10"/>
  <c r="U38" i="10"/>
  <c r="Q38" i="10"/>
  <c r="I38" i="10"/>
  <c r="J38" i="10"/>
  <c r="T38" i="10"/>
  <c r="K38" i="12"/>
  <c r="M38" i="10"/>
  <c r="P38" i="10"/>
  <c r="L38" i="10"/>
  <c r="E23" i="6"/>
  <c r="D29" i="10"/>
  <c r="O30" i="10" s="1"/>
  <c r="D29" i="11"/>
  <c r="K30" i="11" s="1"/>
  <c r="F38" i="11"/>
  <c r="G38" i="11"/>
  <c r="K38" i="11"/>
  <c r="E22" i="6"/>
  <c r="J38" i="11"/>
  <c r="D27" i="10"/>
  <c r="O28" i="10" s="1"/>
  <c r="I38" i="11"/>
  <c r="D27" i="11"/>
  <c r="G28" i="11" s="1"/>
  <c r="Y36" i="10"/>
  <c r="W42" i="10"/>
  <c r="M42" i="10"/>
  <c r="Q42" i="10"/>
  <c r="U42" i="10"/>
  <c r="J42" i="10"/>
  <c r="N42" i="10"/>
  <c r="R42" i="10"/>
  <c r="V42" i="10"/>
  <c r="K42" i="10"/>
  <c r="O42" i="10"/>
  <c r="S42" i="10"/>
  <c r="L42" i="10"/>
  <c r="P42" i="10"/>
  <c r="T42" i="10"/>
  <c r="X34" i="10"/>
  <c r="Z34" i="10" s="1"/>
  <c r="Y24" i="10"/>
  <c r="Z24" i="10"/>
  <c r="X44" i="10"/>
  <c r="Z44" i="10" s="1"/>
  <c r="X32" i="10"/>
  <c r="X26" i="10"/>
  <c r="Z26" i="10" s="1"/>
  <c r="G28" i="12"/>
  <c r="H28" i="12"/>
  <c r="F28" i="12"/>
  <c r="J28" i="12"/>
  <c r="I28" i="12"/>
  <c r="M28" i="12"/>
  <c r="L28" i="12"/>
  <c r="I30" i="12"/>
  <c r="H30" i="12"/>
  <c r="G30" i="12"/>
  <c r="L30" i="12"/>
  <c r="K30" i="12"/>
  <c r="J30" i="12"/>
  <c r="F30" i="12"/>
  <c r="D39" i="12"/>
  <c r="D39" i="11"/>
  <c r="E28" i="6"/>
  <c r="D39" i="10"/>
  <c r="W40" i="10" s="1"/>
  <c r="K16" i="2"/>
  <c r="I15" i="8"/>
  <c r="I19" i="8"/>
  <c r="I20" i="8"/>
  <c r="I18" i="8"/>
  <c r="M42" i="12"/>
  <c r="F42" i="12"/>
  <c r="G42" i="12"/>
  <c r="K42" i="12"/>
  <c r="H42" i="12"/>
  <c r="I42" i="12"/>
  <c r="J42" i="12"/>
  <c r="L42" i="12"/>
  <c r="G42" i="11"/>
  <c r="I42" i="11"/>
  <c r="H42" i="11"/>
  <c r="J42" i="11"/>
  <c r="K42" i="11"/>
  <c r="F42" i="11"/>
  <c r="I42" i="10"/>
  <c r="F42" i="10"/>
  <c r="G42" i="10"/>
  <c r="H42" i="10"/>
  <c r="I16" i="8"/>
  <c r="N26" i="12"/>
  <c r="O26" i="12" s="1"/>
  <c r="N32" i="12"/>
  <c r="O32" i="12" s="1"/>
  <c r="L26" i="11"/>
  <c r="M26" i="11" s="1"/>
  <c r="L34" i="11"/>
  <c r="M34" i="11" s="1"/>
  <c r="L32" i="11"/>
  <c r="M32" i="11" s="1"/>
  <c r="N34" i="12"/>
  <c r="O34" i="12" s="1"/>
  <c r="I61" i="8"/>
  <c r="I62" i="8"/>
  <c r="I55" i="8"/>
  <c r="I60" i="8"/>
  <c r="I63" i="8"/>
  <c r="I44" i="8"/>
  <c r="I56" i="8"/>
  <c r="I52" i="8"/>
  <c r="I43" i="8"/>
  <c r="I42" i="8"/>
  <c r="I36" i="8"/>
  <c r="I46" i="8"/>
  <c r="I35" i="8"/>
  <c r="I45" i="8"/>
  <c r="I34" i="8"/>
  <c r="K23" i="2"/>
  <c r="I23" i="8"/>
  <c r="I17" i="8"/>
  <c r="M28" i="10" l="1"/>
  <c r="Q28" i="10"/>
  <c r="N38" i="12"/>
  <c r="O38" i="12" s="1"/>
  <c r="X38" i="10"/>
  <c r="Z38" i="10" s="1"/>
  <c r="Q30" i="10"/>
  <c r="I30" i="11"/>
  <c r="L38" i="11"/>
  <c r="M38" i="11" s="1"/>
  <c r="T30" i="10"/>
  <c r="L30" i="10"/>
  <c r="J30" i="11"/>
  <c r="M30" i="10"/>
  <c r="H30" i="11"/>
  <c r="P30" i="10"/>
  <c r="F30" i="11"/>
  <c r="V30" i="10"/>
  <c r="R30" i="10"/>
  <c r="N30" i="10"/>
  <c r="J30" i="10"/>
  <c r="U30" i="10"/>
  <c r="H30" i="10"/>
  <c r="I30" i="10"/>
  <c r="N28" i="10"/>
  <c r="F30" i="10"/>
  <c r="J28" i="10"/>
  <c r="G30" i="11"/>
  <c r="W28" i="10"/>
  <c r="K30" i="10"/>
  <c r="U28" i="10"/>
  <c r="I28" i="10"/>
  <c r="H28" i="11"/>
  <c r="G28" i="10"/>
  <c r="S30" i="10"/>
  <c r="W30" i="10"/>
  <c r="G30" i="10"/>
  <c r="K28" i="10"/>
  <c r="V28" i="10"/>
  <c r="R28" i="10"/>
  <c r="H28" i="10"/>
  <c r="F28" i="10"/>
  <c r="J28" i="11"/>
  <c r="I28" i="11"/>
  <c r="P28" i="10"/>
  <c r="K28" i="11"/>
  <c r="T28" i="10"/>
  <c r="L28" i="10"/>
  <c r="S28" i="10"/>
  <c r="F28" i="11"/>
  <c r="Y26" i="10"/>
  <c r="Y34" i="10"/>
  <c r="H40" i="10"/>
  <c r="J40" i="10"/>
  <c r="N40" i="10"/>
  <c r="R40" i="10"/>
  <c r="V40" i="10"/>
  <c r="K40" i="10"/>
  <c r="O40" i="10"/>
  <c r="S40" i="10"/>
  <c r="L40" i="10"/>
  <c r="P40" i="10"/>
  <c r="T40" i="10"/>
  <c r="U40" i="10"/>
  <c r="M40" i="10"/>
  <c r="Q40" i="10"/>
  <c r="Y32" i="10"/>
  <c r="Z32" i="10"/>
  <c r="X42" i="10"/>
  <c r="N28" i="12"/>
  <c r="O28" i="12" s="1"/>
  <c r="N30" i="12"/>
  <c r="O30" i="12" s="1"/>
  <c r="D17" i="12"/>
  <c r="D17" i="11"/>
  <c r="K40" i="11"/>
  <c r="F40" i="11"/>
  <c r="I40" i="11"/>
  <c r="J40" i="11"/>
  <c r="H40" i="11"/>
  <c r="G40" i="11"/>
  <c r="G40" i="12"/>
  <c r="L40" i="12"/>
  <c r="H40" i="12"/>
  <c r="I40" i="12"/>
  <c r="J40" i="12"/>
  <c r="K40" i="12"/>
  <c r="M40" i="12"/>
  <c r="F40" i="12"/>
  <c r="I40" i="10"/>
  <c r="G40" i="10"/>
  <c r="F40" i="10"/>
  <c r="D17" i="10"/>
  <c r="E17" i="6"/>
  <c r="K42" i="2"/>
  <c r="L44" i="11"/>
  <c r="M44" i="11" s="1"/>
  <c r="N44" i="12"/>
  <c r="O44" i="12" s="1"/>
  <c r="L42" i="11"/>
  <c r="M42" i="11" s="1"/>
  <c r="Y44" i="10"/>
  <c r="N42" i="12"/>
  <c r="O42" i="12" s="1"/>
  <c r="Y38" i="10" l="1"/>
  <c r="X30" i="10"/>
  <c r="Y30" i="10" s="1"/>
  <c r="L30" i="11"/>
  <c r="M30" i="11" s="1"/>
  <c r="L28" i="11"/>
  <c r="M28" i="11" s="1"/>
  <c r="X28" i="10"/>
  <c r="Z28" i="10" s="1"/>
  <c r="K18" i="10"/>
  <c r="O18" i="10"/>
  <c r="S18" i="10"/>
  <c r="W18" i="10"/>
  <c r="L18" i="10"/>
  <c r="P18" i="10"/>
  <c r="T18" i="10"/>
  <c r="M18" i="10"/>
  <c r="Q18" i="10"/>
  <c r="U18" i="10"/>
  <c r="J18" i="10"/>
  <c r="N18" i="10"/>
  <c r="R18" i="10"/>
  <c r="V18" i="10"/>
  <c r="Y42" i="10"/>
  <c r="Z42" i="10"/>
  <c r="X40" i="10"/>
  <c r="L40" i="11"/>
  <c r="M40" i="11" s="1"/>
  <c r="N40" i="12"/>
  <c r="O40" i="12" s="1"/>
  <c r="D21" i="12"/>
  <c r="D21" i="11"/>
  <c r="D21" i="10"/>
  <c r="V22" i="10" s="1"/>
  <c r="E19" i="6"/>
  <c r="I18" i="10"/>
  <c r="F18" i="10"/>
  <c r="G18" i="10"/>
  <c r="H18" i="10"/>
  <c r="I18" i="11"/>
  <c r="F18" i="11"/>
  <c r="J18" i="11"/>
  <c r="K18" i="11"/>
  <c r="G18" i="11"/>
  <c r="H18" i="11"/>
  <c r="M18" i="12"/>
  <c r="F18" i="12"/>
  <c r="G18" i="12"/>
  <c r="H18" i="12"/>
  <c r="I18" i="12"/>
  <c r="J18" i="12"/>
  <c r="L18" i="12"/>
  <c r="K18" i="12"/>
  <c r="Z30" i="10" l="1"/>
  <c r="Y28" i="10"/>
  <c r="X18" i="10"/>
  <c r="Z18" i="10" s="1"/>
  <c r="F22" i="10"/>
  <c r="W22" i="10"/>
  <c r="L22" i="10"/>
  <c r="P22" i="10"/>
  <c r="T22" i="10"/>
  <c r="M22" i="10"/>
  <c r="Q22" i="10"/>
  <c r="U22" i="10"/>
  <c r="J22" i="10"/>
  <c r="N22" i="10"/>
  <c r="R22" i="10"/>
  <c r="O22" i="10"/>
  <c r="S22" i="10"/>
  <c r="K22" i="10"/>
  <c r="Y40" i="10"/>
  <c r="Z40" i="10"/>
  <c r="I22" i="11"/>
  <c r="J22" i="11"/>
  <c r="G22" i="11"/>
  <c r="H22" i="11"/>
  <c r="K22" i="11"/>
  <c r="F22" i="11"/>
  <c r="I22" i="10"/>
  <c r="H22" i="10"/>
  <c r="G22" i="10"/>
  <c r="M22" i="12"/>
  <c r="F22" i="12"/>
  <c r="L22" i="12"/>
  <c r="I22" i="12"/>
  <c r="G22" i="12"/>
  <c r="H22" i="12"/>
  <c r="J22" i="12"/>
  <c r="K22" i="12"/>
  <c r="H13" i="7"/>
  <c r="H17" i="2" s="1"/>
  <c r="X22" i="10" l="1"/>
  <c r="Z22" i="10" s="1"/>
  <c r="N18" i="12"/>
  <c r="O18" i="12" s="1"/>
  <c r="L18" i="11"/>
  <c r="M18" i="11" s="1"/>
  <c r="N22" i="12"/>
  <c r="O22" i="12" s="1"/>
  <c r="L22" i="11"/>
  <c r="M22" i="11" s="1"/>
  <c r="Y18" i="10"/>
  <c r="Y22" i="10" l="1"/>
  <c r="I17" i="2"/>
  <c r="J17" i="2" s="1"/>
  <c r="D19" i="12" l="1"/>
  <c r="D19" i="11"/>
  <c r="D19" i="10"/>
  <c r="V20" i="10" s="1"/>
  <c r="E18" i="6"/>
  <c r="K17" i="2"/>
  <c r="K15" i="2" l="1"/>
  <c r="D15" i="12" s="1"/>
  <c r="M20" i="10"/>
  <c r="Q20" i="10"/>
  <c r="U20" i="10"/>
  <c r="J20" i="10"/>
  <c r="N20" i="10"/>
  <c r="R20" i="10"/>
  <c r="W20" i="10"/>
  <c r="K20" i="10"/>
  <c r="O20" i="10"/>
  <c r="S20" i="10"/>
  <c r="L20" i="10"/>
  <c r="P20" i="10"/>
  <c r="T20" i="10"/>
  <c r="G20" i="12"/>
  <c r="L20" i="12"/>
  <c r="M20" i="12"/>
  <c r="H20" i="12"/>
  <c r="I20" i="12"/>
  <c r="J20" i="12"/>
  <c r="K20" i="12"/>
  <c r="F20" i="12"/>
  <c r="G20" i="11"/>
  <c r="H20" i="11"/>
  <c r="I20" i="11"/>
  <c r="J20" i="11"/>
  <c r="K20" i="11"/>
  <c r="F20" i="11"/>
  <c r="H20" i="10"/>
  <c r="I20" i="10"/>
  <c r="F20" i="10"/>
  <c r="G20" i="10"/>
  <c r="H190" i="2" l="1"/>
  <c r="D15" i="10"/>
  <c r="V16" i="10" s="1"/>
  <c r="D15" i="11"/>
  <c r="I16" i="11" s="1"/>
  <c r="E16" i="6"/>
  <c r="X20" i="10"/>
  <c r="Z20" i="10" s="1"/>
  <c r="G16" i="12"/>
  <c r="K16" i="12"/>
  <c r="L16" i="12"/>
  <c r="M16" i="12"/>
  <c r="H16" i="12"/>
  <c r="I16" i="12"/>
  <c r="J16" i="12"/>
  <c r="F16" i="12"/>
  <c r="N20" i="12"/>
  <c r="O20" i="12" s="1"/>
  <c r="L20" i="11"/>
  <c r="M20" i="11" s="1"/>
  <c r="F16" i="11" l="1"/>
  <c r="J16" i="11"/>
  <c r="W16" i="10"/>
  <c r="I16" i="10"/>
  <c r="G16" i="10"/>
  <c r="F16" i="10"/>
  <c r="H16" i="10"/>
  <c r="U16" i="10"/>
  <c r="Q16" i="10"/>
  <c r="L16" i="10"/>
  <c r="T16" i="10"/>
  <c r="R16" i="10"/>
  <c r="N16" i="10"/>
  <c r="P16" i="10"/>
  <c r="K16" i="10"/>
  <c r="S16" i="10"/>
  <c r="O16" i="10"/>
  <c r="J16" i="10"/>
  <c r="M16" i="10"/>
  <c r="K16" i="11"/>
  <c r="H16" i="11"/>
  <c r="G16" i="11"/>
  <c r="Y20" i="10"/>
  <c r="N16" i="12"/>
  <c r="O16" i="12" s="1"/>
  <c r="X16" i="10" l="1"/>
  <c r="Z16" i="10" s="1"/>
  <c r="L16" i="11"/>
  <c r="M16" i="11" s="1"/>
  <c r="I190" i="2"/>
  <c r="J190" i="2" s="1"/>
  <c r="Y16" i="10" l="1"/>
  <c r="K190" i="2"/>
  <c r="F264" i="7"/>
  <c r="G264" i="7" s="1"/>
  <c r="H264" i="7" s="1"/>
  <c r="K189" i="2" l="1"/>
  <c r="N14" i="2" s="1"/>
  <c r="H263" i="7"/>
  <c r="J12" i="7" s="1"/>
  <c r="D51" i="11" l="1"/>
  <c r="F52" i="11" s="1"/>
  <c r="E34" i="6"/>
  <c r="E36" i="6" s="1"/>
  <c r="D51" i="12"/>
  <c r="L52" i="12" s="1"/>
  <c r="L53" i="12" s="1"/>
  <c r="K192" i="2"/>
  <c r="D51" i="10"/>
  <c r="P52" i="10" s="1"/>
  <c r="P53" i="10" s="1"/>
  <c r="M14" i="2"/>
  <c r="O14" i="2" s="1"/>
  <c r="K12" i="7"/>
  <c r="D53" i="12" l="1"/>
  <c r="E47" i="12" s="1"/>
  <c r="H52" i="12"/>
  <c r="H53" i="12" s="1"/>
  <c r="G52" i="12"/>
  <c r="G53" i="12" s="1"/>
  <c r="I52" i="11"/>
  <c r="I53" i="11" s="1"/>
  <c r="H52" i="11"/>
  <c r="H53" i="11" s="1"/>
  <c r="D53" i="11"/>
  <c r="E17" i="11" s="1"/>
  <c r="K52" i="11"/>
  <c r="K53" i="11" s="1"/>
  <c r="J52" i="11"/>
  <c r="J53" i="11" s="1"/>
  <c r="G52" i="11"/>
  <c r="G53" i="11" s="1"/>
  <c r="P92" i="2"/>
  <c r="P77" i="2"/>
  <c r="P94" i="2"/>
  <c r="P59" i="2"/>
  <c r="P41" i="2"/>
  <c r="P129" i="2"/>
  <c r="P22" i="2"/>
  <c r="P25" i="2"/>
  <c r="P99" i="2"/>
  <c r="P65" i="2"/>
  <c r="P80" i="2"/>
  <c r="P183" i="2"/>
  <c r="P101" i="2"/>
  <c r="P153" i="2"/>
  <c r="P188" i="2"/>
  <c r="P51" i="2"/>
  <c r="P86" i="2"/>
  <c r="P72" i="2"/>
  <c r="P172" i="2"/>
  <c r="P54" i="2"/>
  <c r="P74" i="2"/>
  <c r="P89" i="2"/>
  <c r="P187" i="2"/>
  <c r="P29" i="2"/>
  <c r="P30" i="2"/>
  <c r="P182" i="2"/>
  <c r="P31" i="2"/>
  <c r="P34" i="2"/>
  <c r="P49" i="2"/>
  <c r="P32" i="2"/>
  <c r="P35" i="2"/>
  <c r="P181" i="2"/>
  <c r="P180" i="2"/>
  <c r="P179" i="2"/>
  <c r="P33" i="2"/>
  <c r="P28" i="2"/>
  <c r="P27" i="2"/>
  <c r="P131" i="2"/>
  <c r="P38" i="2"/>
  <c r="P165" i="2"/>
  <c r="P123" i="2"/>
  <c r="P108" i="2"/>
  <c r="P120" i="2"/>
  <c r="P76" i="2"/>
  <c r="P24" i="2"/>
  <c r="P176" i="2"/>
  <c r="P139" i="2"/>
  <c r="P122" i="2"/>
  <c r="P116" i="2"/>
  <c r="P138" i="2"/>
  <c r="P82" i="2"/>
  <c r="P103" i="2"/>
  <c r="P56" i="2"/>
  <c r="P110" i="2"/>
  <c r="P137" i="2"/>
  <c r="P174" i="2"/>
  <c r="P97" i="2"/>
  <c r="P58" i="2"/>
  <c r="P126" i="2"/>
  <c r="P95" i="2"/>
  <c r="P145" i="2"/>
  <c r="P107" i="2"/>
  <c r="P109" i="2"/>
  <c r="P88" i="2"/>
  <c r="P47" i="2"/>
  <c r="P44" i="2"/>
  <c r="P37" i="2"/>
  <c r="P146" i="2"/>
  <c r="P115" i="2"/>
  <c r="P64" i="2"/>
  <c r="P186" i="2"/>
  <c r="P155" i="2"/>
  <c r="P119" i="2"/>
  <c r="P67" i="2"/>
  <c r="P48" i="2"/>
  <c r="P113" i="2"/>
  <c r="P133" i="2"/>
  <c r="P61" i="2"/>
  <c r="P136" i="2"/>
  <c r="P166" i="2"/>
  <c r="P127" i="2"/>
  <c r="P177" i="2"/>
  <c r="P156" i="2"/>
  <c r="P71" i="2"/>
  <c r="P168" i="2"/>
  <c r="P157" i="2"/>
  <c r="P19" i="2"/>
  <c r="P62" i="2"/>
  <c r="P83" i="2"/>
  <c r="P185" i="2"/>
  <c r="P121" i="2"/>
  <c r="P69" i="2"/>
  <c r="P132" i="2"/>
  <c r="P112" i="2"/>
  <c r="P144" i="2"/>
  <c r="P104" i="2"/>
  <c r="P53" i="2"/>
  <c r="P96" i="2"/>
  <c r="P36" i="2"/>
  <c r="P57" i="2"/>
  <c r="P158" i="2"/>
  <c r="P160" i="2"/>
  <c r="P79" i="2"/>
  <c r="P125" i="2"/>
  <c r="P141" i="2"/>
  <c r="P140" i="2"/>
  <c r="P98" i="2"/>
  <c r="P84" i="2"/>
  <c r="P111" i="2"/>
  <c r="P78" i="2"/>
  <c r="P159" i="2"/>
  <c r="P163" i="2"/>
  <c r="P45" i="2"/>
  <c r="P100" i="2"/>
  <c r="P105" i="2"/>
  <c r="P106" i="2"/>
  <c r="P148" i="2"/>
  <c r="P124" i="2"/>
  <c r="P147" i="2"/>
  <c r="P135" i="2"/>
  <c r="P142" i="2"/>
  <c r="P85" i="2"/>
  <c r="P68" i="2"/>
  <c r="P75" i="2"/>
  <c r="P149" i="2"/>
  <c r="P46" i="2"/>
  <c r="P114" i="2"/>
  <c r="P164" i="2"/>
  <c r="P178" i="2"/>
  <c r="P134" i="2"/>
  <c r="P18" i="2"/>
  <c r="P128" i="2"/>
  <c r="P20" i="2"/>
  <c r="P21" i="2"/>
  <c r="P152" i="2"/>
  <c r="P175" i="2"/>
  <c r="P167" i="2"/>
  <c r="P143" i="2"/>
  <c r="P150" i="2"/>
  <c r="P151" i="2"/>
  <c r="P169" i="2"/>
  <c r="P162" i="2"/>
  <c r="P170" i="2"/>
  <c r="P161" i="2"/>
  <c r="P171" i="2"/>
  <c r="P118" i="2"/>
  <c r="P117" i="2"/>
  <c r="P130" i="2"/>
  <c r="P91" i="2"/>
  <c r="P43" i="2"/>
  <c r="P50" i="2"/>
  <c r="P63" i="2"/>
  <c r="P70" i="2"/>
  <c r="P16" i="2"/>
  <c r="P17" i="2"/>
  <c r="P190" i="2"/>
  <c r="Q52" i="10"/>
  <c r="Q53" i="10" s="1"/>
  <c r="M52" i="10"/>
  <c r="M53" i="10" s="1"/>
  <c r="T52" i="10"/>
  <c r="T53" i="10" s="1"/>
  <c r="L52" i="10"/>
  <c r="L53" i="10" s="1"/>
  <c r="S52" i="10"/>
  <c r="S53" i="10" s="1"/>
  <c r="U52" i="10"/>
  <c r="U53" i="10" s="1"/>
  <c r="W52" i="10"/>
  <c r="W53" i="10" s="1"/>
  <c r="J52" i="12"/>
  <c r="J53" i="12" s="1"/>
  <c r="K52" i="12"/>
  <c r="K53" i="12" s="1"/>
  <c r="I52" i="12"/>
  <c r="I53" i="12" s="1"/>
  <c r="D53" i="10"/>
  <c r="P55" i="10" s="1"/>
  <c r="O52" i="10"/>
  <c r="O53" i="10" s="1"/>
  <c r="K52" i="10"/>
  <c r="K53" i="10" s="1"/>
  <c r="F52" i="10"/>
  <c r="F53" i="10" s="1"/>
  <c r="I52" i="10"/>
  <c r="I53" i="10" s="1"/>
  <c r="R52" i="10"/>
  <c r="R53" i="10" s="1"/>
  <c r="G36" i="6"/>
  <c r="G52" i="10"/>
  <c r="G53" i="10" s="1"/>
  <c r="H52" i="10"/>
  <c r="H53" i="10" s="1"/>
  <c r="N52" i="10"/>
  <c r="N53" i="10" s="1"/>
  <c r="F52" i="12"/>
  <c r="J52" i="10"/>
  <c r="J53" i="10" s="1"/>
  <c r="M52" i="12"/>
  <c r="M53" i="12" s="1"/>
  <c r="V52" i="10"/>
  <c r="V53" i="10" s="1"/>
  <c r="L12" i="7"/>
  <c r="F53" i="11"/>
  <c r="K55" i="12" l="1"/>
  <c r="E31" i="11"/>
  <c r="E49" i="11"/>
  <c r="E23" i="11"/>
  <c r="E45" i="11"/>
  <c r="E29" i="11"/>
  <c r="E35" i="11"/>
  <c r="J55" i="11"/>
  <c r="E21" i="11"/>
  <c r="K55" i="11"/>
  <c r="E27" i="11"/>
  <c r="E41" i="11"/>
  <c r="E43" i="11"/>
  <c r="E33" i="12"/>
  <c r="E31" i="12"/>
  <c r="J55" i="12"/>
  <c r="E15" i="12"/>
  <c r="E49" i="12"/>
  <c r="G55" i="12"/>
  <c r="E23" i="12"/>
  <c r="I55" i="12"/>
  <c r="H55" i="12"/>
  <c r="E19" i="11"/>
  <c r="E35" i="12"/>
  <c r="E21" i="12"/>
  <c r="E17" i="12"/>
  <c r="E45" i="12"/>
  <c r="E37" i="11"/>
  <c r="E19" i="12"/>
  <c r="G55" i="11"/>
  <c r="E25" i="11"/>
  <c r="E27" i="12"/>
  <c r="M55" i="12"/>
  <c r="E41" i="12"/>
  <c r="E43" i="12"/>
  <c r="E39" i="12"/>
  <c r="E25" i="12"/>
  <c r="E29" i="12"/>
  <c r="L55" i="12"/>
  <c r="E37" i="12"/>
  <c r="E47" i="11"/>
  <c r="E51" i="12"/>
  <c r="E15" i="11"/>
  <c r="E33" i="11"/>
  <c r="E39" i="11"/>
  <c r="E51" i="11"/>
  <c r="H55" i="11"/>
  <c r="I55" i="11"/>
  <c r="R55" i="10"/>
  <c r="I55" i="10"/>
  <c r="L52" i="11"/>
  <c r="M52" i="11" s="1"/>
  <c r="K55" i="10"/>
  <c r="O55" i="10"/>
  <c r="E25" i="10"/>
  <c r="E47" i="10"/>
  <c r="E41" i="10"/>
  <c r="E45" i="10"/>
  <c r="W55" i="10"/>
  <c r="M55" i="10"/>
  <c r="Q55" i="10"/>
  <c r="L55" i="10"/>
  <c r="E21" i="10"/>
  <c r="E39" i="10"/>
  <c r="S55" i="10"/>
  <c r="E27" i="10"/>
  <c r="U55" i="10"/>
  <c r="E43" i="10"/>
  <c r="E37" i="10"/>
  <c r="N55" i="10"/>
  <c r="E35" i="10"/>
  <c r="H55" i="10"/>
  <c r="G55" i="10"/>
  <c r="E49" i="10"/>
  <c r="V55" i="10"/>
  <c r="E17" i="10"/>
  <c r="E15" i="10"/>
  <c r="E51" i="10"/>
  <c r="E33" i="10"/>
  <c r="E29" i="10"/>
  <c r="E19" i="10"/>
  <c r="E23" i="10"/>
  <c r="T55" i="10"/>
  <c r="E31" i="10"/>
  <c r="J55" i="10"/>
  <c r="N52" i="12"/>
  <c r="O52" i="12" s="1"/>
  <c r="F53" i="12"/>
  <c r="F54" i="12" s="1"/>
  <c r="G54" i="12" s="1"/>
  <c r="H54" i="12" s="1"/>
  <c r="I54" i="12" s="1"/>
  <c r="J54" i="12" s="1"/>
  <c r="K54" i="12" s="1"/>
  <c r="L54" i="12" s="1"/>
  <c r="M54" i="12" s="1"/>
  <c r="P54" i="12" s="1"/>
  <c r="X52" i="10"/>
  <c r="Y52" i="10" s="1"/>
  <c r="F54" i="11"/>
  <c r="G54" i="11" s="1"/>
  <c r="H54" i="11" s="1"/>
  <c r="I54" i="11" s="1"/>
  <c r="J54" i="11" s="1"/>
  <c r="K54" i="11" s="1"/>
  <c r="F55" i="11"/>
  <c r="F56" i="11" s="1"/>
  <c r="F54" i="10"/>
  <c r="G54" i="10" s="1"/>
  <c r="H54" i="10" s="1"/>
  <c r="I54" i="10" s="1"/>
  <c r="J54" i="10" s="1"/>
  <c r="K54" i="10" s="1"/>
  <c r="L54" i="10" s="1"/>
  <c r="M54" i="10" s="1"/>
  <c r="N54" i="10" s="1"/>
  <c r="O54" i="10" s="1"/>
  <c r="P54" i="10" s="1"/>
  <c r="Q54" i="10" s="1"/>
  <c r="R54" i="10" s="1"/>
  <c r="S54" i="10" s="1"/>
  <c r="T54" i="10" s="1"/>
  <c r="U54" i="10" s="1"/>
  <c r="V54" i="10" s="1"/>
  <c r="W54" i="10" s="1"/>
  <c r="F55" i="10"/>
  <c r="F56" i="10" s="1"/>
  <c r="E55" i="12" l="1"/>
  <c r="G56" i="11"/>
  <c r="H56" i="11" s="1"/>
  <c r="I56" i="11" s="1"/>
  <c r="J56" i="11" s="1"/>
  <c r="K56" i="11" s="1"/>
  <c r="E55" i="11"/>
  <c r="E55" i="10"/>
  <c r="G56" i="10"/>
  <c r="H56" i="10" s="1"/>
  <c r="I56" i="10" s="1"/>
  <c r="J56" i="10" s="1"/>
  <c r="K56" i="10" s="1"/>
  <c r="L56" i="10" s="1"/>
  <c r="M56" i="10" s="1"/>
  <c r="N56" i="10" s="1"/>
  <c r="O56" i="10" s="1"/>
  <c r="P56" i="10" s="1"/>
  <c r="Q56" i="10" s="1"/>
  <c r="R56" i="10" s="1"/>
  <c r="S56" i="10" s="1"/>
  <c r="T56" i="10" s="1"/>
  <c r="U56" i="10" s="1"/>
  <c r="V56" i="10" s="1"/>
  <c r="W56" i="10" s="1"/>
  <c r="Z52" i="10"/>
  <c r="F55" i="12"/>
  <c r="F56" i="12" s="1"/>
  <c r="G56" i="12" s="1"/>
  <c r="H56" i="12" s="1"/>
  <c r="I56" i="12" s="1"/>
  <c r="J56" i="12" s="1"/>
  <c r="K56" i="12" s="1"/>
  <c r="L56" i="12" s="1"/>
  <c r="M56" i="12" s="1"/>
  <c r="Z54" i="10"/>
  <c r="Y54" i="10"/>
  <c r="O54" i="12"/>
  <c r="N54" i="11"/>
  <c r="M54" i="11"/>
</calcChain>
</file>

<file path=xl/sharedStrings.xml><?xml version="1.0" encoding="utf-8"?>
<sst xmlns="http://schemas.openxmlformats.org/spreadsheetml/2006/main" count="49524" uniqueCount="15187">
  <si>
    <t>Obra:</t>
  </si>
  <si>
    <t>Obs.:</t>
  </si>
  <si>
    <t>Local:</t>
  </si>
  <si>
    <t>ITEM</t>
  </si>
  <si>
    <t>REFERÊNCIA SINAPI / AGEHAB / AGESUL</t>
  </si>
  <si>
    <t>QUANT.</t>
  </si>
  <si>
    <t>QUANT. 1 UH</t>
  </si>
  <si>
    <t>CUSTO UNITÁRIO</t>
  </si>
  <si>
    <t>TOTAL</t>
  </si>
  <si>
    <t>UNID.</t>
  </si>
  <si>
    <t>SERVIÇOS PRELIMINARES</t>
  </si>
  <si>
    <t>1.1</t>
  </si>
  <si>
    <t>010100000</t>
  </si>
  <si>
    <t>Data Base:</t>
  </si>
  <si>
    <t>Data:</t>
  </si>
  <si>
    <t>BDI:</t>
  </si>
  <si>
    <t>UH:</t>
  </si>
  <si>
    <t>PLANILHA ORÇAMENTÁRIA</t>
  </si>
  <si>
    <t>DESCRIÇÃO</t>
  </si>
  <si>
    <t>COEFICIENTE</t>
  </si>
  <si>
    <t>COMPOSIÇÕES</t>
  </si>
  <si>
    <t>Área (m²):</t>
  </si>
  <si>
    <t>M</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</si>
  <si>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</si>
  <si>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</si>
  <si>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</si>
  <si>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</si>
  <si>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</si>
  <si>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</si>
  <si>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</si>
  <si>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</si>
  <si>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</si>
  <si>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</si>
  <si>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</si>
  <si>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</si>
  <si>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</si>
  <si>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</si>
  <si>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</si>
  <si>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</si>
  <si>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</si>
  <si>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</si>
  <si>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</si>
  <si>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</si>
  <si>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</si>
  <si>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</si>
  <si>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</si>
  <si>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</si>
  <si>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</si>
  <si>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</si>
  <si>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</si>
  <si>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</si>
  <si>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</si>
  <si>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</si>
  <si>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</si>
  <si>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</si>
  <si>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</si>
  <si>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</si>
  <si>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</si>
  <si>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</si>
  <si>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</si>
  <si>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</si>
  <si>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</si>
  <si>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</si>
  <si>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</si>
  <si>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</si>
  <si>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</si>
  <si>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</si>
  <si>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</si>
  <si>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</si>
  <si>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</si>
  <si>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</si>
  <si>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</si>
  <si>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</si>
  <si>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</si>
  <si>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</si>
  <si>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</si>
  <si>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</si>
  <si>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</si>
  <si>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</si>
  <si>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</si>
  <si>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</si>
  <si>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</si>
  <si>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</si>
  <si>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</si>
  <si>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</si>
  <si>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</si>
  <si>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</si>
  <si>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</si>
  <si>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</si>
  <si>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</si>
  <si>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</si>
  <si>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</si>
  <si>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</si>
  <si>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</si>
  <si>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</si>
  <si>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</si>
  <si>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</si>
  <si>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</si>
  <si>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</si>
  <si>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</si>
  <si>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</si>
  <si>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</si>
  <si>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</si>
  <si>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</si>
  <si>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</si>
  <si>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</si>
  <si>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</si>
  <si>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</si>
  <si>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</si>
  <si>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</si>
  <si>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</si>
  <si>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</si>
  <si>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</si>
  <si>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</si>
  <si>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</si>
  <si>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</si>
  <si>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</si>
  <si>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</si>
  <si>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</si>
  <si>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</si>
  <si>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</si>
  <si>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</si>
  <si>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</si>
  <si>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</si>
  <si>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</si>
  <si>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</si>
  <si>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</si>
  <si>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</si>
  <si>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</si>
  <si>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</si>
  <si>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</si>
  <si>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</si>
  <si>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</si>
  <si>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</si>
  <si>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</si>
  <si>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</si>
  <si>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</si>
  <si>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</si>
  <si>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</si>
  <si>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</si>
  <si>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</si>
  <si>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</si>
  <si>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</si>
  <si>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</si>
  <si>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M2</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</si>
  <si>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</si>
  <si>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</si>
  <si>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</si>
  <si>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</si>
  <si>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</si>
  <si>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</si>
  <si>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</si>
  <si>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</si>
  <si>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</si>
  <si>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</si>
  <si>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</si>
  <si>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</si>
  <si>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</si>
  <si>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</si>
  <si>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</si>
  <si>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</si>
  <si>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</si>
  <si>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</si>
  <si>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</si>
  <si>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</si>
  <si>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</si>
  <si>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</si>
  <si>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</si>
  <si>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</si>
  <si>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</si>
  <si>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</si>
  <si>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</si>
  <si>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</si>
  <si>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</si>
  <si>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</si>
  <si>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</si>
  <si>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</si>
  <si>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</si>
  <si>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</si>
  <si>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</si>
  <si>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</si>
  <si>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</si>
  <si>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</si>
  <si>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</si>
  <si>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</si>
  <si>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</si>
  <si>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</si>
  <si>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</si>
  <si>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</si>
  <si>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</si>
  <si>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</si>
  <si>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</si>
  <si>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</si>
  <si>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</si>
  <si>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</si>
  <si>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</si>
  <si>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</si>
  <si>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</si>
  <si>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</si>
  <si>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</si>
  <si>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</si>
  <si>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</si>
  <si>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</si>
  <si>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</si>
  <si>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</si>
  <si>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</si>
  <si>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</si>
  <si>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</si>
  <si>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</si>
  <si>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</si>
  <si>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</si>
  <si>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</si>
  <si>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</si>
  <si>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</si>
  <si>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</si>
  <si>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</si>
  <si>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</si>
  <si>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</si>
  <si>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</si>
  <si>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</si>
  <si>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</si>
  <si>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</si>
  <si>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</si>
  <si>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</si>
  <si>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</si>
  <si>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</si>
  <si>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</si>
  <si>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</si>
  <si>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</si>
  <si>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</si>
  <si>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</si>
  <si>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</si>
  <si>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</si>
  <si>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</si>
  <si>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</si>
  <si>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</si>
  <si>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</si>
  <si>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</si>
  <si>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</si>
  <si>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</si>
  <si>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</si>
  <si>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</si>
  <si>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</si>
  <si>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</si>
  <si>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</si>
  <si>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</si>
  <si>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</si>
  <si>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</si>
  <si>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</si>
  <si>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</si>
  <si>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</si>
  <si>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</si>
  <si>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</si>
  <si>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</si>
  <si>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</si>
  <si>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</si>
  <si>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</si>
  <si>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</si>
  <si>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</si>
  <si>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</si>
  <si>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</si>
  <si>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</si>
  <si>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</si>
  <si>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</si>
  <si>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</si>
  <si>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</si>
  <si>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</si>
  <si>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</si>
  <si>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</si>
  <si>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</si>
  <si>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</si>
  <si>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</si>
  <si>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</si>
  <si>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</si>
  <si>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</si>
  <si>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</si>
  <si>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</si>
  <si>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</si>
  <si>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</si>
  <si>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</si>
  <si>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</si>
  <si>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</si>
  <si>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</si>
  <si>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</si>
  <si>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</si>
  <si>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</si>
  <si>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</si>
  <si>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</si>
  <si>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</si>
  <si>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</si>
  <si>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</si>
  <si>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</si>
  <si>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</si>
  <si>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</si>
  <si>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</si>
  <si>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</si>
  <si>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</si>
  <si>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</si>
  <si>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</si>
  <si>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</si>
  <si>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</si>
  <si>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</si>
  <si>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</si>
  <si>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</si>
  <si>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</si>
  <si>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</si>
  <si>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</si>
  <si>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</si>
  <si>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</si>
  <si>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</si>
  <si>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</si>
  <si>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</si>
  <si>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</si>
  <si>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</si>
  <si>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</si>
  <si>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</si>
  <si>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</si>
  <si>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</si>
  <si>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</si>
  <si>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</si>
  <si>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</si>
  <si>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</si>
  <si>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</si>
  <si>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</si>
  <si>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</si>
  <si>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</si>
  <si>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</si>
  <si>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</si>
  <si>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</si>
  <si>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</si>
  <si>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</si>
  <si>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</si>
  <si>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</si>
  <si>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</si>
  <si>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</si>
  <si>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</si>
  <si>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</si>
  <si>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</si>
  <si>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</si>
  <si>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</si>
  <si>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</si>
  <si>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</si>
  <si>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</si>
  <si>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</si>
  <si>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</si>
  <si>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</si>
  <si>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</si>
  <si>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</si>
  <si>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</si>
  <si>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</si>
  <si>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</si>
  <si>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</si>
  <si>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</si>
  <si>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</si>
  <si>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</si>
  <si>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</si>
  <si>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</si>
  <si>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</si>
  <si>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</si>
  <si>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</si>
  <si>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</si>
  <si>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</si>
  <si>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</si>
  <si>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</si>
  <si>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</si>
  <si>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</si>
  <si>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</si>
  <si>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</si>
  <si>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</si>
  <si>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</si>
  <si>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</si>
  <si>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</si>
  <si>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</si>
  <si>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</si>
  <si>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</si>
  <si>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</si>
  <si>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</si>
  <si>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</si>
  <si>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</si>
  <si>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</si>
  <si>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</si>
  <si>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</si>
  <si>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</si>
  <si>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</si>
  <si>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</si>
  <si>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</si>
  <si>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</si>
  <si>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</si>
  <si>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</si>
  <si>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</si>
  <si>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</si>
  <si>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</si>
  <si>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</si>
  <si>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</si>
  <si>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</si>
  <si>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</si>
  <si>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</si>
  <si>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</si>
  <si>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</si>
  <si>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</si>
  <si>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</si>
  <si>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</si>
  <si>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</si>
  <si>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</si>
  <si>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</si>
  <si>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</si>
  <si>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</si>
  <si>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</si>
  <si>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</si>
  <si>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</si>
  <si>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</si>
  <si>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</si>
  <si>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</si>
  <si>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</si>
  <si>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</si>
  <si>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</si>
  <si>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</si>
  <si>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</si>
  <si>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</si>
  <si>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</si>
  <si>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</si>
  <si>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</si>
  <si>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</si>
  <si>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</si>
  <si>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</si>
  <si>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</si>
  <si>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</si>
  <si>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</si>
  <si>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</si>
  <si>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</si>
  <si>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</si>
  <si>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</si>
  <si>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</si>
  <si>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</si>
  <si>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</si>
  <si>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</si>
  <si>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</si>
  <si>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</si>
  <si>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</si>
  <si>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</si>
  <si>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</si>
  <si>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</si>
  <si>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</si>
  <si>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</si>
  <si>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</si>
  <si>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</si>
  <si>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</si>
  <si>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</si>
  <si>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</si>
  <si>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</si>
  <si>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</si>
  <si>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</si>
  <si>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</si>
  <si>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</si>
  <si>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</si>
  <si>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</si>
  <si>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</si>
  <si>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</si>
  <si>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</si>
  <si>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</si>
  <si>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</si>
  <si>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</si>
  <si>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</si>
  <si>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</si>
  <si>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</si>
  <si>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</si>
  <si>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</si>
  <si>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</si>
  <si>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</si>
  <si>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</si>
  <si>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</si>
  <si>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</si>
  <si>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</si>
  <si>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</si>
  <si>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</si>
  <si>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</si>
  <si>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</si>
  <si>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</si>
  <si>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</si>
  <si>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</si>
  <si>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</si>
  <si>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</si>
  <si>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</si>
  <si>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</si>
  <si>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</si>
  <si>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</si>
  <si>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</si>
  <si>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</si>
  <si>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</si>
  <si>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</si>
  <si>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</si>
  <si>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</si>
  <si>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</si>
  <si>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</si>
  <si>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</si>
  <si>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</si>
  <si>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</si>
  <si>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</si>
  <si>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</si>
  <si>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</si>
  <si>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</si>
  <si>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</si>
  <si>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</si>
  <si>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</si>
  <si>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</si>
  <si>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</si>
  <si>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</si>
  <si>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</si>
  <si>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</si>
  <si>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</si>
  <si>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</si>
  <si>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</si>
  <si>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</si>
  <si>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</si>
  <si>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</si>
  <si>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</si>
  <si>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</si>
  <si>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</si>
  <si>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</si>
  <si>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</si>
  <si>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</si>
  <si>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</si>
  <si>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</si>
  <si>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</si>
  <si>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</si>
  <si>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</si>
  <si>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</si>
  <si>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</si>
  <si>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</si>
  <si>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</si>
  <si>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</si>
  <si>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</si>
  <si>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</si>
  <si>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</si>
  <si>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</si>
  <si>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</si>
  <si>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</si>
  <si>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</si>
  <si>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</si>
  <si>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</si>
  <si>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</si>
  <si>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</si>
  <si>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</si>
  <si>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</si>
  <si>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</si>
  <si>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</si>
  <si>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</si>
  <si>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</si>
  <si>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</si>
  <si>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</si>
  <si>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</si>
  <si>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</si>
  <si>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</si>
  <si>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</si>
  <si>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</si>
  <si>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</si>
  <si>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</si>
  <si>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</si>
  <si>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</si>
  <si>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</si>
  <si>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</si>
  <si>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</si>
  <si>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</si>
  <si>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</si>
  <si>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</si>
  <si>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</si>
  <si>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</si>
  <si>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</si>
  <si>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</si>
  <si>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</si>
  <si>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</si>
  <si>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</si>
  <si>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</si>
  <si>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</si>
  <si>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</si>
  <si>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</si>
  <si>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</si>
  <si>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</si>
  <si>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</si>
  <si>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</si>
  <si>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</si>
  <si>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</si>
  <si>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</si>
  <si>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</si>
  <si>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</si>
  <si>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</si>
  <si>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</si>
  <si>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</si>
  <si>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</si>
  <si>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</si>
  <si>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</si>
  <si>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</si>
  <si>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</si>
  <si>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</si>
  <si>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</si>
  <si>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</si>
  <si>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</si>
  <si>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</si>
  <si>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</si>
  <si>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</si>
  <si>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</si>
  <si>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</si>
  <si>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</si>
  <si>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</si>
  <si>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</si>
  <si>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</si>
  <si>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</si>
  <si>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</si>
  <si>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</si>
  <si>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</si>
  <si>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</si>
  <si>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</si>
  <si>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</si>
  <si>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</si>
  <si>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</si>
  <si>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</si>
  <si>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</si>
  <si>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</si>
  <si>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</si>
  <si>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</si>
  <si>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</si>
  <si>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</si>
  <si>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</si>
  <si>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</si>
  <si>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</si>
  <si>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</si>
  <si>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</si>
  <si>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</si>
  <si>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</si>
  <si>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</si>
  <si>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</si>
  <si>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</si>
  <si>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</si>
  <si>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</si>
  <si>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</si>
  <si>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</si>
  <si>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</si>
  <si>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</si>
  <si>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</si>
  <si>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</si>
  <si>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</si>
  <si>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</si>
  <si>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</si>
  <si>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</si>
  <si>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</si>
  <si>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</si>
  <si>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</si>
  <si>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</si>
  <si>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</si>
  <si>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</si>
  <si>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</si>
  <si>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</si>
  <si>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</si>
  <si>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</si>
  <si>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</si>
  <si>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</si>
  <si>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</si>
  <si>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</si>
  <si>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</si>
  <si>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</si>
  <si>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</si>
  <si>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</si>
  <si>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</si>
  <si>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</si>
  <si>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</si>
  <si>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</si>
  <si>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</si>
  <si>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</si>
  <si>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</si>
  <si>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</si>
  <si>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</si>
  <si>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</si>
  <si>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</si>
  <si>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</si>
  <si>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</si>
  <si>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</si>
  <si>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</si>
  <si>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</si>
  <si>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</si>
  <si>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</si>
  <si>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</si>
  <si>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</si>
  <si>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</si>
  <si>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</si>
  <si>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</si>
  <si>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</si>
  <si>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</si>
  <si>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</si>
  <si>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</si>
  <si>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</si>
  <si>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</si>
  <si>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</si>
  <si>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</si>
  <si>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</si>
  <si>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</si>
  <si>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</si>
  <si>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</si>
  <si>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</si>
  <si>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</si>
  <si>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</si>
  <si>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</si>
  <si>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</si>
  <si>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</si>
  <si>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</si>
  <si>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</si>
  <si>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</si>
  <si>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</si>
  <si>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</si>
  <si>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</si>
  <si>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</si>
  <si>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</si>
  <si>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</si>
  <si>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</si>
  <si>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</si>
  <si>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</si>
  <si>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</si>
  <si>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</si>
  <si>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</si>
  <si>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</si>
  <si>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</si>
  <si>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</si>
  <si>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</si>
  <si>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</si>
  <si>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</si>
  <si>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</si>
  <si>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</si>
  <si>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</si>
  <si>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</si>
  <si>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</si>
  <si>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</si>
  <si>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</si>
  <si>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</si>
  <si>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</si>
  <si>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</si>
  <si>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</si>
  <si>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</si>
  <si>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</si>
  <si>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</si>
  <si>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</si>
  <si>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</si>
  <si>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</si>
  <si>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</si>
  <si>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</si>
  <si>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</si>
  <si>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</si>
  <si>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</si>
  <si>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</si>
  <si>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</si>
  <si>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</si>
  <si>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</si>
  <si>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</si>
  <si>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</si>
  <si>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</si>
  <si>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</si>
  <si>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</si>
  <si>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</si>
  <si>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</si>
  <si>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</si>
  <si>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</si>
  <si>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</si>
  <si>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</si>
  <si>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</si>
  <si>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</si>
  <si>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</si>
  <si>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</si>
  <si>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</si>
  <si>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</si>
  <si>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</si>
  <si>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</si>
  <si>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</si>
  <si>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</si>
  <si>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</si>
  <si>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</si>
  <si>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</si>
  <si>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</si>
  <si>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</si>
  <si>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</si>
  <si>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</si>
  <si>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</si>
  <si>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</si>
  <si>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</si>
  <si>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</si>
  <si>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</si>
  <si>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</si>
  <si>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</si>
  <si>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</si>
  <si>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</si>
  <si>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</si>
  <si>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</si>
  <si>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</si>
  <si>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</si>
  <si>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</si>
  <si>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</si>
  <si>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</si>
  <si>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</si>
  <si>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</si>
  <si>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</si>
  <si>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</si>
  <si>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</si>
  <si>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</si>
  <si>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</si>
  <si>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</si>
  <si>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</si>
  <si>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</si>
  <si>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</si>
  <si>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</si>
  <si>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</si>
  <si>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</si>
  <si>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</si>
  <si>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</si>
  <si>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</si>
  <si>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</si>
  <si>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</si>
  <si>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</si>
  <si>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</si>
  <si>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</si>
  <si>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</si>
  <si>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</si>
  <si>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</si>
  <si>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</si>
  <si>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</si>
  <si>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</si>
  <si>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</si>
  <si>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</si>
  <si>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</si>
  <si>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</si>
  <si>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</si>
  <si>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</si>
  <si>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</si>
  <si>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</si>
  <si>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</si>
  <si>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</si>
  <si>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</si>
  <si>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</si>
  <si>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</si>
  <si>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</si>
  <si>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</si>
  <si>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</si>
  <si>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</si>
  <si>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</si>
  <si>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</si>
  <si>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</si>
  <si>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</si>
  <si>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</si>
  <si>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</si>
  <si>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</si>
  <si>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</si>
  <si>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</si>
  <si>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COBERTURA</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</si>
  <si>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</si>
  <si>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</si>
  <si>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</si>
  <si>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</si>
  <si>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</si>
  <si>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</si>
  <si>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</si>
  <si>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</si>
  <si>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</si>
  <si>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</si>
  <si>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</si>
  <si>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</si>
  <si>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</si>
  <si>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</si>
  <si>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</si>
  <si>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</si>
  <si>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</si>
  <si>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</si>
  <si>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</si>
  <si>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</si>
  <si>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</si>
  <si>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</si>
  <si>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</si>
  <si>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</si>
  <si>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</si>
  <si>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</si>
  <si>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</si>
  <si>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</si>
  <si>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</si>
  <si>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</si>
  <si>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</si>
  <si>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</si>
  <si>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</si>
  <si>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</si>
  <si>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</si>
  <si>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</si>
  <si>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</si>
  <si>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</si>
  <si>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</si>
  <si>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</si>
  <si>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</si>
  <si>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</si>
  <si>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</si>
  <si>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</si>
  <si>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</si>
  <si>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</si>
  <si>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</si>
  <si>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</si>
  <si>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</si>
  <si>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</si>
  <si>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</si>
  <si>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</si>
  <si>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</si>
  <si>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</si>
  <si>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</si>
  <si>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</si>
  <si>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</si>
  <si>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</si>
  <si>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</si>
  <si>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</si>
  <si>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</si>
  <si>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</si>
  <si>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</si>
  <si>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</si>
  <si>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</si>
  <si>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</si>
  <si>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</si>
  <si>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</si>
  <si>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</si>
  <si>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</si>
  <si>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</si>
  <si>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</si>
  <si>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</si>
  <si>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</si>
  <si>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</si>
  <si>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</si>
  <si>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</si>
  <si>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</si>
  <si>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</si>
  <si>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</si>
  <si>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</si>
  <si>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</si>
  <si>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</si>
  <si>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</si>
  <si>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</si>
  <si>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</si>
  <si>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</si>
  <si>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</si>
  <si>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</si>
  <si>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</si>
  <si>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</si>
  <si>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</si>
  <si>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</si>
  <si>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</si>
  <si>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</si>
  <si>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</si>
  <si>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</si>
  <si>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</si>
  <si>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</si>
  <si>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</si>
  <si>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</si>
  <si>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KG</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</si>
  <si>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</si>
  <si>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</si>
  <si>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</si>
  <si>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</si>
  <si>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</si>
  <si>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</si>
  <si>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</si>
  <si>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</si>
  <si>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</si>
  <si>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</si>
  <si>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</si>
  <si>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</si>
  <si>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</si>
  <si>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</si>
  <si>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</si>
  <si>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</si>
  <si>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</si>
  <si>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</si>
  <si>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</si>
  <si>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</si>
  <si>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</si>
  <si>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</si>
  <si>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</si>
  <si>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</si>
  <si>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</si>
  <si>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</si>
  <si>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</si>
  <si>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</si>
  <si>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</si>
  <si>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</si>
  <si>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</si>
  <si>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</si>
  <si>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</si>
  <si>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</si>
  <si>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</si>
  <si>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</si>
  <si>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</si>
  <si>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</si>
  <si>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</si>
  <si>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</si>
  <si>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</si>
  <si>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</si>
  <si>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</si>
  <si>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</si>
  <si>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</si>
  <si>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</si>
  <si>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</si>
  <si>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</si>
  <si>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</si>
  <si>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</si>
  <si>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</si>
  <si>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</si>
  <si>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</si>
  <si>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</si>
  <si>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</si>
  <si>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</si>
  <si>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M3</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</si>
  <si>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</si>
  <si>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</si>
  <si>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</si>
  <si>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</si>
  <si>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</si>
  <si>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</si>
  <si>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</si>
  <si>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</si>
  <si>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</si>
  <si>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</si>
  <si>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</si>
  <si>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</si>
  <si>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</si>
  <si>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</si>
  <si>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</si>
  <si>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</si>
  <si>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</si>
  <si>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</si>
  <si>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</si>
  <si>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</si>
  <si>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</si>
  <si>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</si>
  <si>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</si>
  <si>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</si>
  <si>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</si>
  <si>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</si>
  <si>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</si>
  <si>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</si>
  <si>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</si>
  <si>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</si>
  <si>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</si>
  <si>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</si>
  <si>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</si>
  <si>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</si>
  <si>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</si>
  <si>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</si>
  <si>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</si>
  <si>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</si>
  <si>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</si>
  <si>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</si>
  <si>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</si>
  <si>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</si>
  <si>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</si>
  <si>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</si>
  <si>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</si>
  <si>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</si>
  <si>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</si>
  <si>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</si>
  <si>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</si>
  <si>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</si>
  <si>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</si>
  <si>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</si>
  <si>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</si>
  <si>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</si>
  <si>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</si>
  <si>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</si>
  <si>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</si>
  <si>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</si>
  <si>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</si>
  <si>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</si>
  <si>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</si>
  <si>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</si>
  <si>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</si>
  <si>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</si>
  <si>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</si>
  <si>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</si>
  <si>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</si>
  <si>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</si>
  <si>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</si>
  <si>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</si>
  <si>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</si>
  <si>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</si>
  <si>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</si>
  <si>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</si>
  <si>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</si>
  <si>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</si>
  <si>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</si>
  <si>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</si>
  <si>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</si>
  <si>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</si>
  <si>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</si>
  <si>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</si>
  <si>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</si>
  <si>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</si>
  <si>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</si>
  <si>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</si>
  <si>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</si>
  <si>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</si>
  <si>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</si>
  <si>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</si>
  <si>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</si>
  <si>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</si>
  <si>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</si>
  <si>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</si>
  <si>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</si>
  <si>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</si>
  <si>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</si>
  <si>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</si>
  <si>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</si>
  <si>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</si>
  <si>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</si>
  <si>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</si>
  <si>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</si>
  <si>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</si>
  <si>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</si>
  <si>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</si>
  <si>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</si>
  <si>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</si>
  <si>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</si>
  <si>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</si>
  <si>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</si>
  <si>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</si>
  <si>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</si>
  <si>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</si>
  <si>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</si>
  <si>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</si>
  <si>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</si>
  <si>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</si>
  <si>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</si>
  <si>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</si>
  <si>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</si>
  <si>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</si>
  <si>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</si>
  <si>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</si>
  <si>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</si>
  <si>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</si>
  <si>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</si>
  <si>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</si>
  <si>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</si>
  <si>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</si>
  <si>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</si>
  <si>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</si>
  <si>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</si>
  <si>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</si>
  <si>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</si>
  <si>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</si>
  <si>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</si>
  <si>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</si>
  <si>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</si>
  <si>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</si>
  <si>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</si>
  <si>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</si>
  <si>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</si>
  <si>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</si>
  <si>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</si>
  <si>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</si>
  <si>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</si>
  <si>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</si>
  <si>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</si>
  <si>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</si>
  <si>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</si>
  <si>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</si>
  <si>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</si>
  <si>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</si>
  <si>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</si>
  <si>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</si>
  <si>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</si>
  <si>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</si>
  <si>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</si>
  <si>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</si>
  <si>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</si>
  <si>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</si>
  <si>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</si>
  <si>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</si>
  <si>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</si>
  <si>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</si>
  <si>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</si>
  <si>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</si>
  <si>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</si>
  <si>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</si>
  <si>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</si>
  <si>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</si>
  <si>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</si>
  <si>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</si>
  <si>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</si>
  <si>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</si>
  <si>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</si>
  <si>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</si>
  <si>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</si>
  <si>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</si>
  <si>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</si>
  <si>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</si>
  <si>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</si>
  <si>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</si>
  <si>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</si>
  <si>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</si>
  <si>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</si>
  <si>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</si>
  <si>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</si>
  <si>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</si>
  <si>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</si>
  <si>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</si>
  <si>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</si>
  <si>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</si>
  <si>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</si>
  <si>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</si>
  <si>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</si>
  <si>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</si>
  <si>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</si>
  <si>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</si>
  <si>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</si>
  <si>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</si>
  <si>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</si>
  <si>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</si>
  <si>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</si>
  <si>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</si>
  <si>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</si>
  <si>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</si>
  <si>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</si>
  <si>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</si>
  <si>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</si>
  <si>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</si>
  <si>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</si>
  <si>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</si>
  <si>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</si>
  <si>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</si>
  <si>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</si>
  <si>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</si>
  <si>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</si>
  <si>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</si>
  <si>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</si>
  <si>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</si>
  <si>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</si>
  <si>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</si>
  <si>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</si>
  <si>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</si>
  <si>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</si>
  <si>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</si>
  <si>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</si>
  <si>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</si>
  <si>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</si>
  <si>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</si>
  <si>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</si>
  <si>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</si>
  <si>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</si>
  <si>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</si>
  <si>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</si>
  <si>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</si>
  <si>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</si>
  <si>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</si>
  <si>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</si>
  <si>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</si>
  <si>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</si>
  <si>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</si>
  <si>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</si>
  <si>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</si>
  <si>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</si>
  <si>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</si>
  <si>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</si>
  <si>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</si>
  <si>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</si>
  <si>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</si>
  <si>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</si>
  <si>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</si>
  <si>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</si>
  <si>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</si>
  <si>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</si>
  <si>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</si>
  <si>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</si>
  <si>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</si>
  <si>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</si>
  <si>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</si>
  <si>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</si>
  <si>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</si>
  <si>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</si>
  <si>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</si>
  <si>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</si>
  <si>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</si>
  <si>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</si>
  <si>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</si>
  <si>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</si>
  <si>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</si>
  <si>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</si>
  <si>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</si>
  <si>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</si>
  <si>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</si>
  <si>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</si>
  <si>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</si>
  <si>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</si>
  <si>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</si>
  <si>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</si>
  <si>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</si>
  <si>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</si>
  <si>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</si>
  <si>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</si>
  <si>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</si>
  <si>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</si>
  <si>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</si>
  <si>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</si>
  <si>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</si>
  <si>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</si>
  <si>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</si>
  <si>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</si>
  <si>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</si>
  <si>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</si>
  <si>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</si>
  <si>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</si>
  <si>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</si>
  <si>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</si>
  <si>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</si>
  <si>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</si>
  <si>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</si>
  <si>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</si>
  <si>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</si>
  <si>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</si>
  <si>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</si>
  <si>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</si>
  <si>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</si>
  <si>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</si>
  <si>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</si>
  <si>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</si>
  <si>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</si>
  <si>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</si>
  <si>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</si>
  <si>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</si>
  <si>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GUARDA-CORPO PANORÂMICO COM PERFIS DE ALUMÍNIO E VIDRO LAMINADO 8 MM, FIXADO COM CHUMBADOR MECÂNICO.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</si>
  <si>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</si>
  <si>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</si>
  <si>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</si>
  <si>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</si>
  <si>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</si>
  <si>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</si>
  <si>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</si>
  <si>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</si>
  <si>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</si>
  <si>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</si>
  <si>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</si>
  <si>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</si>
  <si>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</si>
  <si>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</si>
  <si>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</si>
  <si>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</si>
  <si>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</si>
  <si>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</si>
  <si>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</si>
  <si>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</si>
  <si>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</si>
  <si>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</si>
  <si>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</si>
  <si>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</si>
  <si>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</si>
  <si>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</si>
  <si>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</si>
  <si>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</si>
  <si>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</si>
  <si>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</si>
  <si>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</si>
  <si>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</si>
  <si>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</si>
  <si>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</si>
  <si>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</si>
  <si>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</si>
  <si>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</si>
  <si>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</si>
  <si>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</si>
  <si>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</si>
  <si>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</si>
  <si>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</si>
  <si>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</si>
  <si>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</si>
  <si>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</si>
  <si>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</si>
  <si>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</si>
  <si>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</si>
  <si>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</si>
  <si>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</si>
  <si>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</si>
  <si>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</si>
  <si>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</si>
  <si>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</si>
  <si>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</si>
  <si>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</si>
  <si>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</si>
  <si>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</si>
  <si>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</si>
  <si>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</si>
  <si>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</si>
  <si>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</si>
  <si>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</si>
  <si>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</si>
  <si>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</si>
  <si>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</si>
  <si>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</si>
  <si>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</si>
  <si>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</si>
  <si>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</si>
  <si>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</si>
  <si>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</si>
  <si>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</si>
  <si>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</si>
  <si>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</si>
  <si>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</si>
  <si>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</si>
  <si>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</si>
  <si>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</si>
  <si>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</si>
  <si>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</si>
  <si>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</si>
  <si>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</si>
  <si>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</si>
  <si>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</si>
  <si>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</si>
  <si>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</si>
  <si>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</si>
  <si>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</si>
  <si>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</si>
  <si>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</si>
  <si>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</si>
  <si>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</si>
  <si>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</si>
  <si>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</si>
  <si>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</si>
  <si>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</si>
  <si>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</si>
  <si>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</si>
  <si>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</si>
  <si>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</si>
  <si>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</si>
  <si>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</si>
  <si>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</si>
  <si>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</si>
  <si>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</si>
  <si>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</si>
  <si>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</si>
  <si>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</si>
  <si>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</si>
  <si>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</si>
  <si>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</si>
  <si>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</si>
  <si>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</si>
  <si>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</si>
  <si>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</si>
  <si>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</si>
  <si>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</si>
  <si>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</si>
  <si>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</si>
  <si>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</si>
  <si>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</si>
  <si>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</si>
  <si>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</si>
  <si>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</si>
  <si>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</si>
  <si>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</si>
  <si>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</si>
  <si>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</si>
  <si>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</si>
  <si>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</si>
  <si>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</si>
  <si>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</si>
  <si>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</si>
  <si>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</si>
  <si>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</si>
  <si>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</si>
  <si>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</si>
  <si>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</si>
  <si>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</si>
  <si>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</si>
  <si>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</si>
  <si>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</si>
  <si>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</si>
  <si>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</si>
  <si>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</si>
  <si>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</si>
  <si>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</si>
  <si>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</si>
  <si>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</si>
  <si>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</si>
  <si>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</si>
  <si>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</si>
  <si>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</si>
  <si>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</si>
  <si>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</si>
  <si>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</si>
  <si>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</si>
  <si>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</si>
  <si>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</si>
  <si>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</si>
  <si>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</si>
  <si>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</si>
  <si>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</si>
  <si>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</si>
  <si>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</si>
  <si>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</si>
  <si>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</si>
  <si>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</si>
  <si>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</si>
  <si>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</si>
  <si>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</si>
  <si>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</si>
  <si>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</si>
  <si>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</si>
  <si>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</si>
  <si>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</si>
  <si>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</si>
  <si>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</si>
  <si>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</si>
  <si>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</si>
  <si>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</si>
  <si>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</si>
  <si>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</si>
  <si>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</si>
  <si>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</si>
  <si>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</si>
  <si>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</si>
  <si>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</si>
  <si>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</si>
  <si>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</si>
  <si>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</si>
  <si>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</si>
  <si>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</si>
  <si>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</si>
  <si>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</si>
  <si>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</si>
  <si>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</si>
  <si>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</si>
  <si>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</si>
  <si>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</si>
  <si>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</si>
  <si>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</si>
  <si>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</si>
  <si>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</si>
  <si>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</si>
  <si>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</si>
  <si>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</si>
  <si>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</si>
  <si>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</si>
  <si>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</si>
  <si>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</si>
  <si>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</si>
  <si>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</si>
  <si>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</si>
  <si>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</si>
  <si>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</si>
  <si>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</si>
  <si>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</si>
  <si>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</si>
  <si>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</si>
  <si>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</si>
  <si>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</si>
  <si>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</si>
  <si>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</si>
  <si>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</si>
  <si>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</si>
  <si>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</si>
  <si>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</si>
  <si>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</si>
  <si>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</si>
  <si>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</si>
  <si>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</si>
  <si>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</si>
  <si>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</si>
  <si>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</si>
  <si>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</si>
  <si>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</si>
  <si>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</si>
  <si>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</si>
  <si>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</si>
  <si>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</si>
  <si>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</si>
  <si>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</si>
  <si>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</si>
  <si>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</si>
  <si>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</si>
  <si>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</si>
  <si>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</si>
  <si>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</si>
  <si>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</si>
  <si>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</si>
  <si>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</si>
  <si>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</si>
  <si>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</si>
  <si>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</si>
  <si>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</si>
  <si>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</si>
  <si>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</si>
  <si>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</si>
  <si>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</si>
  <si>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</si>
  <si>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</si>
  <si>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</si>
  <si>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</si>
  <si>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</si>
  <si>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</si>
  <si>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</si>
  <si>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</si>
  <si>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</si>
  <si>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</si>
  <si>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</si>
  <si>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</si>
  <si>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</si>
  <si>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</si>
  <si>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</si>
  <si>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</si>
  <si>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</si>
  <si>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</si>
  <si>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</si>
  <si>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</si>
  <si>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</si>
  <si>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</si>
  <si>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</si>
  <si>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</si>
  <si>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</si>
  <si>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</si>
  <si>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</si>
  <si>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</si>
  <si>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</si>
  <si>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</si>
  <si>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</si>
  <si>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</si>
  <si>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</si>
  <si>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</si>
  <si>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</si>
  <si>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</si>
  <si>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</si>
  <si>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</si>
  <si>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</si>
  <si>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</si>
  <si>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</si>
  <si>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</si>
  <si>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</si>
  <si>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</si>
  <si>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</si>
  <si>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</si>
  <si>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</si>
  <si>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</si>
  <si>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</si>
  <si>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</si>
  <si>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</si>
  <si>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</si>
  <si>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</si>
  <si>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</si>
  <si>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</si>
  <si>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</si>
  <si>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</si>
  <si>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</si>
  <si>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</si>
  <si>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</si>
  <si>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</si>
  <si>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</si>
  <si>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</si>
  <si>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</si>
  <si>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</si>
  <si>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</si>
  <si>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</si>
  <si>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</si>
  <si>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</si>
  <si>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</si>
  <si>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</si>
  <si>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</si>
  <si>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</si>
  <si>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</si>
  <si>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</si>
  <si>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</si>
  <si>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</si>
  <si>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</si>
  <si>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</si>
  <si>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</si>
  <si>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</si>
  <si>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</si>
  <si>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</si>
  <si>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</si>
  <si>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</si>
  <si>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</si>
  <si>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</si>
  <si>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</si>
  <si>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</si>
  <si>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</si>
  <si>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</si>
  <si>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</si>
  <si>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</si>
  <si>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</si>
  <si>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</si>
  <si>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</si>
  <si>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</si>
  <si>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</si>
  <si>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</si>
  <si>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</si>
  <si>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</si>
  <si>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</si>
  <si>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</si>
  <si>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</si>
  <si>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</si>
  <si>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</si>
  <si>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</si>
  <si>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</si>
  <si>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</si>
  <si>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</si>
  <si>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</si>
  <si>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</si>
  <si>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</si>
  <si>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</si>
  <si>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</si>
  <si>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</si>
  <si>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</si>
  <si>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</si>
  <si>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</si>
  <si>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</si>
  <si>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</si>
  <si>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</si>
  <si>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</si>
  <si>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</si>
  <si>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</si>
  <si>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</si>
  <si>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</si>
  <si>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</si>
  <si>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</si>
  <si>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</si>
  <si>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</si>
  <si>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</si>
  <si>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</si>
  <si>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</si>
  <si>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</si>
  <si>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</si>
  <si>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</si>
  <si>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</si>
  <si>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</si>
  <si>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</si>
  <si>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</si>
  <si>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</si>
  <si>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</si>
  <si>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</si>
  <si>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</si>
  <si>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</si>
  <si>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</si>
  <si>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</si>
  <si>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</si>
  <si>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</si>
  <si>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</si>
  <si>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</si>
  <si>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</si>
  <si>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</si>
  <si>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</si>
  <si>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</si>
  <si>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</si>
  <si>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</si>
  <si>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</si>
  <si>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</si>
  <si>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</si>
  <si>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</si>
  <si>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</si>
  <si>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</si>
  <si>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</si>
  <si>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</si>
  <si>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</si>
  <si>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</si>
  <si>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</si>
  <si>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</si>
  <si>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</si>
  <si>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</si>
  <si>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</si>
  <si>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</si>
  <si>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</si>
  <si>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</si>
  <si>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</si>
  <si>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</si>
  <si>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</si>
  <si>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</si>
  <si>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</si>
  <si>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</si>
  <si>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</si>
  <si>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</si>
  <si>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</si>
  <si>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</si>
  <si>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CONDULETE DE PVC, TIPO E, PARA ELETRODUTO DE PVC SOLDÁVEL DN 20 MM (1/2''), APARENTE - FORNECIMENTO E INSTALAÇÃO. AF_10/2022</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</si>
  <si>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</si>
  <si>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</si>
  <si>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</si>
  <si>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</si>
  <si>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</si>
  <si>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</si>
  <si>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</si>
  <si>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</si>
  <si>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</si>
  <si>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</si>
  <si>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</si>
  <si>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</si>
  <si>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</si>
  <si>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</si>
  <si>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</si>
  <si>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</si>
  <si>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</si>
  <si>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</si>
  <si>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</si>
  <si>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</si>
  <si>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</si>
  <si>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</si>
  <si>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</si>
  <si>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</si>
  <si>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</si>
  <si>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</si>
  <si>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</si>
  <si>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</si>
  <si>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</si>
  <si>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</si>
  <si>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</si>
  <si>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</si>
  <si>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</si>
  <si>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</si>
  <si>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</si>
  <si>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</si>
  <si>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</si>
  <si>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</si>
  <si>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</si>
  <si>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</si>
  <si>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</si>
  <si>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</si>
  <si>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</si>
  <si>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</si>
  <si>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</si>
  <si>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</si>
  <si>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</si>
  <si>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</si>
  <si>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</si>
  <si>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</si>
  <si>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</si>
  <si>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</si>
  <si>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</si>
  <si>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</si>
  <si>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</si>
  <si>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</si>
  <si>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</si>
  <si>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</si>
  <si>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</si>
  <si>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</si>
  <si>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</si>
  <si>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</si>
  <si>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</si>
  <si>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</si>
  <si>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</si>
  <si>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</si>
  <si>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</si>
  <si>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</si>
  <si>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</si>
  <si>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</si>
  <si>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</si>
  <si>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</si>
  <si>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</si>
  <si>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</si>
  <si>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</si>
  <si>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</si>
  <si>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</si>
  <si>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</si>
  <si>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</si>
  <si>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</si>
  <si>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</si>
  <si>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</si>
  <si>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</si>
  <si>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</si>
  <si>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</si>
  <si>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</si>
  <si>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</si>
  <si>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</si>
  <si>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</si>
  <si>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</si>
  <si>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</si>
  <si>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</si>
  <si>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</si>
  <si>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</si>
  <si>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</si>
  <si>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</si>
  <si>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</si>
  <si>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</si>
  <si>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</si>
  <si>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</si>
  <si>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</si>
  <si>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</si>
  <si>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</si>
  <si>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</si>
  <si>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</si>
  <si>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</si>
  <si>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</si>
  <si>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</si>
  <si>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</si>
  <si>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</si>
  <si>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</si>
  <si>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</si>
  <si>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</si>
  <si>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</si>
  <si>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</si>
  <si>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</si>
  <si>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</si>
  <si>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</si>
  <si>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</si>
  <si>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</si>
  <si>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</si>
  <si>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</si>
  <si>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</si>
  <si>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</si>
  <si>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</si>
  <si>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</si>
  <si>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</si>
  <si>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</si>
  <si>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</si>
  <si>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</si>
  <si>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</si>
  <si>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</si>
  <si>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</si>
  <si>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</si>
  <si>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</si>
  <si>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</si>
  <si>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</si>
  <si>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</si>
  <si>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</si>
  <si>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</si>
  <si>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</si>
  <si>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</si>
  <si>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</si>
  <si>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</si>
  <si>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</si>
  <si>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</si>
  <si>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</si>
  <si>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</si>
  <si>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</si>
  <si>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</si>
  <si>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</si>
  <si>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</si>
  <si>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</si>
  <si>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</si>
  <si>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</si>
  <si>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</si>
  <si>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</si>
  <si>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</si>
  <si>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</si>
  <si>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</si>
  <si>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</si>
  <si>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</si>
  <si>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</si>
  <si>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</si>
  <si>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</si>
  <si>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</si>
  <si>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</si>
  <si>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</si>
  <si>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</si>
  <si>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</si>
  <si>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</si>
  <si>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</si>
  <si>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</si>
  <si>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</si>
  <si>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</si>
  <si>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</si>
  <si>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</si>
  <si>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</si>
  <si>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</si>
  <si>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</si>
  <si>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</si>
  <si>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</si>
  <si>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</si>
  <si>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</si>
  <si>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</si>
  <si>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</si>
  <si>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</si>
  <si>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</si>
  <si>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</si>
  <si>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</si>
  <si>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</si>
  <si>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</si>
  <si>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</si>
  <si>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</si>
  <si>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</si>
  <si>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</si>
  <si>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</si>
  <si>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</si>
  <si>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</si>
  <si>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</si>
  <si>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</si>
  <si>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</si>
  <si>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</si>
  <si>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</si>
  <si>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</si>
  <si>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</si>
  <si>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</si>
  <si>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</si>
  <si>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</si>
  <si>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</si>
  <si>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</si>
  <si>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</si>
  <si>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</si>
  <si>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</si>
  <si>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</si>
  <si>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</si>
  <si>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</si>
  <si>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</si>
  <si>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</si>
  <si>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</si>
  <si>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</si>
  <si>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</si>
  <si>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</si>
  <si>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</si>
  <si>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</si>
  <si>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</si>
  <si>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</si>
  <si>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</si>
  <si>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</si>
  <si>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</si>
  <si>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</si>
  <si>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</si>
  <si>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</si>
  <si>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</si>
  <si>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</si>
  <si>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</si>
  <si>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</si>
  <si>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</si>
  <si>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</si>
  <si>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</si>
  <si>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</si>
  <si>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</si>
  <si>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</si>
  <si>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</si>
  <si>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</si>
  <si>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</si>
  <si>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</si>
  <si>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</si>
  <si>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</si>
  <si>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</si>
  <si>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</si>
  <si>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</si>
  <si>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</si>
  <si>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</si>
  <si>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</si>
  <si>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</si>
  <si>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</si>
  <si>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</si>
  <si>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</si>
  <si>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</si>
  <si>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</si>
  <si>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</si>
  <si>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</si>
  <si>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</si>
  <si>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</si>
  <si>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</si>
  <si>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</si>
  <si>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</si>
  <si>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</si>
  <si>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</si>
  <si>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</si>
  <si>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</si>
  <si>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</si>
  <si>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</si>
  <si>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</si>
  <si>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</si>
  <si>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</si>
  <si>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</si>
  <si>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</si>
  <si>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</si>
  <si>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</si>
  <si>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</si>
  <si>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</si>
  <si>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</si>
  <si>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</si>
  <si>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</si>
  <si>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</si>
  <si>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</si>
  <si>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</si>
  <si>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</si>
  <si>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</si>
  <si>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</si>
  <si>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</si>
  <si>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</si>
  <si>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</si>
  <si>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</si>
  <si>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</si>
  <si>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</si>
  <si>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</si>
  <si>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</si>
  <si>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</si>
  <si>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</si>
  <si>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</si>
  <si>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</si>
  <si>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</si>
  <si>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</si>
  <si>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</si>
  <si>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</si>
  <si>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</si>
  <si>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</si>
  <si>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</si>
  <si>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</si>
  <si>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</si>
  <si>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</si>
  <si>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</si>
  <si>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</si>
  <si>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</si>
  <si>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</si>
  <si>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</si>
  <si>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</si>
  <si>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</si>
  <si>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</si>
  <si>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</si>
  <si>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</si>
  <si>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</si>
  <si>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</si>
  <si>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</si>
  <si>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</si>
  <si>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</si>
  <si>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</si>
  <si>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</si>
  <si>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</si>
  <si>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</si>
  <si>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</si>
  <si>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</si>
  <si>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</si>
  <si>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</si>
  <si>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</si>
  <si>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</si>
  <si>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</si>
  <si>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</si>
  <si>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</si>
  <si>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</si>
  <si>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</si>
  <si>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</si>
  <si>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</si>
  <si>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</si>
  <si>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</si>
  <si>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</si>
  <si>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</si>
  <si>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</si>
  <si>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</si>
  <si>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</si>
  <si>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</si>
  <si>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</si>
  <si>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</si>
  <si>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</si>
  <si>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</si>
  <si>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</si>
  <si>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</si>
  <si>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</si>
  <si>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</si>
  <si>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</si>
  <si>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</si>
  <si>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</si>
  <si>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</si>
  <si>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</si>
  <si>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</si>
  <si>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</si>
  <si>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</si>
  <si>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</si>
  <si>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</si>
  <si>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</si>
  <si>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</si>
  <si>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</si>
  <si>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</si>
  <si>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</si>
  <si>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</si>
  <si>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</si>
  <si>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</si>
  <si>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</si>
  <si>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</si>
  <si>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</si>
  <si>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</si>
  <si>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</si>
  <si>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</si>
  <si>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</si>
  <si>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</si>
  <si>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</si>
  <si>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</si>
  <si>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</si>
  <si>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</si>
  <si>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</si>
  <si>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</si>
  <si>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</si>
  <si>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</si>
  <si>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</si>
  <si>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</si>
  <si>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</si>
  <si>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</si>
  <si>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</si>
  <si>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</si>
  <si>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</si>
  <si>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</si>
  <si>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</si>
  <si>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</si>
  <si>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</si>
  <si>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</si>
  <si>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</si>
  <si>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</si>
  <si>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</si>
  <si>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</si>
  <si>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</si>
  <si>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</si>
  <si>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</si>
  <si>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</si>
  <si>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</si>
  <si>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</si>
  <si>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</si>
  <si>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</si>
  <si>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</si>
  <si>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</si>
  <si>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</si>
  <si>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</si>
  <si>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</si>
  <si>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</si>
  <si>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</si>
  <si>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</si>
  <si>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</si>
  <si>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</si>
  <si>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</si>
  <si>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</si>
  <si>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</si>
  <si>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</si>
  <si>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</si>
  <si>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</si>
  <si>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</si>
  <si>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</si>
  <si>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</si>
  <si>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</si>
  <si>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</si>
  <si>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</si>
  <si>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</si>
  <si>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</si>
  <si>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</si>
  <si>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</si>
  <si>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</si>
  <si>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</si>
  <si>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</si>
  <si>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</si>
  <si>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</si>
  <si>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</si>
  <si>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</si>
  <si>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</si>
  <si>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</si>
  <si>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</si>
  <si>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</si>
  <si>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</si>
  <si>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</si>
  <si>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</si>
  <si>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</si>
  <si>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</si>
  <si>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</si>
  <si>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</si>
  <si>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</si>
  <si>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</si>
  <si>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</si>
  <si>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</si>
  <si>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</si>
  <si>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</si>
  <si>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</si>
  <si>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</si>
  <si>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</si>
  <si>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</si>
  <si>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</si>
  <si>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</si>
  <si>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</si>
  <si>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</si>
  <si>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</si>
  <si>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</si>
  <si>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</si>
  <si>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</si>
  <si>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</si>
  <si>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</si>
  <si>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</si>
  <si>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</si>
  <si>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</si>
  <si>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</si>
  <si>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</si>
  <si>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</si>
  <si>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</si>
  <si>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</si>
  <si>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</si>
  <si>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</si>
  <si>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</si>
  <si>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</si>
  <si>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</si>
  <si>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</si>
  <si>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</si>
  <si>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</si>
  <si>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</si>
  <si>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</si>
  <si>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</si>
  <si>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</si>
  <si>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</si>
  <si>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</si>
  <si>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</si>
  <si>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</si>
  <si>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</si>
  <si>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</si>
  <si>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</si>
  <si>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</si>
  <si>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</si>
  <si>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</si>
  <si>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</si>
  <si>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</si>
  <si>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</si>
  <si>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</si>
  <si>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</si>
  <si>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</si>
  <si>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</si>
  <si>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</si>
  <si>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</si>
  <si>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</si>
  <si>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</si>
  <si>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</si>
  <si>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</si>
  <si>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</si>
  <si>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</si>
  <si>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</si>
  <si>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</si>
  <si>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</si>
  <si>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</si>
  <si>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</si>
  <si>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</si>
  <si>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</si>
  <si>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</si>
  <si>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</si>
  <si>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</si>
  <si>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</si>
  <si>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</si>
  <si>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</si>
  <si>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</si>
  <si>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</si>
  <si>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</si>
  <si>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</si>
  <si>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</si>
  <si>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</si>
  <si>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</si>
  <si>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</si>
  <si>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</si>
  <si>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</si>
  <si>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</si>
  <si>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</si>
  <si>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</si>
  <si>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</si>
  <si>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</si>
  <si>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</si>
  <si>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</si>
  <si>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</si>
  <si>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</si>
  <si>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</si>
  <si>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</si>
  <si>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</si>
  <si>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</si>
  <si>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</si>
  <si>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</si>
  <si>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</si>
  <si>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</si>
  <si>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</si>
  <si>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</si>
  <si>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</si>
  <si>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</si>
  <si>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</si>
  <si>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</si>
  <si>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</si>
  <si>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</si>
  <si>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</si>
  <si>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</si>
  <si>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</si>
  <si>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</si>
  <si>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</si>
  <si>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</si>
  <si>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</si>
  <si>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</si>
  <si>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</si>
  <si>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</si>
  <si>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</si>
  <si>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</si>
  <si>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</si>
  <si>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</si>
  <si>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</si>
  <si>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</si>
  <si>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</si>
  <si>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</si>
  <si>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</si>
  <si>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</si>
  <si>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</si>
  <si>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</si>
  <si>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</si>
  <si>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</si>
  <si>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</si>
  <si>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</si>
  <si>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</si>
  <si>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</si>
  <si>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</si>
  <si>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</si>
  <si>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</si>
  <si>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</si>
  <si>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</si>
  <si>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</si>
  <si>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</si>
  <si>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</si>
  <si>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</si>
  <si>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</si>
  <si>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</si>
  <si>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</si>
  <si>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</si>
  <si>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</si>
  <si>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</si>
  <si>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</si>
  <si>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</si>
  <si>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</si>
  <si>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</si>
  <si>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</si>
  <si>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</si>
  <si>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</si>
  <si>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</si>
  <si>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</si>
  <si>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</si>
  <si>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</si>
  <si>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</si>
  <si>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</si>
  <si>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</si>
  <si>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</si>
  <si>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</si>
  <si>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</si>
  <si>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</si>
  <si>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</si>
  <si>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</si>
  <si>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</si>
  <si>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</si>
  <si>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</si>
  <si>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</si>
  <si>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</si>
  <si>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</si>
  <si>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</si>
  <si>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</si>
  <si>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</si>
  <si>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</si>
  <si>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</si>
  <si>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</si>
  <si>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</si>
  <si>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</si>
  <si>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</si>
  <si>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</si>
  <si>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</si>
  <si>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</si>
  <si>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</si>
  <si>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</si>
  <si>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</si>
  <si>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</si>
  <si>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</si>
  <si>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</si>
  <si>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</si>
  <si>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</si>
  <si>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</si>
  <si>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</si>
  <si>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</si>
  <si>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</si>
  <si>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</si>
  <si>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</si>
  <si>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</si>
  <si>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</si>
  <si>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</si>
  <si>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</si>
  <si>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</si>
  <si>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</si>
  <si>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</si>
  <si>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</si>
  <si>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</si>
  <si>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</si>
  <si>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</si>
  <si>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</si>
  <si>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</si>
  <si>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</si>
  <si>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</si>
  <si>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</si>
  <si>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</si>
  <si>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</si>
  <si>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</si>
  <si>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</si>
  <si>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</si>
  <si>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</si>
  <si>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</si>
  <si>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</si>
  <si>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</si>
  <si>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</si>
  <si>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</si>
  <si>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</si>
  <si>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</si>
  <si>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</si>
  <si>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</si>
  <si>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</si>
  <si>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</si>
  <si>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</si>
  <si>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</si>
  <si>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</si>
  <si>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</si>
  <si>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</si>
  <si>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</si>
  <si>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</si>
  <si>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</si>
  <si>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</si>
  <si>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</si>
  <si>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</si>
  <si>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</si>
  <si>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</si>
  <si>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</si>
  <si>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</si>
  <si>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</si>
  <si>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</si>
  <si>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</si>
  <si>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</si>
  <si>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</si>
  <si>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</si>
  <si>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</si>
  <si>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</si>
  <si>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</si>
  <si>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</si>
  <si>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</si>
  <si>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</si>
  <si>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</si>
  <si>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</si>
  <si>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</si>
  <si>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</si>
  <si>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</si>
  <si>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</si>
  <si>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</si>
  <si>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</si>
  <si>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</si>
  <si>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</si>
  <si>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</si>
  <si>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</si>
  <si>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</si>
  <si>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</si>
  <si>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</si>
  <si>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</si>
  <si>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</si>
  <si>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</si>
  <si>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</si>
  <si>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</si>
  <si>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</si>
  <si>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</si>
  <si>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</si>
  <si>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</si>
  <si>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</si>
  <si>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</si>
  <si>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</si>
  <si>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</si>
  <si>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</si>
  <si>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</si>
  <si>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</si>
  <si>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</si>
  <si>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</si>
  <si>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</si>
  <si>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</si>
  <si>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</si>
  <si>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</si>
  <si>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</si>
  <si>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</si>
  <si>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</si>
  <si>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</si>
  <si>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</si>
  <si>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</si>
  <si>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</si>
  <si>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</si>
  <si>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</si>
  <si>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</si>
  <si>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</si>
  <si>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</si>
  <si>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</si>
  <si>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</si>
  <si>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</si>
  <si>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</si>
  <si>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</si>
  <si>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</si>
  <si>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</si>
  <si>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</si>
  <si>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</si>
  <si>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</si>
  <si>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</si>
  <si>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</si>
  <si>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</si>
  <si>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</si>
  <si>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</si>
  <si>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</si>
  <si>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</si>
  <si>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</si>
  <si>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</si>
  <si>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</si>
  <si>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</si>
  <si>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</si>
  <si>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</si>
  <si>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</si>
  <si>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</si>
  <si>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</si>
  <si>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</si>
  <si>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</si>
  <si>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</si>
  <si>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</si>
  <si>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</si>
  <si>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</si>
  <si>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</si>
  <si>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</si>
  <si>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</si>
  <si>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</si>
  <si>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</si>
  <si>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</si>
  <si>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</si>
  <si>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</si>
  <si>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</si>
  <si>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</si>
  <si>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</si>
  <si>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</si>
  <si>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</si>
  <si>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</si>
  <si>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</si>
  <si>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</si>
  <si>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</si>
  <si>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</si>
  <si>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</si>
  <si>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</si>
  <si>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</si>
  <si>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</si>
  <si>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</si>
  <si>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</si>
  <si>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</si>
  <si>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</si>
  <si>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</si>
  <si>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</si>
  <si>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</si>
  <si>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</si>
  <si>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</si>
  <si>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</si>
  <si>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</si>
  <si>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</si>
  <si>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</si>
  <si>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</si>
  <si>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</si>
  <si>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</si>
  <si>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</si>
  <si>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</si>
  <si>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</si>
  <si>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</si>
  <si>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</si>
  <si>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</si>
  <si>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</si>
  <si>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</si>
  <si>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</si>
  <si>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</si>
  <si>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</si>
  <si>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</si>
  <si>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</si>
  <si>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</si>
  <si>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</si>
  <si>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</si>
  <si>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</si>
  <si>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</si>
  <si>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</si>
  <si>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</si>
  <si>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</si>
  <si>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</si>
  <si>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</si>
  <si>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</si>
  <si>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</si>
  <si>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</si>
  <si>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</si>
  <si>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</si>
  <si>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</si>
  <si>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</si>
  <si>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</si>
  <si>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</si>
  <si>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</si>
  <si>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</si>
  <si>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</si>
  <si>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</si>
  <si>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</si>
  <si>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</si>
  <si>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</si>
  <si>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</si>
  <si>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</si>
  <si>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</si>
  <si>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</si>
  <si>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</si>
  <si>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</si>
  <si>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</si>
  <si>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</si>
  <si>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</si>
  <si>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</si>
  <si>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</si>
  <si>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</si>
  <si>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</si>
  <si>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</si>
  <si>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</si>
  <si>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</si>
  <si>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</si>
  <si>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</si>
  <si>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</si>
  <si>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</si>
  <si>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</si>
  <si>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</si>
  <si>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</si>
  <si>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</si>
  <si>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</si>
  <si>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</si>
  <si>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</si>
  <si>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</si>
  <si>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</si>
  <si>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</si>
  <si>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</si>
  <si>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</si>
  <si>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</si>
  <si>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</si>
  <si>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</si>
  <si>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</si>
  <si>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</si>
  <si>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</si>
  <si>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</si>
  <si>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</si>
  <si>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</si>
  <si>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</si>
  <si>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</si>
  <si>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</si>
  <si>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</si>
  <si>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</si>
  <si>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</si>
  <si>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</si>
  <si>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</si>
  <si>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</si>
  <si>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</si>
  <si>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</si>
  <si>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</si>
  <si>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</si>
  <si>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</si>
  <si>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</si>
  <si>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</si>
  <si>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</si>
  <si>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</si>
  <si>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</si>
  <si>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</si>
  <si>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</si>
  <si>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</si>
  <si>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</si>
  <si>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</si>
  <si>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</si>
  <si>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</si>
  <si>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</si>
  <si>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</si>
  <si>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</si>
  <si>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</si>
  <si>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</si>
  <si>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</si>
  <si>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</si>
  <si>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</si>
  <si>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</si>
  <si>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</si>
  <si>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</si>
  <si>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</si>
  <si>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</si>
  <si>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</si>
  <si>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</si>
  <si>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</si>
  <si>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</si>
  <si>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</si>
  <si>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</si>
  <si>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</si>
  <si>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</si>
  <si>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</si>
  <si>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</si>
  <si>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</si>
  <si>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</si>
  <si>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</si>
  <si>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</si>
  <si>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</si>
  <si>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</si>
  <si>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</si>
  <si>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</si>
  <si>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</si>
  <si>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</si>
  <si>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</si>
  <si>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</si>
  <si>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</si>
  <si>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</si>
  <si>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</si>
  <si>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</si>
  <si>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</si>
  <si>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</si>
  <si>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</si>
  <si>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</si>
  <si>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</si>
  <si>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</si>
  <si>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</si>
  <si>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</si>
  <si>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</si>
  <si>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</si>
  <si>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</si>
  <si>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</si>
  <si>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</si>
  <si>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</si>
  <si>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</si>
  <si>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</si>
  <si>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</si>
  <si>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</si>
  <si>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</si>
  <si>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</si>
  <si>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</si>
  <si>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</si>
  <si>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</si>
  <si>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</si>
  <si>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</si>
  <si>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</si>
  <si>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</si>
  <si>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</si>
  <si>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</si>
  <si>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</si>
  <si>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</si>
  <si>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</si>
  <si>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</si>
  <si>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</si>
  <si>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</si>
  <si>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</si>
  <si>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</si>
  <si>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</si>
  <si>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</si>
  <si>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</si>
  <si>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</si>
  <si>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</si>
  <si>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</si>
  <si>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</si>
  <si>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</si>
  <si>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</si>
  <si>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</si>
  <si>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</si>
  <si>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</si>
  <si>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</si>
  <si>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</si>
  <si>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</si>
  <si>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</si>
  <si>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</si>
  <si>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</si>
  <si>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</si>
  <si>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</si>
  <si>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</si>
  <si>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</si>
  <si>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</si>
  <si>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</si>
  <si>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</si>
  <si>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</si>
  <si>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</si>
  <si>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</si>
  <si>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</si>
  <si>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</si>
  <si>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</si>
  <si>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</si>
  <si>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</si>
  <si>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</si>
  <si>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</si>
  <si>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</si>
  <si>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</si>
  <si>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</si>
  <si>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</si>
  <si>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</si>
  <si>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</si>
  <si>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</si>
  <si>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</si>
  <si>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</si>
  <si>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</si>
  <si>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</si>
  <si>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</si>
  <si>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</si>
  <si>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</si>
  <si>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</si>
  <si>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</si>
  <si>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</si>
  <si>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</si>
  <si>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</si>
  <si>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</si>
  <si>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</si>
  <si>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</si>
  <si>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</si>
  <si>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</si>
  <si>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</si>
  <si>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</si>
  <si>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</si>
  <si>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</si>
  <si>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</si>
  <si>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</si>
  <si>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</si>
  <si>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</si>
  <si>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</si>
  <si>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</si>
  <si>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</si>
  <si>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</si>
  <si>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</si>
  <si>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</si>
  <si>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</si>
  <si>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</si>
  <si>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</si>
  <si>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</si>
  <si>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</si>
  <si>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</si>
  <si>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</si>
  <si>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</si>
  <si>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</si>
  <si>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</si>
  <si>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</si>
  <si>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</si>
  <si>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</si>
  <si>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</si>
  <si>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</si>
  <si>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</si>
  <si>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</si>
  <si>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</si>
  <si>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</si>
  <si>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</si>
  <si>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</si>
  <si>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</si>
  <si>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</si>
  <si>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</si>
  <si>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</si>
  <si>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</si>
  <si>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</si>
  <si>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</si>
  <si>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</si>
  <si>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</si>
  <si>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</si>
  <si>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</si>
  <si>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</si>
  <si>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</si>
  <si>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</si>
  <si>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</si>
  <si>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</si>
  <si>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</si>
  <si>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</si>
  <si>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</si>
  <si>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</si>
  <si>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</si>
  <si>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</si>
  <si>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</si>
  <si>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</si>
  <si>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</si>
  <si>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</si>
  <si>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</si>
  <si>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</si>
  <si>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</si>
  <si>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</si>
  <si>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</si>
  <si>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</si>
  <si>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</si>
  <si>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</si>
  <si>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</si>
  <si>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</si>
  <si>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</si>
  <si>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</si>
  <si>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</si>
  <si>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</si>
  <si>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</si>
  <si>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</si>
  <si>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</si>
  <si>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</si>
  <si>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</si>
  <si>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</si>
  <si>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</si>
  <si>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</si>
  <si>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</si>
  <si>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</si>
  <si>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</si>
  <si>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</si>
  <si>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</si>
  <si>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</si>
  <si>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</si>
  <si>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</si>
  <si>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</si>
  <si>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</si>
  <si>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</si>
  <si>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</si>
  <si>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</si>
  <si>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</si>
  <si>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</si>
  <si>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</si>
  <si>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</si>
  <si>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</si>
  <si>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</si>
  <si>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</si>
  <si>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</si>
  <si>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</si>
  <si>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</si>
  <si>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</si>
  <si>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</si>
  <si>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</si>
  <si>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</si>
  <si>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</si>
  <si>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</si>
  <si>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</si>
  <si>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</si>
  <si>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</si>
  <si>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</si>
  <si>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</si>
  <si>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</si>
  <si>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</si>
  <si>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</si>
  <si>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</si>
  <si>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</si>
  <si>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</si>
  <si>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</si>
  <si>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</si>
  <si>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</si>
  <si>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</si>
  <si>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</si>
  <si>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</si>
  <si>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</si>
  <si>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</si>
  <si>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</si>
  <si>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</si>
  <si>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</si>
  <si>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</si>
  <si>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</si>
  <si>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</si>
  <si>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</si>
  <si>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</si>
  <si>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</si>
  <si>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</si>
  <si>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</si>
  <si>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</si>
  <si>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</si>
  <si>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</si>
  <si>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</si>
  <si>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</si>
  <si>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</si>
  <si>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</si>
  <si>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</si>
  <si>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</si>
  <si>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</si>
  <si>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</si>
  <si>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</si>
  <si>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</si>
  <si>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</si>
  <si>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</si>
  <si>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</si>
  <si>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</si>
  <si>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</si>
  <si>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</si>
  <si>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</si>
  <si>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</si>
  <si>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</si>
  <si>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</si>
  <si>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</si>
  <si>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</si>
  <si>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</si>
  <si>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</si>
  <si>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</si>
  <si>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</si>
  <si>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</si>
  <si>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</si>
  <si>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</si>
  <si>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</si>
  <si>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</si>
  <si>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</si>
  <si>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</si>
  <si>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</si>
  <si>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</si>
  <si>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</si>
  <si>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</si>
  <si>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</si>
  <si>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</si>
  <si>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</si>
  <si>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</si>
  <si>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</si>
  <si>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</si>
  <si>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</si>
  <si>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</si>
  <si>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</si>
  <si>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</si>
  <si>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</si>
  <si>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</si>
  <si>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</si>
  <si>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</si>
  <si>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</si>
  <si>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</si>
  <si>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</si>
  <si>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</si>
  <si>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</si>
  <si>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</si>
  <si>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</si>
  <si>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</si>
  <si>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</si>
  <si>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</si>
  <si>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</si>
  <si>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</si>
  <si>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</si>
  <si>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</si>
  <si>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</si>
  <si>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</si>
  <si>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</si>
  <si>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</si>
  <si>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</si>
  <si>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</si>
  <si>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</si>
  <si>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</si>
  <si>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</si>
  <si>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</si>
  <si>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</si>
  <si>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</si>
  <si>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</si>
  <si>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</si>
  <si>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</si>
  <si>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</si>
  <si>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</si>
  <si>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</si>
  <si>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</si>
  <si>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</si>
  <si>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</si>
  <si>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</si>
  <si>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</si>
  <si>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</si>
  <si>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</si>
  <si>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</si>
  <si>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</si>
  <si>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</si>
  <si>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</si>
  <si>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</si>
  <si>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</si>
  <si>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</si>
  <si>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</si>
  <si>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</si>
  <si>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</si>
  <si>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</si>
  <si>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</si>
  <si>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</si>
  <si>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</si>
  <si>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</si>
  <si>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</si>
  <si>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</si>
  <si>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</si>
  <si>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</si>
  <si>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</si>
  <si>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</si>
  <si>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</si>
  <si>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</si>
  <si>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</si>
  <si>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</si>
  <si>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</si>
  <si>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</si>
  <si>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</si>
  <si>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</si>
  <si>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</si>
  <si>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</si>
  <si>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</si>
  <si>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</si>
  <si>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</si>
  <si>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</si>
  <si>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</si>
  <si>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</si>
  <si>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</si>
  <si>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</si>
  <si>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</si>
  <si>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</si>
  <si>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</si>
  <si>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</si>
  <si>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</si>
  <si>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</si>
  <si>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</si>
  <si>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</si>
  <si>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</si>
  <si>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</si>
  <si>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</si>
  <si>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</si>
  <si>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</si>
  <si>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</si>
  <si>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</si>
  <si>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</si>
  <si>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</si>
  <si>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</si>
  <si>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</si>
  <si>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</si>
  <si>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</si>
  <si>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</si>
  <si>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</si>
  <si>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</si>
  <si>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</si>
  <si>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</si>
  <si>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</si>
  <si>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</si>
  <si>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</si>
  <si>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</si>
  <si>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</si>
  <si>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</si>
  <si>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</si>
  <si>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</si>
  <si>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</si>
  <si>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</si>
  <si>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</si>
  <si>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</si>
  <si>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</si>
  <si>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</si>
  <si>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</si>
  <si>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</si>
  <si>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</si>
  <si>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</si>
  <si>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</si>
  <si>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</si>
  <si>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</si>
  <si>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</si>
  <si>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</si>
  <si>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</si>
  <si>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</si>
  <si>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</si>
  <si>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</si>
  <si>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</si>
  <si>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</si>
  <si>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</si>
  <si>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</si>
  <si>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</si>
  <si>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</si>
  <si>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</si>
  <si>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</si>
  <si>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</si>
  <si>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</si>
  <si>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</si>
  <si>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</si>
  <si>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</si>
  <si>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</si>
  <si>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</si>
  <si>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</si>
  <si>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</si>
  <si>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</si>
  <si>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</si>
  <si>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</si>
  <si>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</si>
  <si>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</si>
  <si>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</si>
  <si>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</si>
  <si>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</si>
  <si>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</si>
  <si>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</si>
  <si>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</si>
  <si>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</si>
  <si>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</si>
  <si>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</si>
  <si>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</si>
  <si>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</si>
  <si>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</si>
  <si>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</si>
  <si>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</si>
  <si>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</si>
  <si>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</si>
  <si>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</si>
  <si>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</si>
  <si>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</si>
  <si>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</si>
  <si>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</si>
  <si>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</si>
  <si>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</si>
  <si>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</si>
  <si>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</si>
  <si>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</si>
  <si>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</si>
  <si>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</si>
  <si>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</si>
  <si>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</si>
  <si>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</si>
  <si>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</si>
  <si>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</si>
  <si>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</si>
  <si>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</si>
  <si>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</si>
  <si>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</si>
  <si>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</si>
  <si>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</si>
  <si>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</si>
  <si>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</si>
  <si>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</si>
  <si>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</si>
  <si>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</si>
  <si>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</si>
  <si>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</si>
  <si>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</si>
  <si>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</si>
  <si>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</si>
  <si>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</si>
  <si>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</si>
  <si>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</si>
  <si>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</si>
  <si>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</si>
  <si>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</si>
  <si>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</si>
  <si>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</si>
  <si>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</si>
  <si>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</si>
  <si>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</si>
  <si>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</si>
  <si>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</si>
  <si>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</si>
  <si>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</si>
  <si>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</si>
  <si>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</si>
  <si>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</si>
  <si>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</si>
  <si>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</si>
  <si>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</si>
  <si>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</si>
  <si>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</si>
  <si>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</si>
  <si>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</si>
  <si>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</si>
  <si>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</si>
  <si>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</si>
  <si>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</si>
  <si>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</si>
  <si>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</si>
  <si>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</si>
  <si>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</si>
  <si>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</si>
  <si>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</si>
  <si>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</si>
  <si>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</si>
  <si>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</si>
  <si>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</si>
  <si>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</si>
  <si>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</si>
  <si>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</si>
  <si>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</si>
  <si>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</si>
  <si>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</si>
  <si>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</si>
  <si>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</si>
  <si>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</si>
  <si>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</si>
  <si>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</si>
  <si>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</si>
  <si>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</si>
  <si>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</si>
  <si>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</si>
  <si>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</si>
  <si>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</si>
  <si>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</si>
  <si>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</si>
  <si>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</si>
  <si>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</si>
  <si>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</si>
  <si>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</si>
  <si>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</si>
  <si>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</si>
  <si>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</si>
  <si>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</si>
  <si>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</si>
  <si>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</si>
  <si>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</si>
  <si>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</si>
  <si>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</si>
  <si>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</si>
  <si>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</si>
  <si>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</si>
  <si>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</si>
  <si>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</si>
  <si>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</si>
  <si>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</si>
  <si>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</si>
  <si>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</si>
  <si>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</si>
  <si>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</si>
  <si>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</si>
  <si>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</si>
  <si>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</si>
  <si>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</si>
  <si>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</si>
  <si>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</si>
  <si>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</si>
  <si>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</si>
  <si>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</si>
  <si>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</si>
  <si>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</si>
  <si>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</si>
  <si>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</si>
  <si>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</si>
  <si>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</si>
  <si>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</si>
  <si>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</si>
  <si>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</si>
  <si>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</si>
  <si>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</si>
  <si>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</si>
  <si>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</si>
  <si>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</si>
  <si>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</si>
  <si>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</si>
  <si>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</si>
  <si>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</si>
  <si>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</si>
  <si>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</si>
  <si>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</si>
  <si>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</si>
  <si>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</si>
  <si>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</si>
  <si>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</si>
  <si>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</si>
  <si>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</si>
  <si>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</si>
  <si>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</si>
  <si>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</si>
  <si>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</si>
  <si>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</si>
  <si>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</si>
  <si>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</si>
  <si>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</si>
  <si>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</si>
  <si>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</si>
  <si>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</si>
  <si>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</si>
  <si>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</si>
  <si>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</si>
  <si>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</si>
  <si>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</si>
  <si>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</si>
  <si>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</si>
  <si>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</si>
  <si>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</si>
  <si>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</si>
  <si>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</si>
  <si>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</si>
  <si>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</si>
  <si>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</si>
  <si>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</si>
  <si>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</si>
  <si>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</si>
  <si>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</si>
  <si>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</si>
  <si>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</si>
  <si>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</si>
  <si>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</si>
  <si>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</si>
  <si>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</si>
  <si>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</si>
  <si>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</si>
  <si>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</si>
  <si>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</si>
  <si>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</si>
  <si>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</si>
  <si>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</si>
  <si>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</si>
  <si>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</si>
  <si>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</si>
  <si>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</si>
  <si>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</si>
  <si>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</si>
  <si>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</si>
  <si>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</si>
  <si>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</si>
  <si>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</si>
  <si>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</si>
  <si>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</si>
  <si>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</si>
  <si>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</si>
  <si>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</si>
  <si>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</si>
  <si>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</si>
  <si>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</si>
  <si>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</si>
  <si>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</si>
  <si>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</si>
  <si>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</si>
  <si>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</si>
  <si>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</si>
  <si>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</si>
  <si>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</si>
  <si>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</si>
  <si>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</si>
  <si>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</si>
  <si>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</si>
  <si>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</si>
  <si>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</si>
  <si>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</si>
  <si>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</si>
  <si>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</si>
  <si>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</si>
  <si>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</si>
  <si>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</si>
  <si>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</si>
  <si>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</si>
  <si>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</si>
  <si>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</si>
  <si>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</si>
  <si>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</si>
  <si>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</si>
  <si>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</si>
  <si>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</si>
  <si>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</si>
  <si>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</si>
  <si>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</si>
  <si>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</si>
  <si>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</si>
  <si>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</si>
  <si>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</si>
  <si>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</si>
  <si>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</si>
  <si>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</si>
  <si>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</si>
  <si>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</si>
  <si>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</si>
  <si>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</si>
  <si>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</si>
  <si>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</si>
  <si>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</si>
  <si>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</si>
  <si>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</si>
  <si>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</si>
  <si>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</si>
  <si>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</si>
  <si>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</si>
  <si>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</si>
  <si>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</si>
  <si>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</si>
  <si>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</si>
  <si>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</si>
  <si>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</si>
  <si>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</si>
  <si>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</si>
  <si>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</si>
  <si>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</si>
  <si>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</si>
  <si>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</si>
  <si>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</si>
  <si>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</si>
  <si>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</si>
  <si>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</si>
  <si>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</si>
  <si>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</si>
  <si>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</si>
  <si>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</si>
  <si>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</si>
  <si>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</si>
  <si>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</si>
  <si>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</si>
  <si>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</si>
  <si>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</si>
  <si>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</si>
  <si>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</si>
  <si>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</si>
  <si>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</si>
  <si>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</si>
  <si>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</si>
  <si>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</si>
  <si>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</si>
  <si>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</si>
  <si>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</si>
  <si>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</si>
  <si>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</si>
  <si>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</si>
  <si>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</si>
  <si>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</si>
  <si>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</si>
  <si>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</si>
  <si>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</si>
  <si>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</si>
  <si>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</si>
  <si>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</si>
  <si>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</si>
  <si>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</si>
  <si>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</si>
  <si>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</si>
  <si>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</si>
  <si>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</si>
  <si>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</si>
  <si>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</si>
  <si>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</si>
  <si>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</si>
  <si>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</si>
  <si>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</si>
  <si>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</si>
  <si>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</si>
  <si>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</si>
  <si>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</si>
  <si>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</si>
  <si>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</si>
  <si>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</si>
  <si>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</si>
  <si>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</si>
  <si>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</si>
  <si>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</si>
  <si>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</si>
  <si>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</si>
  <si>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</si>
  <si>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</si>
  <si>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</si>
  <si>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</si>
  <si>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</si>
  <si>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</si>
  <si>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</si>
  <si>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</si>
  <si>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</si>
  <si>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</si>
  <si>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</si>
  <si>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</si>
  <si>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</si>
  <si>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</si>
  <si>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</si>
  <si>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</si>
  <si>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</si>
  <si>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</si>
  <si>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</si>
  <si>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</si>
  <si>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</si>
  <si>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</si>
  <si>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</si>
  <si>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</si>
  <si>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</si>
  <si>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</si>
  <si>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</si>
  <si>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</si>
  <si>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</si>
  <si>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</si>
  <si>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</si>
  <si>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</si>
  <si>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</si>
  <si>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</si>
  <si>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</si>
  <si>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</si>
  <si>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</si>
  <si>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</si>
  <si>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</si>
  <si>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</si>
  <si>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</si>
  <si>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</si>
  <si>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</si>
  <si>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</si>
  <si>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</si>
  <si>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</si>
  <si>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</si>
  <si>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</si>
  <si>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</si>
  <si>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</si>
  <si>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</si>
  <si>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</si>
  <si>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</si>
  <si>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</si>
  <si>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</si>
  <si>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</si>
  <si>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</si>
  <si>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</si>
  <si>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</si>
  <si>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</si>
  <si>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</si>
  <si>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</si>
  <si>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</si>
  <si>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</si>
  <si>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</si>
  <si>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</si>
  <si>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</si>
  <si>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</si>
  <si>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</si>
  <si>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</si>
  <si>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</si>
  <si>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</si>
  <si>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</si>
  <si>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</si>
  <si>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</si>
  <si>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</si>
  <si>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</si>
  <si>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</si>
  <si>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</si>
  <si>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</si>
  <si>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</si>
  <si>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</si>
  <si>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</si>
  <si>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</si>
  <si>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</si>
  <si>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</si>
  <si>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</si>
  <si>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</si>
  <si>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</si>
  <si>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</si>
  <si>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</si>
  <si>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</si>
  <si>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</si>
  <si>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</si>
  <si>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</si>
  <si>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</si>
  <si>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</si>
  <si>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</si>
  <si>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</si>
  <si>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</si>
  <si>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</si>
  <si>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</si>
  <si>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</si>
  <si>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</si>
  <si>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</si>
  <si>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</si>
  <si>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</si>
  <si>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</si>
  <si>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</si>
  <si>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</si>
  <si>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</si>
  <si>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</si>
  <si>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</si>
  <si>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</si>
  <si>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</si>
  <si>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</si>
  <si>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</si>
  <si>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</si>
  <si>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</si>
  <si>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</si>
  <si>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</si>
  <si>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</si>
  <si>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</si>
  <si>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</si>
  <si>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</si>
  <si>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</si>
  <si>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</si>
  <si>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</si>
  <si>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</si>
  <si>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</si>
  <si>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</si>
  <si>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</si>
  <si>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</si>
  <si>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</si>
  <si>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</si>
  <si>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</si>
  <si>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</si>
  <si>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</si>
  <si>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</si>
  <si>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</si>
  <si>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</si>
  <si>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</si>
  <si>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</si>
  <si>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</si>
  <si>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</si>
  <si>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</si>
  <si>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</si>
  <si>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</si>
  <si>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</si>
  <si>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</si>
  <si>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</si>
  <si>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</si>
  <si>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</si>
  <si>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</si>
  <si>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</si>
  <si>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</si>
  <si>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</si>
  <si>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</si>
  <si>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</si>
  <si>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</si>
  <si>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</si>
  <si>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</si>
  <si>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</si>
  <si>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</si>
  <si>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</si>
  <si>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</si>
  <si>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</si>
  <si>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</si>
  <si>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</si>
  <si>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</si>
  <si>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</si>
  <si>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</si>
  <si>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</si>
  <si>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</si>
  <si>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</si>
  <si>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</si>
  <si>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</si>
  <si>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</si>
  <si>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</si>
  <si>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</si>
  <si>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</si>
  <si>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</si>
  <si>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</si>
  <si>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</si>
  <si>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</si>
  <si>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</si>
  <si>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</si>
  <si>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</si>
  <si>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</si>
  <si>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</si>
  <si>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</si>
  <si>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</si>
  <si>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</si>
  <si>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</si>
  <si>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</si>
  <si>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</si>
  <si>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</si>
  <si>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</si>
  <si>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</si>
  <si>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</si>
  <si>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</si>
  <si>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</si>
  <si>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</si>
  <si>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</si>
  <si>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</si>
  <si>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</si>
  <si>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</si>
  <si>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</si>
  <si>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</si>
  <si>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</si>
  <si>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</si>
  <si>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</si>
  <si>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</si>
  <si>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</si>
  <si>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</si>
  <si>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</si>
  <si>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</si>
  <si>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</si>
  <si>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</si>
  <si>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</si>
  <si>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</si>
  <si>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</si>
  <si>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</si>
  <si>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</si>
  <si>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</si>
  <si>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</si>
  <si>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</si>
  <si>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</si>
  <si>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</si>
  <si>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</si>
  <si>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</si>
  <si>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</si>
  <si>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</si>
  <si>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</si>
  <si>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</si>
  <si>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</si>
  <si>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</si>
  <si>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</si>
  <si>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</si>
  <si>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</si>
  <si>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</si>
  <si>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</si>
  <si>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</si>
  <si>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</si>
  <si>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</si>
  <si>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</si>
  <si>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</si>
  <si>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</si>
  <si>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</si>
  <si>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</si>
  <si>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</si>
  <si>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</si>
  <si>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</si>
  <si>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</si>
  <si>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</si>
  <si>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</si>
  <si>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</si>
  <si>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</si>
  <si>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</si>
  <si>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</si>
  <si>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</si>
  <si>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</si>
  <si>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</si>
  <si>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</si>
  <si>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</si>
  <si>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</si>
  <si>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</si>
  <si>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</si>
  <si>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</si>
  <si>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</si>
  <si>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</si>
  <si>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</si>
  <si>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</si>
  <si>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</si>
  <si>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</si>
  <si>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</si>
  <si>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</si>
  <si>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</si>
  <si>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</si>
  <si>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</si>
  <si>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</si>
  <si>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</si>
  <si>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</si>
  <si>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</si>
  <si>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</si>
  <si>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</si>
  <si>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</si>
  <si>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</si>
  <si>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</si>
  <si>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</si>
  <si>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</si>
  <si>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</si>
  <si>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</si>
  <si>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</si>
  <si>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</si>
  <si>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</si>
  <si>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</si>
  <si>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</si>
  <si>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</si>
  <si>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</si>
  <si>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</si>
  <si>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</si>
  <si>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</si>
  <si>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</si>
  <si>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</si>
  <si>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</si>
  <si>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</si>
  <si>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</si>
  <si>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</si>
  <si>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</si>
  <si>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</si>
  <si>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</si>
  <si>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</si>
  <si>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</si>
  <si>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</si>
  <si>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</si>
  <si>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</si>
  <si>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</si>
  <si>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</si>
  <si>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</si>
  <si>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</si>
  <si>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</si>
  <si>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</si>
  <si>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</si>
  <si>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</si>
  <si>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</si>
  <si>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</si>
  <si>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</si>
  <si>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</si>
  <si>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</si>
  <si>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</si>
  <si>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</si>
  <si>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</si>
  <si>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</si>
  <si>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</si>
  <si>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</si>
  <si>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</si>
  <si>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</si>
  <si>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</si>
  <si>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</si>
  <si>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</si>
  <si>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</si>
  <si>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</si>
  <si>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</si>
  <si>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</si>
  <si>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</si>
  <si>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</si>
  <si>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</si>
  <si>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</si>
  <si>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</si>
  <si>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</si>
  <si>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</si>
  <si>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</si>
  <si>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</si>
  <si>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</si>
  <si>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</si>
  <si>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</si>
  <si>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</si>
  <si>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</si>
  <si>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</si>
  <si>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</si>
  <si>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</si>
  <si>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</si>
  <si>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</si>
  <si>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</si>
  <si>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</si>
  <si>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</si>
  <si>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</si>
  <si>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</si>
  <si>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</si>
  <si>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</si>
  <si>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</si>
  <si>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</si>
  <si>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</si>
  <si>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</si>
  <si>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</si>
  <si>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</si>
  <si>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</si>
  <si>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</si>
  <si>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</si>
  <si>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</si>
  <si>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</si>
  <si>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</si>
  <si>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</si>
  <si>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</si>
  <si>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</si>
  <si>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</si>
  <si>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</si>
  <si>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</si>
  <si>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</si>
  <si>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</si>
  <si>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</si>
  <si>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</si>
  <si>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</si>
  <si>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</si>
  <si>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</si>
  <si>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</si>
  <si>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</si>
  <si>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</si>
  <si>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</si>
  <si>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</si>
  <si>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</si>
  <si>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</si>
  <si>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</si>
  <si>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</si>
  <si>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</si>
  <si>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</si>
  <si>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</si>
  <si>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</si>
  <si>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</si>
  <si>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</si>
  <si>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</si>
  <si>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</si>
  <si>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</si>
  <si>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</si>
  <si>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</si>
  <si>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</si>
  <si>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</si>
  <si>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</si>
  <si>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</si>
  <si>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</si>
  <si>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</si>
  <si>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</si>
  <si>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</si>
  <si>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</si>
  <si>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</si>
  <si>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</si>
  <si>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</si>
  <si>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</si>
  <si>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</si>
  <si>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</si>
  <si>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</si>
  <si>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</si>
  <si>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</si>
  <si>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</si>
  <si>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</si>
  <si>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</si>
  <si>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</si>
  <si>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</si>
  <si>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</si>
  <si>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</si>
  <si>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</si>
  <si>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</si>
  <si>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</si>
  <si>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</si>
  <si>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</si>
  <si>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</si>
  <si>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</si>
  <si>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</si>
  <si>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</si>
  <si>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</si>
  <si>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</si>
  <si>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</si>
  <si>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</si>
  <si>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</si>
  <si>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</si>
  <si>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</si>
  <si>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</si>
  <si>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</si>
  <si>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</si>
  <si>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</si>
  <si>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</si>
  <si>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</si>
  <si>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SERVIÇOS TÉCNICOS ESPECIALIZADOS PARA ACOMPANHAMENTO DE EXECUÇÃO DE FUNDAÇÕES PROFUNDAS E ESTRUTURAS DE CONTENÇÃO</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</si>
  <si>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</si>
  <si>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</si>
  <si>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</si>
  <si>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</si>
  <si>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</si>
  <si>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</si>
  <si>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</si>
  <si>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</si>
  <si>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</si>
  <si>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</si>
  <si>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</si>
  <si>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</si>
  <si>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</si>
  <si>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</si>
  <si>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</si>
  <si>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</si>
  <si>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</si>
  <si>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</si>
  <si>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</si>
  <si>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</si>
  <si>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</si>
  <si>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</si>
  <si>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</si>
  <si>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</si>
  <si>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</si>
  <si>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</si>
  <si>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</si>
  <si>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</si>
  <si>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</si>
  <si>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</si>
  <si>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</si>
  <si>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</si>
  <si>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</si>
  <si>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</si>
  <si>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</si>
  <si>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</si>
  <si>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</si>
  <si>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</si>
  <si>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</si>
  <si>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</si>
  <si>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</si>
  <si>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</si>
  <si>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</si>
  <si>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</si>
  <si>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</si>
  <si>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</si>
  <si>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</si>
  <si>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</si>
  <si>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</si>
  <si>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</si>
  <si>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</si>
  <si>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</si>
  <si>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</si>
  <si>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</si>
  <si>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</si>
  <si>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</si>
  <si>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</si>
  <si>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</si>
  <si>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</si>
  <si>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</si>
  <si>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</si>
  <si>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</si>
  <si>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</si>
  <si>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</si>
  <si>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</si>
  <si>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</si>
  <si>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</si>
  <si>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</si>
  <si>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</si>
  <si>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</si>
  <si>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</si>
  <si>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</si>
  <si>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</si>
  <si>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</si>
  <si>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</si>
  <si>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</si>
  <si>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</si>
  <si>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</si>
  <si>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</si>
  <si>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</si>
  <si>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</si>
  <si>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</si>
  <si>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</si>
  <si>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</si>
  <si>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</si>
  <si>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</si>
  <si>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</si>
  <si>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</si>
  <si>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</si>
  <si>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</si>
  <si>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</si>
  <si>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</si>
  <si>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</si>
  <si>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</si>
  <si>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</si>
  <si>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</si>
  <si>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</si>
  <si>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</si>
  <si>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</si>
  <si>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</si>
  <si>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</si>
  <si>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</si>
  <si>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</si>
  <si>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</si>
  <si>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</si>
  <si>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</si>
  <si>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</si>
  <si>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</si>
  <si>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</si>
  <si>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</si>
  <si>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</si>
  <si>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</si>
  <si>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</si>
  <si>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</si>
  <si>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</si>
  <si>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</si>
  <si>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</si>
  <si>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</si>
  <si>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</si>
  <si>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</si>
  <si>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</si>
  <si>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</si>
  <si>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</si>
  <si>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</si>
  <si>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</si>
  <si>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</si>
  <si>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</si>
  <si>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</si>
  <si>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</si>
  <si>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</si>
  <si>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</si>
  <si>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</si>
  <si>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</si>
  <si>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</si>
  <si>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</si>
  <si>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</si>
  <si>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</si>
  <si>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</si>
  <si>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</si>
  <si>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</si>
  <si>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</si>
  <si>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</si>
  <si>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</si>
  <si>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</si>
  <si>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</si>
  <si>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</si>
  <si>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</si>
  <si>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</si>
  <si>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</si>
  <si>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</si>
  <si>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</si>
  <si>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</si>
  <si>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</si>
  <si>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</si>
  <si>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</si>
  <si>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</si>
  <si>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</si>
  <si>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</si>
  <si>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</si>
  <si>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</si>
  <si>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</si>
  <si>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</si>
  <si>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</si>
  <si>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</si>
  <si>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</si>
  <si>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</si>
  <si>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</si>
  <si>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</si>
  <si>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</si>
  <si>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</si>
  <si>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</si>
  <si>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</si>
  <si>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</si>
  <si>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</si>
  <si>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</si>
  <si>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</si>
  <si>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</si>
  <si>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</si>
  <si>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</si>
  <si>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</si>
  <si>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</si>
  <si>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</si>
  <si>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</si>
  <si>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</si>
  <si>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</si>
  <si>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</si>
  <si>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</si>
  <si>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</si>
  <si>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</si>
  <si>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</si>
  <si>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</si>
  <si>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</si>
  <si>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</si>
  <si>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</si>
  <si>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</si>
  <si>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</si>
  <si>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</si>
  <si>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</si>
  <si>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</si>
  <si>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</si>
  <si>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</si>
  <si>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</si>
  <si>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</si>
  <si>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</si>
  <si>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</si>
  <si>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</si>
  <si>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</si>
  <si>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</si>
  <si>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</si>
  <si>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</si>
  <si>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</si>
  <si>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</si>
  <si>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</si>
  <si>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</si>
  <si>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</si>
  <si>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</si>
  <si>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</si>
  <si>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</si>
  <si>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</si>
  <si>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</si>
  <si>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</si>
  <si>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</si>
  <si>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</si>
  <si>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</si>
  <si>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</si>
  <si>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</si>
  <si>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</si>
  <si>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</si>
  <si>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</si>
  <si>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</si>
  <si>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</si>
  <si>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</si>
  <si>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</si>
  <si>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</si>
  <si>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</si>
  <si>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</si>
  <si>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</si>
  <si>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</si>
  <si>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</si>
  <si>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</si>
  <si>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</si>
  <si>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</si>
  <si>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</si>
  <si>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</si>
  <si>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</si>
  <si>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</si>
  <si>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</si>
  <si>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</si>
  <si>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</si>
  <si>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</si>
  <si>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</si>
  <si>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</si>
  <si>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</si>
  <si>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</si>
  <si>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</si>
  <si>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</si>
  <si>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</si>
  <si>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</si>
  <si>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</si>
  <si>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</si>
  <si>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</si>
  <si>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</si>
  <si>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</si>
  <si>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</si>
  <si>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</si>
  <si>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</si>
  <si>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</si>
  <si>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</si>
  <si>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</si>
  <si>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</si>
  <si>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</si>
  <si>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</si>
  <si>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</si>
  <si>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</si>
  <si>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</si>
  <si>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</si>
  <si>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</si>
  <si>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</si>
  <si>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</si>
  <si>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</si>
  <si>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</si>
  <si>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</si>
  <si>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</si>
  <si>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</si>
  <si>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</si>
  <si>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</si>
  <si>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</si>
  <si>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</si>
  <si>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</si>
  <si>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</si>
  <si>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</si>
  <si>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</si>
  <si>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</si>
  <si>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</si>
  <si>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</si>
  <si>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</si>
  <si>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</si>
  <si>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</si>
  <si>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</si>
  <si>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</si>
  <si>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</si>
  <si>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</si>
  <si>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</si>
  <si>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</si>
  <si>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</si>
  <si>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</si>
  <si>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</si>
  <si>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</si>
  <si>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</si>
  <si>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</si>
  <si>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</si>
  <si>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</si>
  <si>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</si>
  <si>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</si>
  <si>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</si>
  <si>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</si>
  <si>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</si>
  <si>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</si>
  <si>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</si>
  <si>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</si>
  <si>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</si>
  <si>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</si>
  <si>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</si>
  <si>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</si>
  <si>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</si>
  <si>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</si>
  <si>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</si>
  <si>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</si>
  <si>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</si>
  <si>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</si>
  <si>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</si>
  <si>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</si>
  <si>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</si>
  <si>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</si>
  <si>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</si>
  <si>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</si>
  <si>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</si>
  <si>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</si>
  <si>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</si>
  <si>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</si>
  <si>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</si>
  <si>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</si>
  <si>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</si>
  <si>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</si>
  <si>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</si>
  <si>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</si>
  <si>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</si>
  <si>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</si>
  <si>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</si>
  <si>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</si>
  <si>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</si>
  <si>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</si>
  <si>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</si>
  <si>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</si>
  <si>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</si>
  <si>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</si>
  <si>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</si>
  <si>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</si>
  <si>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</si>
  <si>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</si>
  <si>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</si>
  <si>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</si>
  <si>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</si>
  <si>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</si>
  <si>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</si>
  <si>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</si>
  <si>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</si>
  <si>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</si>
  <si>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</si>
  <si>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</si>
  <si>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</si>
  <si>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</si>
  <si>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</si>
  <si>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</si>
  <si>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</si>
  <si>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</si>
  <si>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</si>
  <si>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</si>
  <si>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</si>
  <si>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</si>
  <si>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</si>
  <si>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</si>
  <si>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</si>
  <si>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</si>
  <si>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</si>
  <si>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</si>
  <si>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</si>
  <si>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</si>
  <si>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</si>
  <si>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</si>
  <si>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</si>
  <si>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</si>
  <si>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</si>
  <si>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</si>
  <si>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</si>
  <si>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</si>
  <si>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</si>
  <si>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</si>
  <si>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</si>
  <si>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</si>
  <si>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</si>
  <si>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</si>
  <si>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</si>
  <si>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</si>
  <si>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</si>
  <si>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</si>
  <si>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</si>
  <si>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</si>
  <si>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</si>
  <si>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</si>
  <si>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</si>
  <si>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</si>
  <si>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</si>
  <si>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</si>
  <si>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</si>
  <si>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</si>
  <si>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</si>
  <si>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</si>
  <si>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</si>
  <si>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</si>
  <si>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</si>
  <si>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</si>
  <si>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</si>
  <si>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</si>
  <si>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</si>
  <si>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</si>
  <si>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</si>
  <si>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</si>
  <si>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</si>
  <si>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</si>
  <si>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</si>
  <si>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</si>
  <si>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</si>
  <si>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</si>
  <si>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</si>
  <si>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</si>
  <si>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</si>
  <si>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</si>
  <si>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</si>
  <si>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</si>
  <si>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</si>
  <si>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</si>
  <si>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</si>
  <si>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</si>
  <si>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</si>
  <si>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</si>
  <si>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</si>
  <si>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</si>
  <si>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</si>
  <si>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</si>
  <si>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</si>
  <si>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</si>
  <si>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</si>
  <si>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</si>
  <si>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</si>
  <si>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</si>
  <si>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</si>
  <si>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</si>
  <si>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</si>
  <si>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</si>
  <si>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</si>
  <si>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</si>
  <si>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</si>
  <si>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</si>
  <si>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</si>
  <si>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</si>
  <si>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</si>
  <si>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</si>
  <si>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</si>
  <si>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</si>
  <si>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</si>
  <si>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</si>
  <si>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CR</t>
  </si>
  <si>
    <t>SC25KG</t>
  </si>
  <si>
    <t>M2XMES</t>
  </si>
  <si>
    <t>UNXMES</t>
  </si>
  <si>
    <t>LOCAÇÃO CONVENCIONAL DE OBRA ATRAVÉS DE GABARITO DE TÁBUAS CORRIDAS PONTALETADAS, COM REAPROVEITAMENTO DE 3 VEZES</t>
  </si>
  <si>
    <t>MEMÓRIA DE CÁLCULO</t>
  </si>
  <si>
    <t>QUANT. 1UH</t>
  </si>
  <si>
    <t>1.2</t>
  </si>
  <si>
    <t>LOCAÇÃO DE CONTAINER PARA DEPÓSITO DE (2,30 X 6,00M), ALT. 2,50M, SEM DIVISÓRIAS INTERNAS E SEM SANITÁRIO, EXC. TRANSP./CARGA/DESCARGA</t>
  </si>
  <si>
    <t>MÊS</t>
  </si>
  <si>
    <t>CUSTO TOTAL DO ITEM</t>
  </si>
  <si>
    <t>SERVIÇOS EM TERRA</t>
  </si>
  <si>
    <t>2.1</t>
  </si>
  <si>
    <t>3.1</t>
  </si>
  <si>
    <t>3.2</t>
  </si>
  <si>
    <t>3.3</t>
  </si>
  <si>
    <t>3.4</t>
  </si>
  <si>
    <t>3.5</t>
  </si>
  <si>
    <t>010602001</t>
  </si>
  <si>
    <t>010602000</t>
  </si>
  <si>
    <t>TRELIÇA T12 (TR12646 - NBR14862)</t>
  </si>
  <si>
    <t>ARMAÇÃO EM TELA DE AÇO SOLDADA NERVURADA Q-196, AÇO CA-60, 5,0MM, MALHA 10X10CM</t>
  </si>
  <si>
    <t>4.1</t>
  </si>
  <si>
    <t>4.2</t>
  </si>
  <si>
    <t>4.3</t>
  </si>
  <si>
    <t>4.4</t>
  </si>
  <si>
    <t>4.5</t>
  </si>
  <si>
    <t>VERGA E CONTRAVERGA EM CONCRETO COM TRELIÇA DE 12CM</t>
  </si>
  <si>
    <t>010603002</t>
  </si>
  <si>
    <t>ALVENARIA DE ELEVAÇÃO</t>
  </si>
  <si>
    <t>5.1</t>
  </si>
  <si>
    <t>ESTRUTURA DE COBERTURA - MADEIRA</t>
  </si>
  <si>
    <t>6.1</t>
  </si>
  <si>
    <t>6.2</t>
  </si>
  <si>
    <t>COTAÇÕES</t>
  </si>
  <si>
    <t>REFERÊNCIA</t>
  </si>
  <si>
    <t>EMPRESA 1</t>
  </si>
  <si>
    <t>EMPRESA 2</t>
  </si>
  <si>
    <t>EMPRESA 3</t>
  </si>
  <si>
    <t>MEDIANA</t>
  </si>
  <si>
    <t>JANELA DE AÇO DE CORRER, 100X120CM. VENEZIANA, SEM VIDROS</t>
  </si>
  <si>
    <t>LEROY</t>
  </si>
  <si>
    <t>7.1</t>
  </si>
  <si>
    <t>7.2</t>
  </si>
  <si>
    <t>7.4</t>
  </si>
  <si>
    <t>7.3</t>
  </si>
  <si>
    <t>011000000</t>
  </si>
  <si>
    <t>TABEIRA DE MADEIRA LEI, 1A QUALIDADE, 2,5X15,0CM PARA BEIRAL DE TELHADO</t>
  </si>
  <si>
    <t>ESQUADRIAS</t>
  </si>
  <si>
    <t>8.1</t>
  </si>
  <si>
    <t>8.2</t>
  </si>
  <si>
    <t>8.3</t>
  </si>
  <si>
    <t>8.4</t>
  </si>
  <si>
    <t>JANELA DE AÇO DE CORRER, VENEZIANA, FIXAÇÃO COM ARGAMASSA, SEM VIDROS - 100x120 CM</t>
  </si>
  <si>
    <t>011102000</t>
  </si>
  <si>
    <t>REVESTIMENTOS</t>
  </si>
  <si>
    <t>9.1</t>
  </si>
  <si>
    <t>9.1.1</t>
  </si>
  <si>
    <t>9.1.2</t>
  </si>
  <si>
    <t>9.2</t>
  </si>
  <si>
    <t>AZULEJOS</t>
  </si>
  <si>
    <t>9.2.1</t>
  </si>
  <si>
    <t>PINTURA</t>
  </si>
  <si>
    <t>10.1</t>
  </si>
  <si>
    <t>10.2</t>
  </si>
  <si>
    <t>10.3</t>
  </si>
  <si>
    <t>FORRO</t>
  </si>
  <si>
    <t>11.1</t>
  </si>
  <si>
    <t>VIDROS</t>
  </si>
  <si>
    <t>12.1</t>
  </si>
  <si>
    <t>011900000</t>
  </si>
  <si>
    <t>VIDRO FANTASIA TIPO CANELADO, ESPESSURA 4MM</t>
  </si>
  <si>
    <t>PAVIMENTAÇÃO</t>
  </si>
  <si>
    <t>13.1</t>
  </si>
  <si>
    <t>13.1.1</t>
  </si>
  <si>
    <t>13.1.2</t>
  </si>
  <si>
    <t>13.2</t>
  </si>
  <si>
    <t>13.2.1</t>
  </si>
  <si>
    <t>INSTALAÇÃO ELÉTRICA</t>
  </si>
  <si>
    <t>14.1</t>
  </si>
  <si>
    <t>14.2</t>
  </si>
  <si>
    <t>14.3</t>
  </si>
  <si>
    <t>14.4</t>
  </si>
  <si>
    <t>14.5</t>
  </si>
  <si>
    <t>14.6</t>
  </si>
  <si>
    <t>14.7</t>
  </si>
  <si>
    <t>14.8</t>
  </si>
  <si>
    <t>14.9</t>
  </si>
  <si>
    <t>14.10</t>
  </si>
  <si>
    <t>14.11</t>
  </si>
  <si>
    <t>14.12</t>
  </si>
  <si>
    <t>14.13</t>
  </si>
  <si>
    <t>14.14</t>
  </si>
  <si>
    <t>ESPELHO PLÁSTICO 4X2'' - FORNECIMENTO E INSTALAÇÃO</t>
  </si>
  <si>
    <t>011202000</t>
  </si>
  <si>
    <t>CAIXA DE LUZ 4 X 2'' EM AÇO ESMALTADA</t>
  </si>
  <si>
    <t>011205000</t>
  </si>
  <si>
    <t>14.15</t>
  </si>
  <si>
    <t>14.16</t>
  </si>
  <si>
    <t>14.17</t>
  </si>
  <si>
    <t>14.18</t>
  </si>
  <si>
    <t>14.19</t>
  </si>
  <si>
    <t>14.20</t>
  </si>
  <si>
    <t>14.21</t>
  </si>
  <si>
    <t>14.23</t>
  </si>
  <si>
    <t>14.22</t>
  </si>
  <si>
    <t>CURVA PVC 135G 1'' P/ ELETRODUTO ROSCÁVEL</t>
  </si>
  <si>
    <t>15.1</t>
  </si>
  <si>
    <t>15.2</t>
  </si>
  <si>
    <t>15.3</t>
  </si>
  <si>
    <t>15.4</t>
  </si>
  <si>
    <t>BUCHA DE REDUÇÃO, PVC, SOLDÁVEL, CURTA DN 32MM X 25MM, FORNECIMENTO E INSTALAÇÃO</t>
  </si>
  <si>
    <t>011301000</t>
  </si>
  <si>
    <t>15.5</t>
  </si>
  <si>
    <t>15.6</t>
  </si>
  <si>
    <t>15.7</t>
  </si>
  <si>
    <t>15.8</t>
  </si>
  <si>
    <t>011204000</t>
  </si>
  <si>
    <t>15.9</t>
  </si>
  <si>
    <t>15.10</t>
  </si>
  <si>
    <t>15.11</t>
  </si>
  <si>
    <t>15.12</t>
  </si>
  <si>
    <t>15.13</t>
  </si>
  <si>
    <t>15.16</t>
  </si>
  <si>
    <t>15.17</t>
  </si>
  <si>
    <t>15.18</t>
  </si>
  <si>
    <t>15.14</t>
  </si>
  <si>
    <t>15.15</t>
  </si>
  <si>
    <t>RAMAL PREDIAL EM TUBO PEAD 20MM - FORNECIMENTO, INSTALAÇÃO, ESCAVAÇÃO E REATERRO</t>
  </si>
  <si>
    <t>011301002</t>
  </si>
  <si>
    <t>15.19</t>
  </si>
  <si>
    <t>CAIXA D´ÁGUA EM POLIETILENO, 500 LITROS, COM ACESSÓRIOS (ADAPTADORES, REGISTRO E BÓIA)</t>
  </si>
  <si>
    <t>SUPORTE PARA CAIXA D´ÁGUA DE 500L COM VIGAS DE MADEIRA, TÁBUAS E MADEIRITE</t>
  </si>
  <si>
    <t>011399001</t>
  </si>
  <si>
    <t>011399002</t>
  </si>
  <si>
    <t>INSTALAÇÃO HIDRÁULICA</t>
  </si>
  <si>
    <t>INSTALAÇÃO SANITÁRIA</t>
  </si>
  <si>
    <t>16.1</t>
  </si>
  <si>
    <t>16.2</t>
  </si>
  <si>
    <t>16.3</t>
  </si>
  <si>
    <t>16.4</t>
  </si>
  <si>
    <t>16.5</t>
  </si>
  <si>
    <t>16.6</t>
  </si>
  <si>
    <t>16.7</t>
  </si>
  <si>
    <t>16.8</t>
  </si>
  <si>
    <t>16.9</t>
  </si>
  <si>
    <t>16.10</t>
  </si>
  <si>
    <t>16.11</t>
  </si>
  <si>
    <t>16.12</t>
  </si>
  <si>
    <t>16.13</t>
  </si>
  <si>
    <t>16.14</t>
  </si>
  <si>
    <t>16.15</t>
  </si>
  <si>
    <t>16.16</t>
  </si>
  <si>
    <t>16.17</t>
  </si>
  <si>
    <t>011304000</t>
  </si>
  <si>
    <t>CAIXA DE GORDURA SIMPLES EM CONCRETO PRÉ-MOLDADO 0,40x0,40x0,40M COM TAMPA - FORNECIMENTO E INSTALAÇÃO</t>
  </si>
  <si>
    <t>011304001</t>
  </si>
  <si>
    <t>CAIXA DE INSPEÇÃO SIMPLES EM CONCRETO PRÉ-MOLDADO 0,40x0,40x0,40M COM TAMPA - FORNECIMENTO E INSTALAÇÃO</t>
  </si>
  <si>
    <t>011304002</t>
  </si>
  <si>
    <t>JUNÇÃO SIMPLES, PVC, DN 100 X 50 MM, SÉRIE NORMAL PARA ESGOTO PREDIAL</t>
  </si>
  <si>
    <t>011304003</t>
  </si>
  <si>
    <t>011304004</t>
  </si>
  <si>
    <t>011304005</t>
  </si>
  <si>
    <t>TÊ SANITÁRIO, PVC, DN 100 X 50 MM, SÉRIE NORMAL, PARA ESGOTO PREDIAL</t>
  </si>
  <si>
    <t>EQUIPAMENTOS HIDROSSANITÁRIOS</t>
  </si>
  <si>
    <t>17.1</t>
  </si>
  <si>
    <t>17.2</t>
  </si>
  <si>
    <t>17.3</t>
  </si>
  <si>
    <t>17.4</t>
  </si>
  <si>
    <t>17.5</t>
  </si>
  <si>
    <t>18.1</t>
  </si>
  <si>
    <t>CUSTO TOTAL DA OBRA</t>
  </si>
  <si>
    <t>RESPONSÁVEL TÉCNICO</t>
  </si>
  <si>
    <t>TCU</t>
  </si>
  <si>
    <t>CRONOGRAMA FÍSICO FINANCEIRO</t>
  </si>
  <si>
    <t>VALOR DO SERVIÇO</t>
  </si>
  <si>
    <t>%</t>
  </si>
  <si>
    <t>30 DIAS</t>
  </si>
  <si>
    <t>60 DIAS</t>
  </si>
  <si>
    <t>90 DIAS</t>
  </si>
  <si>
    <t>120 DIAS</t>
  </si>
  <si>
    <t>PERÍODO 120 DIAS</t>
  </si>
  <si>
    <t>TOTAL DO DESEMBOLSO MENSAL</t>
  </si>
  <si>
    <t>DESEMBOLSO ACUMULADO</t>
  </si>
  <si>
    <t>PERCENTUAL MENSAL</t>
  </si>
  <si>
    <t>PERENTUAL ACUMULADO</t>
  </si>
  <si>
    <t>150 DIAS</t>
  </si>
  <si>
    <t>180 DIAS</t>
  </si>
  <si>
    <t>210 DIAS</t>
  </si>
  <si>
    <t>240 DIAS</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</si>
  <si>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</si>
  <si>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</si>
  <si>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</si>
  <si>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</si>
  <si>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</si>
  <si>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</si>
  <si>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Container para depósito, 2,30m x 6,00m x h=2,50m</t>
  </si>
  <si>
    <t>Quantidade conforme projeto estrutural em metro</t>
  </si>
  <si>
    <t>Conforme Projeto Elétrico</t>
  </si>
  <si>
    <t>Conforme Projeto Hidráulico</t>
  </si>
  <si>
    <t>Conforme Projeto de Esgoto</t>
  </si>
  <si>
    <t>FOSSA SÉPTICA PRÉ-MOLDADA, DIÂMETRO INTERNO DE 1,20M, ALTURA ÚTIL 1,50M, C/ LASTRO DE CONCRETO - Nota: A altura útil é a medida tomada na geratriz inferior da tubulação de saída da fossa séptica até o seu fundo</t>
  </si>
  <si>
    <t>SUMIDOURO PRÉ-MOLDADO, DIÂMETRO INTERNO DE 1,00M, ALTURA ÚTIL DE 3,00M, PERFURADO A CADA 20CM - Nota: A altura útil é a medida tomada na geratriz inferior da tubulação de entrada do sumidouro até o seu fundo</t>
  </si>
  <si>
    <t>011302001</t>
  </si>
  <si>
    <t>BANCADA DE MÁRMORE SINTÉTICO 120 X 60CM, COM CUBA INTEGRADA, INCLUSO SIFÃO EM PVC, VÁLVULA EM PLÁSTICO CROMADO TIPO AMERICANA, ENGATE FLEXÍVEL E TORNEIRA CROMADA, DE MESA/BANCADA, PADRÃO POPULAR - FORNECIMENTO E INSTALAÇÃO</t>
  </si>
  <si>
    <t>ADMINISTRAÇÃO LOCAL</t>
  </si>
  <si>
    <t>19.1</t>
  </si>
  <si>
    <t>18.2</t>
  </si>
  <si>
    <t>CÁLCULO PARA 01 UNIDADE HABITACIONAL</t>
  </si>
  <si>
    <t>Pia da cozinha em mármore sintético completa = 1 un.</t>
  </si>
  <si>
    <t>Tanque em mármore sintético completo = 1 un.</t>
  </si>
  <si>
    <t>Lavatório do banheiro em louça suspenso = 1 un.</t>
  </si>
  <si>
    <t>Vaso Sanitário com caixa acoplada completo = 1 un.</t>
  </si>
  <si>
    <t>Chuveiro simples de plástico tipo ducha com haste = 1 un.</t>
  </si>
  <si>
    <t>CAIXA HIDRÔMETRO SANESUL</t>
  </si>
  <si>
    <t>011301003</t>
  </si>
  <si>
    <t>MURETA PARA CAIXA DO HIDRÔMETRO EM ALVENARIA DE TIJOLOS CERÂMICOS COM 1,75M DE ALTURA X 0,65M DE LARGURA, SENDO QUE 1,25M SERÁ EM ALVENARIA DE TIJOLOS FURADOS (8 FUROS, 1/2 VEZ) E 0,50M SERÁ ENTERRADO NO SOLO EM TIJOLOS MACIÇOS (1/2VEZ, ESPESSURA 10CM). INCLUSIVE CAIXA DE PROTEÇÃO PARA HIDRÔMETRO (MODELO CONCESSIONÁRIA LOCAL). CHAPISCADA E REBOCADA, ESPESSURA= 13CM. FORNECIMENTO E INSTALAÇÃO</t>
  </si>
  <si>
    <t>15.20</t>
  </si>
  <si>
    <t xml:space="preserve"> --- Alterar a [QUANT. P/ 1UH] conforme o cronograma </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</si>
  <si>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</si>
  <si>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</si>
  <si>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</si>
  <si>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</si>
  <si>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</si>
  <si>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</si>
  <si>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</si>
  <si>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</si>
  <si>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</si>
  <si>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</si>
  <si>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</si>
  <si>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</si>
  <si>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</si>
  <si>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</si>
  <si>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</si>
  <si>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</si>
  <si>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</si>
  <si>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</si>
  <si>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</si>
  <si>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</si>
  <si>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</si>
  <si>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</si>
  <si>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</si>
  <si>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</si>
  <si>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</si>
  <si>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</si>
  <si>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</si>
  <si>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</si>
  <si>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</si>
  <si>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</si>
  <si>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</si>
  <si>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</si>
  <si>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</si>
  <si>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</si>
  <si>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</si>
  <si>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</si>
  <si>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</si>
  <si>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</si>
  <si>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</si>
  <si>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</si>
  <si>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</si>
  <si>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</si>
  <si>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</si>
  <si>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</si>
  <si>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</si>
  <si>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</si>
  <si>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</si>
  <si>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</si>
  <si>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</si>
  <si>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</si>
  <si>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</si>
  <si>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</si>
  <si>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</si>
  <si>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</si>
  <si>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</si>
  <si>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</si>
  <si>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</si>
  <si>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</si>
  <si>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</si>
  <si>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</si>
  <si>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</si>
  <si>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</si>
  <si>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</si>
  <si>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</si>
  <si>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</si>
  <si>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</si>
  <si>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</si>
  <si>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</si>
  <si>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</si>
  <si>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</si>
  <si>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</si>
  <si>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</si>
  <si>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</si>
  <si>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</si>
  <si>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</si>
  <si>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</si>
  <si>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</si>
  <si>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</si>
  <si>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</si>
  <si>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</si>
  <si>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</si>
  <si>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</si>
  <si>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</si>
  <si>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</si>
  <si>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</si>
  <si>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</si>
  <si>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</si>
  <si>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</si>
  <si>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</si>
  <si>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</si>
  <si>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</si>
  <si>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</si>
  <si>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</si>
  <si>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</si>
  <si>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</si>
  <si>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</si>
  <si>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</si>
  <si>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</si>
  <si>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</si>
  <si>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</si>
  <si>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</si>
  <si>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</si>
  <si>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</si>
  <si>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</si>
  <si>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</si>
  <si>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</si>
  <si>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</si>
  <si>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</si>
  <si>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</si>
  <si>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</si>
  <si>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</si>
  <si>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</si>
  <si>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</si>
  <si>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</si>
  <si>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</si>
  <si>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</si>
  <si>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</si>
  <si>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</si>
  <si>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</si>
  <si>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</si>
  <si>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</si>
  <si>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</si>
  <si>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</si>
  <si>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</si>
  <si>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</si>
  <si>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</si>
  <si>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</si>
  <si>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</si>
  <si>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</si>
  <si>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</si>
  <si>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</si>
  <si>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</si>
  <si>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</si>
  <si>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</si>
  <si>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</si>
  <si>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</si>
  <si>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</si>
  <si>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</si>
  <si>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</si>
  <si>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</si>
  <si>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</si>
  <si>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</si>
  <si>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</si>
  <si>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</si>
  <si>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</si>
  <si>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</si>
  <si>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</si>
  <si>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</si>
  <si>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</si>
  <si>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APLICAÇÃO DE MANTA GEOTÊXTIL NAS JUNTAS RÍGIDAS DE ADUELAS PRÉ-MOLDADAS DE CONCRETO ARMADO. AF_01/2023</t>
  </si>
  <si>
    <t>ALARGAMENTO DE BASE DE TUBULÃO A CÉU ABERTO, ESCAVAÇÃO MANUAL, CONCRETO USINADO E LANÇADO COM BOMBA OU DIRETAMENTE DO CAMINHÃO (EXCLUSIVE BOMBEAMENTO). AF_05/2020</t>
  </si>
  <si>
    <t>MONTAGEM DE ARMADURA DE ESTACAS, DIÂMETRO = 32,0 MM. AF_09/2021_PS</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</si>
  <si>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</si>
  <si>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</si>
  <si>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</si>
  <si>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</si>
  <si>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</si>
  <si>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</si>
  <si>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</si>
  <si>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</si>
  <si>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</si>
  <si>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</si>
  <si>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</si>
  <si>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</si>
  <si>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</si>
  <si>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</si>
  <si>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</si>
  <si>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</si>
  <si>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</si>
  <si>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</si>
  <si>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</si>
  <si>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</si>
  <si>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</si>
  <si>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</si>
  <si>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</si>
  <si>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</si>
  <si>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</si>
  <si>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</si>
  <si>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</si>
  <si>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</si>
  <si>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</si>
  <si>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</si>
  <si>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</si>
  <si>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</si>
  <si>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</si>
  <si>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</si>
  <si>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</si>
  <si>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</si>
  <si>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</si>
  <si>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</si>
  <si>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</si>
  <si>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</si>
  <si>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</si>
  <si>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</si>
  <si>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</si>
  <si>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</si>
  <si>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</si>
  <si>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</si>
  <si>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</si>
  <si>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</si>
  <si>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</si>
  <si>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</si>
  <si>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</si>
  <si>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</si>
  <si>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</si>
  <si>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</si>
  <si>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</si>
  <si>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</si>
  <si>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</si>
  <si>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</si>
  <si>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</si>
  <si>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</si>
  <si>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</si>
  <si>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</si>
  <si>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</si>
  <si>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</si>
  <si>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</si>
  <si>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</si>
  <si>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</si>
  <si>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</si>
  <si>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</si>
  <si>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</si>
  <si>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</si>
  <si>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</si>
  <si>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</si>
  <si>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</si>
  <si>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</si>
  <si>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</si>
  <si>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</si>
  <si>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</si>
  <si>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</si>
  <si>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</si>
  <si>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</si>
  <si>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</si>
  <si>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</si>
  <si>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</si>
  <si>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</si>
  <si>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</si>
  <si>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</si>
  <si>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</si>
  <si>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</si>
  <si>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</si>
  <si>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</si>
  <si>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</si>
  <si>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</si>
  <si>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</si>
  <si>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</si>
  <si>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</si>
  <si>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</si>
  <si>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</si>
  <si>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</si>
  <si>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</si>
  <si>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</si>
  <si>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</si>
  <si>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</si>
  <si>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</si>
  <si>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</si>
  <si>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</si>
  <si>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</si>
  <si>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</si>
  <si>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</si>
  <si>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</si>
  <si>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</si>
  <si>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</si>
  <si>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</si>
  <si>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</si>
  <si>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</si>
  <si>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</si>
  <si>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</si>
  <si>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</si>
  <si>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</si>
  <si>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</si>
  <si>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</si>
  <si>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</si>
  <si>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</si>
  <si>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</si>
  <si>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</si>
  <si>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</si>
  <si>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</si>
  <si>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</si>
  <si>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</si>
  <si>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</si>
  <si>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</si>
  <si>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</si>
  <si>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</si>
  <si>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</si>
  <si>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</si>
  <si>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</si>
  <si>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</si>
  <si>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</si>
  <si>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</si>
  <si>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</si>
  <si>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</si>
  <si>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</si>
  <si>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</si>
  <si>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</si>
  <si>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</si>
  <si>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</si>
  <si>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</si>
  <si>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</si>
  <si>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</si>
  <si>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</si>
  <si>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</si>
  <si>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</si>
  <si>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</si>
  <si>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</si>
  <si>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</si>
  <si>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</si>
  <si>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</si>
  <si>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</si>
  <si>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</si>
  <si>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</si>
  <si>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</si>
  <si>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</si>
  <si>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</si>
  <si>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</si>
  <si>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</si>
  <si>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</si>
  <si>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</si>
  <si>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</si>
  <si>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</si>
  <si>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</si>
  <si>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</si>
  <si>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</si>
  <si>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</si>
  <si>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</si>
  <si>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</si>
  <si>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</si>
  <si>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</si>
  <si>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</si>
  <si>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</si>
  <si>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</si>
  <si>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</si>
  <si>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</si>
  <si>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</si>
  <si>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</si>
  <si>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</si>
  <si>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</si>
  <si>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</si>
  <si>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</si>
  <si>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</si>
  <si>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</si>
  <si>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</si>
  <si>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</si>
  <si>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</si>
  <si>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</si>
  <si>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</si>
  <si>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</si>
  <si>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</si>
  <si>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</si>
  <si>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</si>
  <si>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</si>
  <si>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</si>
  <si>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</si>
  <si>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</si>
  <si>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</si>
  <si>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</si>
  <si>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</si>
  <si>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</si>
  <si>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</si>
  <si>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</si>
  <si>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</si>
  <si>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</si>
  <si>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</si>
  <si>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</si>
  <si>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</si>
  <si>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</si>
  <si>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</si>
  <si>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</si>
  <si>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</si>
  <si>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</si>
  <si>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</si>
  <si>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</si>
  <si>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</si>
  <si>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</si>
  <si>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</si>
  <si>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</si>
  <si>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</si>
  <si>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</si>
  <si>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</si>
  <si>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</si>
  <si>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</si>
  <si>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</si>
  <si>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</si>
  <si>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</si>
  <si>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</si>
  <si>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</si>
  <si>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</si>
  <si>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</si>
  <si>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</si>
  <si>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</si>
  <si>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</si>
  <si>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</si>
  <si>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</si>
  <si>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</si>
  <si>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</si>
  <si>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</si>
  <si>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</si>
  <si>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</si>
  <si>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</si>
  <si>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</si>
  <si>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</si>
  <si>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</si>
  <si>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</si>
  <si>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</si>
  <si>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</si>
  <si>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</si>
  <si>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</si>
  <si>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</si>
  <si>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</si>
  <si>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</si>
  <si>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</si>
  <si>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</si>
  <si>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</si>
  <si>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</si>
  <si>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</si>
  <si>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</si>
  <si>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</si>
  <si>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</si>
  <si>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</si>
  <si>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</si>
  <si>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</si>
  <si>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</si>
  <si>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</si>
  <si>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</si>
  <si>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</si>
  <si>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</si>
  <si>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</si>
  <si>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</si>
  <si>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</si>
  <si>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</si>
  <si>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</si>
  <si>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</si>
  <si>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</si>
  <si>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</si>
  <si>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</si>
  <si>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</si>
  <si>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</si>
  <si>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</si>
  <si>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</si>
  <si>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</si>
  <si>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</si>
  <si>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</si>
  <si>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</si>
  <si>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</si>
  <si>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</si>
  <si>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</si>
  <si>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</si>
  <si>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</si>
  <si>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</si>
  <si>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</si>
  <si>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</si>
  <si>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</si>
  <si>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</si>
  <si>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</si>
  <si>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</si>
  <si>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</si>
  <si>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</si>
  <si>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</si>
  <si>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</si>
  <si>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</si>
  <si>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</si>
  <si>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</si>
  <si>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</si>
  <si>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</si>
  <si>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</si>
  <si>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</si>
  <si>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DIVISÓRIA FIXA EM VIDRO TEMPERADO 10 MM, SEM ABERTURA. AF_01/2021_PS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</si>
  <si>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</si>
  <si>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</si>
  <si>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</si>
  <si>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</si>
  <si>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</si>
  <si>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</si>
  <si>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</si>
  <si>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</si>
  <si>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</si>
  <si>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</si>
  <si>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</si>
  <si>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</si>
  <si>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</si>
  <si>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</si>
  <si>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</si>
  <si>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</si>
  <si>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</si>
  <si>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</si>
  <si>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</si>
  <si>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</si>
  <si>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</si>
  <si>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</si>
  <si>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</si>
  <si>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</si>
  <si>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</si>
  <si>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</si>
  <si>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</si>
  <si>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</si>
  <si>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</si>
  <si>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</si>
  <si>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</si>
  <si>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</si>
  <si>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</si>
  <si>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</si>
  <si>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</si>
  <si>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</si>
  <si>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</si>
  <si>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</si>
  <si>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</si>
  <si>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</si>
  <si>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</si>
  <si>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</si>
  <si>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</si>
  <si>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</si>
  <si>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</si>
  <si>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</si>
  <si>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</si>
  <si>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</si>
  <si>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</si>
  <si>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</si>
  <si>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</si>
  <si>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</si>
  <si>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</si>
  <si>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</si>
  <si>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</si>
  <si>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Janela dos Quartos = 2 un.</t>
  </si>
  <si>
    <t>14.24</t>
  </si>
  <si>
    <t>15.21</t>
  </si>
  <si>
    <t>15.22</t>
  </si>
  <si>
    <t>SANTRI</t>
  </si>
  <si>
    <t>WANDERSON</t>
  </si>
  <si>
    <t>MAMACONSTRU</t>
  </si>
  <si>
    <t>011304006</t>
  </si>
  <si>
    <t>VÁLVULA DE RETENÇÃO PARA ESGOTO - D=100MM</t>
  </si>
  <si>
    <t xml:space="preserve"> --- Alterar a [QUANT. P/ 1UH] conforme o ambientes solicitados com forro</t>
  </si>
  <si>
    <t xml:space="preserve"> --- Alterar a [QUANT. P/ 1UH] conforme o ambientes solicitados com piso</t>
  </si>
  <si>
    <t>021102000</t>
  </si>
  <si>
    <t>021301000</t>
  </si>
  <si>
    <t>021304000</t>
  </si>
  <si>
    <t xml:space="preserve"> --- Alterar o [CÓDIGO] conforme sequência do Ekronos</t>
  </si>
  <si>
    <t xml:space="preserve"> --- Cotação</t>
  </si>
  <si>
    <t>VERIFICAÇÃO PLANILHA</t>
  </si>
  <si>
    <t>VERIFICAÇÃO COMPOSIÇÕES</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</si>
  <si>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</si>
  <si>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</si>
  <si>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</si>
  <si>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</si>
  <si>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</si>
  <si>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</si>
  <si>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</si>
  <si>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</si>
  <si>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</si>
  <si>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</si>
  <si>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</si>
  <si>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</si>
  <si>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</si>
  <si>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</si>
  <si>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</si>
  <si>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</si>
  <si>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</si>
  <si>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</si>
  <si>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</si>
  <si>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</si>
  <si>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</si>
  <si>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</si>
  <si>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</si>
  <si>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</si>
  <si>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</si>
  <si>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</si>
  <si>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</si>
  <si>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</si>
  <si>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</si>
  <si>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</si>
  <si>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</si>
  <si>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</si>
  <si>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</si>
  <si>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</si>
  <si>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</si>
  <si>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</si>
  <si>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</si>
  <si>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</si>
  <si>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</si>
  <si>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</si>
  <si>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</si>
  <si>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</si>
  <si>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</si>
  <si>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</si>
  <si>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</si>
  <si>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</si>
  <si>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</si>
  <si>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</si>
  <si>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</si>
  <si>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</si>
  <si>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</si>
  <si>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</si>
  <si>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</si>
  <si>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</si>
  <si>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</si>
  <si>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</si>
  <si>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</si>
  <si>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</si>
  <si>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</si>
  <si>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</si>
  <si>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</si>
  <si>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</si>
  <si>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</si>
  <si>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</si>
  <si>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</si>
  <si>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</si>
  <si>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</si>
  <si>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</si>
  <si>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</si>
  <si>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</si>
  <si>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</si>
  <si>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</si>
  <si>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</si>
  <si>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</si>
  <si>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</si>
  <si>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</si>
  <si>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</si>
  <si>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</si>
  <si>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</si>
  <si>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</si>
  <si>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</si>
  <si>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</si>
  <si>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</si>
  <si>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</si>
  <si>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</si>
  <si>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</si>
  <si>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</si>
  <si>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</si>
  <si>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</si>
  <si>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</si>
  <si>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</si>
  <si>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010100004</t>
  </si>
  <si>
    <t>PERÍODO 180 DIAS</t>
  </si>
  <si>
    <t>PERÍODO 240 DIAS</t>
  </si>
  <si>
    <t>_________________________</t>
  </si>
  <si>
    <t xml:space="preserve"> --- Alterar a quant. 1UH conforme o cronograma </t>
  </si>
  <si>
    <t xml:space="preserve"> --- Alterar quantidade conforme sistema de tratamento de esgoto</t>
  </si>
  <si>
    <t xml:space="preserve"> --- Excluir conforme sistema de tratamento de esgoto</t>
  </si>
  <si>
    <t xml:space="preserve"> --- Alterar conforme o ambientes solicitados com forro</t>
  </si>
  <si>
    <t xml:space="preserve"> --- Alterar conforme o ambientes solicitados com piso</t>
  </si>
  <si>
    <t>1.3</t>
  </si>
  <si>
    <t>1.4</t>
  </si>
  <si>
    <t>1.5</t>
  </si>
  <si>
    <t>1.6</t>
  </si>
  <si>
    <t>011399003</t>
  </si>
  <si>
    <t>011299000</t>
  </si>
  <si>
    <t>Placa de obra 2,00m x 4,00m = 8,00m²</t>
  </si>
  <si>
    <t>Instalação provisória 1un.</t>
  </si>
  <si>
    <t>INSTALAÇÃO PROVISÓRIA DE ÁGUA E ESGOTO P/ CANTEIRO DE OBRA</t>
  </si>
  <si>
    <t xml:space="preserve">INSTALAÇÃO/LIGAÇÃO PROVISÓRIA DE ENERGIA ELÉTRICA DE BAIXA TENSÃO </t>
  </si>
  <si>
    <t>010601003</t>
  </si>
  <si>
    <t>FABRICAÇÃO, MONTAGEM E DESMONTAGEM DE FÔRMA PARA RADIER,PISO DE CONCRETO OU LAJE SOBRE SOLO, EM MADEIRA SERRADA, E=25 MM, 4 UTILIZAÇÕES</t>
  </si>
  <si>
    <t xml:space="preserve"> --- SINAPI 97086 (Out./2024) </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</si>
  <si>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</si>
  <si>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</si>
  <si>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</si>
  <si>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</si>
  <si>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</si>
  <si>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</si>
  <si>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</si>
  <si>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</si>
  <si>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</si>
  <si>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</si>
  <si>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</si>
  <si>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</si>
  <si>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</si>
  <si>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</si>
  <si>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</si>
  <si>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</si>
  <si>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</si>
  <si>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</si>
  <si>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</si>
  <si>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</si>
  <si>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</si>
  <si>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</si>
  <si>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</si>
  <si>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</si>
  <si>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</si>
  <si>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</si>
  <si>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</si>
  <si>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</si>
  <si>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</si>
  <si>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</si>
  <si>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</si>
  <si>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</si>
  <si>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</si>
  <si>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</si>
  <si>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</si>
  <si>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</si>
  <si>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</si>
  <si>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</si>
  <si>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</si>
  <si>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</si>
  <si>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</si>
  <si>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</si>
  <si>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</si>
  <si>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</si>
  <si>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</si>
  <si>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</si>
  <si>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</si>
  <si>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</si>
  <si>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</si>
  <si>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</si>
  <si>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</si>
  <si>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</si>
  <si>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</si>
  <si>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</si>
  <si>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</si>
  <si>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</si>
  <si>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</si>
  <si>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</si>
  <si>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</si>
  <si>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</si>
  <si>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</si>
  <si>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</si>
  <si>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</si>
  <si>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</si>
  <si>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</si>
  <si>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</si>
  <si>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</si>
  <si>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</si>
  <si>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</si>
  <si>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</si>
  <si>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</si>
  <si>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</si>
  <si>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</si>
  <si>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</si>
  <si>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</si>
  <si>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</si>
  <si>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</si>
  <si>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</si>
  <si>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</si>
  <si>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</si>
  <si>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</si>
  <si>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</si>
  <si>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</si>
  <si>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</si>
  <si>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</si>
  <si>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</si>
  <si>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</si>
  <si>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</si>
  <si>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</si>
  <si>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</si>
  <si>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</si>
  <si>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</si>
  <si>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</si>
  <si>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</si>
  <si>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</si>
  <si>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</si>
  <si>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</si>
  <si>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</si>
  <si>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</si>
  <si>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</si>
  <si>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</si>
  <si>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</si>
  <si>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</si>
  <si>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</si>
  <si>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</si>
  <si>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</si>
  <si>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</si>
  <si>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</si>
  <si>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</si>
  <si>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</si>
  <si>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</si>
  <si>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</si>
  <si>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</si>
  <si>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</si>
  <si>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</si>
  <si>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</si>
  <si>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</si>
  <si>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</si>
  <si>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</si>
  <si>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</si>
  <si>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</si>
  <si>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</si>
  <si>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</si>
  <si>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</si>
  <si>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</si>
  <si>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</si>
  <si>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</si>
  <si>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</si>
  <si>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</si>
  <si>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</si>
  <si>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</si>
  <si>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</si>
  <si>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</si>
  <si>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</si>
  <si>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</si>
  <si>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</si>
  <si>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</si>
  <si>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</si>
  <si>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</si>
  <si>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</si>
  <si>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</si>
  <si>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</si>
  <si>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</si>
  <si>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</si>
  <si>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</si>
  <si>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</si>
  <si>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</si>
  <si>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</si>
  <si>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</si>
  <si>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</si>
  <si>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</si>
  <si>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</si>
  <si>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</si>
  <si>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</si>
  <si>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</si>
  <si>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</si>
  <si>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</si>
  <si>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</si>
  <si>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</si>
  <si>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</si>
  <si>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</si>
  <si>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</si>
  <si>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</si>
  <si>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</si>
  <si>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</si>
  <si>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</si>
  <si>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</si>
  <si>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</si>
  <si>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</si>
  <si>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</si>
  <si>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</si>
  <si>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</si>
  <si>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</si>
  <si>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</si>
  <si>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</si>
  <si>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</si>
  <si>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</si>
  <si>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</si>
  <si>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</si>
  <si>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</si>
  <si>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</si>
  <si>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</si>
  <si>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</si>
  <si>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</si>
  <si>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</si>
  <si>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</si>
  <si>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</si>
  <si>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</si>
  <si>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</si>
  <si>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</si>
  <si>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</si>
  <si>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</si>
  <si>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</si>
  <si>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</si>
  <si>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</si>
  <si>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</si>
  <si>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</si>
  <si>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</si>
  <si>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</si>
  <si>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</si>
  <si>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</si>
  <si>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</si>
  <si>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</si>
  <si>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</si>
  <si>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</si>
  <si>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</si>
  <si>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</si>
  <si>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</si>
  <si>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</si>
  <si>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</si>
  <si>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</si>
  <si>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</si>
  <si>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</si>
  <si>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</si>
  <si>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</si>
  <si>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</si>
  <si>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</si>
  <si>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</si>
  <si>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</si>
  <si>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</si>
  <si>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</si>
  <si>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</si>
  <si>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</si>
  <si>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</si>
  <si>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</si>
  <si>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</si>
  <si>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</si>
  <si>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</si>
  <si>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</si>
  <si>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</si>
  <si>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</si>
  <si>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</si>
  <si>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</si>
  <si>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</si>
  <si>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</si>
  <si>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</si>
  <si>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</si>
  <si>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</si>
  <si>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</si>
  <si>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</si>
  <si>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</si>
  <si>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</si>
  <si>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</si>
  <si>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</si>
  <si>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</si>
  <si>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</si>
  <si>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</si>
  <si>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</si>
  <si>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</si>
  <si>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</si>
  <si>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</si>
  <si>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</si>
  <si>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</si>
  <si>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</si>
  <si>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</si>
  <si>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</si>
  <si>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</si>
  <si>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</si>
  <si>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</si>
  <si>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</si>
  <si>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</si>
  <si>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</si>
  <si>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</si>
  <si>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</si>
  <si>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</si>
  <si>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</si>
  <si>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</si>
  <si>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</si>
  <si>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</si>
  <si>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</si>
  <si>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</si>
  <si>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</si>
  <si>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</si>
  <si>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</si>
  <si>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</si>
  <si>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</si>
  <si>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</si>
  <si>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</si>
  <si>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</si>
  <si>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</si>
  <si>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</si>
  <si>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</si>
  <si>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</si>
  <si>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</si>
  <si>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</si>
  <si>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</si>
  <si>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</si>
  <si>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</si>
  <si>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</si>
  <si>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</si>
  <si>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</si>
  <si>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</si>
  <si>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</si>
  <si>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</si>
  <si>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</si>
  <si>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</si>
  <si>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</si>
  <si>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</si>
  <si>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</si>
  <si>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</si>
  <si>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</si>
  <si>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</si>
  <si>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</si>
  <si>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</si>
  <si>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</si>
  <si>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</si>
  <si>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</si>
  <si>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</si>
  <si>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</si>
  <si>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</si>
  <si>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</si>
  <si>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</si>
  <si>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</si>
  <si>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</si>
  <si>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</si>
  <si>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</si>
  <si>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</si>
  <si>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</si>
  <si>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</si>
  <si>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</si>
  <si>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</si>
  <si>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</si>
  <si>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</si>
  <si>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</si>
  <si>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</si>
  <si>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</si>
  <si>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</si>
  <si>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</si>
  <si>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</si>
  <si>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</si>
  <si>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</si>
  <si>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</si>
  <si>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</si>
  <si>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</si>
  <si>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</si>
  <si>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</si>
  <si>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</si>
  <si>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</si>
  <si>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</si>
  <si>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</si>
  <si>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</si>
  <si>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</si>
  <si>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</si>
  <si>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</si>
  <si>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</si>
  <si>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</si>
  <si>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</si>
  <si>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</si>
  <si>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</si>
  <si>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</si>
  <si>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</si>
  <si>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</si>
  <si>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</si>
  <si>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</si>
  <si>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</si>
  <si>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</si>
  <si>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</si>
  <si>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</si>
  <si>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</si>
  <si>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</si>
  <si>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</si>
  <si>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</si>
  <si>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</si>
  <si>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</si>
  <si>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</si>
  <si>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</si>
  <si>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</si>
  <si>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</si>
  <si>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</si>
  <si>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</si>
  <si>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</si>
  <si>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</si>
  <si>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</si>
  <si>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</si>
  <si>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</si>
  <si>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</si>
  <si>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</si>
  <si>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</si>
  <si>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</si>
  <si>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</si>
  <si>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</si>
  <si>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</si>
  <si>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</si>
  <si>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</si>
  <si>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</si>
  <si>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</si>
  <si>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</si>
  <si>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</si>
  <si>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</si>
  <si>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</si>
  <si>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</si>
  <si>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</si>
  <si>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</si>
  <si>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</si>
  <si>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</si>
  <si>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</si>
  <si>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</si>
  <si>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</si>
  <si>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</si>
  <si>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MINI GUINDASTE ARANHA SOBRE ESTEIRAS E LANCA TELESCÓPICA, CAPACIDADE MÁXIMA DE CARGA 3,0 TON, RAIO MÁXIMO DE TRABALHO 8,25 M, ALTURA DE LANÇA DO SOLO 9,2 M, 55 M DE CABO DE AÇO 8 MM, MOTOR ELÉTRICO 220/380 VOLTS - MATERIAIS NA OPERAÇÃO. AF_03/2022</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</si>
  <si>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</si>
  <si>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</si>
  <si>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</si>
  <si>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</si>
  <si>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</si>
  <si>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</si>
  <si>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</si>
  <si>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</si>
  <si>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</si>
  <si>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</si>
  <si>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</si>
  <si>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</si>
  <si>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</si>
  <si>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</si>
  <si>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</si>
  <si>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</si>
  <si>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</si>
  <si>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</si>
  <si>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</si>
  <si>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</si>
  <si>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</si>
  <si>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</si>
  <si>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</si>
  <si>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</si>
  <si>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</si>
  <si>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</si>
  <si>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</si>
  <si>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</si>
  <si>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</si>
  <si>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</si>
  <si>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</si>
  <si>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</si>
  <si>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</si>
  <si>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</si>
  <si>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</si>
  <si>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</si>
  <si>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</si>
  <si>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</si>
  <si>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</si>
  <si>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</si>
  <si>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</si>
  <si>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</si>
  <si>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</si>
  <si>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</si>
  <si>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</si>
  <si>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</si>
  <si>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</si>
  <si>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</si>
  <si>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</si>
  <si>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</si>
  <si>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</si>
  <si>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</si>
  <si>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</si>
  <si>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</si>
  <si>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</si>
  <si>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</si>
  <si>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</si>
  <si>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</si>
  <si>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</si>
  <si>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</si>
  <si>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</si>
  <si>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</si>
  <si>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</si>
  <si>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</si>
  <si>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</si>
  <si>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</si>
  <si>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</si>
  <si>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</si>
  <si>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</si>
  <si>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</si>
  <si>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</si>
  <si>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</si>
  <si>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</si>
  <si>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</si>
  <si>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</si>
  <si>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</si>
  <si>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</si>
  <si>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</si>
  <si>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</si>
  <si>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</si>
  <si>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</si>
  <si>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</si>
  <si>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</si>
  <si>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</si>
  <si>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</si>
  <si>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</si>
  <si>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</si>
  <si>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</si>
  <si>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</si>
  <si>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</si>
  <si>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</si>
  <si>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</si>
  <si>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PROTEÇÃO DA CABEÇA DO TIRANTE COM USO DE FÔRMAS METÁLICAS, 50 UTILIZAÇÕES, E CONCRETO FCK =15 MPA. AF_11/2023</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</si>
  <si>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</si>
  <si>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</si>
  <si>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</si>
  <si>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</si>
  <si>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</si>
  <si>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</si>
  <si>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</si>
  <si>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</si>
  <si>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</si>
  <si>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</si>
  <si>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</si>
  <si>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</si>
  <si>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</si>
  <si>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</si>
  <si>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</si>
  <si>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</si>
  <si>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</si>
  <si>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</si>
  <si>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</si>
  <si>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</si>
  <si>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</si>
  <si>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</si>
  <si>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</si>
  <si>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</si>
  <si>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PAREDE DIAFRAGMA COM COROA DIAMANTADA DE DIÂMETRO DE 102 MM.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</si>
  <si>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</si>
  <si>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</si>
  <si>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</si>
  <si>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</si>
  <si>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</si>
  <si>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</si>
  <si>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</si>
  <si>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</si>
  <si>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</si>
  <si>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</si>
  <si>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</si>
  <si>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</si>
  <si>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</si>
  <si>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</si>
  <si>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</si>
  <si>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</si>
  <si>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</si>
  <si>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</si>
  <si>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</si>
  <si>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</si>
  <si>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</si>
  <si>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CONTRAMARCO DE AÇO, FIXAÇÃO COM ARGAMASSA - FORNECIMENTO E INSTALAÇÃO. AF_11/2024</t>
  </si>
  <si>
    <t>CONTRAMARCO DE AÇO, FIXAÇÃO COM PARAFUSO - FORNECIMENTO E INSTALAÇÃO. AF_11/2024</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</si>
  <si>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</si>
  <si>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</si>
  <si>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</si>
  <si>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CONTRAMARCO DE ALUMÍNIO, FIXAÇÃO COM ARGAMASSA - FORNECIMENTO E INSTALAÇÃO. AF_11/2024</t>
  </si>
  <si>
    <t>CONTRAMARCO DE ALUMÍNIO, FIXAÇÃO COM PARAFUSO - FORNECIMENTO E INSTALAÇÃO. AF_11/2024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</si>
  <si>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</si>
  <si>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</si>
  <si>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</si>
  <si>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</si>
  <si>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</si>
  <si>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</si>
  <si>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</si>
  <si>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</si>
  <si>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</si>
  <si>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</si>
  <si>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</si>
  <si>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</si>
  <si>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</si>
  <si>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</si>
  <si>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</si>
  <si>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</si>
  <si>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</si>
  <si>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</si>
  <si>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</si>
  <si>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</si>
  <si>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</si>
  <si>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</si>
  <si>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</si>
  <si>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</si>
  <si>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</si>
  <si>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</si>
  <si>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</si>
  <si>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</si>
  <si>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</si>
  <si>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</si>
  <si>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</si>
  <si>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</si>
  <si>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</si>
  <si>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</si>
  <si>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</si>
  <si>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</si>
  <si>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</si>
  <si>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</si>
  <si>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</si>
  <si>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</si>
  <si>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CORTE E DOBRA DE AÇO CA-50, DIÂMETRO DE 32 MM. AF_06/2022</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</si>
  <si>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</si>
  <si>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</si>
  <si>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</si>
  <si>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</si>
  <si>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</si>
  <si>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</si>
  <si>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</si>
  <si>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</si>
  <si>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</si>
  <si>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</si>
  <si>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</si>
  <si>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</si>
  <si>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</si>
  <si>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</si>
  <si>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</si>
  <si>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</si>
  <si>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</si>
  <si>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</si>
  <si>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</si>
  <si>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</si>
  <si>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</si>
  <si>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</si>
  <si>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</si>
  <si>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</si>
  <si>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</si>
  <si>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</si>
  <si>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</si>
  <si>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</si>
  <si>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</si>
  <si>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</si>
  <si>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</si>
  <si>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</si>
  <si>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</si>
  <si>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</si>
  <si>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</si>
  <si>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</si>
  <si>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</si>
  <si>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</si>
  <si>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</si>
  <si>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</si>
  <si>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</si>
  <si>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</si>
  <si>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</si>
  <si>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</si>
  <si>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</si>
  <si>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</si>
  <si>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</si>
  <si>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</si>
  <si>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</si>
  <si>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</si>
  <si>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</si>
  <si>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</si>
  <si>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</si>
  <si>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</si>
  <si>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</si>
  <si>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</si>
  <si>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</si>
  <si>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</si>
  <si>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</si>
  <si>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</si>
  <si>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</si>
  <si>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</si>
  <si>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</si>
  <si>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</si>
  <si>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</si>
  <si>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</si>
  <si>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</si>
  <si>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</si>
  <si>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</si>
  <si>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</si>
  <si>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</si>
  <si>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</si>
  <si>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</si>
  <si>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</si>
  <si>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</si>
  <si>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</si>
  <si>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</si>
  <si>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</si>
  <si>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</si>
  <si>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</si>
  <si>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</si>
  <si>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</si>
  <si>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</si>
  <si>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</si>
  <si>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</si>
  <si>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</si>
  <si>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</si>
  <si>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</si>
  <si>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</si>
  <si>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</si>
  <si>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</si>
  <si>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</si>
  <si>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</si>
  <si>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</si>
  <si>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</si>
  <si>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</si>
  <si>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</si>
  <si>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</si>
  <si>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</si>
  <si>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</si>
  <si>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</si>
  <si>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</si>
  <si>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</si>
  <si>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</si>
  <si>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</si>
  <si>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</si>
  <si>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</si>
  <si>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</si>
  <si>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</si>
  <si>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</si>
  <si>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</si>
  <si>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</si>
  <si>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</si>
  <si>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</si>
  <si>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</si>
  <si>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</si>
  <si>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</si>
  <si>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</si>
  <si>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</si>
  <si>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</si>
  <si>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</si>
  <si>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</si>
  <si>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</si>
  <si>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</si>
  <si>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</si>
  <si>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</si>
  <si>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</si>
  <si>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</si>
  <si>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CONDULETE DE PVC, TIPO X, PARA ELETRODUTO DE PVC SOLDÁVEL DN 25 MM (3/4"), APARENTE - FORNECIMENTO E INSTALAÇÃO. AF_10/2022</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</si>
  <si>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</si>
  <si>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</si>
  <si>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</si>
  <si>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</si>
  <si>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</si>
  <si>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</si>
  <si>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</si>
  <si>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</si>
  <si>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</si>
  <si>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</si>
  <si>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</si>
  <si>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</si>
  <si>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</si>
  <si>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</si>
  <si>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</si>
  <si>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</si>
  <si>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</si>
  <si>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</si>
  <si>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</si>
  <si>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LUMINÁRIA ARANDELA TIPO MEIA LUA, DE SOBREPOR, COM 1 LÂMPADA LED DE 6 W, SEM REATOR - FORNECIMENTO E INSTALAÇÃO. AF_09/2024</t>
  </si>
  <si>
    <t>LUMINÁRIA ARANDELA TIPO TARTARUGA, DE SOBREPOR, COM 1 LÂMPADA LED DE 6 W, SEM REATOR - FORNECIMENTO E INSTALAÇÃO. AF_09/2024</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</si>
  <si>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</si>
  <si>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</si>
  <si>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</si>
  <si>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</si>
  <si>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</si>
  <si>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</si>
  <si>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</si>
  <si>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</si>
  <si>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</si>
  <si>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</si>
  <si>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</si>
  <si>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</si>
  <si>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</si>
  <si>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</si>
  <si>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</si>
  <si>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</si>
  <si>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</si>
  <si>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</si>
  <si>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</si>
  <si>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</si>
  <si>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</si>
  <si>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</si>
  <si>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</si>
  <si>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</si>
  <si>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</si>
  <si>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</si>
  <si>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</si>
  <si>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</si>
  <si>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</si>
  <si>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</si>
  <si>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</si>
  <si>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</si>
  <si>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</si>
  <si>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</si>
  <si>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</si>
  <si>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</si>
  <si>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</si>
  <si>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</si>
  <si>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</si>
  <si>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</si>
  <si>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</si>
  <si>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</si>
  <si>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</si>
  <si>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</si>
  <si>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</si>
  <si>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</si>
  <si>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</si>
  <si>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</si>
  <si>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</si>
  <si>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</si>
  <si>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</si>
  <si>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</si>
  <si>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</si>
  <si>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</si>
  <si>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</si>
  <si>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</si>
  <si>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</si>
  <si>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</si>
  <si>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</si>
  <si>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</si>
  <si>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</si>
  <si>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</si>
  <si>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</si>
  <si>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</si>
  <si>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</si>
  <si>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</si>
  <si>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</si>
  <si>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</si>
  <si>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</si>
  <si>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</si>
  <si>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</si>
  <si>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</si>
  <si>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</si>
  <si>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</si>
  <si>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</si>
  <si>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</si>
  <si>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</si>
  <si>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</si>
  <si>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</si>
  <si>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</si>
  <si>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</si>
  <si>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</si>
  <si>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</si>
  <si>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</si>
  <si>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</si>
  <si>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</si>
  <si>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</si>
  <si>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</si>
  <si>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</si>
  <si>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</si>
  <si>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</si>
  <si>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</si>
  <si>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</si>
  <si>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</si>
  <si>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</si>
  <si>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</si>
  <si>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</si>
  <si>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</si>
  <si>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</si>
  <si>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</si>
  <si>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</si>
  <si>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</si>
  <si>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</si>
  <si>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</si>
  <si>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</si>
  <si>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</si>
  <si>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</si>
  <si>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</si>
  <si>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</si>
  <si>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</si>
  <si>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</si>
  <si>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</si>
  <si>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</si>
  <si>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</si>
  <si>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</si>
  <si>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</si>
  <si>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</si>
  <si>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</si>
  <si>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</si>
  <si>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</si>
  <si>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</si>
  <si>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</si>
  <si>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</si>
  <si>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</si>
  <si>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</si>
  <si>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</si>
  <si>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</si>
  <si>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</si>
  <si>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</si>
  <si>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</si>
  <si>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</si>
  <si>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</si>
  <si>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</si>
  <si>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</si>
  <si>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</si>
  <si>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</si>
  <si>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</si>
  <si>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</si>
  <si>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</si>
  <si>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</si>
  <si>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</si>
  <si>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</si>
  <si>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</si>
  <si>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</si>
  <si>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</si>
  <si>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</si>
  <si>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</si>
  <si>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</si>
  <si>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</si>
  <si>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</si>
  <si>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</si>
  <si>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</si>
  <si>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</si>
  <si>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</si>
  <si>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</si>
  <si>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</si>
  <si>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</si>
  <si>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</si>
  <si>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</si>
  <si>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</si>
  <si>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</si>
  <si>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</si>
  <si>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</si>
  <si>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</si>
  <si>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</si>
  <si>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</si>
  <si>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</si>
  <si>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</si>
  <si>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</si>
  <si>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</si>
  <si>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</si>
  <si>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</si>
  <si>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</si>
  <si>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</si>
  <si>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</si>
  <si>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</si>
  <si>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</si>
  <si>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</si>
  <si>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</si>
  <si>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</si>
  <si>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</si>
  <si>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</si>
  <si>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</si>
  <si>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</si>
  <si>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</si>
  <si>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</si>
  <si>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</si>
  <si>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</si>
  <si>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</si>
  <si>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</si>
  <si>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</si>
  <si>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</si>
  <si>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</si>
  <si>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</si>
  <si>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</si>
  <si>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</si>
  <si>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</si>
  <si>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</si>
  <si>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</si>
  <si>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</si>
  <si>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</si>
  <si>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</si>
  <si>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</si>
  <si>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</si>
  <si>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</si>
  <si>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</si>
  <si>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</si>
  <si>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</si>
  <si>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</si>
  <si>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</si>
  <si>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</si>
  <si>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</si>
  <si>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</si>
  <si>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</si>
  <si>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</si>
  <si>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</si>
  <si>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</si>
  <si>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</si>
  <si>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</si>
  <si>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</si>
  <si>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</si>
  <si>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</si>
  <si>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</si>
  <si>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</si>
  <si>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</si>
  <si>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</si>
  <si>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</si>
  <si>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</si>
  <si>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</si>
  <si>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</si>
  <si>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</si>
  <si>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</si>
  <si>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</si>
  <si>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</si>
  <si>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</si>
  <si>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</si>
  <si>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</si>
  <si>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</si>
  <si>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</si>
  <si>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</si>
  <si>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</si>
  <si>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</si>
  <si>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</si>
  <si>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</si>
  <si>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</si>
  <si>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</si>
  <si>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</si>
  <si>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</si>
  <si>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</si>
  <si>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</si>
  <si>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</si>
  <si>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</si>
  <si>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</si>
  <si>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</si>
  <si>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</si>
  <si>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</si>
  <si>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</si>
  <si>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</si>
  <si>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</si>
  <si>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</si>
  <si>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</si>
  <si>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</si>
  <si>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</si>
  <si>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</si>
  <si>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</si>
  <si>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</si>
  <si>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</si>
  <si>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</si>
  <si>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</si>
  <si>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</si>
  <si>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</si>
  <si>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</si>
  <si>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</si>
  <si>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</si>
  <si>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</si>
  <si>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</si>
  <si>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</si>
  <si>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</si>
  <si>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</si>
  <si>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</si>
  <si>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</si>
  <si>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</si>
  <si>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</si>
  <si>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</si>
  <si>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</si>
  <si>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</si>
  <si>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</si>
  <si>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</si>
  <si>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</si>
  <si>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</si>
  <si>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</si>
  <si>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</si>
  <si>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</si>
  <si>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</si>
  <si>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</si>
  <si>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</si>
  <si>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</si>
  <si>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</si>
  <si>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</si>
  <si>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</si>
  <si>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</si>
  <si>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</si>
  <si>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</si>
  <si>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</si>
  <si>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</si>
  <si>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</si>
  <si>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</si>
  <si>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</si>
  <si>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</si>
  <si>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</si>
  <si>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</si>
  <si>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</si>
  <si>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</si>
  <si>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</si>
  <si>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</si>
  <si>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</si>
  <si>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</si>
  <si>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</si>
  <si>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</si>
  <si>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</si>
  <si>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</si>
  <si>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</si>
  <si>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</si>
  <si>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</si>
  <si>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</si>
  <si>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</si>
  <si>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</si>
  <si>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</si>
  <si>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</si>
  <si>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</si>
  <si>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</si>
  <si>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</si>
  <si>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</si>
  <si>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</si>
  <si>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</si>
  <si>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</si>
  <si>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</si>
  <si>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</si>
  <si>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</si>
  <si>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</si>
  <si>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</si>
  <si>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</si>
  <si>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</si>
  <si>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</si>
  <si>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</si>
  <si>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</si>
  <si>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</si>
  <si>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</si>
  <si>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</si>
  <si>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</si>
  <si>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</si>
  <si>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</si>
  <si>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</si>
  <si>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</si>
  <si>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</si>
  <si>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</si>
  <si>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</si>
  <si>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</si>
  <si>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</si>
  <si>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</si>
  <si>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</si>
  <si>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</si>
  <si>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</si>
  <si>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</si>
  <si>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</si>
  <si>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</si>
  <si>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</si>
  <si>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</si>
  <si>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</si>
  <si>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</si>
  <si>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</si>
  <si>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</si>
  <si>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</si>
  <si>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</si>
  <si>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</si>
  <si>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</si>
  <si>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</si>
  <si>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</si>
  <si>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</si>
  <si>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</si>
  <si>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</si>
  <si>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</si>
  <si>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</si>
  <si>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</si>
  <si>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</si>
  <si>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</si>
  <si>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</si>
  <si>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</si>
  <si>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</si>
  <si>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</si>
  <si>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</si>
  <si>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</si>
  <si>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</si>
  <si>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</si>
  <si>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</si>
  <si>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</si>
  <si>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</si>
  <si>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</si>
  <si>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</si>
  <si>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</si>
  <si>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</si>
  <si>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</si>
  <si>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</si>
  <si>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</si>
  <si>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</si>
  <si>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</si>
  <si>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</si>
  <si>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</si>
  <si>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</si>
  <si>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</si>
  <si>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</si>
  <si>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</si>
  <si>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</si>
  <si>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</si>
  <si>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</si>
  <si>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</si>
  <si>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</si>
  <si>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</si>
  <si>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</si>
  <si>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</si>
  <si>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</si>
  <si>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</si>
  <si>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</si>
  <si>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</si>
  <si>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</si>
  <si>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</si>
  <si>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</si>
  <si>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</si>
  <si>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</si>
  <si>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</si>
  <si>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</si>
  <si>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</si>
  <si>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</si>
  <si>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</si>
  <si>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</si>
  <si>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</si>
  <si>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</si>
  <si>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</si>
  <si>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</si>
  <si>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</si>
  <si>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</si>
  <si>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</si>
  <si>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</si>
  <si>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</si>
  <si>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</si>
  <si>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</si>
  <si>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</si>
  <si>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</si>
  <si>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</si>
  <si>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</si>
  <si>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</si>
  <si>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</si>
  <si>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</si>
  <si>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</si>
  <si>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</si>
  <si>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</si>
  <si>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</si>
  <si>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</si>
  <si>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</si>
  <si>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</si>
  <si>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</si>
  <si>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</si>
  <si>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</si>
  <si>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</si>
  <si>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</si>
  <si>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</si>
  <si>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</si>
  <si>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</si>
  <si>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</si>
  <si>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</si>
  <si>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</si>
  <si>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</si>
  <si>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</si>
  <si>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</si>
  <si>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</si>
  <si>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</si>
  <si>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</si>
  <si>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</si>
  <si>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</si>
  <si>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</si>
  <si>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</si>
  <si>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</si>
  <si>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</si>
  <si>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</si>
  <si>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</si>
  <si>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</si>
  <si>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</si>
  <si>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</si>
  <si>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</si>
  <si>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</si>
  <si>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</si>
  <si>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</si>
  <si>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</si>
  <si>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</si>
  <si>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</si>
  <si>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</si>
  <si>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</si>
  <si>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</si>
  <si>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</si>
  <si>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</si>
  <si>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</si>
  <si>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</si>
  <si>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</si>
  <si>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</si>
  <si>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</si>
  <si>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</si>
  <si>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</si>
  <si>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</si>
  <si>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</si>
  <si>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</si>
  <si>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</si>
  <si>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</si>
  <si>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</si>
  <si>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</si>
  <si>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</si>
  <si>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</si>
  <si>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</si>
  <si>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</si>
  <si>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</si>
  <si>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</si>
  <si>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</si>
  <si>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</si>
  <si>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</si>
  <si>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</si>
  <si>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</si>
  <si>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</si>
  <si>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</si>
  <si>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</si>
  <si>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</si>
  <si>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</si>
  <si>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</si>
  <si>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</si>
  <si>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</si>
  <si>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</si>
  <si>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</si>
  <si>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</si>
  <si>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</si>
  <si>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</si>
  <si>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</si>
  <si>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</si>
  <si>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</si>
  <si>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</si>
  <si>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</si>
  <si>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</si>
  <si>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</si>
  <si>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</si>
  <si>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</si>
  <si>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</si>
  <si>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</si>
  <si>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</si>
  <si>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</si>
  <si>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</si>
  <si>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</si>
  <si>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</si>
  <si>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</si>
  <si>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</si>
  <si>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</si>
  <si>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</si>
  <si>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</si>
  <si>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</si>
  <si>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</si>
  <si>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</si>
  <si>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</si>
  <si>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</si>
  <si>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</si>
  <si>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</si>
  <si>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</si>
  <si>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</si>
  <si>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</si>
  <si>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</si>
  <si>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</si>
  <si>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</si>
  <si>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</si>
  <si>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</si>
  <si>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</si>
  <si>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</si>
  <si>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</si>
  <si>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</si>
  <si>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</si>
  <si>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</si>
  <si>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</si>
  <si>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</si>
  <si>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</si>
  <si>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</si>
  <si>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</si>
  <si>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</si>
  <si>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</si>
  <si>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</si>
  <si>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</si>
  <si>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</si>
  <si>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</si>
  <si>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</si>
  <si>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</si>
  <si>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</si>
  <si>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</si>
  <si>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</si>
  <si>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</si>
  <si>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</si>
  <si>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</si>
  <si>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</si>
  <si>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</si>
  <si>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</si>
  <si>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</si>
  <si>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</si>
  <si>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</si>
  <si>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</si>
  <si>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</si>
  <si>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</si>
  <si>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</si>
  <si>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</si>
  <si>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</si>
  <si>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</si>
  <si>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</si>
  <si>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</si>
  <si>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</si>
  <si>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</si>
  <si>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</si>
  <si>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</si>
  <si>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</si>
  <si>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</si>
  <si>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</si>
  <si>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</si>
  <si>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</si>
  <si>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</si>
  <si>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</si>
  <si>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</si>
  <si>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</si>
  <si>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</si>
  <si>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</si>
  <si>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</si>
  <si>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</si>
  <si>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</si>
  <si>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</si>
  <si>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</si>
  <si>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</si>
  <si>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</si>
  <si>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</si>
  <si>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</si>
  <si>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</si>
  <si>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</si>
  <si>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</si>
  <si>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</si>
  <si>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</si>
  <si>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</si>
  <si>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</si>
  <si>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</si>
  <si>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</si>
  <si>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</si>
  <si>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</si>
  <si>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</si>
  <si>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</si>
  <si>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</si>
  <si>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</si>
  <si>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</si>
  <si>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</si>
  <si>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</si>
  <si>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</si>
  <si>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</si>
  <si>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</si>
  <si>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</si>
  <si>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</si>
  <si>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</si>
  <si>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</si>
  <si>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</si>
  <si>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</si>
  <si>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</si>
  <si>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</si>
  <si>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</si>
  <si>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</si>
  <si>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</si>
  <si>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</si>
  <si>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</si>
  <si>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</si>
  <si>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</si>
  <si>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</si>
  <si>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</si>
  <si>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</si>
  <si>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</si>
  <si>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</si>
  <si>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</si>
  <si>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</si>
  <si>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</si>
  <si>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</si>
  <si>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</si>
  <si>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</si>
  <si>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</si>
  <si>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</si>
  <si>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</si>
  <si>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</si>
  <si>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</si>
  <si>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</si>
  <si>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</si>
  <si>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</si>
  <si>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</si>
  <si>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</si>
  <si>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</si>
  <si>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</si>
  <si>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</si>
  <si>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</si>
  <si>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</si>
  <si>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</si>
  <si>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</si>
  <si>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</si>
  <si>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</si>
  <si>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</si>
  <si>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</si>
  <si>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</si>
  <si>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</si>
  <si>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</si>
  <si>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</si>
  <si>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</si>
  <si>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</si>
  <si>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</si>
  <si>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</si>
  <si>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</si>
  <si>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</si>
  <si>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</si>
  <si>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</si>
  <si>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</si>
  <si>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</si>
  <si>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</si>
  <si>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</si>
  <si>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</si>
  <si>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</si>
  <si>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</si>
  <si>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</si>
  <si>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</si>
  <si>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</si>
  <si>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</si>
  <si>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</si>
  <si>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</si>
  <si>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</si>
  <si>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</si>
  <si>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</si>
  <si>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</si>
  <si>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</si>
  <si>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</si>
  <si>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</si>
  <si>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</si>
  <si>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</si>
  <si>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</si>
  <si>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</si>
  <si>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</si>
  <si>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</si>
  <si>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</si>
  <si>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</si>
  <si>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</si>
  <si>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</si>
  <si>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</si>
  <si>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</si>
  <si>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</si>
  <si>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</si>
  <si>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</si>
  <si>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</si>
  <si>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</si>
  <si>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</si>
  <si>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</si>
  <si>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</si>
  <si>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</si>
  <si>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</si>
  <si>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</si>
  <si>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</si>
  <si>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</si>
  <si>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</si>
  <si>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</si>
  <si>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</si>
  <si>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</si>
  <si>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</si>
  <si>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</si>
  <si>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</si>
  <si>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</si>
  <si>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</si>
  <si>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</si>
  <si>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</si>
  <si>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</si>
  <si>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</si>
  <si>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</si>
  <si>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</si>
  <si>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</si>
  <si>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</si>
  <si>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</si>
  <si>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</si>
  <si>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</si>
  <si>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</si>
  <si>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</si>
  <si>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</si>
  <si>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</si>
  <si>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</si>
  <si>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</si>
  <si>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</si>
  <si>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</si>
  <si>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</si>
  <si>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</si>
  <si>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</si>
  <si>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</si>
  <si>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</si>
  <si>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</si>
  <si>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</si>
  <si>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</si>
  <si>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</si>
  <si>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</si>
  <si>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</si>
  <si>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</si>
  <si>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</si>
  <si>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</si>
  <si>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</si>
  <si>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</si>
  <si>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</si>
  <si>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</si>
  <si>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</si>
  <si>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</si>
  <si>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</si>
  <si>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</si>
  <si>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</si>
  <si>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</si>
  <si>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</si>
  <si>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</si>
  <si>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</si>
  <si>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</si>
  <si>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</si>
  <si>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</si>
  <si>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</si>
  <si>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</si>
  <si>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</si>
  <si>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</si>
  <si>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</si>
  <si>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</si>
  <si>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</si>
  <si>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</si>
  <si>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</si>
  <si>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</si>
  <si>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</si>
  <si>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</si>
  <si>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</si>
  <si>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</si>
  <si>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</si>
  <si>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</si>
  <si>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</si>
  <si>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</si>
  <si>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</si>
  <si>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</si>
  <si>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</si>
  <si>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</si>
  <si>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</si>
  <si>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</si>
  <si>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</si>
  <si>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</si>
  <si>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</si>
  <si>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</si>
  <si>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</si>
  <si>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</si>
  <si>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</si>
  <si>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</si>
  <si>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</si>
  <si>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</si>
  <si>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</si>
  <si>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</si>
  <si>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</si>
  <si>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</si>
  <si>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FORRO EM MADEIRA PINUS, PARA AMBIENTES RESIDENCIAIS, INCLUSIVE ESTRUTURA UNIDIRECIONAL DE FIXAÇÃO. AF_08/2023</t>
  </si>
  <si>
    <t>FORRO EM RÉGUAS DE PVC, FRISADO, PARA AMBIENTES COMERCIAIS, INCLUSIVE ESTRUTURA BIDIRECIONAL DE FIXAÇÃO. AF_08/2023_PS</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</si>
  <si>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</si>
  <si>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</si>
  <si>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</si>
  <si>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</si>
  <si>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</si>
  <si>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</si>
  <si>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</si>
  <si>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</si>
  <si>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</si>
  <si>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</si>
  <si>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</si>
  <si>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</si>
  <si>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</si>
  <si>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</si>
  <si>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</si>
  <si>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</si>
  <si>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</si>
  <si>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</si>
  <si>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</si>
  <si>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</si>
  <si>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</si>
  <si>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</si>
  <si>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</si>
  <si>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</si>
  <si>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</si>
  <si>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</si>
  <si>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</si>
  <si>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</si>
  <si>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</si>
  <si>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</si>
  <si>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</si>
  <si>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</si>
  <si>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</si>
  <si>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</si>
  <si>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</si>
  <si>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</si>
  <si>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</si>
  <si>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</si>
  <si>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</si>
  <si>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</si>
  <si>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</si>
  <si>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</si>
  <si>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</si>
  <si>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</si>
  <si>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</si>
  <si>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</si>
  <si>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</si>
  <si>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</si>
  <si>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</si>
  <si>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</si>
  <si>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</si>
  <si>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</si>
  <si>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</si>
  <si>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</si>
  <si>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</si>
  <si>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</si>
  <si>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</si>
  <si>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</si>
  <si>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</si>
  <si>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</si>
  <si>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</si>
  <si>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</si>
  <si>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</si>
  <si>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</si>
  <si>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</si>
  <si>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</si>
  <si>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</si>
  <si>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</si>
  <si>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</si>
  <si>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</si>
  <si>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</si>
  <si>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</si>
  <si>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</si>
  <si>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</si>
  <si>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</si>
  <si>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</si>
  <si>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</si>
  <si>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</si>
  <si>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</si>
  <si>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</si>
  <si>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</si>
  <si>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</si>
  <si>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</si>
  <si>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</si>
  <si>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</si>
  <si>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</si>
  <si>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</si>
  <si>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</si>
  <si>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</si>
  <si>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</si>
  <si>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</si>
  <si>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</si>
  <si>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</si>
  <si>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</si>
  <si>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</si>
  <si>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</si>
  <si>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</si>
  <si>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</si>
  <si>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</si>
  <si>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</si>
  <si>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</si>
  <si>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</si>
  <si>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</si>
  <si>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</si>
  <si>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</si>
  <si>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</si>
  <si>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</si>
  <si>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</si>
  <si>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</si>
  <si>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</si>
  <si>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</si>
  <si>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</si>
  <si>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</si>
  <si>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</si>
  <si>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</si>
  <si>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</si>
  <si>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</si>
  <si>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</si>
  <si>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</si>
  <si>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</si>
  <si>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</si>
  <si>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</si>
  <si>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</si>
  <si>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</si>
  <si>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</si>
  <si>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</si>
  <si>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</si>
  <si>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</si>
  <si>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</si>
  <si>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</si>
  <si>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</si>
  <si>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</si>
  <si>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</si>
  <si>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 xml:space="preserve"> --- Alterar a [QUANT. P/ 1UH] conforme sistema de tratamento de esgoto (Rede = 24,46m²)</t>
  </si>
  <si>
    <t xml:space="preserve"> --- Verificar se for pulverizado, remover o serviço</t>
  </si>
  <si>
    <t>010603000</t>
  </si>
  <si>
    <t>CANALETA CONCRETO 14X19X39 (ESPESSURA DE 14CM) E ARGAMASSA DE ASSENTAMENTO COM PREPARO EM BETONEIRA</t>
  </si>
  <si>
    <t>3.6</t>
  </si>
  <si>
    <t>3.7</t>
  </si>
  <si>
    <t>3.8</t>
  </si>
  <si>
    <t>SINAPI - Sistema Nacional de Pesquisa de Custos e Índices da Construção Civil</t>
  </si>
  <si>
    <t>RELATÓRIO DE CUSTOS DE COMPOSIÇÕES - ENCARGOS SOCIAIS SEM DESONERAÇÃO</t>
  </si>
  <si>
    <t>Mês de Referência:</t>
  </si>
  <si>
    <t>Encargos sociais sobre a mão de obra:</t>
  </si>
  <si>
    <t>Data de emissão:</t>
  </si>
  <si>
    <t>(SEM DESONERAÇÃO)</t>
  </si>
  <si>
    <t>MS</t>
  </si>
  <si>
    <t>Localidade</t>
  </si>
  <si>
    <t>CAMPO GRANDE</t>
  </si>
  <si>
    <t>Observação:</t>
  </si>
  <si>
    <t>%AS (porcentagem Atribuído São Paulo) corresponde a porcentagem do custo total da</t>
  </si>
  <si>
    <t>Horista</t>
  </si>
  <si>
    <t>composição que foi obtida utilizando preços de insumos de São Paulo por indisponibilidade</t>
  </si>
  <si>
    <t>Mensalista</t>
  </si>
  <si>
    <t>Grupo</t>
  </si>
  <si>
    <t>Código da
Composição</t>
  </si>
  <si>
    <t>Descrição</t>
  </si>
  <si>
    <t>Unidade</t>
  </si>
  <si>
    <t>Custo (R$)</t>
  </si>
  <si>
    <t>%AS</t>
  </si>
  <si>
    <t>Acessibilidade</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</si>
  <si>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</si>
  <si>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</si>
  <si>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</si>
  <si>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</si>
  <si>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</si>
  <si>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 Blocos de Concreto</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</si>
  <si>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</si>
  <si>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</si>
  <si>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</si>
  <si>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</si>
  <si>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t>
  </si>
  <si>
    <t>Alvenarias Diversas</t>
  </si>
  <si>
    <t>Argamassas</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</si>
  <si>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</si>
  <si>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</si>
  <si>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</si>
  <si>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</si>
  <si>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</si>
  <si>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</si>
  <si>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</si>
  <si>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</si>
  <si>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</si>
  <si>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</si>
  <si>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</si>
  <si>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</si>
  <si>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</si>
  <si>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</si>
  <si>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</si>
  <si>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</si>
  <si>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</si>
  <si>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</si>
  <si>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</si>
  <si>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Armação de Estacas</t>
  </si>
  <si>
    <t>Armação para Estruturas de Concreto Armado</t>
  </si>
  <si>
    <t>Arrasamento de Estacas</t>
  </si>
  <si>
    <t>Asfalto</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</si>
  <si>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</si>
  <si>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</si>
  <si>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Tubos de Esgoto em PVC e PEAD</t>
  </si>
  <si>
    <t>Assentamento de Tubos de PVC e Metálicos em Redes de Água</t>
  </si>
  <si>
    <t>Assentamento de tubos de esgoto ou drenagem pluvial em concreto</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</si>
  <si>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</si>
  <si>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</si>
  <si>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</si>
  <si>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</si>
  <si>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</si>
  <si>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</si>
  <si>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</si>
  <si>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</si>
  <si>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Aterro e Reaterro de Valas</t>
  </si>
  <si>
    <t>Aterros, Bases, Sub bases e Imprimações</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</si>
  <si>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</si>
  <si>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</si>
  <si>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</si>
  <si>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</si>
  <si>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</si>
  <si>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</si>
  <si>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</si>
  <si>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</si>
  <si>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</si>
  <si>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</si>
  <si>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</si>
  <si>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</si>
  <si>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</si>
  <si>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</si>
  <si>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</si>
  <si>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</si>
  <si>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</si>
  <si>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</si>
  <si>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</si>
  <si>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</si>
  <si>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</si>
  <si>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</si>
  <si>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</si>
  <si>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</si>
  <si>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</si>
  <si>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</si>
  <si>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</si>
  <si>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</si>
  <si>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</si>
  <si>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</si>
  <si>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</si>
  <si>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</si>
  <si>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</si>
  <si>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</si>
  <si>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</si>
  <si>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</si>
  <si>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</si>
  <si>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</si>
  <si>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</si>
  <si>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</si>
  <si>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</si>
  <si>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</si>
  <si>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</si>
  <si>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</si>
  <si>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</si>
  <si>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</si>
  <si>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</si>
  <si>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</si>
  <si>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</si>
  <si>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</si>
  <si>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</si>
  <si>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</si>
  <si>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</si>
  <si>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</si>
  <si>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</si>
  <si>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</si>
  <si>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</si>
  <si>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</si>
  <si>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</si>
  <si>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</si>
  <si>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</si>
  <si>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</si>
  <si>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</si>
  <si>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</si>
  <si>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</si>
  <si>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</si>
  <si>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</si>
  <si>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</si>
  <si>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</si>
  <si>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</si>
  <si>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</si>
  <si>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</si>
  <si>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</si>
  <si>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</si>
  <si>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</si>
  <si>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</si>
  <si>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</si>
  <si>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</si>
  <si>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</si>
  <si>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</si>
  <si>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</si>
  <si>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</si>
  <si>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</si>
  <si>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</si>
  <si>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</si>
  <si>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</si>
  <si>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</si>
  <si>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</si>
  <si>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Bocas para Bueiros</t>
  </si>
  <si>
    <t>Bombas Hidráulicas - Centrífugas, Horizontais e Submersíveis</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</si>
  <si>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</si>
  <si>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</si>
  <si>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</si>
  <si>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</si>
  <si>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</si>
  <si>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</si>
  <si>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</si>
  <si>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</si>
  <si>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</si>
  <si>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</si>
  <si>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</si>
  <si>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</si>
  <si>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</si>
  <si>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</si>
  <si>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</si>
  <si>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</si>
  <si>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</si>
  <si>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</si>
  <si>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</si>
  <si>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</si>
  <si>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</si>
  <si>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Caixas de Água para Edificações</t>
  </si>
  <si>
    <t>Canaletas, Grelhas e Caixas com Grelha para Drenagem</t>
  </si>
  <si>
    <t>Cercas, Protetores e Alambrados</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</si>
  <si>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</si>
  <si>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</si>
  <si>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</si>
  <si>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Chapisco</t>
  </si>
  <si>
    <t>Concretagem para Estruturas de Concreto Armado</t>
  </si>
  <si>
    <t>Concreto Projetado</t>
  </si>
  <si>
    <t>REVESTIMENTO VEGETAL PARA SOLO GRAMPEADO VERDE, ATRAVÉS DE HIDROSSEMEADURA. AF_07/2024</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</si>
  <si>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</si>
  <si>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</si>
  <si>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</si>
  <si>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</si>
  <si>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</si>
  <si>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</si>
  <si>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</si>
  <si>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</si>
  <si>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</si>
  <si>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</si>
  <si>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</si>
  <si>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</si>
  <si>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</si>
  <si>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</si>
  <si>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</si>
  <si>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</si>
  <si>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</si>
  <si>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</si>
  <si>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</si>
  <si>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</si>
  <si>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</si>
  <si>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</si>
  <si>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</si>
  <si>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</si>
  <si>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</si>
  <si>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</si>
  <si>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</si>
  <si>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</si>
  <si>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</si>
  <si>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</si>
  <si>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</si>
  <si>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</si>
  <si>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</si>
  <si>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</si>
  <si>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</si>
  <si>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</si>
  <si>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</si>
  <si>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</si>
  <si>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</si>
  <si>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</si>
  <si>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</si>
  <si>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</si>
  <si>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</si>
  <si>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</si>
  <si>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</si>
  <si>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</si>
  <si>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</si>
  <si>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</si>
  <si>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</si>
  <si>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Custos Horários Produtivo e Improdutivo dos Equipamentos</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</si>
  <si>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</si>
  <si>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</si>
  <si>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</si>
  <si>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</si>
  <si>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</si>
  <si>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</si>
  <si>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</si>
  <si>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</si>
  <si>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</si>
  <si>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</si>
  <si>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</si>
  <si>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</si>
  <si>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</si>
  <si>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</si>
  <si>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</si>
  <si>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</si>
  <si>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</si>
  <si>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</si>
  <si>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</si>
  <si>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</si>
  <si>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</si>
  <si>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</si>
  <si>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</si>
  <si>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</si>
  <si>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</si>
  <si>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</si>
  <si>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</si>
  <si>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</si>
  <si>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</si>
  <si>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</si>
  <si>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</si>
  <si>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</si>
  <si>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</si>
  <si>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</si>
  <si>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</si>
  <si>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</si>
  <si>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</si>
  <si>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</si>
  <si>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</si>
  <si>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</si>
  <si>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</si>
  <si>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</si>
  <si>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</si>
  <si>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</si>
  <si>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</si>
  <si>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</si>
  <si>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</si>
  <si>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</si>
  <si>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</si>
  <si>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</si>
  <si>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</si>
  <si>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</si>
  <si>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</si>
  <si>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</si>
  <si>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</si>
  <si>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</si>
  <si>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</si>
  <si>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</si>
  <si>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</si>
  <si>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</si>
  <si>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</si>
  <si>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</si>
  <si>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</si>
  <si>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</si>
  <si>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</si>
  <si>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</si>
  <si>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</si>
  <si>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</si>
  <si>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</si>
  <si>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</si>
  <si>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</si>
  <si>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</si>
  <si>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</si>
  <si>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</si>
  <si>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</si>
  <si>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Demolições e Remoções</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</si>
  <si>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</si>
  <si>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</si>
  <si>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Depreciação, Juros, Impostos e Seguros, Manutenção e Materiais na Operação dos Equipamentos</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</si>
  <si>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</si>
  <si>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</si>
  <si>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</si>
  <si>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</si>
  <si>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</si>
  <si>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</si>
  <si>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</si>
  <si>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</si>
  <si>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</si>
  <si>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</si>
  <si>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</si>
  <si>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</si>
  <si>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</si>
  <si>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</si>
  <si>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</si>
  <si>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</si>
  <si>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</si>
  <si>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</si>
  <si>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</si>
  <si>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</si>
  <si>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</si>
  <si>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</si>
  <si>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</si>
  <si>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</si>
  <si>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</si>
  <si>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</si>
  <si>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</si>
  <si>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</si>
  <si>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</si>
  <si>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</si>
  <si>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</si>
  <si>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</si>
  <si>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</si>
  <si>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</si>
  <si>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</si>
  <si>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</si>
  <si>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</si>
  <si>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</si>
  <si>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</si>
  <si>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</si>
  <si>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</si>
  <si>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</si>
  <si>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</si>
  <si>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</si>
  <si>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</si>
  <si>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</si>
  <si>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</si>
  <si>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</si>
  <si>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</si>
  <si>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</si>
  <si>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</si>
  <si>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</si>
  <si>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</si>
  <si>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</si>
  <si>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</si>
  <si>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</si>
  <si>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</si>
  <si>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</si>
  <si>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</si>
  <si>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</si>
  <si>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</si>
  <si>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</si>
  <si>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</si>
  <si>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</si>
  <si>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</si>
  <si>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</si>
  <si>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</si>
  <si>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</si>
  <si>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</si>
  <si>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</si>
  <si>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</si>
  <si>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</si>
  <si>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</si>
  <si>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</si>
  <si>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</si>
  <si>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</si>
  <si>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</si>
  <si>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</si>
  <si>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</si>
  <si>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</si>
  <si>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</si>
  <si>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</si>
  <si>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</si>
  <si>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</si>
  <si>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</si>
  <si>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</si>
  <si>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</si>
  <si>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</si>
  <si>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</si>
  <si>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</si>
  <si>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</si>
  <si>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</si>
  <si>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</si>
  <si>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</si>
  <si>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</si>
  <si>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</si>
  <si>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</si>
  <si>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</si>
  <si>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</si>
  <si>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</si>
  <si>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</si>
  <si>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</si>
  <si>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</si>
  <si>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</si>
  <si>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</si>
  <si>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</si>
  <si>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</si>
  <si>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</si>
  <si>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</si>
  <si>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</si>
  <si>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</si>
  <si>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</si>
  <si>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</si>
  <si>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</si>
  <si>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</si>
  <si>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</si>
  <si>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</si>
  <si>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</si>
  <si>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</si>
  <si>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Dissipadores de Energia</t>
  </si>
  <si>
    <t>Dragagem</t>
  </si>
  <si>
    <t>DRAGAGEM DE MATERIAIS DE 1A CATEGORIA E COMPOSTOS ORGÂNICOS E INORGÂNICOS COM DRAGLINE (CAÇAMBA: 0,76 M3/ 43 T). AF_03/2024</t>
  </si>
  <si>
    <t>Drenagem de ar condicionado</t>
  </si>
  <si>
    <t>CAIXA DE PASSAGEM PARA AR CONDICIONADO - FORNECIMENTO E INSTALAÇÃO. AF_08/2022</t>
  </si>
  <si>
    <t>Drenos</t>
  </si>
  <si>
    <t>DRENO EM MURO DE CONTENÇÃO, EXECUTADO NO PÉ DO MURO, COM TUBO DE PEAD CORRUGADO FLEXÍVEL PERFURADO, ENVOLVIDO COM GEOCOMPOSTO DRENANTE. AF_07/2021</t>
  </si>
  <si>
    <t>GEOCOMPOSTO DRENANTE, INSTALADO EM MURO DE CONTENÇÃO - EXCLUSIVE DRENO NO PÉ DO MURO.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</si>
  <si>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</si>
  <si>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</si>
  <si>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</si>
  <si>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</si>
  <si>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</si>
  <si>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</si>
  <si>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</si>
  <si>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</si>
  <si>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</si>
  <si>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</si>
  <si>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</si>
  <si>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</si>
  <si>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</si>
  <si>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</si>
  <si>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</si>
  <si>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</si>
  <si>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</si>
  <si>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</si>
  <si>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</si>
  <si>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</si>
  <si>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</si>
  <si>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</si>
  <si>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</si>
  <si>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</si>
  <si>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</si>
  <si>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</si>
  <si>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</si>
  <si>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</si>
  <si>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</si>
  <si>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</si>
  <si>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</si>
  <si>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</si>
  <si>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</si>
  <si>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</si>
  <si>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</si>
  <si>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</si>
  <si>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</si>
  <si>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</si>
  <si>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</si>
  <si>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</si>
  <si>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</si>
  <si>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</si>
  <si>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</si>
  <si>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</si>
  <si>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</si>
  <si>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</si>
  <si>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</si>
  <si>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</si>
  <si>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</si>
  <si>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</si>
  <si>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</si>
  <si>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</si>
  <si>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</si>
  <si>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</si>
  <si>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</si>
  <si>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</si>
  <si>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</si>
  <si>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</si>
  <si>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</si>
  <si>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</si>
  <si>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</si>
  <si>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</si>
  <si>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</si>
  <si>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</si>
  <si>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</si>
  <si>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</si>
  <si>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</si>
  <si>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</si>
  <si>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</si>
  <si>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</si>
  <si>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</si>
  <si>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</si>
  <si>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</si>
  <si>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</si>
  <si>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</si>
  <si>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</si>
  <si>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</si>
  <si>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</si>
  <si>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</si>
  <si>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</si>
  <si>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</si>
  <si>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</si>
  <si>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</si>
  <si>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</si>
  <si>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</si>
  <si>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</si>
  <si>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</si>
  <si>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</si>
  <si>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</si>
  <si>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</si>
  <si>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</si>
  <si>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</si>
  <si>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</si>
  <si>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</si>
  <si>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</si>
  <si>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</si>
  <si>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</si>
  <si>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</si>
  <si>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</si>
  <si>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</si>
  <si>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</si>
  <si>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</si>
  <si>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</si>
  <si>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</si>
  <si>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</si>
  <si>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</si>
  <si>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</si>
  <si>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</si>
  <si>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</si>
  <si>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</si>
  <si>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</si>
  <si>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</si>
  <si>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</si>
  <si>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</si>
  <si>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</si>
  <si>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</si>
  <si>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</si>
  <si>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</si>
  <si>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</si>
  <si>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</si>
  <si>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</si>
  <si>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</si>
  <si>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</si>
  <si>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</si>
  <si>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</si>
  <si>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</si>
  <si>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</si>
  <si>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</si>
  <si>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</si>
  <si>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</si>
  <si>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</si>
  <si>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</si>
  <si>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</si>
  <si>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</si>
  <si>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</si>
  <si>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</si>
  <si>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</si>
  <si>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</si>
  <si>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</si>
  <si>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Energia Solar para Edificações</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</si>
  <si>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</si>
  <si>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</si>
  <si>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</si>
  <si>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</si>
  <si>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</si>
  <si>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</si>
  <si>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</si>
  <si>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</si>
  <si>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</si>
  <si>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</si>
  <si>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</si>
  <si>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</si>
  <si>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</si>
  <si>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</si>
  <si>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</si>
  <si>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</si>
  <si>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</si>
  <si>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</si>
  <si>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</si>
  <si>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</si>
  <si>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</si>
  <si>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</si>
  <si>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</si>
  <si>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</si>
  <si>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</si>
  <si>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</si>
  <si>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</si>
  <si>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</si>
  <si>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Equipamentos de Proteção Coletiva</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</si>
  <si>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</si>
  <si>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</si>
  <si>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</si>
  <si>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</si>
  <si>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</si>
  <si>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</si>
  <si>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</si>
  <si>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</si>
  <si>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</si>
  <si>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</si>
  <si>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</si>
  <si>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</si>
  <si>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</si>
  <si>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</si>
  <si>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</si>
  <si>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</si>
  <si>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</si>
  <si>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</si>
  <si>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</si>
  <si>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</si>
  <si>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</si>
  <si>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</si>
  <si>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</si>
  <si>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</si>
  <si>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</si>
  <si>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</si>
  <si>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</si>
  <si>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</si>
  <si>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</si>
  <si>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</si>
  <si>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</si>
  <si>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</si>
  <si>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</si>
  <si>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</si>
  <si>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</si>
  <si>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</si>
  <si>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</si>
  <si>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</si>
  <si>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</si>
  <si>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</si>
  <si>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</si>
  <si>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</si>
  <si>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</si>
  <si>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</si>
  <si>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</si>
  <si>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</si>
  <si>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</si>
  <si>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</si>
  <si>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</si>
  <si>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</si>
  <si>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</si>
  <si>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</si>
  <si>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</si>
  <si>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</si>
  <si>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</si>
  <si>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</si>
  <si>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</si>
  <si>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</si>
  <si>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</si>
  <si>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</si>
  <si>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Escavação Horizontal</t>
  </si>
  <si>
    <t>Escavação Vertical a Céu Aberto</t>
  </si>
  <si>
    <t>Escavação de Valas</t>
  </si>
  <si>
    <t>Escavação em Material de 3ª Categoria</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</si>
  <si>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</si>
  <si>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</si>
  <si>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</si>
  <si>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</si>
  <si>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</si>
  <si>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</si>
  <si>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</si>
  <si>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</si>
  <si>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</si>
  <si>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</si>
  <si>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</si>
  <si>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e Preparo de Fundo de Valas</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</si>
  <si>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</si>
  <si>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</si>
  <si>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</si>
  <si>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</si>
  <si>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</si>
  <si>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</si>
  <si>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</si>
  <si>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</si>
  <si>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</si>
  <si>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</si>
  <si>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</si>
  <si>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</si>
  <si>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</si>
  <si>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Esgotamento de Vala e Rebaixamento do Lençol Freático</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</si>
  <si>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</si>
  <si>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</si>
  <si>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</si>
  <si>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</si>
  <si>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</si>
  <si>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</si>
  <si>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</si>
  <si>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</si>
  <si>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</si>
  <si>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</si>
  <si>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</si>
  <si>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</si>
  <si>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</si>
  <si>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</si>
  <si>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</si>
  <si>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</si>
  <si>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</si>
  <si>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</si>
  <si>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</si>
  <si>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</si>
  <si>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</si>
  <si>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</si>
  <si>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</si>
  <si>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</si>
  <si>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</si>
  <si>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</si>
  <si>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</si>
  <si>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</si>
  <si>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</si>
  <si>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</si>
  <si>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</si>
  <si>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</si>
  <si>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</si>
  <si>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</si>
  <si>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</si>
  <si>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</si>
  <si>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</si>
  <si>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BATENTE DE AÇO GALVANIZADO, COM PERFIL PRÉ-FABRICADO, FIXADO COM ARGAMASSA, COM SOLDA, GRAPAS E FUROS PARA FERRAGENS INCLUSOS. AF_12/2019</t>
  </si>
  <si>
    <t>Estacas Broca, Strauss e Escavada com Fluido Estabilizante</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</si>
  <si>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</si>
  <si>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</si>
  <si>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</si>
  <si>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</si>
  <si>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</si>
  <si>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</si>
  <si>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</si>
  <si>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</si>
  <si>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</si>
  <si>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</si>
  <si>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</si>
  <si>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</si>
  <si>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</si>
  <si>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</si>
  <si>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</si>
  <si>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</si>
  <si>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</si>
  <si>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</si>
  <si>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</si>
  <si>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 METÁLICA PARA FUNDAÇÃO, UTILIZANDO PERFIL LAMINADO HP310X125 (EXCLUSIVE MOBILIZAÇÃO E DESMOBILIZAÇÃO). AF_01/2020</t>
  </si>
  <si>
    <t>Estacas Pré-Moldadas</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</si>
  <si>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</si>
  <si>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</si>
  <si>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</si>
  <si>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</si>
  <si>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</si>
  <si>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</si>
  <si>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</si>
  <si>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</si>
  <si>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</si>
  <si>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</si>
  <si>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</si>
  <si>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</si>
  <si>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</si>
  <si>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</si>
  <si>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Estrutura e Trama para Cobertura</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</si>
  <si>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</si>
  <si>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</si>
  <si>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</si>
  <si>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</si>
  <si>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</si>
  <si>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</si>
  <si>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</si>
  <si>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</si>
  <si>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</si>
  <si>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</si>
  <si>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</si>
  <si>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</si>
  <si>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</si>
  <si>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</si>
  <si>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</si>
  <si>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</si>
  <si>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</si>
  <si>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</si>
  <si>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</si>
  <si>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</si>
  <si>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</si>
  <si>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</si>
  <si>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</si>
  <si>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</si>
  <si>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</si>
  <si>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</si>
  <si>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</si>
  <si>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</si>
  <si>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</si>
  <si>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</si>
  <si>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</si>
  <si>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</si>
  <si>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</si>
  <si>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</si>
  <si>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</si>
  <si>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</si>
  <si>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</si>
  <si>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</si>
  <si>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</si>
  <si>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</si>
  <si>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</si>
  <si>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</si>
  <si>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</si>
  <si>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</si>
  <si>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</si>
  <si>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</si>
  <si>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</si>
  <si>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</si>
  <si>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</si>
  <si>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</si>
  <si>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</si>
  <si>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</si>
  <si>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</si>
  <si>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</si>
  <si>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</si>
  <si>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</si>
  <si>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</si>
  <si>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</si>
  <si>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</si>
  <si>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</si>
  <si>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</si>
  <si>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</si>
  <si>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</si>
  <si>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</si>
  <si>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Execução de Grampo para Solo Grampeado</t>
  </si>
  <si>
    <t>Execução de Tirantes</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</si>
  <si>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</si>
  <si>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</si>
  <si>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</si>
  <si>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</si>
  <si>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</si>
  <si>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</si>
  <si>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</si>
  <si>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</si>
  <si>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</si>
  <si>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</si>
  <si>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</si>
  <si>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</si>
  <si>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</si>
  <si>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</si>
  <si>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</si>
  <si>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</si>
  <si>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</si>
  <si>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</si>
  <si>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</si>
  <si>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</si>
  <si>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</si>
  <si>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</si>
  <si>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</si>
  <si>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</si>
  <si>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Forros</t>
  </si>
  <si>
    <t>FORRO EM FIBRA MINERAL, PARA AMBIENTES COMERCIAIS, INCLUSIVE ESTRUTURA DE FIXAÇÃO. AF_08/2023</t>
  </si>
  <si>
    <t>FORRO METÁLICO, PARA AMBIENTES COMERCIAIS, INCLUSIVE ESTRUTURA DE FIXAÇÃO. AF_08/2023</t>
  </si>
  <si>
    <t>Fossas e Sumidouros</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</si>
  <si>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</si>
  <si>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</si>
  <si>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</si>
  <si>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</si>
  <si>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</si>
  <si>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</si>
  <si>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</si>
  <si>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</si>
  <si>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</si>
  <si>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</si>
  <si>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</si>
  <si>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</si>
  <si>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</si>
  <si>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</si>
  <si>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Fundações Rasas (Blocos, Sapatas, Vigas Baldrame)</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</si>
  <si>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</si>
  <si>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</si>
  <si>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</si>
  <si>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</si>
  <si>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</si>
  <si>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</si>
  <si>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Fôrmas para Pilares Circulares</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</si>
  <si>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</si>
  <si>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</si>
  <si>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</si>
  <si>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</si>
  <si>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</si>
  <si>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</si>
  <si>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</si>
  <si>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Galerias com Aduelas de Concreto</t>
  </si>
  <si>
    <t>Gesso</t>
  </si>
  <si>
    <t>Graute e Armação</t>
  </si>
  <si>
    <t>Guarda-Corpo, Corrimão e Grade para Esquadrias</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</si>
  <si>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</si>
  <si>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</si>
  <si>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</si>
  <si>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</si>
  <si>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</si>
  <si>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</si>
  <si>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</si>
  <si>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</si>
  <si>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</si>
  <si>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</si>
  <si>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</si>
  <si>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</si>
  <si>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</si>
  <si>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</si>
  <si>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</si>
  <si>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</si>
  <si>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</si>
  <si>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</si>
  <si>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Guias e sarjetas</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</si>
  <si>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</si>
  <si>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</si>
  <si>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</si>
  <si>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</si>
  <si>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</si>
  <si>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</si>
  <si>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</si>
  <si>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</si>
  <si>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</si>
  <si>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</si>
  <si>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</si>
  <si>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</si>
  <si>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</si>
  <si>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</si>
  <si>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</si>
  <si>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</si>
  <si>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</si>
  <si>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</si>
  <si>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</si>
  <si>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</si>
  <si>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</si>
  <si>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</si>
  <si>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</si>
  <si>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</si>
  <si>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</si>
  <si>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</si>
  <si>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</si>
  <si>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</si>
  <si>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</si>
  <si>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</si>
  <si>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</si>
  <si>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</si>
  <si>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</si>
  <si>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</si>
  <si>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</si>
  <si>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</si>
  <si>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Proteção Mecânica e Tratamento de Junta</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</si>
  <si>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</si>
  <si>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</si>
  <si>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</si>
  <si>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</si>
  <si>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</si>
  <si>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Instalações Elétricas - Eletrodutos Embutidos, Cabos, Caixas, Tomadas e Interruptores</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</si>
  <si>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</si>
  <si>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</si>
  <si>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</si>
  <si>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</si>
  <si>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</si>
  <si>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</si>
  <si>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</si>
  <si>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</si>
  <si>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</si>
  <si>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</si>
  <si>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</si>
  <si>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</si>
  <si>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</si>
  <si>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</si>
  <si>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</si>
  <si>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</si>
  <si>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</si>
  <si>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</si>
  <si>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Instalações Elétricas - Eletrodutos, Conexões e Conduletes Aparentes</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</si>
  <si>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</si>
  <si>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</si>
  <si>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</si>
  <si>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</si>
  <si>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</si>
  <si>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</si>
  <si>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</si>
  <si>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</si>
  <si>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</si>
  <si>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</si>
  <si>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</si>
  <si>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</si>
  <si>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</si>
  <si>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</si>
  <si>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</si>
  <si>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</si>
  <si>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</si>
  <si>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</si>
  <si>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</si>
  <si>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</si>
  <si>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</si>
  <si>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</si>
  <si>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</si>
  <si>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</si>
  <si>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</si>
  <si>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</si>
  <si>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</si>
  <si>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</si>
  <si>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</si>
  <si>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</si>
  <si>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</si>
  <si>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</si>
  <si>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</si>
  <si>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</si>
  <si>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</si>
  <si>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</si>
  <si>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</si>
  <si>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</si>
  <si>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</si>
  <si>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</si>
  <si>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Instalações Elétricas - Quadros, Cabos, Disjuntores, Contatores e Barramentos Blindados</t>
  </si>
  <si>
    <t>Instalações Elétricas - Rede de Distribuição</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</si>
  <si>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</si>
  <si>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</si>
  <si>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</si>
  <si>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Instalações Hidráulicas - Reservação e Bombas de Recalque</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</si>
  <si>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</si>
  <si>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</si>
  <si>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</si>
  <si>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</si>
  <si>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</si>
  <si>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</si>
  <si>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</si>
  <si>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</si>
  <si>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</si>
  <si>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</si>
  <si>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</si>
  <si>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</si>
  <si>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</si>
  <si>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</si>
  <si>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</si>
  <si>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</si>
  <si>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</si>
  <si>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</si>
  <si>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</si>
  <si>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</si>
  <si>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</si>
  <si>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</si>
  <si>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</si>
  <si>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</si>
  <si>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</si>
  <si>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</si>
  <si>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</si>
  <si>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</si>
  <si>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</si>
  <si>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</si>
  <si>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</si>
  <si>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</si>
  <si>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</si>
  <si>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</si>
  <si>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</si>
  <si>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</si>
  <si>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</si>
  <si>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</si>
  <si>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</si>
  <si>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</si>
  <si>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</si>
  <si>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</si>
  <si>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</si>
  <si>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</si>
  <si>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</si>
  <si>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</si>
  <si>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</si>
  <si>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</si>
  <si>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</si>
  <si>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</si>
  <si>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</si>
  <si>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</si>
  <si>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</si>
  <si>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</si>
  <si>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</si>
  <si>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</si>
  <si>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</si>
  <si>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</si>
  <si>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</si>
  <si>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</si>
  <si>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</si>
  <si>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</si>
  <si>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</si>
  <si>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</si>
  <si>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</si>
  <si>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</si>
  <si>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</si>
  <si>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</si>
  <si>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</si>
  <si>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</si>
  <si>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</si>
  <si>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</si>
  <si>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</si>
  <si>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</si>
  <si>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</si>
  <si>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</si>
  <si>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</si>
  <si>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Instalações Hidráulicas em PPR</t>
  </si>
  <si>
    <t>Instalações Prediais de Esgoto - Caixas e Ralos</t>
  </si>
  <si>
    <t>RALO LINEAR, EM PVC COM GRELHA INOX, JUNTA SOLDÁVEL, FORNECIDO E INSTALADO EM RAMAL DE DESCARGA OU EM RAMAL DE ESGOTO SANITÁRIO. AF_08/2022</t>
  </si>
  <si>
    <t>Instalações Prediais de Esgoto - Tubos e Conexões</t>
  </si>
  <si>
    <t>Instalações Prediais de Água Fria em PVC</t>
  </si>
  <si>
    <t>Instalações Prediais de Água Quente em CPVC</t>
  </si>
  <si>
    <t>Instalações Prediais de Águas Pluviais - Tubos, Conexões, Caixas e Ralos</t>
  </si>
  <si>
    <t>Instalações de Divisórias Diversas</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</si>
  <si>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</si>
  <si>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</si>
  <si>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</si>
  <si>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</si>
  <si>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</si>
  <si>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</si>
  <si>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</si>
  <si>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</si>
  <si>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</si>
  <si>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</si>
  <si>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</si>
  <si>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</si>
  <si>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</si>
  <si>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</si>
  <si>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</si>
  <si>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PARA DIVISÓRIA MDF, LINHA 90 MM, *0,80 X 2,10* M - PERFIS DE ALUMINIO EXTRUDADO, INCLUSO PORTAL, BATENTES, DOBRADIÇAS E FECHADURA. AF_01/2021</t>
  </si>
  <si>
    <t>PORTA/VIDRO PARA DIVISÓRIA (N2) - PAINEL DE PVC E=35MM, S/ BONECA, INCLUSO BATENTE, TESTEIRO, DOBRADIÇAS E FECHADURA. AF_01/2021</t>
  </si>
  <si>
    <t>Instalações de Gás e Incêndio em Aço e Ferro Galvanizado</t>
  </si>
  <si>
    <t>Instalações de Gás em PEX Multicamadas</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</si>
  <si>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</si>
  <si>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</si>
  <si>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</si>
  <si>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</si>
  <si>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</si>
  <si>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</si>
  <si>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</si>
  <si>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</si>
  <si>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</si>
  <si>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</si>
  <si>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</si>
  <si>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</si>
  <si>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</si>
  <si>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</si>
  <si>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</si>
  <si>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</si>
  <si>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</si>
  <si>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</si>
  <si>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</si>
  <si>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</si>
  <si>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</si>
  <si>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</si>
  <si>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</si>
  <si>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</si>
  <si>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</si>
  <si>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</si>
  <si>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</si>
  <si>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</si>
  <si>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</si>
  <si>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</si>
  <si>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</si>
  <si>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</si>
  <si>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</si>
  <si>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</si>
  <si>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</si>
  <si>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</si>
  <si>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</si>
  <si>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</si>
  <si>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</si>
  <si>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</si>
  <si>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</si>
  <si>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</si>
  <si>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</si>
  <si>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</si>
  <si>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</si>
  <si>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</si>
  <si>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</si>
  <si>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</si>
  <si>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</si>
  <si>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Instalações de ar condicionado em cobre</t>
  </si>
  <si>
    <t>Instalações em Cobre</t>
  </si>
  <si>
    <t>Instalações para Canteiros de Obras</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</si>
  <si>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</si>
  <si>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</si>
  <si>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</si>
  <si>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</si>
  <si>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</si>
  <si>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</si>
  <si>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</si>
  <si>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</si>
  <si>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</si>
  <si>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</si>
  <si>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</si>
  <si>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</si>
  <si>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</si>
  <si>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</si>
  <si>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</si>
  <si>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Lajes Pré-Moldadas</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</si>
  <si>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</si>
  <si>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</si>
  <si>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</si>
  <si>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</si>
  <si>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</si>
  <si>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</si>
  <si>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</si>
  <si>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</si>
  <si>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</si>
  <si>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</si>
  <si>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</si>
  <si>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</si>
  <si>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</si>
  <si>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</si>
  <si>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</si>
  <si>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</si>
  <si>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</si>
  <si>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</si>
  <si>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t>
  </si>
  <si>
    <t>Ligações Prediais de Água e Esgoto</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</si>
  <si>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</si>
  <si>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</si>
  <si>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</si>
  <si>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</si>
  <si>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</si>
  <si>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</si>
  <si>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</si>
  <si>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</si>
  <si>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</si>
  <si>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Obra</t>
  </si>
  <si>
    <t>LIMPEZA DE PISO UTILIZANDO DETERGENTE NEUTRO E ESCOVAÇÃO . AF_04/2019</t>
  </si>
  <si>
    <t>Livro SINAPI: Cálculos e Parâmetros</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</si>
  <si>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</si>
  <si>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</si>
  <si>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</si>
  <si>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</si>
  <si>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de Obras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</si>
  <si>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</si>
  <si>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</si>
  <si>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</si>
  <si>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</si>
  <si>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Louças e Metais</t>
  </si>
  <si>
    <t>ASSENTO SANITÁRIO PARA PCD - FORNECIMENTO E INSTALACAO. AF_01/2020</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</si>
  <si>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</si>
  <si>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</si>
  <si>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</si>
  <si>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</si>
  <si>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</si>
  <si>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</si>
  <si>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</si>
  <si>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</si>
  <si>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</si>
  <si>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</si>
  <si>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</si>
  <si>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</si>
  <si>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</si>
  <si>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</si>
  <si>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</si>
  <si>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</si>
  <si>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</si>
  <si>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</si>
  <si>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</si>
  <si>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</si>
  <si>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</si>
  <si>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</si>
  <si>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</si>
  <si>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</si>
  <si>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</si>
  <si>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</si>
  <si>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</si>
  <si>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</si>
  <si>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</si>
  <si>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Massa Única Interna</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</si>
  <si>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</si>
  <si>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</si>
  <si>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</si>
  <si>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</si>
  <si>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</si>
  <si>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</si>
  <si>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</si>
  <si>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</si>
  <si>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</si>
  <si>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</si>
  <si>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</si>
  <si>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</si>
  <si>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</si>
  <si>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</si>
  <si>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</si>
  <si>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</si>
  <si>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</si>
  <si>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</si>
  <si>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</si>
  <si>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Monocapa</t>
  </si>
  <si>
    <t>Montagem de gruas e cremalheiras</t>
  </si>
  <si>
    <t>MONTAGEM E DESMONTAGEM DE GRUA ASCENSIONAL, UTILIZAÇÃO DE GUINDASTE AUTOPROPELIDO 90T. AF_03/2024</t>
  </si>
  <si>
    <t>MONTAGEM E DESMONTAGEM DE GRUA ASCENSIONAL, UTILIZAÇÃO DE GUINDASTE DERRICK. AF_03/2024</t>
  </si>
  <si>
    <t>Paisagismo - Plantio</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</si>
  <si>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</si>
  <si>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</si>
  <si>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</si>
  <si>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</si>
  <si>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</si>
  <si>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</si>
  <si>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</si>
  <si>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</si>
  <si>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</si>
  <si>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</si>
  <si>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</si>
  <si>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</si>
  <si>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</si>
  <si>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</si>
  <si>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</si>
  <si>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</si>
  <si>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</si>
  <si>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</si>
  <si>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</si>
  <si>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</si>
  <si>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</si>
  <si>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</si>
  <si>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</si>
  <si>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</si>
  <si>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</si>
  <si>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</si>
  <si>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</si>
  <si>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</si>
  <si>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</si>
  <si>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</si>
  <si>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</si>
  <si>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</si>
  <si>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</si>
  <si>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</si>
  <si>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</si>
  <si>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</si>
  <si>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</si>
  <si>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</si>
  <si>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</si>
  <si>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</si>
  <si>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</si>
  <si>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</si>
  <si>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</si>
  <si>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</si>
  <si>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</si>
  <si>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</si>
  <si>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</si>
  <si>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</si>
  <si>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</si>
  <si>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</si>
  <si>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</si>
  <si>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</si>
  <si>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</si>
  <si>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</si>
  <si>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</si>
  <si>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</si>
  <si>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</si>
  <si>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</si>
  <si>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</si>
  <si>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</si>
  <si>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</si>
  <si>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</si>
  <si>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</si>
  <si>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</si>
  <si>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</si>
  <si>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</si>
  <si>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</si>
  <si>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</si>
  <si>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</si>
  <si>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</si>
  <si>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</si>
  <si>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</si>
  <si>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</si>
  <si>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</si>
  <si>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</si>
  <si>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</si>
  <si>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</si>
  <si>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</si>
  <si>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</si>
  <si>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</si>
  <si>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</si>
  <si>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Parquinhos e Equipamentos de Ginástica ao Ar Livre</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</si>
  <si>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</si>
  <si>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</si>
  <si>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</si>
  <si>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</si>
  <si>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</si>
  <si>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</si>
  <si>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</si>
  <si>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</si>
  <si>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</si>
  <si>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</si>
  <si>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</si>
  <si>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</si>
  <si>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</si>
  <si>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</si>
  <si>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</si>
  <si>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</si>
  <si>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</si>
  <si>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</si>
  <si>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</si>
  <si>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</si>
  <si>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</si>
  <si>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</si>
  <si>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</si>
  <si>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</si>
  <si>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</si>
  <si>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</si>
  <si>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</si>
  <si>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</si>
  <si>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</si>
  <si>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Pavimentações Diversas - Paralelepípedos e Pedras Poliédricas</t>
  </si>
  <si>
    <t>EXECUÇÃO DE PAVIMENTO EM PARALELEPÍPEDOS, REJUNTAMENTO COM PEDRISCO E EMULSÃO ASFÁLTICA. AF_05/2020</t>
  </si>
  <si>
    <t>EXECUÇÃO DE PAVIMENTO EM PEDRAS POLIÉDRICAS, REJUNTAMENTO COM PEDRISCO E EMULSÃO ASFÁLTICA. AF_05/2020</t>
  </si>
  <si>
    <t>Pavimento Intertravado</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</si>
  <si>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</si>
  <si>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</si>
  <si>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</si>
  <si>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</si>
  <si>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</si>
  <si>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</si>
  <si>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</si>
  <si>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</si>
  <si>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</si>
  <si>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</si>
  <si>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</si>
  <si>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</si>
  <si>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</si>
  <si>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Pavimento Rígido de Concreto</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</si>
  <si>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</si>
  <si>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</si>
  <si>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</si>
  <si>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</si>
  <si>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</si>
  <si>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Peitoris e Chapins</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</si>
  <si>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</si>
  <si>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</si>
  <si>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</si>
  <si>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</si>
  <si>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</si>
  <si>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</si>
  <si>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</si>
  <si>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</si>
  <si>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</si>
  <si>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</si>
  <si>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</si>
  <si>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</si>
  <si>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Peneiramento e Ensacamento de Areia em Obra</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</si>
  <si>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</si>
  <si>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</si>
  <si>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</si>
  <si>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</si>
  <si>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</si>
  <si>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</si>
  <si>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</si>
  <si>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</si>
  <si>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</si>
  <si>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</si>
  <si>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</si>
  <si>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</si>
  <si>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</si>
  <si>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</si>
  <si>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</si>
  <si>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</si>
  <si>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</si>
  <si>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</si>
  <si>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</si>
  <si>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</si>
  <si>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</si>
  <si>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</si>
  <si>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</si>
  <si>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</si>
  <si>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</si>
  <si>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</si>
  <si>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</si>
  <si>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</si>
  <si>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</si>
  <si>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</si>
  <si>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</si>
  <si>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</si>
  <si>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</si>
  <si>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</si>
  <si>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</si>
  <si>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</si>
  <si>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</si>
  <si>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</si>
  <si>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</si>
  <si>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</si>
  <si>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</si>
  <si>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</si>
  <si>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</si>
  <si>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</si>
  <si>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</si>
  <si>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</si>
  <si>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</si>
  <si>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</si>
  <si>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</si>
  <si>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</si>
  <si>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</si>
  <si>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</si>
  <si>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</si>
  <si>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</si>
  <si>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</si>
  <si>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</si>
  <si>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</si>
  <si>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</si>
  <si>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</si>
  <si>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</si>
  <si>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</si>
  <si>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</si>
  <si>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</si>
  <si>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</si>
  <si>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</si>
  <si>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</si>
  <si>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</si>
  <si>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</si>
  <si>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Pintura Interna</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</si>
  <si>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</si>
  <si>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</si>
  <si>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</si>
  <si>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</si>
  <si>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</si>
  <si>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</si>
  <si>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</si>
  <si>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</si>
  <si>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em Madeira</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</si>
  <si>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</si>
  <si>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</si>
  <si>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</si>
  <si>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</si>
  <si>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</si>
  <si>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</si>
  <si>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</si>
  <si>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</si>
  <si>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</si>
  <si>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</si>
  <si>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</si>
  <si>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</si>
  <si>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</si>
  <si>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</si>
  <si>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</si>
  <si>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</si>
  <si>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</si>
  <si>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</si>
  <si>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</si>
  <si>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</si>
  <si>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para Pisos e para Sinalização Horizontal e Vertical</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</si>
  <si>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</si>
  <si>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</si>
  <si>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</si>
  <si>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</si>
  <si>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</si>
  <si>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</si>
  <si>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</si>
  <si>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</si>
  <si>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</si>
  <si>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</si>
  <si>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Pisos</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</si>
  <si>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</si>
  <si>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</si>
  <si>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</si>
  <si>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</si>
  <si>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</si>
  <si>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</si>
  <si>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</si>
  <si>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</si>
  <si>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Postes de Concreto e Metálicos</t>
  </si>
  <si>
    <t>Poços de Visita e Caixas para Bocas de Lobo</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</si>
  <si>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</si>
  <si>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</si>
  <si>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</si>
  <si>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</si>
  <si>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</si>
  <si>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</si>
  <si>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</si>
  <si>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</si>
  <si>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</si>
  <si>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</si>
  <si>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</si>
  <si>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</si>
  <si>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</si>
  <si>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</si>
  <si>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</si>
  <si>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</si>
  <si>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</si>
  <si>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</si>
  <si>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</si>
  <si>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</si>
  <si>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</si>
  <si>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</si>
  <si>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</si>
  <si>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</si>
  <si>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</si>
  <si>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</si>
  <si>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</si>
  <si>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</si>
  <si>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</si>
  <si>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</si>
  <si>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</si>
  <si>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</si>
  <si>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</si>
  <si>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</si>
  <si>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</si>
  <si>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</si>
  <si>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</si>
  <si>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</si>
  <si>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</si>
  <si>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</si>
  <si>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</si>
  <si>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</si>
  <si>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</si>
  <si>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</si>
  <si>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</si>
  <si>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</si>
  <si>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</si>
  <si>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</si>
  <si>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</si>
  <si>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</si>
  <si>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</si>
  <si>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</si>
  <si>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</si>
  <si>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</si>
  <si>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</si>
  <si>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</si>
  <si>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</si>
  <si>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</si>
  <si>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</si>
  <si>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</si>
  <si>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</si>
  <si>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</si>
  <si>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</si>
  <si>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</si>
  <si>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</si>
  <si>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</si>
  <si>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</si>
  <si>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</si>
  <si>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</si>
  <si>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</si>
  <si>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</si>
  <si>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</si>
  <si>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</si>
  <si>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</si>
  <si>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</si>
  <si>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Produção de Concreto</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</si>
  <si>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</si>
  <si>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</si>
  <si>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</si>
  <si>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</si>
  <si>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</si>
  <si>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</si>
  <si>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</si>
  <si>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</si>
  <si>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</si>
  <si>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</si>
  <si>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</si>
  <si>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</si>
  <si>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</si>
  <si>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</si>
  <si>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</si>
  <si>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</si>
  <si>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</si>
  <si>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</si>
  <si>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</si>
  <si>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</si>
  <si>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</si>
  <si>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</si>
  <si>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</si>
  <si>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</si>
  <si>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</si>
  <si>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</si>
  <si>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</si>
  <si>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</si>
  <si>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</si>
  <si>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</si>
  <si>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</si>
  <si>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Radier, Piso de Concreto e Laje sobre Solo</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</si>
  <si>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</si>
  <si>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</si>
  <si>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</si>
  <si>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</si>
  <si>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</si>
  <si>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</si>
  <si>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</si>
  <si>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</si>
  <si>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</si>
  <si>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</si>
  <si>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</si>
  <si>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</si>
  <si>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</si>
  <si>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</si>
  <si>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</si>
  <si>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</si>
  <si>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</si>
  <si>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</si>
  <si>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</si>
  <si>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</si>
  <si>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</si>
  <si>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</si>
  <si>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</si>
  <si>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Rasgos e Fixações</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</si>
  <si>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</si>
  <si>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</si>
  <si>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</si>
  <si>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</si>
  <si>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</si>
  <si>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</si>
  <si>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</si>
  <si>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</si>
  <si>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</si>
  <si>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</si>
  <si>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</si>
  <si>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</si>
  <si>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</si>
  <si>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</si>
  <si>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</si>
  <si>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</si>
  <si>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</si>
  <si>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</si>
  <si>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</si>
  <si>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</si>
  <si>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Redes de Lógica, Telefonia e Imagem</t>
  </si>
  <si>
    <t>Redes de Água e Esgoto em PEAD Liso (Tubos e Conexões)</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</si>
  <si>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</si>
  <si>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</si>
  <si>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</si>
  <si>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</si>
  <si>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</si>
  <si>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</si>
  <si>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</si>
  <si>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</si>
  <si>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</si>
  <si>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</si>
  <si>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</si>
  <si>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</si>
  <si>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</si>
  <si>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</si>
  <si>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</si>
  <si>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</si>
  <si>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</si>
  <si>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</si>
  <si>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</si>
  <si>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</si>
  <si>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</si>
  <si>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</si>
  <si>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</si>
  <si>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</si>
  <si>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</si>
  <si>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</si>
  <si>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</si>
  <si>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</si>
  <si>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</si>
  <si>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</si>
  <si>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</si>
  <si>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</si>
  <si>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</si>
  <si>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</si>
  <si>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</si>
  <si>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</si>
  <si>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</si>
  <si>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</si>
  <si>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</si>
  <si>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</si>
  <si>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</si>
  <si>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</si>
  <si>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</si>
  <si>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</si>
  <si>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</si>
  <si>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</si>
  <si>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</si>
  <si>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</si>
  <si>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</si>
  <si>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</si>
  <si>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</si>
  <si>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</si>
  <si>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</si>
  <si>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</si>
  <si>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</si>
  <si>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</si>
  <si>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Revestimentos Cerâmicos Externos</t>
  </si>
  <si>
    <t>Revestimentos Cerâmicos Internos</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</si>
  <si>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</si>
  <si>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</si>
  <si>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</si>
  <si>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</si>
  <si>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</si>
  <si>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</si>
  <si>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</si>
  <si>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</si>
  <si>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</si>
  <si>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</si>
  <si>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</si>
  <si>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</si>
  <si>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</si>
  <si>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</si>
  <si>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</si>
  <si>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</si>
  <si>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</si>
  <si>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</si>
  <si>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</si>
  <si>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</si>
  <si>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</si>
  <si>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</si>
  <si>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</si>
  <si>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</si>
  <si>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</si>
  <si>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</si>
  <si>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</si>
  <si>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</si>
  <si>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</si>
  <si>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</si>
  <si>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</si>
  <si>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</si>
  <si>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</si>
  <si>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</si>
  <si>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</si>
  <si>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</si>
  <si>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</si>
  <si>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</si>
  <si>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</si>
  <si>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</si>
  <si>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</si>
  <si>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</si>
  <si>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</si>
  <si>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</si>
  <si>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</si>
  <si>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</si>
  <si>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</si>
  <si>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</si>
  <si>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</si>
  <si>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</si>
  <si>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</si>
  <si>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</si>
  <si>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</si>
  <si>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</si>
  <si>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</si>
  <si>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</si>
  <si>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</si>
  <si>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</si>
  <si>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</si>
  <si>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</si>
  <si>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</si>
  <si>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</si>
  <si>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</si>
  <si>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</si>
  <si>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</si>
  <si>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</si>
  <si>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</si>
  <si>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</si>
  <si>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</si>
  <si>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</si>
  <si>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</si>
  <si>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</si>
  <si>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</si>
  <si>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</si>
  <si>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</si>
  <si>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</si>
  <si>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</si>
  <si>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</si>
  <si>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</si>
  <si>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</si>
  <si>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</si>
  <si>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</si>
  <si>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</si>
  <si>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</si>
  <si>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</si>
  <si>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</si>
  <si>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</si>
  <si>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</si>
  <si>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</si>
  <si>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</si>
  <si>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</si>
  <si>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</si>
  <si>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</si>
  <si>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Solda de Topo em Elementos de Aço</t>
  </si>
  <si>
    <t>Supressão Vegetal</t>
  </si>
  <si>
    <t>Telhamento para Cobertura</t>
  </si>
  <si>
    <t>CUMEEIRA NORMAL PARA TELHA TRAPEZOIDAL DE AÇO, E = 0,5 MM, INCLUSO ACESSÓRIOS DE FIXAÇÃO E IÇAMENTO. AF_07/2019</t>
  </si>
  <si>
    <t>ISOLAMENTO TERMOACÚSTICO COM LÃ MINERAL NA SUBCOBERTURA, INCLUSO TRANSPORTE VERTICAL. AF_07/2019</t>
  </si>
  <si>
    <t>Transformadores</t>
  </si>
  <si>
    <t>Transporte Fluvial - Carga e Descarga</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</si>
  <si>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</si>
  <si>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</si>
  <si>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</si>
  <si>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</si>
  <si>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</si>
  <si>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</si>
  <si>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</si>
  <si>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</si>
  <si>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</si>
  <si>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</si>
  <si>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</si>
  <si>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</si>
  <si>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</si>
  <si>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</si>
  <si>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</si>
  <si>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</si>
  <si>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</si>
  <si>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</si>
  <si>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</si>
  <si>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</si>
  <si>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</si>
  <si>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</si>
  <si>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</si>
  <si>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</si>
  <si>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</si>
  <si>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</si>
  <si>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</si>
  <si>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</si>
  <si>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</si>
  <si>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</si>
  <si>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</si>
  <si>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</si>
  <si>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</si>
  <si>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</si>
  <si>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</si>
  <si>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</si>
  <si>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</si>
  <si>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</si>
  <si>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</si>
  <si>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</si>
  <si>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</si>
  <si>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</si>
  <si>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</si>
  <si>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</si>
  <si>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</si>
  <si>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</si>
  <si>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</si>
  <si>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</si>
  <si>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</si>
  <si>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</si>
  <si>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</si>
  <si>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</si>
  <si>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</si>
  <si>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</si>
  <si>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</si>
  <si>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</si>
  <si>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</si>
  <si>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</si>
  <si>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</si>
  <si>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</si>
  <si>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</si>
  <si>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</si>
  <si>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</si>
  <si>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</si>
  <si>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</si>
  <si>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</si>
  <si>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</si>
  <si>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</si>
  <si>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</si>
  <si>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</si>
  <si>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</si>
  <si>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</si>
  <si>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</si>
  <si>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</si>
  <si>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</si>
  <si>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</si>
  <si>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</si>
  <si>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</si>
  <si>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</si>
  <si>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</si>
  <si>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</si>
  <si>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</si>
  <si>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</si>
  <si>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</si>
  <si>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</si>
  <si>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</si>
  <si>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</si>
  <si>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</si>
  <si>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</si>
  <si>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</si>
  <si>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</si>
  <si>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</si>
  <si>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</si>
  <si>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</si>
  <si>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</si>
  <si>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</si>
  <si>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</si>
  <si>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</si>
  <si>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</si>
  <si>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</si>
  <si>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</si>
  <si>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</si>
  <si>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</si>
  <si>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</si>
  <si>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</si>
  <si>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</si>
  <si>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</si>
  <si>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</si>
  <si>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</si>
  <si>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</si>
  <si>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Transporte, Carga e Descarga de Materiais</t>
  </si>
  <si>
    <t>Tratamentos Superficiais</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</si>
  <si>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</si>
  <si>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</si>
  <si>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</si>
  <si>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</si>
  <si>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</si>
  <si>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</si>
  <si>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</si>
  <si>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</si>
  <si>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</si>
  <si>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</si>
  <si>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</si>
  <si>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Tubulação Flangeada para Redes de Água</t>
  </si>
  <si>
    <t>Tubulões</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</si>
  <si>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</si>
  <si>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</si>
  <si>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</si>
  <si>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</si>
  <si>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</si>
  <si>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</si>
  <si>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</si>
  <si>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</si>
  <si>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</si>
  <si>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</si>
  <si>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</si>
  <si>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</si>
  <si>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</si>
  <si>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</si>
  <si>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</si>
  <si>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</si>
  <si>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</si>
  <si>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</si>
  <si>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</si>
  <si>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</si>
  <si>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</si>
  <si>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</si>
  <si>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</si>
  <si>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PRÉ MISTURADO A FRIO, PARA CAMADA DE BINDER, PADRÃO DNIT FAIXA B. AF_03/2020</t>
  </si>
  <si>
    <t>USINAGEM DE PRÉ MISTURADO A FRIO, PARA CAMADA DE ROLAMENTO, PADRÃO DNIT FAIXA C. AF_03/2020</t>
  </si>
  <si>
    <t>Vergas, contravergas e fixação de alvenaria</t>
  </si>
  <si>
    <t>Vidros e Espelhos</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</si>
  <si>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</si>
  <si>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</si>
  <si>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</si>
  <si>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</si>
  <si>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</si>
  <si>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</si>
  <si>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</si>
  <si>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</si>
  <si>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</si>
  <si>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</si>
  <si>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</si>
  <si>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</si>
  <si>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</si>
  <si>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Válvulas e Registros para Sistemas Prediais</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</si>
  <si>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</si>
  <si>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</si>
  <si>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</si>
  <si>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</si>
  <si>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</si>
  <si>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</si>
  <si>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</si>
  <si>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</si>
  <si>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</si>
  <si>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</si>
  <si>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</si>
  <si>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</si>
  <si>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</si>
  <si>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</si>
  <si>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</si>
  <si>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</si>
  <si>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</si>
  <si>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</si>
  <si>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</si>
  <si>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</si>
  <si>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</si>
  <si>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</si>
  <si>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</si>
  <si>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</si>
  <si>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</si>
  <si>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</si>
  <si>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</si>
  <si>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</si>
  <si>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</si>
  <si>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</si>
  <si>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</si>
  <si>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</si>
  <si>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</si>
  <si>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</si>
  <si>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</si>
  <si>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</si>
  <si>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</si>
  <si>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</si>
  <si>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</si>
  <si>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</si>
  <si>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</si>
  <si>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</si>
  <si>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</si>
  <si>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</si>
  <si>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</si>
  <si>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</si>
  <si>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</si>
  <si>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</si>
  <si>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</si>
  <si>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</si>
  <si>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</si>
  <si>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</si>
  <si>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</si>
  <si>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</si>
  <si>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</si>
  <si>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</si>
  <si>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</si>
  <si>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</si>
  <si>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</si>
  <si>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</si>
  <si>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</si>
  <si>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</si>
  <si>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</si>
  <si>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</si>
  <si>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</si>
  <si>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</si>
  <si>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</si>
  <si>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</si>
  <si>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</si>
  <si>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</si>
  <si>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</si>
  <si>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</si>
  <si>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</si>
  <si>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</si>
  <si>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</si>
  <si>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</si>
  <si>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RELATÓRIO DE PREÇOS DE INSUMOS - ENGARGOS SOCIAIS SEM DESONERAÇÃO</t>
  </si>
  <si>
    <t>Origem de preço:</t>
  </si>
  <si>
    <t>C = COLETADO</t>
  </si>
  <si>
    <t>CR = COEFICIENTE DE REPRESENTATIVIDADE</t>
  </si>
  <si>
    <t>Preço em branco para determinado estado significa que não houve coleta mínima de preços no mês de referência</t>
  </si>
  <si>
    <t>Acessar Fichas de Especificação Técnico dos Insumos</t>
  </si>
  <si>
    <t>Preços Medianos (R$):</t>
  </si>
  <si>
    <t>Classificação</t>
  </si>
  <si>
    <t>Código do
Insumo</t>
  </si>
  <si>
    <t>Descrição do Insumo</t>
  </si>
  <si>
    <t>Origem de
Preço</t>
  </si>
  <si>
    <t>MATERIAL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</si>
  <si>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</si>
  <si>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</si>
  <si>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</si>
  <si>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</si>
  <si>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</si>
  <si>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</si>
  <si>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</si>
  <si>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</si>
  <si>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</si>
  <si>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</si>
  <si>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</si>
  <si>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</si>
  <si>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</si>
  <si>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</si>
  <si>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</si>
  <si>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</si>
  <si>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</si>
  <si>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</si>
  <si>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</si>
  <si>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</si>
  <si>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</si>
  <si>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</si>
  <si>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</si>
  <si>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</si>
  <si>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</si>
  <si>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</si>
  <si>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</si>
  <si>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</si>
  <si>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</si>
  <si>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</si>
  <si>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</si>
  <si>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</si>
  <si>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</si>
  <si>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</si>
  <si>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</si>
  <si>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</si>
  <si>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</si>
  <si>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</si>
  <si>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</si>
  <si>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</si>
  <si>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</si>
  <si>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</si>
  <si>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</si>
  <si>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</si>
  <si>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</si>
  <si>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</si>
  <si>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</si>
  <si>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</si>
  <si>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</si>
  <si>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</si>
  <si>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</si>
  <si>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</si>
  <si>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</si>
  <si>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</si>
  <si>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</si>
  <si>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</si>
  <si>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</si>
  <si>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</si>
  <si>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</si>
  <si>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</si>
  <si>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</si>
  <si>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</si>
  <si>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</si>
  <si>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</si>
  <si>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</si>
  <si>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</si>
  <si>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</si>
  <si>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</si>
  <si>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</si>
  <si>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</si>
  <si>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</si>
  <si>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</si>
  <si>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</si>
  <si>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</si>
  <si>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</si>
  <si>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</si>
  <si>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</si>
  <si>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</si>
  <si>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</si>
  <si>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</si>
  <si>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</si>
  <si>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</si>
  <si>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</si>
  <si>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</si>
  <si>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</si>
  <si>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</si>
  <si>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</si>
  <si>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</si>
  <si>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</si>
  <si>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</si>
  <si>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</si>
  <si>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</si>
  <si>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</si>
  <si>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</si>
  <si>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</si>
  <si>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</si>
  <si>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</si>
  <si>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</si>
  <si>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</si>
  <si>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</si>
  <si>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</si>
  <si>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</si>
  <si>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</si>
  <si>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</si>
  <si>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</si>
  <si>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</si>
  <si>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</si>
  <si>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</si>
  <si>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</si>
  <si>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</si>
  <si>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</si>
  <si>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</si>
  <si>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</si>
  <si>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</si>
  <si>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</si>
  <si>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</si>
  <si>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</si>
  <si>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</si>
  <si>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</si>
  <si>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</si>
  <si>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</si>
  <si>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</si>
  <si>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</si>
  <si>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</si>
  <si>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</si>
  <si>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</si>
  <si>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</si>
  <si>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</si>
  <si>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</si>
  <si>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</si>
  <si>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</si>
  <si>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</si>
  <si>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</si>
  <si>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</si>
  <si>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</si>
  <si>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</si>
  <si>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</si>
  <si>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</si>
  <si>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</si>
  <si>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</si>
  <si>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</si>
  <si>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</si>
  <si>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MAO DE OBRA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</si>
  <si>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</si>
  <si>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</si>
  <si>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</si>
  <si>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</si>
  <si>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</si>
  <si>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</si>
  <si>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</si>
  <si>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</si>
  <si>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</si>
  <si>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</si>
  <si>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</si>
  <si>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</si>
  <si>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</si>
  <si>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</si>
  <si>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</si>
  <si>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</si>
  <si>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</si>
  <si>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</si>
  <si>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</si>
  <si>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</si>
  <si>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</si>
  <si>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</si>
  <si>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</si>
  <si>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</si>
  <si>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</si>
  <si>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</si>
  <si>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</si>
  <si>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</si>
  <si>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</si>
  <si>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</si>
  <si>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</si>
  <si>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</si>
  <si>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</si>
  <si>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</si>
  <si>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</si>
  <si>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</si>
  <si>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</si>
  <si>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</si>
  <si>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</si>
  <si>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</si>
  <si>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</si>
  <si>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</si>
  <si>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</si>
  <si>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</si>
  <si>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</si>
  <si>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</si>
  <si>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</si>
  <si>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</si>
  <si>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</si>
  <si>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</si>
  <si>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</si>
  <si>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</si>
  <si>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</si>
  <si>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</si>
  <si>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</si>
  <si>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</si>
  <si>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</si>
  <si>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</si>
  <si>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</si>
  <si>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</si>
  <si>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</si>
  <si>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</si>
  <si>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</si>
  <si>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</si>
  <si>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</si>
  <si>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</si>
  <si>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</si>
  <si>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</si>
  <si>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</si>
  <si>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</si>
  <si>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</si>
  <si>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</si>
  <si>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</si>
  <si>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</si>
  <si>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</si>
  <si>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</si>
  <si>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</si>
  <si>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</si>
  <si>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</si>
  <si>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</si>
  <si>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</si>
  <si>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</si>
  <si>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</si>
  <si>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</si>
  <si>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</si>
  <si>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</si>
  <si>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</si>
  <si>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</si>
  <si>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</si>
  <si>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</si>
  <si>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</si>
  <si>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</si>
  <si>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</si>
  <si>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</si>
  <si>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</si>
  <si>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</si>
  <si>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</si>
  <si>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</si>
  <si>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</si>
  <si>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</si>
  <si>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</si>
  <si>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</si>
  <si>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</si>
  <si>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</si>
  <si>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</si>
  <si>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</si>
  <si>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</si>
  <si>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</si>
  <si>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</si>
  <si>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</si>
  <si>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</si>
  <si>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</si>
  <si>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</si>
  <si>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</si>
  <si>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</si>
  <si>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</si>
  <si>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</si>
  <si>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</si>
  <si>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</si>
  <si>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</si>
  <si>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</si>
  <si>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</si>
  <si>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</si>
  <si>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</si>
  <si>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</si>
  <si>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</si>
  <si>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</si>
  <si>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</si>
  <si>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</si>
  <si>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</si>
  <si>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</si>
  <si>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</si>
  <si>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</si>
  <si>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</si>
  <si>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</si>
  <si>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</si>
  <si>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</si>
  <si>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</si>
  <si>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</si>
  <si>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</si>
  <si>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</si>
  <si>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</si>
  <si>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</si>
  <si>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</si>
  <si>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</si>
  <si>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</si>
  <si>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</si>
  <si>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</si>
  <si>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</si>
  <si>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</si>
  <si>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</si>
  <si>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</si>
  <si>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</si>
  <si>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</si>
  <si>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</si>
  <si>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</si>
  <si>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</si>
  <si>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</si>
  <si>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</si>
  <si>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</si>
  <si>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</si>
  <si>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</si>
  <si>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</si>
  <si>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</si>
  <si>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</si>
  <si>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</si>
  <si>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</si>
  <si>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</si>
  <si>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</si>
  <si>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</si>
  <si>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</si>
  <si>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</si>
  <si>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</si>
  <si>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</si>
  <si>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</si>
  <si>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</si>
  <si>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</si>
  <si>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</si>
  <si>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</si>
  <si>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</si>
  <si>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</si>
  <si>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</si>
  <si>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</si>
  <si>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</si>
  <si>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</si>
  <si>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</si>
  <si>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</si>
  <si>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</si>
  <si>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</si>
  <si>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</si>
  <si>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</si>
  <si>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</si>
  <si>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</si>
  <si>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</si>
  <si>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</si>
  <si>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</si>
  <si>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</si>
  <si>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</si>
  <si>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</si>
  <si>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</si>
  <si>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</si>
  <si>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</si>
  <si>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</si>
  <si>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</si>
  <si>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</si>
  <si>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</si>
  <si>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</si>
  <si>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</si>
  <si>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</si>
  <si>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</si>
  <si>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</si>
  <si>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</si>
  <si>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</si>
  <si>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</si>
  <si>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</si>
  <si>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</si>
  <si>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</si>
  <si>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</si>
  <si>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</si>
  <si>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</si>
  <si>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</si>
  <si>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</si>
  <si>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</si>
  <si>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</si>
  <si>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</si>
  <si>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</si>
  <si>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</si>
  <si>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</si>
  <si>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</si>
  <si>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</si>
  <si>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</si>
  <si>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</si>
  <si>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</si>
  <si>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</si>
  <si>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</si>
  <si>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</si>
  <si>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</si>
  <si>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</si>
  <si>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</si>
  <si>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</si>
  <si>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</si>
  <si>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</si>
  <si>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</si>
  <si>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</si>
  <si>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</si>
  <si>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</si>
  <si>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</si>
  <si>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</si>
  <si>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</si>
  <si>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</si>
  <si>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</si>
  <si>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</si>
  <si>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</si>
  <si>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</si>
  <si>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</si>
  <si>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</si>
  <si>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</si>
  <si>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</si>
  <si>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</si>
  <si>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</si>
  <si>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</si>
  <si>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</si>
  <si>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</si>
  <si>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</si>
  <si>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</si>
  <si>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</si>
  <si>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</si>
  <si>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</si>
  <si>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</si>
  <si>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</si>
  <si>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</si>
  <si>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</si>
  <si>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</si>
  <si>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</si>
  <si>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</si>
  <si>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</si>
  <si>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</si>
  <si>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</si>
  <si>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</si>
  <si>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</si>
  <si>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</si>
  <si>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</si>
  <si>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</si>
  <si>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</si>
  <si>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</si>
  <si>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</si>
  <si>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</si>
  <si>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</si>
  <si>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</si>
  <si>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</si>
  <si>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</si>
  <si>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</si>
  <si>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</si>
  <si>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</si>
  <si>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</si>
  <si>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</si>
  <si>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</si>
  <si>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</si>
  <si>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</si>
  <si>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</si>
  <si>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</si>
  <si>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</si>
  <si>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</si>
  <si>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</si>
  <si>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</si>
  <si>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</si>
  <si>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</si>
  <si>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</si>
  <si>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</si>
  <si>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</si>
  <si>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</si>
  <si>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</si>
  <si>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</si>
  <si>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</si>
  <si>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</si>
  <si>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</si>
  <si>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</si>
  <si>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</si>
  <si>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</si>
  <si>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</si>
  <si>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</si>
  <si>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</si>
  <si>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</si>
  <si>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</si>
  <si>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</si>
  <si>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</si>
  <si>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</si>
  <si>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</si>
  <si>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</si>
  <si>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</si>
  <si>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</si>
  <si>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</si>
  <si>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</si>
  <si>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</si>
  <si>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</si>
  <si>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</si>
  <si>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</si>
  <si>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</si>
  <si>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</si>
  <si>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</si>
  <si>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</si>
  <si>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</si>
  <si>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</si>
  <si>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</si>
  <si>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</si>
  <si>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</si>
  <si>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</si>
  <si>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</si>
  <si>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</si>
  <si>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</si>
  <si>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</si>
  <si>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</si>
  <si>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</si>
  <si>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</si>
  <si>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</si>
  <si>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</si>
  <si>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</si>
  <si>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</si>
  <si>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</si>
  <si>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</si>
  <si>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</si>
  <si>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</si>
  <si>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</si>
  <si>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</si>
  <si>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</si>
  <si>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</si>
  <si>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</si>
  <si>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</si>
  <si>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</si>
  <si>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</si>
  <si>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</si>
  <si>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</si>
  <si>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</si>
  <si>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</si>
  <si>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</si>
  <si>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</si>
  <si>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</si>
  <si>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</si>
  <si>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</si>
  <si>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</si>
  <si>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</si>
  <si>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</si>
  <si>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</si>
  <si>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</si>
  <si>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</si>
  <si>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</si>
  <si>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</si>
  <si>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</si>
  <si>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</si>
  <si>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</si>
  <si>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</si>
  <si>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</si>
  <si>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</si>
  <si>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</si>
  <si>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</si>
  <si>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</si>
  <si>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</si>
  <si>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</si>
  <si>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</si>
  <si>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</si>
  <si>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</si>
  <si>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</si>
  <si>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</si>
  <si>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</si>
  <si>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</si>
  <si>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</si>
  <si>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</si>
  <si>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</si>
  <si>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</si>
  <si>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</si>
  <si>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</si>
  <si>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</si>
  <si>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</si>
  <si>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</si>
  <si>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</si>
  <si>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</si>
  <si>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</si>
  <si>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</si>
  <si>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</si>
  <si>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</si>
  <si>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</si>
  <si>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</si>
  <si>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</si>
  <si>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</si>
  <si>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</si>
  <si>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</si>
  <si>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</si>
  <si>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</si>
  <si>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</si>
  <si>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</si>
  <si>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</si>
  <si>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</si>
  <si>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</si>
  <si>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</si>
  <si>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</si>
  <si>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</si>
  <si>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</si>
  <si>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</si>
  <si>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</si>
  <si>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</si>
  <si>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</si>
  <si>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</si>
  <si>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</si>
  <si>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</si>
  <si>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</si>
  <si>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</si>
  <si>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</si>
  <si>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</si>
  <si>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</si>
  <si>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</si>
  <si>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</si>
  <si>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</si>
  <si>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</si>
  <si>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</si>
  <si>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</si>
  <si>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</si>
  <si>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</si>
  <si>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</si>
  <si>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</si>
  <si>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</si>
  <si>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</si>
  <si>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</si>
  <si>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</si>
  <si>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</si>
  <si>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</si>
  <si>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</si>
  <si>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</si>
  <si>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</si>
  <si>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</si>
  <si>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</si>
  <si>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</si>
  <si>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</si>
  <si>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</si>
  <si>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</si>
  <si>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</si>
  <si>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</si>
  <si>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</si>
  <si>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</si>
  <si>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</si>
  <si>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</si>
  <si>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</si>
  <si>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</si>
  <si>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</si>
  <si>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</si>
  <si>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</si>
  <si>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</si>
  <si>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</si>
  <si>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</si>
  <si>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</si>
  <si>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</si>
  <si>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</si>
  <si>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</si>
  <si>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</si>
  <si>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</si>
  <si>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</si>
  <si>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</si>
  <si>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</si>
  <si>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</si>
  <si>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</si>
  <si>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</si>
  <si>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</si>
  <si>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</si>
  <si>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</si>
  <si>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</si>
  <si>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</si>
  <si>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</si>
  <si>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</si>
  <si>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</si>
  <si>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</si>
  <si>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</si>
  <si>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</si>
  <si>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</si>
  <si>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</si>
  <si>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</si>
  <si>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</si>
  <si>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</si>
  <si>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</si>
  <si>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</si>
  <si>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</si>
  <si>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</si>
  <si>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</si>
  <si>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</si>
  <si>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</si>
  <si>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</si>
  <si>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</si>
  <si>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</si>
  <si>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</si>
  <si>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</si>
  <si>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</si>
  <si>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</si>
  <si>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</si>
  <si>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</si>
  <si>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</si>
  <si>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</si>
  <si>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</si>
  <si>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</si>
  <si>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</si>
  <si>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</si>
  <si>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</si>
  <si>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</si>
  <si>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</si>
  <si>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</si>
  <si>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</si>
  <si>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</si>
  <si>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</si>
  <si>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</si>
  <si>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</si>
  <si>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</si>
  <si>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</si>
  <si>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</si>
  <si>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</si>
  <si>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</si>
  <si>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</si>
  <si>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</si>
  <si>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</si>
  <si>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</si>
  <si>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</si>
  <si>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</si>
  <si>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</si>
  <si>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</si>
  <si>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</si>
  <si>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</si>
  <si>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</si>
  <si>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</si>
  <si>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</si>
  <si>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</si>
  <si>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</si>
  <si>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</si>
  <si>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</si>
  <si>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</si>
  <si>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</si>
  <si>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</si>
  <si>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</si>
  <si>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</si>
  <si>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</si>
  <si>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</si>
  <si>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</si>
  <si>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</si>
  <si>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</si>
  <si>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</si>
  <si>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</si>
  <si>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</si>
  <si>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</si>
  <si>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</si>
  <si>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</si>
  <si>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</si>
  <si>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</si>
  <si>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</si>
  <si>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</si>
  <si>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</si>
  <si>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</si>
  <si>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</si>
  <si>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</si>
  <si>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</si>
  <si>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</si>
  <si>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</si>
  <si>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</si>
  <si>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</si>
  <si>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</si>
  <si>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</si>
  <si>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</si>
  <si>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</si>
  <si>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</si>
  <si>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</si>
  <si>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</si>
  <si>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</si>
  <si>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</si>
  <si>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</si>
  <si>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</si>
  <si>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</si>
  <si>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</si>
  <si>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</si>
  <si>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</si>
  <si>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</si>
  <si>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</si>
  <si>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</si>
  <si>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</si>
  <si>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</si>
  <si>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</si>
  <si>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</si>
  <si>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</si>
  <si>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</si>
  <si>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</si>
  <si>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</si>
  <si>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</si>
  <si>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</si>
  <si>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</si>
  <si>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</si>
  <si>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</si>
  <si>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</si>
  <si>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</si>
  <si>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</si>
  <si>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</si>
  <si>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</si>
  <si>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</si>
  <si>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</si>
  <si>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</si>
  <si>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</si>
  <si>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</si>
  <si>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</si>
  <si>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</si>
  <si>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</si>
  <si>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</si>
  <si>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</si>
  <si>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</si>
  <si>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</si>
  <si>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</si>
  <si>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</si>
  <si>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</si>
  <si>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</si>
  <si>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</si>
  <si>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</si>
  <si>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</si>
  <si>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</si>
  <si>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</si>
  <si>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</si>
  <si>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</si>
  <si>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</si>
  <si>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</si>
  <si>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</si>
  <si>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</si>
  <si>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</si>
  <si>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</si>
  <si>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</si>
  <si>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</si>
  <si>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</si>
  <si>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</si>
  <si>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</si>
  <si>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</si>
  <si>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</si>
  <si>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</si>
  <si>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</si>
  <si>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</si>
  <si>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</si>
  <si>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</si>
  <si>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</si>
  <si>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</si>
  <si>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</si>
  <si>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</si>
  <si>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</si>
  <si>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</si>
  <si>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</si>
  <si>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</si>
  <si>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</si>
  <si>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</si>
  <si>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</si>
  <si>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</si>
  <si>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</si>
  <si>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</si>
  <si>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</si>
  <si>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</si>
  <si>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</si>
  <si>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</si>
  <si>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</si>
  <si>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</si>
  <si>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</si>
  <si>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</si>
  <si>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</si>
  <si>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</si>
  <si>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</si>
  <si>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</si>
  <si>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</si>
  <si>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</si>
  <si>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</si>
  <si>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</si>
  <si>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</si>
  <si>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</si>
  <si>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</si>
  <si>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</si>
  <si>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</si>
  <si>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</si>
  <si>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</si>
  <si>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</si>
  <si>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</si>
  <si>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</si>
  <si>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</si>
  <si>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</si>
  <si>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</si>
  <si>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</si>
  <si>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</si>
  <si>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</si>
  <si>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</si>
  <si>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</si>
  <si>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</si>
  <si>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</si>
  <si>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</si>
  <si>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</si>
  <si>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</si>
  <si>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</si>
  <si>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</si>
  <si>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</si>
  <si>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</si>
  <si>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</si>
  <si>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</si>
  <si>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</si>
  <si>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</si>
  <si>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</si>
  <si>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</si>
  <si>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</si>
  <si>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</si>
  <si>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</si>
  <si>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</si>
  <si>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</si>
  <si>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</si>
  <si>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</si>
  <si>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</si>
  <si>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</si>
  <si>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</si>
  <si>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</si>
  <si>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</si>
  <si>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</si>
  <si>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</si>
  <si>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</si>
  <si>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</si>
  <si>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</si>
  <si>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</si>
  <si>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</si>
  <si>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</si>
  <si>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</si>
  <si>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</si>
  <si>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</si>
  <si>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</si>
  <si>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</si>
  <si>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</si>
  <si>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</si>
  <si>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</si>
  <si>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</si>
  <si>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</si>
  <si>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</si>
  <si>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</si>
  <si>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</si>
  <si>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</si>
  <si>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</si>
  <si>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</si>
  <si>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</si>
  <si>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</si>
  <si>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</si>
  <si>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</si>
  <si>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</si>
  <si>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</si>
  <si>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</si>
  <si>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</si>
  <si>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</si>
  <si>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</si>
  <si>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</si>
  <si>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</si>
  <si>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</si>
  <si>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</si>
  <si>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</si>
  <si>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</si>
  <si>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</si>
  <si>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</si>
  <si>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</si>
  <si>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</si>
  <si>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</si>
  <si>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</si>
  <si>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</si>
  <si>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</si>
  <si>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</si>
  <si>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</si>
  <si>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</si>
  <si>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</si>
  <si>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</si>
  <si>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</si>
  <si>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</si>
  <si>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</si>
  <si>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</si>
  <si>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</si>
  <si>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</si>
  <si>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</si>
  <si>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</si>
  <si>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</si>
  <si>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</si>
  <si>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</si>
  <si>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</si>
  <si>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</si>
  <si>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</si>
  <si>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</si>
  <si>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</si>
  <si>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</si>
  <si>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</si>
  <si>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</si>
  <si>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</si>
  <si>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</si>
  <si>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</si>
  <si>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</si>
  <si>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</si>
  <si>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</si>
  <si>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</si>
  <si>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</si>
  <si>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</si>
  <si>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</si>
  <si>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</si>
  <si>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</si>
  <si>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</si>
  <si>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</si>
  <si>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</si>
  <si>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</si>
  <si>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</si>
  <si>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</si>
  <si>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</si>
  <si>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</si>
  <si>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</si>
  <si>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</si>
  <si>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</si>
  <si>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</si>
  <si>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</si>
  <si>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</si>
  <si>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</si>
  <si>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</si>
  <si>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</si>
  <si>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</si>
  <si>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</si>
  <si>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</si>
  <si>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</si>
  <si>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</si>
  <si>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</si>
  <si>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</si>
  <si>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</si>
  <si>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</si>
  <si>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</si>
  <si>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</si>
  <si>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</si>
  <si>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</si>
  <si>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</si>
  <si>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</si>
  <si>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</si>
  <si>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</si>
  <si>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</si>
  <si>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</si>
  <si>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</si>
  <si>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</si>
  <si>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</si>
  <si>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</si>
  <si>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</si>
  <si>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</si>
  <si>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</si>
  <si>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</si>
  <si>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</si>
  <si>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</si>
  <si>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</si>
  <si>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</si>
  <si>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</si>
  <si>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SERVIÇOS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</si>
  <si>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</si>
  <si>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</si>
  <si>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</si>
  <si>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</si>
  <si>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</si>
  <si>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</si>
  <si>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</si>
  <si>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</si>
  <si>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</si>
  <si>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</si>
  <si>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</si>
  <si>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</si>
  <si>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</si>
  <si>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</si>
  <si>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</si>
  <si>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</si>
  <si>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</si>
  <si>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</si>
  <si>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</si>
  <si>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</si>
  <si>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</si>
  <si>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</si>
  <si>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</si>
  <si>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</si>
  <si>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</si>
  <si>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</si>
  <si>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</si>
  <si>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</si>
  <si>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</si>
  <si>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</si>
  <si>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</si>
  <si>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</si>
  <si>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</si>
  <si>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</si>
  <si>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</si>
  <si>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</si>
  <si>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</si>
  <si>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</si>
  <si>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</si>
  <si>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</si>
  <si>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</si>
  <si>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</si>
  <si>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</si>
  <si>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</si>
  <si>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</si>
  <si>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</si>
  <si>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</si>
  <si>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</si>
  <si>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</si>
  <si>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</si>
  <si>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</si>
  <si>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</si>
  <si>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</si>
  <si>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</si>
  <si>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</si>
  <si>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</si>
  <si>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</si>
  <si>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</si>
  <si>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</si>
  <si>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</si>
  <si>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</si>
  <si>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</si>
  <si>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</si>
  <si>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</si>
  <si>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</si>
  <si>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</si>
  <si>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</si>
  <si>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</si>
  <si>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</si>
  <si>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</si>
  <si>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</si>
  <si>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</si>
  <si>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</si>
  <si>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</si>
  <si>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</si>
  <si>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</si>
  <si>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</si>
  <si>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</si>
  <si>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</si>
  <si>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</si>
  <si>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</si>
  <si>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</si>
  <si>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</si>
  <si>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</si>
  <si>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</si>
  <si>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</si>
  <si>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</si>
  <si>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</si>
  <si>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</si>
  <si>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</si>
  <si>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</si>
  <si>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</si>
  <si>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</si>
  <si>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</si>
  <si>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</si>
  <si>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</si>
  <si>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</si>
  <si>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</si>
  <si>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</si>
  <si>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</si>
  <si>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</si>
  <si>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</si>
  <si>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</si>
  <si>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</si>
  <si>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</si>
  <si>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</si>
  <si>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</si>
  <si>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</si>
  <si>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</si>
  <si>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</si>
  <si>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</si>
  <si>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</si>
  <si>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</si>
  <si>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</si>
  <si>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</si>
  <si>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</si>
  <si>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</si>
  <si>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</si>
  <si>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</si>
  <si>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</si>
  <si>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</si>
  <si>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</si>
  <si>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</si>
  <si>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</si>
  <si>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</si>
  <si>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</si>
  <si>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</si>
  <si>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</si>
  <si>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</si>
  <si>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</si>
  <si>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</si>
  <si>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</si>
  <si>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</si>
  <si>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</si>
  <si>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</si>
  <si>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</si>
  <si>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</si>
  <si>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</si>
  <si>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</si>
  <si>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</si>
  <si>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</si>
  <si>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</si>
  <si>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</si>
  <si>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</si>
  <si>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</si>
  <si>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</si>
  <si>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</si>
  <si>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</si>
  <si>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</si>
  <si>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</si>
  <si>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</si>
  <si>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</si>
  <si>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</si>
  <si>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</si>
  <si>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</si>
  <si>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</si>
  <si>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</si>
  <si>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</si>
  <si>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</si>
  <si>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</si>
  <si>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</si>
  <si>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</si>
  <si>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</si>
  <si>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</si>
  <si>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</si>
  <si>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</si>
  <si>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</si>
  <si>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</si>
  <si>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</si>
  <si>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</si>
  <si>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</si>
  <si>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</si>
  <si>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</si>
  <si>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</si>
  <si>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</si>
  <si>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</si>
  <si>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</si>
  <si>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</si>
  <si>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</si>
  <si>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</si>
  <si>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</si>
  <si>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</si>
  <si>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</si>
  <si>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</si>
  <si>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</si>
  <si>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</si>
  <si>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</si>
  <si>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</si>
  <si>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</si>
  <si>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</si>
  <si>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</si>
  <si>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</si>
  <si>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</si>
  <si>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</si>
  <si>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</si>
  <si>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</si>
  <si>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</si>
  <si>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</si>
  <si>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</si>
  <si>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</si>
  <si>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</si>
  <si>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</si>
  <si>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</si>
  <si>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</si>
  <si>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</si>
  <si>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</si>
  <si>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</si>
  <si>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</si>
  <si>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</si>
  <si>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</si>
  <si>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</si>
  <si>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</si>
  <si>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</si>
  <si>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</si>
  <si>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</si>
  <si>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</si>
  <si>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</si>
  <si>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</si>
  <si>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</si>
  <si>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</si>
  <si>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</si>
  <si>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</si>
  <si>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</si>
  <si>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</si>
  <si>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</si>
  <si>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</si>
  <si>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</si>
  <si>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</si>
  <si>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</si>
  <si>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</si>
  <si>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</si>
  <si>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</si>
  <si>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</si>
  <si>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</si>
  <si>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</si>
  <si>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</si>
  <si>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</si>
  <si>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</si>
  <si>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</si>
  <si>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</si>
  <si>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</si>
  <si>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</si>
  <si>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</si>
  <si>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</si>
  <si>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</si>
  <si>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</si>
  <si>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</si>
  <si>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</si>
  <si>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</si>
  <si>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</si>
  <si>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</si>
  <si>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</si>
  <si>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</si>
  <si>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</si>
  <si>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</si>
  <si>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</si>
  <si>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</si>
  <si>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</si>
  <si>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</si>
  <si>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</si>
  <si>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</si>
  <si>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</si>
  <si>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</si>
  <si>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</si>
  <si>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</si>
  <si>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</si>
  <si>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</si>
  <si>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</si>
  <si>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</si>
  <si>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</si>
  <si>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</si>
  <si>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</si>
  <si>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</si>
  <si>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</si>
  <si>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</si>
  <si>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</si>
  <si>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</si>
  <si>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</si>
  <si>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</si>
  <si>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</si>
  <si>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</si>
  <si>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</si>
  <si>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</si>
  <si>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</si>
  <si>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</si>
  <si>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</si>
  <si>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</si>
  <si>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</si>
  <si>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</si>
  <si>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</si>
  <si>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</si>
  <si>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</si>
  <si>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</si>
  <si>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</si>
  <si>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</si>
  <si>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</si>
  <si>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</si>
  <si>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</si>
  <si>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</si>
  <si>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</si>
  <si>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</si>
  <si>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</si>
  <si>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</si>
  <si>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</si>
  <si>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</si>
  <si>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</si>
  <si>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</si>
  <si>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</si>
  <si>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</si>
  <si>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</si>
  <si>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</si>
  <si>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</si>
  <si>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</si>
  <si>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</si>
  <si>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</si>
  <si>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</si>
  <si>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</si>
  <si>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</si>
  <si>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</si>
  <si>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</si>
  <si>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</si>
  <si>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</si>
  <si>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</si>
  <si>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</si>
  <si>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</si>
  <si>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</si>
  <si>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</si>
  <si>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</si>
  <si>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</si>
  <si>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</si>
  <si>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</si>
  <si>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</si>
  <si>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</si>
  <si>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</si>
  <si>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</si>
  <si>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</si>
  <si>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</si>
  <si>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</si>
  <si>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</si>
  <si>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</si>
  <si>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</si>
  <si>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</si>
  <si>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</si>
  <si>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</si>
  <si>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</si>
  <si>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</si>
  <si>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</si>
  <si>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</si>
  <si>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</si>
  <si>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</si>
  <si>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</si>
  <si>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</si>
  <si>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</si>
  <si>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</si>
  <si>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</si>
  <si>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</si>
  <si>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</si>
  <si>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</si>
  <si>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</si>
  <si>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</si>
  <si>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</si>
  <si>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</si>
  <si>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</si>
  <si>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</si>
  <si>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</si>
  <si>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</si>
  <si>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</si>
  <si>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</si>
  <si>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</si>
  <si>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</si>
  <si>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</si>
  <si>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</si>
  <si>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</si>
  <si>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</si>
  <si>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</si>
  <si>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</si>
  <si>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</si>
  <si>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</si>
  <si>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</si>
  <si>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</si>
  <si>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</si>
  <si>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</si>
  <si>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</si>
  <si>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</si>
  <si>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</si>
  <si>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</si>
  <si>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</si>
  <si>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</si>
  <si>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</si>
  <si>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</si>
  <si>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</si>
  <si>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</si>
  <si>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</si>
  <si>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</si>
  <si>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</si>
  <si>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</si>
  <si>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</si>
  <si>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</si>
  <si>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</si>
  <si>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</si>
  <si>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</si>
  <si>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</si>
  <si>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</si>
  <si>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</si>
  <si>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</si>
  <si>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</si>
  <si>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</si>
  <si>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</si>
  <si>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</si>
  <si>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</si>
  <si>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</si>
  <si>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</si>
  <si>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</si>
  <si>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</si>
  <si>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</si>
  <si>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</si>
  <si>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</si>
  <si>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</si>
  <si>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</si>
  <si>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</si>
  <si>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</si>
  <si>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</si>
  <si>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</si>
  <si>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</si>
  <si>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</si>
  <si>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</si>
  <si>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</si>
  <si>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</si>
  <si>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</si>
  <si>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</si>
  <si>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</si>
  <si>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</si>
  <si>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</si>
  <si>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</si>
  <si>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</si>
  <si>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</si>
  <si>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</si>
  <si>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</si>
  <si>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</si>
  <si>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</si>
  <si>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</si>
  <si>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</si>
  <si>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</si>
  <si>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</si>
  <si>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</si>
  <si>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</si>
  <si>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</si>
  <si>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</si>
  <si>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</si>
  <si>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</si>
  <si>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</si>
  <si>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</si>
  <si>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</si>
  <si>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</si>
  <si>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</si>
  <si>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</si>
  <si>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</si>
  <si>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</si>
  <si>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</si>
  <si>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</si>
  <si>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</si>
  <si>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</si>
  <si>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</si>
  <si>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</si>
  <si>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</si>
  <si>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</si>
  <si>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</si>
  <si>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</si>
  <si>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</si>
  <si>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</si>
  <si>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</si>
  <si>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</si>
  <si>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</si>
  <si>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</si>
  <si>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</si>
  <si>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</si>
  <si>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</si>
  <si>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</si>
  <si>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</si>
  <si>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</si>
  <si>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</si>
  <si>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</si>
  <si>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</si>
  <si>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</si>
  <si>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</si>
  <si>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</si>
  <si>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</si>
  <si>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</si>
  <si>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</si>
  <si>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</si>
  <si>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</si>
  <si>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</si>
  <si>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</si>
  <si>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</si>
  <si>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</si>
  <si>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</si>
  <si>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</si>
  <si>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</si>
  <si>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</si>
  <si>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</si>
  <si>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</si>
  <si>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</si>
  <si>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</si>
  <si>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</si>
  <si>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</si>
  <si>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</si>
  <si>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</si>
  <si>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</si>
  <si>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</si>
  <si>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</si>
  <si>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</si>
  <si>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</si>
  <si>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</si>
  <si>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</si>
  <si>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</si>
  <si>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</si>
  <si>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</si>
  <si>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</si>
  <si>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</si>
  <si>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</si>
  <si>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</si>
  <si>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</si>
  <si>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</si>
  <si>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</si>
  <si>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</si>
  <si>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</si>
  <si>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</si>
  <si>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</si>
  <si>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</si>
  <si>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</si>
  <si>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</si>
  <si>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</si>
  <si>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</si>
  <si>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</si>
  <si>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</si>
  <si>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</si>
  <si>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</si>
  <si>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</si>
  <si>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</si>
  <si>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</si>
  <si>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</si>
  <si>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</si>
  <si>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</si>
  <si>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</si>
  <si>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</si>
  <si>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</si>
  <si>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</si>
  <si>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</si>
  <si>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</si>
  <si>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</si>
  <si>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</si>
  <si>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</si>
  <si>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</si>
  <si>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</si>
  <si>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</si>
  <si>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</si>
  <si>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</si>
  <si>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</si>
  <si>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</si>
  <si>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</si>
  <si>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</si>
  <si>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</si>
  <si>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</si>
  <si>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</si>
  <si>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</si>
  <si>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</si>
  <si>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</si>
  <si>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</si>
  <si>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</si>
  <si>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</si>
  <si>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</si>
  <si>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</si>
  <si>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</si>
  <si>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</si>
  <si>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</si>
  <si>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</si>
  <si>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</si>
  <si>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</si>
  <si>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</si>
  <si>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</si>
  <si>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</si>
  <si>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</si>
  <si>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</si>
  <si>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</si>
  <si>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</si>
  <si>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</si>
  <si>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</si>
  <si>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</si>
  <si>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</si>
  <si>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</si>
  <si>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</si>
  <si>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</si>
  <si>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</si>
  <si>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</si>
  <si>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</si>
  <si>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</si>
  <si>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</si>
  <si>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</si>
  <si>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</si>
  <si>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</si>
  <si>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</si>
  <si>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</si>
  <si>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</si>
  <si>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</si>
  <si>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</si>
  <si>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</si>
  <si>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</si>
  <si>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</si>
  <si>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</si>
  <si>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</si>
  <si>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</si>
  <si>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</si>
  <si>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</si>
  <si>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</si>
  <si>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</si>
  <si>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</si>
  <si>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</si>
  <si>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</si>
  <si>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</si>
  <si>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</si>
  <si>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</si>
  <si>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</si>
  <si>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</si>
  <si>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</si>
  <si>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</si>
  <si>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</si>
  <si>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</si>
  <si>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</si>
  <si>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</si>
  <si>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</si>
  <si>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</si>
  <si>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</si>
  <si>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</si>
  <si>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</si>
  <si>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</si>
  <si>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</si>
  <si>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</si>
  <si>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</si>
  <si>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</si>
  <si>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</si>
  <si>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</si>
  <si>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</si>
  <si>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</si>
  <si>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</si>
  <si>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</si>
  <si>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</si>
  <si>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</si>
  <si>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</si>
  <si>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</si>
  <si>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</si>
  <si>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</si>
  <si>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</si>
  <si>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</si>
  <si>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</si>
  <si>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</si>
  <si>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</si>
  <si>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</si>
  <si>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</si>
  <si>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</si>
  <si>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</si>
  <si>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</si>
  <si>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</si>
  <si>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</si>
  <si>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</si>
  <si>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</si>
  <si>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</si>
  <si>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</si>
  <si>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</si>
  <si>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</si>
  <si>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</si>
  <si>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</si>
  <si>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</si>
  <si>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</si>
  <si>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</si>
  <si>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</si>
  <si>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</si>
  <si>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</si>
  <si>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</si>
  <si>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</si>
  <si>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</si>
  <si>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</si>
  <si>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</si>
  <si>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</si>
  <si>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</si>
  <si>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</si>
  <si>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</si>
  <si>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</si>
  <si>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</si>
  <si>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</si>
  <si>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</si>
  <si>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</si>
  <si>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</si>
  <si>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</si>
  <si>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</si>
  <si>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</si>
  <si>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</si>
  <si>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</si>
  <si>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</si>
  <si>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</si>
  <si>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</si>
  <si>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</si>
  <si>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</si>
  <si>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</si>
  <si>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</si>
  <si>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</si>
  <si>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</si>
  <si>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</si>
  <si>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</si>
  <si>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</si>
  <si>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</si>
  <si>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</si>
  <si>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</si>
  <si>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</si>
  <si>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</si>
  <si>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</si>
  <si>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</si>
  <si>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</si>
  <si>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</si>
  <si>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</si>
  <si>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</si>
  <si>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</si>
  <si>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</si>
  <si>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</si>
  <si>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</si>
  <si>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</si>
  <si>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</si>
  <si>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</si>
  <si>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</si>
  <si>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</si>
  <si>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</si>
  <si>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</si>
  <si>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</si>
  <si>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</si>
  <si>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</si>
  <si>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</si>
  <si>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</si>
  <si>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</si>
  <si>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</si>
  <si>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</si>
  <si>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</si>
  <si>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</si>
  <si>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</si>
  <si>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</si>
  <si>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</si>
  <si>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</si>
  <si>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</si>
  <si>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</si>
  <si>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</si>
  <si>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</si>
  <si>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</si>
  <si>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</si>
  <si>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</si>
  <si>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</si>
  <si>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</si>
  <si>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</si>
  <si>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</si>
  <si>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</si>
  <si>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</si>
  <si>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</si>
  <si>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</si>
  <si>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</si>
  <si>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</si>
  <si>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</si>
  <si>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</si>
  <si>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</si>
  <si>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</si>
  <si>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</si>
  <si>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</si>
  <si>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</si>
  <si>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</si>
  <si>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</si>
  <si>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</si>
  <si>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</si>
  <si>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</si>
  <si>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</si>
  <si>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</si>
  <si>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</si>
  <si>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</si>
  <si>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</si>
  <si>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</si>
  <si>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</si>
  <si>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</si>
  <si>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</si>
  <si>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</si>
  <si>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</si>
  <si>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</si>
  <si>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</si>
  <si>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</si>
  <si>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</si>
  <si>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</si>
  <si>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</si>
  <si>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</si>
  <si>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</si>
  <si>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</si>
  <si>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</si>
  <si>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</si>
  <si>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</si>
  <si>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</si>
  <si>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</si>
  <si>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</si>
  <si>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</si>
  <si>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</si>
  <si>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</si>
  <si>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</si>
  <si>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</si>
  <si>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</si>
  <si>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</si>
  <si>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</si>
  <si>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</si>
  <si>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</si>
  <si>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</si>
  <si>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</si>
  <si>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</si>
  <si>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</si>
  <si>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</si>
  <si>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</si>
  <si>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</si>
  <si>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</si>
  <si>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</si>
  <si>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</si>
  <si>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</si>
  <si>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</si>
  <si>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</si>
  <si>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</si>
  <si>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</si>
  <si>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</si>
  <si>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</si>
  <si>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</si>
  <si>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</si>
  <si>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</si>
  <si>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</si>
  <si>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</si>
  <si>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</si>
  <si>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</si>
  <si>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</si>
  <si>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</si>
  <si>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</si>
  <si>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</si>
  <si>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</si>
  <si>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</si>
  <si>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</si>
  <si>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</si>
  <si>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</si>
  <si>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</si>
  <si>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</si>
  <si>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</si>
  <si>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</si>
  <si>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</si>
  <si>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</si>
  <si>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</si>
  <si>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</si>
  <si>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</si>
  <si>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</si>
  <si>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</si>
  <si>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</si>
  <si>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</si>
  <si>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</si>
  <si>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</si>
  <si>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</si>
  <si>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</si>
  <si>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</si>
  <si>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</si>
  <si>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</si>
  <si>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</si>
  <si>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</si>
  <si>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</si>
  <si>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</si>
  <si>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</si>
  <si>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</si>
  <si>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</si>
  <si>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</si>
  <si>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</si>
  <si>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</si>
  <si>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</si>
  <si>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</si>
  <si>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</si>
  <si>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</si>
  <si>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</si>
  <si>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</si>
  <si>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</si>
  <si>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</si>
  <si>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</si>
  <si>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</si>
  <si>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</si>
  <si>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</si>
  <si>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</si>
  <si>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</si>
  <si>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</si>
  <si>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</si>
  <si>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</si>
  <si>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</si>
  <si>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</si>
  <si>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</si>
  <si>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</si>
  <si>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</si>
  <si>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</si>
  <si>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</si>
  <si>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</si>
  <si>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</si>
  <si>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</si>
  <si>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</si>
  <si>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</si>
  <si>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</si>
  <si>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</si>
  <si>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</si>
  <si>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</si>
  <si>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</si>
  <si>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</si>
  <si>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</si>
  <si>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</si>
  <si>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</si>
  <si>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</si>
  <si>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</si>
  <si>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</si>
  <si>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</si>
  <si>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</si>
  <si>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</si>
  <si>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</si>
  <si>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</si>
  <si>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</si>
  <si>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</si>
  <si>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</si>
  <si>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</si>
  <si>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</si>
  <si>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</si>
  <si>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</si>
  <si>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</si>
  <si>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</si>
  <si>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</si>
  <si>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</si>
  <si>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</si>
  <si>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</si>
  <si>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</si>
  <si>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</si>
  <si>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</si>
  <si>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</si>
  <si>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</si>
  <si>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</si>
  <si>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</si>
  <si>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</si>
  <si>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</si>
  <si>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</si>
  <si>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</si>
  <si>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</si>
  <si>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</si>
  <si>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</si>
  <si>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</si>
  <si>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</si>
  <si>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</si>
  <si>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</si>
  <si>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</si>
  <si>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</si>
  <si>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</si>
  <si>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</si>
  <si>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</si>
  <si>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</si>
  <si>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</si>
  <si>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</si>
  <si>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</si>
  <si>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</si>
  <si>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</si>
  <si>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</si>
  <si>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</si>
  <si>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</si>
  <si>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</si>
  <si>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</si>
  <si>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</si>
  <si>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</si>
  <si>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</si>
  <si>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</si>
  <si>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</si>
  <si>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</si>
  <si>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</si>
  <si>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</si>
  <si>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</si>
  <si>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</si>
  <si>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</si>
  <si>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</si>
  <si>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</si>
  <si>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</si>
  <si>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</si>
  <si>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</si>
  <si>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</si>
  <si>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</si>
  <si>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</si>
  <si>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</si>
  <si>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</si>
  <si>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</si>
  <si>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</si>
  <si>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</si>
  <si>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</si>
  <si>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</si>
  <si>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</si>
  <si>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</si>
  <si>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</si>
  <si>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</si>
  <si>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</si>
  <si>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</si>
  <si>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</si>
  <si>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</si>
  <si>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</si>
  <si>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</si>
  <si>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</si>
  <si>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</si>
  <si>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</si>
  <si>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</si>
  <si>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</si>
  <si>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</si>
  <si>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</si>
  <si>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</si>
  <si>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</si>
  <si>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</si>
  <si>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</si>
  <si>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</si>
  <si>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</si>
  <si>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</si>
  <si>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</si>
  <si>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</si>
  <si>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</si>
  <si>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</si>
  <si>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</si>
  <si>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</si>
  <si>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</si>
  <si>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</si>
  <si>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</si>
  <si>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</si>
  <si>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</si>
  <si>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</si>
  <si>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</si>
  <si>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</si>
  <si>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</si>
  <si>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</si>
  <si>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</si>
  <si>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</si>
  <si>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</si>
  <si>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</si>
  <si>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</si>
  <si>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</si>
  <si>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</si>
  <si>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</si>
  <si>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</si>
  <si>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</si>
  <si>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</si>
  <si>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</si>
  <si>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</si>
  <si>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</si>
  <si>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</si>
  <si>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</si>
  <si>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</si>
  <si>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</si>
  <si>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</si>
  <si>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</si>
  <si>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</si>
  <si>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</si>
  <si>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</si>
  <si>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</si>
  <si>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</si>
  <si>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</si>
  <si>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</si>
  <si>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</si>
  <si>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</si>
  <si>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</si>
  <si>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</si>
  <si>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</si>
  <si>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</si>
  <si>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</si>
  <si>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</si>
  <si>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</si>
  <si>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</si>
  <si>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</si>
  <si>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</si>
  <si>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</si>
  <si>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</si>
  <si>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</si>
  <si>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</si>
  <si>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</si>
  <si>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</si>
  <si>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</si>
  <si>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</si>
  <si>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</si>
  <si>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</si>
  <si>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</si>
  <si>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</si>
  <si>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</si>
  <si>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</si>
  <si>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</si>
  <si>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</si>
  <si>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</si>
  <si>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</si>
  <si>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</si>
  <si>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</si>
  <si>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</si>
  <si>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</si>
  <si>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</si>
  <si>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</si>
  <si>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</si>
  <si>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</si>
  <si>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</si>
  <si>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</si>
  <si>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</si>
  <si>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</si>
  <si>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</si>
  <si>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</si>
  <si>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</si>
  <si>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</si>
  <si>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</si>
  <si>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</si>
  <si>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</si>
  <si>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</si>
  <si>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</si>
  <si>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</si>
  <si>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</si>
  <si>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</si>
  <si>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</si>
  <si>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</si>
  <si>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</si>
  <si>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</si>
  <si>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</si>
  <si>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</si>
  <si>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</si>
  <si>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</si>
  <si>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</si>
  <si>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</si>
  <si>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</si>
  <si>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</si>
  <si>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</si>
  <si>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</si>
  <si>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</si>
  <si>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</si>
  <si>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</si>
  <si>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</si>
  <si>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</si>
  <si>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</si>
  <si>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</si>
  <si>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</si>
  <si>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</si>
  <si>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</si>
  <si>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</si>
  <si>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</si>
  <si>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</si>
  <si>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</si>
  <si>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</si>
  <si>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</si>
  <si>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</si>
  <si>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</si>
  <si>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</si>
  <si>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</si>
  <si>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</si>
  <si>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</si>
  <si>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</si>
  <si>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</si>
  <si>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</si>
  <si>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</si>
  <si>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</si>
  <si>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</si>
  <si>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</si>
  <si>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</si>
  <si>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</si>
  <si>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</si>
  <si>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</si>
  <si>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</si>
  <si>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</si>
  <si>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</si>
  <si>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</si>
  <si>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</si>
  <si>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</si>
  <si>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</si>
  <si>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</si>
  <si>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</si>
  <si>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</si>
  <si>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</si>
  <si>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</si>
  <si>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</si>
  <si>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</si>
  <si>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</si>
  <si>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</si>
  <si>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</si>
  <si>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</si>
  <si>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</si>
  <si>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</si>
  <si>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</si>
  <si>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</si>
  <si>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</si>
  <si>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</si>
  <si>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</si>
  <si>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</si>
  <si>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</si>
  <si>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</si>
  <si>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</si>
  <si>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</si>
  <si>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</si>
  <si>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</si>
  <si>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</si>
  <si>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</si>
  <si>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</si>
  <si>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</si>
  <si>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</si>
  <si>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</si>
  <si>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</si>
  <si>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</si>
  <si>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</si>
  <si>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</si>
  <si>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</si>
  <si>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</si>
  <si>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</si>
  <si>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</si>
  <si>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</si>
  <si>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</si>
  <si>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</si>
  <si>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</si>
  <si>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</si>
  <si>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</si>
  <si>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</si>
  <si>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</si>
  <si>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</si>
  <si>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</si>
  <si>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</si>
  <si>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</si>
  <si>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</si>
  <si>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</si>
  <si>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</si>
  <si>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</si>
  <si>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</si>
  <si>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</si>
  <si>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</si>
  <si>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</si>
  <si>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</si>
  <si>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</si>
  <si>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</si>
  <si>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</si>
  <si>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</si>
  <si>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</si>
  <si>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</si>
  <si>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</si>
  <si>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</si>
  <si>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</si>
  <si>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</si>
  <si>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</si>
  <si>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</si>
  <si>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</si>
  <si>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</si>
  <si>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</si>
  <si>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</si>
  <si>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</si>
  <si>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</si>
  <si>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</si>
  <si>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</si>
  <si>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</si>
  <si>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</si>
  <si>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</si>
  <si>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</si>
  <si>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</si>
  <si>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</si>
  <si>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</si>
  <si>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</si>
  <si>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</si>
  <si>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</si>
  <si>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</si>
  <si>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</si>
  <si>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</si>
  <si>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</si>
  <si>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</si>
  <si>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</si>
  <si>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</si>
  <si>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</si>
  <si>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</si>
  <si>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</si>
  <si>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</si>
  <si>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</si>
  <si>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</si>
  <si>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</si>
  <si>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</si>
  <si>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</si>
  <si>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</si>
  <si>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</si>
  <si>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</si>
  <si>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</si>
  <si>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</si>
  <si>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</si>
  <si>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</si>
  <si>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</si>
  <si>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</si>
  <si>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</si>
  <si>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</si>
  <si>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</si>
  <si>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</si>
  <si>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</si>
  <si>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</si>
  <si>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</si>
  <si>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</si>
  <si>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</si>
  <si>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</si>
  <si>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</si>
  <si>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</si>
  <si>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</si>
  <si>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</si>
  <si>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</si>
  <si>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</si>
  <si>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</si>
  <si>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</si>
  <si>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</si>
  <si>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</si>
  <si>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</si>
  <si>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</si>
  <si>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</si>
  <si>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</si>
  <si>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</si>
  <si>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</si>
  <si>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</si>
  <si>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</si>
  <si>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</si>
  <si>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</si>
  <si>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</si>
  <si>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</si>
  <si>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</si>
  <si>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</si>
  <si>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</si>
  <si>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</si>
  <si>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</si>
  <si>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</si>
  <si>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</si>
  <si>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</si>
  <si>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</si>
  <si>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</si>
  <si>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</si>
  <si>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</si>
  <si>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</si>
  <si>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</si>
  <si>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</si>
  <si>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</si>
  <si>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</si>
  <si>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</si>
  <si>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</si>
  <si>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</si>
  <si>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</si>
  <si>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</si>
  <si>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</si>
  <si>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</si>
  <si>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</si>
  <si>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</si>
  <si>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</si>
  <si>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</si>
  <si>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</si>
  <si>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</si>
  <si>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</si>
  <si>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</si>
  <si>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</si>
  <si>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</si>
  <si>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</si>
  <si>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</si>
  <si>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</si>
  <si>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</si>
  <si>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</si>
  <si>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</si>
  <si>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</si>
  <si>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</si>
  <si>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</si>
  <si>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</si>
  <si>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</si>
  <si>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</si>
  <si>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</si>
  <si>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</si>
  <si>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</si>
  <si>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</si>
  <si>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</si>
  <si>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</si>
  <si>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</si>
  <si>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</si>
  <si>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</si>
  <si>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</si>
  <si>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</si>
  <si>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</si>
  <si>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</si>
  <si>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</si>
  <si>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</si>
  <si>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</si>
  <si>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</si>
  <si>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</si>
  <si>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</si>
  <si>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</si>
  <si>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</si>
  <si>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</si>
  <si>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</si>
  <si>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</si>
  <si>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</si>
  <si>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</si>
  <si>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</si>
  <si>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</si>
  <si>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</si>
  <si>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</si>
  <si>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</si>
  <si>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</si>
  <si>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</si>
  <si>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</si>
  <si>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</si>
  <si>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</si>
  <si>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</si>
  <si>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</si>
  <si>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</si>
  <si>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</si>
  <si>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</si>
  <si>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</si>
  <si>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</si>
  <si>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</si>
  <si>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</si>
  <si>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</si>
  <si>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</si>
  <si>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</si>
  <si>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</si>
  <si>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</si>
  <si>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</si>
  <si>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</si>
  <si>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</si>
  <si>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</si>
  <si>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</si>
  <si>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</si>
  <si>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</si>
  <si>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</si>
  <si>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</si>
  <si>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</si>
  <si>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</si>
  <si>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</si>
  <si>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</si>
  <si>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</si>
  <si>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</si>
  <si>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</si>
  <si>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</si>
  <si>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</si>
  <si>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</si>
  <si>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</si>
  <si>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</si>
  <si>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</si>
  <si>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</si>
  <si>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</si>
  <si>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</si>
  <si>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</si>
  <si>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</si>
  <si>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</si>
  <si>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</si>
  <si>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</si>
  <si>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</si>
  <si>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</si>
  <si>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</si>
  <si>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</si>
  <si>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</si>
  <si>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</si>
  <si>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</si>
  <si>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</si>
  <si>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</si>
  <si>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</si>
  <si>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</si>
  <si>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</si>
  <si>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</si>
  <si>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</si>
  <si>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</si>
  <si>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</si>
  <si>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</si>
  <si>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</si>
  <si>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</si>
  <si>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</si>
  <si>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</si>
  <si>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</si>
  <si>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</si>
  <si>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</si>
  <si>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</si>
  <si>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</si>
  <si>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</si>
  <si>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</si>
  <si>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</si>
  <si>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</si>
  <si>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</si>
  <si>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</si>
  <si>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</si>
  <si>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</si>
  <si>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</si>
  <si>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</si>
  <si>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</si>
  <si>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</si>
  <si>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</si>
  <si>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</si>
  <si>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</si>
  <si>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</si>
  <si>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</si>
  <si>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</si>
  <si>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</si>
  <si>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</si>
  <si>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</si>
  <si>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</si>
  <si>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</si>
  <si>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</si>
  <si>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</si>
  <si>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</si>
  <si>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</si>
  <si>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</si>
  <si>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</si>
  <si>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</si>
  <si>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</si>
  <si>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</si>
  <si>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</si>
  <si>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</si>
  <si>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</si>
  <si>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</si>
  <si>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</si>
  <si>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</si>
  <si>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</si>
  <si>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</si>
  <si>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</si>
  <si>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</si>
  <si>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</si>
  <si>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</si>
  <si>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</si>
  <si>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</si>
  <si>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</si>
  <si>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</si>
  <si>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</si>
  <si>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</si>
  <si>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</si>
  <si>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</si>
  <si>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</si>
  <si>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</si>
  <si>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</si>
  <si>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</si>
  <si>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</si>
  <si>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</si>
  <si>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</si>
  <si>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</si>
  <si>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</si>
  <si>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</si>
  <si>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</si>
  <si>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</si>
  <si>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</si>
  <si>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</si>
  <si>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</si>
  <si>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</si>
  <si>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</si>
  <si>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</si>
  <si>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</si>
  <si>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</si>
  <si>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</si>
  <si>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</si>
  <si>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</si>
  <si>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</si>
  <si>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</si>
  <si>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</si>
  <si>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</si>
  <si>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</si>
  <si>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</si>
  <si>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</si>
  <si>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</si>
  <si>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</si>
  <si>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</si>
  <si>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</si>
  <si>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</si>
  <si>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</si>
  <si>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</si>
  <si>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</si>
  <si>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</si>
  <si>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</si>
  <si>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</si>
  <si>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</si>
  <si>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</si>
  <si>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</si>
  <si>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</si>
  <si>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</si>
  <si>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</si>
  <si>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</si>
  <si>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</si>
  <si>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</si>
  <si>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</si>
  <si>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</si>
  <si>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</si>
  <si>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</si>
  <si>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</si>
  <si>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</si>
  <si>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</si>
  <si>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</si>
  <si>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</si>
  <si>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</si>
  <si>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</si>
  <si>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</si>
  <si>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</si>
  <si>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</si>
  <si>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</si>
  <si>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</si>
  <si>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</si>
  <si>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</si>
  <si>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</si>
  <si>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</si>
  <si>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</si>
  <si>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</si>
  <si>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</si>
  <si>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</si>
  <si>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</si>
  <si>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</si>
  <si>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</si>
  <si>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</si>
  <si>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</si>
  <si>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</si>
  <si>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</si>
  <si>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</si>
  <si>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</si>
  <si>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</si>
  <si>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</si>
  <si>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</si>
  <si>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</si>
  <si>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</si>
  <si>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</si>
  <si>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</si>
  <si>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</si>
  <si>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</si>
  <si>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</si>
  <si>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</si>
  <si>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</si>
  <si>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</si>
  <si>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</si>
  <si>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</si>
  <si>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</si>
  <si>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</si>
  <si>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</si>
  <si>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</si>
  <si>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</si>
  <si>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</si>
  <si>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</si>
  <si>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</si>
  <si>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</si>
  <si>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</si>
  <si>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</si>
  <si>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</si>
  <si>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</si>
  <si>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</si>
  <si>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</si>
  <si>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</si>
  <si>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</si>
  <si>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</si>
  <si>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</si>
  <si>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</si>
  <si>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</si>
  <si>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</si>
  <si>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</si>
  <si>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</si>
  <si>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</si>
  <si>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</si>
  <si>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</si>
  <si>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</si>
  <si>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</si>
  <si>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</si>
  <si>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</si>
  <si>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</si>
  <si>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</si>
  <si>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</si>
  <si>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</si>
  <si>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</si>
  <si>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</si>
  <si>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</si>
  <si>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</si>
  <si>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</si>
  <si>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</si>
  <si>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</si>
  <si>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</si>
  <si>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</si>
  <si>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</si>
  <si>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</si>
  <si>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</si>
  <si>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</si>
  <si>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</si>
  <si>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</si>
  <si>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</si>
  <si>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</si>
  <si>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</si>
  <si>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</si>
  <si>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</si>
  <si>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</si>
  <si>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</si>
  <si>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</si>
  <si>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</si>
  <si>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</si>
  <si>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</si>
  <si>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</si>
  <si>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</si>
  <si>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</si>
  <si>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</si>
  <si>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</si>
  <si>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</si>
  <si>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</si>
  <si>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</si>
  <si>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</si>
  <si>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</si>
  <si>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</si>
  <si>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</si>
  <si>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</si>
  <si>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</si>
  <si>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</si>
  <si>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</si>
  <si>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</si>
  <si>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</si>
  <si>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</si>
  <si>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</si>
  <si>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</si>
  <si>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</si>
  <si>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</si>
  <si>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</si>
  <si>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</si>
  <si>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</si>
  <si>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</si>
  <si>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</si>
  <si>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</si>
  <si>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</si>
  <si>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</si>
  <si>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</si>
  <si>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</si>
  <si>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</si>
  <si>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</si>
  <si>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</si>
  <si>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</si>
  <si>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</si>
  <si>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</si>
  <si>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</si>
  <si>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</si>
  <si>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</si>
  <si>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</si>
  <si>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</si>
  <si>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</si>
  <si>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</si>
  <si>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</si>
  <si>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</si>
  <si>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</si>
  <si>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</si>
  <si>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</si>
  <si>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</si>
  <si>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</si>
  <si>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</si>
  <si>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</si>
  <si>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</si>
  <si>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</si>
  <si>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</si>
  <si>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</si>
  <si>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</si>
  <si>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</si>
  <si>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</si>
  <si>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</si>
  <si>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</si>
  <si>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</si>
  <si>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</si>
  <si>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</si>
  <si>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</si>
  <si>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</si>
  <si>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</si>
  <si>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</si>
  <si>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</si>
  <si>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</si>
  <si>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</si>
  <si>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</si>
  <si>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</si>
  <si>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</si>
  <si>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</si>
  <si>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</si>
  <si>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</si>
  <si>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</si>
  <si>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</si>
  <si>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</si>
  <si>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</si>
  <si>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</si>
  <si>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</si>
  <si>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</si>
  <si>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</si>
  <si>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</si>
  <si>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</si>
  <si>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</si>
  <si>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</si>
  <si>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</si>
  <si>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</si>
  <si>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</si>
  <si>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</si>
  <si>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</si>
  <si>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</si>
  <si>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</si>
  <si>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</si>
  <si>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</si>
  <si>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</si>
  <si>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</si>
  <si>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</si>
  <si>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</si>
  <si>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</si>
  <si>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</si>
  <si>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</si>
  <si>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</si>
  <si>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</si>
  <si>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</si>
  <si>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</si>
  <si>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</si>
  <si>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</si>
  <si>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</si>
  <si>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</si>
  <si>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</si>
  <si>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</si>
  <si>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</si>
  <si>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</si>
  <si>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</si>
  <si>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</si>
  <si>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</si>
  <si>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</si>
  <si>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</si>
  <si>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</si>
  <si>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</si>
  <si>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</si>
  <si>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</si>
  <si>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</si>
  <si>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</si>
  <si>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</si>
  <si>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</si>
  <si>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</si>
  <si>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</si>
  <si>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</si>
  <si>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</si>
  <si>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</si>
  <si>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</si>
  <si>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</si>
  <si>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</si>
  <si>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</si>
  <si>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</si>
  <si>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</si>
  <si>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</si>
  <si>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</si>
  <si>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</si>
  <si>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</si>
  <si>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</si>
  <si>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</si>
  <si>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</si>
  <si>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</si>
  <si>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</si>
  <si>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</si>
  <si>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</si>
  <si>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</si>
  <si>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</si>
  <si>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</si>
  <si>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</si>
  <si>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</si>
  <si>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</si>
  <si>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</si>
  <si>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</si>
  <si>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</si>
  <si>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</si>
  <si>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</si>
  <si>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</si>
  <si>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</si>
  <si>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</si>
  <si>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</si>
  <si>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</si>
  <si>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</si>
  <si>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</si>
  <si>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</si>
  <si>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</si>
  <si>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</si>
  <si>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</si>
  <si>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</si>
  <si>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</si>
  <si>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</si>
  <si>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</si>
  <si>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</si>
  <si>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</si>
  <si>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</si>
  <si>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</si>
  <si>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</si>
  <si>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</si>
  <si>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</si>
  <si>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</si>
  <si>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</si>
  <si>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</si>
  <si>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</si>
  <si>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</si>
  <si>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</si>
  <si>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</si>
  <si>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</si>
  <si>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</si>
  <si>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</si>
  <si>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</si>
  <si>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</si>
  <si>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</si>
  <si>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</si>
  <si>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</si>
  <si>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</si>
  <si>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</si>
  <si>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</si>
  <si>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</si>
  <si>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</si>
  <si>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</si>
  <si>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</si>
  <si>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</si>
  <si>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</si>
  <si>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</si>
  <si>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</si>
  <si>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</si>
  <si>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</si>
  <si>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</si>
  <si>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</si>
  <si>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</si>
  <si>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</si>
  <si>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</si>
  <si>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</si>
  <si>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</si>
  <si>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</si>
  <si>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</si>
  <si>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</si>
  <si>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</si>
  <si>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</si>
  <si>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</si>
  <si>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</si>
  <si>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</si>
  <si>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</si>
  <si>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</si>
  <si>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</si>
  <si>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</si>
  <si>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</si>
  <si>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</si>
  <si>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</si>
  <si>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</si>
  <si>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</si>
  <si>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</si>
  <si>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</si>
  <si>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</si>
  <si>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</si>
  <si>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</si>
  <si>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</si>
  <si>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</si>
  <si>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</si>
  <si>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</si>
  <si>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</si>
  <si>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</si>
  <si>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</si>
  <si>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</si>
  <si>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</si>
  <si>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</si>
  <si>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</si>
  <si>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</si>
  <si>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</si>
  <si>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</si>
  <si>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</si>
  <si>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</si>
  <si>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</si>
  <si>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</si>
  <si>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</si>
  <si>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</si>
  <si>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</si>
  <si>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</si>
  <si>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</si>
  <si>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</si>
  <si>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</si>
  <si>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</si>
  <si>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</si>
  <si>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</si>
  <si>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</si>
  <si>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</si>
  <si>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</si>
  <si>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</si>
  <si>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</si>
  <si>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</si>
  <si>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</si>
  <si>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</si>
  <si>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</si>
  <si>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</si>
  <si>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</si>
  <si>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</si>
  <si>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</si>
  <si>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</si>
  <si>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</si>
  <si>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</si>
  <si>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</si>
  <si>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</si>
  <si>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</si>
  <si>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</si>
  <si>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</si>
  <si>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</si>
  <si>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</si>
  <si>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</si>
  <si>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</si>
  <si>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</si>
  <si>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</si>
  <si>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</si>
  <si>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</si>
  <si>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</si>
  <si>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</si>
  <si>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</si>
  <si>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</si>
  <si>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</si>
  <si>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</si>
  <si>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</si>
  <si>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</si>
  <si>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</si>
  <si>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</si>
  <si>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</si>
  <si>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</si>
  <si>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</si>
  <si>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</si>
  <si>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</si>
  <si>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</si>
  <si>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</si>
  <si>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</si>
  <si>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</si>
  <si>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</si>
  <si>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</si>
  <si>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</si>
  <si>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</si>
  <si>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</si>
  <si>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</si>
  <si>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</si>
  <si>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</si>
  <si>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</si>
  <si>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</si>
  <si>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</si>
  <si>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</si>
  <si>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</si>
  <si>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</si>
  <si>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</si>
  <si>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</si>
  <si>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</si>
  <si>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</si>
  <si>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</si>
  <si>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</si>
  <si>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</si>
  <si>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</si>
  <si>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</si>
  <si>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</si>
  <si>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</si>
  <si>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</si>
  <si>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</si>
  <si>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</si>
  <si>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</si>
  <si>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</si>
  <si>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</si>
  <si>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</si>
  <si>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</si>
  <si>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</si>
  <si>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</si>
  <si>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</si>
  <si>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</si>
  <si>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</si>
  <si>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</si>
  <si>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</si>
  <si>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</si>
  <si>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</si>
  <si>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</si>
  <si>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</si>
  <si>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</si>
  <si>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</si>
  <si>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</si>
  <si>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</si>
  <si>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</si>
  <si>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</si>
  <si>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</si>
  <si>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</si>
  <si>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</si>
  <si>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</si>
  <si>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</si>
  <si>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</si>
  <si>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</si>
  <si>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</si>
  <si>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</si>
  <si>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</si>
  <si>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</si>
  <si>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</si>
  <si>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</si>
  <si>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</si>
  <si>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</si>
  <si>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</si>
  <si>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</si>
  <si>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</si>
  <si>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</si>
  <si>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</si>
  <si>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</si>
  <si>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</si>
  <si>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</si>
  <si>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</si>
  <si>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</si>
  <si>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</si>
  <si>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</si>
  <si>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</si>
  <si>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</si>
  <si>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</si>
  <si>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</si>
  <si>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</si>
  <si>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</si>
  <si>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</si>
  <si>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</si>
  <si>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</si>
  <si>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</si>
  <si>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</si>
  <si>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</si>
  <si>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</si>
  <si>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</si>
  <si>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</si>
  <si>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</si>
  <si>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</si>
  <si>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</si>
  <si>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</si>
  <si>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</si>
  <si>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</si>
  <si>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</si>
  <si>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</si>
  <si>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</si>
  <si>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</si>
  <si>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</si>
  <si>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</si>
  <si>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</si>
  <si>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</si>
  <si>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</si>
  <si>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</si>
  <si>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</si>
  <si>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</si>
  <si>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</si>
  <si>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</si>
  <si>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</si>
  <si>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</si>
  <si>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</si>
  <si>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</si>
  <si>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</si>
  <si>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</si>
  <si>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</si>
  <si>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</si>
  <si>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</si>
  <si>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</si>
  <si>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</si>
  <si>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</si>
  <si>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</si>
  <si>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</si>
  <si>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</si>
  <si>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</si>
  <si>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</si>
  <si>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</si>
  <si>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</si>
  <si>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</si>
  <si>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</si>
  <si>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</si>
  <si>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</si>
  <si>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</si>
  <si>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</si>
  <si>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</si>
  <si>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</si>
  <si>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</si>
  <si>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</si>
  <si>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</si>
  <si>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</si>
  <si>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</si>
  <si>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</si>
  <si>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</si>
  <si>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</si>
  <si>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</si>
  <si>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</si>
  <si>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</si>
  <si>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</si>
  <si>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</si>
  <si>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</si>
  <si>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</si>
  <si>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</si>
  <si>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</si>
  <si>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</si>
  <si>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</si>
  <si>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</si>
  <si>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</si>
  <si>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</si>
  <si>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</si>
  <si>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</si>
  <si>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</si>
  <si>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</si>
  <si>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</si>
  <si>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</si>
  <si>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</si>
  <si>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</si>
  <si>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</si>
  <si>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</si>
  <si>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</si>
  <si>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</si>
  <si>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</si>
  <si>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</si>
  <si>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</si>
  <si>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</si>
  <si>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</si>
  <si>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</si>
  <si>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</si>
  <si>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</si>
  <si>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</si>
  <si>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</si>
  <si>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</si>
  <si>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</si>
  <si>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</si>
  <si>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</si>
  <si>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</si>
  <si>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</si>
  <si>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</si>
  <si>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</si>
  <si>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</si>
  <si>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</si>
  <si>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</si>
  <si>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</si>
  <si>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</si>
  <si>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</si>
  <si>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</si>
  <si>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</si>
  <si>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</si>
  <si>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</si>
  <si>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</si>
  <si>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</si>
  <si>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</si>
  <si>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</si>
  <si>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</si>
  <si>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</si>
  <si>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</si>
  <si>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</si>
  <si>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</si>
  <si>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</si>
  <si>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</si>
  <si>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</si>
  <si>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</si>
  <si>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</si>
  <si>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</si>
  <si>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</si>
  <si>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</si>
  <si>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</si>
  <si>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</si>
  <si>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</si>
  <si>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</si>
  <si>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</si>
  <si>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</si>
  <si>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</si>
  <si>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</si>
  <si>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</si>
  <si>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</si>
  <si>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</si>
  <si>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</si>
  <si>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</si>
  <si>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</si>
  <si>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</si>
  <si>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</si>
  <si>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</si>
  <si>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</si>
  <si>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</si>
  <si>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</si>
  <si>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</si>
  <si>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</si>
  <si>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</si>
  <si>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</si>
  <si>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</si>
  <si>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</si>
  <si>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</si>
  <si>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</si>
  <si>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</si>
  <si>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</si>
  <si>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</si>
  <si>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</si>
  <si>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</si>
  <si>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</si>
  <si>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</si>
  <si>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</si>
  <si>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</si>
  <si>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</si>
  <si>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</si>
  <si>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</si>
  <si>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</si>
  <si>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</si>
  <si>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</si>
  <si>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</si>
  <si>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</si>
  <si>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</si>
  <si>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</si>
  <si>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</si>
  <si>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</si>
  <si>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</si>
  <si>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</si>
  <si>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</si>
  <si>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</si>
  <si>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</si>
  <si>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</si>
  <si>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</si>
  <si>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</si>
  <si>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</si>
  <si>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</si>
  <si>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</si>
  <si>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</si>
  <si>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</si>
  <si>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</si>
  <si>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</si>
  <si>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</si>
  <si>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</si>
  <si>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</si>
  <si>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</si>
  <si>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</si>
  <si>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</si>
  <si>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</si>
  <si>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</si>
  <si>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</si>
  <si>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</si>
  <si>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</si>
  <si>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</si>
  <si>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</si>
  <si>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</si>
  <si>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</si>
  <si>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</si>
  <si>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</si>
  <si>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</si>
  <si>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</si>
  <si>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</si>
  <si>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</si>
  <si>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</si>
  <si>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</si>
  <si>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</si>
  <si>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</si>
  <si>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</si>
  <si>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</si>
  <si>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</si>
  <si>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</si>
  <si>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</si>
  <si>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</si>
  <si>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</si>
  <si>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</si>
  <si>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</si>
  <si>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</si>
  <si>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</si>
  <si>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</si>
  <si>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</si>
  <si>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</si>
  <si>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</si>
  <si>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</si>
  <si>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</si>
  <si>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</si>
  <si>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</si>
  <si>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</si>
  <si>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</si>
  <si>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</si>
  <si>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</si>
  <si>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</si>
  <si>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</si>
  <si>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</si>
  <si>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</si>
  <si>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</si>
  <si>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</si>
  <si>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</si>
  <si>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</si>
  <si>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</si>
  <si>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</si>
  <si>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</si>
  <si>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</si>
  <si>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</si>
  <si>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</si>
  <si>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</si>
  <si>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</si>
  <si>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</si>
  <si>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</si>
  <si>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</si>
  <si>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</si>
  <si>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</si>
  <si>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</si>
  <si>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</si>
  <si>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</si>
  <si>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</si>
  <si>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</si>
  <si>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</si>
  <si>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</si>
  <si>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</si>
  <si>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</si>
  <si>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</si>
  <si>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</si>
  <si>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</si>
  <si>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</si>
  <si>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</si>
  <si>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</si>
  <si>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</si>
  <si>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</si>
  <si>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</si>
  <si>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</si>
  <si>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</si>
  <si>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</si>
  <si>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</si>
  <si>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</si>
  <si>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</si>
  <si>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</si>
  <si>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</si>
  <si>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</si>
  <si>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</si>
  <si>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</si>
  <si>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</si>
  <si>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</si>
  <si>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</si>
  <si>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</si>
  <si>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</si>
  <si>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</si>
  <si>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</si>
  <si>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</si>
  <si>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</si>
  <si>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</si>
  <si>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</si>
  <si>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</si>
  <si>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</si>
  <si>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</si>
  <si>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</si>
  <si>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</si>
  <si>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</si>
  <si>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</si>
  <si>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</si>
  <si>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</si>
  <si>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</si>
  <si>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</si>
  <si>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</si>
  <si>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</si>
  <si>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</si>
  <si>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</si>
  <si>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</si>
  <si>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</si>
  <si>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</si>
  <si>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</si>
  <si>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</si>
  <si>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</si>
  <si>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</si>
  <si>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</si>
  <si>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</si>
  <si>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</si>
  <si>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</si>
  <si>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</si>
  <si>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</si>
  <si>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</si>
  <si>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</si>
  <si>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</si>
  <si>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</si>
  <si>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</si>
  <si>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</si>
  <si>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</si>
  <si>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</si>
  <si>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</si>
  <si>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</si>
  <si>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</si>
  <si>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</si>
  <si>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</si>
  <si>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</si>
  <si>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</si>
  <si>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</si>
  <si>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</si>
  <si>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</si>
  <si>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</si>
  <si>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</si>
  <si>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</si>
  <si>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</si>
  <si>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</si>
  <si>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</si>
  <si>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</si>
  <si>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</si>
  <si>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</si>
  <si>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</si>
  <si>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</si>
  <si>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</si>
  <si>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</si>
  <si>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</si>
  <si>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</si>
  <si>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</si>
  <si>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</si>
  <si>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</si>
  <si>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</si>
  <si>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</si>
  <si>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</si>
  <si>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</si>
  <si>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</si>
  <si>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</si>
  <si>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</si>
  <si>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</si>
  <si>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</si>
  <si>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</si>
  <si>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</si>
  <si>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</si>
  <si>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</si>
  <si>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</si>
  <si>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</si>
  <si>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</si>
  <si>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</si>
  <si>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</si>
  <si>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</si>
  <si>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</si>
  <si>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</si>
  <si>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</si>
  <si>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</si>
  <si>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</si>
  <si>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</si>
  <si>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</si>
  <si>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</si>
  <si>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</si>
  <si>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</si>
  <si>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</si>
  <si>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</si>
  <si>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</si>
  <si>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</si>
  <si>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</si>
  <si>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</si>
  <si>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</si>
  <si>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</si>
  <si>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</si>
  <si>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</si>
  <si>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</si>
  <si>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</si>
  <si>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</si>
  <si>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</si>
  <si>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</si>
  <si>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</si>
  <si>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</si>
  <si>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</si>
  <si>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</si>
  <si>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</si>
  <si>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</si>
  <si>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</si>
  <si>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</si>
  <si>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</si>
  <si>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</si>
  <si>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</si>
  <si>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</si>
  <si>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</si>
  <si>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</si>
  <si>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</si>
  <si>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</si>
  <si>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</si>
  <si>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</si>
  <si>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</si>
  <si>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</si>
  <si>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</si>
  <si>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</si>
  <si>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</si>
  <si>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</si>
  <si>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</si>
  <si>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</si>
  <si>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</si>
  <si>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</si>
  <si>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</si>
  <si>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</si>
  <si>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</si>
  <si>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</si>
  <si>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</si>
  <si>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</si>
  <si>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</si>
  <si>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</si>
  <si>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</si>
  <si>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</si>
  <si>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</si>
  <si>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</si>
  <si>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</si>
  <si>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</si>
  <si>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</si>
  <si>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</si>
  <si>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</si>
  <si>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</si>
  <si>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</si>
  <si>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</si>
  <si>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</si>
  <si>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</si>
  <si>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</si>
  <si>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</si>
  <si>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</si>
  <si>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</si>
  <si>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</si>
  <si>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</si>
  <si>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</si>
  <si>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</si>
  <si>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</si>
  <si>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</si>
  <si>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</si>
  <si>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</si>
  <si>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</si>
  <si>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</si>
  <si>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</si>
  <si>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</si>
  <si>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</si>
  <si>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</si>
  <si>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</si>
  <si>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</si>
  <si>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</si>
  <si>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</si>
  <si>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</si>
  <si>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</si>
  <si>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</si>
  <si>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</si>
  <si>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</si>
  <si>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</si>
  <si>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</si>
  <si>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</si>
  <si>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</si>
  <si>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</si>
  <si>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</si>
  <si>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</si>
  <si>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</si>
  <si>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</si>
  <si>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</si>
  <si>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</si>
  <si>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</si>
  <si>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</si>
  <si>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</si>
  <si>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</si>
  <si>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</si>
  <si>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</si>
  <si>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</si>
  <si>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</si>
  <si>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</si>
  <si>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</si>
  <si>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</si>
  <si>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</si>
  <si>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</si>
  <si>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</si>
  <si>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</si>
  <si>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</si>
  <si>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</si>
  <si>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</si>
  <si>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</si>
  <si>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</si>
  <si>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</si>
  <si>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</si>
  <si>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</si>
  <si>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</si>
  <si>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</si>
  <si>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</si>
  <si>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</si>
  <si>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</si>
  <si>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</si>
  <si>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</si>
  <si>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</si>
  <si>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</si>
  <si>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</si>
  <si>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</si>
  <si>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</si>
  <si>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</si>
  <si>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</si>
  <si>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</si>
  <si>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</si>
  <si>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</si>
  <si>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</si>
  <si>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</si>
  <si>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</si>
  <si>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</si>
  <si>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</si>
  <si>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</si>
  <si>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</si>
  <si>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</si>
  <si>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</si>
  <si>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</si>
  <si>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</si>
  <si>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</si>
  <si>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</si>
  <si>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</si>
  <si>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</si>
  <si>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</si>
  <si>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</si>
  <si>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</si>
  <si>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</si>
  <si>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</si>
  <si>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</si>
  <si>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</si>
  <si>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</si>
  <si>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</si>
  <si>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</si>
  <si>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</si>
  <si>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</si>
  <si>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</si>
  <si>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</si>
  <si>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</si>
  <si>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</si>
  <si>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</si>
  <si>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</si>
  <si>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</si>
  <si>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</si>
  <si>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</si>
  <si>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</si>
  <si>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</si>
  <si>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</si>
  <si>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</si>
  <si>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</si>
  <si>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</si>
  <si>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</si>
  <si>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</si>
  <si>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</si>
  <si>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</si>
  <si>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</si>
  <si>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</si>
  <si>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</si>
  <si>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</si>
  <si>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</si>
  <si>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</si>
  <si>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</si>
  <si>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</si>
  <si>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</si>
  <si>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</si>
  <si>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</si>
  <si>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</si>
  <si>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</si>
  <si>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</si>
  <si>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</si>
  <si>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</si>
  <si>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</si>
  <si>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</si>
  <si>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</si>
  <si>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</si>
  <si>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</si>
  <si>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</si>
  <si>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</si>
  <si>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</si>
  <si>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</si>
  <si>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</si>
  <si>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</si>
  <si>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</si>
  <si>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</si>
  <si>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</si>
  <si>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</si>
  <si>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</si>
  <si>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</si>
  <si>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</si>
  <si>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</si>
  <si>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</si>
  <si>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</si>
  <si>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</si>
  <si>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</si>
  <si>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</si>
  <si>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</si>
  <si>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</si>
  <si>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</si>
  <si>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</si>
  <si>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</si>
  <si>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</si>
  <si>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</si>
  <si>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</si>
  <si>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</si>
  <si>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</si>
  <si>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</si>
  <si>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</si>
  <si>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</si>
  <si>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</si>
  <si>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</si>
  <si>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</si>
  <si>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</si>
  <si>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</si>
  <si>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</si>
  <si>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</si>
  <si>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</si>
  <si>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</si>
  <si>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</si>
  <si>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</si>
  <si>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</si>
  <si>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</si>
  <si>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</si>
  <si>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</si>
  <si>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</si>
  <si>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</si>
  <si>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</si>
  <si>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</si>
  <si>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</si>
  <si>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</si>
  <si>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</si>
  <si>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</si>
  <si>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</si>
  <si>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</si>
  <si>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</si>
  <si>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</si>
  <si>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</si>
  <si>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</si>
  <si>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</si>
  <si>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</si>
  <si>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</si>
  <si>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</si>
  <si>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</si>
  <si>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</si>
  <si>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</si>
  <si>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</si>
  <si>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</si>
  <si>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</si>
  <si>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</si>
  <si>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</si>
  <si>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</si>
  <si>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</si>
  <si>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</si>
  <si>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</si>
  <si>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</si>
  <si>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</si>
  <si>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</si>
  <si>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</si>
  <si>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</si>
  <si>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</si>
  <si>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</si>
  <si>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</si>
  <si>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</si>
  <si>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</si>
  <si>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</si>
  <si>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</si>
  <si>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</si>
  <si>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</si>
  <si>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</si>
  <si>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</si>
  <si>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</si>
  <si>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</si>
  <si>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</si>
  <si>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</si>
  <si>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</si>
  <si>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</si>
  <si>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</si>
  <si>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</si>
  <si>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</si>
  <si>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</si>
  <si>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</si>
  <si>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</si>
  <si>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</si>
  <si>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</si>
  <si>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</si>
  <si>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</si>
  <si>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</si>
  <si>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</si>
  <si>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</si>
  <si>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</si>
  <si>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</si>
  <si>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</si>
  <si>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</si>
  <si>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</si>
  <si>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</si>
  <si>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</si>
  <si>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</si>
  <si>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</si>
  <si>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</si>
  <si>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</si>
  <si>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</si>
  <si>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</si>
  <si>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</si>
  <si>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</si>
  <si>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</si>
  <si>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</si>
  <si>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</si>
  <si>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</si>
  <si>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</si>
  <si>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</si>
  <si>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</si>
  <si>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</si>
  <si>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</si>
  <si>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</si>
  <si>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</si>
  <si>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</si>
  <si>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</si>
  <si>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</si>
  <si>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</si>
  <si>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</si>
  <si>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</si>
  <si>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</si>
  <si>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</si>
  <si>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</si>
  <si>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</si>
  <si>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</si>
  <si>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</si>
  <si>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</si>
  <si>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</si>
  <si>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</si>
  <si>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</si>
  <si>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</si>
  <si>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</si>
  <si>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</si>
  <si>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</si>
  <si>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</si>
  <si>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</si>
  <si>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</si>
  <si>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</si>
  <si>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</si>
  <si>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</si>
  <si>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</si>
  <si>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</si>
  <si>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</si>
  <si>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</si>
  <si>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</si>
  <si>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</si>
  <si>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</si>
  <si>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</si>
  <si>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</si>
  <si>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</si>
  <si>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</si>
  <si>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</si>
  <si>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</si>
  <si>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</si>
  <si>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</si>
  <si>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</si>
  <si>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</si>
  <si>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</si>
  <si>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</si>
  <si>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</si>
  <si>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</si>
  <si>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</si>
  <si>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</si>
  <si>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</si>
  <si>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</si>
  <si>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</si>
  <si>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</si>
  <si>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</si>
  <si>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</si>
  <si>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</si>
  <si>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</si>
  <si>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</si>
  <si>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</si>
  <si>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</si>
  <si>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</si>
  <si>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</si>
  <si>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</si>
  <si>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</si>
  <si>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</si>
  <si>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</si>
  <si>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</si>
  <si>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</si>
  <si>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</si>
  <si>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</si>
  <si>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</si>
  <si>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</si>
  <si>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</si>
  <si>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</si>
  <si>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</si>
  <si>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</si>
  <si>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</si>
  <si>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</si>
  <si>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</si>
  <si>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</si>
  <si>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</si>
  <si>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</si>
  <si>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</si>
  <si>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</si>
  <si>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</si>
  <si>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</si>
  <si>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</si>
  <si>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</si>
  <si>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</si>
  <si>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</si>
  <si>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</si>
  <si>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</si>
  <si>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</si>
  <si>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</si>
  <si>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</si>
  <si>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</si>
  <si>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</si>
  <si>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</si>
  <si>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</si>
  <si>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</si>
  <si>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</si>
  <si>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</si>
  <si>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</si>
  <si>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</si>
  <si>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</si>
  <si>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</si>
  <si>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</si>
  <si>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</si>
  <si>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</si>
  <si>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</si>
  <si>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</si>
  <si>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</si>
  <si>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</si>
  <si>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</si>
  <si>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</si>
  <si>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</si>
  <si>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</si>
  <si>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</si>
  <si>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</si>
  <si>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</si>
  <si>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</si>
  <si>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</si>
  <si>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</si>
  <si>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</si>
  <si>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</si>
  <si>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</si>
  <si>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</si>
  <si>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</si>
  <si>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</si>
  <si>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</si>
  <si>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</si>
  <si>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</si>
  <si>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</si>
  <si>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</si>
  <si>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</si>
  <si>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</si>
  <si>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</si>
  <si>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</si>
  <si>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</si>
  <si>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</si>
  <si>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</si>
  <si>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</si>
  <si>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</si>
  <si>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</si>
  <si>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</si>
  <si>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</si>
  <si>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</si>
  <si>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</si>
  <si>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</si>
  <si>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</si>
  <si>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</si>
  <si>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</si>
  <si>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</si>
  <si>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</si>
  <si>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</si>
  <si>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</si>
  <si>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</si>
  <si>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</si>
  <si>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</si>
  <si>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</si>
  <si>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</si>
  <si>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</si>
  <si>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</si>
  <si>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</si>
  <si>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</si>
  <si>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</si>
  <si>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</si>
  <si>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</si>
  <si>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</si>
  <si>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</si>
  <si>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</si>
  <si>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</si>
  <si>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</si>
  <si>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</si>
  <si>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</si>
  <si>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</si>
  <si>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</si>
  <si>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</si>
  <si>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</si>
  <si>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</si>
  <si>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</si>
  <si>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</si>
  <si>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</si>
  <si>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</si>
  <si>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</si>
  <si>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</si>
  <si>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</si>
  <si>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</si>
  <si>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</si>
  <si>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</si>
  <si>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</si>
  <si>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</si>
  <si>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</si>
  <si>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</si>
  <si>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</si>
  <si>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</si>
  <si>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</si>
  <si>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</si>
  <si>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</si>
  <si>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</si>
  <si>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</si>
  <si>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</si>
  <si>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</si>
  <si>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</si>
  <si>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</si>
  <si>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</si>
  <si>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</si>
  <si>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</si>
  <si>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</si>
  <si>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</si>
  <si>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</si>
  <si>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</si>
  <si>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</si>
  <si>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</si>
  <si>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</si>
  <si>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</si>
  <si>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</si>
  <si>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</si>
  <si>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</si>
  <si>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</si>
  <si>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</si>
  <si>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</si>
  <si>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</si>
  <si>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</si>
  <si>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</si>
  <si>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</si>
  <si>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</si>
  <si>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</si>
  <si>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</si>
  <si>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</si>
  <si>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</si>
  <si>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</si>
  <si>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</si>
  <si>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</si>
  <si>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</si>
  <si>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</si>
  <si>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</si>
  <si>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</si>
  <si>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</si>
  <si>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</si>
  <si>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</si>
  <si>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</si>
  <si>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</si>
  <si>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</si>
  <si>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</si>
  <si>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</si>
  <si>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</si>
  <si>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</si>
  <si>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</si>
  <si>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</si>
  <si>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</si>
  <si>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</si>
  <si>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</si>
  <si>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</si>
  <si>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</si>
  <si>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</si>
  <si>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</si>
  <si>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</si>
  <si>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</si>
  <si>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</si>
  <si>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</si>
  <si>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</si>
  <si>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</si>
  <si>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</si>
  <si>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</si>
  <si>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</si>
  <si>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</si>
  <si>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</si>
  <si>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</si>
  <si>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</si>
  <si>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</si>
  <si>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</si>
  <si>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</si>
  <si>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</si>
  <si>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</si>
  <si>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</si>
  <si>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</si>
  <si>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</si>
  <si>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</si>
  <si>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</si>
  <si>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</si>
  <si>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</si>
  <si>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</si>
  <si>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</si>
  <si>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</si>
  <si>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</si>
  <si>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</si>
  <si>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</si>
  <si>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</si>
  <si>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</si>
  <si>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</si>
  <si>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</si>
  <si>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</si>
  <si>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</si>
  <si>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</si>
  <si>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</si>
  <si>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</si>
  <si>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</si>
  <si>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</si>
  <si>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</si>
  <si>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</si>
  <si>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</si>
  <si>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</si>
  <si>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</si>
  <si>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</si>
  <si>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</si>
  <si>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</si>
  <si>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</si>
  <si>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</si>
  <si>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</si>
  <si>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</si>
  <si>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</si>
  <si>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</si>
  <si>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</si>
  <si>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</si>
  <si>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</si>
  <si>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</si>
  <si>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</si>
  <si>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</si>
  <si>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</si>
  <si>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</si>
  <si>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</si>
  <si>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</si>
  <si>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</si>
  <si>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</si>
  <si>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</si>
  <si>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</si>
  <si>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</si>
  <si>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</si>
  <si>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</si>
  <si>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</si>
  <si>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</si>
  <si>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</si>
  <si>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</si>
  <si>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</si>
  <si>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</si>
  <si>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</si>
  <si>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</si>
  <si>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</si>
  <si>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</si>
  <si>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</si>
  <si>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</si>
  <si>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</si>
  <si>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</si>
  <si>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</si>
  <si>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</si>
  <si>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</si>
  <si>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</si>
  <si>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</si>
  <si>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</si>
  <si>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</si>
  <si>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</si>
  <si>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</si>
  <si>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</si>
  <si>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</si>
  <si>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</si>
  <si>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</si>
  <si>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</si>
  <si>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</si>
  <si>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</si>
  <si>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</si>
  <si>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</si>
  <si>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</si>
  <si>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</si>
  <si>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</si>
  <si>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</si>
  <si>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</si>
  <si>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</si>
  <si>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</si>
  <si>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</si>
  <si>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</si>
  <si>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</si>
  <si>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</si>
  <si>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</si>
  <si>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</si>
  <si>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</si>
  <si>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</si>
  <si>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</si>
  <si>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</si>
  <si>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</si>
  <si>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</si>
  <si>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</si>
  <si>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</si>
  <si>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</si>
  <si>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</si>
  <si>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</si>
  <si>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</si>
  <si>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</si>
  <si>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</si>
  <si>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</si>
  <si>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</si>
  <si>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</si>
  <si>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</si>
  <si>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</si>
  <si>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</si>
  <si>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</si>
  <si>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</si>
  <si>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</si>
  <si>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</si>
  <si>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</si>
  <si>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</si>
  <si>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</si>
  <si>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</si>
  <si>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</si>
  <si>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</si>
  <si>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</si>
  <si>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</si>
  <si>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</si>
  <si>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</si>
  <si>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</si>
  <si>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</si>
  <si>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</si>
  <si>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</si>
  <si>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</si>
  <si>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</si>
  <si>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</si>
  <si>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</si>
  <si>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</si>
  <si>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</si>
  <si>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</si>
  <si>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</si>
  <si>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</si>
  <si>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</si>
  <si>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</si>
  <si>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</si>
  <si>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</si>
  <si>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</si>
  <si>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</si>
  <si>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</si>
  <si>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</si>
  <si>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</si>
  <si>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</si>
  <si>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</si>
  <si>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</si>
  <si>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</si>
  <si>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</si>
  <si>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</si>
  <si>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</si>
  <si>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</si>
  <si>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</si>
  <si>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</si>
  <si>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</si>
  <si>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</si>
  <si>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</si>
  <si>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</si>
  <si>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</si>
  <si>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</si>
  <si>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</si>
  <si>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</si>
  <si>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</si>
  <si>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</si>
  <si>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</si>
  <si>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</si>
  <si>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</si>
  <si>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</si>
  <si>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</si>
  <si>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</si>
  <si>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</si>
  <si>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</si>
  <si>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</si>
  <si>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</si>
  <si>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</si>
  <si>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</si>
  <si>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</si>
  <si>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</si>
  <si>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</si>
  <si>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</si>
  <si>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</si>
  <si>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</si>
  <si>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</si>
  <si>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</si>
  <si>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</si>
  <si>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</si>
  <si>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</si>
  <si>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</si>
  <si>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</si>
  <si>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</si>
  <si>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</si>
  <si>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</si>
  <si>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</si>
  <si>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</si>
  <si>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</si>
  <si>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</si>
  <si>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</si>
  <si>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</si>
  <si>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</si>
  <si>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</si>
  <si>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</si>
  <si>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</si>
  <si>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</si>
  <si>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</si>
  <si>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</si>
  <si>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</si>
  <si>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</si>
  <si>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</si>
  <si>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</si>
  <si>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</si>
  <si>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</si>
  <si>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</si>
  <si>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</si>
  <si>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</si>
  <si>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</si>
  <si>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</si>
  <si>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</si>
  <si>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</si>
  <si>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</si>
  <si>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</si>
  <si>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</si>
  <si>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</si>
  <si>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</si>
  <si>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</si>
  <si>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</si>
  <si>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</si>
  <si>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</si>
  <si>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</si>
  <si>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</si>
  <si>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</si>
  <si>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</si>
  <si>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</si>
  <si>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</si>
  <si>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</si>
  <si>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</si>
  <si>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</si>
  <si>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</si>
  <si>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</si>
  <si>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</si>
  <si>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</si>
  <si>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</si>
  <si>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</si>
  <si>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</si>
  <si>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</si>
  <si>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</si>
  <si>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</si>
  <si>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</si>
  <si>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</si>
  <si>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</si>
  <si>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</si>
  <si>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</si>
  <si>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</si>
  <si>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</si>
  <si>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</si>
  <si>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</si>
  <si>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</si>
  <si>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</si>
  <si>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</si>
  <si>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</si>
  <si>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</si>
  <si>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</si>
  <si>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</si>
  <si>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</si>
  <si>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</si>
  <si>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</si>
  <si>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</si>
  <si>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</si>
  <si>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</si>
  <si>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</si>
  <si>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</si>
  <si>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</si>
  <si>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</si>
  <si>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</si>
  <si>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</si>
  <si>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</si>
  <si>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</si>
  <si>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</si>
  <si>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</si>
  <si>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</si>
  <si>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</si>
  <si>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</si>
  <si>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</si>
  <si>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</si>
  <si>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</si>
  <si>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</si>
  <si>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</si>
  <si>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</si>
  <si>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</si>
  <si>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</si>
  <si>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</si>
  <si>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</si>
  <si>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</si>
  <si>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</si>
  <si>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</si>
  <si>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</si>
  <si>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</si>
  <si>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</si>
  <si>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</si>
  <si>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</si>
  <si>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</si>
  <si>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</si>
  <si>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</si>
  <si>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</si>
  <si>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</si>
  <si>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</si>
  <si>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</si>
  <si>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</si>
  <si>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</si>
  <si>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</si>
  <si>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</si>
  <si>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</si>
  <si>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</si>
  <si>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</si>
  <si>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</si>
  <si>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</si>
  <si>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</si>
  <si>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</si>
  <si>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</si>
  <si>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</si>
  <si>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</si>
  <si>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</si>
  <si>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</si>
  <si>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</si>
  <si>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</si>
  <si>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</si>
  <si>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</si>
  <si>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</si>
  <si>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</si>
  <si>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</si>
  <si>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</si>
  <si>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</si>
  <si>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</si>
  <si>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</si>
  <si>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</si>
  <si>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</si>
  <si>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</si>
  <si>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</si>
  <si>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</si>
  <si>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</si>
  <si>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</si>
  <si>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</si>
  <si>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</si>
  <si>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</si>
  <si>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</si>
  <si>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</si>
  <si>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</si>
  <si>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</si>
  <si>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</si>
  <si>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</si>
  <si>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</si>
  <si>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</si>
  <si>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</si>
  <si>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</si>
  <si>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</si>
  <si>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</si>
  <si>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</si>
  <si>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</si>
  <si>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</si>
  <si>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</si>
  <si>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</si>
  <si>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</si>
  <si>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</si>
  <si>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</si>
  <si>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</si>
  <si>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</si>
  <si>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</si>
  <si>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</si>
  <si>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</si>
  <si>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</si>
  <si>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</si>
  <si>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</si>
  <si>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</si>
  <si>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</si>
  <si>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</si>
  <si>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</si>
  <si>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</si>
  <si>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</si>
  <si>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</si>
  <si>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</si>
  <si>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</si>
  <si>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</si>
  <si>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</si>
  <si>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</si>
  <si>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</si>
  <si>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</si>
  <si>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</si>
  <si>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</si>
  <si>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</si>
  <si>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</si>
  <si>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</si>
  <si>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</si>
  <si>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</si>
  <si>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</si>
  <si>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</si>
  <si>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</si>
  <si>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</si>
  <si>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</si>
  <si>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</si>
  <si>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</si>
  <si>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</si>
  <si>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</si>
  <si>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</si>
  <si>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</si>
  <si>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</si>
  <si>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</si>
  <si>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</si>
  <si>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</si>
  <si>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</si>
  <si>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</si>
  <si>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</si>
  <si>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</si>
  <si>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</si>
  <si>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</si>
  <si>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</si>
  <si>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</si>
  <si>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</si>
  <si>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</si>
  <si>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</si>
  <si>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</si>
  <si>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</si>
  <si>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</si>
  <si>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</si>
  <si>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</si>
  <si>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</si>
  <si>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</si>
  <si>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</si>
  <si>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</si>
  <si>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</si>
  <si>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</si>
  <si>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</si>
  <si>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</si>
  <si>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</si>
  <si>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</si>
  <si>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</si>
  <si>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</si>
  <si>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</si>
  <si>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</si>
  <si>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</si>
  <si>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</si>
  <si>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</si>
  <si>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</si>
  <si>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</si>
  <si>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</si>
  <si>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</si>
  <si>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</si>
  <si>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</si>
  <si>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</si>
  <si>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</si>
  <si>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</si>
  <si>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</si>
  <si>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</si>
  <si>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</si>
  <si>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</si>
  <si>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</si>
  <si>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</si>
  <si>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</si>
  <si>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</si>
  <si>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</si>
  <si>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</si>
  <si>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</si>
  <si>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</si>
  <si>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</si>
  <si>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</si>
  <si>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</si>
  <si>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</si>
  <si>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</si>
  <si>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</si>
  <si>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</si>
  <si>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</si>
  <si>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</si>
  <si>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</si>
  <si>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</si>
  <si>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</si>
  <si>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</si>
  <si>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</si>
  <si>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</si>
  <si>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</si>
  <si>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</si>
  <si>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</si>
  <si>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</si>
  <si>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</si>
  <si>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</si>
  <si>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</si>
  <si>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</si>
  <si>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</si>
  <si>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</si>
  <si>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</si>
  <si>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</si>
  <si>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</si>
  <si>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</si>
  <si>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</si>
  <si>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</si>
  <si>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</si>
  <si>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</si>
  <si>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</si>
  <si>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</si>
  <si>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</si>
  <si>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</si>
  <si>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</si>
  <si>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</si>
  <si>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</si>
  <si>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</si>
  <si>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</si>
  <si>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</si>
  <si>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</si>
  <si>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</si>
  <si>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</si>
  <si>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</si>
  <si>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</si>
  <si>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</si>
  <si>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</si>
  <si>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</si>
  <si>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</si>
  <si>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</si>
  <si>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</si>
  <si>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</si>
  <si>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</si>
  <si>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</si>
  <si>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</si>
  <si>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</si>
  <si>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</si>
  <si>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</si>
  <si>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</si>
  <si>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</si>
  <si>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</si>
  <si>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</si>
  <si>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</si>
  <si>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</si>
  <si>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</si>
  <si>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</si>
  <si>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</si>
  <si>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</si>
  <si>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</si>
  <si>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</si>
  <si>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</si>
  <si>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</si>
  <si>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</si>
  <si>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</si>
  <si>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</si>
  <si>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</si>
  <si>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</si>
  <si>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</si>
  <si>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</si>
  <si>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</si>
  <si>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</si>
  <si>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</si>
  <si>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</si>
  <si>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</si>
  <si>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</si>
  <si>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</si>
  <si>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</si>
  <si>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</si>
  <si>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</si>
  <si>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</si>
  <si>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</si>
  <si>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</si>
  <si>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</si>
  <si>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</si>
  <si>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</si>
  <si>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</si>
  <si>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</si>
  <si>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</si>
  <si>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</si>
  <si>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</si>
  <si>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</si>
  <si>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</si>
  <si>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</si>
  <si>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</si>
  <si>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</si>
  <si>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</si>
  <si>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</si>
  <si>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</si>
  <si>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</si>
  <si>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</si>
  <si>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</si>
  <si>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</si>
  <si>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</si>
  <si>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</si>
  <si>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</si>
  <si>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</si>
  <si>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</si>
  <si>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</si>
  <si>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</si>
  <si>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</si>
  <si>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</si>
  <si>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</si>
  <si>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</si>
  <si>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</si>
  <si>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</si>
  <si>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</si>
  <si>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</si>
  <si>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</si>
  <si>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</si>
  <si>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</si>
  <si>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</si>
  <si>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</si>
  <si>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</si>
  <si>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</si>
  <si>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</si>
  <si>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</si>
  <si>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</si>
  <si>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</si>
  <si>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</si>
  <si>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</si>
  <si>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</si>
  <si>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</si>
  <si>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SP</t>
  </si>
  <si>
    <t>SAO PAULO</t>
  </si>
  <si>
    <t>ALVORADA</t>
  </si>
  <si>
    <t>SERTÃO</t>
  </si>
  <si>
    <t>011102006</t>
  </si>
  <si>
    <t>JANELA DE AÇO TIPO BASCULANTE, PARA VIDROS (VIDROS NÃO INCLUSOS), BATENTE/ REQUADRO INCLUSO (6,5 A 14 CM), COM COM PINTURA ANTICORROSIVA, SEM ACABAMENTO, COM FERRAGENS, FIXAÇÃO COM ARGAMASSA, EXCLUSIVE CONTRAMARCO - FORNECIMENTO E INSTALAÇÃO. AF_11/2024</t>
  </si>
  <si>
    <t>RESUMO</t>
  </si>
  <si>
    <t>FHNIS</t>
  </si>
  <si>
    <t>Fundação em sapata corrida; Estrutura de cobertura em Madeira; Piso e Forro em toda UH; Fossa e Sumidouro; Mureta para Hidrômetro e Padrão de Energia</t>
  </si>
  <si>
    <t>4.6</t>
  </si>
  <si>
    <t>4.7</t>
  </si>
  <si>
    <t>6.3</t>
  </si>
  <si>
    <t>8.5</t>
  </si>
  <si>
    <t>9.2.2</t>
  </si>
  <si>
    <t>10.4</t>
  </si>
  <si>
    <t>CERÂMICA E CONTRAPISO</t>
  </si>
  <si>
    <t>CALÇADA</t>
  </si>
  <si>
    <t>13.1.3</t>
  </si>
  <si>
    <t>13.1.4</t>
  </si>
  <si>
    <t>14.25</t>
  </si>
  <si>
    <t>14.26</t>
  </si>
  <si>
    <t>022400000</t>
  </si>
  <si>
    <t>Quantidade conforme projeto estrutural em kg</t>
  </si>
  <si>
    <t>Escoramento para Viga de Respaldo, indicado no projeto estrutural = 2,40m x 4und = 9,60m</t>
  </si>
  <si>
    <t>Área de Cobertura = 3,96m x 8,90m + 3,96m x 8,90m + 1,27m x 3,35m = 74,74m²</t>
  </si>
  <si>
    <t>Comprimento total = 8,90m</t>
  </si>
  <si>
    <t>Comprimento total = 18,38m</t>
  </si>
  <si>
    <t>Conforme Projeto de Arquitetura = 18,38m x 0,16m = 2,94m²</t>
  </si>
  <si>
    <t>Janela da Sala e Cozinha = (1,50m x 1,00m) x 2und = 3,00m²</t>
  </si>
  <si>
    <t>Banheiro (Box = 1,85m x 2,60m = 4,81m² + Paredes = 4,79m x 1,50m = 7,18m²) + Cozinha (Parede molhada = 6,56m x 1,50m - 0,64m² = 9,20m²) + Área de Serviço (Parede molhada = 2,51m x 1,50m = 3,76m²) = 24,95m²</t>
  </si>
  <si>
    <t>Impermeabilização nas laterais das paredes com altura de 20cm = Área lateral das paredes = 9,07m x 0,20m = 1,81m²</t>
  </si>
  <si>
    <t>Área de reboco interno e externo (124,00m² + 78,93m² = 202,93m²) - Área de azulejo (24,95m²) = 177,98m²</t>
  </si>
  <si>
    <t>Área de reboco interno (124,00m²) - Área de azulejo interno (21,19m²)= 102,81m²</t>
  </si>
  <si>
    <t>Área de reboco externo (78,93m²) - Área de azulejo externo (3,76) = 75,17m²</t>
  </si>
  <si>
    <t>Somatório das áreas das esquadrias = (8,40m² + 5,76m²) x 2,50 = 35,40m²</t>
  </si>
  <si>
    <t>Área interna (40,11m²) + Soleiras (0,80m x 0,13m x 5un. = 0,52m²) = 40,63m²</t>
  </si>
  <si>
    <t>Perímetro interno descontando as área molhadas e vãos = 36,52m</t>
  </si>
  <si>
    <t>Conforme área do Projeto Arquitetônico = 40,11m² x 0,05m = 2,00m³</t>
  </si>
  <si>
    <t>Impermeabilização do piso do banheiro e laterais das paredes com altura de 20cm = Área do banheiro (3,55m²) + Área lateral das paredes (m²) = 1,51m²</t>
  </si>
  <si>
    <t>dos preços de insumos necessários à composição no estado em questão. Custo zerado (hífen)</t>
  </si>
  <si>
    <t>indica que pelo menos um dos itens da composição não tem custo/preço.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</si>
  <si>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</si>
  <si>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</si>
  <si>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</si>
  <si>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</si>
  <si>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</si>
  <si>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</si>
  <si>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</si>
  <si>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</si>
  <si>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</si>
  <si>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</si>
  <si>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</si>
  <si>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</si>
  <si>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</si>
  <si>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</si>
  <si>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</si>
  <si>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</si>
  <si>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</si>
  <si>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</si>
  <si>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</si>
  <si>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</si>
  <si>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</si>
  <si>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</si>
  <si>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</si>
  <si>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</si>
  <si>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</si>
  <si>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</si>
  <si>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</si>
  <si>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</si>
  <si>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</si>
  <si>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</si>
  <si>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</si>
  <si>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</si>
  <si>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</si>
  <si>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</si>
  <si>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</si>
  <si>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</si>
  <si>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</si>
  <si>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</si>
  <si>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</si>
  <si>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</si>
  <si>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</si>
  <si>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</si>
  <si>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</si>
  <si>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</si>
  <si>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</si>
  <si>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</si>
  <si>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</si>
  <si>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</si>
  <si>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</si>
  <si>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</si>
  <si>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</si>
  <si>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</si>
  <si>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</si>
  <si>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</si>
  <si>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</si>
  <si>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</si>
  <si>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</si>
  <si>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</si>
  <si>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</si>
  <si>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</si>
  <si>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</si>
  <si>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</si>
  <si>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</si>
  <si>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</si>
  <si>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</si>
  <si>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</si>
  <si>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</si>
  <si>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</si>
  <si>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</si>
  <si>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</si>
  <si>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</si>
  <si>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</si>
  <si>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</si>
  <si>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</si>
  <si>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</si>
  <si>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</si>
  <si>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</si>
  <si>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</si>
  <si>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</si>
  <si>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</si>
  <si>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</si>
  <si>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</si>
  <si>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</si>
  <si>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</si>
  <si>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</si>
  <si>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</si>
  <si>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</si>
  <si>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</si>
  <si>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</si>
  <si>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</si>
  <si>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</si>
  <si>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</si>
  <si>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</si>
  <si>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</si>
  <si>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</si>
  <si>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</si>
  <si>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</si>
  <si>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</si>
  <si>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</si>
  <si>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</si>
  <si>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</si>
  <si>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</si>
  <si>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</si>
  <si>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</si>
  <si>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</si>
  <si>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</si>
  <si>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</si>
  <si>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</si>
  <si>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</si>
  <si>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</si>
  <si>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</si>
  <si>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</si>
  <si>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</si>
  <si>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</si>
  <si>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</si>
  <si>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</si>
  <si>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</si>
  <si>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</si>
  <si>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</si>
  <si>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</si>
  <si>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</si>
  <si>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</si>
  <si>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</si>
  <si>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</si>
  <si>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</si>
  <si>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</si>
  <si>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</si>
  <si>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</si>
  <si>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</si>
  <si>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</si>
  <si>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</si>
  <si>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</si>
  <si>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</si>
  <si>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</si>
  <si>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</si>
  <si>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</si>
  <si>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</si>
  <si>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</si>
  <si>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</si>
  <si>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</si>
  <si>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</si>
  <si>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</si>
  <si>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</si>
  <si>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</si>
  <si>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</si>
  <si>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</si>
  <si>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</si>
  <si>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</si>
  <si>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</si>
  <si>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</si>
  <si>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</si>
  <si>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</si>
  <si>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</si>
  <si>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</si>
  <si>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</si>
  <si>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</si>
  <si>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</si>
  <si>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</si>
  <si>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</si>
  <si>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</si>
  <si>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</si>
  <si>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</si>
  <si>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</si>
  <si>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</si>
  <si>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</si>
  <si>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</si>
  <si>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</si>
  <si>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</si>
  <si>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</si>
  <si>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</si>
  <si>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</si>
  <si>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</si>
  <si>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</si>
  <si>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</si>
  <si>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</si>
  <si>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</si>
  <si>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</si>
  <si>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FABRICAÇÃO DE CONJUNTO DE MÓDULO METÁLICO, COMPRIMENTO DE 3,0 M E ALTURA DE 1,8 M (ESTRONCAS DE 1,00 M). AF_08/2020</t>
  </si>
  <si>
    <t>FABRICAÇÃO DE CONJUNTO DE MÓDULO METÁLICO, COMPRIMENTO DE 3,6 M E ALTURA DE 3,0 M (ESTRONCAS DE 2,00 M). AF_08/2020</t>
  </si>
  <si>
    <t>ESTACA HÉLICE CONTÍNUA, DIÂMETRO DE 50 CM, INCLUSO CONCRETO FCK=30MPA E ARMADURA MÍNIMA (EXCLUSIVE BOMBEAMENTO, MOBILIZAÇÃO E DESMOBILIZAÇÃO). AF_12/2019</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</si>
  <si>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</si>
  <si>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</si>
  <si>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</si>
  <si>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</si>
  <si>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</si>
  <si>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</si>
  <si>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</si>
  <si>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</si>
  <si>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</si>
  <si>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</si>
  <si>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</si>
  <si>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</si>
  <si>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</si>
  <si>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</si>
  <si>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</si>
  <si>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</si>
  <si>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</si>
  <si>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</si>
  <si>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</si>
  <si>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</si>
  <si>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</si>
  <si>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</si>
  <si>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</si>
  <si>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</si>
  <si>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</si>
  <si>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</si>
  <si>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</si>
  <si>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</si>
  <si>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</si>
  <si>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</si>
  <si>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</si>
  <si>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GUARDA-CORPO DE AÇO GALVANIZADO DE 1,10M DE ALTURA, MONTANTES TUBULARES DE 1.1/2 ESPAÇADOS DE 1,20M, TRAVESSA SUPERIOR DE 2, GRADIL FORMADO POR BARRAS CHATAS EM FERRO DE 32X4,8MM, FIXADO COM CHUMBADOR MECÂNICO. AF_04/2019_PS</t>
  </si>
  <si>
    <t>GUARDA-CORPO DE AÇO GALVANIZADO DE 1,10M, MONTANTES TUBULARES DE 100X50MM ESPAÇADOS DE 1,20M, TRAVESSA SUPERIOR DE 3", GRADIL EM CANTONEIRA 51X51X4,8 MM E BARRAS CHATAS NA VERTICAL DE 32X4,8 MM, FIXADO COM ADESIVO ESTRUTURAL EPOXI. AF_04/2019</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</si>
  <si>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</si>
  <si>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</si>
  <si>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</si>
  <si>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</si>
  <si>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</si>
  <si>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</si>
  <si>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</si>
  <si>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</si>
  <si>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</si>
  <si>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</si>
  <si>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</si>
  <si>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</si>
  <si>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</si>
  <si>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</si>
  <si>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</si>
  <si>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</si>
  <si>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</si>
  <si>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</si>
  <si>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</si>
  <si>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</si>
  <si>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</si>
  <si>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</si>
  <si>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</si>
  <si>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</si>
  <si>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</si>
  <si>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</si>
  <si>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</si>
  <si>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</si>
  <si>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</si>
  <si>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</si>
  <si>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</si>
  <si>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</si>
  <si>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</si>
  <si>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</si>
  <si>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</si>
  <si>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</si>
  <si>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</si>
  <si>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</si>
  <si>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</si>
  <si>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</si>
  <si>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</si>
  <si>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</si>
  <si>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</si>
  <si>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</si>
  <si>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</si>
  <si>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</si>
  <si>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</si>
  <si>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</si>
  <si>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</si>
  <si>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</si>
  <si>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</si>
  <si>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</si>
  <si>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</si>
  <si>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</si>
  <si>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</si>
  <si>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</si>
  <si>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</si>
  <si>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</si>
  <si>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</si>
  <si>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</si>
  <si>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</si>
  <si>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</si>
  <si>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</si>
  <si>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</si>
  <si>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</si>
  <si>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</si>
  <si>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</si>
  <si>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</si>
  <si>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</si>
  <si>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</si>
  <si>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</si>
  <si>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</si>
  <si>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</si>
  <si>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</si>
  <si>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</si>
  <si>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</si>
  <si>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</si>
  <si>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</si>
  <si>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</si>
  <si>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</si>
  <si>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</si>
  <si>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</si>
  <si>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</si>
  <si>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</si>
  <si>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</si>
  <si>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</si>
  <si>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</si>
  <si>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</si>
  <si>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</si>
  <si>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</si>
  <si>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</si>
  <si>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</si>
  <si>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</si>
  <si>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</si>
  <si>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</si>
  <si>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</si>
  <si>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</si>
  <si>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</si>
  <si>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</si>
  <si>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</si>
  <si>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</si>
  <si>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</si>
  <si>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</si>
  <si>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</si>
  <si>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</si>
  <si>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</si>
  <si>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</si>
  <si>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</si>
  <si>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</si>
  <si>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</si>
  <si>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</si>
  <si>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</si>
  <si>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</si>
  <si>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</si>
  <si>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</si>
  <si>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</si>
  <si>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</si>
  <si>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</si>
  <si>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</si>
  <si>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</si>
  <si>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</si>
  <si>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</si>
  <si>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</si>
  <si>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</si>
  <si>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</si>
  <si>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</si>
  <si>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</si>
  <si>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</si>
  <si>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</si>
  <si>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</si>
  <si>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</si>
  <si>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</si>
  <si>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</si>
  <si>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</si>
  <si>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</si>
  <si>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</si>
  <si>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</si>
  <si>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</si>
  <si>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</si>
  <si>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</si>
  <si>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</si>
  <si>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</si>
  <si>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</si>
  <si>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</si>
  <si>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</si>
  <si>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</si>
  <si>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</si>
  <si>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</si>
  <si>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</si>
  <si>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</si>
  <si>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</si>
  <si>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</si>
  <si>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</si>
  <si>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</si>
  <si>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</si>
  <si>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</si>
  <si>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</si>
  <si>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</si>
  <si>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</si>
  <si>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</si>
  <si>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</si>
  <si>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</si>
  <si>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</si>
  <si>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</si>
  <si>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</si>
  <si>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</si>
  <si>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</si>
  <si>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</si>
  <si>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</si>
  <si>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</si>
  <si>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</si>
  <si>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</si>
  <si>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</si>
  <si>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</si>
  <si>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</si>
  <si>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</si>
  <si>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</si>
  <si>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</si>
  <si>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</si>
  <si>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</si>
  <si>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</si>
  <si>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</si>
  <si>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</si>
  <si>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</si>
  <si>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</si>
  <si>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</si>
  <si>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</si>
  <si>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</si>
  <si>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</si>
  <si>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</si>
  <si>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</si>
  <si>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</si>
  <si>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</si>
  <si>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</si>
  <si>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</si>
  <si>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</si>
  <si>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</si>
  <si>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</si>
  <si>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</si>
  <si>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</si>
  <si>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</si>
  <si>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</si>
  <si>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</si>
  <si>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</si>
  <si>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</si>
  <si>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</si>
  <si>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</si>
  <si>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</si>
  <si>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</si>
  <si>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</si>
  <si>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</si>
  <si>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</si>
  <si>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</si>
  <si>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</si>
  <si>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</si>
  <si>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</si>
  <si>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</si>
  <si>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</si>
  <si>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</si>
  <si>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</si>
  <si>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</si>
  <si>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</si>
  <si>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</si>
  <si>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</si>
  <si>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</si>
  <si>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</si>
  <si>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</si>
  <si>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</si>
  <si>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</si>
  <si>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</si>
  <si>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</si>
  <si>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</si>
  <si>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</si>
  <si>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</si>
  <si>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</si>
  <si>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</si>
  <si>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</si>
  <si>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</si>
  <si>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</si>
  <si>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</si>
  <si>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</si>
  <si>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</si>
  <si>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</si>
  <si>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</si>
  <si>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</si>
  <si>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</si>
  <si>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</si>
  <si>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</si>
  <si>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</si>
  <si>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</si>
  <si>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</si>
  <si>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</si>
  <si>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</si>
  <si>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</si>
  <si>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</si>
  <si>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</si>
  <si>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</si>
  <si>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</si>
  <si>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</si>
  <si>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</si>
  <si>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</si>
  <si>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</si>
  <si>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</si>
  <si>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</si>
  <si>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</si>
  <si>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</si>
  <si>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</si>
  <si>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</si>
  <si>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</si>
  <si>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</si>
  <si>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</si>
  <si>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</si>
  <si>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</si>
  <si>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</si>
  <si>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PORTA/PAINEL CEGO PARA DIVISÓRIA (N1) - PAINEL CEGO MSO/COMEIA E=35MM, S/ BONECA, INCLUSO BATENTE, TESTEIRO, DOBRADIÇAS E FECHADURA. AF_01/2021</t>
  </si>
  <si>
    <t>PORTA/PAINEL CEGO PARA DIVISÓRIA (N1) PVC E=35MM, S/ BONECA, INCLUSO BATENTE, TESTEIRO, DOBRADIÇAS E FECHADURA. AF_01/2021</t>
  </si>
  <si>
    <t>PORTA/VIDRO PARA DIVISÓRIA (N2) - PAINEL C/ MSO/COMEIA E=35MM, S/ BONECA, INCLUSO BATENTE, TESTEIRO, DOBRADIÇAS E FECHADURA. AF_01/2021</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</si>
  <si>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</si>
  <si>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</si>
  <si>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</si>
  <si>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</si>
  <si>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</si>
  <si>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</si>
  <si>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</si>
  <si>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</si>
  <si>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</si>
  <si>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</si>
  <si>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</si>
  <si>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</si>
  <si>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</si>
  <si>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</si>
  <si>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</si>
  <si>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</si>
  <si>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</si>
  <si>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</si>
  <si>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</si>
  <si>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</si>
  <si>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</si>
  <si>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</si>
  <si>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</si>
  <si>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</si>
  <si>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</si>
  <si>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</si>
  <si>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</si>
  <si>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</si>
  <si>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</si>
  <si>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</si>
  <si>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</si>
  <si>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</si>
  <si>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</si>
  <si>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</si>
  <si>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</si>
  <si>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</si>
  <si>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</si>
  <si>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</si>
  <si>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</si>
  <si>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</si>
  <si>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</si>
  <si>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</si>
  <si>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</si>
  <si>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</si>
  <si>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</si>
  <si>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</si>
  <si>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</si>
  <si>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</si>
  <si>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</si>
  <si>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</si>
  <si>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</si>
  <si>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</si>
  <si>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</si>
  <si>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</si>
  <si>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</si>
  <si>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</si>
  <si>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</si>
  <si>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</si>
  <si>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</si>
  <si>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</si>
  <si>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</si>
  <si>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</si>
  <si>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</si>
  <si>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</si>
  <si>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</si>
  <si>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</si>
  <si>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</si>
  <si>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</si>
  <si>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</si>
  <si>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</si>
  <si>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</si>
  <si>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</si>
  <si>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</si>
  <si>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</si>
  <si>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</si>
  <si>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</si>
  <si>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</si>
  <si>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</si>
  <si>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</si>
  <si>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</si>
  <si>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</si>
  <si>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</si>
  <si>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</si>
  <si>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</si>
  <si>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</si>
  <si>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</si>
  <si>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</si>
  <si>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</si>
  <si>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</si>
  <si>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</si>
  <si>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</si>
  <si>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</si>
  <si>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</si>
  <si>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</si>
  <si>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</si>
  <si>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</si>
  <si>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</si>
  <si>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</si>
  <si>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</si>
  <si>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</si>
  <si>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</si>
  <si>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</si>
  <si>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</si>
  <si>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</si>
  <si>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</si>
  <si>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</si>
  <si>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</si>
  <si>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</si>
  <si>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</si>
  <si>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</si>
  <si>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</si>
  <si>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</si>
  <si>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</si>
  <si>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</si>
  <si>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</si>
  <si>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</si>
  <si>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</si>
  <si>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</si>
  <si>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</si>
  <si>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</si>
  <si>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</si>
  <si>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</si>
  <si>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</si>
  <si>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</si>
  <si>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</si>
  <si>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</si>
  <si>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</si>
  <si>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</si>
  <si>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</si>
  <si>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</si>
  <si>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</si>
  <si>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</si>
  <si>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</si>
  <si>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</si>
  <si>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</si>
  <si>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</si>
  <si>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</si>
  <si>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</si>
  <si>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</si>
  <si>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</si>
  <si>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</si>
  <si>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</si>
  <si>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</si>
  <si>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</si>
  <si>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</si>
  <si>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</si>
  <si>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</si>
  <si>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</si>
  <si>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</si>
  <si>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</si>
  <si>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</si>
  <si>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</si>
  <si>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</si>
  <si>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</si>
  <si>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</si>
  <si>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</si>
  <si>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</si>
  <si>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</si>
  <si>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</si>
  <si>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</si>
  <si>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</si>
  <si>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</si>
  <si>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</si>
  <si>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</si>
  <si>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</si>
  <si>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</si>
  <si>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</si>
  <si>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</si>
  <si>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</si>
  <si>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</si>
  <si>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</si>
  <si>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</si>
  <si>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</si>
  <si>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</si>
  <si>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</si>
  <si>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</si>
  <si>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</si>
  <si>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</si>
  <si>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</si>
  <si>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</si>
  <si>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</si>
  <si>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</si>
  <si>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</si>
  <si>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</si>
  <si>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</si>
  <si>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</si>
  <si>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</si>
  <si>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</si>
  <si>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</si>
  <si>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</si>
  <si>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</si>
  <si>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</si>
  <si>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</si>
  <si>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</si>
  <si>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</si>
  <si>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</si>
  <si>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</si>
  <si>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</si>
  <si>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</si>
  <si>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</si>
  <si>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</si>
  <si>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</si>
  <si>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</si>
  <si>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</si>
  <si>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</si>
  <si>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</si>
  <si>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</si>
  <si>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</si>
  <si>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</si>
  <si>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</si>
  <si>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</si>
  <si>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</si>
  <si>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</si>
  <si>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</si>
  <si>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</si>
  <si>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</si>
  <si>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</si>
  <si>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</si>
  <si>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</si>
  <si>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</si>
  <si>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</si>
  <si>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</si>
  <si>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</si>
  <si>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</si>
  <si>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</si>
  <si>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</si>
  <si>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</si>
  <si>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</si>
  <si>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</si>
  <si>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</si>
  <si>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</si>
  <si>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</si>
  <si>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</si>
  <si>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</si>
  <si>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</si>
  <si>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</si>
  <si>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</si>
  <si>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</si>
  <si>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</si>
  <si>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</si>
  <si>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</si>
  <si>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</si>
  <si>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</si>
  <si>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</si>
  <si>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ABERTURA PARA ENCAIXE DE CUBA OU LAVATORIO EM BANCADA DE MARMORE/ GRANITO OU OUTRO TIPO DE PEDRA NATURAL</t>
  </si>
  <si>
    <t>ACETILENO - RECARGA DE GAS PARA CILINDRO (NAO INCLUI TROCA/MANUTENCAO DO CILINDRO)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</si>
  <si>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</si>
  <si>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</si>
  <si>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</si>
  <si>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</si>
  <si>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</si>
  <si>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FURO PARA TORNEIRA OU OUTROS ACESSORIOS EM BANCADA DE MARMORE/ GRANITO OU OUTRO TIPO DE PEDRA NATURAL</t>
  </si>
  <si>
    <t>OXIGENIO - RECARGA DE GAS PARA CILINDRO (NAO INCLUI TROCA/MANUTENCAO DO CILINDRO)</t>
  </si>
  <si>
    <t>010601002</t>
  </si>
  <si>
    <t>FABRICAÇÃO, MONTAGEM E DESMONTAGEM DE FÔRMA PARA PILARES E VIGAS, EM MADEIRA SERRADA, E=25 MM, 4 UTILIZAÇÕES</t>
  </si>
  <si>
    <t>Jul./2025 - Não Des.</t>
  </si>
  <si>
    <t>07/2025</t>
  </si>
  <si>
    <t>12/08/2025</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</si>
  <si>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</si>
  <si>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</si>
  <si>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</si>
  <si>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</si>
  <si>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</si>
  <si>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</si>
  <si>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</si>
  <si>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</si>
  <si>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</si>
  <si>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</si>
  <si>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</si>
  <si>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</si>
  <si>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</si>
  <si>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</si>
  <si>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</si>
  <si>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</si>
  <si>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</si>
  <si>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</si>
  <si>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</si>
  <si>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</si>
  <si>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</si>
  <si>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</si>
  <si>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</si>
  <si>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</si>
  <si>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</si>
  <si>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B=*1,20* M; B=*0,4* M; H=0,4 M. AF_05/2025</t>
  </si>
  <si>
    <t>EXECUÇÃO DE VALETA DE CONCRETO ARMADO MOLDADO IN LOCO, ESPESSURA DE 0,08 M, GEOMETRIA TRAPEIZOIDAL, COM DIMENSÕES INTERNAS: B=0,6 M; B=0,20 M; H=0,20 M. AF_05/2025</t>
  </si>
  <si>
    <t>EXECUÇÃO DE VALETA DE CONCRETO ARMADO MOLDADO IN LOCO, ESPESSURA DE 0,08 M, GEOMETRIA TRAPEIZOIDAL, COM DIMENSÕES INTERNAS: B=0,7 M; B=0,30 M; H=0,20 M. AF_05/2025</t>
  </si>
  <si>
    <t>EXECUÇÃO DE VALETA DE CONCRETO ARMADO MOLDADO IN LOCO, ESPESSURA DE 0,08 M, GEOMETRIA TRAPEIZOIDAL, COM DIMENSÕES INTERNAS: B=0,8 M; B=0,30 M; H=0,25 M. AF_05/2025</t>
  </si>
  <si>
    <t>EXECUÇÃO DE VALETA DE CONCRETO ARMADO MOLDADO IN LOCO, ESPESSURA DE 0,08 M, GEOMETRIA TRAPEIZOIDAL, COM DIMENSÕES INTERNAS: B=0,9 M; B=0,30 M; H=0,30 M. AF_05/2025</t>
  </si>
  <si>
    <t>EXECUÇÃO DE VALETA DE CONCRETO ARMADO MOLDADO IN LOCO, ESPESSURA DE 0,08 M, GEOMETRIA TRAPEIZOIDAL, COM DIMENSÕES INTERNAS: B=1,0 M; B=0,40 M; H=0,30 M. AF_05/2025</t>
  </si>
  <si>
    <t>EXECUÇÃO DE VALETA DE CONCRETO ARMADO MOLDADO IN LOCO, ESPESSURA DE 0,08 M, GEOMETRIA TRAPEIZOIDAL, COM DIMENSÕES INTERNAS: B=1,1 M; B=0,40 M; H=0,35 M. AF_05/2025</t>
  </si>
  <si>
    <t>EXECUÇÃO DE VALETA DE CONCRETO MOLDADO IN LOCO, ESPESSURA DE 0,08 M, GEOMETRIA TRAPEIZOIDAL, COM DIMENSÕES INTERNAS: B=*1,0* M; B=0,40 M; H=*0,30* M. AF_05/2025</t>
  </si>
  <si>
    <t>EXECUÇÃO DE VALETA DE CONCRETO MOLDADO IN LOCO, ESPESSURA DE 0,08 M, GEOMETRIA TRAPEIZOIDAL, COM DIMENSÕES INTERNAS: B=*1,2* M; B=*0,4* M; H= 0,4 M. AF_05/2025</t>
  </si>
  <si>
    <t>EXECUÇÃO DE VALETA DE CONCRETO MOLDADO IN LOCO, ESPESSURA DE 0,08 M, GEOMETRIA TRAPEIZOIDAL, COM DIMENSÕES INTERNAS: B=*1,5* M; B=*0,50* M; H=*0,50* M. AF_05/2025</t>
  </si>
  <si>
    <t>EXECUÇÃO DE VALETA DE CONCRETO MOLDADO IN LOCO, ESPESSURA DE 0,08 M, GEOMETRIA TRAPEIZOIDAL, COM DIMENSÕES INTERNAS: B=*1,8* M; B=*0,60* M; H=*0,6* M. AF_05/2025</t>
  </si>
  <si>
    <t>EXECUÇÃO DE VALETA DE CONCRETO MOLDADO IN LOCO, ESPESSURA DE 0,08 M, GEOMETRIA TRAPEIZOIDAL, COM DIMENSÕES INTERNAS: B=*2,0* M; B=*0,8* M; H=0,6 M. AF_05/2025</t>
  </si>
  <si>
    <t>EXECUÇÃO DE VALETA DE CONCRETO MOLDADO IN LOCO, ESPESSURA DE 0,08 M, GEOMETRIA TRAPEIZOIDAL, COM DIMENSÕES INTERNAS: B=0,6M; B=0,20 M; H=0,20 M. AF_05/2025</t>
  </si>
  <si>
    <t>EXECUÇÃO DE VALETA DE CONCRETO MOLDADO IN LOCO, ESPESSURA DE 0,08 M, GEOMETRIA TRAPEIZOIDAL, COM DIMENSÕES INTERNAS: B=0,7 M; B=0,30 M; H=0,20 M. AF_05/2025</t>
  </si>
  <si>
    <t>EXECUÇÃO DE VALETA DE CONCRETO MOLDADO IN LOCO, ESPESSURA DE 0,08 M, GEOMETRIA TRAPEIZOIDAL, COM DIMENSÕES INTERNAS: B=0,8 M; B=0,30 M; H=0,25 M. AF_05/2025</t>
  </si>
  <si>
    <t>EXECUÇÃO DE VALETA DE CONCRETO MOLDADO IN LOCO, ESPESSURA DE 0,08 M, GEOMETRIA TRAPEIZOIDAL, COM DIMENSÕES INTERNAS: B=0,9 M; B=0,30 M; H=0,30 M. AF_05/2025</t>
  </si>
  <si>
    <t>EXECUÇÃO DE VALETA DE CONCRETO MOLDADO IN LOCO, ESPESSURA DE 0,08 M, GEOMETRIA TRAPEIZOIDAL, COM DIMENSÕES INTERNAS: B=1,2 M; B=0,6 M; H=0,3 M. AF_05/2025</t>
  </si>
  <si>
    <t>EXECUÇÃO DE VALETA DE CONCRETO MOLDADO IN LOCO, ESPESSURA DE 0,08 M, GEOMETRIA TRAPEIZOIDAL, COM DIMENSÕES INTERNAS: B=1,6 M; B=1,0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</si>
  <si>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</si>
  <si>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</si>
  <si>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</si>
  <si>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</si>
  <si>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</si>
  <si>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</si>
  <si>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</si>
  <si>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</si>
  <si>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</si>
  <si>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</si>
  <si>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</si>
  <si>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</si>
  <si>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</si>
  <si>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</si>
  <si>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</si>
  <si>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</si>
  <si>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</si>
  <si>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</si>
  <si>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</si>
  <si>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</si>
  <si>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</si>
  <si>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</si>
  <si>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</si>
  <si>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</si>
  <si>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</si>
  <si>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</si>
  <si>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</si>
  <si>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</si>
  <si>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</si>
  <si>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</si>
  <si>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</si>
  <si>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</si>
  <si>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</si>
  <si>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</si>
  <si>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</si>
  <si>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</si>
  <si>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</si>
  <si>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</si>
  <si>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</si>
  <si>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</si>
  <si>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</si>
  <si>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</si>
  <si>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</si>
  <si>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</si>
  <si>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</si>
  <si>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</si>
  <si>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</si>
  <si>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</si>
  <si>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</si>
  <si>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</si>
  <si>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</si>
  <si>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</si>
  <si>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</si>
  <si>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</si>
  <si>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</si>
  <si>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</si>
  <si>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</si>
  <si>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</si>
  <si>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</si>
  <si>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</si>
  <si>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</si>
  <si>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</si>
  <si>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</si>
  <si>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</si>
  <si>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</si>
  <si>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</si>
  <si>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</si>
  <si>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</si>
  <si>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</si>
  <si>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</si>
  <si>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</si>
  <si>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</si>
  <si>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</si>
  <si>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</si>
  <si>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</si>
  <si>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</si>
  <si>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</si>
  <si>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</si>
  <si>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</si>
  <si>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</si>
  <si>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</si>
  <si>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</si>
  <si>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</si>
  <si>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</si>
  <si>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</si>
  <si>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</si>
  <si>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</si>
  <si>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</si>
  <si>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</si>
  <si>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</si>
  <si>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</si>
  <si>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</si>
  <si>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</si>
  <si>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</si>
  <si>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</si>
  <si>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</si>
  <si>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</si>
  <si>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</si>
  <si>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</si>
  <si>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</si>
  <si>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</si>
  <si>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</si>
  <si>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</si>
  <si>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</si>
  <si>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</si>
  <si>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</si>
  <si>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</si>
  <si>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</si>
  <si>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</si>
  <si>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</si>
  <si>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</si>
  <si>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</si>
  <si>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</si>
  <si>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</si>
  <si>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</si>
  <si>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</si>
  <si>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</si>
  <si>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</si>
  <si>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</si>
  <si>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</si>
  <si>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</si>
  <si>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</si>
  <si>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</si>
  <si>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</si>
  <si>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</si>
  <si>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</si>
  <si>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</si>
  <si>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</si>
  <si>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</si>
  <si>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</si>
  <si>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</si>
  <si>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</si>
  <si>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</si>
  <si>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</si>
  <si>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</si>
  <si>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</si>
  <si>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ALICATE BICO LONGO (MEIA CANA) 6", COM ISOLAMENTO ATE 1000 V</t>
  </si>
  <si>
    <t>ALICATE DESENCAPADOR AUTOMATICO 8"</t>
  </si>
  <si>
    <t>ALICATE PROFISSIONAL 8", UNIVERSAL, COM ISOLAMENTO ATE 1000 V</t>
  </si>
  <si>
    <t>APOIO DO PORTA DENTE PARA FRESADORA DE ASFALTO</t>
  </si>
  <si>
    <t>AQUECEDOR DE OLEO BPF (FLUIDO) TERMICO, CAPACIDADE DE 300.000 KCAL/H</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</si>
  <si>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</si>
  <si>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</si>
  <si>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</si>
  <si>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</si>
  <si>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</si>
  <si>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600 L, CAPACIDADE DE MISTURA 440 L, MOTOR A GASOLINA POTENCIA 10 HP, COM CARREGADOR</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</si>
  <si>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</si>
  <si>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</si>
  <si>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</si>
  <si>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</si>
  <si>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</si>
  <si>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</si>
  <si>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</si>
  <si>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</si>
  <si>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</si>
  <si>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</si>
  <si>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</si>
  <si>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</si>
  <si>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</si>
  <si>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</si>
  <si>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</si>
  <si>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</si>
  <si>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</si>
  <si>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</si>
  <si>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</si>
  <si>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</si>
  <si>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</si>
  <si>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</si>
  <si>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</si>
  <si>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</si>
  <si>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</si>
  <si>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</si>
  <si>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</si>
  <si>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</si>
  <si>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</si>
  <si>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</si>
  <si>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</si>
  <si>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</si>
  <si>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</si>
  <si>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</si>
  <si>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</si>
  <si>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</si>
  <si>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</si>
  <si>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</si>
  <si>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</si>
  <si>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</si>
  <si>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</si>
  <si>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GRAMPO DE APERTO RAPIDO 18"</t>
  </si>
  <si>
    <t>GRANALHA DE ACO, ESFERICA (SHOT), PARA JATEAMENTO, PENEIRA 1,19 A 1,00 MM (SAE S390)</t>
  </si>
  <si>
    <t>GRUPO GERADOR ESTACIONARIO SILENCIADO, POTENCIA 50 KVA, MOTOR DIESEL</t>
  </si>
  <si>
    <t>GRUPO GERADOR ESTACIONARIO, SILENCIADO, POTENCIA 180 KVA, MOTOR DIESEL</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</si>
  <si>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</si>
  <si>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</si>
  <si>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</si>
  <si>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</si>
  <si>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</si>
  <si>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</si>
  <si>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</si>
  <si>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</si>
  <si>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</si>
  <si>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</si>
  <si>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</si>
  <si>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</si>
  <si>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</si>
  <si>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</si>
  <si>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</si>
  <si>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</si>
  <si>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</si>
  <si>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</si>
  <si>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</si>
  <si>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</si>
  <si>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</si>
  <si>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</si>
  <si>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</si>
  <si>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</si>
  <si>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</si>
  <si>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</si>
  <si>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</si>
  <si>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</si>
  <si>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</si>
  <si>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</si>
  <si>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</si>
  <si>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</si>
  <si>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</si>
  <si>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</si>
  <si>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</si>
  <si>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</si>
  <si>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</si>
  <si>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</si>
  <si>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</si>
  <si>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</si>
  <si>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</si>
  <si>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</si>
  <si>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</si>
  <si>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</si>
  <si>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</si>
  <si>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</si>
  <si>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</si>
  <si>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</si>
  <si>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</si>
  <si>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</si>
  <si>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</si>
  <si>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</si>
  <si>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</si>
  <si>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</si>
  <si>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</si>
  <si>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</si>
  <si>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</si>
  <si>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</si>
  <si>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</si>
  <si>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</si>
  <si>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</si>
  <si>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</si>
  <si>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</si>
  <si>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</si>
  <si>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</si>
  <si>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</si>
  <si>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</si>
  <si>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</si>
  <si>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</si>
  <si>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</si>
  <si>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</si>
  <si>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</si>
  <si>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</si>
  <si>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</si>
  <si>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</si>
  <si>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</si>
  <si>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</si>
  <si>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</si>
  <si>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</si>
  <si>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</si>
  <si>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</si>
  <si>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</si>
  <si>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</si>
  <si>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</si>
  <si>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</si>
  <si>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</si>
  <si>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</si>
  <si>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</si>
  <si>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</si>
  <si>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</si>
  <si>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</si>
  <si>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</si>
  <si>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</si>
  <si>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011208103</t>
  </si>
  <si>
    <t>ENTRADA DE ENERGIA ELÉTRICA (MODELO CONCESSIONÁRIA LOCAL), ENTRADA E SAÍDA AÉREA, DISJUNTOR TIPO DIN DE 50A BIFÁSICO, COM CAIXA DE SOBREPOR, CABO DE 10MM2. INCLUSO POSTE DE AÇO GALVANIZADO COMPLETO. CONCRETAR BASE (CONCRETO 20MPA) COM PROFUNDIDADE DE 1,30M E DIÂMETRO DE 20CM. FORNECIMENTO E INSTALAÇÃO  - Nota: Adquirir o Padrão de Energia somente com empresas homologadas pela Concessionária Local. NÃO montar o Padrão de Energia na obra.</t>
  </si>
  <si>
    <t>ADMINISTRAÇÃO LOCAL (ENGENHEIRO, MESTRE, ETC): LIMITADO A 5%</t>
  </si>
  <si>
    <t>4.8</t>
  </si>
  <si>
    <t>3.9</t>
  </si>
  <si>
    <t>SUPRAESTRUTURA (PILARES, ESPERAS E VIGA DE RESPALDO)</t>
  </si>
  <si>
    <t>Lançamento conforme o concreto = 0,6144m³</t>
  </si>
  <si>
    <t>75% da escavação</t>
  </si>
  <si>
    <t>3.10</t>
  </si>
  <si>
    <t>3.11</t>
  </si>
  <si>
    <t>3.12</t>
  </si>
  <si>
    <t>FUNDAÇÕES (ESTACA, BLOCOS E VIGA BALDRAME)</t>
  </si>
  <si>
    <t>270 DIAS</t>
  </si>
  <si>
    <t>300 DIAS</t>
  </si>
  <si>
    <t>330 DIAS</t>
  </si>
  <si>
    <t>360 DIAS</t>
  </si>
  <si>
    <t>390 DIAS</t>
  </si>
  <si>
    <t>420 DIAS</t>
  </si>
  <si>
    <t>450 DIAS</t>
  </si>
  <si>
    <t>480 DIAS</t>
  </si>
  <si>
    <t>510 DIAS</t>
  </si>
  <si>
    <t>540 DIAS</t>
  </si>
  <si>
    <t>PERÍODO 60 DIAS</t>
  </si>
  <si>
    <t>Quantidade total de portas = 6 un.</t>
  </si>
  <si>
    <t>Banheiro e Lavand. (2 * 0,60m x 0,60m = 0,72m²) = 0,72m²</t>
  </si>
  <si>
    <t>Comprimento das janelas mais 2cm para cada lado = (1,54m x 2und) + (1,24m x 2und) + 2 * 0,36m) = 6,36m</t>
  </si>
  <si>
    <t>Área interna + Área de Serviço + Beiral = 64,68 m²</t>
  </si>
  <si>
    <t>Baldrame: 49,26 * 0,3</t>
  </si>
  <si>
    <t>Baldrame: 0,15*0,3*49,26 + 5%</t>
  </si>
  <si>
    <t xml:space="preserve">Área superior da viga baldrame (49,26*0,15) + Área área lateral da viga baldrame (2*49,26*0,3) </t>
  </si>
  <si>
    <t>Lançamento conforme o concreto = 2,94m³</t>
  </si>
  <si>
    <t>Lançamento conforme o concreto = 2,38m³</t>
  </si>
  <si>
    <t>Paredes (42,35m x 2,65m = 112,22m² + 10 m² lavan.) + Oitão (4,20m² x 2und = 8,40m²) - Esquadrias (1,50m² x 2und + 1,20m² x 2und + 0,36m² + 1,68m² x 5und = 14,16m²) = 116,17m²</t>
  </si>
  <si>
    <t>Janelas = 1,20m²/2 x 2und + 0,36m² * 2 + 1,50m² x 2und = 4,92m²</t>
  </si>
  <si>
    <t>ATERRO MANUAL EM CAMADAS DE 20 CM, UMIDECIDAS E FORTEMENTE APILOADAS, COM AQUISICAO DE TERRA</t>
  </si>
  <si>
    <t>Área da UH * 0,20 cm aterro (51,53*0,20)</t>
  </si>
  <si>
    <t>Área da Unidade Habitacional = 51,53m²</t>
  </si>
  <si>
    <t>17.6</t>
  </si>
  <si>
    <t>17.7</t>
  </si>
  <si>
    <t>17.8</t>
  </si>
  <si>
    <t>17.9</t>
  </si>
  <si>
    <t>2 barras de 60 cm (lavatório) (15% das residências)</t>
  </si>
  <si>
    <t>4 barras de 70 cm (Vaso, chuveiro) (15% das residências)</t>
  </si>
  <si>
    <t>2 Barras de 80 cm (Vaso sanitário) (15% das residências)</t>
  </si>
  <si>
    <t>1 banco articulado para banho (15% das residências)</t>
  </si>
  <si>
    <t>18.3</t>
  </si>
  <si>
    <t>1 muda de árvore p/ cada lote - frente</t>
  </si>
  <si>
    <t>Leonardo da Rosa Walz</t>
  </si>
  <si>
    <t>CREA MS 65.212</t>
  </si>
  <si>
    <t>LIMPEZA GERAL E URBANIZAÇÃO</t>
  </si>
  <si>
    <t>Conforme prancha URB1</t>
  </si>
  <si>
    <t>Conforme prancha URB1, ESP. = 5 CM</t>
  </si>
  <si>
    <t>Área interna da Unidade Habitacional = 51,53m²</t>
  </si>
  <si>
    <t>3.13</t>
  </si>
  <si>
    <t>3.14</t>
  </si>
  <si>
    <t>13 blocos * 0,4 * 0,4 * 0,4 + 49,26 (baldrame) * 0,20 * 0,35</t>
  </si>
  <si>
    <t>13 blocos * 0,4 cm * 0,4</t>
  </si>
  <si>
    <t>(0,35 * 4 lados * 9 aneis + 0,05 cm) * 13 blocos *0,245 kg/m</t>
  </si>
  <si>
    <t>(80% * 0,4 * 0,4 * 0,4) * 13</t>
  </si>
  <si>
    <t>0,4*4*13 / 2 usos = 9,6</t>
  </si>
  <si>
    <t>13 * 4 metros + 1 * 3 metros</t>
  </si>
  <si>
    <t>Concreto para pilares e viga de respaldo: Pilares ((0,12m x 0,3m x 2,40m x 11und) + (0,20m x 0,20m x 2,90m x 2und)  + Vigas = (48,58*0,1*0,2) + 10%</t>
  </si>
  <si>
    <t>Área de forma: Pilares = ((0,50m x 2,40m x 11und)+(0,80m x 2,90m x 2und)) + Vigas = (94,16m x 0,25m)</t>
  </si>
  <si>
    <t>49,26 m de baldrame * 4 barras 10mm * 0,614 kg/m (peso linear)</t>
  </si>
  <si>
    <t>49,26 m de baldrame/0,20 (espaçam. Entre estribos)*0,154 kg/m (peso linear)</t>
  </si>
  <si>
    <t>REVESTIMENTOS INTERNOS E EXTERNOS</t>
  </si>
  <si>
    <t>Paredes Internas (67,38m x 2,65m = 178,56m²) - Esquadrias (8 x 0,80m x 2,10m + 2 x 1,50m² + 2 x 1,20m² + 0,72m² = 19,56m²) = 159,00m² + [Paredes Externas (30,06m x 2,65m = 79,65m²) + Oitão (2 x 4,20m² = 8,40m²) - Vãos e Esquadrias (2 x 0,80m x 2,10m + 2 x 1,50m² + 2 x 1,20m² + 0,36m² = 9,12m²) = 78,93m²]</t>
  </si>
  <si>
    <t>Considerando 20 dias mês e 5 semanas - horas por dia: Eng. Civil jr. 3h; Mestre 8h; Vigia 8h; Encaregado 8h; Eng. Civil pleno 0,85h</t>
  </si>
  <si>
    <t>Eng. Civil Jr. (20*3*5)+; Mestre: (20*4*5)+; Topografo: (20*5*0,94167)+; Vigia (20*5*8)+; Encarregado (20*5*8)+; Eng. Pleno (20*5*0,85)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</si>
</sst>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0.0000000"/>
    <numFmt numFmtId="165" formatCode="0.000%"/>
    <numFmt numFmtId="166" formatCode="_-&quot;R$&quot;* #,##0.00_-;\-&quot;R$&quot;* #,##0.00_-;_-&quot;R$&quot;* &quot;-&quot;??_-;_-@_-"/>
    <numFmt numFmtId="167" formatCode="&quot;R$&quot;\ #,##0.00"/>
    <numFmt numFmtId="168" formatCode="#,##0.00;\-\ #,##0.00;\-"/>
    <numFmt numFmtId="169" formatCode="0%;\-0%;\-"/>
  </numFmts>
  <fonts count="19"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8"/>
      <name val="Calibri"/>
      <family val="2"/>
      <scheme val="minor"/>
    </font>
    <font>
      <b/>
      <sz val="14"/>
      <color theme="1"/>
      <name val="Calibri"/>
      <family val="2"/>
      <scheme val="minor"/>
    </font>
    <font>
      <b/>
      <i/>
      <sz val="11"/>
      <color theme="1"/>
      <name val="Calibri"/>
      <family val="2"/>
      <scheme val="minor"/>
    </font>
    <font>
      <b/>
      <sz val="16"/>
      <color theme="1"/>
      <name val="Calibri"/>
      <family val="2"/>
      <scheme val="minor"/>
    </font>
    <font>
      <sz val="12"/>
      <color theme="1"/>
      <name val="Calibri"/>
      <family val="2"/>
      <scheme val="minor"/>
    </font>
    <font>
      <sz val="11"/>
      <name val="Calibri"/>
      <family val="2"/>
      <scheme val="minor"/>
    </font>
    <font>
      <sz val="10"/>
      <name val="Arial"/>
      <family val="2"/>
    </font>
    <font>
      <sz val="10"/>
      <name val="Arial"/>
      <family val="2"/>
    </font>
    <font>
      <u/>
      <sz val="11"/>
      <color theme="10"/>
      <name val="Calibri"/>
      <family val="2"/>
      <scheme val="minor"/>
    </font>
    <font>
      <b/>
      <sz val="10"/>
      <color theme="1"/>
      <name val="Arial"/>
      <family val="2"/>
    </font>
    <font>
      <sz val="10"/>
      <color theme="1"/>
      <name val="Arial"/>
      <family val="2"/>
    </font>
    <font>
      <b/>
      <sz val="10"/>
      <color rgb="FFFFFFFF"/>
      <name val="Arial"/>
      <family val="2"/>
    </font>
    <font>
      <b/>
      <sz val="10"/>
      <color rgb="FF005CA9"/>
      <name val="Arial"/>
      <family val="2"/>
    </font>
    <font>
      <sz val="11"/>
      <color rgb="FFFF0000"/>
      <name val="Calibri"/>
      <family val="2"/>
      <scheme val="minor"/>
    </font>
    <font>
      <b/>
      <sz val="12"/>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4" tint="0.59999389629810485"/>
        <bgColor indexed="64"/>
      </patternFill>
    </fill>
    <fill>
      <patternFill patternType="gray125">
        <bgColor theme="0" tint="-0.14996795556505021"/>
      </patternFill>
    </fill>
    <fill>
      <patternFill patternType="solid">
        <fgColor theme="0" tint="-4.9989318521683403E-2"/>
        <bgColor indexed="64"/>
      </patternFill>
    </fill>
    <fill>
      <patternFill patternType="solid">
        <fgColor rgb="FF005CA9"/>
        <bgColor indexed="64"/>
      </patternFill>
    </fill>
  </fills>
  <borders count="32">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0">
    <xf numFmtId="0" fontId="0" fillId="0" borderId="0"/>
    <xf numFmtId="44" fontId="1" fillId="0" borderId="0" applyFont="0" applyFill="0" applyBorder="0" applyAlignment="0" applyProtection="0"/>
    <xf numFmtId="9" fontId="1" fillId="0" borderId="0" applyFont="0" applyFill="0" applyBorder="0" applyAlignment="0" applyProtection="0"/>
    <xf numFmtId="0" fontId="10" fillId="0" borderId="0"/>
    <xf numFmtId="166"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2" fillId="0" borderId="0" applyNumberFormat="0" applyFill="0" applyBorder="0" applyAlignment="0" applyProtection="0"/>
  </cellStyleXfs>
  <cellXfs count="234">
    <xf numFmtId="0" fontId="0" fillId="0" borderId="0" xfId="0"/>
    <xf numFmtId="0" fontId="0" fillId="0" borderId="0" xfId="0" applyAlignment="1">
      <alignment horizontal="left" vertical="center" wrapText="1"/>
    </xf>
    <xf numFmtId="0" fontId="3" fillId="0" borderId="0" xfId="0" applyFont="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left" vertical="center" wrapText="1"/>
    </xf>
    <xf numFmtId="10" fontId="3" fillId="0" borderId="0" xfId="2" applyNumberFormat="1" applyFont="1" applyAlignment="1">
      <alignment horizontal="left" vertical="center"/>
    </xf>
    <xf numFmtId="0" fontId="5" fillId="3" borderId="1" xfId="0" applyFont="1" applyFill="1" applyBorder="1" applyAlignment="1">
      <alignment horizontal="centerContinuous" vertical="center"/>
    </xf>
    <xf numFmtId="0" fontId="3" fillId="0" borderId="0" xfId="0" applyFont="1" applyAlignment="1">
      <alignment horizontal="left" vertical="top"/>
    </xf>
    <xf numFmtId="44" fontId="0" fillId="0" borderId="0" xfId="0" applyNumberFormat="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wrapText="1"/>
    </xf>
    <xf numFmtId="44" fontId="0" fillId="0" borderId="3" xfId="1" applyFont="1" applyBorder="1" applyAlignment="1">
      <alignment horizontal="center" vertical="center"/>
    </xf>
    <xf numFmtId="0" fontId="0" fillId="0" borderId="0" xfId="0" applyAlignment="1">
      <alignment horizontal="right" vertical="center"/>
    </xf>
    <xf numFmtId="0" fontId="0" fillId="0" borderId="3" xfId="0" applyBorder="1" applyAlignment="1">
      <alignment horizontal="left" vertical="center" wrapText="1"/>
    </xf>
    <xf numFmtId="44" fontId="0" fillId="0" borderId="3" xfId="1" applyFont="1" applyBorder="1" applyAlignment="1">
      <alignment horizontal="left" vertical="center"/>
    </xf>
    <xf numFmtId="0" fontId="2" fillId="0" borderId="0" xfId="0" applyFont="1" applyAlignment="1">
      <alignment horizontal="right" vertical="center"/>
    </xf>
    <xf numFmtId="44" fontId="0" fillId="0" borderId="0" xfId="1" applyFont="1" applyFill="1" applyBorder="1" applyAlignment="1">
      <alignment horizontal="right" vertical="center"/>
    </xf>
    <xf numFmtId="0" fontId="0" fillId="0" borderId="0" xfId="0" applyAlignment="1">
      <alignment horizontal="left" vertical="center"/>
    </xf>
    <xf numFmtId="2" fontId="0" fillId="0" borderId="3" xfId="0" applyNumberFormat="1" applyBorder="1" applyAlignment="1">
      <alignment horizontal="center" vertical="center"/>
    </xf>
    <xf numFmtId="2" fontId="0" fillId="0" borderId="2" xfId="0" applyNumberFormat="1" applyBorder="1" applyAlignment="1">
      <alignment horizontal="center" vertical="center"/>
    </xf>
    <xf numFmtId="49" fontId="3" fillId="0" borderId="0" xfId="0" quotePrefix="1" applyNumberFormat="1" applyFont="1" applyAlignment="1">
      <alignment horizontal="center" vertical="center"/>
    </xf>
    <xf numFmtId="44" fontId="3" fillId="0" borderId="0" xfId="1" applyFont="1" applyBorder="1" applyAlignment="1">
      <alignment horizontal="center" vertical="center"/>
    </xf>
    <xf numFmtId="44" fontId="2" fillId="0" borderId="0" xfId="1" applyFont="1" applyFill="1" applyBorder="1" applyAlignment="1">
      <alignment horizontal="center" vertical="center"/>
    </xf>
    <xf numFmtId="0" fontId="3" fillId="0" borderId="6" xfId="0" applyFont="1" applyBorder="1" applyAlignment="1">
      <alignment horizontal="center" vertical="center" wrapText="1"/>
    </xf>
    <xf numFmtId="0" fontId="2"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7" xfId="0" applyFont="1" applyBorder="1" applyAlignment="1">
      <alignment horizontal="center" vertical="center" wrapText="1"/>
    </xf>
    <xf numFmtId="0" fontId="5" fillId="3" borderId="4" xfId="0" applyFont="1" applyFill="1" applyBorder="1" applyAlignment="1">
      <alignment horizontal="centerContinuous" vertical="center"/>
    </xf>
    <xf numFmtId="44" fontId="5" fillId="3" borderId="5" xfId="0" applyNumberFormat="1" applyFont="1" applyFill="1" applyBorder="1" applyAlignment="1">
      <alignment horizontal="center" vertical="center"/>
    </xf>
    <xf numFmtId="44" fontId="0" fillId="0" borderId="0" xfId="0" applyNumberFormat="1" applyAlignment="1">
      <alignment horizontal="right" vertical="center"/>
    </xf>
    <xf numFmtId="0" fontId="5" fillId="0" borderId="0" xfId="0" applyFont="1" applyAlignment="1">
      <alignment horizontal="center" vertical="center"/>
    </xf>
    <xf numFmtId="10" fontId="2" fillId="0" borderId="10" xfId="2" applyNumberFormat="1" applyFont="1" applyBorder="1" applyAlignment="1">
      <alignment horizontal="center" vertical="center"/>
    </xf>
    <xf numFmtId="0" fontId="2" fillId="0" borderId="9" xfId="0" applyFont="1" applyBorder="1" applyAlignment="1">
      <alignment horizontal="center" vertical="center"/>
    </xf>
    <xf numFmtId="44" fontId="5" fillId="3" borderId="5" xfId="0" applyNumberFormat="1" applyFont="1" applyFill="1" applyBorder="1" applyAlignment="1">
      <alignment vertical="center"/>
    </xf>
    <xf numFmtId="164" fontId="0" fillId="0" borderId="3" xfId="0" applyNumberFormat="1" applyBorder="1" applyAlignment="1">
      <alignment horizontal="center" vertical="center"/>
    </xf>
    <xf numFmtId="0" fontId="0" fillId="0" borderId="0" xfId="0" applyAlignment="1">
      <alignment vertical="center"/>
    </xf>
    <xf numFmtId="0" fontId="3" fillId="2" borderId="19" xfId="0" applyFont="1" applyFill="1" applyBorder="1" applyAlignment="1">
      <alignment horizontal="center" vertical="center" wrapText="1"/>
    </xf>
    <xf numFmtId="44" fontId="8" fillId="2" borderId="3" xfId="1" applyFont="1" applyFill="1" applyBorder="1" applyAlignment="1">
      <alignment horizontal="center" vertical="center"/>
    </xf>
    <xf numFmtId="44" fontId="8" fillId="2" borderId="0" xfId="1" applyFont="1" applyFill="1" applyBorder="1" applyAlignment="1">
      <alignment horizontal="center" vertical="center"/>
    </xf>
    <xf numFmtId="44" fontId="8" fillId="2" borderId="8" xfId="1" applyFont="1" applyFill="1" applyBorder="1" applyAlignment="1">
      <alignment horizontal="center" vertical="center"/>
    </xf>
    <xf numFmtId="44" fontId="0" fillId="2" borderId="15" xfId="0" applyNumberFormat="1" applyFill="1" applyBorder="1" applyAlignment="1">
      <alignment horizontal="center" vertical="center"/>
    </xf>
    <xf numFmtId="44" fontId="0" fillId="2" borderId="16" xfId="0" applyNumberFormat="1" applyFill="1" applyBorder="1" applyAlignment="1">
      <alignment horizontal="center" vertical="center"/>
    </xf>
    <xf numFmtId="44" fontId="2" fillId="2" borderId="18" xfId="0" applyNumberFormat="1" applyFont="1" applyFill="1" applyBorder="1" applyAlignment="1">
      <alignment horizontal="center" vertical="center"/>
    </xf>
    <xf numFmtId="44" fontId="2" fillId="2" borderId="19" xfId="0" applyNumberFormat="1" applyFont="1" applyFill="1" applyBorder="1" applyAlignment="1">
      <alignment horizontal="center" vertical="center"/>
    </xf>
    <xf numFmtId="10" fontId="0" fillId="2" borderId="15" xfId="2" applyNumberFormat="1" applyFont="1" applyFill="1" applyBorder="1" applyAlignment="1">
      <alignment horizontal="center" vertical="center"/>
    </xf>
    <xf numFmtId="10" fontId="0" fillId="2" borderId="16" xfId="2" applyNumberFormat="1" applyFont="1" applyFill="1" applyBorder="1" applyAlignment="1">
      <alignment horizontal="center" vertical="center"/>
    </xf>
    <xf numFmtId="10" fontId="2" fillId="2" borderId="18" xfId="0" applyNumberFormat="1" applyFont="1" applyFill="1" applyBorder="1" applyAlignment="1">
      <alignment horizontal="center" vertical="center"/>
    </xf>
    <xf numFmtId="10" fontId="2" fillId="2" borderId="19" xfId="0" applyNumberFormat="1" applyFont="1" applyFill="1" applyBorder="1" applyAlignment="1">
      <alignment horizontal="center" vertical="center"/>
    </xf>
    <xf numFmtId="10" fontId="8" fillId="0" borderId="7" xfId="2" applyNumberFormat="1" applyFont="1" applyBorder="1" applyAlignment="1">
      <alignment horizontal="center" vertical="center"/>
    </xf>
    <xf numFmtId="10" fontId="1" fillId="0" borderId="7" xfId="2" applyNumberFormat="1" applyFont="1" applyBorder="1" applyAlignment="1">
      <alignment horizontal="center" vertical="center"/>
    </xf>
    <xf numFmtId="0" fontId="0" fillId="0" borderId="1" xfId="0" quotePrefix="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44" fontId="0" fillId="0" borderId="0" xfId="1" applyFont="1" applyBorder="1" applyAlignment="1">
      <alignment horizontal="center" vertical="center"/>
    </xf>
    <xf numFmtId="0" fontId="0" fillId="0" borderId="0" xfId="0" quotePrefix="1" applyAlignment="1">
      <alignment horizontal="center" vertical="center" wrapText="1"/>
    </xf>
    <xf numFmtId="2" fontId="0" fillId="0" borderId="0" xfId="0" applyNumberFormat="1" applyAlignment="1">
      <alignment horizontal="center" vertical="center"/>
    </xf>
    <xf numFmtId="0" fontId="0" fillId="0" borderId="3" xfId="0" quotePrefix="1" applyBorder="1" applyAlignment="1">
      <alignment horizontal="center" vertical="center"/>
    </xf>
    <xf numFmtId="0" fontId="8" fillId="0" borderId="3" xfId="0" quotePrefix="1" applyFont="1" applyBorder="1" applyAlignment="1">
      <alignment horizontal="center" vertical="center"/>
    </xf>
    <xf numFmtId="49" fontId="0" fillId="0" borderId="3" xfId="0" applyNumberFormat="1" applyBorder="1" applyAlignment="1">
      <alignment horizontal="center" vertical="center"/>
    </xf>
    <xf numFmtId="49" fontId="0" fillId="0" borderId="0" xfId="0" applyNumberFormat="1" applyAlignment="1">
      <alignment horizontal="center" vertical="center"/>
    </xf>
    <xf numFmtId="0" fontId="0" fillId="0" borderId="0" xfId="0" quotePrefix="1" applyAlignment="1">
      <alignment horizontal="center" vertical="center"/>
    </xf>
    <xf numFmtId="164" fontId="0" fillId="0" borderId="0" xfId="0" applyNumberFormat="1" applyAlignment="1">
      <alignment horizontal="center" vertical="center"/>
    </xf>
    <xf numFmtId="44" fontId="0" fillId="0" borderId="0" xfId="1" applyFont="1" applyBorder="1" applyAlignment="1">
      <alignment horizontal="left" vertical="center"/>
    </xf>
    <xf numFmtId="10" fontId="8" fillId="0" borderId="3" xfId="2" applyNumberFormat="1" applyFont="1" applyBorder="1" applyAlignment="1">
      <alignment horizontal="center" vertical="center"/>
    </xf>
    <xf numFmtId="10" fontId="1" fillId="0" borderId="3" xfId="2" applyNumberFormat="1" applyFont="1" applyBorder="1" applyAlignment="1">
      <alignment horizontal="center" vertical="center"/>
    </xf>
    <xf numFmtId="44" fontId="0" fillId="0" borderId="7" xfId="1" applyFont="1" applyBorder="1" applyAlignment="1">
      <alignment horizontal="center" vertical="center"/>
    </xf>
    <xf numFmtId="2" fontId="0" fillId="5" borderId="3" xfId="0" applyNumberFormat="1" applyFill="1" applyBorder="1" applyAlignment="1">
      <alignment horizontal="center" vertical="center"/>
    </xf>
    <xf numFmtId="2" fontId="0" fillId="0" borderId="0" xfId="0" applyNumberFormat="1" applyAlignment="1">
      <alignment horizontal="right" vertical="center"/>
    </xf>
    <xf numFmtId="49" fontId="0" fillId="0" borderId="3" xfId="0" quotePrefix="1" applyNumberFormat="1" applyBorder="1" applyAlignment="1">
      <alignment horizontal="center" vertical="center"/>
    </xf>
    <xf numFmtId="49" fontId="0" fillId="0" borderId="3" xfId="0" quotePrefix="1" applyNumberFormat="1" applyBorder="1" applyAlignment="1">
      <alignment horizontal="center" vertical="center" wrapText="1"/>
    </xf>
    <xf numFmtId="0" fontId="0" fillId="0" borderId="0" xfId="0" quotePrefix="1" applyAlignment="1">
      <alignment horizontal="left" vertical="center"/>
    </xf>
    <xf numFmtId="44" fontId="2" fillId="0" borderId="9" xfId="0" applyNumberFormat="1" applyFont="1" applyBorder="1" applyAlignment="1">
      <alignment horizontal="center" vertical="center"/>
    </xf>
    <xf numFmtId="0" fontId="3" fillId="7" borderId="1" xfId="0" applyFont="1" applyFill="1" applyBorder="1" applyAlignment="1">
      <alignment horizontal="left" vertical="center"/>
    </xf>
    <xf numFmtId="0" fontId="0" fillId="7" borderId="1" xfId="0" applyFill="1" applyBorder="1" applyAlignment="1">
      <alignment horizontal="center" vertical="center"/>
    </xf>
    <xf numFmtId="49" fontId="3" fillId="0" borderId="25" xfId="0" quotePrefix="1" applyNumberFormat="1" applyFont="1" applyBorder="1" applyAlignment="1">
      <alignment horizontal="center" vertical="center"/>
    </xf>
    <xf numFmtId="44" fontId="3" fillId="0" borderId="26" xfId="1" applyFont="1" applyBorder="1" applyAlignment="1">
      <alignment horizontal="center" vertical="center"/>
    </xf>
    <xf numFmtId="44" fontId="3" fillId="0" borderId="27" xfId="1" applyFont="1" applyBorder="1" applyAlignment="1">
      <alignment horizontal="center" vertical="center"/>
    </xf>
    <xf numFmtId="49" fontId="3" fillId="0" borderId="28" xfId="0" quotePrefix="1" applyNumberFormat="1" applyFont="1" applyBorder="1" applyAlignment="1">
      <alignment horizontal="center" vertical="center"/>
    </xf>
    <xf numFmtId="44" fontId="3" fillId="0" borderId="29" xfId="1" applyFont="1" applyBorder="1" applyAlignment="1">
      <alignment horizontal="center" vertical="center"/>
    </xf>
    <xf numFmtId="49" fontId="3" fillId="0" borderId="30" xfId="0" quotePrefix="1" applyNumberFormat="1" applyFont="1" applyBorder="1" applyAlignment="1">
      <alignment horizontal="center" vertical="center"/>
    </xf>
    <xf numFmtId="44" fontId="3" fillId="0" borderId="2" xfId="1" applyFont="1" applyBorder="1" applyAlignment="1">
      <alignment horizontal="center" vertical="center"/>
    </xf>
    <xf numFmtId="44" fontId="3" fillId="0" borderId="31" xfId="1" applyFont="1" applyBorder="1" applyAlignment="1">
      <alignment horizontal="center" vertical="center"/>
    </xf>
    <xf numFmtId="0" fontId="3" fillId="2" borderId="18" xfId="0" applyFont="1" applyFill="1" applyBorder="1" applyAlignment="1">
      <alignment horizontal="center" vertical="center" wrapText="1"/>
    </xf>
    <xf numFmtId="0" fontId="2" fillId="0" borderId="8" xfId="0" applyFont="1" applyBorder="1" applyAlignment="1">
      <alignment horizontal="center" vertical="center"/>
    </xf>
    <xf numFmtId="14" fontId="3" fillId="0" borderId="0" xfId="0" applyNumberFormat="1" applyFont="1" applyAlignment="1">
      <alignment horizontal="left" vertical="center"/>
    </xf>
    <xf numFmtId="44" fontId="0" fillId="0" borderId="0" xfId="0" applyNumberFormat="1" applyAlignment="1">
      <alignment vertical="center"/>
    </xf>
    <xf numFmtId="0" fontId="0" fillId="7" borderId="1" xfId="0" applyFill="1" applyBorder="1" applyAlignment="1">
      <alignment vertical="center"/>
    </xf>
    <xf numFmtId="0" fontId="0" fillId="7" borderId="5" xfId="0" applyFill="1" applyBorder="1" applyAlignment="1">
      <alignment vertical="center"/>
    </xf>
    <xf numFmtId="0" fontId="0" fillId="0" borderId="1" xfId="0" applyBorder="1" applyAlignment="1">
      <alignment vertical="center"/>
    </xf>
    <xf numFmtId="2" fontId="0" fillId="0" borderId="0" xfId="0" applyNumberFormat="1" applyAlignment="1">
      <alignment vertical="center"/>
    </xf>
    <xf numFmtId="2" fontId="0" fillId="7" borderId="5" xfId="0" applyNumberFormat="1" applyFill="1" applyBorder="1" applyAlignment="1">
      <alignment vertical="center"/>
    </xf>
    <xf numFmtId="2" fontId="0" fillId="0" borderId="2" xfId="0" applyNumberFormat="1" applyBorder="1" applyAlignment="1">
      <alignment vertical="center"/>
    </xf>
    <xf numFmtId="2" fontId="0" fillId="0" borderId="1" xfId="0" applyNumberFormat="1" applyBorder="1" applyAlignment="1">
      <alignment vertical="center"/>
    </xf>
    <xf numFmtId="2" fontId="0" fillId="7" borderId="1" xfId="0" applyNumberFormat="1" applyFill="1" applyBorder="1" applyAlignment="1">
      <alignment vertical="center"/>
    </xf>
    <xf numFmtId="0" fontId="3" fillId="0" borderId="26" xfId="0" applyFont="1" applyBorder="1" applyAlignment="1">
      <alignment vertical="center"/>
    </xf>
    <xf numFmtId="0" fontId="3" fillId="0" borderId="0" xfId="0" applyFont="1" applyAlignment="1">
      <alignment vertical="center"/>
    </xf>
    <xf numFmtId="0" fontId="3" fillId="0" borderId="2" xfId="0" applyFont="1" applyBorder="1" applyAlignment="1">
      <alignment vertical="center"/>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xf>
    <xf numFmtId="0" fontId="9" fillId="2" borderId="1" xfId="0" applyFont="1" applyFill="1" applyBorder="1" applyAlignment="1">
      <alignment horizontal="center" vertical="center"/>
    </xf>
    <xf numFmtId="0" fontId="3" fillId="2" borderId="1" xfId="0" applyFont="1" applyFill="1" applyBorder="1" applyAlignment="1">
      <alignment horizontal="left" vertical="center"/>
    </xf>
    <xf numFmtId="0" fontId="0" fillId="2" borderId="1" xfId="0" applyFill="1" applyBorder="1" applyAlignment="1">
      <alignment vertical="center"/>
    </xf>
    <xf numFmtId="44" fontId="3" fillId="2" borderId="5" xfId="0" applyNumberFormat="1" applyFont="1" applyFill="1" applyBorder="1" applyAlignment="1">
      <alignment horizontal="center" vertical="center"/>
    </xf>
    <xf numFmtId="0" fontId="0" fillId="2" borderId="1" xfId="0" applyFill="1" applyBorder="1" applyAlignment="1">
      <alignment horizontal="center" vertical="center"/>
    </xf>
    <xf numFmtId="2" fontId="0" fillId="2" borderId="1" xfId="0" applyNumberFormat="1" applyFill="1" applyBorder="1" applyAlignment="1">
      <alignment vertical="center"/>
    </xf>
    <xf numFmtId="0" fontId="2" fillId="7" borderId="4" xfId="0" applyFont="1" applyFill="1" applyBorder="1" applyAlignment="1">
      <alignment horizontal="center" vertical="center"/>
    </xf>
    <xf numFmtId="0" fontId="6" fillId="7" borderId="1" xfId="0" applyFont="1" applyFill="1" applyBorder="1" applyAlignment="1">
      <alignment horizontal="left" vertical="center"/>
    </xf>
    <xf numFmtId="0" fontId="3" fillId="7" borderId="1" xfId="0" applyFont="1" applyFill="1" applyBorder="1" applyAlignment="1">
      <alignment horizontal="center" vertical="center" wrapText="1"/>
    </xf>
    <xf numFmtId="2" fontId="0" fillId="2" borderId="5" xfId="0" applyNumberFormat="1" applyFill="1" applyBorder="1" applyAlignment="1">
      <alignment vertical="center"/>
    </xf>
    <xf numFmtId="0" fontId="0" fillId="2" borderId="5" xfId="0" applyFill="1" applyBorder="1" applyAlignment="1">
      <alignment vertical="center"/>
    </xf>
    <xf numFmtId="49" fontId="3" fillId="2" borderId="4" xfId="0" applyNumberFormat="1" applyFont="1" applyFill="1" applyBorder="1" applyAlignment="1">
      <alignment horizontal="center" vertical="center"/>
    </xf>
    <xf numFmtId="0" fontId="3" fillId="2" borderId="1" xfId="0" applyFont="1" applyFill="1" applyBorder="1" applyAlignment="1">
      <alignment horizontal="left" vertical="center" wrapText="1"/>
    </xf>
    <xf numFmtId="0" fontId="8" fillId="2" borderId="1" xfId="0" applyFont="1" applyFill="1" applyBorder="1" applyAlignment="1">
      <alignment horizontal="center" vertical="center"/>
    </xf>
    <xf numFmtId="0" fontId="3" fillId="2" borderId="1" xfId="0" quotePrefix="1" applyFont="1" applyFill="1" applyBorder="1" applyAlignment="1">
      <alignment horizontal="left" vertical="center" wrapText="1"/>
    </xf>
    <xf numFmtId="49" fontId="3" fillId="2" borderId="4" xfId="0" quotePrefix="1" applyNumberFormat="1" applyFont="1" applyFill="1" applyBorder="1" applyAlignment="1">
      <alignment horizontal="center" vertical="center"/>
    </xf>
    <xf numFmtId="10" fontId="3" fillId="0" borderId="0" xfId="0" applyNumberFormat="1" applyFont="1" applyAlignment="1">
      <alignment horizontal="left" vertical="center"/>
    </xf>
    <xf numFmtId="0" fontId="8" fillId="2" borderId="1" xfId="0" applyFont="1" applyFill="1" applyBorder="1" applyAlignment="1">
      <alignment vertical="center"/>
    </xf>
    <xf numFmtId="0" fontId="3" fillId="2" borderId="4" xfId="0" quotePrefix="1" applyFont="1" applyFill="1" applyBorder="1" applyAlignment="1">
      <alignment horizontal="center" vertical="center" wrapText="1"/>
    </xf>
    <xf numFmtId="164" fontId="8" fillId="2" borderId="1" xfId="0" applyNumberFormat="1" applyFont="1" applyFill="1" applyBorder="1" applyAlignment="1">
      <alignment horizontal="left" vertical="center"/>
    </xf>
    <xf numFmtId="0" fontId="8" fillId="2" borderId="1" xfId="0" applyFont="1" applyFill="1" applyBorder="1" applyAlignment="1">
      <alignment horizontal="left" vertical="center"/>
    </xf>
    <xf numFmtId="44" fontId="3" fillId="2" borderId="5" xfId="1" applyFont="1" applyFill="1" applyBorder="1" applyAlignment="1">
      <alignment horizontal="center" vertical="center"/>
    </xf>
    <xf numFmtId="0" fontId="0" fillId="0" borderId="8" xfId="0" applyBorder="1" applyAlignment="1">
      <alignment horizontal="center" vertical="center" wrapText="1"/>
    </xf>
    <xf numFmtId="0" fontId="13" fillId="0" borderId="0" xfId="0" applyFont="1"/>
    <xf numFmtId="0" fontId="14" fillId="0" borderId="0" xfId="0" applyFont="1"/>
    <xf numFmtId="0" fontId="13" fillId="0" borderId="0" xfId="0" applyFont="1" applyAlignment="1">
      <alignment horizontal="center"/>
    </xf>
    <xf numFmtId="0" fontId="14" fillId="0" borderId="0" xfId="0" applyFont="1" applyAlignment="1">
      <alignment horizontal="right"/>
    </xf>
    <xf numFmtId="0" fontId="13" fillId="0" borderId="0" xfId="0" applyFont="1" applyAlignment="1">
      <alignment horizontal="right"/>
    </xf>
    <xf numFmtId="0" fontId="15" fillId="8" borderId="3" xfId="0" applyFont="1" applyFill="1" applyBorder="1" applyAlignment="1">
      <alignment horizontal="centerContinuous" vertical="center" wrapText="1"/>
    </xf>
    <xf numFmtId="0" fontId="14" fillId="0" borderId="0" xfId="0" applyFont="1" applyAlignment="1">
      <alignment horizontal="centerContinuous"/>
    </xf>
    <xf numFmtId="10" fontId="14" fillId="0" borderId="0" xfId="0" applyNumberFormat="1" applyFont="1" applyAlignment="1">
      <alignment horizontal="centerContinuous"/>
    </xf>
    <xf numFmtId="0" fontId="12" fillId="0" borderId="0" xfId="9" applyAlignment="1" applyProtection="1"/>
    <xf numFmtId="0" fontId="14" fillId="0" borderId="0" xfId="0" applyFont="1" applyAlignment="1">
      <alignment horizontal="center"/>
    </xf>
    <xf numFmtId="168" fontId="14" fillId="0" borderId="0" xfId="0" applyNumberFormat="1" applyFont="1"/>
    <xf numFmtId="169" fontId="14" fillId="0" borderId="0" xfId="0" applyNumberFormat="1" applyFont="1" applyAlignment="1">
      <alignment horizontal="left"/>
    </xf>
    <xf numFmtId="0" fontId="16" fillId="0" borderId="0" xfId="0" applyFont="1"/>
    <xf numFmtId="44" fontId="0" fillId="4" borderId="3" xfId="1" applyFont="1" applyFill="1" applyBorder="1" applyAlignment="1">
      <alignment horizontal="center" vertical="center"/>
    </xf>
    <xf numFmtId="44" fontId="0" fillId="5" borderId="3" xfId="1" applyFont="1" applyFill="1" applyBorder="1" applyAlignment="1">
      <alignment horizontal="center" vertical="center" wrapText="1"/>
    </xf>
    <xf numFmtId="44" fontId="0" fillId="5" borderId="3" xfId="1" applyFont="1" applyFill="1" applyBorder="1" applyAlignment="1">
      <alignment horizontal="center" vertical="center"/>
    </xf>
    <xf numFmtId="0" fontId="3" fillId="2" borderId="1" xfId="0" quotePrefix="1" applyFont="1" applyFill="1" applyBorder="1" applyAlignment="1">
      <alignment horizontal="center" vertical="center"/>
    </xf>
    <xf numFmtId="2" fontId="0" fillId="0" borderId="3" xfId="1" applyNumberFormat="1" applyFont="1" applyBorder="1" applyAlignment="1">
      <alignment horizontal="center" vertical="center"/>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10" fontId="0" fillId="0" borderId="7" xfId="2" applyNumberFormat="1" applyFont="1" applyBorder="1" applyAlignment="1">
      <alignment horizontal="center" vertical="center"/>
    </xf>
    <xf numFmtId="44" fontId="0" fillId="2" borderId="3" xfId="1" applyFont="1" applyFill="1" applyBorder="1" applyAlignment="1">
      <alignment horizontal="center" vertical="center"/>
    </xf>
    <xf numFmtId="44" fontId="0" fillId="2" borderId="0" xfId="1" applyFont="1" applyFill="1" applyBorder="1" applyAlignment="1">
      <alignment horizontal="center" vertical="center"/>
    </xf>
    <xf numFmtId="10" fontId="0" fillId="0" borderId="3" xfId="2" applyNumberFormat="1" applyFont="1" applyBorder="1" applyAlignment="1">
      <alignment horizontal="center" vertical="center"/>
    </xf>
    <xf numFmtId="44" fontId="0" fillId="2" borderId="8" xfId="1" applyFont="1" applyFill="1" applyBorder="1" applyAlignment="1">
      <alignment horizontal="center" vertical="center"/>
    </xf>
    <xf numFmtId="2" fontId="3" fillId="0" borderId="0" xfId="0" applyNumberFormat="1" applyFont="1" applyAlignment="1">
      <alignment horizontal="left" vertical="center"/>
    </xf>
    <xf numFmtId="0" fontId="3" fillId="0" borderId="0" xfId="0" applyFont="1" applyAlignment="1">
      <alignment horizontal="left" vertical="top" wrapText="1"/>
    </xf>
    <xf numFmtId="10" fontId="3" fillId="0" borderId="0" xfId="2" applyNumberFormat="1" applyFont="1" applyFill="1" applyAlignment="1">
      <alignment horizontal="left" vertical="center"/>
    </xf>
    <xf numFmtId="0" fontId="0" fillId="0" borderId="3" xfId="0" quotePrefix="1" applyBorder="1" applyAlignment="1">
      <alignment horizontal="center" vertical="center" wrapText="1"/>
    </xf>
    <xf numFmtId="49" fontId="3" fillId="2" borderId="4" xfId="0" quotePrefix="1" applyNumberFormat="1" applyFont="1" applyFill="1" applyBorder="1" applyAlignment="1">
      <alignment horizontal="center" vertical="center" wrapText="1"/>
    </xf>
    <xf numFmtId="0" fontId="18" fillId="2" borderId="1" xfId="0" applyFont="1" applyFill="1" applyBorder="1" applyAlignment="1">
      <alignment horizontal="left" vertical="center" wrapText="1"/>
    </xf>
    <xf numFmtId="0" fontId="17" fillId="0" borderId="3" xfId="0" applyFont="1" applyBorder="1" applyAlignment="1">
      <alignment horizontal="left" vertical="center" wrapText="1"/>
    </xf>
    <xf numFmtId="0" fontId="7" fillId="3" borderId="0" xfId="0" applyFont="1" applyFill="1" applyAlignment="1">
      <alignment horizontal="center" vertical="center"/>
    </xf>
    <xf numFmtId="10" fontId="0" fillId="0" borderId="0" xfId="2" applyNumberFormat="1" applyFont="1" applyAlignment="1">
      <alignment vertical="center"/>
    </xf>
    <xf numFmtId="165" fontId="0" fillId="0" borderId="0" xfId="2" applyNumberFormat="1" applyFont="1" applyAlignment="1">
      <alignment horizontal="right" vertical="center"/>
    </xf>
    <xf numFmtId="0" fontId="0" fillId="0" borderId="0" xfId="0" applyAlignment="1">
      <alignment horizontal="center" vertical="center"/>
    </xf>
    <xf numFmtId="0" fontId="7" fillId="3" borderId="11" xfId="0" applyFont="1" applyFill="1" applyBorder="1" applyAlignment="1">
      <alignment horizontal="center" vertical="center"/>
    </xf>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1" xfId="0" applyFont="1" applyFill="1" applyBorder="1" applyAlignment="1">
      <alignment horizontal="center" vertical="center"/>
    </xf>
    <xf numFmtId="44" fontId="2" fillId="0" borderId="11" xfId="0" applyNumberFormat="1" applyFont="1" applyBorder="1" applyAlignment="1">
      <alignment horizontal="center" vertical="center"/>
    </xf>
    <xf numFmtId="44" fontId="2" fillId="0" borderId="12" xfId="0" applyNumberFormat="1" applyFont="1" applyBorder="1" applyAlignment="1">
      <alignment horizontal="center" vertical="center"/>
    </xf>
    <xf numFmtId="44" fontId="2" fillId="0" borderId="13" xfId="0" applyNumberFormat="1" applyFont="1" applyBorder="1" applyAlignment="1">
      <alignment horizontal="center" vertical="center"/>
    </xf>
    <xf numFmtId="0" fontId="0" fillId="0" borderId="8"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quotePrefix="1" applyBorder="1" applyAlignment="1">
      <alignment horizontal="center" vertical="center" wrapText="1"/>
    </xf>
    <xf numFmtId="0" fontId="0" fillId="0" borderId="6" xfId="0" quotePrefix="1" applyBorder="1" applyAlignment="1">
      <alignment horizontal="center" vertical="center" wrapText="1"/>
    </xf>
    <xf numFmtId="0" fontId="0" fillId="0" borderId="7" xfId="0" quotePrefix="1" applyBorder="1" applyAlignment="1">
      <alignment horizontal="center" vertical="center" wrapText="1"/>
    </xf>
    <xf numFmtId="49" fontId="0" fillId="0" borderId="8" xfId="0" applyNumberFormat="1" applyBorder="1" applyAlignment="1">
      <alignment horizontal="center" vertical="center" wrapText="1"/>
    </xf>
    <xf numFmtId="49" fontId="0" fillId="0" borderId="7" xfId="0" applyNumberFormat="1" applyBorder="1" applyAlignment="1">
      <alignment horizontal="center" vertical="center" wrapText="1"/>
    </xf>
    <xf numFmtId="167" fontId="0" fillId="4" borderId="8" xfId="0" applyNumberFormat="1" applyFill="1" applyBorder="1" applyAlignment="1">
      <alignment horizontal="center" vertical="center"/>
    </xf>
    <xf numFmtId="167" fontId="0" fillId="4" borderId="7" xfId="0" applyNumberFormat="1" applyFill="1" applyBorder="1" applyAlignment="1">
      <alignment horizontal="center" vertical="center"/>
    </xf>
    <xf numFmtId="0" fontId="3" fillId="0" borderId="7" xfId="0" quotePrefix="1" applyFont="1" applyBorder="1" applyAlignment="1">
      <alignment horizontal="center" vertical="center"/>
    </xf>
    <xf numFmtId="0" fontId="3" fillId="0" borderId="3" xfId="0" quotePrefix="1" applyFont="1" applyBorder="1" applyAlignment="1">
      <alignment horizontal="center" vertical="center"/>
    </xf>
    <xf numFmtId="0" fontId="3" fillId="2" borderId="14"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8" xfId="0" applyFont="1" applyFill="1" applyBorder="1" applyAlignment="1">
      <alignment horizontal="center" vertical="center"/>
    </xf>
    <xf numFmtId="44" fontId="3" fillId="0" borderId="6" xfId="1" applyFont="1" applyBorder="1" applyAlignment="1">
      <alignment horizontal="center" vertical="center"/>
    </xf>
    <xf numFmtId="44" fontId="3" fillId="0" borderId="7" xfId="1" applyFont="1" applyBorder="1" applyAlignment="1">
      <alignment horizontal="center" vertical="center"/>
    </xf>
    <xf numFmtId="165" fontId="3" fillId="0" borderId="6" xfId="2" applyNumberFormat="1" applyFont="1" applyBorder="1" applyAlignment="1">
      <alignment horizontal="center" vertical="center"/>
    </xf>
    <xf numFmtId="165" fontId="3" fillId="0" borderId="7" xfId="2" applyNumberFormat="1" applyFont="1" applyBorder="1" applyAlignment="1">
      <alignment horizontal="center" vertical="center"/>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3" fillId="0" borderId="7" xfId="0" applyFont="1" applyBorder="1" applyAlignment="1">
      <alignment horizontal="left" vertical="center"/>
    </xf>
    <xf numFmtId="0" fontId="3" fillId="0" borderId="3" xfId="0" applyFont="1" applyBorder="1" applyAlignment="1">
      <alignment horizontal="left" vertical="center"/>
    </xf>
    <xf numFmtId="0" fontId="3" fillId="0" borderId="8" xfId="0" quotePrefix="1" applyFont="1" applyBorder="1" applyAlignment="1">
      <alignment horizontal="center" vertical="center"/>
    </xf>
    <xf numFmtId="0" fontId="3" fillId="0" borderId="6" xfId="0" quotePrefix="1" applyFont="1" applyBorder="1" applyAlignment="1">
      <alignment horizontal="center" vertical="center"/>
    </xf>
    <xf numFmtId="0" fontId="0" fillId="6" borderId="15" xfId="0" applyFill="1" applyBorder="1" applyAlignment="1">
      <alignment horizontal="center" vertical="center"/>
    </xf>
    <xf numFmtId="0" fontId="0" fillId="6" borderId="18" xfId="0" applyFill="1" applyBorder="1" applyAlignment="1">
      <alignment horizontal="center" vertical="center"/>
    </xf>
    <xf numFmtId="0" fontId="2" fillId="2" borderId="20" xfId="0" applyFont="1" applyFill="1" applyBorder="1" applyAlignment="1">
      <alignment horizontal="left" vertical="center"/>
    </xf>
    <xf numFmtId="0" fontId="2" fillId="2" borderId="21" xfId="0" applyFont="1" applyFill="1" applyBorder="1" applyAlignment="1">
      <alignment horizontal="left" vertical="center"/>
    </xf>
    <xf numFmtId="0" fontId="2" fillId="2" borderId="22" xfId="0" applyFont="1" applyFill="1" applyBorder="1" applyAlignment="1">
      <alignment horizontal="left" vertical="center"/>
    </xf>
    <xf numFmtId="0" fontId="2" fillId="2" borderId="23" xfId="0" applyFont="1" applyFill="1" applyBorder="1" applyAlignment="1">
      <alignment horizontal="left" vertical="center"/>
    </xf>
    <xf numFmtId="165" fontId="3" fillId="0" borderId="8" xfId="2" applyNumberFormat="1" applyFont="1" applyBorder="1" applyAlignment="1">
      <alignment horizontal="center" vertical="center"/>
    </xf>
    <xf numFmtId="9" fontId="2" fillId="2" borderId="15" xfId="2" applyFont="1" applyFill="1" applyBorder="1" applyAlignment="1">
      <alignment horizontal="center" vertical="center"/>
    </xf>
    <xf numFmtId="9" fontId="2" fillId="2" borderId="18" xfId="2" applyFont="1" applyFill="1" applyBorder="1" applyAlignment="1">
      <alignment horizontal="center" vertical="center"/>
    </xf>
    <xf numFmtId="0" fontId="3" fillId="0" borderId="8" xfId="0" applyFont="1" applyBorder="1" applyAlignment="1">
      <alignment horizontal="left" vertical="center"/>
    </xf>
    <xf numFmtId="0" fontId="3" fillId="0" borderId="6" xfId="0" applyFont="1" applyBorder="1" applyAlignment="1">
      <alignment horizontal="left" vertical="center"/>
    </xf>
    <xf numFmtId="44" fontId="3" fillId="0" borderId="8" xfId="1" applyFont="1" applyBorder="1" applyAlignment="1">
      <alignment horizontal="center" vertical="center"/>
    </xf>
    <xf numFmtId="44" fontId="2" fillId="2" borderId="15" xfId="0" applyNumberFormat="1" applyFont="1" applyFill="1" applyBorder="1" applyAlignment="1">
      <alignment horizontal="center" vertical="center"/>
    </xf>
    <xf numFmtId="0" fontId="2" fillId="2" borderId="18"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2" fillId="0" borderId="7" xfId="0" quotePrefix="1" applyFont="1" applyBorder="1" applyAlignment="1">
      <alignment horizontal="center" vertical="center"/>
    </xf>
    <xf numFmtId="0" fontId="2" fillId="0" borderId="3" xfId="0" quotePrefix="1" applyFont="1" applyBorder="1" applyAlignment="1">
      <alignment horizontal="center" vertical="center"/>
    </xf>
    <xf numFmtId="0" fontId="2" fillId="0" borderId="7" xfId="0" applyFont="1" applyBorder="1" applyAlignment="1">
      <alignment horizontal="left" vertical="center"/>
    </xf>
    <xf numFmtId="0" fontId="2" fillId="0" borderId="3" xfId="0" applyFont="1" applyBorder="1" applyAlignment="1">
      <alignment horizontal="left" vertical="center"/>
    </xf>
    <xf numFmtId="44" fontId="2" fillId="0" borderId="6" xfId="1" applyFont="1" applyBorder="1" applyAlignment="1">
      <alignment horizontal="center" vertical="center"/>
    </xf>
    <xf numFmtId="44" fontId="2" fillId="0" borderId="7" xfId="1" applyFont="1" applyBorder="1" applyAlignment="1">
      <alignment horizontal="center" vertical="center"/>
    </xf>
    <xf numFmtId="165" fontId="2" fillId="0" borderId="6" xfId="2" applyNumberFormat="1" applyFont="1" applyBorder="1" applyAlignment="1">
      <alignment horizontal="center" vertical="center"/>
    </xf>
    <xf numFmtId="165" fontId="2" fillId="0" borderId="7" xfId="2" applyNumberFormat="1" applyFont="1" applyBorder="1" applyAlignment="1">
      <alignment horizontal="center" vertical="center"/>
    </xf>
    <xf numFmtId="0" fontId="2" fillId="2" borderId="14"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5" xfId="0" applyFont="1" applyFill="1" applyBorder="1" applyAlignment="1">
      <alignment horizontal="center" vertical="center"/>
    </xf>
    <xf numFmtId="0" fontId="2" fillId="2" borderId="15"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0" borderId="8" xfId="0" quotePrefix="1" applyFont="1" applyBorder="1" applyAlignment="1">
      <alignment horizontal="center" vertical="center"/>
    </xf>
    <xf numFmtId="0" fontId="2" fillId="0" borderId="8" xfId="0" applyFont="1" applyBorder="1" applyAlignment="1">
      <alignment horizontal="left" vertical="center"/>
    </xf>
    <xf numFmtId="165" fontId="2" fillId="0" borderId="8" xfId="2" applyNumberFormat="1" applyFont="1" applyBorder="1" applyAlignment="1">
      <alignment horizontal="center" vertical="center"/>
    </xf>
  </cellXfs>
  <cellStyles count="10">
    <cellStyle name="Hiperlink" xfId="9" builtinId="8"/>
    <cellStyle name="Moeda" xfId="1" builtinId="4"/>
    <cellStyle name="Moeda 2" xfId="4" xr:uid="{4D7FCF12-E6B0-4277-9436-C7AD36F486B4}"/>
    <cellStyle name="Normal" xfId="0" builtinId="0"/>
    <cellStyle name="Normal 2" xfId="3" xr:uid="{DB52185A-CE41-4FC9-BCAD-4BA8DFF6F384}"/>
    <cellStyle name="Normal 2 2" xfId="7" xr:uid="{ABB63FD4-76BC-4FEF-9775-36CE5D718038}"/>
    <cellStyle name="Normal 3" xfId="8" xr:uid="{53066150-D974-4488-A746-97E81EA12CCA}"/>
    <cellStyle name="Porcentagem" xfId="2" builtinId="5"/>
    <cellStyle name="Separador de milhares 2" xfId="6" xr:uid="{EEDB2EA3-5080-401D-8203-E7C3BD60E554}"/>
    <cellStyle name="Vírgula 2" xfId="5" xr:uid="{00861783-12F0-4988-B8F7-FCF847A74515}"/>
  </cellStyles>
  <dxfs count="6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628650</xdr:colOff>
      <xdr:row>1</xdr:row>
      <xdr:rowOff>114300</xdr:rowOff>
    </xdr:from>
    <xdr:to>
      <xdr:col>2</xdr:col>
      <xdr:colOff>1254878</xdr:colOff>
      <xdr:row>4</xdr:row>
      <xdr:rowOff>133350</xdr:rowOff>
    </xdr:to>
    <xdr:pic>
      <xdr:nvPicPr>
        <xdr:cNvPr id="3" name="Imagem 2" descr="C:\Users\vmartins\AppData\Local\Temp\Rar$DR17.047\AGEHAB RGB HORIZONTAL.jpg">
          <a:extLst>
            <a:ext uri="{FF2B5EF4-FFF2-40B4-BE49-F238E27FC236}">
              <a16:creationId xmlns:a16="http://schemas.microsoft.com/office/drawing/2014/main" id="{8E666D4C-C746-4403-9B92-D4383B8A525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0" y="304800"/>
          <a:ext cx="1673978"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1885951</xdr:colOff>
      <xdr:row>1</xdr:row>
      <xdr:rowOff>180471</xdr:rowOff>
    </xdr:from>
    <xdr:to>
      <xdr:col>2</xdr:col>
      <xdr:colOff>3886201</xdr:colOff>
      <xdr:row>4</xdr:row>
      <xdr:rowOff>175413</xdr:rowOff>
    </xdr:to>
    <xdr:pic>
      <xdr:nvPicPr>
        <xdr:cNvPr id="6" name="Imagem 5">
          <a:extLst>
            <a:ext uri="{FF2B5EF4-FFF2-40B4-BE49-F238E27FC236}">
              <a16:creationId xmlns:a16="http://schemas.microsoft.com/office/drawing/2014/main" id="{19E54C94-FAB6-42E6-8381-32FF2A6528C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543301" y="370971"/>
          <a:ext cx="2000250" cy="5664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596154</xdr:colOff>
      <xdr:row>2</xdr:row>
      <xdr:rowOff>3362</xdr:rowOff>
    </xdr:from>
    <xdr:to>
      <xdr:col>3</xdr:col>
      <xdr:colOff>1062878</xdr:colOff>
      <xdr:row>4</xdr:row>
      <xdr:rowOff>176804</xdr:rowOff>
    </xdr:to>
    <xdr:pic>
      <xdr:nvPicPr>
        <xdr:cNvPr id="3" name="Imagem 2" descr="C:\Users\vmartins\AppData\Local\Temp\Rar$DR17.047\AGEHAB RGB HORIZONTAL.jpg">
          <a:extLst>
            <a:ext uri="{FF2B5EF4-FFF2-40B4-BE49-F238E27FC236}">
              <a16:creationId xmlns:a16="http://schemas.microsoft.com/office/drawing/2014/main" id="{1C2D19CD-FD0B-400E-815B-304450C21F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6389" y="395568"/>
          <a:ext cx="1845048" cy="554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2046194</xdr:colOff>
      <xdr:row>1</xdr:row>
      <xdr:rowOff>158563</xdr:rowOff>
    </xdr:from>
    <xdr:to>
      <xdr:col>3</xdr:col>
      <xdr:colOff>4316920</xdr:colOff>
      <xdr:row>5</xdr:row>
      <xdr:rowOff>38701</xdr:rowOff>
    </xdr:to>
    <xdr:pic>
      <xdr:nvPicPr>
        <xdr:cNvPr id="9" name="Imagem 8">
          <a:extLst>
            <a:ext uri="{FF2B5EF4-FFF2-40B4-BE49-F238E27FC236}">
              <a16:creationId xmlns:a16="http://schemas.microsoft.com/office/drawing/2014/main" id="{41EAD2C0-FEA9-44EE-B2B6-1A9F132D6E8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634753" y="360269"/>
          <a:ext cx="2267551" cy="6421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685802</xdr:colOff>
      <xdr:row>1</xdr:row>
      <xdr:rowOff>171450</xdr:rowOff>
    </xdr:from>
    <xdr:to>
      <xdr:col>3</xdr:col>
      <xdr:colOff>1333501</xdr:colOff>
      <xdr:row>5</xdr:row>
      <xdr:rowOff>19050</xdr:rowOff>
    </xdr:to>
    <xdr:pic>
      <xdr:nvPicPr>
        <xdr:cNvPr id="3" name="Imagem 2" descr="C:\Users\vmartins\AppData\Local\Temp\Rar$DR17.047\AGEHAB RGB HORIZONTAL.jpg">
          <a:extLst>
            <a:ext uri="{FF2B5EF4-FFF2-40B4-BE49-F238E27FC236}">
              <a16:creationId xmlns:a16="http://schemas.microsoft.com/office/drawing/2014/main" id="{006A7E68-9552-43C7-94F5-54B9A491ACB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02" y="361950"/>
          <a:ext cx="1895474"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3019425</xdr:colOff>
      <xdr:row>2</xdr:row>
      <xdr:rowOff>9525</xdr:rowOff>
    </xdr:from>
    <xdr:to>
      <xdr:col>4</xdr:col>
      <xdr:colOff>800701</xdr:colOff>
      <xdr:row>5</xdr:row>
      <xdr:rowOff>80163</xdr:rowOff>
    </xdr:to>
    <xdr:pic>
      <xdr:nvPicPr>
        <xdr:cNvPr id="7" name="Imagem 6">
          <a:extLst>
            <a:ext uri="{FF2B5EF4-FFF2-40B4-BE49-F238E27FC236}">
              <a16:creationId xmlns:a16="http://schemas.microsoft.com/office/drawing/2014/main" id="{9098F32A-C325-4FC8-AFD0-290C26F201A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6400" y="390525"/>
          <a:ext cx="2267551" cy="6421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1356499</xdr:colOff>
      <xdr:row>1</xdr:row>
      <xdr:rowOff>134511</xdr:rowOff>
    </xdr:from>
    <xdr:to>
      <xdr:col>2</xdr:col>
      <xdr:colOff>1846921</xdr:colOff>
      <xdr:row>4</xdr:row>
      <xdr:rowOff>180429</xdr:rowOff>
    </xdr:to>
    <xdr:pic>
      <xdr:nvPicPr>
        <xdr:cNvPr id="3" name="Imagem 2" descr="C:\Users\vmartins\AppData\Local\Temp\Rar$DR17.047\AGEHAB RGB HORIZONTAL.jpg">
          <a:extLst>
            <a:ext uri="{FF2B5EF4-FFF2-40B4-BE49-F238E27FC236}">
              <a16:creationId xmlns:a16="http://schemas.microsoft.com/office/drawing/2014/main" id="{F8FE0A4A-32FB-4AB9-B986-F73AFB4060F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60523" y="320365"/>
          <a:ext cx="1872709" cy="6034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2973659</xdr:colOff>
      <xdr:row>1</xdr:row>
      <xdr:rowOff>162622</xdr:rowOff>
    </xdr:from>
    <xdr:to>
      <xdr:col>2</xdr:col>
      <xdr:colOff>5241210</xdr:colOff>
      <xdr:row>5</xdr:row>
      <xdr:rowOff>61346</xdr:rowOff>
    </xdr:to>
    <xdr:pic>
      <xdr:nvPicPr>
        <xdr:cNvPr id="6" name="Imagem 5">
          <a:extLst>
            <a:ext uri="{FF2B5EF4-FFF2-40B4-BE49-F238E27FC236}">
              <a16:creationId xmlns:a16="http://schemas.microsoft.com/office/drawing/2014/main" id="{DDF2EB8A-548F-4D17-A5F5-A2245BDDA6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959970" y="348476"/>
          <a:ext cx="2267551" cy="6421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55523</xdr:colOff>
      <xdr:row>1</xdr:row>
      <xdr:rowOff>122895</xdr:rowOff>
    </xdr:from>
    <xdr:to>
      <xdr:col>2</xdr:col>
      <xdr:colOff>1916615</xdr:colOff>
      <xdr:row>5</xdr:row>
      <xdr:rowOff>0</xdr:rowOff>
    </xdr:to>
    <xdr:pic>
      <xdr:nvPicPr>
        <xdr:cNvPr id="3" name="Imagem 2" descr="C:\Users\vmartins\AppData\Local\Temp\Rar$DR17.047\AGEHAB RGB HORIZONTAL.jpg">
          <a:extLst>
            <a:ext uri="{FF2B5EF4-FFF2-40B4-BE49-F238E27FC236}">
              <a16:creationId xmlns:a16="http://schemas.microsoft.com/office/drawing/2014/main" id="{317DCE2B-C01B-47FE-897E-945820C8E1E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2444" y="308749"/>
          <a:ext cx="1861092" cy="6205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2973658</xdr:colOff>
      <xdr:row>2</xdr:row>
      <xdr:rowOff>11617</xdr:rowOff>
    </xdr:from>
    <xdr:to>
      <xdr:col>3</xdr:col>
      <xdr:colOff>513557</xdr:colOff>
      <xdr:row>5</xdr:row>
      <xdr:rowOff>96194</xdr:rowOff>
    </xdr:to>
    <xdr:pic>
      <xdr:nvPicPr>
        <xdr:cNvPr id="7" name="Imagem 6">
          <a:extLst>
            <a:ext uri="{FF2B5EF4-FFF2-40B4-BE49-F238E27FC236}">
              <a16:creationId xmlns:a16="http://schemas.microsoft.com/office/drawing/2014/main" id="{71F37C7B-6906-4D1E-A80E-E8FE161B599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20579" y="383324"/>
          <a:ext cx="2267551" cy="64213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169514</xdr:colOff>
      <xdr:row>1</xdr:row>
      <xdr:rowOff>117050</xdr:rowOff>
    </xdr:from>
    <xdr:to>
      <xdr:col>2</xdr:col>
      <xdr:colOff>2061881</xdr:colOff>
      <xdr:row>4</xdr:row>
      <xdr:rowOff>175320</xdr:rowOff>
    </xdr:to>
    <xdr:pic>
      <xdr:nvPicPr>
        <xdr:cNvPr id="3" name="Imagem 2" descr="C:\Users\vmartins\AppData\Local\Temp\Rar$DR17.047\AGEHAB RGB HORIZONTAL.jpg">
          <a:extLst>
            <a:ext uri="{FF2B5EF4-FFF2-40B4-BE49-F238E27FC236}">
              <a16:creationId xmlns:a16="http://schemas.microsoft.com/office/drawing/2014/main" id="{0F5BEC9E-94DE-4935-AAF0-B839F08E89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7985" y="307550"/>
          <a:ext cx="1892367" cy="6297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3104029</xdr:colOff>
      <xdr:row>1</xdr:row>
      <xdr:rowOff>168089</xdr:rowOff>
    </xdr:from>
    <xdr:to>
      <xdr:col>4</xdr:col>
      <xdr:colOff>913320</xdr:colOff>
      <xdr:row>5</xdr:row>
      <xdr:rowOff>48227</xdr:rowOff>
    </xdr:to>
    <xdr:pic>
      <xdr:nvPicPr>
        <xdr:cNvPr id="6" name="Imagem 5">
          <a:extLst>
            <a:ext uri="{FF2B5EF4-FFF2-40B4-BE49-F238E27FC236}">
              <a16:creationId xmlns:a16="http://schemas.microsoft.com/office/drawing/2014/main" id="{C8F4FE07-F6B4-4D0B-B56C-3BD29DDE598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762500" y="358589"/>
          <a:ext cx="2267551" cy="64213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2241177</xdr:colOff>
      <xdr:row>1</xdr:row>
      <xdr:rowOff>105844</xdr:rowOff>
    </xdr:from>
    <xdr:to>
      <xdr:col>4</xdr:col>
      <xdr:colOff>78543</xdr:colOff>
      <xdr:row>4</xdr:row>
      <xdr:rowOff>168088</xdr:rowOff>
    </xdr:to>
    <xdr:pic>
      <xdr:nvPicPr>
        <xdr:cNvPr id="3" name="Imagem 2" descr="C:\Users\vmartins\AppData\Local\Temp\Rar$DR17.047\AGEHAB RGB HORIZONTAL.jpg">
          <a:extLst>
            <a:ext uri="{FF2B5EF4-FFF2-40B4-BE49-F238E27FC236}">
              <a16:creationId xmlns:a16="http://schemas.microsoft.com/office/drawing/2014/main" id="{E80BA195-A7DB-4BD1-8486-762F3887B2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97942" y="296344"/>
          <a:ext cx="1871483" cy="6337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862853</xdr:colOff>
      <xdr:row>1</xdr:row>
      <xdr:rowOff>179294</xdr:rowOff>
    </xdr:from>
    <xdr:to>
      <xdr:col>7</xdr:col>
      <xdr:colOff>1023698</xdr:colOff>
      <xdr:row>5</xdr:row>
      <xdr:rowOff>59432</xdr:rowOff>
    </xdr:to>
    <xdr:pic>
      <xdr:nvPicPr>
        <xdr:cNvPr id="5" name="Imagem 4">
          <a:extLst>
            <a:ext uri="{FF2B5EF4-FFF2-40B4-BE49-F238E27FC236}">
              <a16:creationId xmlns:a16="http://schemas.microsoft.com/office/drawing/2014/main" id="{2E47F9A2-1986-488D-A4DD-97B88C32A18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39853" y="369794"/>
          <a:ext cx="2267551" cy="64213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3</xdr:col>
      <xdr:colOff>443498</xdr:colOff>
      <xdr:row>1</xdr:row>
      <xdr:rowOff>150666</xdr:rowOff>
    </xdr:from>
    <xdr:to>
      <xdr:col>5</xdr:col>
      <xdr:colOff>235322</xdr:colOff>
      <xdr:row>5</xdr:row>
      <xdr:rowOff>2679</xdr:rowOff>
    </xdr:to>
    <xdr:pic>
      <xdr:nvPicPr>
        <xdr:cNvPr id="3" name="Imagem 2" descr="C:\Users\vmartins\AppData\Local\Temp\Rar$DR17.047\AGEHAB RGB HORIZONTAL.jpg">
          <a:extLst>
            <a:ext uri="{FF2B5EF4-FFF2-40B4-BE49-F238E27FC236}">
              <a16:creationId xmlns:a16="http://schemas.microsoft.com/office/drawing/2014/main" id="{59157C75-783C-4498-8426-02CBD7F3672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48263" y="341166"/>
          <a:ext cx="1764059" cy="614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874059</xdr:colOff>
      <xdr:row>1</xdr:row>
      <xdr:rowOff>179294</xdr:rowOff>
    </xdr:from>
    <xdr:to>
      <xdr:col>8</xdr:col>
      <xdr:colOff>1034904</xdr:colOff>
      <xdr:row>5</xdr:row>
      <xdr:rowOff>59432</xdr:rowOff>
    </xdr:to>
    <xdr:pic>
      <xdr:nvPicPr>
        <xdr:cNvPr id="5" name="Imagem 4">
          <a:extLst>
            <a:ext uri="{FF2B5EF4-FFF2-40B4-BE49-F238E27FC236}">
              <a16:creationId xmlns:a16="http://schemas.microsoft.com/office/drawing/2014/main" id="{48B8E181-145F-4DFF-87FC-91739A6D39E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404412" y="369794"/>
          <a:ext cx="2267551" cy="642138"/>
        </a:xfrm>
        <a:prstGeom prst="rect">
          <a:avLst/>
        </a:prstGeom>
      </xdr:spPr>
    </xdr:pic>
    <xdr:clientData/>
  </xdr:twoCellAnchor>
</xdr:wsDr>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827" Type="http://schemas.openxmlformats.org/officeDocument/2006/relationships/hyperlink" Target="https://www.caixa.gov.br/Downloads/sinapi-cadernos-tecnicos/SINAPI-CT-CUSTOS-HORARIOS-PRODUTIVO-E-IMPRODUTIVO-DOS-EQUIPAMENTOS.pdf" TargetMode="External"/><Relationship Id="rId3182" Type="http://schemas.openxmlformats.org/officeDocument/2006/relationships/hyperlink" Target="https://www.caixa.gov.br/Downloads/sinapi-cadernos-tecnicos/SINAPI-CT-ESCAVACAO-HORIZONTAL.pdf" TargetMode="External"/><Relationship Id="rId4233" Type="http://schemas.openxmlformats.org/officeDocument/2006/relationships/hyperlink" Target="https://www.caixa.gov.br/Downloads/sinapi-cadernos-tecnicos/SINAPI-CT-GUARDA-CORPO-CORRIMAO-E-GRADE-PARA-ESQUADRIAS.pdf" TargetMode="External"/><Relationship Id="rId7389" Type="http://schemas.openxmlformats.org/officeDocument/2006/relationships/hyperlink" Target="https://www.caixa.gov.br/Downloads/sinapi-cadernos-tecnicos/SINAPI-CT-MASSA-UNICA-INTERNA.pdf" TargetMode="External"/><Relationship Id="rId8854" Type="http://schemas.openxmlformats.org/officeDocument/2006/relationships/hyperlink" Target="https://www.caixa.gov.br/Downloads/sinapi-cadernos-tecnicos/SINAPI-CT-SINALIZACAO-VERTICAL-VIARIA.pdf" TargetMode="External"/><Relationship Id="rId3999" Type="http://schemas.openxmlformats.org/officeDocument/2006/relationships/hyperlink" Target="https://www.caixa.gov.br/Downloads/sinapi-cadernos-tecnicos/SINAPI-CT-FUNDACOES-RASAS-(BLOCOS-SAPATAS-VIGAS-BALDRAME).pdf" TargetMode="External"/><Relationship Id="rId4300" Type="http://schemas.openxmlformats.org/officeDocument/2006/relationships/hyperlink" Target="https://www.caixa.gov.br/Downloads/sinapi-cadernos-tecnicos/SINAPI-CT-ILUMINACAO-PREDIAL-E-MONITORAMENTO.pdf" TargetMode="External"/><Relationship Id="rId7456" Type="http://schemas.openxmlformats.org/officeDocument/2006/relationships/hyperlink" Target="https://www.caixa.gov.br/Downloads/sinapi-cadernos-tecnicos/SINAPI-CT-MONOCAPA.pdf" TargetMode="External"/><Relationship Id="rId8507" Type="http://schemas.openxmlformats.org/officeDocument/2006/relationships/hyperlink" Target="https://www.caixa.gov.br/Downloads/sinapi-cadernos-tecnicos/SINAPI-CT-RECOMPOSICAO-DE-PAVIMENTOS.pdf" TargetMode="External"/><Relationship Id="rId170" Type="http://schemas.openxmlformats.org/officeDocument/2006/relationships/hyperlink" Target="https://www.caixa.gov.br/Downloads/sinapi-cadernos-tecnicos/SINAPI-CT-ARGAMASSAS.pdf" TargetMode="External"/><Relationship Id="rId6058" Type="http://schemas.openxmlformats.org/officeDocument/2006/relationships/hyperlink" Target="https://www.caixa.gov.br/Downloads/sinapi-cadernos-tecnicos/SINAPI-CT-INSTALACOES-DE-GAS-E-INCENDIO-EM-ACO-E-FERRO-GALVANIZADO.pdf" TargetMode="External"/><Relationship Id="rId6472" Type="http://schemas.openxmlformats.org/officeDocument/2006/relationships/hyperlink" Target="https://www.caixa.gov.br/Downloads/sinapi-cadernos-tecnicos/SINAPI-CT-INSTALACOES-EM-COBRE.pdf" TargetMode="External"/><Relationship Id="rId7109" Type="http://schemas.openxmlformats.org/officeDocument/2006/relationships/hyperlink" Target="https://www.caixa.gov.br/Downloads/sinapi-metodologia/Livro_SINAPI_Calculos_Parametros.pdf" TargetMode="External"/><Relationship Id="rId7523" Type="http://schemas.openxmlformats.org/officeDocument/2006/relationships/hyperlink" Target="https://www.caixa.gov.br/Downloads/sinapi-cadernos-tecnicos/SINAPI-CT-PAREDES-DE-CONCRETO-CONCRETAGEM.pdf" TargetMode="External"/><Relationship Id="rId7870" Type="http://schemas.openxmlformats.org/officeDocument/2006/relationships/hyperlink" Target="https://www.caixa.gov.br/Downloads/sinapi-cadernos-tecnicos/SINAPI-CT-PINTURA-EM-MADEIRA.pdf" TargetMode="External"/><Relationship Id="rId8921" Type="http://schemas.openxmlformats.org/officeDocument/2006/relationships/hyperlink" Target="https://www.caixa.gov.br/Downloads/sinapi-cadernos-tecnicos/SINAPI-CT-SISTEMAS-DE-MEDICAO.pdf" TargetMode="External"/><Relationship Id="rId5074" Type="http://schemas.openxmlformats.org/officeDocument/2006/relationships/hyperlink" Target="https://www.caixa.gov.br/Downloads/sinapi-cadernos-tecnicos/SINAPI-CT-INSTALACOES-HIDRAULICAS-RESERVACAO-E-BOMBAS-DE-RECALQUE.pdf" TargetMode="External"/><Relationship Id="rId6125" Type="http://schemas.openxmlformats.org/officeDocument/2006/relationships/hyperlink" Target="https://www.caixa.gov.br/Downloads/sinapi-cadernos-tecnicos/SINAPI-CT-INSTALACOES-DE-GAS-E-INCENDIO-EM-ACO-E-FERRO-GALVANIZADO.pdf" TargetMode="External"/><Relationship Id="rId987" Type="http://schemas.openxmlformats.org/officeDocument/2006/relationships/hyperlink" Target="https://www.caixa.gov.br/Downloads/sinapi-cadernos-tecnicos/SINAPI-CT-BOCAS-PARA-BUEIROS.pdf" TargetMode="External"/><Relationship Id="rId2668" Type="http://schemas.openxmlformats.org/officeDocument/2006/relationships/hyperlink" Target="https://www.caixa.gov.br/Downloads/sinapi-cadernos-tecnicos/SINAPI-CT-DEPRECIACAO-JUROS-IMPOSTOS-E-SEGUROS-MANUTENCAO-E-MATERIAIS-NA-OPERACAO-DOS-EQUIPAMENTOS.pdf" TargetMode="External"/><Relationship Id="rId3719" Type="http://schemas.openxmlformats.org/officeDocument/2006/relationships/hyperlink" Target="https://www.caixa.gov.br/Downloads/sinapi-cadernos-tecnicos/SINAPI-CT-ESTRUTURA-E-TRAMA-PARA-COBERTURA.pdf" TargetMode="External"/><Relationship Id="rId4090" Type="http://schemas.openxmlformats.org/officeDocument/2006/relationships/hyperlink" Target="https://www.caixa.gov.br/Downloads/sinapi-cadernos-tecnicos/SINAPI-CT-FORMAS-PARA-ESTRUTURAS-DE-CONCRETO-ARMADO.pdf" TargetMode="External"/><Relationship Id="rId8297" Type="http://schemas.openxmlformats.org/officeDocument/2006/relationships/hyperlink" Target="https://www.caixa.gov.br/Downloads/sinapi-cadernos-tecnicos/SINAPI-CT-PRODUCAO-DE-CONCRETO.pdf" TargetMode="External"/><Relationship Id="rId9695" Type="http://schemas.openxmlformats.org/officeDocument/2006/relationships/hyperlink" Target="https://www.caixa.gov.br/Downloads/sinapi-cadernos-tecnicos/SINAPI-CT-VALVULAS-PARA-REDES-DE-SANEAMENTO.pdf" TargetMode="External"/><Relationship Id="rId1684" Type="http://schemas.openxmlformats.org/officeDocument/2006/relationships/hyperlink" Target="https://www.caixa.gov.br/Downloads/sinapi-cadernos-tecnicos/SINAPI-CT-CUSTOS-HORARIOS-PRODUTIVO-E-IMPRODUTIVO-DOS-EQUIPAMENTOS.pdf" TargetMode="External"/><Relationship Id="rId2735" Type="http://schemas.openxmlformats.org/officeDocument/2006/relationships/hyperlink" Target="https://www.caixa.gov.br/Downloads/sinapi-cadernos-tecnicos/SINAPI-CT-DRENAGEM-DE-AR-CONDICIONADO.pdf" TargetMode="External"/><Relationship Id="rId5141" Type="http://schemas.openxmlformats.org/officeDocument/2006/relationships/hyperlink" Target="https://www.caixa.gov.br/Downloads/sinapi-cadernos-tecnicos/SINAPI-CT-INSTALACOES-HIDRAULICAS-EM-PEX.pdf" TargetMode="External"/><Relationship Id="rId9348" Type="http://schemas.openxmlformats.org/officeDocument/2006/relationships/hyperlink" Target="https://www.caixa.gov.br/Downloads/sinapi-cadernos-tecnicos/SINAPI-CT-TRANSPORTE-CARGA-E-DESCARGA-DE-MATERIAIS.pdf" TargetMode="External"/><Relationship Id="rId707" Type="http://schemas.openxmlformats.org/officeDocument/2006/relationships/hyperlink" Target="https://www.caixa.gov.br/Downloads/sinapi-cadernos-tecnicos/SINAPI-CT-ASSENTAMENTO-DE-TUBOS-DE-ESGOTO-OU-DRENAGEM-PLUVIAL-EM-CONCRETO.pdf" TargetMode="External"/><Relationship Id="rId1337" Type="http://schemas.openxmlformats.org/officeDocument/2006/relationships/hyperlink" Target="https://www.caixa.gov.br/Downloads/sinapi-cadernos-tecnicos/SINAPI-CT-CONCRETO-PROJETADO.pdf" TargetMode="External"/><Relationship Id="rId1751" Type="http://schemas.openxmlformats.org/officeDocument/2006/relationships/hyperlink" Target="https://www.caixa.gov.br/Downloads/sinapi-cadernos-tecnicos/SINAPI-CT-CUSTOS-HORARIOS-PRODUTIVO-E-IMPRODUTIVO-DOS-EQUIPAMENTOS.pdf" TargetMode="External"/><Relationship Id="rId2802" Type="http://schemas.openxmlformats.org/officeDocument/2006/relationships/hyperlink" Target="https://www.caixa.gov.br/Downloads/sinapi-cadernos-tecnicos/SINAPI-CT-DRENOS.pdf" TargetMode="External"/><Relationship Id="rId5958" Type="http://schemas.openxmlformats.org/officeDocument/2006/relationships/hyperlink" Target="https://www.caixa.gov.br/Downloads/sinapi-cadernos-tecnicos/SINAPI-CT-INSTALACOES-DE-GAS-E-INCENDIO-EM-ACO-E-FERRO-GALVANIZADO.pdf" TargetMode="External"/><Relationship Id="rId8364" Type="http://schemas.openxmlformats.org/officeDocument/2006/relationships/hyperlink" Target="https://www.caixa.gov.br/Downloads/sinapi-cadernos-tecnicos/SINAPI-CT-RADIER-PISO-DE-CONCRETO-E-LAJE-SOBRE-SOLO.pdf" TargetMode="External"/><Relationship Id="rId9415" Type="http://schemas.openxmlformats.org/officeDocument/2006/relationships/hyperlink" Target="https://www.caixa.gov.br/Downloads/sinapi-cadernos-tecnicos/SINAPI-CT-TUBULACAO-FLANGEADA-PARA-REDES-DE-AGUA.pdf" TargetMode="External"/><Relationship Id="rId43" Type="http://schemas.openxmlformats.org/officeDocument/2006/relationships/hyperlink" Target="https://www.caixa.gov.br/Downloads/sinapi-cadernos-tecnicos/SINAPI-CT-ALVENARIA-DE-VEDACAO.pdf" TargetMode="External"/><Relationship Id="rId1404" Type="http://schemas.openxmlformats.org/officeDocument/2006/relationships/hyperlink" Target="https://www.caixa.gov.br/Downloads/sinapi-cadernos-tecnicos/SINAPI-CT-CONTRAPISO.pdf" TargetMode="External"/><Relationship Id="rId7380" Type="http://schemas.openxmlformats.org/officeDocument/2006/relationships/hyperlink" Target="https://www.caixa.gov.br/Downloads/sinapi-cadernos-tecnicos/SINAPI-CT-MASSA-UNICA-INTERNA.pdf" TargetMode="External"/><Relationship Id="rId8017" Type="http://schemas.openxmlformats.org/officeDocument/2006/relationships/hyperlink" Target="https://www.caixa.gov.br/Downloads/sinapi-cadernos-tecnicos/SINAPI-CT-PISOS.pdf" TargetMode="External"/><Relationship Id="rId8431" Type="http://schemas.openxmlformats.org/officeDocument/2006/relationships/hyperlink" Target="https://www.caixa.gov.br/Downloads/sinapi-cadernos-tecnicos/SINAPI-CT-RASGOS-E-FIXACOES.pdf" TargetMode="External"/><Relationship Id="rId3576" Type="http://schemas.openxmlformats.org/officeDocument/2006/relationships/hyperlink" Target="https://www.caixa.gov.br/Downloads/sinapi-cadernos-tecnicos/SINAPI-CT-ESQUADRIAS-PORTAS.pdf" TargetMode="External"/><Relationship Id="rId4627" Type="http://schemas.openxmlformats.org/officeDocument/2006/relationships/hyperlink" Target="https://www.caixa.gov.br/Downloads/sinapi-cadernos-tecnicos/SINAPI-CT-INSTALACOES-ELETRICAS-ELETRODUTOS-CONEXOES-E-CONDULETES-APARENTES.pdf" TargetMode="External"/><Relationship Id="rId4974" Type="http://schemas.openxmlformats.org/officeDocument/2006/relationships/hyperlink" Target="https://www.caixa.gov.br/Downloads/sinapi-cadernos-tecnicos/SINAPI-CT-INSTALACOES-HIDRAULICAS-RESERVACAO-E-BOMBAS-DE-RECALQUE.pdf" TargetMode="External"/><Relationship Id="rId7033" Type="http://schemas.openxmlformats.org/officeDocument/2006/relationships/hyperlink" Target="https://www.caixa.gov.br/Downloads/sinapi-metodologia/Livro_SINAPI_Calculos_Parametros.pdf" TargetMode="External"/><Relationship Id="rId497" Type="http://schemas.openxmlformats.org/officeDocument/2006/relationships/hyperlink" Target="https://www.caixa.gov.br/Downloads/sinapi-cadernos-tecnicos/SINAPI-CT-ASSENTAMENTO-DE-TUBOS-DE-PVC-E-METALICOS-EM-REDES-DE-AGUA.pdf" TargetMode="External"/><Relationship Id="rId2178" Type="http://schemas.openxmlformats.org/officeDocument/2006/relationships/hyperlink" Target="https://www.caixa.gov.br/Downloads/sinapi-cadernos-tecnicos/SINAPI-CT-DEPRECIACAO-JUROS-IMPOSTOS-E-SEGUROS-MANUTENCAO-E-MATERIAIS-NA-OPERACAO-DOS-EQUIPAMENTOS.pdf" TargetMode="External"/><Relationship Id="rId3229" Type="http://schemas.openxmlformats.org/officeDocument/2006/relationships/hyperlink" Target="https://www.caixa.gov.br/Downloads/sinapi-cadernos-tecnicos/SINAPI-CT-ESCAVACAO-VERTICAL-A-CEU-ABERTO.pdf" TargetMode="External"/><Relationship Id="rId3990" Type="http://schemas.openxmlformats.org/officeDocument/2006/relationships/hyperlink" Target="https://www.caixa.gov.br/Downloads/sinapi-cadernos-tecnicos/SINAPI-CT-FUNDACOES-RASAS-(BLOCOS-SAPATAS-VIGAS-BALDRAME).pdf" TargetMode="External"/><Relationship Id="rId7100" Type="http://schemas.openxmlformats.org/officeDocument/2006/relationships/hyperlink" Target="https://www.caixa.gov.br/Downloads/sinapi-metodologia/Livro_SINAPI_Calculos_Parametros.pdf" TargetMode="External"/><Relationship Id="rId1194" Type="http://schemas.openxmlformats.org/officeDocument/2006/relationships/hyperlink" Target="https://www.caixa.gov.br/Downloads/sinapi-cadernos-tecnicos/SINAPI-CT-CANALETAS-GRELHAS-E-CAIXAS-COM-GRELHA-PARA-DRENAGEM.pdf" TargetMode="External"/><Relationship Id="rId2592" Type="http://schemas.openxmlformats.org/officeDocument/2006/relationships/hyperlink" Target="https://www.caixa.gov.br/Downloads/sinapi-cadernos-tecnicos/SINAPI-CT-DEPRECIACAO-JUROS-IMPOSTOS-E-SEGUROS-MANUTENCAO-E-MATERIAIS-NA-OPERACAO-DOS-EQUIPAMENTOS.pdf" TargetMode="External"/><Relationship Id="rId3643" Type="http://schemas.openxmlformats.org/officeDocument/2006/relationships/hyperlink" Target="https://www.caixa.gov.br/Downloads/sinapi-cadernos-tecnicos/SINAPI-CT-ESTRUTURA-E-TRAMA-PARA-COBERTURA.pdf" TargetMode="External"/><Relationship Id="rId6799" Type="http://schemas.openxmlformats.org/officeDocument/2006/relationships/hyperlink" Target="https://www.caixa.gov.br/Downloads/sinapi-metodologia/Livro_SINAPI_Calculos_Parametros.pdf" TargetMode="External"/><Relationship Id="rId217" Type="http://schemas.openxmlformats.org/officeDocument/2006/relationships/hyperlink" Target="https://www.caixa.gov.br/Downloads/sinapi-cadernos-tecnicos/SINAPI-CT-ARGAMASSAS.pdf" TargetMode="External"/><Relationship Id="rId564" Type="http://schemas.openxmlformats.org/officeDocument/2006/relationships/hyperlink" Target="https://www.caixa.gov.br/Downloads/sinapi-cadernos-tecnicos/SINAPI-CT-ASSENTAMENTO-DE-TUBOS-DE-PVC-E-METALICOS-EM-REDES-DE-AGUA.pdf" TargetMode="External"/><Relationship Id="rId2245" Type="http://schemas.openxmlformats.org/officeDocument/2006/relationships/hyperlink" Target="https://www.caixa.gov.br/Downloads/sinapi-cadernos-tecnicos/SINAPI-CT-DEPRECIACAO-JUROS-IMPOSTOS-E-SEGUROS-MANUTENCAO-E-MATERIAIS-NA-OPERACAO-DOS-EQUIPAMENTOS.pdf" TargetMode="External"/><Relationship Id="rId3710" Type="http://schemas.openxmlformats.org/officeDocument/2006/relationships/hyperlink" Target="https://www.caixa.gov.br/Downloads/sinapi-cadernos-tecnicos/SINAPI-CT-ESTRUTURA-E-TRAMA-PARA-COBERTURA.pdf" TargetMode="External"/><Relationship Id="rId6866" Type="http://schemas.openxmlformats.org/officeDocument/2006/relationships/hyperlink" Target="https://www.caixa.gov.br/Downloads/sinapi-metodologia/Livro_SINAPI_Calculos_Parametros.pdf" TargetMode="External"/><Relationship Id="rId7917" Type="http://schemas.openxmlformats.org/officeDocument/2006/relationships/hyperlink" Target="https://www.caixa.gov.br/Downloads/sinapi-cadernos-tecnicos/SINAPI-CT-PINTURA-EM-SUPERFICIES-METALICAS.pdf" TargetMode="External"/><Relationship Id="rId9272" Type="http://schemas.openxmlformats.org/officeDocument/2006/relationships/hyperlink" Target="https://www.caixa.gov.br/Downloads/sinapi-cadernos-tecnicos/SINAPI-CT-TRANSPORTE-CARGA-E-DESCARGA-DE-MATERIAIS.pdf" TargetMode="External"/><Relationship Id="rId631" Type="http://schemas.openxmlformats.org/officeDocument/2006/relationships/hyperlink" Target="https://www.caixa.gov.br/Downloads/sinapi-cadernos-tecnicos/SINAPI-CT-ASSENTAMENTO-DE-TUBOS-DE-ESGOTO-OU-DRENAGEM-PLUVIAL-EM-CONCRETO.pdf" TargetMode="External"/><Relationship Id="rId1261" Type="http://schemas.openxmlformats.org/officeDocument/2006/relationships/hyperlink" Target="https://www.caixa.gov.br/Downloads/sinapi-cadernos-tecnicos/SINAPI-CT-CHAPISCO.pdf" TargetMode="External"/><Relationship Id="rId2312" Type="http://schemas.openxmlformats.org/officeDocument/2006/relationships/hyperlink" Target="https://www.caixa.gov.br/Downloads/sinapi-cadernos-tecnicos/SINAPI-CT-DEPRECIACAO-JUROS-IMPOSTOS-E-SEGUROS-MANUTENCAO-E-MATERIAIS-NA-OPERACAO-DOS-EQUIPAMENTOS.pdf" TargetMode="External"/><Relationship Id="rId5468" Type="http://schemas.openxmlformats.org/officeDocument/2006/relationships/hyperlink" Target="https://www.caixa.gov.br/Downloads/sinapi-cadernos-tecnicos/SINAPI-CT-INSTALACOES-PREDIAIS-DE-AGUA-FRIA-EM-PVC.pdf" TargetMode="External"/><Relationship Id="rId5882" Type="http://schemas.openxmlformats.org/officeDocument/2006/relationships/hyperlink" Target="https://www.caixa.gov.br/Downloads/sinapi-cadernos-tecnicos/SINAPI-CT-INSTALACOES-PREDIAIS-DE-AGUAS-PLUVIAIS-TUBOS-CONEXOES-CAIXAS-E-RALOS.pdf" TargetMode="External"/><Relationship Id="rId6519" Type="http://schemas.openxmlformats.org/officeDocument/2006/relationships/hyperlink" Target="https://www.caixa.gov.br/Downloads/sinapi-cadernos-tecnicos/SINAPI-CT-INSTALACOES-EM-COBRE.pdf" TargetMode="External"/><Relationship Id="rId6933" Type="http://schemas.openxmlformats.org/officeDocument/2006/relationships/hyperlink" Target="https://www.caixa.gov.br/Downloads/sinapi-metodologia/Livro_SINAPI_Calculos_Parametros.pdf" TargetMode="External"/><Relationship Id="rId4484" Type="http://schemas.openxmlformats.org/officeDocument/2006/relationships/hyperlink" Target="https://www.caixa.gov.br/Downloads/sinapi-cadernos-tecnicos/SINAPI-CT-INSTALACOES-ELETRICAS-ELETRODUTOS-EMBUTIDOS-CABOS-CAIXAS-TOMADAS-E-INTERRUPTORES.pdf" TargetMode="External"/><Relationship Id="rId5535" Type="http://schemas.openxmlformats.org/officeDocument/2006/relationships/hyperlink" Target="https://www.caixa.gov.br/Downloads/sinapi-cadernos-tecnicos/SINAPI-CT-INSTALACOES-PREDIAIS-DE-AGUA-FRIA-EM-PVC.pdf" TargetMode="External"/><Relationship Id="rId3086" Type="http://schemas.openxmlformats.org/officeDocument/2006/relationships/hyperlink" Target="https://www.caixa.gov.br/Downloads/sinapi-cadernos-tecnicos/SINAPI-CT-ESCADAS.pdf" TargetMode="External"/><Relationship Id="rId4137" Type="http://schemas.openxmlformats.org/officeDocument/2006/relationships/hyperlink" Target="https://www.caixa.gov.br/Downloads/sinapi-cadernos-tecnicos/SINAPI-CT-GABIOES-EXECUCAO-DE-MURO-E-PROTECAO-SUPERFICIAL.pdf" TargetMode="External"/><Relationship Id="rId4551" Type="http://schemas.openxmlformats.org/officeDocument/2006/relationships/hyperlink" Target="https://www.caixa.gov.br/Downloads/sinapi-cadernos-tecnicos/SINAPI-CT-INSTALACOES-ELETRICAS-ELETRODUTOS-EMBUTIDOS-CABOS-CAIXAS-TOMADAS-E-INTERRUPTORES.pdf" TargetMode="External"/><Relationship Id="rId8758" Type="http://schemas.openxmlformats.org/officeDocument/2006/relationships/hyperlink" Target="https://www.caixa.gov.br/Downloads/sinapi-cadernos-tecnicos/SINAPI-CT-REVESTIMENTOS-CERAMICOS-EXTERNOS.pdf" TargetMode="External"/><Relationship Id="rId3153" Type="http://schemas.openxmlformats.org/officeDocument/2006/relationships/hyperlink" Target="https://www.caixa.gov.br/Downloads/sinapi-cadernos-tecnicos/SINAPI-CT-ESCAVACAO-HORIZONTAL.pdf" TargetMode="External"/><Relationship Id="rId4204" Type="http://schemas.openxmlformats.org/officeDocument/2006/relationships/hyperlink" Target="https://www.caixa.gov.br/Downloads/sinapi-cadernos-tecnicos/SINAPI-CT-GRAUTE-E-ARMACAO.pdf" TargetMode="External"/><Relationship Id="rId5602" Type="http://schemas.openxmlformats.org/officeDocument/2006/relationships/hyperlink" Target="https://www.caixa.gov.br/Downloads/sinapi-cadernos-tecnicos/SINAPI-CT-INSTALACOES-PREDIAIS-DE-AGUA-FRIA-EM-PVC.pdf" TargetMode="External"/><Relationship Id="rId7774" Type="http://schemas.openxmlformats.org/officeDocument/2006/relationships/hyperlink" Target="https://www.caixa.gov.br/Downloads/sinapi-cadernos-tecnicos/SINAPI-CT-PERFURACAO-HORIZONTAL-DIRECIONAL-HDD.pdf" TargetMode="External"/><Relationship Id="rId8825" Type="http://schemas.openxmlformats.org/officeDocument/2006/relationships/hyperlink" Target="https://www.caixa.gov.br/Downloads/sinapi-cadernos-tecnicos/SINAPI-CT-SINALIZACAO-HORIZONTAL-VIARIA.pdf" TargetMode="External"/><Relationship Id="rId141" Type="http://schemas.openxmlformats.org/officeDocument/2006/relationships/hyperlink" Target="https://www.caixa.gov.br/Downloads/sinapi-cadernos-tecnicos/SINAPI-CT-ARGAMASSAS.pdf" TargetMode="External"/><Relationship Id="rId3220" Type="http://schemas.openxmlformats.org/officeDocument/2006/relationships/hyperlink" Target="https://www.caixa.gov.br/Downloads/sinapi-cadernos-tecnicos/SINAPI-CT-ESCAVACAO-VERTICAL-A-CEU-ABERTO.pdf" TargetMode="External"/><Relationship Id="rId6029" Type="http://schemas.openxmlformats.org/officeDocument/2006/relationships/hyperlink" Target="https://www.caixa.gov.br/Downloads/sinapi-cadernos-tecnicos/SINAPI-CT-INSTALACOES-DE-GAS-E-INCENDIO-EM-ACO-E-FERRO-GALVANIZADO.pdf" TargetMode="External"/><Relationship Id="rId6376" Type="http://schemas.openxmlformats.org/officeDocument/2006/relationships/hyperlink" Target="https://www.caixa.gov.br/Downloads/sinapi-cadernos-tecnicos/SINAPI-CT-INSTALACOES-EM-COBRE.pdf" TargetMode="External"/><Relationship Id="rId6790" Type="http://schemas.openxmlformats.org/officeDocument/2006/relationships/hyperlink" Target="https://www.caixa.gov.br/Downloads/sinapi-metodologia/Livro_SINAPI_Calculos_Parametros.pdf" TargetMode="External"/><Relationship Id="rId7427" Type="http://schemas.openxmlformats.org/officeDocument/2006/relationships/hyperlink" Target="https://www.caixa.gov.br/Downloads/sinapi-cadernos-tecnicos/SINAPI-CT-MASSA-UNICA-INTERNA.pdf" TargetMode="External"/><Relationship Id="rId7841" Type="http://schemas.openxmlformats.org/officeDocument/2006/relationships/hyperlink" Target="https://www.caixa.gov.br/Downloads/sinapi-cadernos-tecnicos/SINAPI-CT-PINTURA-INTERNA.pdf" TargetMode="External"/><Relationship Id="rId7" Type="http://schemas.openxmlformats.org/officeDocument/2006/relationships/hyperlink" Target="https://www.caixa.gov.br/Downloads/sinapi-cadernos-tecnicos/SINAPI-CT-ACESSIBILIDADE.pdf" TargetMode="External"/><Relationship Id="rId2986" Type="http://schemas.openxmlformats.org/officeDocument/2006/relationships/hyperlink" Target="https://www.caixa.gov.br/Downloads/sinapi-cadernos-tecnicos/SINAPI-CT-EQUIPAMENTOS-DE-PROTECAO-COLETIVA.pdf" TargetMode="External"/><Relationship Id="rId5392" Type="http://schemas.openxmlformats.org/officeDocument/2006/relationships/hyperlink" Target="https://www.caixa.gov.br/Downloads/sinapi-cadernos-tecnicos/SINAPI-CT-INSTALACOES-PREDIAIS-DE-ESGOTO-TUBOS-E-CONEXOES.pdf" TargetMode="External"/><Relationship Id="rId6443" Type="http://schemas.openxmlformats.org/officeDocument/2006/relationships/hyperlink" Target="https://www.caixa.gov.br/Downloads/sinapi-cadernos-tecnicos/SINAPI-CT-INSTALACOES-EM-COBRE.pdf" TargetMode="External"/><Relationship Id="rId9599" Type="http://schemas.openxmlformats.org/officeDocument/2006/relationships/hyperlink" Target="https://www.caixa.gov.br/Downloads/sinapi-cadernos-tecnicos/SINAPI-CT-VALVULAS-E-REGISTROS-PARA-SISTEMAS-PREDIAIS.pdf" TargetMode="External"/><Relationship Id="rId958" Type="http://schemas.openxmlformats.org/officeDocument/2006/relationships/hyperlink" Target="https://www.caixa.gov.br/Downloads/sinapi-cadernos-tecnicos/SINAPI-CT-ATERROS-BASES-SUB-BASES-E-IMPRIMACOES.pdf" TargetMode="External"/><Relationship Id="rId1588" Type="http://schemas.openxmlformats.org/officeDocument/2006/relationships/hyperlink" Target="https://www.caixa.gov.br/Downloads/sinapi-cadernos-tecnicos/SINAPI-CT-CUSTOS-HORARIOS-PRODUTIVO-E-IMPRODUTIVO-DOS-EQUIPAMENTOS.pdf" TargetMode="External"/><Relationship Id="rId2639" Type="http://schemas.openxmlformats.org/officeDocument/2006/relationships/hyperlink" Target="https://www.caixa.gov.br/Downloads/sinapi-cadernos-tecnicos/SINAPI-CT-DEPRECIACAO-JUROS-IMPOSTOS-E-SEGUROS-MANUTENCAO-E-MATERIAIS-NA-OPERACAO-DOS-EQUIPAMENTOS.pdf" TargetMode="External"/><Relationship Id="rId5045" Type="http://schemas.openxmlformats.org/officeDocument/2006/relationships/hyperlink" Target="https://www.caixa.gov.br/Downloads/sinapi-cadernos-tecnicos/SINAPI-CT-INSTALACOES-HIDRAULICAS-RESERVACAO-E-BOMBAS-DE-RECALQUE.pdf" TargetMode="External"/><Relationship Id="rId6510" Type="http://schemas.openxmlformats.org/officeDocument/2006/relationships/hyperlink" Target="https://www.caixa.gov.br/Downloads/sinapi-cadernos-tecnicos/SINAPI-CT-INSTALACOES-EM-COBRE.pdf" TargetMode="External"/><Relationship Id="rId9666" Type="http://schemas.openxmlformats.org/officeDocument/2006/relationships/hyperlink" Target="https://www.caixa.gov.br/Downloads/sinapi-cadernos-tecnicos/SINAPI-CT-VALVULAS-PARA-REDES-DE-SANEAMENTO.pdf" TargetMode="External"/><Relationship Id="rId1655" Type="http://schemas.openxmlformats.org/officeDocument/2006/relationships/hyperlink" Target="https://www.caixa.gov.br/Downloads/sinapi-cadernos-tecnicos/SINAPI-CT-CUSTOS-HORARIOS-PRODUTIVO-E-IMPRODUTIVO-DOS-EQUIPAMENTOS.pdf" TargetMode="External"/><Relationship Id="rId2706" Type="http://schemas.openxmlformats.org/officeDocument/2006/relationships/hyperlink" Target="https://www.caixa.gov.br/Downloads/sinapi-cadernos-tecnicos/SINAPI-CT-DEPRECIACAO-JUROS-IMPOSTOS-E-SEGUROS-MANUTENCAO-E-MATERIAIS-NA-OPERACAO-DOS-EQUIPAMENTOS.pdf" TargetMode="External"/><Relationship Id="rId4061" Type="http://schemas.openxmlformats.org/officeDocument/2006/relationships/hyperlink" Target="https://www.caixa.gov.br/Downloads/sinapi-cadernos-tecnicos/SINAPI-CT-FORMAS-PARA-ESTRUTURAS-DE-CONCRETO-ARMADO.pdf" TargetMode="External"/><Relationship Id="rId5112" Type="http://schemas.openxmlformats.org/officeDocument/2006/relationships/hyperlink" Target="https://www.caixa.gov.br/Downloads/sinapi-cadernos-tecnicos/SINAPI-CT-INSTALACOES-HIDRAULICAS-EM-PEX.pdf" TargetMode="External"/><Relationship Id="rId8268" Type="http://schemas.openxmlformats.org/officeDocument/2006/relationships/hyperlink" Target="https://www.caixa.gov.br/Downloads/sinapi-cadernos-tecnicos/SINAPI-CT-POCOS-DE-VISITA-E-CAIXAS-PARA-BOCAS-DE-LOBO.pdf" TargetMode="External"/><Relationship Id="rId8682" Type="http://schemas.openxmlformats.org/officeDocument/2006/relationships/hyperlink" Target="https://www.caixa.gov.br/Downloads/sinapi-cadernos-tecnicos/SINAPI-CT-REDES-DE-AGUA-E-ESGOTO-EM-PEAD-LISO-(TUBOS-E-CONEXOES).pdf" TargetMode="External"/><Relationship Id="rId9319" Type="http://schemas.openxmlformats.org/officeDocument/2006/relationships/hyperlink" Target="https://www.caixa.gov.br/Downloads/sinapi-cadernos-tecnicos/SINAPI-CT-TRANSPORTE-CARGA-E-DESCARGA-DE-MATERIAIS.pdf" TargetMode="External"/><Relationship Id="rId1308" Type="http://schemas.openxmlformats.org/officeDocument/2006/relationships/hyperlink" Target="https://www.caixa.gov.br/Downloads/sinapi-cadernos-tecnicos/SINAPI-CT-CONCRETO-PROJETADO.pdf" TargetMode="External"/><Relationship Id="rId7284" Type="http://schemas.openxmlformats.org/officeDocument/2006/relationships/hyperlink" Target="https://www.caixa.gov.br/Downloads/sinapi-cadernos-tecnicos/SINAPI-CT-MASSA-UNICA-EXTERNA.pdf" TargetMode="External"/><Relationship Id="rId8335" Type="http://schemas.openxmlformats.org/officeDocument/2006/relationships/hyperlink" Target="https://www.caixa.gov.br/Downloads/sinapi-cadernos-tecnicos/SINAPI-CT-QUADRAS-E-SEUS-EQUIPAMENTOS.pdf" TargetMode="External"/><Relationship Id="rId1722" Type="http://schemas.openxmlformats.org/officeDocument/2006/relationships/hyperlink" Target="https://www.caixa.gov.br/Downloads/sinapi-cadernos-tecnicos/SINAPI-CT-CUSTOS-HORARIOS-PRODUTIVO-E-IMPRODUTIVO-DOS-EQUIPAMENTOS.pdf" TargetMode="External"/><Relationship Id="rId4878" Type="http://schemas.openxmlformats.org/officeDocument/2006/relationships/hyperlink" Target="https://www.caixa.gov.br/Downloads/sinapi-cadernos-tecnicos/SINAPI-CT-INSTALACOES-HIDRAULICAS-RESERVACAO-E-BOMBAS-DE-RECALQUE.pdf" TargetMode="External"/><Relationship Id="rId5929" Type="http://schemas.openxmlformats.org/officeDocument/2006/relationships/hyperlink" Target="https://www.caixa.gov.br/Downloads/sinapi-cadernos-tecnicos/SINAPI-CT-INSTALACOES-DE-GAS-E-INCENDIO-EM-ACO-E-FERRO-GALVANIZADO.pdf" TargetMode="External"/><Relationship Id="rId14" Type="http://schemas.openxmlformats.org/officeDocument/2006/relationships/hyperlink" Target="https://www.caixa.gov.br/Downloads/sinapi-cadernos-tecnicos/SINAPI-CT-ALVENARIA-ESTRUTURAL-BLOCOS-CERAMICOS.pdf" TargetMode="External"/><Relationship Id="rId3894" Type="http://schemas.openxmlformats.org/officeDocument/2006/relationships/hyperlink" Target="https://www.caixa.gov.br/Downloads/sinapi-cadernos-tecnicos/SINAPI-CT-EXECUCAO-DE-TIRANTES.pdf" TargetMode="External"/><Relationship Id="rId4945" Type="http://schemas.openxmlformats.org/officeDocument/2006/relationships/hyperlink" Target="https://www.caixa.gov.br/Downloads/sinapi-cadernos-tecnicos/SINAPI-CT-INSTALACOES-HIDRAULICAS-RESERVACAO-E-BOMBAS-DE-RECALQUE.pdf" TargetMode="External"/><Relationship Id="rId7004" Type="http://schemas.openxmlformats.org/officeDocument/2006/relationships/hyperlink" Target="https://www.caixa.gov.br/Downloads/sinapi-metodologia/Livro_SINAPI_Calculos_Parametros.pdf" TargetMode="External"/><Relationship Id="rId7351" Type="http://schemas.openxmlformats.org/officeDocument/2006/relationships/hyperlink" Target="https://www.caixa.gov.br/Downloads/sinapi-cadernos-tecnicos/SINAPI-CT-MASSA-UNICA-EXTERNA.pdf" TargetMode="External"/><Relationship Id="rId8402" Type="http://schemas.openxmlformats.org/officeDocument/2006/relationships/hyperlink" Target="https://www.caixa.gov.br/Downloads/sinapi-cadernos-tecnicos/SINAPI-CT-RASGOS-E-FIXACOES.pdf" TargetMode="External"/><Relationship Id="rId2496" Type="http://schemas.openxmlformats.org/officeDocument/2006/relationships/hyperlink" Target="https://www.caixa.gov.br/Downloads/sinapi-cadernos-tecnicos/SINAPI-CT-DEPRECIACAO-JUROS-IMPOSTOS-E-SEGUROS-MANUTENCAO-E-MATERIAIS-NA-OPERACAO-DOS-EQUIPAMENTOS.pdf" TargetMode="External"/><Relationship Id="rId3547" Type="http://schemas.openxmlformats.org/officeDocument/2006/relationships/hyperlink" Target="https://www.caixa.gov.br/Downloads/sinapi-cadernos-tecnicos/SINAPI-CT-ESQUADRIAS-PORTAS.pdf" TargetMode="External"/><Relationship Id="rId3961" Type="http://schemas.openxmlformats.org/officeDocument/2006/relationships/hyperlink" Target="https://www.caixa.gov.br/Downloads/sinapi-cadernos-tecnicos/SINAPI-CT-FOSSAS-E-SUMIDOUROS.pdf" TargetMode="External"/><Relationship Id="rId468" Type="http://schemas.openxmlformats.org/officeDocument/2006/relationships/hyperlink" Target="https://www.caixa.gov.br/Downloads/sinapi-cadernos-tecnicos/SINAPI-CT-ASSENTAMENTO-DE-TUBOS-DE-PVC-E-METALICOS-EM-REDES-DE-AGUA.pdf" TargetMode="External"/><Relationship Id="rId882" Type="http://schemas.openxmlformats.org/officeDocument/2006/relationships/hyperlink" Target="https://www.caixa.gov.br/Downloads/sinapi-cadernos-tecnicos/SINAPI-CT-ATERROS-BASES-SUB-BASES-E-IMPRIMACOES.pdf" TargetMode="External"/><Relationship Id="rId1098" Type="http://schemas.openxmlformats.org/officeDocument/2006/relationships/hyperlink" Target="https://www.caixa.gov.br/Downloads/sinapi-cadernos-tecnicos/SINAPI-CT-CAIXAS-ENTERRADAS.pdf" TargetMode="External"/><Relationship Id="rId2149" Type="http://schemas.openxmlformats.org/officeDocument/2006/relationships/hyperlink" Target="https://www.caixa.gov.br/Downloads/sinapi-cadernos-tecnicos/SINAPI-CT-DEPRECIACAO-JUROS-IMPOSTOS-E-SEGUROS-MANUTENCAO-E-MATERIAIS-NA-OPERACAO-DOS-EQUIPAMENTOS.pdf" TargetMode="External"/><Relationship Id="rId2563" Type="http://schemas.openxmlformats.org/officeDocument/2006/relationships/hyperlink" Target="https://www.caixa.gov.br/Downloads/sinapi-cadernos-tecnicos/SINAPI-CT-DEPRECIACAO-JUROS-IMPOSTOS-E-SEGUROS-MANUTENCAO-E-MATERIAIS-NA-OPERACAO-DOS-EQUIPAMENTOS.pdf" TargetMode="External"/><Relationship Id="rId3614" Type="http://schemas.openxmlformats.org/officeDocument/2006/relationships/hyperlink" Target="https://www.caixa.gov.br/Downloads/sinapi-cadernos-tecnicos/SINAPI-CT-ESTACAS-EM-HELICE-CONTINUA.pdf" TargetMode="External"/><Relationship Id="rId6020" Type="http://schemas.openxmlformats.org/officeDocument/2006/relationships/hyperlink" Target="https://www.caixa.gov.br/Downloads/sinapi-cadernos-tecnicos/SINAPI-CT-INSTALACOES-DE-GAS-E-INCENDIO-EM-ACO-E-FERRO-GALVANIZADO.pdf" TargetMode="External"/><Relationship Id="rId9176" Type="http://schemas.openxmlformats.org/officeDocument/2006/relationships/hyperlink" Target="https://www.caixa.gov.br/Downloads/sinapi-cadernos-tecnicos/SINAPI-CT-TRANSPORTE-DE-MATERIAIS-DENTRO-DO-CANTEIRO-DE-OBRAS.pdf" TargetMode="External"/><Relationship Id="rId9590" Type="http://schemas.openxmlformats.org/officeDocument/2006/relationships/hyperlink" Target="https://www.caixa.gov.br/Downloads/sinapi-cadernos-tecnicos/SINAPI-CT-VALVULAS-E-REGISTROS-PARA-SISTEMAS-PREDIAIS.pdf" TargetMode="External"/><Relationship Id="rId535" Type="http://schemas.openxmlformats.org/officeDocument/2006/relationships/hyperlink" Target="https://www.caixa.gov.br/Downloads/sinapi-cadernos-tecnicos/SINAPI-CT-ASSENTAMENTO-DE-TUBOS-DE-PVC-E-METALICOS-EM-REDES-DE-AGUA.pdf" TargetMode="External"/><Relationship Id="rId1165" Type="http://schemas.openxmlformats.org/officeDocument/2006/relationships/hyperlink" Target="https://www.caixa.gov.br/Downloads/sinapi-cadernos-tecnicos/SINAPI-CT-CAIXAS-DE-AGUA-PARA-EDIFICACOES.pdf" TargetMode="External"/><Relationship Id="rId2216" Type="http://schemas.openxmlformats.org/officeDocument/2006/relationships/hyperlink" Target="https://www.caixa.gov.br/Downloads/sinapi-cadernos-tecnicos/SINAPI-CT-DEPRECIACAO-JUROS-IMPOSTOS-E-SEGUROS-MANUTENCAO-E-MATERIAIS-NA-OPERACAO-DOS-EQUIPAMENTOS.pdf" TargetMode="External"/><Relationship Id="rId2630" Type="http://schemas.openxmlformats.org/officeDocument/2006/relationships/hyperlink" Target="https://www.caixa.gov.br/Downloads/sinapi-cadernos-tecnicos/SINAPI-CT-DEPRECIACAO-JUROS-IMPOSTOS-E-SEGUROS-MANUTENCAO-E-MATERIAIS-NA-OPERACAO-DOS-EQUIPAMENTOS.pdf" TargetMode="External"/><Relationship Id="rId5786" Type="http://schemas.openxmlformats.org/officeDocument/2006/relationships/hyperlink" Target="https://www.caixa.gov.br/Downloads/sinapi-cadernos-tecnicos/SINAPI-CT-INSTALACOES-PREDIAIS-DE-AGUA-QUENTE-EM-CPVC.pdf" TargetMode="External"/><Relationship Id="rId6837" Type="http://schemas.openxmlformats.org/officeDocument/2006/relationships/hyperlink" Target="https://www.caixa.gov.br/Downloads/sinapi-metodologia/Livro_SINAPI_Calculos_Parametros.pdf" TargetMode="External"/><Relationship Id="rId8192" Type="http://schemas.openxmlformats.org/officeDocument/2006/relationships/hyperlink" Target="https://www.caixa.gov.br/Downloads/sinapi-cadernos-tecnicos/SINAPI-CT-POCOS-DE-VISITA-E-CAIXAS-PARA-BOCAS-DE-LOBO.pdf" TargetMode="External"/><Relationship Id="rId9243" Type="http://schemas.openxmlformats.org/officeDocument/2006/relationships/hyperlink" Target="https://www.caixa.gov.br/Downloads/sinapi-cadernos-tecnicos/SINAPI-CT-TRANSPORTE-CARGA-E-DESCARGA-DE-MATERIAIS.pdf" TargetMode="External"/><Relationship Id="rId602" Type="http://schemas.openxmlformats.org/officeDocument/2006/relationships/hyperlink" Target="https://www.caixa.gov.br/Downloads/sinapi-cadernos-tecnicos/SINAPI-CT-ASSENTAMENTO-DE-TUBOS-DE-PVC-E-METALICOS-EM-REDES-DE-AGUA.pdf" TargetMode="External"/><Relationship Id="rId1232" Type="http://schemas.openxmlformats.org/officeDocument/2006/relationships/hyperlink" Target="https://www.caixa.gov.br/Downloads/sinapi-cadernos-tecnicos/SINAPI-CT-CANALETAS-GRELHAS-E-CAIXAS-COM-GRELHA-PARA-DRENAGEM.pdf" TargetMode="External"/><Relationship Id="rId4388" Type="http://schemas.openxmlformats.org/officeDocument/2006/relationships/hyperlink" Target="https://www.caixa.gov.br/Downloads/sinapi-cadernos-tecnicos/SINAPI-CT-INSTALACOES-ELETRICAS-ELETRODUTOS-EMBUTIDOS-CABOS-CAIXAS-TOMADAS-E-INTERRUPTORES.pdf" TargetMode="External"/><Relationship Id="rId5439" Type="http://schemas.openxmlformats.org/officeDocument/2006/relationships/hyperlink" Target="https://www.caixa.gov.br/Downloads/sinapi-cadernos-tecnicos/SINAPI-CT-INSTALACOES-PREDIAIS-DE-ESGOTO-TUBOS-E-CONEXOES.pdf" TargetMode="External"/><Relationship Id="rId9310" Type="http://schemas.openxmlformats.org/officeDocument/2006/relationships/hyperlink" Target="https://www.caixa.gov.br/Downloads/sinapi-cadernos-tecnicos/SINAPI-CT-TRANSPORTE-CARGA-E-DESCARGA-DE-MATERIAIS.pdf" TargetMode="External"/><Relationship Id="rId5853" Type="http://schemas.openxmlformats.org/officeDocument/2006/relationships/hyperlink" Target="https://www.caixa.gov.br/Downloads/sinapi-cadernos-tecnicos/SINAPI-CT-INSTALACOES-PREDIAIS-DE-AGUAS-PLUVIAIS-TUBOS-CONEXOES-CAIXAS-E-RALOS.pdf" TargetMode="External"/><Relationship Id="rId6904" Type="http://schemas.openxmlformats.org/officeDocument/2006/relationships/hyperlink" Target="https://www.caixa.gov.br/Downloads/sinapi-metodologia/Livro_SINAPI_Calculos_Parametros.pdf" TargetMode="External"/><Relationship Id="rId3057" Type="http://schemas.openxmlformats.org/officeDocument/2006/relationships/hyperlink" Target="https://www.caixa.gov.br/Downloads/sinapi-cadernos-tecnicos/SINAPI-CT-ESCADAS.pdf" TargetMode="External"/><Relationship Id="rId4108" Type="http://schemas.openxmlformats.org/officeDocument/2006/relationships/hyperlink" Target="https://www.caixa.gov.br/Downloads/sinapi-cadernos-tecnicos/SINAPI-CT-FORMAS-PARA-ESTRUTURAS-DE-CONCRETO-ARMADO.pdf" TargetMode="External"/><Relationship Id="rId4455" Type="http://schemas.openxmlformats.org/officeDocument/2006/relationships/hyperlink" Target="https://www.caixa.gov.br/Downloads/sinapi-cadernos-tecnicos/SINAPI-CT-INSTALACOES-ELETRICAS-ELETRODUTOS-EMBUTIDOS-CABOS-CAIXAS-TOMADAS-E-INTERRUPTORES.pdf" TargetMode="External"/><Relationship Id="rId5506" Type="http://schemas.openxmlformats.org/officeDocument/2006/relationships/hyperlink" Target="https://www.caixa.gov.br/Downloads/sinapi-cadernos-tecnicos/SINAPI-CT-INSTALACOES-PREDIAIS-DE-AGUA-FRIA-EM-PVC.pdf" TargetMode="External"/><Relationship Id="rId5920" Type="http://schemas.openxmlformats.org/officeDocument/2006/relationships/hyperlink" Target="https://www.caixa.gov.br/Downloads/sinapi-cadernos-tecnicos/SINAPI-CT-INSTALACOES-DE-DIVISORIAS-DIVERSAS.pdf" TargetMode="External"/><Relationship Id="rId3471" Type="http://schemas.openxmlformats.org/officeDocument/2006/relationships/hyperlink" Target="https://www.caixa.gov.br/Downloads/sinapi-cadernos-tecnicos/SINAPI-CT-ESQUADRIAS-PORTAS.pdf" TargetMode="External"/><Relationship Id="rId4522" Type="http://schemas.openxmlformats.org/officeDocument/2006/relationships/hyperlink" Target="https://www.caixa.gov.br/Downloads/sinapi-cadernos-tecnicos/SINAPI-CT-INSTALACOES-ELETRICAS-ELETRODUTOS-EMBUTIDOS-CABOS-CAIXAS-TOMADAS-E-INTERRUPTORES.pdf" TargetMode="External"/><Relationship Id="rId7678" Type="http://schemas.openxmlformats.org/officeDocument/2006/relationships/hyperlink" Target="https://www.caixa.gov.br/Downloads/sinapi-cadernos-tecnicos/SINAPI-CT-PAVIMENTO-INTERTRAVADO.pdf" TargetMode="External"/><Relationship Id="rId8729" Type="http://schemas.openxmlformats.org/officeDocument/2006/relationships/hyperlink" Target="https://www.caixa.gov.br/Downloads/sinapi-cadernos-tecnicos/SINAPI-CT-REDES-DE-AGUA-E-ESGOTO-EM-PEAD-LISO-(TUBOS-E-CONEXOES).pdf" TargetMode="External"/><Relationship Id="rId392" Type="http://schemas.openxmlformats.org/officeDocument/2006/relationships/hyperlink" Target="https://www.caixa.gov.br/Downloads/sinapi-cadernos-tecnicos/SINAPI-CT-ASSENTAMENTO-DE-TUBOS-DE-ESGOTO-EM-PVC-E-PEAD.pdf" TargetMode="External"/><Relationship Id="rId2073" Type="http://schemas.openxmlformats.org/officeDocument/2006/relationships/hyperlink" Target="https://www.caixa.gov.br/Downloads/sinapi-cadernos-tecnicos/SINAPI-CT-DEPRECIACAO-JUROS-IMPOSTOS-E-SEGUROS-MANUTENCAO-E-MATERIAIS-NA-OPERACAO-DOS-EQUIPAMENTOS.pdf" TargetMode="External"/><Relationship Id="rId3124" Type="http://schemas.openxmlformats.org/officeDocument/2006/relationships/hyperlink" Target="https://www.caixa.gov.br/Downloads/sinapi-cadernos-tecnicos/SINAPI-CT-ESCADAS.pdf" TargetMode="External"/><Relationship Id="rId6694" Type="http://schemas.openxmlformats.org/officeDocument/2006/relationships/hyperlink" Target="https://www.caixa.gov.br/Downloads/sinapi-cadernos-tecnicos/SINAPI-CT-LIGACOES-PREDIAIS-DE-AGUA-E-ESGOTO.pdf" TargetMode="External"/><Relationship Id="rId7745" Type="http://schemas.openxmlformats.org/officeDocument/2006/relationships/hyperlink" Target="https://www.caixa.gov.br/Downloads/sinapi-cadernos-tecnicos/SINAPI-CT-PERFURACAO-HORIZONTAL-DIRECIONAL-HDD.pdf" TargetMode="External"/><Relationship Id="rId2140" Type="http://schemas.openxmlformats.org/officeDocument/2006/relationships/hyperlink" Target="https://www.caixa.gov.br/Downloads/sinapi-cadernos-tecnicos/SINAPI-CT-DEPRECIACAO-JUROS-IMPOSTOS-E-SEGUROS-MANUTENCAO-E-MATERIAIS-NA-OPERACAO-DOS-EQUIPAMENTOS.pdf" TargetMode="External"/><Relationship Id="rId5296" Type="http://schemas.openxmlformats.org/officeDocument/2006/relationships/hyperlink" Target="https://www.caixa.gov.br/Downloads/sinapi-cadernos-tecnicos/SINAPI-CT-INSTALACOES-HIDRAULICAS-EM-PPR.pdf" TargetMode="External"/><Relationship Id="rId6347" Type="http://schemas.openxmlformats.org/officeDocument/2006/relationships/hyperlink" Target="https://www.caixa.gov.br/Downloads/sinapi-cadernos-tecnicos/SINAPI-CT-INSTALACOES-DE-AR-CONDICIONADO.pdf" TargetMode="External"/><Relationship Id="rId6761" Type="http://schemas.openxmlformats.org/officeDocument/2006/relationships/hyperlink" Target="https://www.caixa.gov.br/Downloads/sinapi-metodologia/Livro_SINAPI_Calculos_Parametros.pdf" TargetMode="External"/><Relationship Id="rId7812" Type="http://schemas.openxmlformats.org/officeDocument/2006/relationships/hyperlink" Target="https://www.caixa.gov.br/Downloads/sinapi-cadernos-tecnicos/SINAPI-CT-PINTURA-EXTERNA.pdf" TargetMode="External"/><Relationship Id="rId112" Type="http://schemas.openxmlformats.org/officeDocument/2006/relationships/hyperlink" Target="https://www.caixa.gov.br/Downloads/sinapi-cadernos-tecnicos/SINAPI-CT-ARGAMASSAS.pdf" TargetMode="External"/><Relationship Id="rId5363" Type="http://schemas.openxmlformats.org/officeDocument/2006/relationships/hyperlink" Target="https://www.caixa.gov.br/Downloads/sinapi-cadernos-tecnicos/SINAPI-CT-INSTALACOES-PREDIAIS-DE-ESGOTO-TUBOS-E-CONEXOES.pdf" TargetMode="External"/><Relationship Id="rId6414" Type="http://schemas.openxmlformats.org/officeDocument/2006/relationships/hyperlink" Target="https://www.caixa.gov.br/Downloads/sinapi-cadernos-tecnicos/SINAPI-CT-INSTALACOES-EM-COBRE.pdf" TargetMode="External"/><Relationship Id="rId2957" Type="http://schemas.openxmlformats.org/officeDocument/2006/relationships/hyperlink" Target="https://www.caixa.gov.br/Downloads/sinapi-cadernos-tecnicos/SINAPI-CT-ENERGIA-SOLAR-PARA-EDIFICACOES.pdf" TargetMode="External"/><Relationship Id="rId5016" Type="http://schemas.openxmlformats.org/officeDocument/2006/relationships/hyperlink" Target="https://www.caixa.gov.br/Downloads/sinapi-cadernos-tecnicos/SINAPI-CT-INSTALACOES-HIDRAULICAS-RESERVACAO-E-BOMBAS-DE-RECALQUE.pdf" TargetMode="External"/><Relationship Id="rId929" Type="http://schemas.openxmlformats.org/officeDocument/2006/relationships/hyperlink" Target="https://www.caixa.gov.br/Downloads/sinapi-cadernos-tecnicos/SINAPI-CT-ATERROS-BASES-SUB-BASES-E-IMPRIMACOES.pdf" TargetMode="External"/><Relationship Id="rId1559" Type="http://schemas.openxmlformats.org/officeDocument/2006/relationships/hyperlink" Target="https://www.caixa.gov.br/Downloads/sinapi-cadernos-tecnicos/SINAPI-CT-CUSTOS-HORARIOS-PRODUTIVO-E-IMPRODUTIVO-DOS-EQUIPAMENTOS.pdf" TargetMode="External"/><Relationship Id="rId1973" Type="http://schemas.openxmlformats.org/officeDocument/2006/relationships/hyperlink" Target="https://www.caixa.gov.br/Downloads/sinapi-cadernos-tecnicos/SINAPI-CT-DEPRECIACAO-JUROS-IMPOSTOS-E-SEGUROS-MANUTENCAO-E-MATERIAIS-NA-OPERACAO-DOS-EQUIPAMENTOS.pdf" TargetMode="External"/><Relationship Id="rId4032" Type="http://schemas.openxmlformats.org/officeDocument/2006/relationships/hyperlink" Target="https://www.caixa.gov.br/Downloads/sinapi-cadernos-tecnicos/SINAPI-CT-FORMAS-PARA-ESTRUTURAS-DE-CONCRETO-ARMADO.pdf" TargetMode="External"/><Relationship Id="rId5430" Type="http://schemas.openxmlformats.org/officeDocument/2006/relationships/hyperlink" Target="https://www.caixa.gov.br/Downloads/sinapi-cadernos-tecnicos/SINAPI-CT-INSTALACOES-PREDIAIS-DE-ESGOTO-TUBOS-E-CONEXOES.pdf" TargetMode="External"/><Relationship Id="rId7188" Type="http://schemas.openxmlformats.org/officeDocument/2006/relationships/hyperlink" Target="https://www.caixa.gov.br/Downloads/sinapi-cadernos-tecnicos/SINAPI-CT-LOUCAS-E-METAIS.pdf" TargetMode="External"/><Relationship Id="rId8239" Type="http://schemas.openxmlformats.org/officeDocument/2006/relationships/hyperlink" Target="https://www.caixa.gov.br/Downloads/sinapi-cadernos-tecnicos/SINAPI-CT-POCOS-DE-VISITA-E-CAIXAS-PARA-BOCAS-DE-LOBO.pdf" TargetMode="External"/><Relationship Id="rId8586" Type="http://schemas.openxmlformats.org/officeDocument/2006/relationships/hyperlink" Target="https://www.caixa.gov.br/Downloads/sinapi-cadernos-tecnicos/SINAPI-CT-REDES-DE-LOGICA-TELEFONIA-E-IMAGEM.pdf" TargetMode="External"/><Relationship Id="rId9637" Type="http://schemas.openxmlformats.org/officeDocument/2006/relationships/hyperlink" Target="https://www.caixa.gov.br/Downloads/sinapi-cadernos-tecnicos/SINAPI-CT-VALVULAS-E-REGISTROS-PARA-SISTEMAS-PREDIAIS.pdf" TargetMode="External"/><Relationship Id="rId1626" Type="http://schemas.openxmlformats.org/officeDocument/2006/relationships/hyperlink" Target="https://www.caixa.gov.br/Downloads/sinapi-cadernos-tecnicos/SINAPI-CT-CUSTOS-HORARIOS-PRODUTIVO-E-IMPRODUTIVO-DOS-EQUIPAMENTOS.pdf" TargetMode="External"/><Relationship Id="rId8653" Type="http://schemas.openxmlformats.org/officeDocument/2006/relationships/hyperlink" Target="https://www.caixa.gov.br/Downloads/sinapi-cadernos-tecnicos/SINAPI-CT-REDES-DE-AGUA-E-ESGOTO-EM-PEAD-LISO-(TUBOS-E-CONEXOES).pdf" TargetMode="External"/><Relationship Id="rId9704" Type="http://schemas.openxmlformats.org/officeDocument/2006/relationships/hyperlink" Target="https://www.caixa.gov.br/Downloads/sinapi-cadernos-tecnicos/SINAPI-CT-VALVULAS-PARA-REDES-DE-SANEAMENTO.pdf" TargetMode="External"/><Relationship Id="rId3798" Type="http://schemas.openxmlformats.org/officeDocument/2006/relationships/hyperlink" Target="https://www.caixa.gov.br/Downloads/sinapi-cadernos-tecnicos/SINAPI-CT-ESTRUTURAS-DE-MADEIRA.pdf" TargetMode="External"/><Relationship Id="rId4849" Type="http://schemas.openxmlformats.org/officeDocument/2006/relationships/hyperlink" Target="https://www.caixa.gov.br/Downloads/sinapi-cadernos-tecnicos/SINAPI-CT-INSTALACOES-HIDRAULICAS-RESERVACAO-E-BOMBAS-DE-RECALQUE.pdf" TargetMode="External"/><Relationship Id="rId7255" Type="http://schemas.openxmlformats.org/officeDocument/2006/relationships/hyperlink" Target="https://www.caixa.gov.br/Downloads/sinapi-cadernos-tecnicos/SINAPI-CT-LUMINARIAS-EXTERNAS.pdf" TargetMode="External"/><Relationship Id="rId8306" Type="http://schemas.openxmlformats.org/officeDocument/2006/relationships/hyperlink" Target="https://www.caixa.gov.br/Downloads/sinapi-cadernos-tecnicos/SINAPI-CT-PRODUCAO-DE-CONCRETO.pdf" TargetMode="External"/><Relationship Id="rId8720" Type="http://schemas.openxmlformats.org/officeDocument/2006/relationships/hyperlink" Target="https://www.caixa.gov.br/Downloads/sinapi-cadernos-tecnicos/SINAPI-CT-REDES-DE-AGUA-E-ESGOTO-EM-PEAD-LISO-(TUBOS-E-CONEXOES).pdf" TargetMode="External"/><Relationship Id="rId3865" Type="http://schemas.openxmlformats.org/officeDocument/2006/relationships/hyperlink" Target="https://www.caixa.gov.br/Downloads/sinapi-cadernos-tecnicos/SINAPI-CT-EXECUCAO-DE-TIRANTES.pdf" TargetMode="External"/><Relationship Id="rId4916" Type="http://schemas.openxmlformats.org/officeDocument/2006/relationships/hyperlink" Target="https://www.caixa.gov.br/Downloads/sinapi-cadernos-tecnicos/SINAPI-CT-INSTALACOES-HIDRAULICAS-RESERVACAO-E-BOMBAS-DE-RECALQUE.pdf" TargetMode="External"/><Relationship Id="rId6271" Type="http://schemas.openxmlformats.org/officeDocument/2006/relationships/hyperlink" Target="https://www.caixa.gov.br/Downloads/sinapi-cadernos-tecnicos/SINAPI-CT-INSTALACOES-DE-GAS-EM-PEX-MULTICAMADAS.pdf" TargetMode="External"/><Relationship Id="rId7322" Type="http://schemas.openxmlformats.org/officeDocument/2006/relationships/hyperlink" Target="https://www.caixa.gov.br/Downloads/sinapi-cadernos-tecnicos/SINAPI-CT-MASSA-UNICA-EXTERNA.pdf" TargetMode="External"/><Relationship Id="rId786" Type="http://schemas.openxmlformats.org/officeDocument/2006/relationships/hyperlink" Target="https://www.caixa.gov.br/Downloads/sinapi-cadernos-tecnicos/SINAPI-CT-ATERROS-BASES-SUB-BASES-E-IMPRIMACOES.pdf" TargetMode="External"/><Relationship Id="rId2467" Type="http://schemas.openxmlformats.org/officeDocument/2006/relationships/hyperlink" Target="https://www.caixa.gov.br/Downloads/sinapi-cadernos-tecnicos/SINAPI-CT-DEPRECIACAO-JUROS-IMPOSTOS-E-SEGUROS-MANUTENCAO-E-MATERIAIS-NA-OPERACAO-DOS-EQUIPAMENTOS.pdf" TargetMode="External"/><Relationship Id="rId3518" Type="http://schemas.openxmlformats.org/officeDocument/2006/relationships/hyperlink" Target="https://www.caixa.gov.br/Downloads/sinapi-cadernos-tecnicos/SINAPI-CT-ESQUADRIAS-PORTAS.pdf" TargetMode="External"/><Relationship Id="rId9494" Type="http://schemas.openxmlformats.org/officeDocument/2006/relationships/hyperlink" Target="https://www.caixa.gov.br/Downloads/sinapi-cadernos-tecnicos/SINAPI-CT-VERGAS-CONTRAVERGAS-E-FIXACAO-DE-ALVENARIA.pdf" TargetMode="External"/><Relationship Id="rId439" Type="http://schemas.openxmlformats.org/officeDocument/2006/relationships/hyperlink" Target="https://www.caixa.gov.br/Downloads/sinapi-cadernos-tecnicos/SINAPI-CT-ASSENTAMENTO-DE-TUBOS-DE-PVC-E-METALICOS-EM-REDES-DE-AGUA.pdf" TargetMode="External"/><Relationship Id="rId1069" Type="http://schemas.openxmlformats.org/officeDocument/2006/relationships/hyperlink" Target="https://www.caixa.gov.br/Downloads/sinapi-cadernos-tecnicos/SINAPI-CT-BOMBAS-HIDRAULICAS-CENTRIFUGAS-HORIZONTAIS-E-SUBMERSIVEIS.pdf" TargetMode="External"/><Relationship Id="rId1483" Type="http://schemas.openxmlformats.org/officeDocument/2006/relationships/hyperlink" Target="https://www.caixa.gov.br/Downloads/sinapi-cadernos-tecnicos/SINAPI-CT-CUSTOS-HORARIOS-PRODUTIVO-E-IMPRODUTIVO-DOS-EQUIPAMENTOS.pdf" TargetMode="External"/><Relationship Id="rId2881" Type="http://schemas.openxmlformats.org/officeDocument/2006/relationships/hyperlink" Target="https://www.caixa.gov.br/Downloads/sinapi-cadernos-tecnicos/SINAPI-CT-ELETROCALHAS.pdf" TargetMode="External"/><Relationship Id="rId3932" Type="http://schemas.openxmlformats.org/officeDocument/2006/relationships/hyperlink" Target="https://www.caixa.gov.br/Downloads/sinapi-cadernos-tecnicos/SINAPI-CT-FOSSAS-E-SUMIDOUROS.pdf" TargetMode="External"/><Relationship Id="rId8096" Type="http://schemas.openxmlformats.org/officeDocument/2006/relationships/hyperlink" Target="https://www.caixa.gov.br/Downloads/sinapi-cadernos-tecnicos/SINAPI-CT-POSTES-DE-CONCRETO-E-METALICOS.pdf" TargetMode="External"/><Relationship Id="rId9147" Type="http://schemas.openxmlformats.org/officeDocument/2006/relationships/hyperlink" Target="https://www.caixa.gov.br/Downloads/sinapi-cadernos-tecnicos/SINAPI-CT-TRANSPORTE-DE-MATERIAIS-DENTRO-DO-CANTEIRO-DE-OBRAS.pdf" TargetMode="External"/><Relationship Id="rId506" Type="http://schemas.openxmlformats.org/officeDocument/2006/relationships/hyperlink" Target="https://www.caixa.gov.br/Downloads/sinapi-cadernos-tecnicos/SINAPI-CT-ASSENTAMENTO-DE-TUBOS-DE-PVC-E-METALICOS-EM-REDES-DE-AGUA.pdf" TargetMode="External"/><Relationship Id="rId853" Type="http://schemas.openxmlformats.org/officeDocument/2006/relationships/hyperlink" Target="https://www.caixa.gov.br/Downloads/sinapi-cadernos-tecnicos/SINAPI-CT-ATERROS-BASES-SUB-BASES-E-IMPRIMACOES.pdf" TargetMode="External"/><Relationship Id="rId1136" Type="http://schemas.openxmlformats.org/officeDocument/2006/relationships/hyperlink" Target="https://www.caixa.gov.br/Downloads/sinapi-cadernos-tecnicos/SINAPI-CT-CAIXAS-ENTERRADAS.pdf" TargetMode="External"/><Relationship Id="rId2534" Type="http://schemas.openxmlformats.org/officeDocument/2006/relationships/hyperlink" Target="https://www.caixa.gov.br/Downloads/sinapi-cadernos-tecnicos/SINAPI-CT-DEPRECIACAO-JUROS-IMPOSTOS-E-SEGUROS-MANUTENCAO-E-MATERIAIS-NA-OPERACAO-DOS-EQUIPAMENTOS.pdf" TargetMode="External"/><Relationship Id="rId8163" Type="http://schemas.openxmlformats.org/officeDocument/2006/relationships/hyperlink" Target="https://www.caixa.gov.br/Downloads/sinapi-cadernos-tecnicos/SINAPI-CT-POCOS-DE-VISITA-E-CAIXAS-PARA-BOCAS-DE-LOBO.pdf" TargetMode="External"/><Relationship Id="rId9214" Type="http://schemas.openxmlformats.org/officeDocument/2006/relationships/hyperlink" Target="https://www.caixa.gov.br/Downloads/sinapi-cadernos-tecnicos/SINAPI-CT-TRANSPORTE-DE-MATERIAIS-DENTRO-DO-CANTEIRO-DE-OBRAS.pdf" TargetMode="External"/><Relationship Id="rId9561" Type="http://schemas.openxmlformats.org/officeDocument/2006/relationships/hyperlink" Target="https://www.caixa.gov.br/Downloads/sinapi-cadernos-tecnicos/SINAPI-CT-VIDROS-E-ESPELHOS.pdf" TargetMode="External"/><Relationship Id="rId920" Type="http://schemas.openxmlformats.org/officeDocument/2006/relationships/hyperlink" Target="https://www.caixa.gov.br/Downloads/sinapi-cadernos-tecnicos/SINAPI-CT-ATERROS-BASES-SUB-BASES-E-IMPRIMACOES.pdf" TargetMode="External"/><Relationship Id="rId1550" Type="http://schemas.openxmlformats.org/officeDocument/2006/relationships/hyperlink" Target="https://www.caixa.gov.br/Downloads/sinapi-cadernos-tecnicos/SINAPI-CT-CUSTOS-HORARIOS-PRODUTIVO-E-IMPRODUTIVO-DOS-EQUIPAMENTOS.pdf" TargetMode="External"/><Relationship Id="rId2601" Type="http://schemas.openxmlformats.org/officeDocument/2006/relationships/hyperlink" Target="https://www.caixa.gov.br/Downloads/sinapi-cadernos-tecnicos/SINAPI-CT-DEPRECIACAO-JUROS-IMPOSTOS-E-SEGUROS-MANUTENCAO-E-MATERIAIS-NA-OPERACAO-DOS-EQUIPAMENTOS.pdf" TargetMode="External"/><Relationship Id="rId5757" Type="http://schemas.openxmlformats.org/officeDocument/2006/relationships/hyperlink" Target="https://www.caixa.gov.br/Downloads/sinapi-cadernos-tecnicos/SINAPI-CT-INSTALACOES-PREDIAIS-DE-AGUA-QUENTE-EM-CPVC.pdf" TargetMode="External"/><Relationship Id="rId6808" Type="http://schemas.openxmlformats.org/officeDocument/2006/relationships/hyperlink" Target="https://www.caixa.gov.br/Downloads/sinapi-metodologia/Livro_SINAPI_Calculos_Parametros.pdf" TargetMode="External"/><Relationship Id="rId1203" Type="http://schemas.openxmlformats.org/officeDocument/2006/relationships/hyperlink" Target="https://www.caixa.gov.br/Downloads/sinapi-cadernos-tecnicos/SINAPI-CT-CANALETAS-GRELHAS-E-CAIXAS-COM-GRELHA-PARA-DRENAGEM.pdf" TargetMode="External"/><Relationship Id="rId4359" Type="http://schemas.openxmlformats.org/officeDocument/2006/relationships/hyperlink" Target="https://www.caixa.gov.br/Downloads/sinapi-cadernos-tecnicos/SINAPI-CT-INSTALACOES-ELETRICAS-ELETRODUTOS-EMBUTIDOS-CABOS-CAIXAS-TOMADAS-E-INTERRUPTORES.pdf" TargetMode="External"/><Relationship Id="rId4773" Type="http://schemas.openxmlformats.org/officeDocument/2006/relationships/hyperlink" Target="https://www.caixa.gov.br/Downloads/sinapi-cadernos-tecnicos/SINAPI-CT-INSTALACOES-ELETRICAS-REDE-DE-DISTRIBUICAO.pdf" TargetMode="External"/><Relationship Id="rId5824" Type="http://schemas.openxmlformats.org/officeDocument/2006/relationships/hyperlink" Target="https://www.caixa.gov.br/Downloads/sinapi-cadernos-tecnicos/SINAPI-CT-INSTALACOES-PREDIAIS-DE-AGUAS-PLUVIAIS-TUBOS-CONEXOES-CAIXAS-E-RALOS.pdf" TargetMode="External"/><Relationship Id="rId8230" Type="http://schemas.openxmlformats.org/officeDocument/2006/relationships/hyperlink" Target="https://www.caixa.gov.br/Downloads/sinapi-cadernos-tecnicos/SINAPI-CT-POCOS-DE-VISITA-E-CAIXAS-PARA-BOCAS-DE-LOBO.pdf" TargetMode="External"/><Relationship Id="rId3375" Type="http://schemas.openxmlformats.org/officeDocument/2006/relationships/hyperlink" Target="https://www.caixa.gov.br/Downloads/sinapi-cadernos-tecnicos/SINAPI-CT-ESCORAMENTO-E-PREPARO-DE-FUNDO-DE-VALAS.pdf" TargetMode="External"/><Relationship Id="rId4426" Type="http://schemas.openxmlformats.org/officeDocument/2006/relationships/hyperlink" Target="https://www.caixa.gov.br/Downloads/sinapi-cadernos-tecnicos/SINAPI-CT-INSTALACOES-ELETRICAS-ELETRODUTOS-EMBUTIDOS-CABOS-CAIXAS-TOMADAS-E-INTERRUPTORES.pdf" TargetMode="External"/><Relationship Id="rId4840" Type="http://schemas.openxmlformats.org/officeDocument/2006/relationships/hyperlink" Target="https://www.caixa.gov.br/Downloads/sinapi-cadernos-tecnicos/SINAPI-CT-INSTALACOES-HIDRAULICAS-RESERVACAO-E-BOMBAS-DE-RECALQUE.pdf" TargetMode="External"/><Relationship Id="rId7996" Type="http://schemas.openxmlformats.org/officeDocument/2006/relationships/hyperlink" Target="https://www.caixa.gov.br/Downloads/sinapi-cadernos-tecnicos/SINAPI-CT-PISOS.pdf" TargetMode="External"/><Relationship Id="rId296" Type="http://schemas.openxmlformats.org/officeDocument/2006/relationships/hyperlink" Target="https://www.caixa.gov.br/Downloads/sinapi-cadernos-tecnicos/SINAPI-CT-ARMACAO-PARA-ESTRUTURAS-DE-CONCRETO-ARMADO.pdf" TargetMode="External"/><Relationship Id="rId2391" Type="http://schemas.openxmlformats.org/officeDocument/2006/relationships/hyperlink" Target="https://www.caixa.gov.br/Downloads/sinapi-cadernos-tecnicos/SINAPI-CT-DEPRECIACAO-JUROS-IMPOSTOS-E-SEGUROS-MANUTENCAO-E-MATERIAIS-NA-OPERACAO-DOS-EQUIPAMENTOS.pdf" TargetMode="External"/><Relationship Id="rId3028" Type="http://schemas.openxmlformats.org/officeDocument/2006/relationships/hyperlink" Target="https://www.caixa.gov.br/Downloads/sinapi-cadernos-tecnicos/SINAPI-CT-EQUIPAMENTOS-DE-PROTECAO-COLETIVA.pdf" TargetMode="External"/><Relationship Id="rId3442" Type="http://schemas.openxmlformats.org/officeDocument/2006/relationships/hyperlink" Target="https://www.caixa.gov.br/Downloads/sinapi-cadernos-tecnicos/SINAPI-CT-ESQUADRIAS-JANELAS.pdf" TargetMode="External"/><Relationship Id="rId6598" Type="http://schemas.openxmlformats.org/officeDocument/2006/relationships/hyperlink" Target="https://www.caixa.gov.br/Downloads/sinapi-cadernos-tecnicos/SINAPI-CT-INSTALACOES-EM-COBRE.pdf" TargetMode="External"/><Relationship Id="rId7649" Type="http://schemas.openxmlformats.org/officeDocument/2006/relationships/hyperlink" Target="https://www.caixa.gov.br/Downloads/sinapi-cadernos-tecnicos/SINAPI-CT-PAVIMENTACOES-DIVERSAS-PARALELEPIPEDOS-E-PEDRAS-POLIEDRICAS.pdf" TargetMode="External"/><Relationship Id="rId363" Type="http://schemas.openxmlformats.org/officeDocument/2006/relationships/hyperlink" Target="https://www.caixa.gov.br/Downloads/sinapi-cadernos-tecnicos/SINAPI-CT-ASSENTAMENTO-DE-TUBOS-DE-ESGOTO-EM-PVC-E-PEAD.pdf" TargetMode="External"/><Relationship Id="rId2044" Type="http://schemas.openxmlformats.org/officeDocument/2006/relationships/hyperlink" Target="https://www.caixa.gov.br/Downloads/sinapi-cadernos-tecnicos/SINAPI-CT-DEPRECIACAO-JUROS-IMPOSTOS-E-SEGUROS-MANUTENCAO-E-MATERIAIS-NA-OPERACAO-DOS-EQUIPAMENTOS.pdf" TargetMode="External"/><Relationship Id="rId9071" Type="http://schemas.openxmlformats.org/officeDocument/2006/relationships/hyperlink" Target="https://www.caixa.gov.br/Downloads/sinapi-cadernos-tecnicos/SINAPI-CT-TRANSPORTE-FLUVIAL-CARGA-E-DESCARGA.pdf" TargetMode="External"/><Relationship Id="rId430" Type="http://schemas.openxmlformats.org/officeDocument/2006/relationships/hyperlink" Target="https://www.caixa.gov.br/Downloads/sinapi-cadernos-tecnicos/SINAPI-CT-ASSENTAMENTO-DE-TUBOS-DE-PVC-E-METALICOS-EM-REDES-DE-AGUA.pdf" TargetMode="External"/><Relationship Id="rId1060" Type="http://schemas.openxmlformats.org/officeDocument/2006/relationships/hyperlink" Target="https://www.caixa.gov.br/Downloads/sinapi-cadernos-tecnicos/SINAPI-CT-BOMBAS-HIDRAULICAS-CENTRIFUGAS-HORIZONTAIS-E-SUBMERSIVEIS.pdf" TargetMode="External"/><Relationship Id="rId2111" Type="http://schemas.openxmlformats.org/officeDocument/2006/relationships/hyperlink" Target="https://www.caixa.gov.br/Downloads/sinapi-cadernos-tecnicos/SINAPI-CT-DEPRECIACAO-JUROS-IMPOSTOS-E-SEGUROS-MANUTENCAO-E-MATERIAIS-NA-OPERACAO-DOS-EQUIPAMENTOS.pdf" TargetMode="External"/><Relationship Id="rId5267" Type="http://schemas.openxmlformats.org/officeDocument/2006/relationships/hyperlink" Target="https://www.caixa.gov.br/Downloads/sinapi-cadernos-tecnicos/SINAPI-CT-INSTALACOES-HIDRAULICAS-EM-PPR.pdf" TargetMode="External"/><Relationship Id="rId6318" Type="http://schemas.openxmlformats.org/officeDocument/2006/relationships/hyperlink" Target="https://www.caixa.gov.br/Downloads/sinapi-cadernos-tecnicos/SINAPI-CT-INSTALACOES-DE-AR-CONDICIONADO.pdf" TargetMode="External"/><Relationship Id="rId6665" Type="http://schemas.openxmlformats.org/officeDocument/2006/relationships/hyperlink" Target="https://www.caixa.gov.br/Downloads/sinapi-cadernos-tecnicos/SINAPI-CT-LAJES-PRE-MOLDADAS.pdf" TargetMode="External"/><Relationship Id="rId7716" Type="http://schemas.openxmlformats.org/officeDocument/2006/relationships/hyperlink" Target="https://www.caixa.gov.br/Downloads/sinapi-cadernos-tecnicos/SINAPI-CT-PAVIMENTO-RIGIDO-DE-CONCRETO.pdf" TargetMode="External"/><Relationship Id="rId5681" Type="http://schemas.openxmlformats.org/officeDocument/2006/relationships/hyperlink" Target="https://www.caixa.gov.br/Downloads/sinapi-cadernos-tecnicos/SINAPI-CT-INSTALACOES-PREDIAIS-DE-AGUA-QUENTE-EM-CPVC.pdf" TargetMode="External"/><Relationship Id="rId6732" Type="http://schemas.openxmlformats.org/officeDocument/2006/relationships/hyperlink" Target="https://www.caixa.gov.br/Downloads/sinapi-cadernos-tecnicos/SINAPI-CT-LIMPEZA-DE-OBRA.pdf" TargetMode="External"/><Relationship Id="rId1877" Type="http://schemas.openxmlformats.org/officeDocument/2006/relationships/hyperlink" Target="https://www.caixa.gov.br/Downloads/sinapi-cadernos-tecnicos/SINAPI-CT-DEMOLICOES-E-REMOCOES.pdf" TargetMode="External"/><Relationship Id="rId2928" Type="http://schemas.openxmlformats.org/officeDocument/2006/relationships/hyperlink" Target="https://www.caixa.gov.br/Downloads/sinapi-cadernos-tecnicos/SINAPI-CT-ELETROCALHAS.pdf" TargetMode="External"/><Relationship Id="rId4283" Type="http://schemas.openxmlformats.org/officeDocument/2006/relationships/hyperlink" Target="https://www.caixa.gov.br/Downloads/sinapi-cadernos-tecnicos/SINAPI-CT-ILUMINACAO-PREDIAL-E-MONITORAMENTO.pdf" TargetMode="External"/><Relationship Id="rId5334" Type="http://schemas.openxmlformats.org/officeDocument/2006/relationships/hyperlink" Target="https://www.caixa.gov.br/Downloads/sinapi-cadernos-tecnicos/SINAPI-CT-INSTALACOES-HIDRAULICAS-EM-PPR.pdf" TargetMode="External"/><Relationship Id="rId1944" Type="http://schemas.openxmlformats.org/officeDocument/2006/relationships/hyperlink" Target="https://www.caixa.gov.br/Downloads/sinapi-cadernos-tecnicos/SINAPI-CT-DEPRECIACAO-JUROS-IMPOSTOS-E-SEGUROS-MANUTENCAO-E-MATERIAIS-NA-OPERACAO-DOS-EQUIPAMENTOS.pdf" TargetMode="External"/><Relationship Id="rId4350" Type="http://schemas.openxmlformats.org/officeDocument/2006/relationships/hyperlink" Target="https://www.caixa.gov.br/Downloads/sinapi-cadernos-tecnicos/SINAPI-CT-IMPERMEABILIZACAO-PROTECAO-MECANICA-E-TRATAMENTO-DE-JUNTA.pdf" TargetMode="External"/><Relationship Id="rId5401" Type="http://schemas.openxmlformats.org/officeDocument/2006/relationships/hyperlink" Target="https://www.caixa.gov.br/Downloads/sinapi-cadernos-tecnicos/SINAPI-CT-INSTALACOES-PREDIAIS-DE-ESGOTO-TUBOS-E-CONEXOES.pdf" TargetMode="External"/><Relationship Id="rId8557" Type="http://schemas.openxmlformats.org/officeDocument/2006/relationships/hyperlink" Target="https://www.caixa.gov.br/Downloads/sinapi-cadernos-tecnicos/SINAPI-CT-REDES-ENTERRADAS-DE-DISTRIBUICAO-ELETRICA.pdf" TargetMode="External"/><Relationship Id="rId8971" Type="http://schemas.openxmlformats.org/officeDocument/2006/relationships/hyperlink" Target="https://www.caixa.gov.br/Downloads/sinapi-cadernos-tecnicos/SINAPI-CT-SUPRESSAO-VEGETAL.pdf" TargetMode="External"/><Relationship Id="rId9608" Type="http://schemas.openxmlformats.org/officeDocument/2006/relationships/hyperlink" Target="https://www.caixa.gov.br/Downloads/sinapi-cadernos-tecnicos/SINAPI-CT-VALVULAS-E-REGISTROS-PARA-SISTEMAS-PREDIAIS.pdf" TargetMode="External"/><Relationship Id="rId4003" Type="http://schemas.openxmlformats.org/officeDocument/2006/relationships/hyperlink" Target="https://www.caixa.gov.br/Downloads/sinapi-cadernos-tecnicos/SINAPI-CT-FUNDACOES-RASAS-(BLOCOS-SAPATAS-VIGAS-BALDRAME).pdf" TargetMode="External"/><Relationship Id="rId7159" Type="http://schemas.openxmlformats.org/officeDocument/2006/relationships/hyperlink" Target="https://www.caixa.gov.br/Downloads/sinapi-cadernos-tecnicos/SINAPI-CT-LOUCAS-E-METAIS.pdf" TargetMode="External"/><Relationship Id="rId7573" Type="http://schemas.openxmlformats.org/officeDocument/2006/relationships/hyperlink" Target="https://www.caixa.gov.br/Downloads/sinapi-cadernos-tecnicos/SINAPI-CT-PAREDES-EM-DRYWALL.pdf" TargetMode="External"/><Relationship Id="rId8624" Type="http://schemas.openxmlformats.org/officeDocument/2006/relationships/hyperlink" Target="https://www.caixa.gov.br/Downloads/sinapi-cadernos-tecnicos/SINAPI-CT-REDES-DE-LOGICA-TELEFONIA-E-IMAGEM.pdf" TargetMode="External"/><Relationship Id="rId6175" Type="http://schemas.openxmlformats.org/officeDocument/2006/relationships/hyperlink" Target="https://www.caixa.gov.br/Downloads/sinapi-cadernos-tecnicos/SINAPI-CT-INSTALACOES-DE-GAS-E-INCENDIO-EM-ACO-E-FERRO-GALVANIZADO.pdf" TargetMode="External"/><Relationship Id="rId7226" Type="http://schemas.openxmlformats.org/officeDocument/2006/relationships/hyperlink" Target="https://www.caixa.gov.br/Downloads/sinapi-cadernos-tecnicos/SINAPI-CT-LOUCAS-E-METAIS.pdf" TargetMode="External"/><Relationship Id="rId3769" Type="http://schemas.openxmlformats.org/officeDocument/2006/relationships/hyperlink" Target="https://www.caixa.gov.br/Downloads/sinapi-cadernos-tecnicos/SINAPI-CT-ESTRUTURAS-DE-CONTENCAO-PERFIS-PRANCHADOS-CORTINAS-E-MUROS-DE-ARRIMO.pdf" TargetMode="External"/><Relationship Id="rId5191" Type="http://schemas.openxmlformats.org/officeDocument/2006/relationships/hyperlink" Target="https://www.caixa.gov.br/Downloads/sinapi-cadernos-tecnicos/SINAPI-CT-INSTALACOES-HIDRAULICAS-EM-PEX.pdf" TargetMode="External"/><Relationship Id="rId6242" Type="http://schemas.openxmlformats.org/officeDocument/2006/relationships/hyperlink" Target="https://www.caixa.gov.br/Downloads/sinapi-cadernos-tecnicos/SINAPI-CT-INSTALACOES-DE-GAS-E-INCENDIO-EM-ACO-E-FERRO-GALVANIZADO.pdf" TargetMode="External"/><Relationship Id="rId7640" Type="http://schemas.openxmlformats.org/officeDocument/2006/relationships/hyperlink" Target="https://www.caixa.gov.br/Downloads/sinapi-cadernos-tecnicos/SINAPI-CT-PASSEIOS-DE-CONCRETO.pdf" TargetMode="External"/><Relationship Id="rId9398" Type="http://schemas.openxmlformats.org/officeDocument/2006/relationships/hyperlink" Target="https://www.caixa.gov.br/Downloads/sinapi-cadernos-tecnicos/SINAPI-CT-TUBULACAO-FLANGEADA-PARA-REDES-DE-AGUA.pdf" TargetMode="External"/><Relationship Id="rId2785" Type="http://schemas.openxmlformats.org/officeDocument/2006/relationships/hyperlink" Target="https://www.caixa.gov.br/Downloads/sinapi-cadernos-tecnicos/SINAPI-CT-DRENOS.pdf" TargetMode="External"/><Relationship Id="rId3836" Type="http://schemas.openxmlformats.org/officeDocument/2006/relationships/hyperlink" Target="https://www.caixa.gov.br/Downloads/sinapi-cadernos-tecnicos/SINAPI-CT-ESTRUTURAS-DE-MADEIRA.pdf" TargetMode="External"/><Relationship Id="rId757" Type="http://schemas.openxmlformats.org/officeDocument/2006/relationships/hyperlink" Target="https://www.caixa.gov.br/Downloads/sinapi-cadernos-tecnicos/SINAPI-CT-ATERROS-BASES-SUB-BASES-E-IMPRIMACOES.pdf" TargetMode="External"/><Relationship Id="rId1387" Type="http://schemas.openxmlformats.org/officeDocument/2006/relationships/hyperlink" Target="https://www.caixa.gov.br/Downloads/sinapi-cadernos-tecnicos/SINAPI-CT-CONTRAPISO.pdf" TargetMode="External"/><Relationship Id="rId2438" Type="http://schemas.openxmlformats.org/officeDocument/2006/relationships/hyperlink" Target="https://www.caixa.gov.br/Downloads/sinapi-cadernos-tecnicos/SINAPI-CT-DEPRECIACAO-JUROS-IMPOSTOS-E-SEGUROS-MANUTENCAO-E-MATERIAIS-NA-OPERACAO-DOS-EQUIPAMENTOS.pdf" TargetMode="External"/><Relationship Id="rId2852" Type="http://schemas.openxmlformats.org/officeDocument/2006/relationships/hyperlink" Target="https://www.caixa.gov.br/Downloads/sinapi-cadernos-tecnicos/SINAPI-CT-ELETROCALHAS.pdf" TargetMode="External"/><Relationship Id="rId3903" Type="http://schemas.openxmlformats.org/officeDocument/2006/relationships/hyperlink" Target="https://www.caixa.gov.br/Downloads/sinapi-cadernos-tecnicos/SINAPI-CT-FORROS.pdf" TargetMode="External"/><Relationship Id="rId9465" Type="http://schemas.openxmlformats.org/officeDocument/2006/relationships/hyperlink" Target="https://www.caixa.gov.br/Downloads/sinapi-cadernos-tecnicos/SINAPI-CT-TUBULOES.pdf" TargetMode="External"/><Relationship Id="rId93" Type="http://schemas.openxmlformats.org/officeDocument/2006/relationships/hyperlink" Target="https://www.caixa.gov.br/Downloads/sinapi-cadernos-tecnicos/SINAPI-CT-ALVENARIAS-DIVERSAS.pdf" TargetMode="External"/><Relationship Id="rId824" Type="http://schemas.openxmlformats.org/officeDocument/2006/relationships/hyperlink" Target="https://www.caixa.gov.br/Downloads/sinapi-cadernos-tecnicos/SINAPI-CT-ATERROS-BASES-SUB-BASES-E-IMPRIMACOES.pdf" TargetMode="External"/><Relationship Id="rId1454" Type="http://schemas.openxmlformats.org/officeDocument/2006/relationships/hyperlink" Target="https://www.caixa.gov.br/Downloads/sinapi-cadernos-tecnicos/SINAPI-CT-CUSTOS-HORARIOS-PRODUTIVO-E-IMPRODUTIVO-DOS-EQUIPAMENTOS.pdf" TargetMode="External"/><Relationship Id="rId2505" Type="http://schemas.openxmlformats.org/officeDocument/2006/relationships/hyperlink" Target="https://www.caixa.gov.br/Downloads/sinapi-cadernos-tecnicos/SINAPI-CT-DEPRECIACAO-JUROS-IMPOSTOS-E-SEGUROS-MANUTENCAO-E-MATERIAIS-NA-OPERACAO-DOS-EQUIPAMENTOS.pdf" TargetMode="External"/><Relationship Id="rId8067" Type="http://schemas.openxmlformats.org/officeDocument/2006/relationships/hyperlink" Target="https://www.caixa.gov.br/Downloads/sinapi-cadernos-tecnicos/SINAPI-CT-POSTES-DE-CONCRETO-E-METALICOS.pdf" TargetMode="External"/><Relationship Id="rId8481" Type="http://schemas.openxmlformats.org/officeDocument/2006/relationships/hyperlink" Target="https://www.caixa.gov.br/Downloads/sinapi-cadernos-tecnicos/SINAPI-CT-RECOMPOSICAO-DE-PAVIMENTOS.pdf" TargetMode="External"/><Relationship Id="rId9118" Type="http://schemas.openxmlformats.org/officeDocument/2006/relationships/hyperlink" Target="https://www.caixa.gov.br/Downloads/sinapi-cadernos-tecnicos/SINAPI-CT-TRANSPORTE-FLUVIAL-CARGA-E-DESCARGA.pdf" TargetMode="External"/><Relationship Id="rId9532" Type="http://schemas.openxmlformats.org/officeDocument/2006/relationships/hyperlink" Target="https://www.caixa.gov.br/Downloads/sinapi-cadernos-tecnicos/SINAPI-CT-VIDROS-E-ESPELHOS.pdf" TargetMode="External"/><Relationship Id="rId1107" Type="http://schemas.openxmlformats.org/officeDocument/2006/relationships/hyperlink" Target="https://www.caixa.gov.br/Downloads/sinapi-cadernos-tecnicos/SINAPI-CT-CAIXAS-ENTERRADAS.pdf" TargetMode="External"/><Relationship Id="rId1521" Type="http://schemas.openxmlformats.org/officeDocument/2006/relationships/hyperlink" Target="https://www.caixa.gov.br/Downloads/sinapi-cadernos-tecnicos/SINAPI-CT-CUSTOS-HORARIOS-PRODUTIVO-E-IMPRODUTIVO-DOS-EQUIPAMENTOS.pdf" TargetMode="External"/><Relationship Id="rId4677" Type="http://schemas.openxmlformats.org/officeDocument/2006/relationships/hyperlink" Target="https://www.caixa.gov.br/Downloads/sinapi-cadernos-tecnicos/SINAPI-CT-INSTALACOES-ELETRICAS-QUADROS-CABOS-DISJUNTORES-CONTATORES-E-BARRAMENTOS-BLINDADOS.pdf" TargetMode="External"/><Relationship Id="rId5728" Type="http://schemas.openxmlformats.org/officeDocument/2006/relationships/hyperlink" Target="https://www.caixa.gov.br/Downloads/sinapi-cadernos-tecnicos/SINAPI-CT-INSTALACOES-PREDIAIS-DE-AGUA-QUENTE-EM-CPVC.pdf" TargetMode="External"/><Relationship Id="rId7083" Type="http://schemas.openxmlformats.org/officeDocument/2006/relationships/hyperlink" Target="https://www.caixa.gov.br/Downloads/sinapi-metodologia/Livro_SINAPI_Calculos_Parametros.pdf" TargetMode="External"/><Relationship Id="rId8134" Type="http://schemas.openxmlformats.org/officeDocument/2006/relationships/hyperlink" Target="https://www.caixa.gov.br/Downloads/sinapi-cadernos-tecnicos/SINAPI-CT-POCOS-DE-VISITA-E-CAIXAS-PARA-BOCAS-DE-LOBO.pdf" TargetMode="External"/><Relationship Id="rId3279" Type="http://schemas.openxmlformats.org/officeDocument/2006/relationships/hyperlink" Target="https://www.caixa.gov.br/Downloads/sinapi-cadernos-tecnicos/SINAPI-CT-ESCAVACAO-DE-VALAS.pdf" TargetMode="External"/><Relationship Id="rId3693" Type="http://schemas.openxmlformats.org/officeDocument/2006/relationships/hyperlink" Target="https://www.caixa.gov.br/Downloads/sinapi-cadernos-tecnicos/SINAPI-CT-ESTRUTURA-E-TRAMA-PARA-COBERTURA.pdf" TargetMode="External"/><Relationship Id="rId7150" Type="http://schemas.openxmlformats.org/officeDocument/2006/relationships/hyperlink" Target="https://www.caixa.gov.br/Downloads/sinapi-cadernos-tecnicos/SINAPI-CT-LOUCAS-E-METAIS.pdf" TargetMode="External"/><Relationship Id="rId8201" Type="http://schemas.openxmlformats.org/officeDocument/2006/relationships/hyperlink" Target="https://www.caixa.gov.br/Downloads/sinapi-cadernos-tecnicos/SINAPI-CT-POCOS-DE-VISITA-E-CAIXAS-PARA-BOCAS-DE-LOBO.pdf" TargetMode="External"/><Relationship Id="rId2295" Type="http://schemas.openxmlformats.org/officeDocument/2006/relationships/hyperlink" Target="https://www.caixa.gov.br/Downloads/sinapi-cadernos-tecnicos/SINAPI-CT-DEPRECIACAO-JUROS-IMPOSTOS-E-SEGUROS-MANUTENCAO-E-MATERIAIS-NA-OPERACAO-DOS-EQUIPAMENTOS.pdf" TargetMode="External"/><Relationship Id="rId3346" Type="http://schemas.openxmlformats.org/officeDocument/2006/relationships/hyperlink" Target="https://www.caixa.gov.br/Downloads/sinapi-cadernos-tecnicos/SINAPI-CT-ESCAVACAO-EM-MATERIAL-DE-3&#170;-CATEGORIA.pdf" TargetMode="External"/><Relationship Id="rId4744" Type="http://schemas.openxmlformats.org/officeDocument/2006/relationships/hyperlink" Target="https://www.caixa.gov.br/Downloads/sinapi-cadernos-tecnicos/SINAPI-CT-INSTALACOES-ELETRICAS-REDE-DE-DISTRIBUICAO.pdf" TargetMode="External"/><Relationship Id="rId267" Type="http://schemas.openxmlformats.org/officeDocument/2006/relationships/hyperlink" Target="https://www.caixa.gov.br/Downloads/sinapi-cadernos-tecnicos/SINAPI-CT-ARMACAO-DE-ESTACAS.pdf" TargetMode="External"/><Relationship Id="rId3760" Type="http://schemas.openxmlformats.org/officeDocument/2006/relationships/hyperlink" Target="https://www.caixa.gov.br/Downloads/sinapi-cadernos-tecnicos/SINAPI-CT-ESTRUTURAS-DE-CONTENCAO-PERFIS-PRANCHADOS-CORTINAS-E-MUROS-DE-ARRIMO.pdf" TargetMode="External"/><Relationship Id="rId4811" Type="http://schemas.openxmlformats.org/officeDocument/2006/relationships/hyperlink" Target="https://www.caixa.gov.br/Downloads/sinapi-cadernos-tecnicos/SINAPI-CT-INSTALACOES-HIDRAULICAS-RESERVACAO-E-BOMBAS-DE-RECALQUE.pdf" TargetMode="External"/><Relationship Id="rId7967" Type="http://schemas.openxmlformats.org/officeDocument/2006/relationships/hyperlink" Target="https://www.caixa.gov.br/Downloads/sinapi-cadernos-tecnicos/SINAPI-CT-PINTURA-PARA-PISOS-E-PARA-SINALIZACAO-HORIZONTAL-E-VERTICAL.pdf" TargetMode="External"/><Relationship Id="rId681" Type="http://schemas.openxmlformats.org/officeDocument/2006/relationships/hyperlink" Target="https://www.caixa.gov.br/Downloads/sinapi-cadernos-tecnicos/SINAPI-CT-ASSENTAMENTO-DE-TUBOS-DE-ESGOTO-OU-DRENAGEM-PLUVIAL-EM-CONCRETO.pdf" TargetMode="External"/><Relationship Id="rId2362" Type="http://schemas.openxmlformats.org/officeDocument/2006/relationships/hyperlink" Target="https://www.caixa.gov.br/Downloads/sinapi-cadernos-tecnicos/SINAPI-CT-DEPRECIACAO-JUROS-IMPOSTOS-E-SEGUROS-MANUTENCAO-E-MATERIAIS-NA-OPERACAO-DOS-EQUIPAMENTOS.pdf" TargetMode="External"/><Relationship Id="rId3413" Type="http://schemas.openxmlformats.org/officeDocument/2006/relationships/hyperlink" Target="https://www.caixa.gov.br/Downloads/sinapi-cadernos-tecnicos/SINAPI-CT-ESGOTAMENTO-DE-VALA-E-REBAIXAMENTO-DO-LENCOL-FREATICO.pdf" TargetMode="External"/><Relationship Id="rId6569" Type="http://schemas.openxmlformats.org/officeDocument/2006/relationships/hyperlink" Target="https://www.caixa.gov.br/Downloads/sinapi-cadernos-tecnicos/SINAPI-CT-INSTALACOES-EM-COBRE.pdf" TargetMode="External"/><Relationship Id="rId6983" Type="http://schemas.openxmlformats.org/officeDocument/2006/relationships/hyperlink" Target="https://www.caixa.gov.br/Downloads/sinapi-metodologia/Livro_SINAPI_Calculos_Parametros.pdf" TargetMode="External"/><Relationship Id="rId334" Type="http://schemas.openxmlformats.org/officeDocument/2006/relationships/hyperlink" Target="https://www.caixa.gov.br/Downloads/sinapi-cadernos-tecnicos/SINAPI-CT-ARRASAMENTO-DE-ESTACAS.pdf" TargetMode="External"/><Relationship Id="rId2015" Type="http://schemas.openxmlformats.org/officeDocument/2006/relationships/hyperlink" Target="https://www.caixa.gov.br/Downloads/sinapi-cadernos-tecnicos/SINAPI-CT-DEPRECIACAO-JUROS-IMPOSTOS-E-SEGUROS-MANUTENCAO-E-MATERIAIS-NA-OPERACAO-DOS-EQUIPAMENTOS.pdf" TargetMode="External"/><Relationship Id="rId5585" Type="http://schemas.openxmlformats.org/officeDocument/2006/relationships/hyperlink" Target="https://www.caixa.gov.br/Downloads/sinapi-cadernos-tecnicos/SINAPI-CT-INSTALACOES-PREDIAIS-DE-AGUA-FRIA-EM-PVC.pdf" TargetMode="External"/><Relationship Id="rId6636" Type="http://schemas.openxmlformats.org/officeDocument/2006/relationships/hyperlink" Target="https://www.caixa.gov.br/Downloads/sinapi-cadernos-tecnicos/SINAPI-CT-INSTALACOES-PARA-CANTEIROS-DE-OBRAS.pdf" TargetMode="External"/><Relationship Id="rId9042" Type="http://schemas.openxmlformats.org/officeDocument/2006/relationships/hyperlink" Target="https://www.caixa.gov.br/Downloads/sinapi-cadernos-tecnicos/SINAPI-CT-TRANSPORTE-FLUVIAL-CARGA-E-DESCARGA.pdf" TargetMode="External"/><Relationship Id="rId401" Type="http://schemas.openxmlformats.org/officeDocument/2006/relationships/hyperlink" Target="https://www.caixa.gov.br/Downloads/sinapi-cadernos-tecnicos/SINAPI-CT-ASSENTAMENTO-DE-TUBOS-DE-ESGOTO-EM-PVC-E-PEAD.pdf" TargetMode="External"/><Relationship Id="rId1031" Type="http://schemas.openxmlformats.org/officeDocument/2006/relationships/hyperlink" Target="https://www.caixa.gov.br/Downloads/sinapi-cadernos-tecnicos/SINAPI-CT-BOCAS-PARA-BUEIROS.pdf" TargetMode="External"/><Relationship Id="rId4187" Type="http://schemas.openxmlformats.org/officeDocument/2006/relationships/hyperlink" Target="https://www.caixa.gov.br/Downloads/sinapi-cadernos-tecnicos/SINAPI-CT-GESSO.pdf" TargetMode="External"/><Relationship Id="rId5238" Type="http://schemas.openxmlformats.org/officeDocument/2006/relationships/hyperlink" Target="https://www.caixa.gov.br/Downloads/sinapi-cadernos-tecnicos/SINAPI-CT-INSTALACOES-HIDRAULICAS-EM-PEX.pdf" TargetMode="External"/><Relationship Id="rId5652" Type="http://schemas.openxmlformats.org/officeDocument/2006/relationships/hyperlink" Target="https://www.caixa.gov.br/Downloads/sinapi-cadernos-tecnicos/SINAPI-CT-INSTALACOES-PREDIAIS-DE-AGUA-FRIA-EM-PVC.pdf" TargetMode="External"/><Relationship Id="rId6703" Type="http://schemas.openxmlformats.org/officeDocument/2006/relationships/hyperlink" Target="https://www.caixa.gov.br/Downloads/sinapi-cadernos-tecnicos/SINAPI-CT-LIGACOES-PREDIAIS-DE-AGUA-E-ESGOTO.pdf" TargetMode="External"/><Relationship Id="rId4254" Type="http://schemas.openxmlformats.org/officeDocument/2006/relationships/hyperlink" Target="https://www.caixa.gov.br/Downloads/sinapi-cadernos-tecnicos/SINAPI-CT-GUIAS-E-SARJETAS.pdf" TargetMode="External"/><Relationship Id="rId5305" Type="http://schemas.openxmlformats.org/officeDocument/2006/relationships/hyperlink" Target="https://www.caixa.gov.br/Downloads/sinapi-cadernos-tecnicos/SINAPI-CT-INSTALACOES-HIDRAULICAS-EM-PPR.pdf" TargetMode="External"/><Relationship Id="rId1848" Type="http://schemas.openxmlformats.org/officeDocument/2006/relationships/hyperlink" Target="https://www.caixa.gov.br/Downloads/sinapi-cadernos-tecnicos/SINAPI-CT-DEMOLICOES-E-REMOCOES.pdf" TargetMode="External"/><Relationship Id="rId3270" Type="http://schemas.openxmlformats.org/officeDocument/2006/relationships/hyperlink" Target="https://www.caixa.gov.br/Downloads/sinapi-cadernos-tecnicos/SINAPI-CT-ESCAVACAO-DE-VALAS.pdf" TargetMode="External"/><Relationship Id="rId4321" Type="http://schemas.openxmlformats.org/officeDocument/2006/relationships/hyperlink" Target="https://www.caixa.gov.br/Downloads/sinapi-cadernos-tecnicos/SINAPI-CT-ILUMINACAO-PREDIAL-E-MONITORAMENTO.pdf" TargetMode="External"/><Relationship Id="rId7477" Type="http://schemas.openxmlformats.org/officeDocument/2006/relationships/hyperlink" Target="https://www.caixa.gov.br/Downloads/sinapi-cadernos-tecnicos/SINAPI-CT-PAISAGISMO-PLANTIO.pdf" TargetMode="External"/><Relationship Id="rId8528" Type="http://schemas.openxmlformats.org/officeDocument/2006/relationships/hyperlink" Target="https://www.caixa.gov.br/Downloads/sinapi-cadernos-tecnicos/SINAPI-CT-RECOMPOSICAO-DE-PAVIMENTOS.pdf" TargetMode="External"/><Relationship Id="rId8875" Type="http://schemas.openxmlformats.org/officeDocument/2006/relationships/hyperlink" Target="https://www.caixa.gov.br/Downloads/sinapi-cadernos-tecnicos/SINAPI-CT-SISTEMA-DE-PROTECAO-CONTRA-DESCARGAS-ATMOSFERICAS-SPDA.pdf" TargetMode="External"/><Relationship Id="rId191" Type="http://schemas.openxmlformats.org/officeDocument/2006/relationships/hyperlink" Target="https://www.caixa.gov.br/Downloads/sinapi-cadernos-tecnicos/SINAPI-CT-ARGAMASSAS.pdf" TargetMode="External"/><Relationship Id="rId1915" Type="http://schemas.openxmlformats.org/officeDocument/2006/relationships/hyperlink" Target="https://www.caixa.gov.br/Downloads/sinapi-cadernos-tecnicos/SINAPI-CT-DEPRECIACAO-JUROS-IMPOSTOS-E-SEGUROS-MANUTENCAO-E-MATERIAIS-NA-OPERACAO-DOS-EQUIPAMENTOS.pdf" TargetMode="External"/><Relationship Id="rId6079" Type="http://schemas.openxmlformats.org/officeDocument/2006/relationships/hyperlink" Target="https://www.caixa.gov.br/Downloads/sinapi-cadernos-tecnicos/SINAPI-CT-INSTALACOES-DE-GAS-E-INCENDIO-EM-ACO-E-FERRO-GALVANIZADO.pdf" TargetMode="External"/><Relationship Id="rId7891" Type="http://schemas.openxmlformats.org/officeDocument/2006/relationships/hyperlink" Target="https://www.caixa.gov.br/Downloads/sinapi-cadernos-tecnicos/SINAPI-CT-PINTURA-EM-MADEIRA.pdf" TargetMode="External"/><Relationship Id="rId8942" Type="http://schemas.openxmlformats.org/officeDocument/2006/relationships/hyperlink" Target="https://www.caixa.gov.br/Downloads/sinapi-cadernos-tecnicos/SINAPI-CT-SISTEMAS-DE-MEDICAO.pdf" TargetMode="External"/><Relationship Id="rId5095" Type="http://schemas.openxmlformats.org/officeDocument/2006/relationships/hyperlink" Target="https://www.caixa.gov.br/Downloads/sinapi-cadernos-tecnicos/SINAPI-CT-INSTALACOES-HIDRAULICAS-RESERVACAO-E-BOMBAS-DE-RECALQUE.pdf" TargetMode="External"/><Relationship Id="rId6493" Type="http://schemas.openxmlformats.org/officeDocument/2006/relationships/hyperlink" Target="https://www.caixa.gov.br/Downloads/sinapi-cadernos-tecnicos/SINAPI-CT-INSTALACOES-EM-COBRE.pdf" TargetMode="External"/><Relationship Id="rId7544" Type="http://schemas.openxmlformats.org/officeDocument/2006/relationships/hyperlink" Target="https://www.caixa.gov.br/Downloads/sinapi-cadernos-tecnicos/SINAPI-CT-PAREDES-DE-CONCRETO-ESTUCAMENTO.pdf" TargetMode="External"/><Relationship Id="rId2689" Type="http://schemas.openxmlformats.org/officeDocument/2006/relationships/hyperlink" Target="https://www.caixa.gov.br/Downloads/sinapi-cadernos-tecnicos/SINAPI-CT-DEPRECIACAO-JUROS-IMPOSTOS-E-SEGUROS-MANUTENCAO-E-MATERIAIS-NA-OPERACAO-DOS-EQUIPAMENTOS.pdf" TargetMode="External"/><Relationship Id="rId6146" Type="http://schemas.openxmlformats.org/officeDocument/2006/relationships/hyperlink" Target="https://www.caixa.gov.br/Downloads/sinapi-cadernos-tecnicos/SINAPI-CT-INSTALACOES-DE-GAS-E-INCENDIO-EM-ACO-E-FERRO-GALVANIZADO.pdf" TargetMode="External"/><Relationship Id="rId6560" Type="http://schemas.openxmlformats.org/officeDocument/2006/relationships/hyperlink" Target="https://www.caixa.gov.br/Downloads/sinapi-cadernos-tecnicos/SINAPI-CT-INSTALACOES-EM-COBRE.pdf" TargetMode="External"/><Relationship Id="rId7611" Type="http://schemas.openxmlformats.org/officeDocument/2006/relationships/hyperlink" Target="https://www.caixa.gov.br/Downloads/sinapi-cadernos-tecnicos/SINAPI-CT-PARQUINHOS-E-EQUIPAMENTOS-DE-GINASTICA-AO-AR-LIVRE.pdf" TargetMode="External"/><Relationship Id="rId2756" Type="http://schemas.openxmlformats.org/officeDocument/2006/relationships/hyperlink" Target="https://www.caixa.gov.br/Downloads/sinapi-cadernos-tecnicos/SINAPI-CT-DRENOS.pdf" TargetMode="External"/><Relationship Id="rId3807" Type="http://schemas.openxmlformats.org/officeDocument/2006/relationships/hyperlink" Target="https://www.caixa.gov.br/Downloads/sinapi-cadernos-tecnicos/SINAPI-CT-ESTRUTURAS-DE-MADEIRA.pdf" TargetMode="External"/><Relationship Id="rId5162" Type="http://schemas.openxmlformats.org/officeDocument/2006/relationships/hyperlink" Target="https://www.caixa.gov.br/Downloads/sinapi-cadernos-tecnicos/SINAPI-CT-INSTALACOES-HIDRAULICAS-EM-PEX.pdf" TargetMode="External"/><Relationship Id="rId6213" Type="http://schemas.openxmlformats.org/officeDocument/2006/relationships/hyperlink" Target="https://www.caixa.gov.br/Downloads/sinapi-cadernos-tecnicos/SINAPI-CT-INSTALACOES-DE-GAS-E-INCENDIO-EM-ACO-E-FERRO-GALVANIZADO.pdf" TargetMode="External"/><Relationship Id="rId9369" Type="http://schemas.openxmlformats.org/officeDocument/2006/relationships/hyperlink" Target="https://www.caixa.gov.br/Downloads/sinapi-cadernos-tecnicos/SINAPI-CT-TRANSPORTE-CARGA-E-DESCARGA-DE-MATERIAIS.pdf" TargetMode="External"/><Relationship Id="rId728" Type="http://schemas.openxmlformats.org/officeDocument/2006/relationships/hyperlink" Target="https://www.caixa.gov.br/Downloads/sinapi-cadernos-tecnicos/SINAPI-CT-ATERRO-E-REATERRO-DE-VALAS.pdf" TargetMode="External"/><Relationship Id="rId1358" Type="http://schemas.openxmlformats.org/officeDocument/2006/relationships/hyperlink" Target="https://www.caixa.gov.br/Downloads/sinapi-cadernos-tecnicos/SINAPI-CT-CONCRETO-PROTENDIDO.pdf" TargetMode="External"/><Relationship Id="rId1772" Type="http://schemas.openxmlformats.org/officeDocument/2006/relationships/hyperlink" Target="https://www.caixa.gov.br/Downloads/sinapi-cadernos-tecnicos/SINAPI-CT-CUSTOS-HORARIOS-PRODUTIVO-E-IMPRODUTIVO-DOS-EQUIPAMENTOS.pdf" TargetMode="External"/><Relationship Id="rId2409" Type="http://schemas.openxmlformats.org/officeDocument/2006/relationships/hyperlink" Target="https://www.caixa.gov.br/Downloads/sinapi-cadernos-tecnicos/SINAPI-CT-DEPRECIACAO-JUROS-IMPOSTOS-E-SEGUROS-MANUTENCAO-E-MATERIAIS-NA-OPERACAO-DOS-EQUIPAMENTOS.pdf" TargetMode="External"/><Relationship Id="rId5979" Type="http://schemas.openxmlformats.org/officeDocument/2006/relationships/hyperlink" Target="https://www.caixa.gov.br/Downloads/sinapi-cadernos-tecnicos/SINAPI-CT-INSTALACOES-DE-GAS-E-INCENDIO-EM-ACO-E-FERRO-GALVANIZADO.pdf" TargetMode="External"/><Relationship Id="rId8385" Type="http://schemas.openxmlformats.org/officeDocument/2006/relationships/hyperlink" Target="https://www.caixa.gov.br/Downloads/sinapi-cadernos-tecnicos/SINAPI-CT-RADIER-PISO-DE-CONCRETO-E-LAJE-SOBRE-SOLO.pdf" TargetMode="External"/><Relationship Id="rId9436" Type="http://schemas.openxmlformats.org/officeDocument/2006/relationships/hyperlink" Target="https://www.caixa.gov.br/Downloads/sinapi-cadernos-tecnicos/SINAPI-CT-TUBULACAO-FLANGEADA-PARA-REDES-DE-AGUA.pdf" TargetMode="External"/><Relationship Id="rId64" Type="http://schemas.openxmlformats.org/officeDocument/2006/relationships/hyperlink" Target="https://www.caixa.gov.br/Downloads/sinapi-cadernos-tecnicos/SINAPI-CT-ALVENARIA-DE-VEDACAO.pdf" TargetMode="External"/><Relationship Id="rId1425" Type="http://schemas.openxmlformats.org/officeDocument/2006/relationships/hyperlink" Target="https://www.caixa.gov.br/Downloads/sinapi-cadernos-tecnicos/SINAPI-CT-CONTRAPISO.pdf" TargetMode="External"/><Relationship Id="rId2823" Type="http://schemas.openxmlformats.org/officeDocument/2006/relationships/hyperlink" Target="https://www.caixa.gov.br/Downloads/sinapi-cadernos-tecnicos/SINAPI-CT-DUTOS-PARA-AR-CONDICIONADO.pdf" TargetMode="External"/><Relationship Id="rId8038" Type="http://schemas.openxmlformats.org/officeDocument/2006/relationships/hyperlink" Target="https://www.caixa.gov.br/Downloads/sinapi-cadernos-tecnicos/SINAPI-CT-POSTES-DE-CONCRETO-E-METALICOS.pdf" TargetMode="External"/><Relationship Id="rId8452" Type="http://schemas.openxmlformats.org/officeDocument/2006/relationships/hyperlink" Target="https://www.caixa.gov.br/Downloads/sinapi-cadernos-tecnicos/SINAPI-CT-RASGOS-E-FIXACOES.pdf" TargetMode="External"/><Relationship Id="rId9503" Type="http://schemas.openxmlformats.org/officeDocument/2006/relationships/hyperlink" Target="https://www.caixa.gov.br/Downloads/sinapi-cadernos-tecnicos/SINAPI-CT-VERGAS-CONTRAVERGAS-E-FIXACAO-DE-ALVENARIA.pdf" TargetMode="External"/><Relationship Id="rId4995" Type="http://schemas.openxmlformats.org/officeDocument/2006/relationships/hyperlink" Target="https://www.caixa.gov.br/Downloads/sinapi-cadernos-tecnicos/SINAPI-CT-INSTALACOES-HIDRAULICAS-RESERVACAO-E-BOMBAS-DE-RECALQUE.pdf" TargetMode="External"/><Relationship Id="rId7054" Type="http://schemas.openxmlformats.org/officeDocument/2006/relationships/hyperlink" Target="https://www.caixa.gov.br/Downloads/sinapi-metodologia/Livro_SINAPI_Calculos_Parametros.pdf" TargetMode="External"/><Relationship Id="rId8105" Type="http://schemas.openxmlformats.org/officeDocument/2006/relationships/hyperlink" Target="https://www.caixa.gov.br/Downloads/sinapi-cadernos-tecnicos/SINAPI-CT-POSTES-DE-CONCRETO-E-METALICOS.pdf" TargetMode="External"/><Relationship Id="rId2199" Type="http://schemas.openxmlformats.org/officeDocument/2006/relationships/hyperlink" Target="https://www.caixa.gov.br/Downloads/sinapi-cadernos-tecnicos/SINAPI-CT-DEPRECIACAO-JUROS-IMPOSTOS-E-SEGUROS-MANUTENCAO-E-MATERIAIS-NA-OPERACAO-DOS-EQUIPAMENTOS.pdf" TargetMode="External"/><Relationship Id="rId3597" Type="http://schemas.openxmlformats.org/officeDocument/2006/relationships/hyperlink" Target="https://www.caixa.gov.br/Downloads/sinapi-cadernos-tecnicos/SINAPI-CT-ESTACAS-METALICAS.pdf" TargetMode="External"/><Relationship Id="rId4648" Type="http://schemas.openxmlformats.org/officeDocument/2006/relationships/hyperlink" Target="https://www.caixa.gov.br/Downloads/sinapi-cadernos-tecnicos/SINAPI-CT-INSTALACOES-ELETRICAS-QUADROS-CABOS-DISJUNTORES-CONTATORES-E-BARRAMENTOS-BLINDADOS.pdf" TargetMode="External"/><Relationship Id="rId6070" Type="http://schemas.openxmlformats.org/officeDocument/2006/relationships/hyperlink" Target="https://www.caixa.gov.br/Downloads/sinapi-cadernos-tecnicos/SINAPI-CT-INSTALACOES-DE-GAS-E-INCENDIO-EM-ACO-E-FERRO-GALVANIZADO.pdf" TargetMode="External"/><Relationship Id="rId3664" Type="http://schemas.openxmlformats.org/officeDocument/2006/relationships/hyperlink" Target="https://www.caixa.gov.br/Downloads/sinapi-cadernos-tecnicos/SINAPI-CT-ESTRUTURA-E-TRAMA-PARA-COBERTURA.pdf" TargetMode="External"/><Relationship Id="rId4715" Type="http://schemas.openxmlformats.org/officeDocument/2006/relationships/hyperlink" Target="https://www.caixa.gov.br/Downloads/sinapi-cadernos-tecnicos/SINAPI-CT-INSTALACOES-ELETRICAS-QUADROS-CABOS-DISJUNTORES-CONTATORES-E-BARRAMENTOS-BLINDADOS.pdf" TargetMode="External"/><Relationship Id="rId7121" Type="http://schemas.openxmlformats.org/officeDocument/2006/relationships/hyperlink" Target="https://www.caixa.gov.br/Downloads/sinapi-metodologia/Livro_SINAPI_Calculos_Parametros.pdf" TargetMode="External"/><Relationship Id="rId585" Type="http://schemas.openxmlformats.org/officeDocument/2006/relationships/hyperlink" Target="https://www.caixa.gov.br/Downloads/sinapi-cadernos-tecnicos/SINAPI-CT-ASSENTAMENTO-DE-TUBOS-DE-PVC-E-METALICOS-EM-REDES-DE-AGUA.pdf" TargetMode="External"/><Relationship Id="rId2266" Type="http://schemas.openxmlformats.org/officeDocument/2006/relationships/hyperlink" Target="https://www.caixa.gov.br/Downloads/sinapi-cadernos-tecnicos/SINAPI-CT-DEPRECIACAO-JUROS-IMPOSTOS-E-SEGUROS-MANUTENCAO-E-MATERIAIS-NA-OPERACAO-DOS-EQUIPAMENTOS.pdf" TargetMode="External"/><Relationship Id="rId2680" Type="http://schemas.openxmlformats.org/officeDocument/2006/relationships/hyperlink" Target="https://www.caixa.gov.br/Downloads/sinapi-cadernos-tecnicos/SINAPI-CT-DEPRECIACAO-JUROS-IMPOSTOS-E-SEGUROS-MANUTENCAO-E-MATERIAIS-NA-OPERACAO-DOS-EQUIPAMENTOS.pdf" TargetMode="External"/><Relationship Id="rId3317" Type="http://schemas.openxmlformats.org/officeDocument/2006/relationships/hyperlink" Target="https://www.caixa.gov.br/Downloads/sinapi-cadernos-tecnicos/SINAPI-CT-ESCAVACAO-DE-VALAS.pdf" TargetMode="External"/><Relationship Id="rId3731" Type="http://schemas.openxmlformats.org/officeDocument/2006/relationships/hyperlink" Target="https://www.caixa.gov.br/Downloads/sinapi-cadernos-tecnicos/SINAPI-CT-ESTRUTURAS-PRE-FABRICADAS-E-PRE-MOLDADAS.pdf" TargetMode="External"/><Relationship Id="rId6887" Type="http://schemas.openxmlformats.org/officeDocument/2006/relationships/hyperlink" Target="https://www.caixa.gov.br/Downloads/sinapi-metodologia/Livro_SINAPI_Calculos_Parametros.pdf" TargetMode="External"/><Relationship Id="rId7938" Type="http://schemas.openxmlformats.org/officeDocument/2006/relationships/hyperlink" Target="https://www.caixa.gov.br/Downloads/sinapi-cadernos-tecnicos/SINAPI-CT-PINTURA-EM-SUPERFICIES-METALICAS.pdf" TargetMode="External"/><Relationship Id="rId9293" Type="http://schemas.openxmlformats.org/officeDocument/2006/relationships/hyperlink" Target="https://www.caixa.gov.br/Downloads/sinapi-cadernos-tecnicos/SINAPI-CT-TRANSPORTE-CARGA-E-DESCARGA-DE-MATERIAIS.pdf" TargetMode="External"/><Relationship Id="rId238" Type="http://schemas.openxmlformats.org/officeDocument/2006/relationships/hyperlink" Target="https://www.caixa.gov.br/Downloads/sinapi-cadernos-tecnicos/SINAPI-CT-ARGAMASSAS.pdf" TargetMode="External"/><Relationship Id="rId652" Type="http://schemas.openxmlformats.org/officeDocument/2006/relationships/hyperlink" Target="https://www.caixa.gov.br/Downloads/sinapi-cadernos-tecnicos/SINAPI-CT-ASSENTAMENTO-DE-TUBOS-DE-ESGOTO-OU-DRENAGEM-PLUVIAL-EM-CONCRETO.pdf" TargetMode="External"/><Relationship Id="rId1282" Type="http://schemas.openxmlformats.org/officeDocument/2006/relationships/hyperlink" Target="https://www.caixa.gov.br/Downloads/sinapi-cadernos-tecnicos/SINAPI-CT-CHAPISCO.pdf" TargetMode="External"/><Relationship Id="rId2333" Type="http://schemas.openxmlformats.org/officeDocument/2006/relationships/hyperlink" Target="https://www.caixa.gov.br/Downloads/sinapi-cadernos-tecnicos/SINAPI-CT-DEPRECIACAO-JUROS-IMPOSTOS-E-SEGUROS-MANUTENCAO-E-MATERIAIS-NA-OPERACAO-DOS-EQUIPAMENTOS.pdf" TargetMode="External"/><Relationship Id="rId5489" Type="http://schemas.openxmlformats.org/officeDocument/2006/relationships/hyperlink" Target="https://www.caixa.gov.br/Downloads/sinapi-cadernos-tecnicos/SINAPI-CT-INSTALACOES-PREDIAIS-DE-AGUA-FRIA-EM-PVC.pdf" TargetMode="External"/><Relationship Id="rId9360" Type="http://schemas.openxmlformats.org/officeDocument/2006/relationships/hyperlink" Target="https://www.caixa.gov.br/Downloads/sinapi-cadernos-tecnicos/SINAPI-CT-TRANSPORTE-CARGA-E-DESCARGA-DE-MATERIAIS.pdf" TargetMode="External"/><Relationship Id="rId305" Type="http://schemas.openxmlformats.org/officeDocument/2006/relationships/hyperlink" Target="https://www.caixa.gov.br/Downloads/sinapi-cadernos-tecnicos/SINAPI-CT-ARMACAO-PARA-ESTRUTURAS-DE-CONCRETO-ARMADO.pdf" TargetMode="External"/><Relationship Id="rId2400" Type="http://schemas.openxmlformats.org/officeDocument/2006/relationships/hyperlink" Target="https://www.caixa.gov.br/Downloads/sinapi-cadernos-tecnicos/SINAPI-CT-DEPRECIACAO-JUROS-IMPOSTOS-E-SEGUROS-MANUTENCAO-E-MATERIAIS-NA-OPERACAO-DOS-EQUIPAMENTOS.pdf" TargetMode="External"/><Relationship Id="rId5556" Type="http://schemas.openxmlformats.org/officeDocument/2006/relationships/hyperlink" Target="https://www.caixa.gov.br/Downloads/sinapi-cadernos-tecnicos/SINAPI-CT-INSTALACOES-PREDIAIS-DE-AGUA-FRIA-EM-PVC.pdf" TargetMode="External"/><Relationship Id="rId6607" Type="http://schemas.openxmlformats.org/officeDocument/2006/relationships/hyperlink" Target="https://www.caixa.gov.br/Downloads/sinapi-cadernos-tecnicos/SINAPI-CT-INSTALACOES-EM-COBRE.pdf" TargetMode="External"/><Relationship Id="rId6954" Type="http://schemas.openxmlformats.org/officeDocument/2006/relationships/hyperlink" Target="https://www.caixa.gov.br/Downloads/sinapi-metodologia/Livro_SINAPI_Calculos_Parametros.pdf" TargetMode="External"/><Relationship Id="rId9013" Type="http://schemas.openxmlformats.org/officeDocument/2006/relationships/hyperlink" Target="https://www.caixa.gov.br/Downloads/sinapi-cadernos-tecnicos/SINAPI-CT-TELHAMENTO-PARA-COBERTURA.pdf" TargetMode="External"/><Relationship Id="rId1002" Type="http://schemas.openxmlformats.org/officeDocument/2006/relationships/hyperlink" Target="https://www.caixa.gov.br/Downloads/sinapi-cadernos-tecnicos/SINAPI-CT-BOCAS-PARA-BUEIROS.pdf" TargetMode="External"/><Relationship Id="rId4158" Type="http://schemas.openxmlformats.org/officeDocument/2006/relationships/hyperlink" Target="https://www.caixa.gov.br/Downloads/sinapi-cadernos-tecnicos/SINAPI-CT-GALERIAS-COM-ADUELAS-DE-CONCRETO.pdf" TargetMode="External"/><Relationship Id="rId5209" Type="http://schemas.openxmlformats.org/officeDocument/2006/relationships/hyperlink" Target="https://www.caixa.gov.br/Downloads/sinapi-cadernos-tecnicos/SINAPI-CT-INSTALACOES-HIDRAULICAS-EM-PEX.pdf" TargetMode="External"/><Relationship Id="rId5970" Type="http://schemas.openxmlformats.org/officeDocument/2006/relationships/hyperlink" Target="https://www.caixa.gov.br/Downloads/sinapi-cadernos-tecnicos/SINAPI-CT-INSTALACOES-DE-GAS-E-INCENDIO-EM-ACO-E-FERRO-GALVANIZADO.pdf" TargetMode="External"/><Relationship Id="rId3174" Type="http://schemas.openxmlformats.org/officeDocument/2006/relationships/hyperlink" Target="https://www.caixa.gov.br/Downloads/sinapi-cadernos-tecnicos/SINAPI-CT-ESCAVACAO-HORIZONTAL.pdf" TargetMode="External"/><Relationship Id="rId4572" Type="http://schemas.openxmlformats.org/officeDocument/2006/relationships/hyperlink" Target="https://www.caixa.gov.br/Downloads/sinapi-cadernos-tecnicos/SINAPI-CT-INSTALACOES-ELETRICAS-ELETRODUTOS-CONEXOES-E-CONDULETES-APARENTES.pdf" TargetMode="External"/><Relationship Id="rId5623" Type="http://schemas.openxmlformats.org/officeDocument/2006/relationships/hyperlink" Target="https://www.caixa.gov.br/Downloads/sinapi-cadernos-tecnicos/SINAPI-CT-INSTALACOES-PREDIAIS-DE-AGUA-FRIA-EM-PVC.pdf" TargetMode="External"/><Relationship Id="rId8779" Type="http://schemas.openxmlformats.org/officeDocument/2006/relationships/hyperlink" Target="https://www.caixa.gov.br/Downloads/sinapi-cadernos-tecnicos/SINAPI-CT-REVESTIMENTOS-CERAMICOS-INTERNOS.pdf" TargetMode="External"/><Relationship Id="rId1819" Type="http://schemas.openxmlformats.org/officeDocument/2006/relationships/hyperlink" Target="https://www.caixa.gov.br/Downloads/sinapi-cadernos-tecnicos/SINAPI-CT-CUSTOS-HORARIOS-PRODUTIVO-E-IMPRODUTIVO-DOS-EQUIPAMENTOS.pdf" TargetMode="External"/><Relationship Id="rId4225" Type="http://schemas.openxmlformats.org/officeDocument/2006/relationships/hyperlink" Target="https://www.caixa.gov.br/Downloads/sinapi-cadernos-tecnicos/SINAPI-CT-GUARDA-CORPO-CORRIMAO-E-GRADE-PARA-ESQUADRIAS.pdf" TargetMode="External"/><Relationship Id="rId7795" Type="http://schemas.openxmlformats.org/officeDocument/2006/relationships/hyperlink" Target="https://www.caixa.gov.br/Downloads/sinapi-cadernos-tecnicos/SINAPI-CT-PERFURACAO-HORIZONTAL-DIRECIONAL-HDD.pdf" TargetMode="External"/><Relationship Id="rId8846" Type="http://schemas.openxmlformats.org/officeDocument/2006/relationships/hyperlink" Target="https://www.caixa.gov.br/Downloads/sinapi-cadernos-tecnicos/SINAPI-CT-SINALIZACAO-VERTICAL-VIARIA.pdf" TargetMode="External"/><Relationship Id="rId2190" Type="http://schemas.openxmlformats.org/officeDocument/2006/relationships/hyperlink" Target="https://www.caixa.gov.br/Downloads/sinapi-cadernos-tecnicos/SINAPI-CT-DEPRECIACAO-JUROS-IMPOSTOS-E-SEGUROS-MANUTENCAO-E-MATERIAIS-NA-OPERACAO-DOS-EQUIPAMENTOS.pdf" TargetMode="External"/><Relationship Id="rId3241" Type="http://schemas.openxmlformats.org/officeDocument/2006/relationships/hyperlink" Target="https://www.caixa.gov.br/Downloads/sinapi-cadernos-tecnicos/SINAPI-CT-ESCAVACAO-VERTICAL-A-CEU-ABERTO.pdf" TargetMode="External"/><Relationship Id="rId6397" Type="http://schemas.openxmlformats.org/officeDocument/2006/relationships/hyperlink" Target="https://www.caixa.gov.br/Downloads/sinapi-cadernos-tecnicos/SINAPI-CT-INSTALACOES-EM-COBRE.pdf" TargetMode="External"/><Relationship Id="rId7448" Type="http://schemas.openxmlformats.org/officeDocument/2006/relationships/hyperlink" Target="https://www.caixa.gov.br/Downloads/sinapi-cadernos-tecnicos/SINAPI-CT-MOBILIARIO-URBANO.pdf" TargetMode="External"/><Relationship Id="rId7862" Type="http://schemas.openxmlformats.org/officeDocument/2006/relationships/hyperlink" Target="https://www.caixa.gov.br/Downloads/sinapi-cadernos-tecnicos/SINAPI-CT-PINTURA-EM-MADEIRA.pdf" TargetMode="External"/><Relationship Id="rId8913" Type="http://schemas.openxmlformats.org/officeDocument/2006/relationships/hyperlink" Target="https://www.caixa.gov.br/Downloads/sinapi-cadernos-tecnicos/SINAPI-CT-SISTEMAS-HOSPITALARES-PONTOS-DE-CONSUMO.pdf" TargetMode="External"/><Relationship Id="rId162" Type="http://schemas.openxmlformats.org/officeDocument/2006/relationships/hyperlink" Target="https://www.caixa.gov.br/Downloads/sinapi-cadernos-tecnicos/SINAPI-CT-ARGAMASSAS.pdf" TargetMode="External"/><Relationship Id="rId6464" Type="http://schemas.openxmlformats.org/officeDocument/2006/relationships/hyperlink" Target="https://www.caixa.gov.br/Downloads/sinapi-cadernos-tecnicos/SINAPI-CT-INSTALACOES-EM-COBRE.pdf" TargetMode="External"/><Relationship Id="rId7515" Type="http://schemas.openxmlformats.org/officeDocument/2006/relationships/hyperlink" Target="https://www.caixa.gov.br/Downloads/sinapi-cadernos-tecnicos/SINAPI-CT-PAREDES-DE-CONCRETO-CONCRETAGEM.pdf" TargetMode="External"/><Relationship Id="rId979" Type="http://schemas.openxmlformats.org/officeDocument/2006/relationships/hyperlink" Target="https://www.caixa.gov.br/Downloads/sinapi-cadernos-tecnicos/SINAPI-CT-ATERROS-BASES-SUB-BASES-E-IMPRIMACOES.pdf" TargetMode="External"/><Relationship Id="rId5066" Type="http://schemas.openxmlformats.org/officeDocument/2006/relationships/hyperlink" Target="https://www.caixa.gov.br/Downloads/sinapi-cadernos-tecnicos/SINAPI-CT-INSTALACOES-HIDRAULICAS-RESERVACAO-E-BOMBAS-DE-RECALQUE.pdf" TargetMode="External"/><Relationship Id="rId5480" Type="http://schemas.openxmlformats.org/officeDocument/2006/relationships/hyperlink" Target="https://www.caixa.gov.br/Downloads/sinapi-cadernos-tecnicos/SINAPI-CT-INSTALACOES-PREDIAIS-DE-AGUA-FRIA-EM-PVC.pdf" TargetMode="External"/><Relationship Id="rId6117" Type="http://schemas.openxmlformats.org/officeDocument/2006/relationships/hyperlink" Target="https://www.caixa.gov.br/Downloads/sinapi-cadernos-tecnicos/SINAPI-CT-INSTALACOES-DE-GAS-E-INCENDIO-EM-ACO-E-FERRO-GALVANIZADO.pdf" TargetMode="External"/><Relationship Id="rId6531" Type="http://schemas.openxmlformats.org/officeDocument/2006/relationships/hyperlink" Target="https://www.caixa.gov.br/Downloads/sinapi-cadernos-tecnicos/SINAPI-CT-INSTALACOES-EM-COBRE.pdf" TargetMode="External"/><Relationship Id="rId9687" Type="http://schemas.openxmlformats.org/officeDocument/2006/relationships/hyperlink" Target="https://www.caixa.gov.br/Downloads/sinapi-cadernos-tecnicos/SINAPI-CT-VALVULAS-PARA-REDES-DE-SANEAMENTO.pdf" TargetMode="External"/><Relationship Id="rId4082" Type="http://schemas.openxmlformats.org/officeDocument/2006/relationships/hyperlink" Target="https://www.caixa.gov.br/Downloads/sinapi-cadernos-tecnicos/SINAPI-CT-FORMAS-PARA-ESTRUTURAS-DE-CONCRETO-ARMADO.pdf" TargetMode="External"/><Relationship Id="rId5133" Type="http://schemas.openxmlformats.org/officeDocument/2006/relationships/hyperlink" Target="https://www.caixa.gov.br/Downloads/sinapi-cadernos-tecnicos/SINAPI-CT-INSTALACOES-HIDRAULICAS-EM-PEX.pdf" TargetMode="External"/><Relationship Id="rId8289" Type="http://schemas.openxmlformats.org/officeDocument/2006/relationships/hyperlink" Target="https://www.caixa.gov.br/Downloads/sinapi-cadernos-tecnicos/SINAPI-CT-PRODUCAO-DE-CONCRETO.pdf" TargetMode="External"/><Relationship Id="rId1676" Type="http://schemas.openxmlformats.org/officeDocument/2006/relationships/hyperlink" Target="https://www.caixa.gov.br/Downloads/sinapi-cadernos-tecnicos/SINAPI-CT-CUSTOS-HORARIOS-PRODUTIVO-E-IMPRODUTIVO-DOS-EQUIPAMENTOS.pdf" TargetMode="External"/><Relationship Id="rId2727" Type="http://schemas.openxmlformats.org/officeDocument/2006/relationships/hyperlink" Target="https://www.caixa.gov.br/Downloads/sinapi-cadernos-tecnicos/SINAPI-CT-DISSIPADORES-DE-ENERGIA.pdf" TargetMode="External"/><Relationship Id="rId1329" Type="http://schemas.openxmlformats.org/officeDocument/2006/relationships/hyperlink" Target="https://www.caixa.gov.br/Downloads/sinapi-cadernos-tecnicos/SINAPI-CT-CONCRETO-PROJETADO.pdf" TargetMode="External"/><Relationship Id="rId1743" Type="http://schemas.openxmlformats.org/officeDocument/2006/relationships/hyperlink" Target="https://www.caixa.gov.br/Downloads/sinapi-cadernos-tecnicos/SINAPI-CT-CUSTOS-HORARIOS-PRODUTIVO-E-IMPRODUTIVO-DOS-EQUIPAMENTOS.pdf" TargetMode="External"/><Relationship Id="rId4899" Type="http://schemas.openxmlformats.org/officeDocument/2006/relationships/hyperlink" Target="https://www.caixa.gov.br/Downloads/sinapi-cadernos-tecnicos/SINAPI-CT-INSTALACOES-HIDRAULICAS-RESERVACAO-E-BOMBAS-DE-RECALQUE.pdf" TargetMode="External"/><Relationship Id="rId5200" Type="http://schemas.openxmlformats.org/officeDocument/2006/relationships/hyperlink" Target="https://www.caixa.gov.br/Downloads/sinapi-cadernos-tecnicos/SINAPI-CT-INSTALACOES-HIDRAULICAS-EM-PEX.pdf" TargetMode="External"/><Relationship Id="rId8009" Type="http://schemas.openxmlformats.org/officeDocument/2006/relationships/hyperlink" Target="https://www.caixa.gov.br/Downloads/sinapi-cadernos-tecnicos/SINAPI-CT-PISOS.pdf" TargetMode="External"/><Relationship Id="rId8356" Type="http://schemas.openxmlformats.org/officeDocument/2006/relationships/hyperlink" Target="https://www.caixa.gov.br/Downloads/sinapi-cadernos-tecnicos/SINAPI-CT-RADIER-PISO-DE-CONCRETO-E-LAJE-SOBRE-SOLO.pdf" TargetMode="External"/><Relationship Id="rId8770" Type="http://schemas.openxmlformats.org/officeDocument/2006/relationships/hyperlink" Target="https://www.caixa.gov.br/Downloads/sinapi-cadernos-tecnicos/SINAPI-CT-REVESTIMENTOS-CERAMICOS-INTERNOS.pdf" TargetMode="External"/><Relationship Id="rId9407" Type="http://schemas.openxmlformats.org/officeDocument/2006/relationships/hyperlink" Target="https://www.caixa.gov.br/Downloads/sinapi-cadernos-tecnicos/SINAPI-CT-TUBULACAO-FLANGEADA-PARA-REDES-DE-AGUA.pdf" TargetMode="External"/><Relationship Id="rId35" Type="http://schemas.openxmlformats.org/officeDocument/2006/relationships/hyperlink" Target="https://www.caixa.gov.br/Downloads/sinapi-cadernos-tecnicos/SINAPI-CT-ALVENARIA-DE-VEDACAO.pdf" TargetMode="External"/><Relationship Id="rId1810" Type="http://schemas.openxmlformats.org/officeDocument/2006/relationships/hyperlink" Target="https://www.caixa.gov.br/Downloads/sinapi-cadernos-tecnicos/SINAPI-CT-CUSTOS-HORARIOS-PRODUTIVO-E-IMPRODUTIVO-DOS-EQUIPAMENTOS.pdf" TargetMode="External"/><Relationship Id="rId4966" Type="http://schemas.openxmlformats.org/officeDocument/2006/relationships/hyperlink" Target="https://www.caixa.gov.br/Downloads/sinapi-cadernos-tecnicos/SINAPI-CT-INSTALACOES-HIDRAULICAS-RESERVACAO-E-BOMBAS-DE-RECALQUE.pdf" TargetMode="External"/><Relationship Id="rId7372" Type="http://schemas.openxmlformats.org/officeDocument/2006/relationships/hyperlink" Target="https://www.caixa.gov.br/Downloads/sinapi-cadernos-tecnicos/SINAPI-CT-MASSA-UNICA-EXTERNA.pdf" TargetMode="External"/><Relationship Id="rId8423" Type="http://schemas.openxmlformats.org/officeDocument/2006/relationships/hyperlink" Target="https://www.caixa.gov.br/Downloads/sinapi-cadernos-tecnicos/SINAPI-CT-RASGOS-E-FIXACOES.pdf" TargetMode="External"/><Relationship Id="rId3568" Type="http://schemas.openxmlformats.org/officeDocument/2006/relationships/hyperlink" Target="https://www.caixa.gov.br/Downloads/sinapi-cadernos-tecnicos/SINAPI-CT-ESQUADRIAS-PORTAS.pdf" TargetMode="External"/><Relationship Id="rId3982" Type="http://schemas.openxmlformats.org/officeDocument/2006/relationships/hyperlink" Target="https://www.caixa.gov.br/Downloads/sinapi-cadernos-tecnicos/SINAPI-CT-FUNDACOES-RASAS-(BLOCOS-SAPATAS-VIGAS-BALDRAME).pdf" TargetMode="External"/><Relationship Id="rId4619" Type="http://schemas.openxmlformats.org/officeDocument/2006/relationships/hyperlink" Target="https://www.caixa.gov.br/Downloads/sinapi-cadernos-tecnicos/SINAPI-CT-INSTALACOES-ELETRICAS-ELETRODUTOS-CONEXOES-E-CONDULETES-APARENTES.pdf" TargetMode="External"/><Relationship Id="rId7025" Type="http://schemas.openxmlformats.org/officeDocument/2006/relationships/hyperlink" Target="https://www.caixa.gov.br/Downloads/sinapi-metodologia/Livro_SINAPI_Calculos_Parametros.pdf" TargetMode="External"/><Relationship Id="rId489" Type="http://schemas.openxmlformats.org/officeDocument/2006/relationships/hyperlink" Target="https://www.caixa.gov.br/Downloads/sinapi-cadernos-tecnicos/SINAPI-CT-ASSENTAMENTO-DE-TUBOS-DE-PVC-E-METALICOS-EM-REDES-DE-AGUA.pdf" TargetMode="External"/><Relationship Id="rId2584" Type="http://schemas.openxmlformats.org/officeDocument/2006/relationships/hyperlink" Target="https://www.caixa.gov.br/Downloads/sinapi-cadernos-tecnicos/SINAPI-CT-DEPRECIACAO-JUROS-IMPOSTOS-E-SEGUROS-MANUTENCAO-E-MATERIAIS-NA-OPERACAO-DOS-EQUIPAMENTOS.pdf" TargetMode="External"/><Relationship Id="rId3635" Type="http://schemas.openxmlformats.org/officeDocument/2006/relationships/hyperlink" Target="https://www.caixa.gov.br/Downloads/sinapi-cadernos-tecnicos/SINAPI-CT-ESTRUTURA-E-TRAMA-PARA-COBERTURA.pdf" TargetMode="External"/><Relationship Id="rId6041" Type="http://schemas.openxmlformats.org/officeDocument/2006/relationships/hyperlink" Target="https://www.caixa.gov.br/Downloads/sinapi-cadernos-tecnicos/SINAPI-CT-INSTALACOES-DE-GAS-E-INCENDIO-EM-ACO-E-FERRO-GALVANIZADO.pdf" TargetMode="External"/><Relationship Id="rId9197" Type="http://schemas.openxmlformats.org/officeDocument/2006/relationships/hyperlink" Target="https://www.caixa.gov.br/Downloads/sinapi-cadernos-tecnicos/SINAPI-CT-TRANSPORTE-DE-MATERIAIS-DENTRO-DO-CANTEIRO-DE-OBRAS.pdf" TargetMode="External"/><Relationship Id="rId556" Type="http://schemas.openxmlformats.org/officeDocument/2006/relationships/hyperlink" Target="https://www.caixa.gov.br/Downloads/sinapi-cadernos-tecnicos/SINAPI-CT-ASSENTAMENTO-DE-TUBOS-DE-PVC-E-METALICOS-EM-REDES-DE-AGUA.pdf" TargetMode="External"/><Relationship Id="rId1186" Type="http://schemas.openxmlformats.org/officeDocument/2006/relationships/hyperlink" Target="https://www.caixa.gov.br/Downloads/sinapi-cadernos-tecnicos/SINAPI-CT-CAIXAS-DE-AGUA-PARA-EDIFICACOES.pdf" TargetMode="External"/><Relationship Id="rId2237" Type="http://schemas.openxmlformats.org/officeDocument/2006/relationships/hyperlink" Target="https://www.caixa.gov.br/Downloads/sinapi-cadernos-tecnicos/SINAPI-CT-DEPRECIACAO-JUROS-IMPOSTOS-E-SEGUROS-MANUTENCAO-E-MATERIAIS-NA-OPERACAO-DOS-EQUIPAMENTOS.pdf" TargetMode="External"/><Relationship Id="rId9264" Type="http://schemas.openxmlformats.org/officeDocument/2006/relationships/hyperlink" Target="https://www.caixa.gov.br/Downloads/sinapi-cadernos-tecnicos/SINAPI-CT-TRANSPORTE-CARGA-E-DESCARGA-DE-MATERIAIS.pdf" TargetMode="External"/><Relationship Id="rId209" Type="http://schemas.openxmlformats.org/officeDocument/2006/relationships/hyperlink" Target="https://www.caixa.gov.br/Downloads/sinapi-cadernos-tecnicos/SINAPI-CT-ARGAMASSAS.pdf" TargetMode="External"/><Relationship Id="rId970" Type="http://schemas.openxmlformats.org/officeDocument/2006/relationships/hyperlink" Target="https://www.caixa.gov.br/Downloads/sinapi-cadernos-tecnicos/SINAPI-CT-ATERROS-BASES-SUB-BASES-E-IMPRIMACOES.pdf" TargetMode="External"/><Relationship Id="rId1253" Type="http://schemas.openxmlformats.org/officeDocument/2006/relationships/hyperlink" Target="https://www.caixa.gov.br/Downloads/sinapi-cadernos-tecnicos/SINAPI-CT-CERCAS-PROTETORES-E-ALAMBRADOS.pdf" TargetMode="External"/><Relationship Id="rId2651" Type="http://schemas.openxmlformats.org/officeDocument/2006/relationships/hyperlink" Target="https://www.caixa.gov.br/Downloads/sinapi-cadernos-tecnicos/SINAPI-CT-DEPRECIACAO-JUROS-IMPOSTOS-E-SEGUROS-MANUTENCAO-E-MATERIAIS-NA-OPERACAO-DOS-EQUIPAMENTOS.pdf" TargetMode="External"/><Relationship Id="rId3702" Type="http://schemas.openxmlformats.org/officeDocument/2006/relationships/hyperlink" Target="https://www.caixa.gov.br/Downloads/sinapi-cadernos-tecnicos/SINAPI-CT-ESTRUTURA-E-TRAMA-PARA-COBERTURA.pdf" TargetMode="External"/><Relationship Id="rId6858" Type="http://schemas.openxmlformats.org/officeDocument/2006/relationships/hyperlink" Target="https://www.caixa.gov.br/Downloads/sinapi-metodologia/Livro_SINAPI_Calculos_Parametros.pdf" TargetMode="External"/><Relationship Id="rId7909" Type="http://schemas.openxmlformats.org/officeDocument/2006/relationships/hyperlink" Target="https://www.caixa.gov.br/Downloads/sinapi-cadernos-tecnicos/SINAPI-CT-PINTURA-EM-SUPERFICIES-METALICAS.pdf" TargetMode="External"/><Relationship Id="rId8280" Type="http://schemas.openxmlformats.org/officeDocument/2006/relationships/hyperlink" Target="https://www.caixa.gov.br/Downloads/sinapi-cadernos-tecnicos/SINAPI-CT-POCOS-DE-VISITA-E-CAIXAS-PARA-BOCAS-DE-LOBO.pdf" TargetMode="External"/><Relationship Id="rId623" Type="http://schemas.openxmlformats.org/officeDocument/2006/relationships/hyperlink" Target="https://www.caixa.gov.br/Downloads/sinapi-cadernos-tecnicos/SINAPI-CT-ASSENTAMENTO-DE-TUBOS-DE-PVC-E-METALICOS-EM-REDES-DE-AGUA.pdf" TargetMode="External"/><Relationship Id="rId2304" Type="http://schemas.openxmlformats.org/officeDocument/2006/relationships/hyperlink" Target="https://www.caixa.gov.br/Downloads/sinapi-cadernos-tecnicos/SINAPI-CT-DEPRECIACAO-JUROS-IMPOSTOS-E-SEGUROS-MANUTENCAO-E-MATERIAIS-NA-OPERACAO-DOS-EQUIPAMENTOS.pdf" TargetMode="External"/><Relationship Id="rId5874" Type="http://schemas.openxmlformats.org/officeDocument/2006/relationships/hyperlink" Target="https://www.caixa.gov.br/Downloads/sinapi-cadernos-tecnicos/SINAPI-CT-INSTALACOES-PREDIAIS-DE-AGUAS-PLUVIAIS-TUBOS-CONEXOES-CAIXAS-E-RALOS.pdf" TargetMode="External"/><Relationship Id="rId6925" Type="http://schemas.openxmlformats.org/officeDocument/2006/relationships/hyperlink" Target="https://www.caixa.gov.br/Downloads/sinapi-metodologia/Livro_SINAPI_Calculos_Parametros.pdf" TargetMode="External"/><Relationship Id="rId9331" Type="http://schemas.openxmlformats.org/officeDocument/2006/relationships/hyperlink" Target="https://www.caixa.gov.br/Downloads/sinapi-cadernos-tecnicos/SINAPI-CT-TRANSPORTE-CARGA-E-DESCARGA-DE-MATERIAIS.pdf" TargetMode="External"/><Relationship Id="rId1320" Type="http://schemas.openxmlformats.org/officeDocument/2006/relationships/hyperlink" Target="https://www.caixa.gov.br/Downloads/sinapi-cadernos-tecnicos/SINAPI-CT-CONCRETO-PROJETADO.pdf" TargetMode="External"/><Relationship Id="rId4476" Type="http://schemas.openxmlformats.org/officeDocument/2006/relationships/hyperlink" Target="https://www.caixa.gov.br/Downloads/sinapi-cadernos-tecnicos/SINAPI-CT-INSTALACOES-ELETRICAS-ELETRODUTOS-EMBUTIDOS-CABOS-CAIXAS-TOMADAS-E-INTERRUPTORES.pdf" TargetMode="External"/><Relationship Id="rId4890" Type="http://schemas.openxmlformats.org/officeDocument/2006/relationships/hyperlink" Target="https://www.caixa.gov.br/Downloads/sinapi-cadernos-tecnicos/SINAPI-CT-INSTALACOES-HIDRAULICAS-RESERVACAO-E-BOMBAS-DE-RECALQUE.pdf" TargetMode="External"/><Relationship Id="rId5527" Type="http://schemas.openxmlformats.org/officeDocument/2006/relationships/hyperlink" Target="https://www.caixa.gov.br/Downloads/sinapi-cadernos-tecnicos/SINAPI-CT-INSTALACOES-PREDIAIS-DE-AGUA-FRIA-EM-PVC.pdf" TargetMode="External"/><Relationship Id="rId5941" Type="http://schemas.openxmlformats.org/officeDocument/2006/relationships/hyperlink" Target="https://www.caixa.gov.br/Downloads/sinapi-cadernos-tecnicos/SINAPI-CT-INSTALACOES-DE-GAS-E-INCENDIO-EM-ACO-E-FERRO-GALVANIZADO.pdf" TargetMode="External"/><Relationship Id="rId3078" Type="http://schemas.openxmlformats.org/officeDocument/2006/relationships/hyperlink" Target="https://www.caixa.gov.br/Downloads/sinapi-cadernos-tecnicos/SINAPI-CT-ESCADAS.pdf" TargetMode="External"/><Relationship Id="rId3492" Type="http://schemas.openxmlformats.org/officeDocument/2006/relationships/hyperlink" Target="https://www.caixa.gov.br/Downloads/sinapi-cadernos-tecnicos/SINAPI-CT-ESQUADRIAS-PORTAS.pdf" TargetMode="External"/><Relationship Id="rId4129" Type="http://schemas.openxmlformats.org/officeDocument/2006/relationships/hyperlink" Target="https://www.caixa.gov.br/Downloads/sinapi-cadernos-tecnicos/SINAPI-CT-FORMAS-PARA-PILARES-CIRCULARES.pdf" TargetMode="External"/><Relationship Id="rId4543" Type="http://schemas.openxmlformats.org/officeDocument/2006/relationships/hyperlink" Target="https://www.caixa.gov.br/Downloads/sinapi-cadernos-tecnicos/SINAPI-CT-INSTALACOES-ELETRICAS-ELETRODUTOS-EMBUTIDOS-CABOS-CAIXAS-TOMADAS-E-INTERRUPTORES.pdf" TargetMode="External"/><Relationship Id="rId7699" Type="http://schemas.openxmlformats.org/officeDocument/2006/relationships/hyperlink" Target="https://www.caixa.gov.br/Downloads/sinapi-cadernos-tecnicos/SINAPI-CT-PAVIMENTO-RIGIDO-DE-CONCRETO.pdf" TargetMode="External"/><Relationship Id="rId8000" Type="http://schemas.openxmlformats.org/officeDocument/2006/relationships/hyperlink" Target="https://www.caixa.gov.br/Downloads/sinapi-cadernos-tecnicos/SINAPI-CT-PISOS.pdf" TargetMode="External"/><Relationship Id="rId2094" Type="http://schemas.openxmlformats.org/officeDocument/2006/relationships/hyperlink" Target="https://www.caixa.gov.br/Downloads/sinapi-cadernos-tecnicos/SINAPI-CT-DEPRECIACAO-JUROS-IMPOSTOS-E-SEGUROS-MANUTENCAO-E-MATERIAIS-NA-OPERACAO-DOS-EQUIPAMENTOS.pdf" TargetMode="External"/><Relationship Id="rId3145" Type="http://schemas.openxmlformats.org/officeDocument/2006/relationships/hyperlink" Target="https://www.caixa.gov.br/Downloads/sinapi-cadernos-tecnicos/SINAPI-CT-ESCADAS.pdf" TargetMode="External"/><Relationship Id="rId4610" Type="http://schemas.openxmlformats.org/officeDocument/2006/relationships/hyperlink" Target="https://www.caixa.gov.br/Downloads/sinapi-cadernos-tecnicos/SINAPI-CT-INSTALACOES-ELETRICAS-ELETRODUTOS-CONEXOES-E-CONDULETES-APARENTES.pdf" TargetMode="External"/><Relationship Id="rId7766" Type="http://schemas.openxmlformats.org/officeDocument/2006/relationships/hyperlink" Target="https://www.caixa.gov.br/Downloads/sinapi-cadernos-tecnicos/SINAPI-CT-PERFURACAO-HORIZONTAL-DIRECIONAL-HDD.pdf" TargetMode="External"/><Relationship Id="rId8817" Type="http://schemas.openxmlformats.org/officeDocument/2006/relationships/hyperlink" Target="https://www.caixa.gov.br/Downloads/sinapi-cadernos-tecnicos/SINAPI-CT-SINALIZACAO-HORIZONTAL-VIARIA.pdf" TargetMode="External"/><Relationship Id="rId480" Type="http://schemas.openxmlformats.org/officeDocument/2006/relationships/hyperlink" Target="https://www.caixa.gov.br/Downloads/sinapi-cadernos-tecnicos/SINAPI-CT-ASSENTAMENTO-DE-TUBOS-DE-PVC-E-METALICOS-EM-REDES-DE-AGUA.pdf" TargetMode="External"/><Relationship Id="rId2161" Type="http://schemas.openxmlformats.org/officeDocument/2006/relationships/hyperlink" Target="https://www.caixa.gov.br/Downloads/sinapi-cadernos-tecnicos/SINAPI-CT-DEPRECIACAO-JUROS-IMPOSTOS-E-SEGUROS-MANUTENCAO-E-MATERIAIS-NA-OPERACAO-DOS-EQUIPAMENTOS.pdf" TargetMode="External"/><Relationship Id="rId3212" Type="http://schemas.openxmlformats.org/officeDocument/2006/relationships/hyperlink" Target="https://www.caixa.gov.br/Downloads/sinapi-cadernos-tecnicos/SINAPI-CT-ESCAVACAO-VERTICAL-A-CEU-ABERTO.pdf" TargetMode="External"/><Relationship Id="rId6368" Type="http://schemas.openxmlformats.org/officeDocument/2006/relationships/hyperlink" Target="https://www.caixa.gov.br/Downloads/sinapi-cadernos-tecnicos/SINAPI-CT-INSTALACOES-DE-AR-CONDICIONADO-EM-COBRE.pdf" TargetMode="External"/><Relationship Id="rId7419" Type="http://schemas.openxmlformats.org/officeDocument/2006/relationships/hyperlink" Target="https://www.caixa.gov.br/Downloads/sinapi-cadernos-tecnicos/SINAPI-CT-MASSA-UNICA-INTERNA.pdf" TargetMode="External"/><Relationship Id="rId133" Type="http://schemas.openxmlformats.org/officeDocument/2006/relationships/hyperlink" Target="https://www.caixa.gov.br/Downloads/sinapi-cadernos-tecnicos/SINAPI-CT-ARGAMASSAS.pdf" TargetMode="External"/><Relationship Id="rId5384" Type="http://schemas.openxmlformats.org/officeDocument/2006/relationships/hyperlink" Target="https://www.caixa.gov.br/Downloads/sinapi-cadernos-tecnicos/SINAPI-CT-INSTALACOES-PREDIAIS-DE-ESGOTO-TUBOS-E-CONEXOES.pdf" TargetMode="External"/><Relationship Id="rId6782" Type="http://schemas.openxmlformats.org/officeDocument/2006/relationships/hyperlink" Target="https://www.caixa.gov.br/Downloads/sinapi-metodologia/Livro_SINAPI_Calculos_Parametros.pdf" TargetMode="External"/><Relationship Id="rId7833" Type="http://schemas.openxmlformats.org/officeDocument/2006/relationships/hyperlink" Target="https://www.caixa.gov.br/Downloads/sinapi-cadernos-tecnicos/SINAPI-CT-PINTURA-EXTERNA.pdf" TargetMode="External"/><Relationship Id="rId200" Type="http://schemas.openxmlformats.org/officeDocument/2006/relationships/hyperlink" Target="https://www.caixa.gov.br/Downloads/sinapi-cadernos-tecnicos/SINAPI-CT-ARGAMASSAS.pdf" TargetMode="External"/><Relationship Id="rId2978" Type="http://schemas.openxmlformats.org/officeDocument/2006/relationships/hyperlink" Target="https://www.caixa.gov.br/Downloads/sinapi-cadernos-tecnicos/SINAPI-CT-EQUIPAMENTOS-DE-PROTECAO-COLETIVA.pdf" TargetMode="External"/><Relationship Id="rId5037" Type="http://schemas.openxmlformats.org/officeDocument/2006/relationships/hyperlink" Target="https://www.caixa.gov.br/Downloads/sinapi-cadernos-tecnicos/SINAPI-CT-INSTALACOES-HIDRAULICAS-RESERVACAO-E-BOMBAS-DE-RECALQUE.pdf" TargetMode="External"/><Relationship Id="rId6435" Type="http://schemas.openxmlformats.org/officeDocument/2006/relationships/hyperlink" Target="https://www.caixa.gov.br/Downloads/sinapi-cadernos-tecnicos/SINAPI-CT-INSTALACOES-EM-COBRE.pdf" TargetMode="External"/><Relationship Id="rId7900" Type="http://schemas.openxmlformats.org/officeDocument/2006/relationships/hyperlink" Target="https://www.caixa.gov.br/Downloads/sinapi-cadernos-tecnicos/SINAPI-CT-PINTURA-EM-SUPERFICIES-METALICAS.pdf" TargetMode="External"/><Relationship Id="rId1994" Type="http://schemas.openxmlformats.org/officeDocument/2006/relationships/hyperlink" Target="https://www.caixa.gov.br/Downloads/sinapi-cadernos-tecnicos/SINAPI-CT-DEPRECIACAO-JUROS-IMPOSTOS-E-SEGUROS-MANUTENCAO-E-MATERIAIS-NA-OPERACAO-DOS-EQUIPAMENTOS.pdf" TargetMode="External"/><Relationship Id="rId5451" Type="http://schemas.openxmlformats.org/officeDocument/2006/relationships/hyperlink" Target="https://www.caixa.gov.br/Downloads/sinapi-cadernos-tecnicos/SINAPI-CT-INSTALACOES-PREDIAIS-DE-AGUA-FRIA-EM-PVC.pdf" TargetMode="External"/><Relationship Id="rId6502" Type="http://schemas.openxmlformats.org/officeDocument/2006/relationships/hyperlink" Target="https://www.caixa.gov.br/Downloads/sinapi-cadernos-tecnicos/SINAPI-CT-INSTALACOES-EM-COBRE.pdf" TargetMode="External"/><Relationship Id="rId9658" Type="http://schemas.openxmlformats.org/officeDocument/2006/relationships/hyperlink" Target="https://www.caixa.gov.br/Downloads/sinapi-cadernos-tecnicos/SINAPI-CT-VALVULAS-E-REGISTROS-PARA-SISTEMAS-PREDIAIS.pdf" TargetMode="External"/><Relationship Id="rId1647" Type="http://schemas.openxmlformats.org/officeDocument/2006/relationships/hyperlink" Target="https://www.caixa.gov.br/Downloads/sinapi-cadernos-tecnicos/SINAPI-CT-CUSTOS-HORARIOS-PRODUTIVO-E-IMPRODUTIVO-DOS-EQUIPAMENTOS.pdf" TargetMode="External"/><Relationship Id="rId4053" Type="http://schemas.openxmlformats.org/officeDocument/2006/relationships/hyperlink" Target="https://www.caixa.gov.br/Downloads/sinapi-cadernos-tecnicos/SINAPI-CT-FORMAS-PARA-ESTRUTURAS-DE-CONCRETO-ARMADO.pdf" TargetMode="External"/><Relationship Id="rId5104" Type="http://schemas.openxmlformats.org/officeDocument/2006/relationships/hyperlink" Target="https://www.caixa.gov.br/Downloads/sinapi-cadernos-tecnicos/SINAPI-CT-INSTALACOES-HIDRAULICAS-RESERVACAO-E-BOMBAS-DE-RECALQUE.pdf" TargetMode="External"/><Relationship Id="rId8674" Type="http://schemas.openxmlformats.org/officeDocument/2006/relationships/hyperlink" Target="https://www.caixa.gov.br/Downloads/sinapi-cadernos-tecnicos/SINAPI-CT-REDES-DE-AGUA-E-ESGOTO-EM-PEAD-LISO-(TUBOS-E-CONEXOES).pdf" TargetMode="External"/><Relationship Id="rId1714" Type="http://schemas.openxmlformats.org/officeDocument/2006/relationships/hyperlink" Target="https://www.caixa.gov.br/Downloads/sinapi-cadernos-tecnicos/SINAPI-CT-CUSTOS-HORARIOS-PRODUTIVO-E-IMPRODUTIVO-DOS-EQUIPAMENTOS.pdf" TargetMode="External"/><Relationship Id="rId4120" Type="http://schemas.openxmlformats.org/officeDocument/2006/relationships/hyperlink" Target="https://www.caixa.gov.br/Downloads/sinapi-cadernos-tecnicos/SINAPI-CT-FORMAS-PARA-PILARES-CIRCULARES.pdf" TargetMode="External"/><Relationship Id="rId7276" Type="http://schemas.openxmlformats.org/officeDocument/2006/relationships/hyperlink" Target="https://www.caixa.gov.br/Downloads/sinapi-cadernos-tecnicos/SINAPI-CT-MASSA-UNICA-EXTERNA.pdf" TargetMode="External"/><Relationship Id="rId7690" Type="http://schemas.openxmlformats.org/officeDocument/2006/relationships/hyperlink" Target="https://www.caixa.gov.br/Downloads/sinapi-cadernos-tecnicos/SINAPI-CT-PAVIMENTO-RIGIDO-DE-CONCRETO.pdf" TargetMode="External"/><Relationship Id="rId8327" Type="http://schemas.openxmlformats.org/officeDocument/2006/relationships/hyperlink" Target="https://www.caixa.gov.br/Downloads/sinapi-cadernos-tecnicos/SINAPI-CT-QUADRAS-E-SEUS-EQUIPAMENTOS.pdf" TargetMode="External"/><Relationship Id="rId8741" Type="http://schemas.openxmlformats.org/officeDocument/2006/relationships/hyperlink" Target="https://www.caixa.gov.br/Downloads/sinapi-cadernos-tecnicos/SINAPI-CT-REDES-DE-AGUA-E-ESGOTO-EM-PEAD-LISO-(TUBOS-E-CONEXOES).pdf" TargetMode="External"/><Relationship Id="rId6292" Type="http://schemas.openxmlformats.org/officeDocument/2006/relationships/hyperlink" Target="https://www.caixa.gov.br/Downloads/sinapi-cadernos-tecnicos/SINAPI-CT-INSTALACOES-DE-GAS-EM-PEX-MULTICAMADAS.pdf" TargetMode="External"/><Relationship Id="rId7343" Type="http://schemas.openxmlformats.org/officeDocument/2006/relationships/hyperlink" Target="https://www.caixa.gov.br/Downloads/sinapi-cadernos-tecnicos/SINAPI-CT-MASSA-UNICA-EXTERNA.pdf" TargetMode="External"/><Relationship Id="rId2488" Type="http://schemas.openxmlformats.org/officeDocument/2006/relationships/hyperlink" Target="https://www.caixa.gov.br/Downloads/sinapi-cadernos-tecnicos/SINAPI-CT-DEPRECIACAO-JUROS-IMPOSTOS-E-SEGUROS-MANUTENCAO-E-MATERIAIS-NA-OPERACAO-DOS-EQUIPAMENTOS.pdf" TargetMode="External"/><Relationship Id="rId3886" Type="http://schemas.openxmlformats.org/officeDocument/2006/relationships/hyperlink" Target="https://www.caixa.gov.br/Downloads/sinapi-cadernos-tecnicos/SINAPI-CT-EXECUCAO-DE-TIRANTES.pdf" TargetMode="External"/><Relationship Id="rId4937" Type="http://schemas.openxmlformats.org/officeDocument/2006/relationships/hyperlink" Target="https://www.caixa.gov.br/Downloads/sinapi-cadernos-tecnicos/SINAPI-CT-INSTALACOES-HIDRAULICAS-RESERVACAO-E-BOMBAS-DE-RECALQUE.pdf" TargetMode="External"/><Relationship Id="rId3539" Type="http://schemas.openxmlformats.org/officeDocument/2006/relationships/hyperlink" Target="https://www.caixa.gov.br/Downloads/sinapi-cadernos-tecnicos/SINAPI-CT-ESQUADRIAS-PORTAS.pdf" TargetMode="External"/><Relationship Id="rId3953" Type="http://schemas.openxmlformats.org/officeDocument/2006/relationships/hyperlink" Target="https://www.caixa.gov.br/Downloads/sinapi-cadernos-tecnicos/SINAPI-CT-FOSSAS-E-SUMIDOUROS.pdf" TargetMode="External"/><Relationship Id="rId6012" Type="http://schemas.openxmlformats.org/officeDocument/2006/relationships/hyperlink" Target="https://www.caixa.gov.br/Downloads/sinapi-cadernos-tecnicos/SINAPI-CT-INSTALACOES-DE-GAS-E-INCENDIO-EM-ACO-E-FERRO-GALVANIZADO.pdf" TargetMode="External"/><Relationship Id="rId7410" Type="http://schemas.openxmlformats.org/officeDocument/2006/relationships/hyperlink" Target="https://www.caixa.gov.br/Downloads/sinapi-cadernos-tecnicos/SINAPI-CT-MASSA-UNICA-INTERNA.pdf" TargetMode="External"/><Relationship Id="rId9168" Type="http://schemas.openxmlformats.org/officeDocument/2006/relationships/hyperlink" Target="https://www.caixa.gov.br/Downloads/sinapi-cadernos-tecnicos/SINAPI-CT-TRANSPORTE-DE-MATERIAIS-DENTRO-DO-CANTEIRO-DE-OBRAS.pdf" TargetMode="External"/><Relationship Id="rId874" Type="http://schemas.openxmlformats.org/officeDocument/2006/relationships/hyperlink" Target="https://www.caixa.gov.br/Downloads/sinapi-cadernos-tecnicos/SINAPI-CT-ATERROS-BASES-SUB-BASES-E-IMPRIMACOES.pdf" TargetMode="External"/><Relationship Id="rId2555" Type="http://schemas.openxmlformats.org/officeDocument/2006/relationships/hyperlink" Target="https://www.caixa.gov.br/Downloads/sinapi-cadernos-tecnicos/SINAPI-CT-DEPRECIACAO-JUROS-IMPOSTOS-E-SEGUROS-MANUTENCAO-E-MATERIAIS-NA-OPERACAO-DOS-EQUIPAMENTOS.pdf" TargetMode="External"/><Relationship Id="rId3606" Type="http://schemas.openxmlformats.org/officeDocument/2006/relationships/hyperlink" Target="https://www.caixa.gov.br/Downloads/sinapi-cadernos-tecnicos/SINAPI-CT-ESTACAS-RAIZ.pdf" TargetMode="External"/><Relationship Id="rId9582" Type="http://schemas.openxmlformats.org/officeDocument/2006/relationships/hyperlink" Target="https://www.caixa.gov.br/Downloads/sinapi-cadernos-tecnicos/SINAPI-CT-VALVULAS-E-REGISTROS-PARA-SISTEMAS-PREDIAIS.pdf" TargetMode="External"/><Relationship Id="rId527" Type="http://schemas.openxmlformats.org/officeDocument/2006/relationships/hyperlink" Target="https://www.caixa.gov.br/Downloads/sinapi-cadernos-tecnicos/SINAPI-CT-ASSENTAMENTO-DE-TUBOS-DE-PVC-E-METALICOS-EM-REDES-DE-AGUA.pdf" TargetMode="External"/><Relationship Id="rId941" Type="http://schemas.openxmlformats.org/officeDocument/2006/relationships/hyperlink" Target="https://www.caixa.gov.br/Downloads/sinapi-cadernos-tecnicos/SINAPI-CT-ATERROS-BASES-SUB-BASES-E-IMPRIMACOES.pdf" TargetMode="External"/><Relationship Id="rId1157" Type="http://schemas.openxmlformats.org/officeDocument/2006/relationships/hyperlink" Target="https://www.caixa.gov.br/Downloads/sinapi-cadernos-tecnicos/SINAPI-CT-CAIXAS-DE-AGUA-PARA-EDIFICACOES.pdf" TargetMode="External"/><Relationship Id="rId1571" Type="http://schemas.openxmlformats.org/officeDocument/2006/relationships/hyperlink" Target="https://www.caixa.gov.br/Downloads/sinapi-cadernos-tecnicos/SINAPI-CT-CUSTOS-HORARIOS-PRODUTIVO-E-IMPRODUTIVO-DOS-EQUIPAMENTOS.pdf" TargetMode="External"/><Relationship Id="rId2208" Type="http://schemas.openxmlformats.org/officeDocument/2006/relationships/hyperlink" Target="https://www.caixa.gov.br/Downloads/sinapi-cadernos-tecnicos/SINAPI-CT-DEPRECIACAO-JUROS-IMPOSTOS-E-SEGUROS-MANUTENCAO-E-MATERIAIS-NA-OPERACAO-DOS-EQUIPAMENTOS.pdf" TargetMode="External"/><Relationship Id="rId2622" Type="http://schemas.openxmlformats.org/officeDocument/2006/relationships/hyperlink" Target="https://www.caixa.gov.br/Downloads/sinapi-cadernos-tecnicos/SINAPI-CT-DEPRECIACAO-JUROS-IMPOSTOS-E-SEGUROS-MANUTENCAO-E-MATERIAIS-NA-OPERACAO-DOS-EQUIPAMENTOS.pdf" TargetMode="External"/><Relationship Id="rId5778" Type="http://schemas.openxmlformats.org/officeDocument/2006/relationships/hyperlink" Target="https://www.caixa.gov.br/Downloads/sinapi-cadernos-tecnicos/SINAPI-CT-INSTALACOES-PREDIAIS-DE-AGUA-QUENTE-EM-CPVC.pdf" TargetMode="External"/><Relationship Id="rId6829" Type="http://schemas.openxmlformats.org/officeDocument/2006/relationships/hyperlink" Target="https://www.caixa.gov.br/Downloads/sinapi-metodologia/Livro_SINAPI_Calculos_Parametros.pdf" TargetMode="External"/><Relationship Id="rId8184" Type="http://schemas.openxmlformats.org/officeDocument/2006/relationships/hyperlink" Target="https://www.caixa.gov.br/Downloads/sinapi-cadernos-tecnicos/SINAPI-CT-POCOS-DE-VISITA-E-CAIXAS-PARA-BOCAS-DE-LOBO.pdf" TargetMode="External"/><Relationship Id="rId9235" Type="http://schemas.openxmlformats.org/officeDocument/2006/relationships/hyperlink" Target="https://www.caixa.gov.br/Downloads/sinapi-cadernos-tecnicos/SINAPI-CT-TRANSPORTE-DE-MATERIAIS-DENTRO-DO-CANTEIRO-DE-OBRAS.pdf" TargetMode="External"/><Relationship Id="rId1224" Type="http://schemas.openxmlformats.org/officeDocument/2006/relationships/hyperlink" Target="https://www.caixa.gov.br/Downloads/sinapi-cadernos-tecnicos/SINAPI-CT-CANALETAS-GRELHAS-E-CAIXAS-COM-GRELHA-PARA-DRENAGEM.pdf" TargetMode="External"/><Relationship Id="rId4794" Type="http://schemas.openxmlformats.org/officeDocument/2006/relationships/hyperlink" Target="https://www.caixa.gov.br/Downloads/sinapi-cadernos-tecnicos/SINAPI-CT-INSTALACOES-ELETRICAS-REDE-DE-DISTRIBUICAO.pdf" TargetMode="External"/><Relationship Id="rId5845" Type="http://schemas.openxmlformats.org/officeDocument/2006/relationships/hyperlink" Target="https://www.caixa.gov.br/Downloads/sinapi-cadernos-tecnicos/SINAPI-CT-INSTALACOES-PREDIAIS-DE-AGUAS-PLUVIAIS-TUBOS-CONEXOES-CAIXAS-E-RALOS.pdf" TargetMode="External"/><Relationship Id="rId8251" Type="http://schemas.openxmlformats.org/officeDocument/2006/relationships/hyperlink" Target="https://www.caixa.gov.br/Downloads/sinapi-cadernos-tecnicos/SINAPI-CT-POCOS-DE-VISITA-E-CAIXAS-PARA-BOCAS-DE-LOBO.pdf" TargetMode="External"/><Relationship Id="rId9302" Type="http://schemas.openxmlformats.org/officeDocument/2006/relationships/hyperlink" Target="https://www.caixa.gov.br/Downloads/sinapi-cadernos-tecnicos/SINAPI-CT-TRANSPORTE-CARGA-E-DESCARGA-DE-MATERIAIS.pdf" TargetMode="External"/><Relationship Id="rId3396" Type="http://schemas.openxmlformats.org/officeDocument/2006/relationships/hyperlink" Target="https://www.caixa.gov.br/Downloads/sinapi-cadernos-tecnicos/SINAPI-CT-ESCORAMENTO-E-PREPARO-DE-FUNDO-DE-VALAS.pdf" TargetMode="External"/><Relationship Id="rId4447" Type="http://schemas.openxmlformats.org/officeDocument/2006/relationships/hyperlink" Target="https://www.caixa.gov.br/Downloads/sinapi-cadernos-tecnicos/SINAPI-CT-INSTALACOES-ELETRICAS-ELETRODUTOS-EMBUTIDOS-CABOS-CAIXAS-TOMADAS-E-INTERRUPTORES.pdf" TargetMode="External"/><Relationship Id="rId3049" Type="http://schemas.openxmlformats.org/officeDocument/2006/relationships/hyperlink" Target="https://www.caixa.gov.br/Downloads/sinapi-cadernos-tecnicos/SINAPI-CT-EQUIPAMENTOS-DE-PROTECAO-COLETIVA.pdf" TargetMode="External"/><Relationship Id="rId3463" Type="http://schemas.openxmlformats.org/officeDocument/2006/relationships/hyperlink" Target="https://www.caixa.gov.br/Downloads/sinapi-cadernos-tecnicos/SINAPI-CT-ESQUADRIAS-PORTAS.pdf" TargetMode="External"/><Relationship Id="rId4861" Type="http://schemas.openxmlformats.org/officeDocument/2006/relationships/hyperlink" Target="https://www.caixa.gov.br/Downloads/sinapi-cadernos-tecnicos/SINAPI-CT-INSTALACOES-HIDRAULICAS-RESERVACAO-E-BOMBAS-DE-RECALQUE.pdf" TargetMode="External"/><Relationship Id="rId5912" Type="http://schemas.openxmlformats.org/officeDocument/2006/relationships/hyperlink" Target="https://www.caixa.gov.br/Downloads/sinapi-cadernos-tecnicos/SINAPI-CT-INSTALACOES-DE-DIVISORIAS-DIVERSAS.pdf" TargetMode="External"/><Relationship Id="rId384" Type="http://schemas.openxmlformats.org/officeDocument/2006/relationships/hyperlink" Target="https://www.caixa.gov.br/Downloads/sinapi-cadernos-tecnicos/SINAPI-CT-ASSENTAMENTO-DE-TUBOS-DE-ESGOTO-EM-PVC-E-PEAD.pdf" TargetMode="External"/><Relationship Id="rId2065" Type="http://schemas.openxmlformats.org/officeDocument/2006/relationships/hyperlink" Target="https://www.caixa.gov.br/Downloads/sinapi-cadernos-tecnicos/SINAPI-CT-DEPRECIACAO-JUROS-IMPOSTOS-E-SEGUROS-MANUTENCAO-E-MATERIAIS-NA-OPERACAO-DOS-EQUIPAMENTOS.pdf" TargetMode="External"/><Relationship Id="rId3116" Type="http://schemas.openxmlformats.org/officeDocument/2006/relationships/hyperlink" Target="https://www.caixa.gov.br/Downloads/sinapi-cadernos-tecnicos/SINAPI-CT-ESCADAS.pdf" TargetMode="External"/><Relationship Id="rId4514" Type="http://schemas.openxmlformats.org/officeDocument/2006/relationships/hyperlink" Target="https://www.caixa.gov.br/Downloads/sinapi-cadernos-tecnicos/SINAPI-CT-INSTALACOES-ELETRICAS-ELETRODUTOS-EMBUTIDOS-CABOS-CAIXAS-TOMADAS-E-INTERRUPTORES.pdf" TargetMode="External"/><Relationship Id="rId9092" Type="http://schemas.openxmlformats.org/officeDocument/2006/relationships/hyperlink" Target="https://www.caixa.gov.br/Downloads/sinapi-cadernos-tecnicos/SINAPI-CT-TRANSPORTE-FLUVIAL-CARGA-E-DESCARGA.pdf" TargetMode="External"/><Relationship Id="rId1081" Type="http://schemas.openxmlformats.org/officeDocument/2006/relationships/hyperlink" Target="https://www.caixa.gov.br/Downloads/sinapi-cadernos-tecnicos/SINAPI-CT-BOMBAS-HIDRAULICAS-CENTRIFUGAS-HORIZONTAIS-E-SUBMERSIVEIS.pdf" TargetMode="External"/><Relationship Id="rId3530" Type="http://schemas.openxmlformats.org/officeDocument/2006/relationships/hyperlink" Target="https://www.caixa.gov.br/Downloads/sinapi-cadernos-tecnicos/SINAPI-CT-ESQUADRIAS-PORTAS.pdf" TargetMode="External"/><Relationship Id="rId6686" Type="http://schemas.openxmlformats.org/officeDocument/2006/relationships/hyperlink" Target="https://www.caixa.gov.br/Downloads/sinapi-cadernos-tecnicos/SINAPI-CT-LIGACOES-PREDIAIS-DE-AGUA-E-ESGOTO.pdf" TargetMode="External"/><Relationship Id="rId7737" Type="http://schemas.openxmlformats.org/officeDocument/2006/relationships/hyperlink" Target="https://www.caixa.gov.br/Downloads/sinapi-cadernos-tecnicos/SINAPI-CT-PENEIRAMENTO-E-ENSACAMENTO-DE-AREIA-EM-OBRA.pdf" TargetMode="External"/><Relationship Id="rId451" Type="http://schemas.openxmlformats.org/officeDocument/2006/relationships/hyperlink" Target="https://www.caixa.gov.br/Downloads/sinapi-cadernos-tecnicos/SINAPI-CT-ASSENTAMENTO-DE-TUBOS-DE-PVC-E-METALICOS-EM-REDES-DE-AGUA.pdf" TargetMode="External"/><Relationship Id="rId2132" Type="http://schemas.openxmlformats.org/officeDocument/2006/relationships/hyperlink" Target="https://www.caixa.gov.br/Downloads/sinapi-cadernos-tecnicos/SINAPI-CT-DEPRECIACAO-JUROS-IMPOSTOS-E-SEGUROS-MANUTENCAO-E-MATERIAIS-NA-OPERACAO-DOS-EQUIPAMENTOS.pdf" TargetMode="External"/><Relationship Id="rId5288" Type="http://schemas.openxmlformats.org/officeDocument/2006/relationships/hyperlink" Target="https://www.caixa.gov.br/Downloads/sinapi-cadernos-tecnicos/SINAPI-CT-INSTALACOES-HIDRAULICAS-EM-PPR.pdf" TargetMode="External"/><Relationship Id="rId6339" Type="http://schemas.openxmlformats.org/officeDocument/2006/relationships/hyperlink" Target="https://www.caixa.gov.br/Downloads/sinapi-cadernos-tecnicos/SINAPI-CT-INSTALACOES-DE-AR-CONDICIONADO.pdf" TargetMode="External"/><Relationship Id="rId6753" Type="http://schemas.openxmlformats.org/officeDocument/2006/relationships/hyperlink" Target="https://www.caixa.gov.br/Downloads/sinapi-cadernos-tecnicos/SINAPI-CT-LIMPEZA-DE-OBRA.pdf" TargetMode="External"/><Relationship Id="rId7804" Type="http://schemas.openxmlformats.org/officeDocument/2006/relationships/hyperlink" Target="https://www.caixa.gov.br/Downloads/sinapi-cadernos-tecnicos/SINAPI-CT-PINTURA-EXTERNA.pdf" TargetMode="External"/><Relationship Id="rId104" Type="http://schemas.openxmlformats.org/officeDocument/2006/relationships/hyperlink" Target="https://www.caixa.gov.br/Downloads/sinapi-cadernos-tecnicos/SINAPI-CT-ARGAMASSAS.pdf" TargetMode="External"/><Relationship Id="rId1898" Type="http://schemas.openxmlformats.org/officeDocument/2006/relationships/hyperlink" Target="https://www.caixa.gov.br/Downloads/sinapi-cadernos-tecnicos/SINAPI-CT-DEMOLICOES-E-REMOCOES.pdf" TargetMode="External"/><Relationship Id="rId2949" Type="http://schemas.openxmlformats.org/officeDocument/2006/relationships/hyperlink" Target="https://www.caixa.gov.br/Downloads/sinapi-cadernos-tecnicos/SINAPI-CT-ENERGIA-SOLAR-PARA-EDIFICACOES.pdf" TargetMode="External"/><Relationship Id="rId5355" Type="http://schemas.openxmlformats.org/officeDocument/2006/relationships/hyperlink" Target="https://www.caixa.gov.br/Downloads/sinapi-cadernos-tecnicos/SINAPI-CT-INSTALACOES-PREDIAIS-DE-ESGOTO-TUBOS-E-CONEXOES.pdf" TargetMode="External"/><Relationship Id="rId6406" Type="http://schemas.openxmlformats.org/officeDocument/2006/relationships/hyperlink" Target="https://www.caixa.gov.br/Downloads/sinapi-cadernos-tecnicos/SINAPI-CT-INSTALACOES-EM-COBRE.pdf" TargetMode="External"/><Relationship Id="rId6820" Type="http://schemas.openxmlformats.org/officeDocument/2006/relationships/hyperlink" Target="https://www.caixa.gov.br/Downloads/sinapi-metodologia/Livro_SINAPI_Calculos_Parametros.pdf" TargetMode="External"/><Relationship Id="rId4371" Type="http://schemas.openxmlformats.org/officeDocument/2006/relationships/hyperlink" Target="https://www.caixa.gov.br/Downloads/sinapi-cadernos-tecnicos/SINAPI-CT-INSTALACOES-ELETRICAS-ELETRODUTOS-EMBUTIDOS-CABOS-CAIXAS-TOMADAS-E-INTERRUPTORES.pdf" TargetMode="External"/><Relationship Id="rId5008" Type="http://schemas.openxmlformats.org/officeDocument/2006/relationships/hyperlink" Target="https://www.caixa.gov.br/Downloads/sinapi-cadernos-tecnicos/SINAPI-CT-INSTALACOES-HIDRAULICAS-RESERVACAO-E-BOMBAS-DE-RECALQUE.pdf" TargetMode="External"/><Relationship Id="rId5422" Type="http://schemas.openxmlformats.org/officeDocument/2006/relationships/hyperlink" Target="https://www.caixa.gov.br/Downloads/sinapi-cadernos-tecnicos/SINAPI-CT-INSTALACOES-PREDIAIS-DE-ESGOTO-TUBOS-E-CONEXOES.pdf" TargetMode="External"/><Relationship Id="rId8578" Type="http://schemas.openxmlformats.org/officeDocument/2006/relationships/hyperlink" Target="https://www.caixa.gov.br/Downloads/sinapi-cadernos-tecnicos/SINAPI-CT-REDES-ENTERRADAS-DE-DISTRIBUICAO-ELETRICA.pdf" TargetMode="External"/><Relationship Id="rId9629" Type="http://schemas.openxmlformats.org/officeDocument/2006/relationships/hyperlink" Target="https://www.caixa.gov.br/Downloads/sinapi-cadernos-tecnicos/SINAPI-CT-VALVULAS-E-REGISTROS-PARA-SISTEMAS-PREDIAIS.pdf" TargetMode="External"/><Relationship Id="rId1965" Type="http://schemas.openxmlformats.org/officeDocument/2006/relationships/hyperlink" Target="https://www.caixa.gov.br/Downloads/sinapi-cadernos-tecnicos/SINAPI-CT-DEPRECIACAO-JUROS-IMPOSTOS-E-SEGUROS-MANUTENCAO-E-MATERIAIS-NA-OPERACAO-DOS-EQUIPAMENTOS.pdf" TargetMode="External"/><Relationship Id="rId4024" Type="http://schemas.openxmlformats.org/officeDocument/2006/relationships/hyperlink" Target="https://www.caixa.gov.br/Downloads/sinapi-cadernos-tecnicos/SINAPI-CT-FORMAS-PARA-ESTRUTURAS-DE-CONCRETO-ARMADO.pdf" TargetMode="External"/><Relationship Id="rId7594" Type="http://schemas.openxmlformats.org/officeDocument/2006/relationships/hyperlink" Target="https://www.caixa.gov.br/Downloads/sinapi-cadernos-tecnicos/SINAPI-CT-PAREDES-EM-DRYWALL.pdf" TargetMode="External"/><Relationship Id="rId8992" Type="http://schemas.openxmlformats.org/officeDocument/2006/relationships/hyperlink" Target="https://www.caixa.gov.br/Downloads/sinapi-cadernos-tecnicos/SINAPI-CT-TELHAMENTO-PARA-COBERTURA.pdf" TargetMode="External"/><Relationship Id="rId1618" Type="http://schemas.openxmlformats.org/officeDocument/2006/relationships/hyperlink" Target="https://www.caixa.gov.br/Downloads/sinapi-cadernos-tecnicos/SINAPI-CT-CUSTOS-HORARIOS-PRODUTIVO-E-IMPRODUTIVO-DOS-EQUIPAMENTOS.pdf" TargetMode="External"/><Relationship Id="rId3040" Type="http://schemas.openxmlformats.org/officeDocument/2006/relationships/hyperlink" Target="https://www.caixa.gov.br/Downloads/sinapi-cadernos-tecnicos/SINAPI-CT-EQUIPAMENTOS-DE-PROTECAO-COLETIVA.pdf" TargetMode="External"/><Relationship Id="rId6196" Type="http://schemas.openxmlformats.org/officeDocument/2006/relationships/hyperlink" Target="https://www.caixa.gov.br/Downloads/sinapi-cadernos-tecnicos/SINAPI-CT-INSTALACOES-DE-GAS-E-INCENDIO-EM-ACO-E-FERRO-GALVANIZADO.pdf" TargetMode="External"/><Relationship Id="rId7247" Type="http://schemas.openxmlformats.org/officeDocument/2006/relationships/hyperlink" Target="https://www.caixa.gov.br/Downloads/sinapi-cadernos-tecnicos/SINAPI-CT-LOUCAS-E-METAIS.pdf" TargetMode="External"/><Relationship Id="rId8645" Type="http://schemas.openxmlformats.org/officeDocument/2006/relationships/hyperlink" Target="https://www.caixa.gov.br/Downloads/sinapi-cadernos-tecnicos/SINAPI-CT-REDES-DE-AGUA-E-ESGOTO-EM-PEAD-LISO-(TUBOS-E-CONEXOES).pdf" TargetMode="External"/><Relationship Id="rId7661" Type="http://schemas.openxmlformats.org/officeDocument/2006/relationships/hyperlink" Target="https://www.caixa.gov.br/Downloads/sinapi-cadernos-tecnicos/SINAPI-CT-PAVIMENTO-INTERTRAVADO.pdf" TargetMode="External"/><Relationship Id="rId8712" Type="http://schemas.openxmlformats.org/officeDocument/2006/relationships/hyperlink" Target="https://www.caixa.gov.br/Downloads/sinapi-cadernos-tecnicos/SINAPI-CT-REDES-DE-AGUA-E-ESGOTO-EM-PEAD-LISO-(TUBOS-E-CONEXOES).pdf" TargetMode="External"/><Relationship Id="rId3857" Type="http://schemas.openxmlformats.org/officeDocument/2006/relationships/hyperlink" Target="https://www.caixa.gov.br/Downloads/sinapi-cadernos-tecnicos/SINAPI-CT-EXECUCAO-DE-TIRANTES.pdf" TargetMode="External"/><Relationship Id="rId4908" Type="http://schemas.openxmlformats.org/officeDocument/2006/relationships/hyperlink" Target="https://www.caixa.gov.br/Downloads/sinapi-cadernos-tecnicos/SINAPI-CT-INSTALACOES-HIDRAULICAS-RESERVACAO-E-BOMBAS-DE-RECALQUE.pdf" TargetMode="External"/><Relationship Id="rId6263" Type="http://schemas.openxmlformats.org/officeDocument/2006/relationships/hyperlink" Target="https://www.caixa.gov.br/Downloads/sinapi-cadernos-tecnicos/SINAPI-CT-INSTALACOES-DE-GAS-EM-PEX-MULTICAMADAS.pdf" TargetMode="External"/><Relationship Id="rId7314" Type="http://schemas.openxmlformats.org/officeDocument/2006/relationships/hyperlink" Target="https://www.caixa.gov.br/Downloads/sinapi-cadernos-tecnicos/SINAPI-CT-MASSA-UNICA-EXTERNA.pdf" TargetMode="External"/><Relationship Id="rId778" Type="http://schemas.openxmlformats.org/officeDocument/2006/relationships/hyperlink" Target="https://www.caixa.gov.br/Downloads/sinapi-cadernos-tecnicos/SINAPI-CT-ATERROS-BASES-SUB-BASES-E-IMPRIMACOES.pdf" TargetMode="External"/><Relationship Id="rId2459" Type="http://schemas.openxmlformats.org/officeDocument/2006/relationships/hyperlink" Target="https://www.caixa.gov.br/Downloads/sinapi-cadernos-tecnicos/SINAPI-CT-DEPRECIACAO-JUROS-IMPOSTOS-E-SEGUROS-MANUTENCAO-E-MATERIAIS-NA-OPERACAO-DOS-EQUIPAMENTOS.pdf" TargetMode="External"/><Relationship Id="rId2873" Type="http://schemas.openxmlformats.org/officeDocument/2006/relationships/hyperlink" Target="https://www.caixa.gov.br/Downloads/sinapi-cadernos-tecnicos/SINAPI-CT-ELETROCALHAS.pdf" TargetMode="External"/><Relationship Id="rId3924" Type="http://schemas.openxmlformats.org/officeDocument/2006/relationships/hyperlink" Target="https://www.caixa.gov.br/Downloads/sinapi-cadernos-tecnicos/SINAPI-CT-FOSSAS-E-SUMIDOUROS.pdf" TargetMode="External"/><Relationship Id="rId6330" Type="http://schemas.openxmlformats.org/officeDocument/2006/relationships/hyperlink" Target="https://www.caixa.gov.br/Downloads/sinapi-cadernos-tecnicos/SINAPI-CT-INSTALACOES-DE-AR-CONDICIONADO.pdf" TargetMode="External"/><Relationship Id="rId9486" Type="http://schemas.openxmlformats.org/officeDocument/2006/relationships/hyperlink" Target="https://www.caixa.gov.br/Downloads/sinapi-cadernos-tecnicos/SINAPI-CT-VERGAS-CONTRAVERGAS-E-FIXACAO-DE-ALVENARIA.pdf" TargetMode="External"/><Relationship Id="rId845" Type="http://schemas.openxmlformats.org/officeDocument/2006/relationships/hyperlink" Target="https://www.caixa.gov.br/Downloads/sinapi-cadernos-tecnicos/SINAPI-CT-ATERROS-BASES-SUB-BASES-E-IMPRIMACOES.pdf" TargetMode="External"/><Relationship Id="rId1475" Type="http://schemas.openxmlformats.org/officeDocument/2006/relationships/hyperlink" Target="https://www.caixa.gov.br/Downloads/sinapi-cadernos-tecnicos/SINAPI-CT-CUSTOS-HORARIOS-PRODUTIVO-E-IMPRODUTIVO-DOS-EQUIPAMENTOS.pdf" TargetMode="External"/><Relationship Id="rId2526" Type="http://schemas.openxmlformats.org/officeDocument/2006/relationships/hyperlink" Target="https://www.caixa.gov.br/Downloads/sinapi-cadernos-tecnicos/SINAPI-CT-DEPRECIACAO-JUROS-IMPOSTOS-E-SEGUROS-MANUTENCAO-E-MATERIAIS-NA-OPERACAO-DOS-EQUIPAMENTOS.pdf" TargetMode="External"/><Relationship Id="rId8088" Type="http://schemas.openxmlformats.org/officeDocument/2006/relationships/hyperlink" Target="https://www.caixa.gov.br/Downloads/sinapi-cadernos-tecnicos/SINAPI-CT-POSTES-DE-CONCRETO-E-METALICOS.pdf" TargetMode="External"/><Relationship Id="rId9139" Type="http://schemas.openxmlformats.org/officeDocument/2006/relationships/hyperlink" Target="https://www.caixa.gov.br/Downloads/sinapi-cadernos-tecnicos/SINAPI-CT-TRANSPORTE-FLUVIAL-MOMENTO-DE-TRANSPORTE.pdf" TargetMode="External"/><Relationship Id="rId9553" Type="http://schemas.openxmlformats.org/officeDocument/2006/relationships/hyperlink" Target="https://www.caixa.gov.br/Downloads/sinapi-cadernos-tecnicos/SINAPI-CT-VIDROS-E-ESPELHOS.pdf" TargetMode="External"/><Relationship Id="rId1128" Type="http://schemas.openxmlformats.org/officeDocument/2006/relationships/hyperlink" Target="https://www.caixa.gov.br/Downloads/sinapi-cadernos-tecnicos/SINAPI-CT-CAIXAS-ENTERRADAS.pdf" TargetMode="External"/><Relationship Id="rId1542" Type="http://schemas.openxmlformats.org/officeDocument/2006/relationships/hyperlink" Target="https://www.caixa.gov.br/Downloads/sinapi-cadernos-tecnicos/SINAPI-CT-CUSTOS-HORARIOS-PRODUTIVO-E-IMPRODUTIVO-DOS-EQUIPAMENTOS.pdf" TargetMode="External"/><Relationship Id="rId2940" Type="http://schemas.openxmlformats.org/officeDocument/2006/relationships/hyperlink" Target="https://www.caixa.gov.br/Downloads/sinapi-cadernos-tecnicos/SINAPI-CT-ELETROCALHAS.pdf" TargetMode="External"/><Relationship Id="rId4698" Type="http://schemas.openxmlformats.org/officeDocument/2006/relationships/hyperlink" Target="https://www.caixa.gov.br/Downloads/sinapi-cadernos-tecnicos/SINAPI-CT-INSTALACOES-ELETRICAS-QUADROS-CABOS-DISJUNTORES-CONTATORES-E-BARRAMENTOS-BLINDADOS.pdf" TargetMode="External"/><Relationship Id="rId5749" Type="http://schemas.openxmlformats.org/officeDocument/2006/relationships/hyperlink" Target="https://www.caixa.gov.br/Downloads/sinapi-cadernos-tecnicos/SINAPI-CT-INSTALACOES-PREDIAIS-DE-AGUA-QUENTE-EM-CPVC.pdf" TargetMode="External"/><Relationship Id="rId8155" Type="http://schemas.openxmlformats.org/officeDocument/2006/relationships/hyperlink" Target="https://www.caixa.gov.br/Downloads/sinapi-cadernos-tecnicos/SINAPI-CT-POCOS-DE-VISITA-E-CAIXAS-PARA-BOCAS-DE-LOBO.pdf" TargetMode="External"/><Relationship Id="rId9206" Type="http://schemas.openxmlformats.org/officeDocument/2006/relationships/hyperlink" Target="https://www.caixa.gov.br/Downloads/sinapi-cadernos-tecnicos/SINAPI-CT-TRANSPORTE-DE-MATERIAIS-DENTRO-DO-CANTEIRO-DE-OBRAS.pdf" TargetMode="External"/><Relationship Id="rId912" Type="http://schemas.openxmlformats.org/officeDocument/2006/relationships/hyperlink" Target="https://www.caixa.gov.br/Downloads/sinapi-cadernos-tecnicos/SINAPI-CT-ATERROS-BASES-SUB-BASES-E-IMPRIMACOES.pdf" TargetMode="External"/><Relationship Id="rId7171" Type="http://schemas.openxmlformats.org/officeDocument/2006/relationships/hyperlink" Target="https://www.caixa.gov.br/Downloads/sinapi-cadernos-tecnicos/SINAPI-CT-LOUCAS-E-METAIS.pdf" TargetMode="External"/><Relationship Id="rId8222" Type="http://schemas.openxmlformats.org/officeDocument/2006/relationships/hyperlink" Target="https://www.caixa.gov.br/Downloads/sinapi-cadernos-tecnicos/SINAPI-CT-POCOS-DE-VISITA-E-CAIXAS-PARA-BOCAS-DE-LOBO.pdf" TargetMode="External"/><Relationship Id="rId9620" Type="http://schemas.openxmlformats.org/officeDocument/2006/relationships/hyperlink" Target="https://www.caixa.gov.br/Downloads/sinapi-cadernos-tecnicos/SINAPI-CT-VALVULAS-E-REGISTROS-PARA-SISTEMAS-PREDIAIS.pdf" TargetMode="External"/><Relationship Id="rId4765" Type="http://schemas.openxmlformats.org/officeDocument/2006/relationships/hyperlink" Target="https://www.caixa.gov.br/Downloads/sinapi-cadernos-tecnicos/SINAPI-CT-INSTALACOES-ELETRICAS-REDE-DE-DISTRIBUICAO.pdf" TargetMode="External"/><Relationship Id="rId5816" Type="http://schemas.openxmlformats.org/officeDocument/2006/relationships/hyperlink" Target="https://www.caixa.gov.br/Downloads/sinapi-cadernos-tecnicos/SINAPI-CT-INSTALACOES-PREDIAIS-DE-AGUAS-PLUVIAIS-TUBOS-CONEXOES-CAIXAS-E-RALOS.pdf" TargetMode="External"/><Relationship Id="rId288" Type="http://schemas.openxmlformats.org/officeDocument/2006/relationships/hyperlink" Target="https://www.caixa.gov.br/Downloads/sinapi-cadernos-tecnicos/SINAPI-CT-ARMACAO-PARA-ESTRUTURAS-DE-CONCRETO-ARMADO.pdf" TargetMode="External"/><Relationship Id="rId3367" Type="http://schemas.openxmlformats.org/officeDocument/2006/relationships/hyperlink" Target="https://www.caixa.gov.br/Downloads/sinapi-cadernos-tecnicos/SINAPI-CT-ESCORAMENTO-E-PREPARO-DE-FUNDO-DE-VALAS.pdf" TargetMode="External"/><Relationship Id="rId3781" Type="http://schemas.openxmlformats.org/officeDocument/2006/relationships/hyperlink" Target="https://www.caixa.gov.br/Downloads/sinapi-cadernos-tecnicos/SINAPI-CT-ESTRUTURAS-DE-MADEIRA.pdf" TargetMode="External"/><Relationship Id="rId4418" Type="http://schemas.openxmlformats.org/officeDocument/2006/relationships/hyperlink" Target="https://www.caixa.gov.br/Downloads/sinapi-cadernos-tecnicos/SINAPI-CT-INSTALACOES-ELETRICAS-ELETRODUTOS-EMBUTIDOS-CABOS-CAIXAS-TOMADAS-E-INTERRUPTORES.pdf" TargetMode="External"/><Relationship Id="rId4832" Type="http://schemas.openxmlformats.org/officeDocument/2006/relationships/hyperlink" Target="https://www.caixa.gov.br/Downloads/sinapi-cadernos-tecnicos/SINAPI-CT-INSTALACOES-HIDRAULICAS-RESERVACAO-E-BOMBAS-DE-RECALQUE.pdf" TargetMode="External"/><Relationship Id="rId7988" Type="http://schemas.openxmlformats.org/officeDocument/2006/relationships/hyperlink" Target="https://www.caixa.gov.br/Downloads/sinapi-cadernos-tecnicos/SINAPI-CT-PISOS.pdf" TargetMode="External"/><Relationship Id="rId2383" Type="http://schemas.openxmlformats.org/officeDocument/2006/relationships/hyperlink" Target="https://www.caixa.gov.br/Downloads/sinapi-cadernos-tecnicos/SINAPI-CT-DEPRECIACAO-JUROS-IMPOSTOS-E-SEGUROS-MANUTENCAO-E-MATERIAIS-NA-OPERACAO-DOS-EQUIPAMENTOS.pdf" TargetMode="External"/><Relationship Id="rId3434" Type="http://schemas.openxmlformats.org/officeDocument/2006/relationships/hyperlink" Target="https://www.caixa.gov.br/Downloads/sinapi-cadernos-tecnicos/SINAPI-CT-ESQUADRIAS-JANELAS.pdf" TargetMode="External"/><Relationship Id="rId355" Type="http://schemas.openxmlformats.org/officeDocument/2006/relationships/hyperlink" Target="https://www.caixa.gov.br/Downloads/sinapi-cadernos-tecnicos/SINAPI-CT-ASSENTAMENTO-DE-TUBOS-DE-ESGOTO-EM-PVC-E-PEAD.pdf" TargetMode="External"/><Relationship Id="rId2036" Type="http://schemas.openxmlformats.org/officeDocument/2006/relationships/hyperlink" Target="https://www.caixa.gov.br/Downloads/sinapi-cadernos-tecnicos/SINAPI-CT-DEPRECIACAO-JUROS-IMPOSTOS-E-SEGUROS-MANUTENCAO-E-MATERIAIS-NA-OPERACAO-DOS-EQUIPAMENTOS.pdf" TargetMode="External"/><Relationship Id="rId2450" Type="http://schemas.openxmlformats.org/officeDocument/2006/relationships/hyperlink" Target="https://www.caixa.gov.br/Downloads/sinapi-cadernos-tecnicos/SINAPI-CT-DEPRECIACAO-JUROS-IMPOSTOS-E-SEGUROS-MANUTENCAO-E-MATERIAIS-NA-OPERACAO-DOS-EQUIPAMENTOS.pdf" TargetMode="External"/><Relationship Id="rId3501" Type="http://schemas.openxmlformats.org/officeDocument/2006/relationships/hyperlink" Target="https://www.caixa.gov.br/Downloads/sinapi-cadernos-tecnicos/SINAPI-CT-ESQUADRIAS-PORTAS.pdf" TargetMode="External"/><Relationship Id="rId6657" Type="http://schemas.openxmlformats.org/officeDocument/2006/relationships/hyperlink" Target="https://www.caixa.gov.br/Downloads/sinapi-cadernos-tecnicos/SINAPI-CT-LAJES-PRE-MOLDADAS.pdf" TargetMode="External"/><Relationship Id="rId7708" Type="http://schemas.openxmlformats.org/officeDocument/2006/relationships/hyperlink" Target="https://www.caixa.gov.br/Downloads/sinapi-cadernos-tecnicos/SINAPI-CT-PAVIMENTO-RIGIDO-DE-CONCRETO.pdf" TargetMode="External"/><Relationship Id="rId9063" Type="http://schemas.openxmlformats.org/officeDocument/2006/relationships/hyperlink" Target="https://www.caixa.gov.br/Downloads/sinapi-cadernos-tecnicos/SINAPI-CT-TRANSPORTE-FLUVIAL-CARGA-E-DESCARGA.pdf" TargetMode="External"/><Relationship Id="rId422" Type="http://schemas.openxmlformats.org/officeDocument/2006/relationships/hyperlink" Target="https://www.caixa.gov.br/Downloads/sinapi-cadernos-tecnicos/SINAPI-CT-ASSENTAMENTO-DE-TUBOS-DE-PVC-E-METALICOS-EM-REDES-DE-AGUA.pdf" TargetMode="External"/><Relationship Id="rId1052" Type="http://schemas.openxmlformats.org/officeDocument/2006/relationships/hyperlink" Target="https://www.caixa.gov.br/Downloads/sinapi-cadernos-tecnicos/SINAPI-CT-BOCAS-PARA-BUEIROS.pdf" TargetMode="External"/><Relationship Id="rId2103" Type="http://schemas.openxmlformats.org/officeDocument/2006/relationships/hyperlink" Target="https://www.caixa.gov.br/Downloads/sinapi-cadernos-tecnicos/SINAPI-CT-DEPRECIACAO-JUROS-IMPOSTOS-E-SEGUROS-MANUTENCAO-E-MATERIAIS-NA-OPERACAO-DOS-EQUIPAMENTOS.pdf" TargetMode="External"/><Relationship Id="rId5259" Type="http://schemas.openxmlformats.org/officeDocument/2006/relationships/hyperlink" Target="https://www.caixa.gov.br/Downloads/sinapi-cadernos-tecnicos/SINAPI-CT-INSTALACOES-HIDRAULICAS-EM-PPR.pdf" TargetMode="External"/><Relationship Id="rId5673" Type="http://schemas.openxmlformats.org/officeDocument/2006/relationships/hyperlink" Target="https://www.caixa.gov.br/Downloads/sinapi-cadernos-tecnicos/SINAPI-CT-INSTALACOES-PREDIAIS-DE-AGUA-FRIA-EM-PVC.pdf" TargetMode="External"/><Relationship Id="rId9130" Type="http://schemas.openxmlformats.org/officeDocument/2006/relationships/hyperlink" Target="https://www.caixa.gov.br/Downloads/sinapi-cadernos-tecnicos/SINAPI-CT-TRANSPORTE-FLUVIAL-CARGA-E-DESCARGA.pdf" TargetMode="External"/><Relationship Id="rId4275" Type="http://schemas.openxmlformats.org/officeDocument/2006/relationships/hyperlink" Target="https://www.caixa.gov.br/Downloads/sinapi-cadernos-tecnicos/SINAPI-CT-GUIAS-E-SARJETAS.pdf" TargetMode="External"/><Relationship Id="rId5326" Type="http://schemas.openxmlformats.org/officeDocument/2006/relationships/hyperlink" Target="https://www.caixa.gov.br/Downloads/sinapi-cadernos-tecnicos/SINAPI-CT-INSTALACOES-HIDRAULICAS-EM-PPR.pdf" TargetMode="External"/><Relationship Id="rId6724" Type="http://schemas.openxmlformats.org/officeDocument/2006/relationships/hyperlink" Target="https://www.caixa.gov.br/Downloads/sinapi-cadernos-tecnicos/SINAPI-CT-LIGACOES-PREDIAIS-DE-AGUA-E-ESGOTO.pdf" TargetMode="External"/><Relationship Id="rId1869" Type="http://schemas.openxmlformats.org/officeDocument/2006/relationships/hyperlink" Target="https://www.caixa.gov.br/Downloads/sinapi-cadernos-tecnicos/SINAPI-CT-DEMOLICOES-E-REMOCOES.pdf" TargetMode="External"/><Relationship Id="rId3291" Type="http://schemas.openxmlformats.org/officeDocument/2006/relationships/hyperlink" Target="https://www.caixa.gov.br/Downloads/sinapi-cadernos-tecnicos/SINAPI-CT-ESCAVACAO-DE-VALAS.pdf" TargetMode="External"/><Relationship Id="rId5740" Type="http://schemas.openxmlformats.org/officeDocument/2006/relationships/hyperlink" Target="https://www.caixa.gov.br/Downloads/sinapi-cadernos-tecnicos/SINAPI-CT-INSTALACOES-PREDIAIS-DE-AGUA-QUENTE-EM-CPVC.pdf" TargetMode="External"/><Relationship Id="rId8896" Type="http://schemas.openxmlformats.org/officeDocument/2006/relationships/hyperlink" Target="https://www.caixa.gov.br/Downloads/sinapi-cadernos-tecnicos/SINAPI-CT-SISTEMA-DE-PROTECAO-CONTRA-DESCARGAS-ATMOSFERICAS-SPDA.pdf" TargetMode="External"/><Relationship Id="rId1936" Type="http://schemas.openxmlformats.org/officeDocument/2006/relationships/hyperlink" Target="https://www.caixa.gov.br/Downloads/sinapi-cadernos-tecnicos/SINAPI-CT-DEPRECIACAO-JUROS-IMPOSTOS-E-SEGUROS-MANUTENCAO-E-MATERIAIS-NA-OPERACAO-DOS-EQUIPAMENTOS.pdf" TargetMode="External"/><Relationship Id="rId4342" Type="http://schemas.openxmlformats.org/officeDocument/2006/relationships/hyperlink" Target="https://www.caixa.gov.br/Downloads/sinapi-cadernos-tecnicos/SINAPI-CT-IMPERMEABILIZACAO-PROTECAO-MECANICA-E-TRATAMENTO-DE-JUNTA.pdf" TargetMode="External"/><Relationship Id="rId7498" Type="http://schemas.openxmlformats.org/officeDocument/2006/relationships/hyperlink" Target="https://www.caixa.gov.br/Downloads/sinapi-cadernos-tecnicos/SINAPI-CT-PAREDES-DE-CONCRETO-ARMACAO.pdf" TargetMode="External"/><Relationship Id="rId8549" Type="http://schemas.openxmlformats.org/officeDocument/2006/relationships/hyperlink" Target="https://www.caixa.gov.br/Downloads/sinapi-cadernos-tecnicos/SINAPI-CT-REDES-ENTERRADAS-DE-DISTRIBUICAO-ELETRICA.pdf" TargetMode="External"/><Relationship Id="rId8963" Type="http://schemas.openxmlformats.org/officeDocument/2006/relationships/hyperlink" Target="https://www.caixa.gov.br/Downloads/sinapi-cadernos-tecnicos/SINAPI-CT-SISTEMAS-DE-MEDICAO.pdf" TargetMode="External"/><Relationship Id="rId7565" Type="http://schemas.openxmlformats.org/officeDocument/2006/relationships/hyperlink" Target="https://www.caixa.gov.br/Downloads/sinapi-cadernos-tecnicos/SINAPI-CT-PAREDES-DE-CONCRETO-FORMAS.pdf" TargetMode="External"/><Relationship Id="rId8616" Type="http://schemas.openxmlformats.org/officeDocument/2006/relationships/hyperlink" Target="https://www.caixa.gov.br/Downloads/sinapi-cadernos-tecnicos/SINAPI-CT-REDES-DE-LOGICA-TELEFONIA-E-IMAGEM.pdf" TargetMode="External"/><Relationship Id="rId3011" Type="http://schemas.openxmlformats.org/officeDocument/2006/relationships/hyperlink" Target="https://www.caixa.gov.br/Downloads/sinapi-cadernos-tecnicos/SINAPI-CT-EQUIPAMENTOS-DE-PROTECAO-COLETIVA.pdf" TargetMode="External"/><Relationship Id="rId6167" Type="http://schemas.openxmlformats.org/officeDocument/2006/relationships/hyperlink" Target="https://www.caixa.gov.br/Downloads/sinapi-cadernos-tecnicos/SINAPI-CT-INSTALACOES-DE-GAS-E-INCENDIO-EM-ACO-E-FERRO-GALVANIZADO.pdf" TargetMode="External"/><Relationship Id="rId6581" Type="http://schemas.openxmlformats.org/officeDocument/2006/relationships/hyperlink" Target="https://www.caixa.gov.br/Downloads/sinapi-cadernos-tecnicos/SINAPI-CT-INSTALACOES-EM-COBRE.pdf" TargetMode="External"/><Relationship Id="rId7218" Type="http://schemas.openxmlformats.org/officeDocument/2006/relationships/hyperlink" Target="https://www.caixa.gov.br/Downloads/sinapi-cadernos-tecnicos/SINAPI-CT-LOUCAS-E-METAIS.pdf" TargetMode="External"/><Relationship Id="rId7632" Type="http://schemas.openxmlformats.org/officeDocument/2006/relationships/hyperlink" Target="https://www.caixa.gov.br/Downloads/sinapi-cadernos-tecnicos/SINAPI-CT-PASSEIOS-DE-CONCRETO.pdf" TargetMode="External"/><Relationship Id="rId2777" Type="http://schemas.openxmlformats.org/officeDocument/2006/relationships/hyperlink" Target="https://www.caixa.gov.br/Downloads/sinapi-cadernos-tecnicos/SINAPI-CT-DRENOS.pdf" TargetMode="External"/><Relationship Id="rId5183" Type="http://schemas.openxmlformats.org/officeDocument/2006/relationships/hyperlink" Target="https://www.caixa.gov.br/Downloads/sinapi-cadernos-tecnicos/SINAPI-CT-INSTALACOES-HIDRAULICAS-EM-PEX.pdf" TargetMode="External"/><Relationship Id="rId6234" Type="http://schemas.openxmlformats.org/officeDocument/2006/relationships/hyperlink" Target="https://www.caixa.gov.br/Downloads/sinapi-cadernos-tecnicos/SINAPI-CT-INSTALACOES-DE-GAS-E-INCENDIO-EM-ACO-E-FERRO-GALVANIZADO.pdf" TargetMode="External"/><Relationship Id="rId749" Type="http://schemas.openxmlformats.org/officeDocument/2006/relationships/hyperlink" Target="https://www.caixa.gov.br/Downloads/sinapi-cadernos-tecnicos/SINAPI-CT-ATERRO-E-REATERRO-DE-VALAS.pdf" TargetMode="External"/><Relationship Id="rId1379" Type="http://schemas.openxmlformats.org/officeDocument/2006/relationships/hyperlink" Target="https://www.caixa.gov.br/Downloads/sinapi-cadernos-tecnicos/SINAPI-CT-CONCRETO-PROTENDIDO.pdf" TargetMode="External"/><Relationship Id="rId3828" Type="http://schemas.openxmlformats.org/officeDocument/2006/relationships/hyperlink" Target="https://www.caixa.gov.br/Downloads/sinapi-cadernos-tecnicos/SINAPI-CT-ESTRUTURAS-DE-MADEIRA.pdf" TargetMode="External"/><Relationship Id="rId5250" Type="http://schemas.openxmlformats.org/officeDocument/2006/relationships/hyperlink" Target="https://www.caixa.gov.br/Downloads/sinapi-cadernos-tecnicos/SINAPI-CT-INSTALACOES-HIDRAULICAS-EM-PPR.pdf" TargetMode="External"/><Relationship Id="rId6301" Type="http://schemas.openxmlformats.org/officeDocument/2006/relationships/hyperlink" Target="https://www.caixa.gov.br/Downloads/sinapi-cadernos-tecnicos/SINAPI-CT-INSTALACOES-DE-GAS-EM-PEX-MULTICAMADAS.pdf" TargetMode="External"/><Relationship Id="rId9457" Type="http://schemas.openxmlformats.org/officeDocument/2006/relationships/hyperlink" Target="https://www.caixa.gov.br/Downloads/sinapi-cadernos-tecnicos/SINAPI-CT-TUBULOES.pdf" TargetMode="External"/><Relationship Id="rId1793" Type="http://schemas.openxmlformats.org/officeDocument/2006/relationships/hyperlink" Target="https://www.caixa.gov.br/Downloads/sinapi-cadernos-tecnicos/SINAPI-CT-CUSTOS-HORARIOS-PRODUTIVO-E-IMPRODUTIVO-DOS-EQUIPAMENTOS.pdf" TargetMode="External"/><Relationship Id="rId2844" Type="http://schemas.openxmlformats.org/officeDocument/2006/relationships/hyperlink" Target="https://www.caixa.gov.br/Downloads/sinapi-cadernos-tecnicos/SINAPI-CT-DUTOS-PARA-AR-CONDICIONADO.pdf" TargetMode="External"/><Relationship Id="rId8059" Type="http://schemas.openxmlformats.org/officeDocument/2006/relationships/hyperlink" Target="https://www.caixa.gov.br/Downloads/sinapi-cadernos-tecnicos/SINAPI-CT-POSTES-DE-CONCRETO-E-METALICOS.pdf" TargetMode="External"/><Relationship Id="rId85" Type="http://schemas.openxmlformats.org/officeDocument/2006/relationships/hyperlink" Target="https://www.caixa.gov.br/Downloads/sinapi-cadernos-tecnicos/SINAPI-CT-ALVENARIA-DE-VEDACAO.pdf" TargetMode="External"/><Relationship Id="rId816" Type="http://schemas.openxmlformats.org/officeDocument/2006/relationships/hyperlink" Target="https://www.caixa.gov.br/Downloads/sinapi-cadernos-tecnicos/SINAPI-CT-ATERROS-BASES-SUB-BASES-E-IMPRIMACOES.pdf" TargetMode="External"/><Relationship Id="rId1446" Type="http://schemas.openxmlformats.org/officeDocument/2006/relationships/hyperlink" Target="https://www.caixa.gov.br/Downloads/sinapi-cadernos-tecnicos/SINAPI-CT-CUSTOS-HORARIOS-PRODUTIVO-E-IMPRODUTIVO-DOS-EQUIPAMENTOS.pdf" TargetMode="External"/><Relationship Id="rId1860" Type="http://schemas.openxmlformats.org/officeDocument/2006/relationships/hyperlink" Target="https://www.caixa.gov.br/Downloads/sinapi-cadernos-tecnicos/SINAPI-CT-DEMOLICOES-E-REMOCOES.pdf" TargetMode="External"/><Relationship Id="rId2911" Type="http://schemas.openxmlformats.org/officeDocument/2006/relationships/hyperlink" Target="https://www.caixa.gov.br/Downloads/sinapi-cadernos-tecnicos/SINAPI-CT-ELETROCALHAS.pdf" TargetMode="External"/><Relationship Id="rId7075" Type="http://schemas.openxmlformats.org/officeDocument/2006/relationships/hyperlink" Target="https://www.caixa.gov.br/Downloads/sinapi-metodologia/Livro_SINAPI_Calculos_Parametros.pdf" TargetMode="External"/><Relationship Id="rId8473" Type="http://schemas.openxmlformats.org/officeDocument/2006/relationships/hyperlink" Target="https://www.caixa.gov.br/Downloads/sinapi-cadernos-tecnicos/SINAPI-CT-RASGOS-E-FIXACOES.pdf" TargetMode="External"/><Relationship Id="rId9524" Type="http://schemas.openxmlformats.org/officeDocument/2006/relationships/hyperlink" Target="https://www.caixa.gov.br/Downloads/sinapi-cadernos-tecnicos/SINAPI-CT-VIDROS-E-ESPELHOS.pdf" TargetMode="External"/><Relationship Id="rId1513" Type="http://schemas.openxmlformats.org/officeDocument/2006/relationships/hyperlink" Target="https://www.caixa.gov.br/Downloads/sinapi-cadernos-tecnicos/SINAPI-CT-CUSTOS-HORARIOS-PRODUTIVO-E-IMPRODUTIVO-DOS-EQUIPAMENTOS.pdf" TargetMode="External"/><Relationship Id="rId4669" Type="http://schemas.openxmlformats.org/officeDocument/2006/relationships/hyperlink" Target="https://www.caixa.gov.br/Downloads/sinapi-cadernos-tecnicos/SINAPI-CT-INSTALACOES-ELETRICAS-QUADROS-CABOS-DISJUNTORES-CONTATORES-E-BARRAMENTOS-BLINDADOS.pdf" TargetMode="External"/><Relationship Id="rId8126" Type="http://schemas.openxmlformats.org/officeDocument/2006/relationships/hyperlink" Target="https://www.caixa.gov.br/Downloads/sinapi-cadernos-tecnicos/SINAPI-CT-POCOS-DE-VISITA-E-CAIXAS-PARA-BOCAS-DE-LOBO.pdf" TargetMode="External"/><Relationship Id="rId8540" Type="http://schemas.openxmlformats.org/officeDocument/2006/relationships/hyperlink" Target="https://www.caixa.gov.br/Downloads/sinapi-cadernos-tecnicos/SINAPI-CT-RECOMPOSICAO-DE-PAVIMENTOS.pdf" TargetMode="External"/><Relationship Id="rId3685" Type="http://schemas.openxmlformats.org/officeDocument/2006/relationships/hyperlink" Target="https://www.caixa.gov.br/Downloads/sinapi-cadernos-tecnicos/SINAPI-CT-ESTRUTURA-E-TRAMA-PARA-COBERTURA.pdf" TargetMode="External"/><Relationship Id="rId4736" Type="http://schemas.openxmlformats.org/officeDocument/2006/relationships/hyperlink" Target="https://www.caixa.gov.br/Downloads/sinapi-cadernos-tecnicos/SINAPI-CT-INSTALACOES-ELETRICAS-REDE-DE-DISTRIBUICAO.pdf" TargetMode="External"/><Relationship Id="rId6091" Type="http://schemas.openxmlformats.org/officeDocument/2006/relationships/hyperlink" Target="https://www.caixa.gov.br/Downloads/sinapi-cadernos-tecnicos/SINAPI-CT-INSTALACOES-DE-GAS-E-INCENDIO-EM-ACO-E-FERRO-GALVANIZADO.pdf" TargetMode="External"/><Relationship Id="rId7142" Type="http://schemas.openxmlformats.org/officeDocument/2006/relationships/hyperlink" Target="https://www.caixa.gov.br/Downloads/sinapi-cadernos-tecnicos/SINAPI-CT-LOCACAO-DE-OBRAS.pdf" TargetMode="External"/><Relationship Id="rId2287" Type="http://schemas.openxmlformats.org/officeDocument/2006/relationships/hyperlink" Target="https://www.caixa.gov.br/Downloads/sinapi-cadernos-tecnicos/SINAPI-CT-DEPRECIACAO-JUROS-IMPOSTOS-E-SEGUROS-MANUTENCAO-E-MATERIAIS-NA-OPERACAO-DOS-EQUIPAMENTOS.pdf" TargetMode="External"/><Relationship Id="rId3338" Type="http://schemas.openxmlformats.org/officeDocument/2006/relationships/hyperlink" Target="https://www.caixa.gov.br/Downloads/sinapi-cadernos-tecnicos/SINAPI-CT-ESCAVACAO-EM-MATERIAL-DE-3&#170;-CATEGORIA.pdf" TargetMode="External"/><Relationship Id="rId3752" Type="http://schemas.openxmlformats.org/officeDocument/2006/relationships/hyperlink" Target="https://www.caixa.gov.br/Downloads/sinapi-cadernos-tecnicos/SINAPI-CT-ESTRUTURAS-DE-CONTENCAO-ESTACAS-PAREDES-DIAFRAGMA-E-MURETA-GUIA.pdf" TargetMode="External"/><Relationship Id="rId7959" Type="http://schemas.openxmlformats.org/officeDocument/2006/relationships/hyperlink" Target="https://www.caixa.gov.br/Downloads/sinapi-cadernos-tecnicos/SINAPI-CT-PINTURA-PARA-PISOS-E-PARA-SINALIZACAO-HORIZONTAL-E-VERTICAL.pdf" TargetMode="External"/><Relationship Id="rId259" Type="http://schemas.openxmlformats.org/officeDocument/2006/relationships/hyperlink" Target="https://www.caixa.gov.br/Downloads/sinapi-cadernos-tecnicos/SINAPI-CT-ARGAMASSAS.pdf" TargetMode="External"/><Relationship Id="rId673" Type="http://schemas.openxmlformats.org/officeDocument/2006/relationships/hyperlink" Target="https://www.caixa.gov.br/Downloads/sinapi-cadernos-tecnicos/SINAPI-CT-ASSENTAMENTO-DE-TUBOS-DE-ESGOTO-OU-DRENAGEM-PLUVIAL-EM-CONCRETO.pdf" TargetMode="External"/><Relationship Id="rId2354" Type="http://schemas.openxmlformats.org/officeDocument/2006/relationships/hyperlink" Target="https://www.caixa.gov.br/Downloads/sinapi-cadernos-tecnicos/SINAPI-CT-DEPRECIACAO-JUROS-IMPOSTOS-E-SEGUROS-MANUTENCAO-E-MATERIAIS-NA-OPERACAO-DOS-EQUIPAMENTOS.pdf" TargetMode="External"/><Relationship Id="rId3405" Type="http://schemas.openxmlformats.org/officeDocument/2006/relationships/hyperlink" Target="https://www.caixa.gov.br/Downloads/sinapi-cadernos-tecnicos/SINAPI-CT-ESCORAMENTO-E-PREPARO-DE-FUNDO-DE-VALAS.pdf" TargetMode="External"/><Relationship Id="rId4803" Type="http://schemas.openxmlformats.org/officeDocument/2006/relationships/hyperlink" Target="https://www.caixa.gov.br/Downloads/sinapi-cadernos-tecnicos/SINAPI-CT-INSTALACOES-ELETRICAS-REDE-DE-DISTRIBUICAO.pdf" TargetMode="External"/><Relationship Id="rId9381" Type="http://schemas.openxmlformats.org/officeDocument/2006/relationships/hyperlink" Target="https://www.caixa.gov.br/Downloads/sinapi-cadernos-tecnicos/SINAPI-CT-TRATAMENTOS-SUPERFICIAIS.pdf" TargetMode="External"/><Relationship Id="rId326" Type="http://schemas.openxmlformats.org/officeDocument/2006/relationships/hyperlink" Target="https://www.caixa.gov.br/Downloads/sinapi-cadernos-tecnicos/SINAPI-CT-ARMACAO-PARA-ESTRUTURAS-DE-CONCRETO-ARMADO.pdf" TargetMode="External"/><Relationship Id="rId1370" Type="http://schemas.openxmlformats.org/officeDocument/2006/relationships/hyperlink" Target="https://www.caixa.gov.br/Downloads/sinapi-cadernos-tecnicos/SINAPI-CT-CONCRETO-PROTENDIDO.pdf" TargetMode="External"/><Relationship Id="rId2007" Type="http://schemas.openxmlformats.org/officeDocument/2006/relationships/hyperlink" Target="https://www.caixa.gov.br/Downloads/sinapi-cadernos-tecnicos/SINAPI-CT-DEPRECIACAO-JUROS-IMPOSTOS-E-SEGUROS-MANUTENCAO-E-MATERIAIS-NA-OPERACAO-DOS-EQUIPAMENTOS.pdf" TargetMode="External"/><Relationship Id="rId6975" Type="http://schemas.openxmlformats.org/officeDocument/2006/relationships/hyperlink" Target="https://www.caixa.gov.br/Downloads/sinapi-metodologia/Livro_SINAPI_Calculos_Parametros.pdf" TargetMode="External"/><Relationship Id="rId9034" Type="http://schemas.openxmlformats.org/officeDocument/2006/relationships/hyperlink" Target="https://www.caixa.gov.br/Downloads/sinapi-cadernos-tecnicos/SINAPI-CT-TRANSFORMADORES.pdf" TargetMode="External"/><Relationship Id="rId740" Type="http://schemas.openxmlformats.org/officeDocument/2006/relationships/hyperlink" Target="https://www.caixa.gov.br/Downloads/sinapi-cadernos-tecnicos/SINAPI-CT-ATERRO-E-REATERRO-DE-VALAS.pdf" TargetMode="External"/><Relationship Id="rId1023" Type="http://schemas.openxmlformats.org/officeDocument/2006/relationships/hyperlink" Target="https://www.caixa.gov.br/Downloads/sinapi-cadernos-tecnicos/SINAPI-CT-BOCAS-PARA-BUEIROS.pdf" TargetMode="External"/><Relationship Id="rId2421" Type="http://schemas.openxmlformats.org/officeDocument/2006/relationships/hyperlink" Target="https://www.caixa.gov.br/Downloads/sinapi-cadernos-tecnicos/SINAPI-CT-DEPRECIACAO-JUROS-IMPOSTOS-E-SEGUROS-MANUTENCAO-E-MATERIAIS-NA-OPERACAO-DOS-EQUIPAMENTOS.pdf" TargetMode="External"/><Relationship Id="rId4179" Type="http://schemas.openxmlformats.org/officeDocument/2006/relationships/hyperlink" Target="https://www.caixa.gov.br/Downloads/sinapi-cadernos-tecnicos/SINAPI-CT-GESSO.pdf" TargetMode="External"/><Relationship Id="rId5577" Type="http://schemas.openxmlformats.org/officeDocument/2006/relationships/hyperlink" Target="https://www.caixa.gov.br/Downloads/sinapi-cadernos-tecnicos/SINAPI-CT-INSTALACOES-PREDIAIS-DE-AGUA-FRIA-EM-PVC.pdf" TargetMode="External"/><Relationship Id="rId5991" Type="http://schemas.openxmlformats.org/officeDocument/2006/relationships/hyperlink" Target="https://www.caixa.gov.br/Downloads/sinapi-cadernos-tecnicos/SINAPI-CT-INSTALACOES-DE-GAS-E-INCENDIO-EM-ACO-E-FERRO-GALVANIZADO.pdf" TargetMode="External"/><Relationship Id="rId6628" Type="http://schemas.openxmlformats.org/officeDocument/2006/relationships/hyperlink" Target="https://www.caixa.gov.br/Downloads/sinapi-cadernos-tecnicos/SINAPI-CT-INSTALACOES-PARA-CANTEIROS-DE-OBRAS.pdf" TargetMode="External"/><Relationship Id="rId8050" Type="http://schemas.openxmlformats.org/officeDocument/2006/relationships/hyperlink" Target="https://www.caixa.gov.br/Downloads/sinapi-cadernos-tecnicos/SINAPI-CT-POSTES-DE-CONCRETO-E-METALICOS.pdf" TargetMode="External"/><Relationship Id="rId4593" Type="http://schemas.openxmlformats.org/officeDocument/2006/relationships/hyperlink" Target="https://www.caixa.gov.br/Downloads/sinapi-cadernos-tecnicos/SINAPI-CT-INSTALACOES-ELETRICAS-ELETRODUTOS-CONEXOES-E-CONDULETES-APARENTES.pdf" TargetMode="External"/><Relationship Id="rId5644" Type="http://schemas.openxmlformats.org/officeDocument/2006/relationships/hyperlink" Target="https://www.caixa.gov.br/Downloads/sinapi-cadernos-tecnicos/SINAPI-CT-INSTALACOES-PREDIAIS-DE-AGUA-FRIA-EM-PVC.pdf" TargetMode="External"/><Relationship Id="rId9101" Type="http://schemas.openxmlformats.org/officeDocument/2006/relationships/hyperlink" Target="https://www.caixa.gov.br/Downloads/sinapi-cadernos-tecnicos/SINAPI-CT-TRANSPORTE-FLUVIAL-CARGA-E-DESCARGA.pdf" TargetMode="External"/><Relationship Id="rId3195" Type="http://schemas.openxmlformats.org/officeDocument/2006/relationships/hyperlink" Target="https://www.caixa.gov.br/Downloads/sinapi-cadernos-tecnicos/SINAPI-CT-ESCAVACAO-VERTICAL-A-CEU-ABERTO.pdf" TargetMode="External"/><Relationship Id="rId4246" Type="http://schemas.openxmlformats.org/officeDocument/2006/relationships/hyperlink" Target="https://www.caixa.gov.br/Downloads/sinapi-cadernos-tecnicos/SINAPI-CT-GUIAS-E-SARJETAS.pdf" TargetMode="External"/><Relationship Id="rId4660" Type="http://schemas.openxmlformats.org/officeDocument/2006/relationships/hyperlink" Target="https://www.caixa.gov.br/Downloads/sinapi-cadernos-tecnicos/SINAPI-CT-INSTALACOES-ELETRICAS-QUADROS-CABOS-DISJUNTORES-CONTATORES-E-BARRAMENTOS-BLINDADOS.pdf" TargetMode="External"/><Relationship Id="rId5711" Type="http://schemas.openxmlformats.org/officeDocument/2006/relationships/hyperlink" Target="https://www.caixa.gov.br/Downloads/sinapi-cadernos-tecnicos/SINAPI-CT-INSTALACOES-PREDIAIS-DE-AGUA-QUENTE-EM-CPVC.pdf" TargetMode="External"/><Relationship Id="rId8867" Type="http://schemas.openxmlformats.org/officeDocument/2006/relationships/hyperlink" Target="https://www.caixa.gov.br/Downloads/sinapi-cadernos-tecnicos/SINAPI-CT-SINALIZACAO-VERTICAL-VIARIA.pdf" TargetMode="External"/><Relationship Id="rId3262" Type="http://schemas.openxmlformats.org/officeDocument/2006/relationships/hyperlink" Target="https://www.caixa.gov.br/Downloads/sinapi-cadernos-tecnicos/SINAPI-CT-ESCAVACAO-VERTICAL-A-CEU-ABERTO.pdf" TargetMode="External"/><Relationship Id="rId4313" Type="http://schemas.openxmlformats.org/officeDocument/2006/relationships/hyperlink" Target="https://www.caixa.gov.br/Downloads/sinapi-cadernos-tecnicos/SINAPI-CT-ILUMINACAO-PREDIAL-E-MONITORAMENTO.pdf" TargetMode="External"/><Relationship Id="rId7469" Type="http://schemas.openxmlformats.org/officeDocument/2006/relationships/hyperlink" Target="https://www.caixa.gov.br/Downloads/sinapi-cadernos-tecnicos/SINAPI-CT-MONTAGEM-DE-GRUAS-E-CREMALHEIRAS.pdf" TargetMode="External"/><Relationship Id="rId7883" Type="http://schemas.openxmlformats.org/officeDocument/2006/relationships/hyperlink" Target="https://www.caixa.gov.br/Downloads/sinapi-cadernos-tecnicos/SINAPI-CT-PINTURA-EM-MADEIRA.pdf" TargetMode="External"/><Relationship Id="rId183" Type="http://schemas.openxmlformats.org/officeDocument/2006/relationships/hyperlink" Target="https://www.caixa.gov.br/Downloads/sinapi-cadernos-tecnicos/SINAPI-CT-ARGAMASSAS.pdf" TargetMode="External"/><Relationship Id="rId1907" Type="http://schemas.openxmlformats.org/officeDocument/2006/relationships/hyperlink" Target="https://www.caixa.gov.br/Downloads/sinapi-cadernos-tecnicos/SINAPI-CT-DEPRECIACAO-JUROS-IMPOSTOS-E-SEGUROS-MANUTENCAO-E-MATERIAIS-NA-OPERACAO-DOS-EQUIPAMENTOS.pdf" TargetMode="External"/><Relationship Id="rId6485" Type="http://schemas.openxmlformats.org/officeDocument/2006/relationships/hyperlink" Target="https://www.caixa.gov.br/Downloads/sinapi-cadernos-tecnicos/SINAPI-CT-INSTALACOES-EM-COBRE.pdf" TargetMode="External"/><Relationship Id="rId7536" Type="http://schemas.openxmlformats.org/officeDocument/2006/relationships/hyperlink" Target="https://www.caixa.gov.br/Downloads/sinapi-cadernos-tecnicos/SINAPI-CT-PAREDES-DE-CONCRETO-ESTUCAMENTO.pdf" TargetMode="External"/><Relationship Id="rId8934" Type="http://schemas.openxmlformats.org/officeDocument/2006/relationships/hyperlink" Target="https://www.caixa.gov.br/Downloads/sinapi-cadernos-tecnicos/SINAPI-CT-SISTEMAS-DE-MEDICAO.pdf" TargetMode="External"/><Relationship Id="rId250" Type="http://schemas.openxmlformats.org/officeDocument/2006/relationships/hyperlink" Target="https://www.caixa.gov.br/Downloads/sinapi-cadernos-tecnicos/SINAPI-CT-ARGAMASSAS.pdf" TargetMode="External"/><Relationship Id="rId5087" Type="http://schemas.openxmlformats.org/officeDocument/2006/relationships/hyperlink" Target="https://www.caixa.gov.br/Downloads/sinapi-cadernos-tecnicos/SINAPI-CT-INSTALACOES-HIDRAULICAS-RESERVACAO-E-BOMBAS-DE-RECALQUE.pdf" TargetMode="External"/><Relationship Id="rId6138" Type="http://schemas.openxmlformats.org/officeDocument/2006/relationships/hyperlink" Target="https://www.caixa.gov.br/Downloads/sinapi-cadernos-tecnicos/SINAPI-CT-INSTALACOES-DE-GAS-E-INCENDIO-EM-ACO-E-FERRO-GALVANIZADO.pdf" TargetMode="External"/><Relationship Id="rId7950" Type="http://schemas.openxmlformats.org/officeDocument/2006/relationships/hyperlink" Target="https://www.caixa.gov.br/Downloads/sinapi-cadernos-tecnicos/SINAPI-CT-PINTURA-PARA-PISOS-E-PARA-SINALIZACAO-HORIZONTAL-E-VERTICAL.pdf" TargetMode="External"/><Relationship Id="rId5154" Type="http://schemas.openxmlformats.org/officeDocument/2006/relationships/hyperlink" Target="https://www.caixa.gov.br/Downloads/sinapi-cadernos-tecnicos/SINAPI-CT-INSTALACOES-HIDRAULICAS-EM-PEX.pdf" TargetMode="External"/><Relationship Id="rId6552" Type="http://schemas.openxmlformats.org/officeDocument/2006/relationships/hyperlink" Target="https://www.caixa.gov.br/Downloads/sinapi-cadernos-tecnicos/SINAPI-CT-INSTALACOES-EM-COBRE.pdf" TargetMode="External"/><Relationship Id="rId7603" Type="http://schemas.openxmlformats.org/officeDocument/2006/relationships/hyperlink" Target="https://www.caixa.gov.br/Downloads/sinapi-cadernos-tecnicos/SINAPI-CT-PARQUINHOS-E-EQUIPAMENTOS-DE-GINASTICA-AO-AR-LIVRE.pdf" TargetMode="External"/><Relationship Id="rId1697" Type="http://schemas.openxmlformats.org/officeDocument/2006/relationships/hyperlink" Target="https://www.caixa.gov.br/Downloads/sinapi-cadernos-tecnicos/SINAPI-CT-CUSTOS-HORARIOS-PRODUTIVO-E-IMPRODUTIVO-DOS-EQUIPAMENTOS.pdf" TargetMode="External"/><Relationship Id="rId2748" Type="http://schemas.openxmlformats.org/officeDocument/2006/relationships/hyperlink" Target="https://www.caixa.gov.br/Downloads/sinapi-cadernos-tecnicos/SINAPI-CT-DRENAGEM-DE-AR-CONDICIONADO.pdf" TargetMode="External"/><Relationship Id="rId6205" Type="http://schemas.openxmlformats.org/officeDocument/2006/relationships/hyperlink" Target="https://www.caixa.gov.br/Downloads/sinapi-cadernos-tecnicos/SINAPI-CT-INSTALACOES-DE-GAS-E-INCENDIO-EM-ACO-E-FERRO-GALVANIZADO.pdf" TargetMode="External"/><Relationship Id="rId1764" Type="http://schemas.openxmlformats.org/officeDocument/2006/relationships/hyperlink" Target="https://www.caixa.gov.br/Downloads/sinapi-cadernos-tecnicos/SINAPI-CT-CUSTOS-HORARIOS-PRODUTIVO-E-IMPRODUTIVO-DOS-EQUIPAMENTOS.pdf" TargetMode="External"/><Relationship Id="rId2815" Type="http://schemas.openxmlformats.org/officeDocument/2006/relationships/hyperlink" Target="https://www.caixa.gov.br/Downloads/sinapi-cadernos-tecnicos/SINAPI-CT-DUTOS-PARA-AR-CONDICIONADO.pdf" TargetMode="External"/><Relationship Id="rId4170" Type="http://schemas.openxmlformats.org/officeDocument/2006/relationships/hyperlink" Target="https://www.caixa.gov.br/Downloads/sinapi-cadernos-tecnicos/SINAPI-CT-GALERIAS-COM-ADUELAS-DE-CONCRETO.pdf" TargetMode="External"/><Relationship Id="rId5221" Type="http://schemas.openxmlformats.org/officeDocument/2006/relationships/hyperlink" Target="https://www.caixa.gov.br/Downloads/sinapi-cadernos-tecnicos/SINAPI-CT-INSTALACOES-HIDRAULICAS-EM-PEX.pdf" TargetMode="External"/><Relationship Id="rId8377" Type="http://schemas.openxmlformats.org/officeDocument/2006/relationships/hyperlink" Target="https://www.caixa.gov.br/Downloads/sinapi-cadernos-tecnicos/SINAPI-CT-RADIER-PISO-DE-CONCRETO-E-LAJE-SOBRE-SOLO.pdf" TargetMode="External"/><Relationship Id="rId8791" Type="http://schemas.openxmlformats.org/officeDocument/2006/relationships/hyperlink" Target="https://www.caixa.gov.br/Downloads/sinapi-cadernos-tecnicos/SINAPI-CT-REVESTIMENTOS-CERAMICOS-INTERNOS.pdf" TargetMode="External"/><Relationship Id="rId9428" Type="http://schemas.openxmlformats.org/officeDocument/2006/relationships/hyperlink" Target="https://www.caixa.gov.br/Downloads/sinapi-cadernos-tecnicos/SINAPI-CT-TUBULACAO-FLANGEADA-PARA-REDES-DE-AGUA.pdf" TargetMode="External"/><Relationship Id="rId56" Type="http://schemas.openxmlformats.org/officeDocument/2006/relationships/hyperlink" Target="https://www.caixa.gov.br/Downloads/sinapi-cadernos-tecnicos/SINAPI-CT-ALVENARIA-DE-VEDACAO.pdf" TargetMode="External"/><Relationship Id="rId1417" Type="http://schemas.openxmlformats.org/officeDocument/2006/relationships/hyperlink" Target="https://www.caixa.gov.br/Downloads/sinapi-cadernos-tecnicos/SINAPI-CT-CONTRAPISO.pdf" TargetMode="External"/><Relationship Id="rId1831" Type="http://schemas.openxmlformats.org/officeDocument/2006/relationships/hyperlink" Target="https://www.caixa.gov.br/Downloads/sinapi-cadernos-tecnicos/SINAPI-CT-CUSTOS-HORARIOS-PRODUTIVO-E-IMPRODUTIVO-DOS-EQUIPAMENTOS.pdf" TargetMode="External"/><Relationship Id="rId4987" Type="http://schemas.openxmlformats.org/officeDocument/2006/relationships/hyperlink" Target="https://www.caixa.gov.br/Downloads/sinapi-cadernos-tecnicos/SINAPI-CT-INSTALACOES-HIDRAULICAS-RESERVACAO-E-BOMBAS-DE-RECALQUE.pdf" TargetMode="External"/><Relationship Id="rId7393" Type="http://schemas.openxmlformats.org/officeDocument/2006/relationships/hyperlink" Target="https://www.caixa.gov.br/Downloads/sinapi-cadernos-tecnicos/SINAPI-CT-MASSA-UNICA-INTERNA.pdf" TargetMode="External"/><Relationship Id="rId8444" Type="http://schemas.openxmlformats.org/officeDocument/2006/relationships/hyperlink" Target="https://www.caixa.gov.br/Downloads/sinapi-cadernos-tecnicos/SINAPI-CT-RASGOS-E-FIXACOES.pdf" TargetMode="External"/><Relationship Id="rId3589" Type="http://schemas.openxmlformats.org/officeDocument/2006/relationships/hyperlink" Target="https://www.caixa.gov.br/Downloads/sinapi-cadernos-tecnicos/SINAPI-CT-ESTACAS-BROCA-STRAUSS-E-ESCAVADA-COM-FLUIDO-ESTABILIZANTE.pdf" TargetMode="External"/><Relationship Id="rId7046" Type="http://schemas.openxmlformats.org/officeDocument/2006/relationships/hyperlink" Target="https://www.caixa.gov.br/Downloads/sinapi-metodologia/Livro_SINAPI_Calculos_Parametros.pdf" TargetMode="External"/><Relationship Id="rId7460" Type="http://schemas.openxmlformats.org/officeDocument/2006/relationships/hyperlink" Target="https://www.caixa.gov.br/Downloads/sinapi-cadernos-tecnicos/SINAPI-CT-MONOCAPA.pdf" TargetMode="External"/><Relationship Id="rId8511" Type="http://schemas.openxmlformats.org/officeDocument/2006/relationships/hyperlink" Target="https://www.caixa.gov.br/Downloads/sinapi-cadernos-tecnicos/SINAPI-CT-RECOMPOSICAO-DE-PAVIMENTOS.pdf" TargetMode="External"/><Relationship Id="rId6062" Type="http://schemas.openxmlformats.org/officeDocument/2006/relationships/hyperlink" Target="https://www.caixa.gov.br/Downloads/sinapi-cadernos-tecnicos/SINAPI-CT-INSTALACOES-DE-GAS-E-INCENDIO-EM-ACO-E-FERRO-GALVANIZADO.pdf" TargetMode="External"/><Relationship Id="rId7113" Type="http://schemas.openxmlformats.org/officeDocument/2006/relationships/hyperlink" Target="https://www.caixa.gov.br/Downloads/sinapi-metodologia/Livro_SINAPI_Calculos_Parametros.pdf" TargetMode="External"/><Relationship Id="rId577" Type="http://schemas.openxmlformats.org/officeDocument/2006/relationships/hyperlink" Target="https://www.caixa.gov.br/Downloads/sinapi-cadernos-tecnicos/SINAPI-CT-ASSENTAMENTO-DE-TUBOS-DE-PVC-E-METALICOS-EM-REDES-DE-AGUA.pdf" TargetMode="External"/><Relationship Id="rId2258" Type="http://schemas.openxmlformats.org/officeDocument/2006/relationships/hyperlink" Target="https://www.caixa.gov.br/Downloads/sinapi-cadernos-tecnicos/SINAPI-CT-DEPRECIACAO-JUROS-IMPOSTOS-E-SEGUROS-MANUTENCAO-E-MATERIAIS-NA-OPERACAO-DOS-EQUIPAMENTOS.pdf" TargetMode="External"/><Relationship Id="rId3656" Type="http://schemas.openxmlformats.org/officeDocument/2006/relationships/hyperlink" Target="https://www.caixa.gov.br/Downloads/sinapi-cadernos-tecnicos/SINAPI-CT-ESTRUTURA-E-TRAMA-PARA-COBERTURA.pdf" TargetMode="External"/><Relationship Id="rId4707" Type="http://schemas.openxmlformats.org/officeDocument/2006/relationships/hyperlink" Target="https://www.caixa.gov.br/Downloads/sinapi-cadernos-tecnicos/SINAPI-CT-INSTALACOES-ELETRICAS-QUADROS-CABOS-DISJUNTORES-CONTATORES-E-BARRAMENTOS-BLINDADOS.pdf" TargetMode="External"/><Relationship Id="rId9285" Type="http://schemas.openxmlformats.org/officeDocument/2006/relationships/hyperlink" Target="https://www.caixa.gov.br/Downloads/sinapi-cadernos-tecnicos/SINAPI-CT-TRANSPORTE-CARGA-E-DESCARGA-DE-MATERIAIS.pdf" TargetMode="External"/><Relationship Id="rId991" Type="http://schemas.openxmlformats.org/officeDocument/2006/relationships/hyperlink" Target="https://www.caixa.gov.br/Downloads/sinapi-cadernos-tecnicos/SINAPI-CT-BOCAS-PARA-BUEIROS.pdf" TargetMode="External"/><Relationship Id="rId2672" Type="http://schemas.openxmlformats.org/officeDocument/2006/relationships/hyperlink" Target="https://www.caixa.gov.br/Downloads/sinapi-cadernos-tecnicos/SINAPI-CT-DEPRECIACAO-JUROS-IMPOSTOS-E-SEGUROS-MANUTENCAO-E-MATERIAIS-NA-OPERACAO-DOS-EQUIPAMENTOS.pdf" TargetMode="External"/><Relationship Id="rId3309" Type="http://schemas.openxmlformats.org/officeDocument/2006/relationships/hyperlink" Target="https://www.caixa.gov.br/Downloads/sinapi-cadernos-tecnicos/SINAPI-CT-ESCAVACAO-DE-VALAS.pdf" TargetMode="External"/><Relationship Id="rId3723" Type="http://schemas.openxmlformats.org/officeDocument/2006/relationships/hyperlink" Target="https://www.caixa.gov.br/Downloads/sinapi-cadernos-tecnicos/SINAPI-CT-ESTRUTURA-E-TRAMA-PARA-COBERTURA.pdf" TargetMode="External"/><Relationship Id="rId6879" Type="http://schemas.openxmlformats.org/officeDocument/2006/relationships/hyperlink" Target="https://www.caixa.gov.br/Downloads/sinapi-metodologia/Livro_SINAPI_Calculos_Parametros.pdf" TargetMode="External"/><Relationship Id="rId644" Type="http://schemas.openxmlformats.org/officeDocument/2006/relationships/hyperlink" Target="https://www.caixa.gov.br/Downloads/sinapi-cadernos-tecnicos/SINAPI-CT-ASSENTAMENTO-DE-TUBOS-DE-ESGOTO-OU-DRENAGEM-PLUVIAL-EM-CONCRETO.pdf" TargetMode="External"/><Relationship Id="rId1274" Type="http://schemas.openxmlformats.org/officeDocument/2006/relationships/hyperlink" Target="https://www.caixa.gov.br/Downloads/sinapi-cadernos-tecnicos/SINAPI-CT-CHAPISCO.pdf" TargetMode="External"/><Relationship Id="rId2325" Type="http://schemas.openxmlformats.org/officeDocument/2006/relationships/hyperlink" Target="https://www.caixa.gov.br/Downloads/sinapi-cadernos-tecnicos/SINAPI-CT-DEPRECIACAO-JUROS-IMPOSTOS-E-SEGUROS-MANUTENCAO-E-MATERIAIS-NA-OPERACAO-DOS-EQUIPAMENTOS.pdf" TargetMode="External"/><Relationship Id="rId5895" Type="http://schemas.openxmlformats.org/officeDocument/2006/relationships/hyperlink" Target="https://www.caixa.gov.br/Downloads/sinapi-cadernos-tecnicos/SINAPI-CT-INSTALACOES-PREDIAIS-DE-AGUAS-PLUVIAIS-TUBOS-CONEXOES-CAIXAS-E-RALOS.pdf" TargetMode="External"/><Relationship Id="rId6946" Type="http://schemas.openxmlformats.org/officeDocument/2006/relationships/hyperlink" Target="https://www.caixa.gov.br/Downloads/sinapi-metodologia/Livro_SINAPI_Calculos_Parametros.pdf" TargetMode="External"/><Relationship Id="rId9352" Type="http://schemas.openxmlformats.org/officeDocument/2006/relationships/hyperlink" Target="https://www.caixa.gov.br/Downloads/sinapi-cadernos-tecnicos/SINAPI-CT-TRANSPORTE-CARGA-E-DESCARGA-DE-MATERIAIS.pdf" TargetMode="External"/><Relationship Id="rId711" Type="http://schemas.openxmlformats.org/officeDocument/2006/relationships/hyperlink" Target="https://www.caixa.gov.br/Downloads/sinapi-cadernos-tecnicos/SINAPI-CT-ASSENTAMENTO-DE-TUBOS-DE-ESGOTO-OU-DRENAGEM-PLUVIAL-EM-CONCRETO.pdf" TargetMode="External"/><Relationship Id="rId1341" Type="http://schemas.openxmlformats.org/officeDocument/2006/relationships/hyperlink" Target="https://www.caixa.gov.br/Downloads/sinapi-cadernos-tecnicos/SINAPI-CT-CONCRETO-PROTENDIDO.pdf" TargetMode="External"/><Relationship Id="rId4497" Type="http://schemas.openxmlformats.org/officeDocument/2006/relationships/hyperlink" Target="https://www.caixa.gov.br/Downloads/sinapi-cadernos-tecnicos/SINAPI-CT-INSTALACOES-ELETRICAS-ELETRODUTOS-EMBUTIDOS-CABOS-CAIXAS-TOMADAS-E-INTERRUPTORES.pdf" TargetMode="External"/><Relationship Id="rId5548" Type="http://schemas.openxmlformats.org/officeDocument/2006/relationships/hyperlink" Target="https://www.caixa.gov.br/Downloads/sinapi-cadernos-tecnicos/SINAPI-CT-INSTALACOES-PREDIAIS-DE-AGUA-FRIA-EM-PVC.pdf" TargetMode="External"/><Relationship Id="rId5962" Type="http://schemas.openxmlformats.org/officeDocument/2006/relationships/hyperlink" Target="https://www.caixa.gov.br/Downloads/sinapi-cadernos-tecnicos/SINAPI-CT-INSTALACOES-DE-GAS-E-INCENDIO-EM-ACO-E-FERRO-GALVANIZADO.pdf" TargetMode="External"/><Relationship Id="rId9005" Type="http://schemas.openxmlformats.org/officeDocument/2006/relationships/hyperlink" Target="https://www.caixa.gov.br/Downloads/sinapi-cadernos-tecnicos/SINAPI-CT-TELHAMENTO-PARA-COBERTURA.pdf" TargetMode="External"/><Relationship Id="rId3099" Type="http://schemas.openxmlformats.org/officeDocument/2006/relationships/hyperlink" Target="https://www.caixa.gov.br/Downloads/sinapi-cadernos-tecnicos/SINAPI-CT-ESCADAS.pdf" TargetMode="External"/><Relationship Id="rId4564" Type="http://schemas.openxmlformats.org/officeDocument/2006/relationships/hyperlink" Target="https://www.caixa.gov.br/Downloads/sinapi-cadernos-tecnicos/SINAPI-CT-INSTALACOES-ELETRICAS-ELETRODUTOS-CONEXOES-E-CONDULETES-APARENTES.pdf" TargetMode="External"/><Relationship Id="rId5615" Type="http://schemas.openxmlformats.org/officeDocument/2006/relationships/hyperlink" Target="https://www.caixa.gov.br/Downloads/sinapi-cadernos-tecnicos/SINAPI-CT-INSTALACOES-PREDIAIS-DE-AGUA-FRIA-EM-PVC.pdf" TargetMode="External"/><Relationship Id="rId8021" Type="http://schemas.openxmlformats.org/officeDocument/2006/relationships/hyperlink" Target="https://www.caixa.gov.br/Downloads/sinapi-cadernos-tecnicos/SINAPI-CT-PISOS.pdf" TargetMode="External"/><Relationship Id="rId3166" Type="http://schemas.openxmlformats.org/officeDocument/2006/relationships/hyperlink" Target="https://www.caixa.gov.br/Downloads/sinapi-cadernos-tecnicos/SINAPI-CT-ESCAVACAO-HORIZONTAL.pdf" TargetMode="External"/><Relationship Id="rId3580" Type="http://schemas.openxmlformats.org/officeDocument/2006/relationships/hyperlink" Target="https://www.caixa.gov.br/Downloads/sinapi-cadernos-tecnicos/SINAPI-CT-ESTACAS-BROCA-STRAUSS-E-ESCAVADA-COM-FLUIDO-ESTABILIZANTE.pdf" TargetMode="External"/><Relationship Id="rId4217" Type="http://schemas.openxmlformats.org/officeDocument/2006/relationships/hyperlink" Target="https://www.caixa.gov.br/Downloads/sinapi-cadernos-tecnicos/SINAPI-CT-GUARDA-CORPO-CORRIMAO-E-GRADE-PARA-ESQUADRIAS.pdf" TargetMode="External"/><Relationship Id="rId2182" Type="http://schemas.openxmlformats.org/officeDocument/2006/relationships/hyperlink" Target="https://www.caixa.gov.br/Downloads/sinapi-cadernos-tecnicos/SINAPI-CT-DEPRECIACAO-JUROS-IMPOSTOS-E-SEGUROS-MANUTENCAO-E-MATERIAIS-NA-OPERACAO-DOS-EQUIPAMENTOS.pdf" TargetMode="External"/><Relationship Id="rId3233" Type="http://schemas.openxmlformats.org/officeDocument/2006/relationships/hyperlink" Target="https://www.caixa.gov.br/Downloads/sinapi-cadernos-tecnicos/SINAPI-CT-ESCAVACAO-VERTICAL-A-CEU-ABERTO.pdf" TargetMode="External"/><Relationship Id="rId4631" Type="http://schemas.openxmlformats.org/officeDocument/2006/relationships/hyperlink" Target="https://www.caixa.gov.br/Downloads/sinapi-cadernos-tecnicos/SINAPI-CT-INSTALACOES-ELETRICAS-ELETRODUTOS-CONEXOES-E-CONDULETES-APARENTES.pdf" TargetMode="External"/><Relationship Id="rId6389" Type="http://schemas.openxmlformats.org/officeDocument/2006/relationships/hyperlink" Target="https://www.caixa.gov.br/Downloads/sinapi-cadernos-tecnicos/SINAPI-CT-INSTALACOES-EM-COBRE.pdf" TargetMode="External"/><Relationship Id="rId7787" Type="http://schemas.openxmlformats.org/officeDocument/2006/relationships/hyperlink" Target="https://www.caixa.gov.br/Downloads/sinapi-cadernos-tecnicos/SINAPI-CT-PERFURACAO-HORIZONTAL-DIRECIONAL-HDD.pdf" TargetMode="External"/><Relationship Id="rId8838" Type="http://schemas.openxmlformats.org/officeDocument/2006/relationships/hyperlink" Target="https://www.caixa.gov.br/Downloads/sinapi-cadernos-tecnicos/SINAPI-CT-SINALIZACAO-VERTICAL-VIARIA.pdf" TargetMode="External"/><Relationship Id="rId154" Type="http://schemas.openxmlformats.org/officeDocument/2006/relationships/hyperlink" Target="https://www.caixa.gov.br/Downloads/sinapi-cadernos-tecnicos/SINAPI-CT-ARGAMASSAS.pdf" TargetMode="External"/><Relationship Id="rId7854" Type="http://schemas.openxmlformats.org/officeDocument/2006/relationships/hyperlink" Target="https://www.caixa.gov.br/Downloads/sinapi-cadernos-tecnicos/SINAPI-CT-PINTURA-INTERNA.pdf" TargetMode="External"/><Relationship Id="rId8905" Type="http://schemas.openxmlformats.org/officeDocument/2006/relationships/hyperlink" Target="https://www.caixa.gov.br/Downloads/sinapi-cadernos-tecnicos/SINAPI-CT-SISTEMA-DE-PROTECAO-CONTRA-DESCARGAS-ATMOSFERICAS-SPDA.pdf" TargetMode="External"/><Relationship Id="rId2999" Type="http://schemas.openxmlformats.org/officeDocument/2006/relationships/hyperlink" Target="https://www.caixa.gov.br/Downloads/sinapi-cadernos-tecnicos/SINAPI-CT-EQUIPAMENTOS-DE-PROTECAO-COLETIVA.pdf" TargetMode="External"/><Relationship Id="rId3300" Type="http://schemas.openxmlformats.org/officeDocument/2006/relationships/hyperlink" Target="https://www.caixa.gov.br/Downloads/sinapi-cadernos-tecnicos/SINAPI-CT-ESCAVACAO-DE-VALAS.pdf" TargetMode="External"/><Relationship Id="rId6456" Type="http://schemas.openxmlformats.org/officeDocument/2006/relationships/hyperlink" Target="https://www.caixa.gov.br/Downloads/sinapi-cadernos-tecnicos/SINAPI-CT-INSTALACOES-EM-COBRE.pdf" TargetMode="External"/><Relationship Id="rId6870" Type="http://schemas.openxmlformats.org/officeDocument/2006/relationships/hyperlink" Target="https://www.caixa.gov.br/Downloads/sinapi-metodologia/Livro_SINAPI_Calculos_Parametros.pdf" TargetMode="External"/><Relationship Id="rId7507" Type="http://schemas.openxmlformats.org/officeDocument/2006/relationships/hyperlink" Target="https://www.caixa.gov.br/Downloads/sinapi-cadernos-tecnicos/SINAPI-CT-PAREDES-DE-CONCRETO-ARMACAO.pdf" TargetMode="External"/><Relationship Id="rId7921" Type="http://schemas.openxmlformats.org/officeDocument/2006/relationships/hyperlink" Target="https://www.caixa.gov.br/Downloads/sinapi-cadernos-tecnicos/SINAPI-CT-PINTURA-EM-SUPERFICIES-METALICAS.pdf" TargetMode="External"/><Relationship Id="rId221" Type="http://schemas.openxmlformats.org/officeDocument/2006/relationships/hyperlink" Target="https://www.caixa.gov.br/Downloads/sinapi-cadernos-tecnicos/SINAPI-CT-ARGAMASSAS.pdf" TargetMode="External"/><Relationship Id="rId5058" Type="http://schemas.openxmlformats.org/officeDocument/2006/relationships/hyperlink" Target="https://www.caixa.gov.br/Downloads/sinapi-cadernos-tecnicos/SINAPI-CT-INSTALACOES-HIDRAULICAS-RESERVACAO-E-BOMBAS-DE-RECALQUE.pdf" TargetMode="External"/><Relationship Id="rId5472" Type="http://schemas.openxmlformats.org/officeDocument/2006/relationships/hyperlink" Target="https://www.caixa.gov.br/Downloads/sinapi-cadernos-tecnicos/SINAPI-CT-INSTALACOES-PREDIAIS-DE-AGUA-FRIA-EM-PVC.pdf" TargetMode="External"/><Relationship Id="rId6109" Type="http://schemas.openxmlformats.org/officeDocument/2006/relationships/hyperlink" Target="https://www.caixa.gov.br/Downloads/sinapi-cadernos-tecnicos/SINAPI-CT-INSTALACOES-DE-GAS-E-INCENDIO-EM-ACO-E-FERRO-GALVANIZADO.pdf" TargetMode="External"/><Relationship Id="rId6523" Type="http://schemas.openxmlformats.org/officeDocument/2006/relationships/hyperlink" Target="https://www.caixa.gov.br/Downloads/sinapi-cadernos-tecnicos/SINAPI-CT-INSTALACOES-EM-COBRE.pdf" TargetMode="External"/><Relationship Id="rId9679" Type="http://schemas.openxmlformats.org/officeDocument/2006/relationships/hyperlink" Target="https://www.caixa.gov.br/Downloads/sinapi-cadernos-tecnicos/SINAPI-CT-VALVULAS-PARA-REDES-DE-SANEAMENTO.pdf" TargetMode="External"/><Relationship Id="rId1668" Type="http://schemas.openxmlformats.org/officeDocument/2006/relationships/hyperlink" Target="https://www.caixa.gov.br/Downloads/sinapi-cadernos-tecnicos/SINAPI-CT-CUSTOS-HORARIOS-PRODUTIVO-E-IMPRODUTIVO-DOS-EQUIPAMENTOS.pdf" TargetMode="External"/><Relationship Id="rId2719" Type="http://schemas.openxmlformats.org/officeDocument/2006/relationships/hyperlink" Target="https://www.caixa.gov.br/Downloads/sinapi-cadernos-tecnicos/SINAPI-CT-DISSIPADORES-DE-ENERGIA.pdf" TargetMode="External"/><Relationship Id="rId4074" Type="http://schemas.openxmlformats.org/officeDocument/2006/relationships/hyperlink" Target="https://www.caixa.gov.br/Downloads/sinapi-cadernos-tecnicos/SINAPI-CT-FORMAS-PARA-ESTRUTURAS-DE-CONCRETO-ARMADO.pdf" TargetMode="External"/><Relationship Id="rId5125" Type="http://schemas.openxmlformats.org/officeDocument/2006/relationships/hyperlink" Target="https://www.caixa.gov.br/Downloads/sinapi-cadernos-tecnicos/SINAPI-CT-INSTALACOES-HIDRAULICAS-EM-PEX.pdf" TargetMode="External"/><Relationship Id="rId8695" Type="http://schemas.openxmlformats.org/officeDocument/2006/relationships/hyperlink" Target="https://www.caixa.gov.br/Downloads/sinapi-cadernos-tecnicos/SINAPI-CT-REDES-DE-AGUA-E-ESGOTO-EM-PEAD-LISO-(TUBOS-E-CONEXOES).pdf" TargetMode="External"/><Relationship Id="rId3090" Type="http://schemas.openxmlformats.org/officeDocument/2006/relationships/hyperlink" Target="https://www.caixa.gov.br/Downloads/sinapi-cadernos-tecnicos/SINAPI-CT-ESCADAS.pdf" TargetMode="External"/><Relationship Id="rId4141" Type="http://schemas.openxmlformats.org/officeDocument/2006/relationships/hyperlink" Target="https://www.caixa.gov.br/Downloads/sinapi-cadernos-tecnicos/SINAPI-CT-GABIOES-EXECUCAO-DE-MURO-E-PROTECAO-SUPERFICIAL.pdf" TargetMode="External"/><Relationship Id="rId7297" Type="http://schemas.openxmlformats.org/officeDocument/2006/relationships/hyperlink" Target="https://www.caixa.gov.br/Downloads/sinapi-cadernos-tecnicos/SINAPI-CT-MASSA-UNICA-EXTERNA.pdf" TargetMode="External"/><Relationship Id="rId8348" Type="http://schemas.openxmlformats.org/officeDocument/2006/relationships/hyperlink" Target="https://www.caixa.gov.br/Downloads/sinapi-cadernos-tecnicos/SINAPI-CT-RADIER-PISO-DE-CONCRETO-E-LAJE-SOBRE-SOLO.pdf" TargetMode="External"/><Relationship Id="rId1735" Type="http://schemas.openxmlformats.org/officeDocument/2006/relationships/hyperlink" Target="https://www.caixa.gov.br/Downloads/sinapi-cadernos-tecnicos/SINAPI-CT-CUSTOS-HORARIOS-PRODUTIVO-E-IMPRODUTIVO-DOS-EQUIPAMENTOS.pdf" TargetMode="External"/><Relationship Id="rId7364" Type="http://schemas.openxmlformats.org/officeDocument/2006/relationships/hyperlink" Target="https://www.caixa.gov.br/Downloads/sinapi-cadernos-tecnicos/SINAPI-CT-MASSA-UNICA-EXTERNA.pdf" TargetMode="External"/><Relationship Id="rId8762" Type="http://schemas.openxmlformats.org/officeDocument/2006/relationships/hyperlink" Target="https://www.caixa.gov.br/Downloads/sinapi-cadernos-tecnicos/SINAPI-CT-REVESTIMENTOS-CERAMICOS-INTERNOS.pdf" TargetMode="External"/><Relationship Id="rId27" Type="http://schemas.openxmlformats.org/officeDocument/2006/relationships/hyperlink" Target="https://www.caixa.gov.br/Downloads/sinapi-cadernos-tecnicos/SINAPI-CT-ALVENARIA-ESTRUTURAL-BLOCOS-DE-CONCRETO.pdf" TargetMode="External"/><Relationship Id="rId1802" Type="http://schemas.openxmlformats.org/officeDocument/2006/relationships/hyperlink" Target="https://www.caixa.gov.br/Downloads/sinapi-cadernos-tecnicos/SINAPI-CT-CUSTOS-HORARIOS-PRODUTIVO-E-IMPRODUTIVO-DOS-EQUIPAMENTOS.pdf" TargetMode="External"/><Relationship Id="rId4958" Type="http://schemas.openxmlformats.org/officeDocument/2006/relationships/hyperlink" Target="https://www.caixa.gov.br/Downloads/sinapi-cadernos-tecnicos/SINAPI-CT-INSTALACOES-HIDRAULICAS-RESERVACAO-E-BOMBAS-DE-RECALQUE.pdf" TargetMode="External"/><Relationship Id="rId7017" Type="http://schemas.openxmlformats.org/officeDocument/2006/relationships/hyperlink" Target="https://www.caixa.gov.br/Downloads/sinapi-metodologia/Livro_SINAPI_Calculos_Parametros.pdf" TargetMode="External"/><Relationship Id="rId8415" Type="http://schemas.openxmlformats.org/officeDocument/2006/relationships/hyperlink" Target="https://www.caixa.gov.br/Downloads/sinapi-cadernos-tecnicos/SINAPI-CT-RASGOS-E-FIXACOES.pdf" TargetMode="External"/><Relationship Id="rId3974" Type="http://schemas.openxmlformats.org/officeDocument/2006/relationships/hyperlink" Target="https://www.caixa.gov.br/Downloads/sinapi-cadernos-tecnicos/SINAPI-CT-FUNDACOES-RASAS-(BLOCOS-SAPATAS-VIGAS-BALDRAME).pdf" TargetMode="External"/><Relationship Id="rId6380" Type="http://schemas.openxmlformats.org/officeDocument/2006/relationships/hyperlink" Target="https://www.caixa.gov.br/Downloads/sinapi-cadernos-tecnicos/SINAPI-CT-INSTALACOES-EM-COBRE.pdf" TargetMode="External"/><Relationship Id="rId7431" Type="http://schemas.openxmlformats.org/officeDocument/2006/relationships/hyperlink" Target="https://www.caixa.gov.br/Downloads/sinapi-cadernos-tecnicos/SINAPI-CT-MOBILIARIO-URBANO.pdf" TargetMode="External"/><Relationship Id="rId895" Type="http://schemas.openxmlformats.org/officeDocument/2006/relationships/hyperlink" Target="https://www.caixa.gov.br/Downloads/sinapi-cadernos-tecnicos/SINAPI-CT-ATERROS-BASES-SUB-BASES-E-IMPRIMACOES.pdf" TargetMode="External"/><Relationship Id="rId2576" Type="http://schemas.openxmlformats.org/officeDocument/2006/relationships/hyperlink" Target="https://www.caixa.gov.br/Downloads/sinapi-cadernos-tecnicos/SINAPI-CT-DEPRECIACAO-JUROS-IMPOSTOS-E-SEGUROS-MANUTENCAO-E-MATERIAIS-NA-OPERACAO-DOS-EQUIPAMENTOS.pdf" TargetMode="External"/><Relationship Id="rId2990" Type="http://schemas.openxmlformats.org/officeDocument/2006/relationships/hyperlink" Target="https://www.caixa.gov.br/Downloads/sinapi-cadernos-tecnicos/SINAPI-CT-EQUIPAMENTOS-DE-PROTECAO-COLETIVA.pdf" TargetMode="External"/><Relationship Id="rId3627" Type="http://schemas.openxmlformats.org/officeDocument/2006/relationships/hyperlink" Target="https://www.caixa.gov.br/Downloads/sinapi-cadernos-tecnicos/SINAPI-CT-ESTRUTURA-E-TRAMA-PARA-COBERTURA.pdf" TargetMode="External"/><Relationship Id="rId6033" Type="http://schemas.openxmlformats.org/officeDocument/2006/relationships/hyperlink" Target="https://www.caixa.gov.br/Downloads/sinapi-cadernos-tecnicos/SINAPI-CT-INSTALACOES-DE-GAS-E-INCENDIO-EM-ACO-E-FERRO-GALVANIZADO.pdf" TargetMode="External"/><Relationship Id="rId9189" Type="http://schemas.openxmlformats.org/officeDocument/2006/relationships/hyperlink" Target="https://www.caixa.gov.br/Downloads/sinapi-cadernos-tecnicos/SINAPI-CT-TRANSPORTE-DE-MATERIAIS-DENTRO-DO-CANTEIRO-DE-OBRAS.pdf" TargetMode="External"/><Relationship Id="rId548" Type="http://schemas.openxmlformats.org/officeDocument/2006/relationships/hyperlink" Target="https://www.caixa.gov.br/Downloads/sinapi-cadernos-tecnicos/SINAPI-CT-ASSENTAMENTO-DE-TUBOS-DE-PVC-E-METALICOS-EM-REDES-DE-AGUA.pdf" TargetMode="External"/><Relationship Id="rId962" Type="http://schemas.openxmlformats.org/officeDocument/2006/relationships/hyperlink" Target="https://www.caixa.gov.br/Downloads/sinapi-cadernos-tecnicos/SINAPI-CT-ATERROS-BASES-SUB-BASES-E-IMPRIMACOES.pdf" TargetMode="External"/><Relationship Id="rId1178" Type="http://schemas.openxmlformats.org/officeDocument/2006/relationships/hyperlink" Target="https://www.caixa.gov.br/Downloads/sinapi-cadernos-tecnicos/SINAPI-CT-CAIXAS-DE-AGUA-PARA-EDIFICACOES.pdf" TargetMode="External"/><Relationship Id="rId1592" Type="http://schemas.openxmlformats.org/officeDocument/2006/relationships/hyperlink" Target="https://www.caixa.gov.br/Downloads/sinapi-cadernos-tecnicos/SINAPI-CT-CUSTOS-HORARIOS-PRODUTIVO-E-IMPRODUTIVO-DOS-EQUIPAMENTOS.pdf" TargetMode="External"/><Relationship Id="rId2229" Type="http://schemas.openxmlformats.org/officeDocument/2006/relationships/hyperlink" Target="https://www.caixa.gov.br/Downloads/sinapi-cadernos-tecnicos/SINAPI-CT-DEPRECIACAO-JUROS-IMPOSTOS-E-SEGUROS-MANUTENCAO-E-MATERIAIS-NA-OPERACAO-DOS-EQUIPAMENTOS.pdf" TargetMode="External"/><Relationship Id="rId2643" Type="http://schemas.openxmlformats.org/officeDocument/2006/relationships/hyperlink" Target="https://www.caixa.gov.br/Downloads/sinapi-cadernos-tecnicos/SINAPI-CT-DEPRECIACAO-JUROS-IMPOSTOS-E-SEGUROS-MANUTENCAO-E-MATERIAIS-NA-OPERACAO-DOS-EQUIPAMENTOS.pdf" TargetMode="External"/><Relationship Id="rId5799" Type="http://schemas.openxmlformats.org/officeDocument/2006/relationships/hyperlink" Target="https://www.caixa.gov.br/Downloads/sinapi-cadernos-tecnicos/SINAPI-CT-INSTALACOES-PREDIAIS-DE-AGUA-QUENTE-EM-CPVC.pdf" TargetMode="External"/><Relationship Id="rId6100" Type="http://schemas.openxmlformats.org/officeDocument/2006/relationships/hyperlink" Target="https://www.caixa.gov.br/Downloads/sinapi-cadernos-tecnicos/SINAPI-CT-INSTALACOES-DE-GAS-E-INCENDIO-EM-ACO-E-FERRO-GALVANIZADO.pdf" TargetMode="External"/><Relationship Id="rId9256" Type="http://schemas.openxmlformats.org/officeDocument/2006/relationships/hyperlink" Target="https://www.caixa.gov.br/Downloads/sinapi-cadernos-tecnicos/SINAPI-CT-TRANSPORTE-CARGA-E-DESCARGA-DE-MATERIAIS.pdf" TargetMode="External"/><Relationship Id="rId9670" Type="http://schemas.openxmlformats.org/officeDocument/2006/relationships/hyperlink" Target="https://www.caixa.gov.br/Downloads/sinapi-cadernos-tecnicos/SINAPI-CT-VALVULAS-PARA-REDES-DE-SANEAMENTO.pdf" TargetMode="External"/><Relationship Id="rId615" Type="http://schemas.openxmlformats.org/officeDocument/2006/relationships/hyperlink" Target="https://www.caixa.gov.br/Downloads/sinapi-cadernos-tecnicos/SINAPI-CT-ASSENTAMENTO-DE-TUBOS-DE-PVC-E-METALICOS-EM-REDES-DE-AGUA.pdf" TargetMode="External"/><Relationship Id="rId1245" Type="http://schemas.openxmlformats.org/officeDocument/2006/relationships/hyperlink" Target="https://www.caixa.gov.br/Downloads/sinapi-cadernos-tecnicos/SINAPI-CT-CERCAS-PROTETORES-E-ALAMBRADOS.pdf" TargetMode="External"/><Relationship Id="rId8272" Type="http://schemas.openxmlformats.org/officeDocument/2006/relationships/hyperlink" Target="https://www.caixa.gov.br/Downloads/sinapi-cadernos-tecnicos/SINAPI-CT-POCOS-DE-VISITA-E-CAIXAS-PARA-BOCAS-DE-LOBO.pdf" TargetMode="External"/><Relationship Id="rId9323" Type="http://schemas.openxmlformats.org/officeDocument/2006/relationships/hyperlink" Target="https://www.caixa.gov.br/Downloads/sinapi-cadernos-tecnicos/SINAPI-CT-TRANSPORTE-CARGA-E-DESCARGA-DE-MATERIAIS.pdf" TargetMode="External"/><Relationship Id="rId1312" Type="http://schemas.openxmlformats.org/officeDocument/2006/relationships/hyperlink" Target="https://www.caixa.gov.br/Downloads/sinapi-cadernos-tecnicos/SINAPI-CT-CONCRETO-PROJETADO.pdf" TargetMode="External"/><Relationship Id="rId2710" Type="http://schemas.openxmlformats.org/officeDocument/2006/relationships/hyperlink" Target="https://www.caixa.gov.br/Downloads/sinapi-cadernos-tecnicos/SINAPI-CT-DEPRECIACAO-JUROS-IMPOSTOS-E-SEGUROS-MANUTENCAO-E-MATERIAIS-NA-OPERACAO-DOS-EQUIPAMENTOS.pdf" TargetMode="External"/><Relationship Id="rId4468" Type="http://schemas.openxmlformats.org/officeDocument/2006/relationships/hyperlink" Target="https://www.caixa.gov.br/Downloads/sinapi-cadernos-tecnicos/SINAPI-CT-INSTALACOES-ELETRICAS-ELETRODUTOS-EMBUTIDOS-CABOS-CAIXAS-TOMADAS-E-INTERRUPTORES.pdf" TargetMode="External"/><Relationship Id="rId5866" Type="http://schemas.openxmlformats.org/officeDocument/2006/relationships/hyperlink" Target="https://www.caixa.gov.br/Downloads/sinapi-cadernos-tecnicos/SINAPI-CT-INSTALACOES-PREDIAIS-DE-AGUAS-PLUVIAIS-TUBOS-CONEXOES-CAIXAS-E-RALOS.pdf" TargetMode="External"/><Relationship Id="rId6917" Type="http://schemas.openxmlformats.org/officeDocument/2006/relationships/hyperlink" Target="https://www.caixa.gov.br/Downloads/sinapi-metodologia/Livro_SINAPI_Calculos_Parametros.pdf" TargetMode="External"/><Relationship Id="rId4882" Type="http://schemas.openxmlformats.org/officeDocument/2006/relationships/hyperlink" Target="https://www.caixa.gov.br/Downloads/sinapi-cadernos-tecnicos/SINAPI-CT-INSTALACOES-HIDRAULICAS-RESERVACAO-E-BOMBAS-DE-RECALQUE.pdf" TargetMode="External"/><Relationship Id="rId5519" Type="http://schemas.openxmlformats.org/officeDocument/2006/relationships/hyperlink" Target="https://www.caixa.gov.br/Downloads/sinapi-cadernos-tecnicos/SINAPI-CT-INSTALACOES-PREDIAIS-DE-AGUA-FRIA-EM-PVC.pdf" TargetMode="External"/><Relationship Id="rId5933" Type="http://schemas.openxmlformats.org/officeDocument/2006/relationships/hyperlink" Target="https://www.caixa.gov.br/Downloads/sinapi-cadernos-tecnicos/SINAPI-CT-INSTALACOES-DE-GAS-E-INCENDIO-EM-ACO-E-FERRO-GALVANIZADO.pdf" TargetMode="External"/><Relationship Id="rId2086" Type="http://schemas.openxmlformats.org/officeDocument/2006/relationships/hyperlink" Target="https://www.caixa.gov.br/Downloads/sinapi-cadernos-tecnicos/SINAPI-CT-DEPRECIACAO-JUROS-IMPOSTOS-E-SEGUROS-MANUTENCAO-E-MATERIAIS-NA-OPERACAO-DOS-EQUIPAMENTOS.pdf" TargetMode="External"/><Relationship Id="rId3484" Type="http://schemas.openxmlformats.org/officeDocument/2006/relationships/hyperlink" Target="https://www.caixa.gov.br/Downloads/sinapi-cadernos-tecnicos/SINAPI-CT-ESQUADRIAS-PORTAS.pdf" TargetMode="External"/><Relationship Id="rId4535" Type="http://schemas.openxmlformats.org/officeDocument/2006/relationships/hyperlink" Target="https://www.caixa.gov.br/Downloads/sinapi-cadernos-tecnicos/SINAPI-CT-INSTALACOES-ELETRICAS-ELETRODUTOS-EMBUTIDOS-CABOS-CAIXAS-TOMADAS-E-INTERRUPTORES.pdf" TargetMode="External"/><Relationship Id="rId3137" Type="http://schemas.openxmlformats.org/officeDocument/2006/relationships/hyperlink" Target="https://www.caixa.gov.br/Downloads/sinapi-cadernos-tecnicos/SINAPI-CT-ESCADAS.pdf" TargetMode="External"/><Relationship Id="rId3551" Type="http://schemas.openxmlformats.org/officeDocument/2006/relationships/hyperlink" Target="https://www.caixa.gov.br/Downloads/sinapi-cadernos-tecnicos/SINAPI-CT-ESQUADRIAS-PORTAS.pdf" TargetMode="External"/><Relationship Id="rId4602" Type="http://schemas.openxmlformats.org/officeDocument/2006/relationships/hyperlink" Target="https://www.caixa.gov.br/Downloads/sinapi-cadernos-tecnicos/SINAPI-CT-INSTALACOES-ELETRICAS-ELETRODUTOS-CONEXOES-E-CONDULETES-APARENTES.pdf" TargetMode="External"/><Relationship Id="rId7758" Type="http://schemas.openxmlformats.org/officeDocument/2006/relationships/hyperlink" Target="https://www.caixa.gov.br/Downloads/sinapi-cadernos-tecnicos/SINAPI-CT-PERFURACAO-HORIZONTAL-DIRECIONAL-HDD.pdf" TargetMode="External"/><Relationship Id="rId8809" Type="http://schemas.openxmlformats.org/officeDocument/2006/relationships/hyperlink" Target="https://www.caixa.gov.br/Downloads/sinapi-cadernos-tecnicos/SINAPI-CT-SINALIZACAO-HORIZONTAL-VIARIA.pdf" TargetMode="External"/><Relationship Id="rId472" Type="http://schemas.openxmlformats.org/officeDocument/2006/relationships/hyperlink" Target="https://www.caixa.gov.br/Downloads/sinapi-cadernos-tecnicos/SINAPI-CT-ASSENTAMENTO-DE-TUBOS-DE-PVC-E-METALICOS-EM-REDES-DE-AGUA.pdf" TargetMode="External"/><Relationship Id="rId2153" Type="http://schemas.openxmlformats.org/officeDocument/2006/relationships/hyperlink" Target="https://www.caixa.gov.br/Downloads/sinapi-cadernos-tecnicos/SINAPI-CT-DEPRECIACAO-JUROS-IMPOSTOS-E-SEGUROS-MANUTENCAO-E-MATERIAIS-NA-OPERACAO-DOS-EQUIPAMENTOS.pdf" TargetMode="External"/><Relationship Id="rId3204" Type="http://schemas.openxmlformats.org/officeDocument/2006/relationships/hyperlink" Target="https://www.caixa.gov.br/Downloads/sinapi-cadernos-tecnicos/SINAPI-CT-ESCAVACAO-VERTICAL-A-CEU-ABERTO.pdf" TargetMode="External"/><Relationship Id="rId6774" Type="http://schemas.openxmlformats.org/officeDocument/2006/relationships/hyperlink" Target="https://www.caixa.gov.br/Downloads/sinapi-metodologia/Livro_SINAPI_Calculos_Parametros.pdf" TargetMode="External"/><Relationship Id="rId7825" Type="http://schemas.openxmlformats.org/officeDocument/2006/relationships/hyperlink" Target="https://www.caixa.gov.br/Downloads/sinapi-cadernos-tecnicos/SINAPI-CT-PINTURA-EXTERNA.pdf" TargetMode="External"/><Relationship Id="rId9180" Type="http://schemas.openxmlformats.org/officeDocument/2006/relationships/hyperlink" Target="https://www.caixa.gov.br/Downloads/sinapi-cadernos-tecnicos/SINAPI-CT-TRANSPORTE-DE-MATERIAIS-DENTRO-DO-CANTEIRO-DE-OBRAS.pdf" TargetMode="External"/><Relationship Id="rId125" Type="http://schemas.openxmlformats.org/officeDocument/2006/relationships/hyperlink" Target="https://www.caixa.gov.br/Downloads/sinapi-cadernos-tecnicos/SINAPI-CT-ARGAMASSAS.pdf" TargetMode="External"/><Relationship Id="rId2220" Type="http://schemas.openxmlformats.org/officeDocument/2006/relationships/hyperlink" Target="https://www.caixa.gov.br/Downloads/sinapi-cadernos-tecnicos/SINAPI-CT-DEPRECIACAO-JUROS-IMPOSTOS-E-SEGUROS-MANUTENCAO-E-MATERIAIS-NA-OPERACAO-DOS-EQUIPAMENTOS.pdf" TargetMode="External"/><Relationship Id="rId5376" Type="http://schemas.openxmlformats.org/officeDocument/2006/relationships/hyperlink" Target="https://www.caixa.gov.br/Downloads/sinapi-cadernos-tecnicos/SINAPI-CT-INSTALACOES-PREDIAIS-DE-ESGOTO-TUBOS-E-CONEXOES.pdf" TargetMode="External"/><Relationship Id="rId5790" Type="http://schemas.openxmlformats.org/officeDocument/2006/relationships/hyperlink" Target="https://www.caixa.gov.br/Downloads/sinapi-cadernos-tecnicos/SINAPI-CT-INSTALACOES-PREDIAIS-DE-AGUA-QUENTE-EM-CPVC.pdf" TargetMode="External"/><Relationship Id="rId6427" Type="http://schemas.openxmlformats.org/officeDocument/2006/relationships/hyperlink" Target="https://www.caixa.gov.br/Downloads/sinapi-cadernos-tecnicos/SINAPI-CT-INSTALACOES-EM-COBRE.pdf" TargetMode="External"/><Relationship Id="rId4392" Type="http://schemas.openxmlformats.org/officeDocument/2006/relationships/hyperlink" Target="https://www.caixa.gov.br/Downloads/sinapi-cadernos-tecnicos/SINAPI-CT-INSTALACOES-ELETRICAS-ELETRODUTOS-EMBUTIDOS-CABOS-CAIXAS-TOMADAS-E-INTERRUPTORES.pdf" TargetMode="External"/><Relationship Id="rId5029" Type="http://schemas.openxmlformats.org/officeDocument/2006/relationships/hyperlink" Target="https://www.caixa.gov.br/Downloads/sinapi-cadernos-tecnicos/SINAPI-CT-INSTALACOES-HIDRAULICAS-RESERVACAO-E-BOMBAS-DE-RECALQUE.pdf" TargetMode="External"/><Relationship Id="rId5443" Type="http://schemas.openxmlformats.org/officeDocument/2006/relationships/hyperlink" Target="https://www.caixa.gov.br/Downloads/sinapi-cadernos-tecnicos/SINAPI-CT-INSTALACOES-PREDIAIS-DE-ESGOTO-TUBOS-E-CONEXOES.pdf" TargetMode="External"/><Relationship Id="rId6841" Type="http://schemas.openxmlformats.org/officeDocument/2006/relationships/hyperlink" Target="https://www.caixa.gov.br/Downloads/sinapi-metodologia/Livro_SINAPI_Calculos_Parametros.pdf" TargetMode="External"/><Relationship Id="rId8599" Type="http://schemas.openxmlformats.org/officeDocument/2006/relationships/hyperlink" Target="https://www.caixa.gov.br/Downloads/sinapi-cadernos-tecnicos/SINAPI-CT-REDES-DE-LOGICA-TELEFONIA-E-IMAGEM.pdf" TargetMode="External"/><Relationship Id="rId1986" Type="http://schemas.openxmlformats.org/officeDocument/2006/relationships/hyperlink" Target="https://www.caixa.gov.br/Downloads/sinapi-cadernos-tecnicos/SINAPI-CT-DEPRECIACAO-JUROS-IMPOSTOS-E-SEGUROS-MANUTENCAO-E-MATERIAIS-NA-OPERACAO-DOS-EQUIPAMENTOS.pdf" TargetMode="External"/><Relationship Id="rId4045" Type="http://schemas.openxmlformats.org/officeDocument/2006/relationships/hyperlink" Target="https://www.caixa.gov.br/Downloads/sinapi-cadernos-tecnicos/SINAPI-CT-FORMAS-PARA-ESTRUTURAS-DE-CONCRETO-ARMADO.pdf" TargetMode="External"/><Relationship Id="rId1639" Type="http://schemas.openxmlformats.org/officeDocument/2006/relationships/hyperlink" Target="https://www.caixa.gov.br/Downloads/sinapi-cadernos-tecnicos/SINAPI-CT-CUSTOS-HORARIOS-PRODUTIVO-E-IMPRODUTIVO-DOS-EQUIPAMENTOS.pdf" TargetMode="External"/><Relationship Id="rId3061" Type="http://schemas.openxmlformats.org/officeDocument/2006/relationships/hyperlink" Target="https://www.caixa.gov.br/Downloads/sinapi-cadernos-tecnicos/SINAPI-CT-ESCADAS.pdf" TargetMode="External"/><Relationship Id="rId5510" Type="http://schemas.openxmlformats.org/officeDocument/2006/relationships/hyperlink" Target="https://www.caixa.gov.br/Downloads/sinapi-cadernos-tecnicos/SINAPI-CT-INSTALACOES-PREDIAIS-DE-AGUA-FRIA-EM-PVC.pdf" TargetMode="External"/><Relationship Id="rId8666" Type="http://schemas.openxmlformats.org/officeDocument/2006/relationships/hyperlink" Target="https://www.caixa.gov.br/Downloads/sinapi-cadernos-tecnicos/SINAPI-CT-REDES-DE-AGUA-E-ESGOTO-EM-PEAD-LISO-(TUBOS-E-CONEXOES).pdf" TargetMode="External"/><Relationship Id="rId9717" Type="http://schemas.openxmlformats.org/officeDocument/2006/relationships/hyperlink" Target="https://www.caixa.gov.br/Downloads/sinapi-cadernos-tecnicos/SINAPI-CT-VALVULAS-PARA-REDES-DE-SANEAMENTO.pdf" TargetMode="External"/><Relationship Id="rId1706" Type="http://schemas.openxmlformats.org/officeDocument/2006/relationships/hyperlink" Target="https://www.caixa.gov.br/Downloads/sinapi-cadernos-tecnicos/SINAPI-CT-CUSTOS-HORARIOS-PRODUTIVO-E-IMPRODUTIVO-DOS-EQUIPAMENTOS.pdf" TargetMode="External"/><Relationship Id="rId4112" Type="http://schemas.openxmlformats.org/officeDocument/2006/relationships/hyperlink" Target="https://www.caixa.gov.br/Downloads/sinapi-cadernos-tecnicos/SINAPI-CT-FORMAS-PARA-ESTRUTURAS-DE-CONCRETO-ARMADO.pdf" TargetMode="External"/><Relationship Id="rId7268" Type="http://schemas.openxmlformats.org/officeDocument/2006/relationships/hyperlink" Target="https://www.caixa.gov.br/Downloads/sinapi-cadernos-tecnicos/SINAPI-CT-LUMINARIAS-EXTERNAS.pdf" TargetMode="External"/><Relationship Id="rId7682" Type="http://schemas.openxmlformats.org/officeDocument/2006/relationships/hyperlink" Target="https://www.caixa.gov.br/Downloads/sinapi-cadernos-tecnicos/SINAPI-CT-PAVIMENTO-INTERTRAVADO.pdf" TargetMode="External"/><Relationship Id="rId8319" Type="http://schemas.openxmlformats.org/officeDocument/2006/relationships/hyperlink" Target="https://www.caixa.gov.br/Downloads/sinapi-cadernos-tecnicos/SINAPI-CT-PRODUCAO-DE-CONCRETOS-E-ARGAMASSAS-UTILIZANDO-AGREGADO-RECICLADO.pdf" TargetMode="External"/><Relationship Id="rId8733" Type="http://schemas.openxmlformats.org/officeDocument/2006/relationships/hyperlink" Target="https://www.caixa.gov.br/Downloads/sinapi-cadernos-tecnicos/SINAPI-CT-REDES-DE-AGUA-E-ESGOTO-EM-PEAD-LISO-(TUBOS-E-CONEXOES).pdf" TargetMode="External"/><Relationship Id="rId3878" Type="http://schemas.openxmlformats.org/officeDocument/2006/relationships/hyperlink" Target="https://www.caixa.gov.br/Downloads/sinapi-cadernos-tecnicos/SINAPI-CT-EXECUCAO-DE-TIRANTES.pdf" TargetMode="External"/><Relationship Id="rId4929" Type="http://schemas.openxmlformats.org/officeDocument/2006/relationships/hyperlink" Target="https://www.caixa.gov.br/Downloads/sinapi-cadernos-tecnicos/SINAPI-CT-INSTALACOES-HIDRAULICAS-RESERVACAO-E-BOMBAS-DE-RECALQUE.pdf" TargetMode="External"/><Relationship Id="rId6284" Type="http://schemas.openxmlformats.org/officeDocument/2006/relationships/hyperlink" Target="https://www.caixa.gov.br/Downloads/sinapi-cadernos-tecnicos/SINAPI-CT-INSTALACOES-DE-GAS-EM-PEX-MULTICAMADAS.pdf" TargetMode="External"/><Relationship Id="rId7335" Type="http://schemas.openxmlformats.org/officeDocument/2006/relationships/hyperlink" Target="https://www.caixa.gov.br/Downloads/sinapi-cadernos-tecnicos/SINAPI-CT-MASSA-UNICA-EXTERNA.pdf" TargetMode="External"/><Relationship Id="rId8800" Type="http://schemas.openxmlformats.org/officeDocument/2006/relationships/hyperlink" Target="https://www.caixa.gov.br/Downloads/sinapi-cadernos-tecnicos/SINAPI-CT-REVESTIMENTOS-CERAMICOS-INTERNOS.pdf" TargetMode="External"/><Relationship Id="rId799" Type="http://schemas.openxmlformats.org/officeDocument/2006/relationships/hyperlink" Target="https://www.caixa.gov.br/Downloads/sinapi-cadernos-tecnicos/SINAPI-CT-ATERROS-BASES-SUB-BASES-E-IMPRIMACOES.pdf" TargetMode="External"/><Relationship Id="rId2894" Type="http://schemas.openxmlformats.org/officeDocument/2006/relationships/hyperlink" Target="https://www.caixa.gov.br/Downloads/sinapi-cadernos-tecnicos/SINAPI-CT-ELETROCALHAS.pdf" TargetMode="External"/><Relationship Id="rId6351" Type="http://schemas.openxmlformats.org/officeDocument/2006/relationships/hyperlink" Target="https://www.caixa.gov.br/Downloads/sinapi-cadernos-tecnicos/SINAPI-CT-INSTALACOES-DE-AR-CONDICIONADO.pdf" TargetMode="External"/><Relationship Id="rId7402" Type="http://schemas.openxmlformats.org/officeDocument/2006/relationships/hyperlink" Target="https://www.caixa.gov.br/Downloads/sinapi-cadernos-tecnicos/SINAPI-CT-MASSA-UNICA-INTERNA.pdf" TargetMode="External"/><Relationship Id="rId866" Type="http://schemas.openxmlformats.org/officeDocument/2006/relationships/hyperlink" Target="https://www.caixa.gov.br/Downloads/sinapi-cadernos-tecnicos/SINAPI-CT-ATERROS-BASES-SUB-BASES-E-IMPRIMACOES.pdf" TargetMode="External"/><Relationship Id="rId1496" Type="http://schemas.openxmlformats.org/officeDocument/2006/relationships/hyperlink" Target="https://www.caixa.gov.br/Downloads/sinapi-cadernos-tecnicos/SINAPI-CT-CUSTOS-HORARIOS-PRODUTIVO-E-IMPRODUTIVO-DOS-EQUIPAMENTOS.pdf" TargetMode="External"/><Relationship Id="rId2547" Type="http://schemas.openxmlformats.org/officeDocument/2006/relationships/hyperlink" Target="https://www.caixa.gov.br/Downloads/sinapi-cadernos-tecnicos/SINAPI-CT-DEPRECIACAO-JUROS-IMPOSTOS-E-SEGUROS-MANUTENCAO-E-MATERIAIS-NA-OPERACAO-DOS-EQUIPAMENTOS.pdf" TargetMode="External"/><Relationship Id="rId3945" Type="http://schemas.openxmlformats.org/officeDocument/2006/relationships/hyperlink" Target="https://www.caixa.gov.br/Downloads/sinapi-cadernos-tecnicos/SINAPI-CT-FOSSAS-E-SUMIDOUROS.pdf" TargetMode="External"/><Relationship Id="rId6004" Type="http://schemas.openxmlformats.org/officeDocument/2006/relationships/hyperlink" Target="https://www.caixa.gov.br/Downloads/sinapi-cadernos-tecnicos/SINAPI-CT-INSTALACOES-DE-GAS-E-INCENDIO-EM-ACO-E-FERRO-GALVANIZADO.pdf" TargetMode="External"/><Relationship Id="rId9574" Type="http://schemas.openxmlformats.org/officeDocument/2006/relationships/hyperlink" Target="https://www.caixa.gov.br/Downloads/sinapi-cadernos-tecnicos/SINAPI-CT-VALVULAS-E-REGISTROS-PARA-SISTEMAS-PREDIAIS.pdf" TargetMode="External"/><Relationship Id="rId519" Type="http://schemas.openxmlformats.org/officeDocument/2006/relationships/hyperlink" Target="https://www.caixa.gov.br/Downloads/sinapi-cadernos-tecnicos/SINAPI-CT-ASSENTAMENTO-DE-TUBOS-DE-PVC-E-METALICOS-EM-REDES-DE-AGUA.pdf" TargetMode="External"/><Relationship Id="rId1149" Type="http://schemas.openxmlformats.org/officeDocument/2006/relationships/hyperlink" Target="https://www.caixa.gov.br/Downloads/sinapi-cadernos-tecnicos/SINAPI-CT-CAIXAS-ENTERRADAS.pdf" TargetMode="External"/><Relationship Id="rId2961" Type="http://schemas.openxmlformats.org/officeDocument/2006/relationships/hyperlink" Target="https://www.caixa.gov.br/Downloads/sinapi-cadernos-tecnicos/SINAPI-CT-ENERGIA-SOLAR-PARA-EDIFICACOES.pdf" TargetMode="External"/><Relationship Id="rId5020" Type="http://schemas.openxmlformats.org/officeDocument/2006/relationships/hyperlink" Target="https://www.caixa.gov.br/Downloads/sinapi-cadernos-tecnicos/SINAPI-CT-INSTALACOES-HIDRAULICAS-RESERVACAO-E-BOMBAS-DE-RECALQUE.pdf" TargetMode="External"/><Relationship Id="rId8176" Type="http://schemas.openxmlformats.org/officeDocument/2006/relationships/hyperlink" Target="https://www.caixa.gov.br/Downloads/sinapi-cadernos-tecnicos/SINAPI-CT-POCOS-DE-VISITA-E-CAIXAS-PARA-BOCAS-DE-LOBO.pdf" TargetMode="External"/><Relationship Id="rId9227" Type="http://schemas.openxmlformats.org/officeDocument/2006/relationships/hyperlink" Target="https://www.caixa.gov.br/Downloads/sinapi-cadernos-tecnicos/SINAPI-CT-TRANSPORTE-DE-MATERIAIS-DENTRO-DO-CANTEIRO-DE-OBRAS.pdf" TargetMode="External"/><Relationship Id="rId933" Type="http://schemas.openxmlformats.org/officeDocument/2006/relationships/hyperlink" Target="https://www.caixa.gov.br/Downloads/sinapi-cadernos-tecnicos/SINAPI-CT-ATERROS-BASES-SUB-BASES-E-IMPRIMACOES.pdf" TargetMode="External"/><Relationship Id="rId1563" Type="http://schemas.openxmlformats.org/officeDocument/2006/relationships/hyperlink" Target="https://www.caixa.gov.br/Downloads/sinapi-cadernos-tecnicos/SINAPI-CT-CUSTOS-HORARIOS-PRODUTIVO-E-IMPRODUTIVO-DOS-EQUIPAMENTOS.pdf" TargetMode="External"/><Relationship Id="rId2614" Type="http://schemas.openxmlformats.org/officeDocument/2006/relationships/hyperlink" Target="https://www.caixa.gov.br/Downloads/sinapi-cadernos-tecnicos/SINAPI-CT-DEPRECIACAO-JUROS-IMPOSTOS-E-SEGUROS-MANUTENCAO-E-MATERIAIS-NA-OPERACAO-DOS-EQUIPAMENTOS.pdf" TargetMode="External"/><Relationship Id="rId7192" Type="http://schemas.openxmlformats.org/officeDocument/2006/relationships/hyperlink" Target="https://www.caixa.gov.br/Downloads/sinapi-cadernos-tecnicos/SINAPI-CT-LOUCAS-E-METAIS.pdf" TargetMode="External"/><Relationship Id="rId8590" Type="http://schemas.openxmlformats.org/officeDocument/2006/relationships/hyperlink" Target="https://www.caixa.gov.br/Downloads/sinapi-cadernos-tecnicos/SINAPI-CT-REDES-DE-LOGICA-TELEFONIA-E-IMAGEM.pdf" TargetMode="External"/><Relationship Id="rId9641" Type="http://schemas.openxmlformats.org/officeDocument/2006/relationships/hyperlink" Target="https://www.caixa.gov.br/Downloads/sinapi-cadernos-tecnicos/SINAPI-CT-VALVULAS-E-REGISTROS-PARA-SISTEMAS-PREDIAIS.pdf" TargetMode="External"/><Relationship Id="rId1216" Type="http://schemas.openxmlformats.org/officeDocument/2006/relationships/hyperlink" Target="https://www.caixa.gov.br/Downloads/sinapi-cadernos-tecnicos/SINAPI-CT-CANALETAS-GRELHAS-E-CAIXAS-COM-GRELHA-PARA-DRENAGEM.pdf" TargetMode="External"/><Relationship Id="rId1630" Type="http://schemas.openxmlformats.org/officeDocument/2006/relationships/hyperlink" Target="https://www.caixa.gov.br/Downloads/sinapi-cadernos-tecnicos/SINAPI-CT-CUSTOS-HORARIOS-PRODUTIVO-E-IMPRODUTIVO-DOS-EQUIPAMENTOS.pdf" TargetMode="External"/><Relationship Id="rId4786" Type="http://schemas.openxmlformats.org/officeDocument/2006/relationships/hyperlink" Target="https://www.caixa.gov.br/Downloads/sinapi-cadernos-tecnicos/SINAPI-CT-INSTALACOES-ELETRICAS-REDE-DE-DISTRIBUICAO.pdf" TargetMode="External"/><Relationship Id="rId5837" Type="http://schemas.openxmlformats.org/officeDocument/2006/relationships/hyperlink" Target="https://www.caixa.gov.br/Downloads/sinapi-cadernos-tecnicos/SINAPI-CT-INSTALACOES-PREDIAIS-DE-AGUAS-PLUVIAIS-TUBOS-CONEXOES-CAIXAS-E-RALOS.pdf" TargetMode="External"/><Relationship Id="rId8243" Type="http://schemas.openxmlformats.org/officeDocument/2006/relationships/hyperlink" Target="https://www.caixa.gov.br/Downloads/sinapi-cadernos-tecnicos/SINAPI-CT-POCOS-DE-VISITA-E-CAIXAS-PARA-BOCAS-DE-LOBO.pdf" TargetMode="External"/><Relationship Id="rId3388" Type="http://schemas.openxmlformats.org/officeDocument/2006/relationships/hyperlink" Target="https://www.caixa.gov.br/Downloads/sinapi-cadernos-tecnicos/SINAPI-CT-ESCORAMENTO-E-PREPARO-DE-FUNDO-DE-VALAS.pdf" TargetMode="External"/><Relationship Id="rId4439" Type="http://schemas.openxmlformats.org/officeDocument/2006/relationships/hyperlink" Target="https://www.caixa.gov.br/Downloads/sinapi-cadernos-tecnicos/SINAPI-CT-INSTALACOES-ELETRICAS-ELETRODUTOS-EMBUTIDOS-CABOS-CAIXAS-TOMADAS-E-INTERRUPTORES.pdf" TargetMode="External"/><Relationship Id="rId4853" Type="http://schemas.openxmlformats.org/officeDocument/2006/relationships/hyperlink" Target="https://www.caixa.gov.br/Downloads/sinapi-cadernos-tecnicos/SINAPI-CT-INSTALACOES-HIDRAULICAS-RESERVACAO-E-BOMBAS-DE-RECALQUE.pdf" TargetMode="External"/><Relationship Id="rId5904" Type="http://schemas.openxmlformats.org/officeDocument/2006/relationships/hyperlink" Target="https://www.caixa.gov.br/Downloads/sinapi-cadernos-tecnicos/SINAPI-CT-INSTALACOES-DE-DIVISORIAS-DIVERSAS.pdf" TargetMode="External"/><Relationship Id="rId8310" Type="http://schemas.openxmlformats.org/officeDocument/2006/relationships/hyperlink" Target="https://www.caixa.gov.br/Downloads/sinapi-cadernos-tecnicos/SINAPI-CT-PRODUCAO-DE-CONCRETO.pdf" TargetMode="External"/><Relationship Id="rId3455" Type="http://schemas.openxmlformats.org/officeDocument/2006/relationships/hyperlink" Target="https://www.caixa.gov.br/Downloads/sinapi-cadernos-tecnicos/SINAPI-CT-ESQUADRIAS-PORTAS.pdf" TargetMode="External"/><Relationship Id="rId4506" Type="http://schemas.openxmlformats.org/officeDocument/2006/relationships/hyperlink" Target="https://www.caixa.gov.br/Downloads/sinapi-cadernos-tecnicos/SINAPI-CT-INSTALACOES-ELETRICAS-ELETRODUTOS-EMBUTIDOS-CABOS-CAIXAS-TOMADAS-E-INTERRUPTORES.pdf" TargetMode="External"/><Relationship Id="rId376" Type="http://schemas.openxmlformats.org/officeDocument/2006/relationships/hyperlink" Target="https://www.caixa.gov.br/Downloads/sinapi-cadernos-tecnicos/SINAPI-CT-ASSENTAMENTO-DE-TUBOS-DE-ESGOTO-EM-PVC-E-PEAD.pdf" TargetMode="External"/><Relationship Id="rId790" Type="http://schemas.openxmlformats.org/officeDocument/2006/relationships/hyperlink" Target="https://www.caixa.gov.br/Downloads/sinapi-cadernos-tecnicos/SINAPI-CT-ATERROS-BASES-SUB-BASES-E-IMPRIMACOES.pdf" TargetMode="External"/><Relationship Id="rId2057" Type="http://schemas.openxmlformats.org/officeDocument/2006/relationships/hyperlink" Target="https://www.caixa.gov.br/Downloads/sinapi-cadernos-tecnicos/SINAPI-CT-DEPRECIACAO-JUROS-IMPOSTOS-E-SEGUROS-MANUTENCAO-E-MATERIAIS-NA-OPERACAO-DOS-EQUIPAMENTOS.pdf" TargetMode="External"/><Relationship Id="rId2471" Type="http://schemas.openxmlformats.org/officeDocument/2006/relationships/hyperlink" Target="https://www.caixa.gov.br/Downloads/sinapi-cadernos-tecnicos/SINAPI-CT-DEPRECIACAO-JUROS-IMPOSTOS-E-SEGUROS-MANUTENCAO-E-MATERIAIS-NA-OPERACAO-DOS-EQUIPAMENTOS.pdf" TargetMode="External"/><Relationship Id="rId3108" Type="http://schemas.openxmlformats.org/officeDocument/2006/relationships/hyperlink" Target="https://www.caixa.gov.br/Downloads/sinapi-cadernos-tecnicos/SINAPI-CT-ESCADAS.pdf" TargetMode="External"/><Relationship Id="rId3522" Type="http://schemas.openxmlformats.org/officeDocument/2006/relationships/hyperlink" Target="https://www.caixa.gov.br/Downloads/sinapi-cadernos-tecnicos/SINAPI-CT-ESQUADRIAS-PORTAS.pdf" TargetMode="External"/><Relationship Id="rId4920" Type="http://schemas.openxmlformats.org/officeDocument/2006/relationships/hyperlink" Target="https://www.caixa.gov.br/Downloads/sinapi-cadernos-tecnicos/SINAPI-CT-INSTALACOES-HIDRAULICAS-RESERVACAO-E-BOMBAS-DE-RECALQUE.pdf" TargetMode="External"/><Relationship Id="rId6678" Type="http://schemas.openxmlformats.org/officeDocument/2006/relationships/hyperlink" Target="https://www.caixa.gov.br/Downloads/sinapi-cadernos-tecnicos/SINAPI-CT-LASTRO.pdf" TargetMode="External"/><Relationship Id="rId7729" Type="http://schemas.openxmlformats.org/officeDocument/2006/relationships/hyperlink" Target="https://www.caixa.gov.br/Downloads/sinapi-cadernos-tecnicos/SINAPI-CT-PEITORIS-E-CHAPINS.pdf" TargetMode="External"/><Relationship Id="rId9084" Type="http://schemas.openxmlformats.org/officeDocument/2006/relationships/hyperlink" Target="https://www.caixa.gov.br/Downloads/sinapi-cadernos-tecnicos/SINAPI-CT-TRANSPORTE-FLUVIAL-CARGA-E-DESCARGA.pdf" TargetMode="External"/><Relationship Id="rId443" Type="http://schemas.openxmlformats.org/officeDocument/2006/relationships/hyperlink" Target="https://www.caixa.gov.br/Downloads/sinapi-cadernos-tecnicos/SINAPI-CT-ASSENTAMENTO-DE-TUBOS-DE-PVC-E-METALICOS-EM-REDES-DE-AGUA.pdf" TargetMode="External"/><Relationship Id="rId1073" Type="http://schemas.openxmlformats.org/officeDocument/2006/relationships/hyperlink" Target="https://www.caixa.gov.br/Downloads/sinapi-cadernos-tecnicos/SINAPI-CT-BOMBAS-HIDRAULICAS-CENTRIFUGAS-HORIZONTAIS-E-SUBMERSIVEIS.pdf" TargetMode="External"/><Relationship Id="rId2124" Type="http://schemas.openxmlformats.org/officeDocument/2006/relationships/hyperlink" Target="https://www.caixa.gov.br/Downloads/sinapi-cadernos-tecnicos/SINAPI-CT-DEPRECIACAO-JUROS-IMPOSTOS-E-SEGUROS-MANUTENCAO-E-MATERIAIS-NA-OPERACAO-DOS-EQUIPAMENTOS.pdf" TargetMode="External"/><Relationship Id="rId9151" Type="http://schemas.openxmlformats.org/officeDocument/2006/relationships/hyperlink" Target="https://www.caixa.gov.br/Downloads/sinapi-cadernos-tecnicos/SINAPI-CT-TRANSPORTE-DE-MATERIAIS-DENTRO-DO-CANTEIRO-DE-OBRAS.pdf" TargetMode="External"/><Relationship Id="rId1140" Type="http://schemas.openxmlformats.org/officeDocument/2006/relationships/hyperlink" Target="https://www.caixa.gov.br/Downloads/sinapi-cadernos-tecnicos/SINAPI-CT-CAIXAS-ENTERRADAS.pdf" TargetMode="External"/><Relationship Id="rId4296" Type="http://schemas.openxmlformats.org/officeDocument/2006/relationships/hyperlink" Target="https://www.caixa.gov.br/Downloads/sinapi-cadernos-tecnicos/SINAPI-CT-ILUMINACAO-PREDIAL-E-MONITORAMENTO.pdf" TargetMode="External"/><Relationship Id="rId5694" Type="http://schemas.openxmlformats.org/officeDocument/2006/relationships/hyperlink" Target="https://www.caixa.gov.br/Downloads/sinapi-cadernos-tecnicos/SINAPI-CT-INSTALACOES-PREDIAIS-DE-AGUA-QUENTE-EM-CPVC.pdf" TargetMode="External"/><Relationship Id="rId6745" Type="http://schemas.openxmlformats.org/officeDocument/2006/relationships/hyperlink" Target="https://www.caixa.gov.br/Downloads/sinapi-cadernos-tecnicos/SINAPI-CT-LIMPEZA-DE-OBRA.pdf" TargetMode="External"/><Relationship Id="rId510" Type="http://schemas.openxmlformats.org/officeDocument/2006/relationships/hyperlink" Target="https://www.caixa.gov.br/Downloads/sinapi-cadernos-tecnicos/SINAPI-CT-ASSENTAMENTO-DE-TUBOS-DE-PVC-E-METALICOS-EM-REDES-DE-AGUA.pdf" TargetMode="External"/><Relationship Id="rId5347" Type="http://schemas.openxmlformats.org/officeDocument/2006/relationships/hyperlink" Target="https://www.caixa.gov.br/Downloads/sinapi-cadernos-tecnicos/SINAPI-CT-INSTALACOES-PREDIAIS-DE-ESGOTO-CAIXAS-E-RALOS.pdf" TargetMode="External"/><Relationship Id="rId5761" Type="http://schemas.openxmlformats.org/officeDocument/2006/relationships/hyperlink" Target="https://www.caixa.gov.br/Downloads/sinapi-cadernos-tecnicos/SINAPI-CT-INSTALACOES-PREDIAIS-DE-AGUA-QUENTE-EM-CPVC.pdf" TargetMode="External"/><Relationship Id="rId6812" Type="http://schemas.openxmlformats.org/officeDocument/2006/relationships/hyperlink" Target="https://www.caixa.gov.br/Downloads/sinapi-metodologia/Livro_SINAPI_Calculos_Parametros.pdf" TargetMode="External"/><Relationship Id="rId1957" Type="http://schemas.openxmlformats.org/officeDocument/2006/relationships/hyperlink" Target="https://www.caixa.gov.br/Downloads/sinapi-cadernos-tecnicos/SINAPI-CT-DEPRECIACAO-JUROS-IMPOSTOS-E-SEGUROS-MANUTENCAO-E-MATERIAIS-NA-OPERACAO-DOS-EQUIPAMENTOS.pdf" TargetMode="External"/><Relationship Id="rId4363" Type="http://schemas.openxmlformats.org/officeDocument/2006/relationships/hyperlink" Target="https://www.caixa.gov.br/Downloads/sinapi-cadernos-tecnicos/SINAPI-CT-INSTALACOES-ELETRICAS-ELETRODUTOS-EMBUTIDOS-CABOS-CAIXAS-TOMADAS-E-INTERRUPTORES.pdf" TargetMode="External"/><Relationship Id="rId5414" Type="http://schemas.openxmlformats.org/officeDocument/2006/relationships/hyperlink" Target="https://www.caixa.gov.br/Downloads/sinapi-cadernos-tecnicos/SINAPI-CT-INSTALACOES-PREDIAIS-DE-ESGOTO-TUBOS-E-CONEXOES.pdf" TargetMode="External"/><Relationship Id="rId8984" Type="http://schemas.openxmlformats.org/officeDocument/2006/relationships/hyperlink" Target="https://www.caixa.gov.br/Downloads/sinapi-cadernos-tecnicos/SINAPI-CT-TELHAMENTO-PARA-COBERTURA.pdf" TargetMode="External"/><Relationship Id="rId4016" Type="http://schemas.openxmlformats.org/officeDocument/2006/relationships/hyperlink" Target="https://www.caixa.gov.br/Downloads/sinapi-cadernos-tecnicos/SINAPI-CT-FORMAS-CURVAS-PARA-PAREDES-DE-RESERVATORIOS-DE-CONCRETO.pdf" TargetMode="External"/><Relationship Id="rId4430" Type="http://schemas.openxmlformats.org/officeDocument/2006/relationships/hyperlink" Target="https://www.caixa.gov.br/Downloads/sinapi-cadernos-tecnicos/SINAPI-CT-INSTALACOES-ELETRICAS-ELETRODUTOS-EMBUTIDOS-CABOS-CAIXAS-TOMADAS-E-INTERRUPTORES.pdf" TargetMode="External"/><Relationship Id="rId7586" Type="http://schemas.openxmlformats.org/officeDocument/2006/relationships/hyperlink" Target="https://www.caixa.gov.br/Downloads/sinapi-cadernos-tecnicos/SINAPI-CT-PAREDES-EM-DRYWALL.pdf" TargetMode="External"/><Relationship Id="rId8637" Type="http://schemas.openxmlformats.org/officeDocument/2006/relationships/hyperlink" Target="https://www.caixa.gov.br/Downloads/sinapi-cadernos-tecnicos/SINAPI-CT-REDES-DE-LOGICA-TELEFONIA-E-IMAGEM.pdf" TargetMode="External"/><Relationship Id="rId3032" Type="http://schemas.openxmlformats.org/officeDocument/2006/relationships/hyperlink" Target="https://www.caixa.gov.br/Downloads/sinapi-cadernos-tecnicos/SINAPI-CT-EQUIPAMENTOS-DE-PROTECAO-COLETIVA.pdf" TargetMode="External"/><Relationship Id="rId6188" Type="http://schemas.openxmlformats.org/officeDocument/2006/relationships/hyperlink" Target="https://www.caixa.gov.br/Downloads/sinapi-cadernos-tecnicos/SINAPI-CT-INSTALACOES-DE-GAS-E-INCENDIO-EM-ACO-E-FERRO-GALVANIZADO.pdf" TargetMode="External"/><Relationship Id="rId7239" Type="http://schemas.openxmlformats.org/officeDocument/2006/relationships/hyperlink" Target="https://www.caixa.gov.br/Downloads/sinapi-cadernos-tecnicos/SINAPI-CT-LOUCAS-E-METAIS.pdf" TargetMode="External"/><Relationship Id="rId7653" Type="http://schemas.openxmlformats.org/officeDocument/2006/relationships/hyperlink" Target="https://www.caixa.gov.br/Downloads/sinapi-cadernos-tecnicos/SINAPI-CT-PAVIMENTACOES-DIVERSAS-PARALELEPIPEDOS-E-PEDRAS-POLIEDRICAS.pdf" TargetMode="External"/><Relationship Id="rId6255" Type="http://schemas.openxmlformats.org/officeDocument/2006/relationships/hyperlink" Target="https://www.caixa.gov.br/Downloads/sinapi-cadernos-tecnicos/SINAPI-CT-INSTALACOES-DE-GAS-EM-PEX-MULTICAMADAS.pdf" TargetMode="External"/><Relationship Id="rId7306" Type="http://schemas.openxmlformats.org/officeDocument/2006/relationships/hyperlink" Target="https://www.caixa.gov.br/Downloads/sinapi-cadernos-tecnicos/SINAPI-CT-MASSA-UNICA-EXTERNA.pdf" TargetMode="External"/><Relationship Id="rId8704" Type="http://schemas.openxmlformats.org/officeDocument/2006/relationships/hyperlink" Target="https://www.caixa.gov.br/Downloads/sinapi-cadernos-tecnicos/SINAPI-CT-REDES-DE-AGUA-E-ESGOTO-EM-PEAD-LISO-(TUBOS-E-CONEXOES).pdf" TargetMode="External"/><Relationship Id="rId2798" Type="http://schemas.openxmlformats.org/officeDocument/2006/relationships/hyperlink" Target="https://www.caixa.gov.br/Downloads/sinapi-cadernos-tecnicos/SINAPI-CT-DRENOS.pdf" TargetMode="External"/><Relationship Id="rId3849" Type="http://schemas.openxmlformats.org/officeDocument/2006/relationships/hyperlink" Target="https://www.caixa.gov.br/Downloads/sinapi-cadernos-tecnicos/SINAPI-CT-EXECUCAO-DE-TIRANTES.pdf" TargetMode="External"/><Relationship Id="rId5271" Type="http://schemas.openxmlformats.org/officeDocument/2006/relationships/hyperlink" Target="https://www.caixa.gov.br/Downloads/sinapi-cadernos-tecnicos/SINAPI-CT-INSTALACOES-HIDRAULICAS-EM-PPR.pdf" TargetMode="External"/><Relationship Id="rId7720" Type="http://schemas.openxmlformats.org/officeDocument/2006/relationships/hyperlink" Target="https://www.caixa.gov.br/Downloads/sinapi-cadernos-tecnicos/SINAPI-CT-PAVIMENTO-RIGIDO-DE-CONCRETO.pdf" TargetMode="External"/><Relationship Id="rId2865" Type="http://schemas.openxmlformats.org/officeDocument/2006/relationships/hyperlink" Target="https://www.caixa.gov.br/Downloads/sinapi-cadernos-tecnicos/SINAPI-CT-ELETROCALHAS.pdf" TargetMode="External"/><Relationship Id="rId3916" Type="http://schemas.openxmlformats.org/officeDocument/2006/relationships/hyperlink" Target="https://www.caixa.gov.br/Downloads/sinapi-cadernos-tecnicos/SINAPI-CT-FORROS.pdf" TargetMode="External"/><Relationship Id="rId6322" Type="http://schemas.openxmlformats.org/officeDocument/2006/relationships/hyperlink" Target="https://www.caixa.gov.br/Downloads/sinapi-cadernos-tecnicos/SINAPI-CT-INSTALACOES-DE-AR-CONDICIONADO.pdf" TargetMode="External"/><Relationship Id="rId9478" Type="http://schemas.openxmlformats.org/officeDocument/2006/relationships/hyperlink" Target="https://www.caixa.gov.br/Downloads/sinapi-cadernos-tecnicos/SINAPI-CT-USINAGENS.pdf" TargetMode="External"/><Relationship Id="rId837" Type="http://schemas.openxmlformats.org/officeDocument/2006/relationships/hyperlink" Target="https://www.caixa.gov.br/Downloads/sinapi-cadernos-tecnicos/SINAPI-CT-ATERROS-BASES-SUB-BASES-E-IMPRIMACOES.pdf" TargetMode="External"/><Relationship Id="rId1467" Type="http://schemas.openxmlformats.org/officeDocument/2006/relationships/hyperlink" Target="https://www.caixa.gov.br/Downloads/sinapi-cadernos-tecnicos/SINAPI-CT-CUSTOS-HORARIOS-PRODUTIVO-E-IMPRODUTIVO-DOS-EQUIPAMENTOS.pdf" TargetMode="External"/><Relationship Id="rId1881" Type="http://schemas.openxmlformats.org/officeDocument/2006/relationships/hyperlink" Target="https://www.caixa.gov.br/Downloads/sinapi-cadernos-tecnicos/SINAPI-CT-DEMOLICOES-E-REMOCOES.pdf" TargetMode="External"/><Relationship Id="rId2518" Type="http://schemas.openxmlformats.org/officeDocument/2006/relationships/hyperlink" Target="https://www.caixa.gov.br/Downloads/sinapi-cadernos-tecnicos/SINAPI-CT-DEPRECIACAO-JUROS-IMPOSTOS-E-SEGUROS-MANUTENCAO-E-MATERIAIS-NA-OPERACAO-DOS-EQUIPAMENTOS.pdf" TargetMode="External"/><Relationship Id="rId2932" Type="http://schemas.openxmlformats.org/officeDocument/2006/relationships/hyperlink" Target="https://www.caixa.gov.br/Downloads/sinapi-cadernos-tecnicos/SINAPI-CT-ELETROCALHAS.pdf" TargetMode="External"/><Relationship Id="rId8494" Type="http://schemas.openxmlformats.org/officeDocument/2006/relationships/hyperlink" Target="https://www.caixa.gov.br/Downloads/sinapi-cadernos-tecnicos/SINAPI-CT-RECOMPOSICAO-DE-PAVIMENTOS.pdf" TargetMode="External"/><Relationship Id="rId9545" Type="http://schemas.openxmlformats.org/officeDocument/2006/relationships/hyperlink" Target="https://www.caixa.gov.br/Downloads/sinapi-cadernos-tecnicos/SINAPI-CT-VIDROS-E-ESPELHOS.pdf" TargetMode="External"/><Relationship Id="rId904" Type="http://schemas.openxmlformats.org/officeDocument/2006/relationships/hyperlink" Target="https://www.caixa.gov.br/Downloads/sinapi-cadernos-tecnicos/SINAPI-CT-ATERROS-BASES-SUB-BASES-E-IMPRIMACOES.pdf" TargetMode="External"/><Relationship Id="rId1534" Type="http://schemas.openxmlformats.org/officeDocument/2006/relationships/hyperlink" Target="https://www.caixa.gov.br/Downloads/sinapi-cadernos-tecnicos/SINAPI-CT-CUSTOS-HORARIOS-PRODUTIVO-E-IMPRODUTIVO-DOS-EQUIPAMENTOS.pdf" TargetMode="External"/><Relationship Id="rId7096" Type="http://schemas.openxmlformats.org/officeDocument/2006/relationships/hyperlink" Target="https://www.caixa.gov.br/Downloads/sinapi-metodologia/Livro_SINAPI_Calculos_Parametros.pdf" TargetMode="External"/><Relationship Id="rId8147" Type="http://schemas.openxmlformats.org/officeDocument/2006/relationships/hyperlink" Target="https://www.caixa.gov.br/Downloads/sinapi-cadernos-tecnicos/SINAPI-CT-POCOS-DE-VISITA-E-CAIXAS-PARA-BOCAS-DE-LOBO.pdf" TargetMode="External"/><Relationship Id="rId8561" Type="http://schemas.openxmlformats.org/officeDocument/2006/relationships/hyperlink" Target="https://www.caixa.gov.br/Downloads/sinapi-cadernos-tecnicos/SINAPI-CT-REDES-ENTERRADAS-DE-DISTRIBUICAO-ELETRICA.pdf" TargetMode="External"/><Relationship Id="rId9612" Type="http://schemas.openxmlformats.org/officeDocument/2006/relationships/hyperlink" Target="https://www.caixa.gov.br/Downloads/sinapi-cadernos-tecnicos/SINAPI-CT-VALVULAS-E-REGISTROS-PARA-SISTEMAS-PREDIAIS.pdf" TargetMode="External"/><Relationship Id="rId1601" Type="http://schemas.openxmlformats.org/officeDocument/2006/relationships/hyperlink" Target="https://www.caixa.gov.br/Downloads/sinapi-cadernos-tecnicos/SINAPI-CT-CUSTOS-HORARIOS-PRODUTIVO-E-IMPRODUTIVO-DOS-EQUIPAMENTOS.pdf" TargetMode="External"/><Relationship Id="rId4757" Type="http://schemas.openxmlformats.org/officeDocument/2006/relationships/hyperlink" Target="https://www.caixa.gov.br/Downloads/sinapi-cadernos-tecnicos/SINAPI-CT-INSTALACOES-ELETRICAS-REDE-DE-DISTRIBUICAO.pdf" TargetMode="External"/><Relationship Id="rId7163" Type="http://schemas.openxmlformats.org/officeDocument/2006/relationships/hyperlink" Target="https://www.caixa.gov.br/Downloads/sinapi-cadernos-tecnicos/SINAPI-CT-LOUCAS-E-METAIS.pdf" TargetMode="External"/><Relationship Id="rId8214" Type="http://schemas.openxmlformats.org/officeDocument/2006/relationships/hyperlink" Target="https://www.caixa.gov.br/Downloads/sinapi-cadernos-tecnicos/SINAPI-CT-POCOS-DE-VISITA-E-CAIXAS-PARA-BOCAS-DE-LOBO.pdf" TargetMode="External"/><Relationship Id="rId3359" Type="http://schemas.openxmlformats.org/officeDocument/2006/relationships/hyperlink" Target="https://www.caixa.gov.br/Downloads/sinapi-cadernos-tecnicos/SINAPI-CT-ESCORAMENTO-E-PREPARO-DE-FUNDO-DE-VALAS.pdf" TargetMode="External"/><Relationship Id="rId5808" Type="http://schemas.openxmlformats.org/officeDocument/2006/relationships/hyperlink" Target="https://www.caixa.gov.br/Downloads/sinapi-cadernos-tecnicos/SINAPI-CT-INSTALACOES-PREDIAIS-DE-AGUA-QUENTE-EM-CPVC.pdf" TargetMode="External"/><Relationship Id="rId7230" Type="http://schemas.openxmlformats.org/officeDocument/2006/relationships/hyperlink" Target="https://www.caixa.gov.br/Downloads/sinapi-cadernos-tecnicos/SINAPI-CT-LOUCAS-E-METAIS.pdf" TargetMode="External"/><Relationship Id="rId694" Type="http://schemas.openxmlformats.org/officeDocument/2006/relationships/hyperlink" Target="https://www.caixa.gov.br/Downloads/sinapi-cadernos-tecnicos/SINAPI-CT-ASSENTAMENTO-DE-TUBOS-DE-ESGOTO-OU-DRENAGEM-PLUVIAL-EM-CONCRETO.pdf" TargetMode="External"/><Relationship Id="rId2375" Type="http://schemas.openxmlformats.org/officeDocument/2006/relationships/hyperlink" Target="https://www.caixa.gov.br/Downloads/sinapi-cadernos-tecnicos/SINAPI-CT-DEPRECIACAO-JUROS-IMPOSTOS-E-SEGUROS-MANUTENCAO-E-MATERIAIS-NA-OPERACAO-DOS-EQUIPAMENTOS.pdf" TargetMode="External"/><Relationship Id="rId3773" Type="http://schemas.openxmlformats.org/officeDocument/2006/relationships/hyperlink" Target="https://www.caixa.gov.br/Downloads/sinapi-cadernos-tecnicos/SINAPI-CT-ESTRUTURAS-DE-CONTENCAO-PERFIS-PRANCHADOS-CORTINAS-E-MUROS-DE-ARRIMO.pdf" TargetMode="External"/><Relationship Id="rId4824" Type="http://schemas.openxmlformats.org/officeDocument/2006/relationships/hyperlink" Target="https://www.caixa.gov.br/Downloads/sinapi-cadernos-tecnicos/SINAPI-CT-INSTALACOES-HIDRAULICAS-RESERVACAO-E-BOMBAS-DE-RECALQUE.pdf" TargetMode="External"/><Relationship Id="rId347" Type="http://schemas.openxmlformats.org/officeDocument/2006/relationships/hyperlink" Target="https://www.caixa.gov.br/Downloads/sinapi-cadernos-tecnicos/SINAPI-CT-ASSENTAMENTO-DE-TUBOS-DE-ESGOTO-EM-PVC-E-PEAD.pdf" TargetMode="External"/><Relationship Id="rId2028" Type="http://schemas.openxmlformats.org/officeDocument/2006/relationships/hyperlink" Target="https://www.caixa.gov.br/Downloads/sinapi-cadernos-tecnicos/SINAPI-CT-DEPRECIACAO-JUROS-IMPOSTOS-E-SEGUROS-MANUTENCAO-E-MATERIAIS-NA-OPERACAO-DOS-EQUIPAMENTOS.pdf" TargetMode="External"/><Relationship Id="rId3426" Type="http://schemas.openxmlformats.org/officeDocument/2006/relationships/hyperlink" Target="https://www.caixa.gov.br/Downloads/sinapi-cadernos-tecnicos/SINAPI-CT-ESQUADRIAS-JANELAS.pdf" TargetMode="External"/><Relationship Id="rId3840" Type="http://schemas.openxmlformats.org/officeDocument/2006/relationships/hyperlink" Target="https://www.caixa.gov.br/Downloads/sinapi-cadernos-tecnicos/SINAPI-CT-EXECUCAO-DE-GRAMPO-PARA-SOLO-GRAMPEADO.pdf" TargetMode="External"/><Relationship Id="rId6996" Type="http://schemas.openxmlformats.org/officeDocument/2006/relationships/hyperlink" Target="https://www.caixa.gov.br/Downloads/sinapi-metodologia/Livro_SINAPI_Calculos_Parametros.pdf" TargetMode="External"/><Relationship Id="rId9055" Type="http://schemas.openxmlformats.org/officeDocument/2006/relationships/hyperlink" Target="https://www.caixa.gov.br/Downloads/sinapi-cadernos-tecnicos/SINAPI-CT-TRANSPORTE-FLUVIAL-CARGA-E-DESCARGA.pdf" TargetMode="External"/><Relationship Id="rId761" Type="http://schemas.openxmlformats.org/officeDocument/2006/relationships/hyperlink" Target="https://www.caixa.gov.br/Downloads/sinapi-cadernos-tecnicos/SINAPI-CT-ATERROS-BASES-SUB-BASES-E-IMPRIMACOES.pdf" TargetMode="External"/><Relationship Id="rId1391" Type="http://schemas.openxmlformats.org/officeDocument/2006/relationships/hyperlink" Target="https://www.caixa.gov.br/Downloads/sinapi-cadernos-tecnicos/SINAPI-CT-CONTRAPISO.pdf" TargetMode="External"/><Relationship Id="rId2442" Type="http://schemas.openxmlformats.org/officeDocument/2006/relationships/hyperlink" Target="https://www.caixa.gov.br/Downloads/sinapi-cadernos-tecnicos/SINAPI-CT-DEPRECIACAO-JUROS-IMPOSTOS-E-SEGUROS-MANUTENCAO-E-MATERIAIS-NA-OPERACAO-DOS-EQUIPAMENTOS.pdf" TargetMode="External"/><Relationship Id="rId5598" Type="http://schemas.openxmlformats.org/officeDocument/2006/relationships/hyperlink" Target="https://www.caixa.gov.br/Downloads/sinapi-cadernos-tecnicos/SINAPI-CT-INSTALACOES-PREDIAIS-DE-AGUA-FRIA-EM-PVC.pdf" TargetMode="External"/><Relationship Id="rId6649" Type="http://schemas.openxmlformats.org/officeDocument/2006/relationships/hyperlink" Target="https://www.caixa.gov.br/Downloads/sinapi-cadernos-tecnicos/SINAPI-CT-INSTALACOES-PARA-CANTEIROS-DE-OBRAS.pdf" TargetMode="External"/><Relationship Id="rId414" Type="http://schemas.openxmlformats.org/officeDocument/2006/relationships/hyperlink" Target="https://www.caixa.gov.br/Downloads/sinapi-cadernos-tecnicos/SINAPI-CT-ASSENTAMENTO-DE-TUBOS-DE-PVC-E-METALICOS-EM-REDES-DE-AGUA.pdf" TargetMode="External"/><Relationship Id="rId1044" Type="http://schemas.openxmlformats.org/officeDocument/2006/relationships/hyperlink" Target="https://www.caixa.gov.br/Downloads/sinapi-cadernos-tecnicos/SINAPI-CT-BOCAS-PARA-BUEIROS.pdf" TargetMode="External"/><Relationship Id="rId5665" Type="http://schemas.openxmlformats.org/officeDocument/2006/relationships/hyperlink" Target="https://www.caixa.gov.br/Downloads/sinapi-cadernos-tecnicos/SINAPI-CT-INSTALACOES-PREDIAIS-DE-AGUA-FRIA-EM-PVC.pdf" TargetMode="External"/><Relationship Id="rId6716" Type="http://schemas.openxmlformats.org/officeDocument/2006/relationships/hyperlink" Target="https://www.caixa.gov.br/Downloads/sinapi-cadernos-tecnicos/SINAPI-CT-LIGACOES-PREDIAIS-DE-AGUA-E-ESGOTO.pdf" TargetMode="External"/><Relationship Id="rId8071" Type="http://schemas.openxmlformats.org/officeDocument/2006/relationships/hyperlink" Target="https://www.caixa.gov.br/Downloads/sinapi-cadernos-tecnicos/SINAPI-CT-POSTES-DE-CONCRETO-E-METALICOS.pdf" TargetMode="External"/><Relationship Id="rId9122" Type="http://schemas.openxmlformats.org/officeDocument/2006/relationships/hyperlink" Target="https://www.caixa.gov.br/Downloads/sinapi-cadernos-tecnicos/SINAPI-CT-TRANSPORTE-FLUVIAL-CARGA-E-DESCARGA.pdf" TargetMode="External"/><Relationship Id="rId1111" Type="http://schemas.openxmlformats.org/officeDocument/2006/relationships/hyperlink" Target="https://www.caixa.gov.br/Downloads/sinapi-cadernos-tecnicos/SINAPI-CT-CAIXAS-ENTERRADAS.pdf" TargetMode="External"/><Relationship Id="rId4267" Type="http://schemas.openxmlformats.org/officeDocument/2006/relationships/hyperlink" Target="https://www.caixa.gov.br/Downloads/sinapi-cadernos-tecnicos/SINAPI-CT-GUIAS-E-SARJETAS.pdf" TargetMode="External"/><Relationship Id="rId4681" Type="http://schemas.openxmlformats.org/officeDocument/2006/relationships/hyperlink" Target="https://www.caixa.gov.br/Downloads/sinapi-cadernos-tecnicos/SINAPI-CT-INSTALACOES-ELETRICAS-QUADROS-CABOS-DISJUNTORES-CONTATORES-E-BARRAMENTOS-BLINDADOS.pdf" TargetMode="External"/><Relationship Id="rId5318" Type="http://schemas.openxmlformats.org/officeDocument/2006/relationships/hyperlink" Target="https://www.caixa.gov.br/Downloads/sinapi-cadernos-tecnicos/SINAPI-CT-INSTALACOES-HIDRAULICAS-EM-PPR.pdf" TargetMode="External"/><Relationship Id="rId5732" Type="http://schemas.openxmlformats.org/officeDocument/2006/relationships/hyperlink" Target="https://www.caixa.gov.br/Downloads/sinapi-cadernos-tecnicos/SINAPI-CT-INSTALACOES-PREDIAIS-DE-AGUA-QUENTE-EM-CPVC.pdf" TargetMode="External"/><Relationship Id="rId8888" Type="http://schemas.openxmlformats.org/officeDocument/2006/relationships/hyperlink" Target="https://www.caixa.gov.br/Downloads/sinapi-cadernos-tecnicos/SINAPI-CT-SISTEMA-DE-PROTECAO-CONTRA-DESCARGAS-ATMOSFERICAS-SPDA.pdf" TargetMode="External"/><Relationship Id="rId3283" Type="http://schemas.openxmlformats.org/officeDocument/2006/relationships/hyperlink" Target="https://www.caixa.gov.br/Downloads/sinapi-cadernos-tecnicos/SINAPI-CT-ESCAVACAO-DE-VALAS.pdf" TargetMode="External"/><Relationship Id="rId4334" Type="http://schemas.openxmlformats.org/officeDocument/2006/relationships/hyperlink" Target="https://www.caixa.gov.br/Downloads/sinapi-cadernos-tecnicos/SINAPI-CT-IMPERMEABILIZACAO-PROTECAO-MECANICA-E-TRATAMENTO-DE-JUNTA.pdf" TargetMode="External"/><Relationship Id="rId1928" Type="http://schemas.openxmlformats.org/officeDocument/2006/relationships/hyperlink" Target="https://www.caixa.gov.br/Downloads/sinapi-cadernos-tecnicos/SINAPI-CT-DEPRECIACAO-JUROS-IMPOSTOS-E-SEGUROS-MANUTENCAO-E-MATERIAIS-NA-OPERACAO-DOS-EQUIPAMENTOS.pdf" TargetMode="External"/><Relationship Id="rId3350" Type="http://schemas.openxmlformats.org/officeDocument/2006/relationships/hyperlink" Target="https://www.caixa.gov.br/Downloads/sinapi-cadernos-tecnicos/SINAPI-CT-ESCAVACAO-EM-MATERIAL-DE-3&#170;-CATEGORIA.pdf" TargetMode="External"/><Relationship Id="rId8955" Type="http://schemas.openxmlformats.org/officeDocument/2006/relationships/hyperlink" Target="https://www.caixa.gov.br/Downloads/sinapi-cadernos-tecnicos/SINAPI-CT-SISTEMAS-DE-MEDICAO.pdf" TargetMode="External"/><Relationship Id="rId271" Type="http://schemas.openxmlformats.org/officeDocument/2006/relationships/hyperlink" Target="https://www.caixa.gov.br/Downloads/sinapi-cadernos-tecnicos/SINAPI-CT-ARMACAO-DE-ESTACAS.pdf" TargetMode="External"/><Relationship Id="rId3003" Type="http://schemas.openxmlformats.org/officeDocument/2006/relationships/hyperlink" Target="https://www.caixa.gov.br/Downloads/sinapi-cadernos-tecnicos/SINAPI-CT-EQUIPAMENTOS-DE-PROTECAO-COLETIVA.pdf" TargetMode="External"/><Relationship Id="rId4401" Type="http://schemas.openxmlformats.org/officeDocument/2006/relationships/hyperlink" Target="https://www.caixa.gov.br/Downloads/sinapi-cadernos-tecnicos/SINAPI-CT-INSTALACOES-ELETRICAS-ELETRODUTOS-EMBUTIDOS-CABOS-CAIXAS-TOMADAS-E-INTERRUPTORES.pdf" TargetMode="External"/><Relationship Id="rId6159" Type="http://schemas.openxmlformats.org/officeDocument/2006/relationships/hyperlink" Target="https://www.caixa.gov.br/Downloads/sinapi-cadernos-tecnicos/SINAPI-CT-INSTALACOES-DE-GAS-E-INCENDIO-EM-ACO-E-FERRO-GALVANIZADO.pdf" TargetMode="External"/><Relationship Id="rId7557" Type="http://schemas.openxmlformats.org/officeDocument/2006/relationships/hyperlink" Target="https://www.caixa.gov.br/Downloads/sinapi-cadernos-tecnicos/SINAPI-CT-PAREDES-DE-CONCRETO-ESTUCAMENTO.pdf" TargetMode="External"/><Relationship Id="rId7971" Type="http://schemas.openxmlformats.org/officeDocument/2006/relationships/hyperlink" Target="https://www.caixa.gov.br/Downloads/sinapi-cadernos-tecnicos/SINAPI-CT-PINTURA-PARA-PISOS-E-PARA-SINALIZACAO-HORIZONTAL-E-VERTICAL.pdf" TargetMode="External"/><Relationship Id="rId8608" Type="http://schemas.openxmlformats.org/officeDocument/2006/relationships/hyperlink" Target="https://www.caixa.gov.br/Downloads/sinapi-cadernos-tecnicos/SINAPI-CT-REDES-DE-LOGICA-TELEFONIA-E-IMAGEM.pdf" TargetMode="External"/><Relationship Id="rId6573" Type="http://schemas.openxmlformats.org/officeDocument/2006/relationships/hyperlink" Target="https://www.caixa.gov.br/Downloads/sinapi-cadernos-tecnicos/SINAPI-CT-INSTALACOES-EM-COBRE.pdf" TargetMode="External"/><Relationship Id="rId7624" Type="http://schemas.openxmlformats.org/officeDocument/2006/relationships/hyperlink" Target="https://www.caixa.gov.br/Downloads/sinapi-cadernos-tecnicos/SINAPI-CT-PARQUINHOS-E-EQUIPAMENTOS-DE-GINASTICA-AO-AR-LIVRE.pdf" TargetMode="External"/><Relationship Id="rId2769" Type="http://schemas.openxmlformats.org/officeDocument/2006/relationships/hyperlink" Target="https://www.caixa.gov.br/Downloads/sinapi-cadernos-tecnicos/SINAPI-CT-DRENOS.pdf" TargetMode="External"/><Relationship Id="rId5175" Type="http://schemas.openxmlformats.org/officeDocument/2006/relationships/hyperlink" Target="https://www.caixa.gov.br/Downloads/sinapi-cadernos-tecnicos/SINAPI-CT-INSTALACOES-HIDRAULICAS-EM-PEX.pdf" TargetMode="External"/><Relationship Id="rId6226" Type="http://schemas.openxmlformats.org/officeDocument/2006/relationships/hyperlink" Target="https://www.caixa.gov.br/Downloads/sinapi-cadernos-tecnicos/SINAPI-CT-INSTALACOES-DE-GAS-E-INCENDIO-EM-ACO-E-FERRO-GALVANIZADO.pdf" TargetMode="External"/><Relationship Id="rId6640" Type="http://schemas.openxmlformats.org/officeDocument/2006/relationships/hyperlink" Target="https://www.caixa.gov.br/Downloads/sinapi-cadernos-tecnicos/SINAPI-CT-INSTALACOES-PARA-CANTEIROS-DE-OBRAS.pdf" TargetMode="External"/><Relationship Id="rId1785" Type="http://schemas.openxmlformats.org/officeDocument/2006/relationships/hyperlink" Target="https://www.caixa.gov.br/Downloads/sinapi-cadernos-tecnicos/SINAPI-CT-CUSTOS-HORARIOS-PRODUTIVO-E-IMPRODUTIVO-DOS-EQUIPAMENTOS.pdf" TargetMode="External"/><Relationship Id="rId2836" Type="http://schemas.openxmlformats.org/officeDocument/2006/relationships/hyperlink" Target="https://www.caixa.gov.br/Downloads/sinapi-cadernos-tecnicos/SINAPI-CT-DUTOS-PARA-AR-CONDICIONADO.pdf" TargetMode="External"/><Relationship Id="rId4191" Type="http://schemas.openxmlformats.org/officeDocument/2006/relationships/hyperlink" Target="https://www.caixa.gov.br/Downloads/sinapi-cadernos-tecnicos/SINAPI-CT-GESSO.pdf" TargetMode="External"/><Relationship Id="rId5242" Type="http://schemas.openxmlformats.org/officeDocument/2006/relationships/hyperlink" Target="https://www.caixa.gov.br/Downloads/sinapi-cadernos-tecnicos/SINAPI-CT-INSTALACOES-HIDRAULICAS-EM-PEX.pdf" TargetMode="External"/><Relationship Id="rId8398" Type="http://schemas.openxmlformats.org/officeDocument/2006/relationships/hyperlink" Target="https://www.caixa.gov.br/Downloads/sinapi-cadernos-tecnicos/SINAPI-CT-RASGOS-E-FIXACOES.pdf" TargetMode="External"/><Relationship Id="rId9449" Type="http://schemas.openxmlformats.org/officeDocument/2006/relationships/hyperlink" Target="https://www.caixa.gov.br/Downloads/sinapi-cadernos-tecnicos/SINAPI-CT-TUBULACAO-FLANGEADA-PARA-REDES-DE-AGUA.pdf" TargetMode="External"/><Relationship Id="rId77" Type="http://schemas.openxmlformats.org/officeDocument/2006/relationships/hyperlink" Target="https://www.caixa.gov.br/Downloads/sinapi-cadernos-tecnicos/SINAPI-CT-ALVENARIA-DE-VEDACAO.pdf" TargetMode="External"/><Relationship Id="rId808" Type="http://schemas.openxmlformats.org/officeDocument/2006/relationships/hyperlink" Target="https://www.caixa.gov.br/Downloads/sinapi-cadernos-tecnicos/SINAPI-CT-ATERROS-BASES-SUB-BASES-E-IMPRIMACOES.pdf" TargetMode="External"/><Relationship Id="rId1438" Type="http://schemas.openxmlformats.org/officeDocument/2006/relationships/hyperlink" Target="https://www.caixa.gov.br/Downloads/sinapi-cadernos-tecnicos/SINAPI-CT-CONTRAPISO.pdf" TargetMode="External"/><Relationship Id="rId8465" Type="http://schemas.openxmlformats.org/officeDocument/2006/relationships/hyperlink" Target="https://www.caixa.gov.br/Downloads/sinapi-cadernos-tecnicos/SINAPI-CT-RASGOS-E-FIXACOES.pdf" TargetMode="External"/><Relationship Id="rId9516" Type="http://schemas.openxmlformats.org/officeDocument/2006/relationships/hyperlink" Target="https://www.caixa.gov.br/Downloads/sinapi-cadernos-tecnicos/SINAPI-CT-VIDROS-E-ESPELHOS.pdf" TargetMode="External"/><Relationship Id="rId1852" Type="http://schemas.openxmlformats.org/officeDocument/2006/relationships/hyperlink" Target="https://www.caixa.gov.br/Downloads/sinapi-cadernos-tecnicos/SINAPI-CT-DEMOLICOES-E-REMOCOES.pdf" TargetMode="External"/><Relationship Id="rId2903" Type="http://schemas.openxmlformats.org/officeDocument/2006/relationships/hyperlink" Target="https://www.caixa.gov.br/Downloads/sinapi-cadernos-tecnicos/SINAPI-CT-ELETROCALHAS.pdf" TargetMode="External"/><Relationship Id="rId7067" Type="http://schemas.openxmlformats.org/officeDocument/2006/relationships/hyperlink" Target="https://www.caixa.gov.br/Downloads/sinapi-metodologia/Livro_SINAPI_Calculos_Parametros.pdf" TargetMode="External"/><Relationship Id="rId7481" Type="http://schemas.openxmlformats.org/officeDocument/2006/relationships/hyperlink" Target="https://www.caixa.gov.br/Downloads/sinapi-cadernos-tecnicos/SINAPI-CT-PAISAGISMO-PLANTIO.pdf" TargetMode="External"/><Relationship Id="rId8118" Type="http://schemas.openxmlformats.org/officeDocument/2006/relationships/hyperlink" Target="https://www.caixa.gov.br/Downloads/sinapi-cadernos-tecnicos/SINAPI-CT-POCOS-DE-VISITA-E-CAIXAS-PARA-BOCAS-DE-LOBO.pdf" TargetMode="External"/><Relationship Id="rId1505" Type="http://schemas.openxmlformats.org/officeDocument/2006/relationships/hyperlink" Target="https://www.caixa.gov.br/Downloads/sinapi-cadernos-tecnicos/SINAPI-CT-CUSTOS-HORARIOS-PRODUTIVO-E-IMPRODUTIVO-DOS-EQUIPAMENTOS.pdf" TargetMode="External"/><Relationship Id="rId6083" Type="http://schemas.openxmlformats.org/officeDocument/2006/relationships/hyperlink" Target="https://www.caixa.gov.br/Downloads/sinapi-cadernos-tecnicos/SINAPI-CT-INSTALACOES-DE-GAS-E-INCENDIO-EM-ACO-E-FERRO-GALVANIZADO.pdf" TargetMode="External"/><Relationship Id="rId7134" Type="http://schemas.openxmlformats.org/officeDocument/2006/relationships/hyperlink" Target="https://www.caixa.gov.br/Downloads/sinapi-cadernos-tecnicos/SINAPI-CT-LOCACAO-DE-OBRAS.pdf" TargetMode="External"/><Relationship Id="rId8532" Type="http://schemas.openxmlformats.org/officeDocument/2006/relationships/hyperlink" Target="https://www.caixa.gov.br/Downloads/sinapi-cadernos-tecnicos/SINAPI-CT-RECOMPOSICAO-DE-PAVIMENTOS.pdf" TargetMode="External"/><Relationship Id="rId3677" Type="http://schemas.openxmlformats.org/officeDocument/2006/relationships/hyperlink" Target="https://www.caixa.gov.br/Downloads/sinapi-cadernos-tecnicos/SINAPI-CT-ESTRUTURA-E-TRAMA-PARA-COBERTURA.pdf" TargetMode="External"/><Relationship Id="rId4728" Type="http://schemas.openxmlformats.org/officeDocument/2006/relationships/hyperlink" Target="https://www.caixa.gov.br/Downloads/sinapi-cadernos-tecnicos/SINAPI-CT-INSTALACOES-ELETRICAS-QUADROS-CABOS-DISJUNTORES-CONTATORES-E-BARRAMENTOS-BLINDADOS.pdf" TargetMode="External"/><Relationship Id="rId598" Type="http://schemas.openxmlformats.org/officeDocument/2006/relationships/hyperlink" Target="https://www.caixa.gov.br/Downloads/sinapi-cadernos-tecnicos/SINAPI-CT-ASSENTAMENTO-DE-TUBOS-DE-PVC-E-METALICOS-EM-REDES-DE-AGUA.pdf" TargetMode="External"/><Relationship Id="rId2279" Type="http://schemas.openxmlformats.org/officeDocument/2006/relationships/hyperlink" Target="https://www.caixa.gov.br/Downloads/sinapi-cadernos-tecnicos/SINAPI-CT-DEPRECIACAO-JUROS-IMPOSTOS-E-SEGUROS-MANUTENCAO-E-MATERIAIS-NA-OPERACAO-DOS-EQUIPAMENTOS.pdf" TargetMode="External"/><Relationship Id="rId2693" Type="http://schemas.openxmlformats.org/officeDocument/2006/relationships/hyperlink" Target="https://www.caixa.gov.br/Downloads/sinapi-cadernos-tecnicos/SINAPI-CT-DEPRECIACAO-JUROS-IMPOSTOS-E-SEGUROS-MANUTENCAO-E-MATERIAIS-NA-OPERACAO-DOS-EQUIPAMENTOS.pdf" TargetMode="External"/><Relationship Id="rId3744" Type="http://schemas.openxmlformats.org/officeDocument/2006/relationships/hyperlink" Target="https://www.caixa.gov.br/Downloads/sinapi-cadernos-tecnicos/SINAPI-CT-ESTRUTURAS-DE-CONTENCAO-ESTACAS-PAREDES-DIAFRAGMA-E-MURETA-GUIA.pdf" TargetMode="External"/><Relationship Id="rId6150" Type="http://schemas.openxmlformats.org/officeDocument/2006/relationships/hyperlink" Target="https://www.caixa.gov.br/Downloads/sinapi-cadernos-tecnicos/SINAPI-CT-INSTALACOES-DE-GAS-E-INCENDIO-EM-ACO-E-FERRO-GALVANIZADO.pdf" TargetMode="External"/><Relationship Id="rId7201" Type="http://schemas.openxmlformats.org/officeDocument/2006/relationships/hyperlink" Target="https://www.caixa.gov.br/Downloads/sinapi-cadernos-tecnicos/SINAPI-CT-LOUCAS-E-METAIS.pdf" TargetMode="External"/><Relationship Id="rId665" Type="http://schemas.openxmlformats.org/officeDocument/2006/relationships/hyperlink" Target="https://www.caixa.gov.br/Downloads/sinapi-cadernos-tecnicos/SINAPI-CT-ASSENTAMENTO-DE-TUBOS-DE-ESGOTO-OU-DRENAGEM-PLUVIAL-EM-CONCRETO.pdf" TargetMode="External"/><Relationship Id="rId1295" Type="http://schemas.openxmlformats.org/officeDocument/2006/relationships/hyperlink" Target="https://www.caixa.gov.br/Downloads/sinapi-cadernos-tecnicos/SINAPI-CT-CONCRETAGEM-PARA-ESTRUTURAS-DE-CONCRETO-ARMADO.pdf" TargetMode="External"/><Relationship Id="rId2346" Type="http://schemas.openxmlformats.org/officeDocument/2006/relationships/hyperlink" Target="https://www.caixa.gov.br/Downloads/sinapi-cadernos-tecnicos/SINAPI-CT-DEPRECIACAO-JUROS-IMPOSTOS-E-SEGUROS-MANUTENCAO-E-MATERIAIS-NA-OPERACAO-DOS-EQUIPAMENTOS.pdf" TargetMode="External"/><Relationship Id="rId2760" Type="http://schemas.openxmlformats.org/officeDocument/2006/relationships/hyperlink" Target="https://www.caixa.gov.br/Downloads/sinapi-cadernos-tecnicos/SINAPI-CT-DRENOS.pdf" TargetMode="External"/><Relationship Id="rId3811" Type="http://schemas.openxmlformats.org/officeDocument/2006/relationships/hyperlink" Target="https://www.caixa.gov.br/Downloads/sinapi-cadernos-tecnicos/SINAPI-CT-ESTRUTURAS-DE-MADEIRA.pdf" TargetMode="External"/><Relationship Id="rId6967" Type="http://schemas.openxmlformats.org/officeDocument/2006/relationships/hyperlink" Target="https://www.caixa.gov.br/Downloads/sinapi-metodologia/Livro_SINAPI_Calculos_Parametros.pdf" TargetMode="External"/><Relationship Id="rId9373" Type="http://schemas.openxmlformats.org/officeDocument/2006/relationships/hyperlink" Target="https://www.caixa.gov.br/Downloads/sinapi-cadernos-tecnicos/SINAPI-CT-TRANSPORTE-CARGA-E-DESCARGA-DE-MATERIAIS.pdf" TargetMode="External"/><Relationship Id="rId318" Type="http://schemas.openxmlformats.org/officeDocument/2006/relationships/hyperlink" Target="https://www.caixa.gov.br/Downloads/sinapi-cadernos-tecnicos/SINAPI-CT-ARMACAO-PARA-ESTRUTURAS-DE-CONCRETO-ARMADO.pdf" TargetMode="External"/><Relationship Id="rId732" Type="http://schemas.openxmlformats.org/officeDocument/2006/relationships/hyperlink" Target="https://www.caixa.gov.br/Downloads/sinapi-cadernos-tecnicos/SINAPI-CT-ATERRO-E-REATERRO-DE-VALAS.pdf" TargetMode="External"/><Relationship Id="rId1362" Type="http://schemas.openxmlformats.org/officeDocument/2006/relationships/hyperlink" Target="https://www.caixa.gov.br/Downloads/sinapi-cadernos-tecnicos/SINAPI-CT-CONCRETO-PROTENDIDO.pdf" TargetMode="External"/><Relationship Id="rId2413" Type="http://schemas.openxmlformats.org/officeDocument/2006/relationships/hyperlink" Target="https://www.caixa.gov.br/Downloads/sinapi-cadernos-tecnicos/SINAPI-CT-DEPRECIACAO-JUROS-IMPOSTOS-E-SEGUROS-MANUTENCAO-E-MATERIAIS-NA-OPERACAO-DOS-EQUIPAMENTOS.pdf" TargetMode="External"/><Relationship Id="rId5569" Type="http://schemas.openxmlformats.org/officeDocument/2006/relationships/hyperlink" Target="https://www.caixa.gov.br/Downloads/sinapi-cadernos-tecnicos/SINAPI-CT-INSTALACOES-PREDIAIS-DE-AGUA-FRIA-EM-PVC.pdf" TargetMode="External"/><Relationship Id="rId9026" Type="http://schemas.openxmlformats.org/officeDocument/2006/relationships/hyperlink" Target="https://www.caixa.gov.br/Downloads/sinapi-cadernos-tecnicos/SINAPI-CT-TELHAMENTO-PARA-COBERTURA.pdf" TargetMode="External"/><Relationship Id="rId9440" Type="http://schemas.openxmlformats.org/officeDocument/2006/relationships/hyperlink" Target="https://www.caixa.gov.br/Downloads/sinapi-cadernos-tecnicos/SINAPI-CT-TUBULACAO-FLANGEADA-PARA-REDES-DE-AGUA.pdf" TargetMode="External"/><Relationship Id="rId1015" Type="http://schemas.openxmlformats.org/officeDocument/2006/relationships/hyperlink" Target="https://www.caixa.gov.br/Downloads/sinapi-cadernos-tecnicos/SINAPI-CT-BOCAS-PARA-BUEIROS.pdf" TargetMode="External"/><Relationship Id="rId4585" Type="http://schemas.openxmlformats.org/officeDocument/2006/relationships/hyperlink" Target="https://www.caixa.gov.br/Downloads/sinapi-cadernos-tecnicos/SINAPI-CT-INSTALACOES-ELETRICAS-ELETRODUTOS-CONEXOES-E-CONDULETES-APARENTES.pdf" TargetMode="External"/><Relationship Id="rId5983" Type="http://schemas.openxmlformats.org/officeDocument/2006/relationships/hyperlink" Target="https://www.caixa.gov.br/Downloads/sinapi-cadernos-tecnicos/SINAPI-CT-INSTALACOES-DE-GAS-E-INCENDIO-EM-ACO-E-FERRO-GALVANIZADO.pdf" TargetMode="External"/><Relationship Id="rId8042" Type="http://schemas.openxmlformats.org/officeDocument/2006/relationships/hyperlink" Target="https://www.caixa.gov.br/Downloads/sinapi-cadernos-tecnicos/SINAPI-CT-POSTES-DE-CONCRETO-E-METALICOS.pdf" TargetMode="External"/><Relationship Id="rId3187" Type="http://schemas.openxmlformats.org/officeDocument/2006/relationships/hyperlink" Target="https://www.caixa.gov.br/Downloads/sinapi-cadernos-tecnicos/SINAPI-CT-ESCAVACAO-HORIZONTAL.pdf" TargetMode="External"/><Relationship Id="rId4238" Type="http://schemas.openxmlformats.org/officeDocument/2006/relationships/hyperlink" Target="https://www.caixa.gov.br/Downloads/sinapi-cadernos-tecnicos/SINAPI-CT-GUARDA-CORPO-CORRIMAO-E-GRADE-PARA-ESQUADRIAS.pdf" TargetMode="External"/><Relationship Id="rId5636" Type="http://schemas.openxmlformats.org/officeDocument/2006/relationships/hyperlink" Target="https://www.caixa.gov.br/Downloads/sinapi-cadernos-tecnicos/SINAPI-CT-INSTALACOES-PREDIAIS-DE-AGUA-FRIA-EM-PVC.pdf" TargetMode="External"/><Relationship Id="rId4652" Type="http://schemas.openxmlformats.org/officeDocument/2006/relationships/hyperlink" Target="https://www.caixa.gov.br/Downloads/sinapi-cadernos-tecnicos/SINAPI-CT-INSTALACOES-ELETRICAS-QUADROS-CABOS-DISJUNTORES-CONTATORES-E-BARRAMENTOS-BLINDADOS.pdf" TargetMode="External"/><Relationship Id="rId5703" Type="http://schemas.openxmlformats.org/officeDocument/2006/relationships/hyperlink" Target="https://www.caixa.gov.br/Downloads/sinapi-cadernos-tecnicos/SINAPI-CT-INSTALACOES-PREDIAIS-DE-AGUA-QUENTE-EM-CPVC.pdf" TargetMode="External"/><Relationship Id="rId8859" Type="http://schemas.openxmlformats.org/officeDocument/2006/relationships/hyperlink" Target="https://www.caixa.gov.br/Downloads/sinapi-cadernos-tecnicos/SINAPI-CT-SINALIZACAO-VERTICAL-VIARIA.pdf" TargetMode="External"/><Relationship Id="rId175" Type="http://schemas.openxmlformats.org/officeDocument/2006/relationships/hyperlink" Target="https://www.caixa.gov.br/Downloads/sinapi-cadernos-tecnicos/SINAPI-CT-ARGAMASSAS.pdf" TargetMode="External"/><Relationship Id="rId3254" Type="http://schemas.openxmlformats.org/officeDocument/2006/relationships/hyperlink" Target="https://www.caixa.gov.br/Downloads/sinapi-cadernos-tecnicos/SINAPI-CT-ESCAVACAO-VERTICAL-A-CEU-ABERTO.pdf" TargetMode="External"/><Relationship Id="rId4305" Type="http://schemas.openxmlformats.org/officeDocument/2006/relationships/hyperlink" Target="https://www.caixa.gov.br/Downloads/sinapi-cadernos-tecnicos/SINAPI-CT-ILUMINACAO-PREDIAL-E-MONITORAMENTO.pdf" TargetMode="External"/><Relationship Id="rId7875" Type="http://schemas.openxmlformats.org/officeDocument/2006/relationships/hyperlink" Target="https://www.caixa.gov.br/Downloads/sinapi-cadernos-tecnicos/SINAPI-CT-PINTURA-EM-MADEIRA.pdf" TargetMode="External"/><Relationship Id="rId8926" Type="http://schemas.openxmlformats.org/officeDocument/2006/relationships/hyperlink" Target="https://www.caixa.gov.br/Downloads/sinapi-cadernos-tecnicos/SINAPI-CT-SISTEMAS-DE-MEDICAO.pdf" TargetMode="External"/><Relationship Id="rId2270" Type="http://schemas.openxmlformats.org/officeDocument/2006/relationships/hyperlink" Target="https://www.caixa.gov.br/Downloads/sinapi-cadernos-tecnicos/SINAPI-CT-DEPRECIACAO-JUROS-IMPOSTOS-E-SEGUROS-MANUTENCAO-E-MATERIAIS-NA-OPERACAO-DOS-EQUIPAMENTOS.pdf" TargetMode="External"/><Relationship Id="rId3321" Type="http://schemas.openxmlformats.org/officeDocument/2006/relationships/hyperlink" Target="https://www.caixa.gov.br/Downloads/sinapi-cadernos-tecnicos/SINAPI-CT-ESCAVACAO-DE-VALAS.pdf" TargetMode="External"/><Relationship Id="rId6477" Type="http://schemas.openxmlformats.org/officeDocument/2006/relationships/hyperlink" Target="https://www.caixa.gov.br/Downloads/sinapi-cadernos-tecnicos/SINAPI-CT-INSTALACOES-EM-COBRE.pdf" TargetMode="External"/><Relationship Id="rId6891" Type="http://schemas.openxmlformats.org/officeDocument/2006/relationships/hyperlink" Target="https://www.caixa.gov.br/Downloads/sinapi-metodologia/Livro_SINAPI_Calculos_Parametros.pdf" TargetMode="External"/><Relationship Id="rId7528" Type="http://schemas.openxmlformats.org/officeDocument/2006/relationships/hyperlink" Target="https://www.caixa.gov.br/Downloads/sinapi-cadernos-tecnicos/SINAPI-CT-PAREDES-DE-CONCRETO-CONCRETAGEM.pdf" TargetMode="External"/><Relationship Id="rId7942" Type="http://schemas.openxmlformats.org/officeDocument/2006/relationships/hyperlink" Target="https://www.caixa.gov.br/Downloads/sinapi-cadernos-tecnicos/SINAPI-CT-PINTURA-EM-SUPERFICIES-METALICAS.pdf" TargetMode="External"/><Relationship Id="rId242" Type="http://schemas.openxmlformats.org/officeDocument/2006/relationships/hyperlink" Target="https://www.caixa.gov.br/Downloads/sinapi-cadernos-tecnicos/SINAPI-CT-ARGAMASSAS.pdf" TargetMode="External"/><Relationship Id="rId5079" Type="http://schemas.openxmlformats.org/officeDocument/2006/relationships/hyperlink" Target="https://www.caixa.gov.br/Downloads/sinapi-cadernos-tecnicos/SINAPI-CT-INSTALACOES-HIDRAULICAS-RESERVACAO-E-BOMBAS-DE-RECALQUE.pdf" TargetMode="External"/><Relationship Id="rId5493" Type="http://schemas.openxmlformats.org/officeDocument/2006/relationships/hyperlink" Target="https://www.caixa.gov.br/Downloads/sinapi-cadernos-tecnicos/SINAPI-CT-INSTALACOES-PREDIAIS-DE-AGUA-FRIA-EM-PVC.pdf" TargetMode="External"/><Relationship Id="rId6544" Type="http://schemas.openxmlformats.org/officeDocument/2006/relationships/hyperlink" Target="https://www.caixa.gov.br/Downloads/sinapi-cadernos-tecnicos/SINAPI-CT-INSTALACOES-EM-COBRE.pdf" TargetMode="External"/><Relationship Id="rId1689" Type="http://schemas.openxmlformats.org/officeDocument/2006/relationships/hyperlink" Target="https://www.caixa.gov.br/Downloads/sinapi-cadernos-tecnicos/SINAPI-CT-CUSTOS-HORARIOS-PRODUTIVO-E-IMPRODUTIVO-DOS-EQUIPAMENTOS.pdf" TargetMode="External"/><Relationship Id="rId4095" Type="http://schemas.openxmlformats.org/officeDocument/2006/relationships/hyperlink" Target="https://www.caixa.gov.br/Downloads/sinapi-cadernos-tecnicos/SINAPI-CT-FORMAS-PARA-ESTRUTURAS-DE-CONCRETO-ARMADO.pdf" TargetMode="External"/><Relationship Id="rId5146" Type="http://schemas.openxmlformats.org/officeDocument/2006/relationships/hyperlink" Target="https://www.caixa.gov.br/Downloads/sinapi-cadernos-tecnicos/SINAPI-CT-INSTALACOES-HIDRAULICAS-EM-PEX.pdf" TargetMode="External"/><Relationship Id="rId5560" Type="http://schemas.openxmlformats.org/officeDocument/2006/relationships/hyperlink" Target="https://www.caixa.gov.br/Downloads/sinapi-cadernos-tecnicos/SINAPI-CT-INSTALACOES-PREDIAIS-DE-AGUA-FRIA-EM-PVC.pdf" TargetMode="External"/><Relationship Id="rId4162" Type="http://schemas.openxmlformats.org/officeDocument/2006/relationships/hyperlink" Target="https://www.caixa.gov.br/Downloads/sinapi-cadernos-tecnicos/SINAPI-CT-GALERIAS-COM-ADUELAS-DE-CONCRETO.pdf" TargetMode="External"/><Relationship Id="rId5213" Type="http://schemas.openxmlformats.org/officeDocument/2006/relationships/hyperlink" Target="https://www.caixa.gov.br/Downloads/sinapi-cadernos-tecnicos/SINAPI-CT-INSTALACOES-HIDRAULICAS-EM-PEX.pdf" TargetMode="External"/><Relationship Id="rId6611" Type="http://schemas.openxmlformats.org/officeDocument/2006/relationships/hyperlink" Target="https://www.caixa.gov.br/Downloads/sinapi-cadernos-tecnicos/SINAPI-CT-INSTALACOES-EM-COBRE.pdf" TargetMode="External"/><Relationship Id="rId8369" Type="http://schemas.openxmlformats.org/officeDocument/2006/relationships/hyperlink" Target="https://www.caixa.gov.br/Downloads/sinapi-cadernos-tecnicos/SINAPI-CT-RADIER-PISO-DE-CONCRETO-E-LAJE-SOBRE-SOLO.pdf" TargetMode="External"/><Relationship Id="rId1756" Type="http://schemas.openxmlformats.org/officeDocument/2006/relationships/hyperlink" Target="https://www.caixa.gov.br/Downloads/sinapi-cadernos-tecnicos/SINAPI-CT-CUSTOS-HORARIOS-PRODUTIVO-E-IMPRODUTIVO-DOS-EQUIPAMENTOS.pdf" TargetMode="External"/><Relationship Id="rId2807" Type="http://schemas.openxmlformats.org/officeDocument/2006/relationships/hyperlink" Target="https://www.caixa.gov.br/Downloads/sinapi-cadernos-tecnicos/SINAPI-CT-DUTOS-PARA-AR-CONDICIONADO.pdf" TargetMode="External"/><Relationship Id="rId8783" Type="http://schemas.openxmlformats.org/officeDocument/2006/relationships/hyperlink" Target="https://www.caixa.gov.br/Downloads/sinapi-cadernos-tecnicos/SINAPI-CT-REVESTIMENTOS-CERAMICOS-INTERNOS.pdf" TargetMode="External"/><Relationship Id="rId48" Type="http://schemas.openxmlformats.org/officeDocument/2006/relationships/hyperlink" Target="https://www.caixa.gov.br/Downloads/sinapi-cadernos-tecnicos/SINAPI-CT-ALVENARIA-DE-VEDACAO.pdf" TargetMode="External"/><Relationship Id="rId1409" Type="http://schemas.openxmlformats.org/officeDocument/2006/relationships/hyperlink" Target="https://www.caixa.gov.br/Downloads/sinapi-cadernos-tecnicos/SINAPI-CT-CONTRAPISO.pdf" TargetMode="External"/><Relationship Id="rId1823" Type="http://schemas.openxmlformats.org/officeDocument/2006/relationships/hyperlink" Target="https://www.caixa.gov.br/Downloads/sinapi-cadernos-tecnicos/SINAPI-CT-CUSTOS-HORARIOS-PRODUTIVO-E-IMPRODUTIVO-DOS-EQUIPAMENTOS.pdf" TargetMode="External"/><Relationship Id="rId4979" Type="http://schemas.openxmlformats.org/officeDocument/2006/relationships/hyperlink" Target="https://www.caixa.gov.br/Downloads/sinapi-cadernos-tecnicos/SINAPI-CT-INSTALACOES-HIDRAULICAS-RESERVACAO-E-BOMBAS-DE-RECALQUE.pdf" TargetMode="External"/><Relationship Id="rId7385" Type="http://schemas.openxmlformats.org/officeDocument/2006/relationships/hyperlink" Target="https://www.caixa.gov.br/Downloads/sinapi-cadernos-tecnicos/SINAPI-CT-MASSA-UNICA-INTERNA.pdf" TargetMode="External"/><Relationship Id="rId8436" Type="http://schemas.openxmlformats.org/officeDocument/2006/relationships/hyperlink" Target="https://www.caixa.gov.br/Downloads/sinapi-cadernos-tecnicos/SINAPI-CT-RASGOS-E-FIXACOES.pdf" TargetMode="External"/><Relationship Id="rId8850" Type="http://schemas.openxmlformats.org/officeDocument/2006/relationships/hyperlink" Target="https://www.caixa.gov.br/Downloads/sinapi-cadernos-tecnicos/SINAPI-CT-SINALIZACAO-VERTICAL-VIARIA.pdf" TargetMode="External"/><Relationship Id="rId3995" Type="http://schemas.openxmlformats.org/officeDocument/2006/relationships/hyperlink" Target="https://www.caixa.gov.br/Downloads/sinapi-cadernos-tecnicos/SINAPI-CT-FUNDACOES-RASAS-(BLOCOS-SAPATAS-VIGAS-BALDRAME).pdf" TargetMode="External"/><Relationship Id="rId7038" Type="http://schemas.openxmlformats.org/officeDocument/2006/relationships/hyperlink" Target="https://www.caixa.gov.br/Downloads/sinapi-metodologia/Livro_SINAPI_Calculos_Parametros.pdf" TargetMode="External"/><Relationship Id="rId7452" Type="http://schemas.openxmlformats.org/officeDocument/2006/relationships/hyperlink" Target="https://www.caixa.gov.br/Downloads/sinapi-cadernos-tecnicos/SINAPI-CT-MONOCAPA.pdf" TargetMode="External"/><Relationship Id="rId8503" Type="http://schemas.openxmlformats.org/officeDocument/2006/relationships/hyperlink" Target="https://www.caixa.gov.br/Downloads/sinapi-cadernos-tecnicos/SINAPI-CT-RECOMPOSICAO-DE-PAVIMENTOS.pdf" TargetMode="External"/><Relationship Id="rId2597" Type="http://schemas.openxmlformats.org/officeDocument/2006/relationships/hyperlink" Target="https://www.caixa.gov.br/Downloads/sinapi-cadernos-tecnicos/SINAPI-CT-DEPRECIACAO-JUROS-IMPOSTOS-E-SEGUROS-MANUTENCAO-E-MATERIAIS-NA-OPERACAO-DOS-EQUIPAMENTOS.pdf" TargetMode="External"/><Relationship Id="rId3648" Type="http://schemas.openxmlformats.org/officeDocument/2006/relationships/hyperlink" Target="https://www.caixa.gov.br/Downloads/sinapi-cadernos-tecnicos/SINAPI-CT-ESTRUTURA-E-TRAMA-PARA-COBERTURA.pdf" TargetMode="External"/><Relationship Id="rId6054" Type="http://schemas.openxmlformats.org/officeDocument/2006/relationships/hyperlink" Target="https://www.caixa.gov.br/Downloads/sinapi-cadernos-tecnicos/SINAPI-CT-INSTALACOES-DE-GAS-E-INCENDIO-EM-ACO-E-FERRO-GALVANIZADO.pdf" TargetMode="External"/><Relationship Id="rId7105" Type="http://schemas.openxmlformats.org/officeDocument/2006/relationships/hyperlink" Target="https://www.caixa.gov.br/Downloads/sinapi-metodologia/Livro_SINAPI_Calculos_Parametros.pdf" TargetMode="External"/><Relationship Id="rId569" Type="http://schemas.openxmlformats.org/officeDocument/2006/relationships/hyperlink" Target="https://www.caixa.gov.br/Downloads/sinapi-cadernos-tecnicos/SINAPI-CT-ASSENTAMENTO-DE-TUBOS-DE-PVC-E-METALICOS-EM-REDES-DE-AGUA.pdf" TargetMode="External"/><Relationship Id="rId983" Type="http://schemas.openxmlformats.org/officeDocument/2006/relationships/hyperlink" Target="https://www.caixa.gov.br/Downloads/sinapi-cadernos-tecnicos/SINAPI-CT-ATERROS-BASES-SUB-BASES-E-IMPRIMACOES.pdf" TargetMode="External"/><Relationship Id="rId1199" Type="http://schemas.openxmlformats.org/officeDocument/2006/relationships/hyperlink" Target="https://www.caixa.gov.br/Downloads/sinapi-cadernos-tecnicos/SINAPI-CT-CANALETAS-GRELHAS-E-CAIXAS-COM-GRELHA-PARA-DRENAGEM.pdf" TargetMode="External"/><Relationship Id="rId2664" Type="http://schemas.openxmlformats.org/officeDocument/2006/relationships/hyperlink" Target="https://www.caixa.gov.br/Downloads/sinapi-cadernos-tecnicos/SINAPI-CT-DEPRECIACAO-JUROS-IMPOSTOS-E-SEGUROS-MANUTENCAO-E-MATERIAIS-NA-OPERACAO-DOS-EQUIPAMENTOS.pdf" TargetMode="External"/><Relationship Id="rId5070" Type="http://schemas.openxmlformats.org/officeDocument/2006/relationships/hyperlink" Target="https://www.caixa.gov.br/Downloads/sinapi-cadernos-tecnicos/SINAPI-CT-INSTALACOES-HIDRAULICAS-RESERVACAO-E-BOMBAS-DE-RECALQUE.pdf" TargetMode="External"/><Relationship Id="rId6121" Type="http://schemas.openxmlformats.org/officeDocument/2006/relationships/hyperlink" Target="https://www.caixa.gov.br/Downloads/sinapi-cadernos-tecnicos/SINAPI-CT-INSTALACOES-DE-GAS-E-INCENDIO-EM-ACO-E-FERRO-GALVANIZADO.pdf" TargetMode="External"/><Relationship Id="rId9277" Type="http://schemas.openxmlformats.org/officeDocument/2006/relationships/hyperlink" Target="https://www.caixa.gov.br/Downloads/sinapi-cadernos-tecnicos/SINAPI-CT-TRANSPORTE-CARGA-E-DESCARGA-DE-MATERIAIS.pdf" TargetMode="External"/><Relationship Id="rId9691" Type="http://schemas.openxmlformats.org/officeDocument/2006/relationships/hyperlink" Target="https://www.caixa.gov.br/Downloads/sinapi-cadernos-tecnicos/SINAPI-CT-VALVULAS-PARA-REDES-DE-SANEAMENTO.pdf" TargetMode="External"/><Relationship Id="rId636" Type="http://schemas.openxmlformats.org/officeDocument/2006/relationships/hyperlink" Target="https://www.caixa.gov.br/Downloads/sinapi-cadernos-tecnicos/SINAPI-CT-ASSENTAMENTO-DE-TUBOS-DE-ESGOTO-OU-DRENAGEM-PLUVIAL-EM-CONCRETO.pdf" TargetMode="External"/><Relationship Id="rId1266" Type="http://schemas.openxmlformats.org/officeDocument/2006/relationships/hyperlink" Target="https://www.caixa.gov.br/Downloads/sinapi-cadernos-tecnicos/SINAPI-CT-CHAPISCO.pdf" TargetMode="External"/><Relationship Id="rId2317" Type="http://schemas.openxmlformats.org/officeDocument/2006/relationships/hyperlink" Target="https://www.caixa.gov.br/Downloads/sinapi-cadernos-tecnicos/SINAPI-CT-DEPRECIACAO-JUROS-IMPOSTOS-E-SEGUROS-MANUTENCAO-E-MATERIAIS-NA-OPERACAO-DOS-EQUIPAMENTOS.pdf" TargetMode="External"/><Relationship Id="rId3715" Type="http://schemas.openxmlformats.org/officeDocument/2006/relationships/hyperlink" Target="https://www.caixa.gov.br/Downloads/sinapi-cadernos-tecnicos/SINAPI-CT-ESTRUTURA-E-TRAMA-PARA-COBERTURA.pdf" TargetMode="External"/><Relationship Id="rId8293" Type="http://schemas.openxmlformats.org/officeDocument/2006/relationships/hyperlink" Target="https://www.caixa.gov.br/Downloads/sinapi-cadernos-tecnicos/SINAPI-CT-PRODUCAO-DE-CONCRETO.pdf" TargetMode="External"/><Relationship Id="rId9344" Type="http://schemas.openxmlformats.org/officeDocument/2006/relationships/hyperlink" Target="https://www.caixa.gov.br/Downloads/sinapi-cadernos-tecnicos/SINAPI-CT-TRANSPORTE-CARGA-E-DESCARGA-DE-MATERIAIS.pdf" TargetMode="External"/><Relationship Id="rId1680" Type="http://schemas.openxmlformats.org/officeDocument/2006/relationships/hyperlink" Target="https://www.caixa.gov.br/Downloads/sinapi-cadernos-tecnicos/SINAPI-CT-CUSTOS-HORARIOS-PRODUTIVO-E-IMPRODUTIVO-DOS-EQUIPAMENTOS.pdf" TargetMode="External"/><Relationship Id="rId2731" Type="http://schemas.openxmlformats.org/officeDocument/2006/relationships/hyperlink" Target="https://www.caixa.gov.br/Downloads/sinapi-cadernos-tecnicos/SINAPI-CT-DRAGAGEM.pdf" TargetMode="External"/><Relationship Id="rId5887" Type="http://schemas.openxmlformats.org/officeDocument/2006/relationships/hyperlink" Target="https://www.caixa.gov.br/Downloads/sinapi-cadernos-tecnicos/SINAPI-CT-INSTALACOES-PREDIAIS-DE-AGUAS-PLUVIAIS-TUBOS-CONEXOES-CAIXAS-E-RALOS.pdf" TargetMode="External"/><Relationship Id="rId6938" Type="http://schemas.openxmlformats.org/officeDocument/2006/relationships/hyperlink" Target="https://www.caixa.gov.br/Downloads/sinapi-metodologia/Livro_SINAPI_Calculos_Parametros.pdf" TargetMode="External"/><Relationship Id="rId703" Type="http://schemas.openxmlformats.org/officeDocument/2006/relationships/hyperlink" Target="https://www.caixa.gov.br/Downloads/sinapi-cadernos-tecnicos/SINAPI-CT-ASSENTAMENTO-DE-TUBOS-DE-ESGOTO-OU-DRENAGEM-PLUVIAL-EM-CONCRETO.pdf" TargetMode="External"/><Relationship Id="rId1333" Type="http://schemas.openxmlformats.org/officeDocument/2006/relationships/hyperlink" Target="https://www.caixa.gov.br/Downloads/sinapi-cadernos-tecnicos/SINAPI-CT-CONCRETO-PROJETADO.pdf" TargetMode="External"/><Relationship Id="rId4489" Type="http://schemas.openxmlformats.org/officeDocument/2006/relationships/hyperlink" Target="https://www.caixa.gov.br/Downloads/sinapi-cadernos-tecnicos/SINAPI-CT-INSTALACOES-ELETRICAS-ELETRODUTOS-EMBUTIDOS-CABOS-CAIXAS-TOMADAS-E-INTERRUPTORES.pdf" TargetMode="External"/><Relationship Id="rId5954" Type="http://schemas.openxmlformats.org/officeDocument/2006/relationships/hyperlink" Target="https://www.caixa.gov.br/Downloads/sinapi-cadernos-tecnicos/SINAPI-CT-INSTALACOES-DE-GAS-E-INCENDIO-EM-ACO-E-FERRO-GALVANIZADO.pdf" TargetMode="External"/><Relationship Id="rId8360" Type="http://schemas.openxmlformats.org/officeDocument/2006/relationships/hyperlink" Target="https://www.caixa.gov.br/Downloads/sinapi-cadernos-tecnicos/SINAPI-CT-RADIER-PISO-DE-CONCRETO-E-LAJE-SOBRE-SOLO.pdf" TargetMode="External"/><Relationship Id="rId9411" Type="http://schemas.openxmlformats.org/officeDocument/2006/relationships/hyperlink" Target="https://www.caixa.gov.br/Downloads/sinapi-cadernos-tecnicos/SINAPI-CT-TUBULACAO-FLANGEADA-PARA-REDES-DE-AGUA.pdf" TargetMode="External"/><Relationship Id="rId1400" Type="http://schemas.openxmlformats.org/officeDocument/2006/relationships/hyperlink" Target="https://www.caixa.gov.br/Downloads/sinapi-cadernos-tecnicos/SINAPI-CT-CONTRAPISO.pdf" TargetMode="External"/><Relationship Id="rId4556" Type="http://schemas.openxmlformats.org/officeDocument/2006/relationships/hyperlink" Target="https://www.caixa.gov.br/Downloads/sinapi-cadernos-tecnicos/SINAPI-CT-INSTALACOES-ELETRICAS-ELETRODUTOS-CONEXOES-E-CONDULETES-APARENTES.pdf" TargetMode="External"/><Relationship Id="rId4970" Type="http://schemas.openxmlformats.org/officeDocument/2006/relationships/hyperlink" Target="https://www.caixa.gov.br/Downloads/sinapi-cadernos-tecnicos/SINAPI-CT-INSTALACOES-HIDRAULICAS-RESERVACAO-E-BOMBAS-DE-RECALQUE.pdf" TargetMode="External"/><Relationship Id="rId5607" Type="http://schemas.openxmlformats.org/officeDocument/2006/relationships/hyperlink" Target="https://www.caixa.gov.br/Downloads/sinapi-cadernos-tecnicos/SINAPI-CT-INSTALACOES-PREDIAIS-DE-AGUA-FRIA-EM-PVC.pdf" TargetMode="External"/><Relationship Id="rId8013" Type="http://schemas.openxmlformats.org/officeDocument/2006/relationships/hyperlink" Target="https://www.caixa.gov.br/Downloads/sinapi-cadernos-tecnicos/SINAPI-CT-PISOS.pdf" TargetMode="External"/><Relationship Id="rId3158" Type="http://schemas.openxmlformats.org/officeDocument/2006/relationships/hyperlink" Target="https://www.caixa.gov.br/Downloads/sinapi-cadernos-tecnicos/SINAPI-CT-ESCAVACAO-HORIZONTAL.pdf" TargetMode="External"/><Relationship Id="rId3572" Type="http://schemas.openxmlformats.org/officeDocument/2006/relationships/hyperlink" Target="https://www.caixa.gov.br/Downloads/sinapi-cadernos-tecnicos/SINAPI-CT-ESQUADRIAS-PORTAS.pdf" TargetMode="External"/><Relationship Id="rId4209" Type="http://schemas.openxmlformats.org/officeDocument/2006/relationships/hyperlink" Target="https://www.caixa.gov.br/Downloads/sinapi-cadernos-tecnicos/SINAPI-CT-GRAUTE-E-ARMACAO.pdf" TargetMode="External"/><Relationship Id="rId4623" Type="http://schemas.openxmlformats.org/officeDocument/2006/relationships/hyperlink" Target="https://www.caixa.gov.br/Downloads/sinapi-cadernos-tecnicos/SINAPI-CT-INSTALACOES-ELETRICAS-ELETRODUTOS-CONEXOES-E-CONDULETES-APARENTES.pdf" TargetMode="External"/><Relationship Id="rId7779" Type="http://schemas.openxmlformats.org/officeDocument/2006/relationships/hyperlink" Target="https://www.caixa.gov.br/Downloads/sinapi-cadernos-tecnicos/SINAPI-CT-PERFURACAO-HORIZONTAL-DIRECIONAL-HDD.pdf" TargetMode="External"/><Relationship Id="rId493" Type="http://schemas.openxmlformats.org/officeDocument/2006/relationships/hyperlink" Target="https://www.caixa.gov.br/Downloads/sinapi-cadernos-tecnicos/SINAPI-CT-ASSENTAMENTO-DE-TUBOS-DE-PVC-E-METALICOS-EM-REDES-DE-AGUA.pdf" TargetMode="External"/><Relationship Id="rId2174" Type="http://schemas.openxmlformats.org/officeDocument/2006/relationships/hyperlink" Target="https://www.caixa.gov.br/Downloads/sinapi-cadernos-tecnicos/SINAPI-CT-DEPRECIACAO-JUROS-IMPOSTOS-E-SEGUROS-MANUTENCAO-E-MATERIAIS-NA-OPERACAO-DOS-EQUIPAMENTOS.pdf" TargetMode="External"/><Relationship Id="rId3225" Type="http://schemas.openxmlformats.org/officeDocument/2006/relationships/hyperlink" Target="https://www.caixa.gov.br/Downloads/sinapi-cadernos-tecnicos/SINAPI-CT-ESCAVACAO-VERTICAL-A-CEU-ABERTO.pdf" TargetMode="External"/><Relationship Id="rId6795" Type="http://schemas.openxmlformats.org/officeDocument/2006/relationships/hyperlink" Target="https://www.caixa.gov.br/Downloads/sinapi-metodologia/Livro_SINAPI_Calculos_Parametros.pdf" TargetMode="External"/><Relationship Id="rId146" Type="http://schemas.openxmlformats.org/officeDocument/2006/relationships/hyperlink" Target="https://www.caixa.gov.br/Downloads/sinapi-cadernos-tecnicos/SINAPI-CT-ARGAMASSAS.pdf" TargetMode="External"/><Relationship Id="rId560" Type="http://schemas.openxmlformats.org/officeDocument/2006/relationships/hyperlink" Target="https://www.caixa.gov.br/Downloads/sinapi-cadernos-tecnicos/SINAPI-CT-ASSENTAMENTO-DE-TUBOS-DE-PVC-E-METALICOS-EM-REDES-DE-AGUA.pdf" TargetMode="External"/><Relationship Id="rId1190" Type="http://schemas.openxmlformats.org/officeDocument/2006/relationships/hyperlink" Target="https://www.caixa.gov.br/Downloads/sinapi-cadernos-tecnicos/SINAPI-CT-CANALETAS-GRELHAS-E-CAIXAS-COM-GRELHA-PARA-DRENAGEM.pdf" TargetMode="External"/><Relationship Id="rId2241" Type="http://schemas.openxmlformats.org/officeDocument/2006/relationships/hyperlink" Target="https://www.caixa.gov.br/Downloads/sinapi-cadernos-tecnicos/SINAPI-CT-DEPRECIACAO-JUROS-IMPOSTOS-E-SEGUROS-MANUTENCAO-E-MATERIAIS-NA-OPERACAO-DOS-EQUIPAMENTOS.pdf" TargetMode="External"/><Relationship Id="rId5397" Type="http://schemas.openxmlformats.org/officeDocument/2006/relationships/hyperlink" Target="https://www.caixa.gov.br/Downloads/sinapi-cadernos-tecnicos/SINAPI-CT-INSTALACOES-PREDIAIS-DE-ESGOTO-TUBOS-E-CONEXOES.pdf" TargetMode="External"/><Relationship Id="rId6448" Type="http://schemas.openxmlformats.org/officeDocument/2006/relationships/hyperlink" Target="https://www.caixa.gov.br/Downloads/sinapi-cadernos-tecnicos/SINAPI-CT-INSTALACOES-EM-COBRE.pdf" TargetMode="External"/><Relationship Id="rId7846" Type="http://schemas.openxmlformats.org/officeDocument/2006/relationships/hyperlink" Target="https://www.caixa.gov.br/Downloads/sinapi-cadernos-tecnicos/SINAPI-CT-PINTURA-INTERNA.pdf" TargetMode="External"/><Relationship Id="rId213" Type="http://schemas.openxmlformats.org/officeDocument/2006/relationships/hyperlink" Target="https://www.caixa.gov.br/Downloads/sinapi-cadernos-tecnicos/SINAPI-CT-ARGAMASSAS.pdf" TargetMode="External"/><Relationship Id="rId6862" Type="http://schemas.openxmlformats.org/officeDocument/2006/relationships/hyperlink" Target="https://www.caixa.gov.br/Downloads/sinapi-metodologia/Livro_SINAPI_Calculos_Parametros.pdf" TargetMode="External"/><Relationship Id="rId7913" Type="http://schemas.openxmlformats.org/officeDocument/2006/relationships/hyperlink" Target="https://www.caixa.gov.br/Downloads/sinapi-cadernos-tecnicos/SINAPI-CT-PINTURA-EM-SUPERFICIES-METALICAS.pdf" TargetMode="External"/><Relationship Id="rId4066" Type="http://schemas.openxmlformats.org/officeDocument/2006/relationships/hyperlink" Target="https://www.caixa.gov.br/Downloads/sinapi-cadernos-tecnicos/SINAPI-CT-FORMAS-PARA-ESTRUTURAS-DE-CONCRETO-ARMADO.pdf" TargetMode="External"/><Relationship Id="rId5464" Type="http://schemas.openxmlformats.org/officeDocument/2006/relationships/hyperlink" Target="https://www.caixa.gov.br/Downloads/sinapi-cadernos-tecnicos/SINAPI-CT-INSTALACOES-PREDIAIS-DE-AGUA-FRIA-EM-PVC.pdf" TargetMode="External"/><Relationship Id="rId6515" Type="http://schemas.openxmlformats.org/officeDocument/2006/relationships/hyperlink" Target="https://www.caixa.gov.br/Downloads/sinapi-cadernos-tecnicos/SINAPI-CT-INSTALACOES-EM-COBRE.pdf" TargetMode="External"/><Relationship Id="rId4480" Type="http://schemas.openxmlformats.org/officeDocument/2006/relationships/hyperlink" Target="https://www.caixa.gov.br/Downloads/sinapi-cadernos-tecnicos/SINAPI-CT-INSTALACOES-ELETRICAS-ELETRODUTOS-EMBUTIDOS-CABOS-CAIXAS-TOMADAS-E-INTERRUPTORES.pdf" TargetMode="External"/><Relationship Id="rId5117" Type="http://schemas.openxmlformats.org/officeDocument/2006/relationships/hyperlink" Target="https://www.caixa.gov.br/Downloads/sinapi-cadernos-tecnicos/SINAPI-CT-INSTALACOES-HIDRAULICAS-EM-PEX.pdf" TargetMode="External"/><Relationship Id="rId5531" Type="http://schemas.openxmlformats.org/officeDocument/2006/relationships/hyperlink" Target="https://www.caixa.gov.br/Downloads/sinapi-cadernos-tecnicos/SINAPI-CT-INSTALACOES-PREDIAIS-DE-AGUA-FRIA-EM-PVC.pdf" TargetMode="External"/><Relationship Id="rId8687" Type="http://schemas.openxmlformats.org/officeDocument/2006/relationships/hyperlink" Target="https://www.caixa.gov.br/Downloads/sinapi-cadernos-tecnicos/SINAPI-CT-REDES-DE-AGUA-E-ESGOTO-EM-PEAD-LISO-(TUBOS-E-CONEXOES).pdf" TargetMode="External"/><Relationship Id="rId1727" Type="http://schemas.openxmlformats.org/officeDocument/2006/relationships/hyperlink" Target="https://www.caixa.gov.br/Downloads/sinapi-cadernos-tecnicos/SINAPI-CT-CUSTOS-HORARIOS-PRODUTIVO-E-IMPRODUTIVO-DOS-EQUIPAMENTOS.pdf" TargetMode="External"/><Relationship Id="rId3082" Type="http://schemas.openxmlformats.org/officeDocument/2006/relationships/hyperlink" Target="https://www.caixa.gov.br/Downloads/sinapi-cadernos-tecnicos/SINAPI-CT-ESCADAS.pdf" TargetMode="External"/><Relationship Id="rId4133" Type="http://schemas.openxmlformats.org/officeDocument/2006/relationships/hyperlink" Target="https://www.caixa.gov.br/Downloads/sinapi-cadernos-tecnicos/SINAPI-CT-GABIOES-EXECUCAO-DE-MURO-E-PROTECAO-SUPERFICIAL.pdf" TargetMode="External"/><Relationship Id="rId7289" Type="http://schemas.openxmlformats.org/officeDocument/2006/relationships/hyperlink" Target="https://www.caixa.gov.br/Downloads/sinapi-cadernos-tecnicos/SINAPI-CT-MASSA-UNICA-EXTERNA.pdf" TargetMode="External"/><Relationship Id="rId8754" Type="http://schemas.openxmlformats.org/officeDocument/2006/relationships/hyperlink" Target="https://www.caixa.gov.br/Downloads/sinapi-cadernos-tecnicos/SINAPI-CT-REVESTIMENTOS-CERAMICOS-EXTERNOS.pdf" TargetMode="External"/><Relationship Id="rId19" Type="http://schemas.openxmlformats.org/officeDocument/2006/relationships/hyperlink" Target="https://www.caixa.gov.br/Downloads/sinapi-cadernos-tecnicos/SINAPI-CT-ALVENARIA-ESTRUTURAL-BLOCOS-DE-CONCRETO.pdf" TargetMode="External"/><Relationship Id="rId3899" Type="http://schemas.openxmlformats.org/officeDocument/2006/relationships/hyperlink" Target="https://www.caixa.gov.br/Downloads/sinapi-cadernos-tecnicos/SINAPI-CT-FACHADAS-COM-PLACAS-CERAMICAS-E-GRANITO-INSERTADAS.pdf" TargetMode="External"/><Relationship Id="rId4200" Type="http://schemas.openxmlformats.org/officeDocument/2006/relationships/hyperlink" Target="https://www.caixa.gov.br/Downloads/sinapi-cadernos-tecnicos/SINAPI-CT-GRAUTE-E-ARMACAO.pdf" TargetMode="External"/><Relationship Id="rId7356" Type="http://schemas.openxmlformats.org/officeDocument/2006/relationships/hyperlink" Target="https://www.caixa.gov.br/Downloads/sinapi-cadernos-tecnicos/SINAPI-CT-MASSA-UNICA-EXTERNA.pdf" TargetMode="External"/><Relationship Id="rId7770" Type="http://schemas.openxmlformats.org/officeDocument/2006/relationships/hyperlink" Target="https://www.caixa.gov.br/Downloads/sinapi-cadernos-tecnicos/SINAPI-CT-PERFURACAO-HORIZONTAL-DIRECIONAL-HDD.pdf" TargetMode="External"/><Relationship Id="rId8407" Type="http://schemas.openxmlformats.org/officeDocument/2006/relationships/hyperlink" Target="https://www.caixa.gov.br/Downloads/sinapi-cadernos-tecnicos/SINAPI-CT-RASGOS-E-FIXACOES.pdf" TargetMode="External"/><Relationship Id="rId6372" Type="http://schemas.openxmlformats.org/officeDocument/2006/relationships/hyperlink" Target="https://www.caixa.gov.br/Downloads/sinapi-cadernos-tecnicos/SINAPI-CT-INSTALACOES-DE-AR-CONDICIONADO-EM-COBRE.pdf" TargetMode="External"/><Relationship Id="rId7009" Type="http://schemas.openxmlformats.org/officeDocument/2006/relationships/hyperlink" Target="https://www.caixa.gov.br/Downloads/sinapi-metodologia/Livro_SINAPI_Calculos_Parametros.pdf" TargetMode="External"/><Relationship Id="rId7423" Type="http://schemas.openxmlformats.org/officeDocument/2006/relationships/hyperlink" Target="https://www.caixa.gov.br/Downloads/sinapi-cadernos-tecnicos/SINAPI-CT-MASSA-UNICA-INTERNA.pdf" TargetMode="External"/><Relationship Id="rId8821" Type="http://schemas.openxmlformats.org/officeDocument/2006/relationships/hyperlink" Target="https://www.caixa.gov.br/Downloads/sinapi-cadernos-tecnicos/SINAPI-CT-SINALIZACAO-HORIZONTAL-VIARIA.pdf" TargetMode="External"/><Relationship Id="rId3966" Type="http://schemas.openxmlformats.org/officeDocument/2006/relationships/hyperlink" Target="https://www.caixa.gov.br/Downloads/sinapi-cadernos-tecnicos/SINAPI-CT-FOSSAS-E-SUMIDOUROS.pdf" TargetMode="External"/><Relationship Id="rId6025" Type="http://schemas.openxmlformats.org/officeDocument/2006/relationships/hyperlink" Target="https://www.caixa.gov.br/Downloads/sinapi-cadernos-tecnicos/SINAPI-CT-INSTALACOES-DE-GAS-E-INCENDIO-EM-ACO-E-FERRO-GALVANIZADO.pdf" TargetMode="External"/><Relationship Id="rId3" Type="http://schemas.openxmlformats.org/officeDocument/2006/relationships/hyperlink" Target="https://www.caixa.gov.br/Downloads/sinapi-cadernos-tecnicos/SINAPI-CT-ACESSIBILIDADE.pdf" TargetMode="External"/><Relationship Id="rId887" Type="http://schemas.openxmlformats.org/officeDocument/2006/relationships/hyperlink" Target="https://www.caixa.gov.br/Downloads/sinapi-cadernos-tecnicos/SINAPI-CT-ATERROS-BASES-SUB-BASES-E-IMPRIMACOES.pdf" TargetMode="External"/><Relationship Id="rId2568" Type="http://schemas.openxmlformats.org/officeDocument/2006/relationships/hyperlink" Target="https://www.caixa.gov.br/Downloads/sinapi-cadernos-tecnicos/SINAPI-CT-DEPRECIACAO-JUROS-IMPOSTOS-E-SEGUROS-MANUTENCAO-E-MATERIAIS-NA-OPERACAO-DOS-EQUIPAMENTOS.pdf" TargetMode="External"/><Relationship Id="rId2982" Type="http://schemas.openxmlformats.org/officeDocument/2006/relationships/hyperlink" Target="https://www.caixa.gov.br/Downloads/sinapi-cadernos-tecnicos/SINAPI-CT-EQUIPAMENTOS-DE-PROTECAO-COLETIVA.pdf" TargetMode="External"/><Relationship Id="rId3619" Type="http://schemas.openxmlformats.org/officeDocument/2006/relationships/hyperlink" Target="https://www.caixa.gov.br/Downloads/sinapi-cadernos-tecnicos/SINAPI-CT-ESTRUTURA-E-TRAMA-PARA-COBERTURA.pdf" TargetMode="External"/><Relationship Id="rId5041" Type="http://schemas.openxmlformats.org/officeDocument/2006/relationships/hyperlink" Target="https://www.caixa.gov.br/Downloads/sinapi-cadernos-tecnicos/SINAPI-CT-INSTALACOES-HIDRAULICAS-RESERVACAO-E-BOMBAS-DE-RECALQUE.pdf" TargetMode="External"/><Relationship Id="rId8197" Type="http://schemas.openxmlformats.org/officeDocument/2006/relationships/hyperlink" Target="https://www.caixa.gov.br/Downloads/sinapi-cadernos-tecnicos/SINAPI-CT-POCOS-DE-VISITA-E-CAIXAS-PARA-BOCAS-DE-LOBO.pdf" TargetMode="External"/><Relationship Id="rId9595" Type="http://schemas.openxmlformats.org/officeDocument/2006/relationships/hyperlink" Target="https://www.caixa.gov.br/Downloads/sinapi-cadernos-tecnicos/SINAPI-CT-VALVULAS-E-REGISTROS-PARA-SISTEMAS-PREDIAIS.pdf" TargetMode="External"/><Relationship Id="rId954" Type="http://schemas.openxmlformats.org/officeDocument/2006/relationships/hyperlink" Target="https://www.caixa.gov.br/Downloads/sinapi-cadernos-tecnicos/SINAPI-CT-ATERROS-BASES-SUB-BASES-E-IMPRIMACOES.pdf" TargetMode="External"/><Relationship Id="rId1584" Type="http://schemas.openxmlformats.org/officeDocument/2006/relationships/hyperlink" Target="https://www.caixa.gov.br/Downloads/sinapi-cadernos-tecnicos/SINAPI-CT-CUSTOS-HORARIOS-PRODUTIVO-E-IMPRODUTIVO-DOS-EQUIPAMENTOS.pdf" TargetMode="External"/><Relationship Id="rId2635" Type="http://schemas.openxmlformats.org/officeDocument/2006/relationships/hyperlink" Target="https://www.caixa.gov.br/Downloads/sinapi-cadernos-tecnicos/SINAPI-CT-DEPRECIACAO-JUROS-IMPOSTOS-E-SEGUROS-MANUTENCAO-E-MATERIAIS-NA-OPERACAO-DOS-EQUIPAMENTOS.pdf" TargetMode="External"/><Relationship Id="rId9248" Type="http://schemas.openxmlformats.org/officeDocument/2006/relationships/hyperlink" Target="https://www.caixa.gov.br/Downloads/sinapi-cadernos-tecnicos/SINAPI-CT-TRANSPORTE-CARGA-E-DESCARGA-DE-MATERIAIS.pdf" TargetMode="External"/><Relationship Id="rId9662" Type="http://schemas.openxmlformats.org/officeDocument/2006/relationships/hyperlink" Target="https://www.caixa.gov.br/Downloads/sinapi-cadernos-tecnicos/SINAPI-CT-VALVULAS-E-REGISTROS-PARA-SISTEMAS-PREDIAIS.pdf" TargetMode="External"/><Relationship Id="rId607" Type="http://schemas.openxmlformats.org/officeDocument/2006/relationships/hyperlink" Target="https://www.caixa.gov.br/Downloads/sinapi-cadernos-tecnicos/SINAPI-CT-ASSENTAMENTO-DE-TUBOS-DE-PVC-E-METALICOS-EM-REDES-DE-AGUA.pdf" TargetMode="External"/><Relationship Id="rId1237" Type="http://schemas.openxmlformats.org/officeDocument/2006/relationships/hyperlink" Target="https://www.caixa.gov.br/Downloads/sinapi-cadernos-tecnicos/SINAPI-CT-CERCAS-PROTETORES-E-ALAMBRADOS.pdf" TargetMode="External"/><Relationship Id="rId1651" Type="http://schemas.openxmlformats.org/officeDocument/2006/relationships/hyperlink" Target="https://www.caixa.gov.br/Downloads/sinapi-cadernos-tecnicos/SINAPI-CT-CUSTOS-HORARIOS-PRODUTIVO-E-IMPRODUTIVO-DOS-EQUIPAMENTOS.pdf" TargetMode="External"/><Relationship Id="rId2702" Type="http://schemas.openxmlformats.org/officeDocument/2006/relationships/hyperlink" Target="https://www.caixa.gov.br/Downloads/sinapi-cadernos-tecnicos/SINAPI-CT-DEPRECIACAO-JUROS-IMPOSTOS-E-SEGUROS-MANUTENCAO-E-MATERIAIS-NA-OPERACAO-DOS-EQUIPAMENTOS.pdf" TargetMode="External"/><Relationship Id="rId5858" Type="http://schemas.openxmlformats.org/officeDocument/2006/relationships/hyperlink" Target="https://www.caixa.gov.br/Downloads/sinapi-cadernos-tecnicos/SINAPI-CT-INSTALACOES-PREDIAIS-DE-AGUAS-PLUVIAIS-TUBOS-CONEXOES-CAIXAS-E-RALOS.pdf" TargetMode="External"/><Relationship Id="rId6909" Type="http://schemas.openxmlformats.org/officeDocument/2006/relationships/hyperlink" Target="https://www.caixa.gov.br/Downloads/sinapi-metodologia/Livro_SINAPI_Calculos_Parametros.pdf" TargetMode="External"/><Relationship Id="rId8264" Type="http://schemas.openxmlformats.org/officeDocument/2006/relationships/hyperlink" Target="https://www.caixa.gov.br/Downloads/sinapi-cadernos-tecnicos/SINAPI-CT-POCOS-DE-VISITA-E-CAIXAS-PARA-BOCAS-DE-LOBO.pdf" TargetMode="External"/><Relationship Id="rId9315" Type="http://schemas.openxmlformats.org/officeDocument/2006/relationships/hyperlink" Target="https://www.caixa.gov.br/Downloads/sinapi-cadernos-tecnicos/SINAPI-CT-TRANSPORTE-CARGA-E-DESCARGA-DE-MATERIAIS.pdf" TargetMode="External"/><Relationship Id="rId1304" Type="http://schemas.openxmlformats.org/officeDocument/2006/relationships/hyperlink" Target="https://www.caixa.gov.br/Downloads/sinapi-cadernos-tecnicos/SINAPI-CT-CONCRETAGEM-PARA-ESTRUTURAS-DE-CONCRETO-ARMADO.pdf" TargetMode="External"/><Relationship Id="rId4874" Type="http://schemas.openxmlformats.org/officeDocument/2006/relationships/hyperlink" Target="https://www.caixa.gov.br/Downloads/sinapi-cadernos-tecnicos/SINAPI-CT-INSTALACOES-HIDRAULICAS-RESERVACAO-E-BOMBAS-DE-RECALQUE.pdf" TargetMode="External"/><Relationship Id="rId7280" Type="http://schemas.openxmlformats.org/officeDocument/2006/relationships/hyperlink" Target="https://www.caixa.gov.br/Downloads/sinapi-cadernos-tecnicos/SINAPI-CT-MASSA-UNICA-EXTERNA.pdf" TargetMode="External"/><Relationship Id="rId8331" Type="http://schemas.openxmlformats.org/officeDocument/2006/relationships/hyperlink" Target="https://www.caixa.gov.br/Downloads/sinapi-cadernos-tecnicos/SINAPI-CT-QUADRAS-E-SEUS-EQUIPAMENTOS.pdf" TargetMode="External"/><Relationship Id="rId3476" Type="http://schemas.openxmlformats.org/officeDocument/2006/relationships/hyperlink" Target="https://www.caixa.gov.br/Downloads/sinapi-cadernos-tecnicos/SINAPI-CT-ESQUADRIAS-PORTAS.pdf" TargetMode="External"/><Relationship Id="rId4527" Type="http://schemas.openxmlformats.org/officeDocument/2006/relationships/hyperlink" Target="https://www.caixa.gov.br/Downloads/sinapi-cadernos-tecnicos/SINAPI-CT-INSTALACOES-ELETRICAS-ELETRODUTOS-EMBUTIDOS-CABOS-CAIXAS-TOMADAS-E-INTERRUPTORES.pdf" TargetMode="External"/><Relationship Id="rId5925" Type="http://schemas.openxmlformats.org/officeDocument/2006/relationships/hyperlink" Target="https://www.caixa.gov.br/Downloads/sinapi-cadernos-tecnicos/SINAPI-CT-INSTALACOES-DE-DIVISORIAS-DIVERSAS.pdf" TargetMode="External"/><Relationship Id="rId10" Type="http://schemas.openxmlformats.org/officeDocument/2006/relationships/hyperlink" Target="https://www.caixa.gov.br/Downloads/sinapi-cadernos-tecnicos/SINAPI-CT-ALVENARIA-ESTRUTURAL-BLOCOS-CERAMICOS.pdf" TargetMode="External"/><Relationship Id="rId397" Type="http://schemas.openxmlformats.org/officeDocument/2006/relationships/hyperlink" Target="https://www.caixa.gov.br/Downloads/sinapi-cadernos-tecnicos/SINAPI-CT-ASSENTAMENTO-DE-TUBOS-DE-ESGOTO-EM-PVC-E-PEAD.pdf" TargetMode="External"/><Relationship Id="rId2078" Type="http://schemas.openxmlformats.org/officeDocument/2006/relationships/hyperlink" Target="https://www.caixa.gov.br/Downloads/sinapi-cadernos-tecnicos/SINAPI-CT-DEPRECIACAO-JUROS-IMPOSTOS-E-SEGUROS-MANUTENCAO-E-MATERIAIS-NA-OPERACAO-DOS-EQUIPAMENTOS.pdf" TargetMode="External"/><Relationship Id="rId2492" Type="http://schemas.openxmlformats.org/officeDocument/2006/relationships/hyperlink" Target="https://www.caixa.gov.br/Downloads/sinapi-cadernos-tecnicos/SINAPI-CT-DEPRECIACAO-JUROS-IMPOSTOS-E-SEGUROS-MANUTENCAO-E-MATERIAIS-NA-OPERACAO-DOS-EQUIPAMENTOS.pdf" TargetMode="External"/><Relationship Id="rId3129" Type="http://schemas.openxmlformats.org/officeDocument/2006/relationships/hyperlink" Target="https://www.caixa.gov.br/Downloads/sinapi-cadernos-tecnicos/SINAPI-CT-ESCADAS.pdf" TargetMode="External"/><Relationship Id="rId3890" Type="http://schemas.openxmlformats.org/officeDocument/2006/relationships/hyperlink" Target="https://www.caixa.gov.br/Downloads/sinapi-cadernos-tecnicos/SINAPI-CT-EXECUCAO-DE-TIRANTES.pdf" TargetMode="External"/><Relationship Id="rId4941" Type="http://schemas.openxmlformats.org/officeDocument/2006/relationships/hyperlink" Target="https://www.caixa.gov.br/Downloads/sinapi-cadernos-tecnicos/SINAPI-CT-INSTALACOES-HIDRAULICAS-RESERVACAO-E-BOMBAS-DE-RECALQUE.pdf" TargetMode="External"/><Relationship Id="rId7000" Type="http://schemas.openxmlformats.org/officeDocument/2006/relationships/hyperlink" Target="https://www.caixa.gov.br/Downloads/sinapi-metodologia/Livro_SINAPI_Calculos_Parametros.pdf" TargetMode="External"/><Relationship Id="rId464" Type="http://schemas.openxmlformats.org/officeDocument/2006/relationships/hyperlink" Target="https://www.caixa.gov.br/Downloads/sinapi-cadernos-tecnicos/SINAPI-CT-ASSENTAMENTO-DE-TUBOS-DE-PVC-E-METALICOS-EM-REDES-DE-AGUA.pdf" TargetMode="External"/><Relationship Id="rId1094" Type="http://schemas.openxmlformats.org/officeDocument/2006/relationships/hyperlink" Target="https://www.caixa.gov.br/Downloads/sinapi-cadernos-tecnicos/SINAPI-CT-CAIXAS-ENTERRADAS.pdf" TargetMode="External"/><Relationship Id="rId2145" Type="http://schemas.openxmlformats.org/officeDocument/2006/relationships/hyperlink" Target="https://www.caixa.gov.br/Downloads/sinapi-cadernos-tecnicos/SINAPI-CT-DEPRECIACAO-JUROS-IMPOSTOS-E-SEGUROS-MANUTENCAO-E-MATERIAIS-NA-OPERACAO-DOS-EQUIPAMENTOS.pdf" TargetMode="External"/><Relationship Id="rId3543" Type="http://schemas.openxmlformats.org/officeDocument/2006/relationships/hyperlink" Target="https://www.caixa.gov.br/Downloads/sinapi-cadernos-tecnicos/SINAPI-CT-ESQUADRIAS-PORTAS.pdf" TargetMode="External"/><Relationship Id="rId6699" Type="http://schemas.openxmlformats.org/officeDocument/2006/relationships/hyperlink" Target="https://www.caixa.gov.br/Downloads/sinapi-cadernos-tecnicos/SINAPI-CT-LIGACOES-PREDIAIS-DE-AGUA-E-ESGOTO.pdf" TargetMode="External"/><Relationship Id="rId9172" Type="http://schemas.openxmlformats.org/officeDocument/2006/relationships/hyperlink" Target="https://www.caixa.gov.br/Downloads/sinapi-cadernos-tecnicos/SINAPI-CT-TRANSPORTE-DE-MATERIAIS-DENTRO-DO-CANTEIRO-DE-OBRAS.pdf" TargetMode="External"/><Relationship Id="rId117" Type="http://schemas.openxmlformats.org/officeDocument/2006/relationships/hyperlink" Target="https://www.caixa.gov.br/Downloads/sinapi-cadernos-tecnicos/SINAPI-CT-ARGAMASSAS.pdf" TargetMode="External"/><Relationship Id="rId3610" Type="http://schemas.openxmlformats.org/officeDocument/2006/relationships/hyperlink" Target="https://www.caixa.gov.br/Downloads/sinapi-cadernos-tecnicos/SINAPI-CT-ESTACAS-RAIZ.pdf" TargetMode="External"/><Relationship Id="rId6766" Type="http://schemas.openxmlformats.org/officeDocument/2006/relationships/hyperlink" Target="https://www.caixa.gov.br/Downloads/sinapi-metodologia/Livro_SINAPI_Calculos_Parametros.pdf" TargetMode="External"/><Relationship Id="rId7817" Type="http://schemas.openxmlformats.org/officeDocument/2006/relationships/hyperlink" Target="https://www.caixa.gov.br/Downloads/sinapi-cadernos-tecnicos/SINAPI-CT-PINTURA-EXTERNA.pdf" TargetMode="External"/><Relationship Id="rId531" Type="http://schemas.openxmlformats.org/officeDocument/2006/relationships/hyperlink" Target="https://www.caixa.gov.br/Downloads/sinapi-cadernos-tecnicos/SINAPI-CT-ASSENTAMENTO-DE-TUBOS-DE-PVC-E-METALICOS-EM-REDES-DE-AGUA.pdf" TargetMode="External"/><Relationship Id="rId1161" Type="http://schemas.openxmlformats.org/officeDocument/2006/relationships/hyperlink" Target="https://www.caixa.gov.br/Downloads/sinapi-cadernos-tecnicos/SINAPI-CT-CAIXAS-DE-AGUA-PARA-EDIFICACOES.pdf" TargetMode="External"/><Relationship Id="rId2212" Type="http://schemas.openxmlformats.org/officeDocument/2006/relationships/hyperlink" Target="https://www.caixa.gov.br/Downloads/sinapi-cadernos-tecnicos/SINAPI-CT-DEPRECIACAO-JUROS-IMPOSTOS-E-SEGUROS-MANUTENCAO-E-MATERIAIS-NA-OPERACAO-DOS-EQUIPAMENTOS.pdf" TargetMode="External"/><Relationship Id="rId5368" Type="http://schemas.openxmlformats.org/officeDocument/2006/relationships/hyperlink" Target="https://www.caixa.gov.br/Downloads/sinapi-cadernos-tecnicos/SINAPI-CT-INSTALACOES-PREDIAIS-DE-ESGOTO-TUBOS-E-CONEXOES.pdf" TargetMode="External"/><Relationship Id="rId5782" Type="http://schemas.openxmlformats.org/officeDocument/2006/relationships/hyperlink" Target="https://www.caixa.gov.br/Downloads/sinapi-cadernos-tecnicos/SINAPI-CT-INSTALACOES-PREDIAIS-DE-AGUA-QUENTE-EM-CPVC.pdf" TargetMode="External"/><Relationship Id="rId6419" Type="http://schemas.openxmlformats.org/officeDocument/2006/relationships/hyperlink" Target="https://www.caixa.gov.br/Downloads/sinapi-cadernos-tecnicos/SINAPI-CT-INSTALACOES-EM-COBRE.pdf" TargetMode="External"/><Relationship Id="rId6833" Type="http://schemas.openxmlformats.org/officeDocument/2006/relationships/hyperlink" Target="https://www.caixa.gov.br/Downloads/sinapi-metodologia/Livro_SINAPI_Calculos_Parametros.pdf" TargetMode="External"/><Relationship Id="rId1978" Type="http://schemas.openxmlformats.org/officeDocument/2006/relationships/hyperlink" Target="https://www.caixa.gov.br/Downloads/sinapi-cadernos-tecnicos/SINAPI-CT-DEPRECIACAO-JUROS-IMPOSTOS-E-SEGUROS-MANUTENCAO-E-MATERIAIS-NA-OPERACAO-DOS-EQUIPAMENTOS.pdf" TargetMode="External"/><Relationship Id="rId4384" Type="http://schemas.openxmlformats.org/officeDocument/2006/relationships/hyperlink" Target="https://www.caixa.gov.br/Downloads/sinapi-cadernos-tecnicos/SINAPI-CT-INSTALACOES-ELETRICAS-ELETRODUTOS-EMBUTIDOS-CABOS-CAIXAS-TOMADAS-E-INTERRUPTORES.pdf" TargetMode="External"/><Relationship Id="rId5435" Type="http://schemas.openxmlformats.org/officeDocument/2006/relationships/hyperlink" Target="https://www.caixa.gov.br/Downloads/sinapi-cadernos-tecnicos/SINAPI-CT-INSTALACOES-PREDIAIS-DE-ESGOTO-TUBOS-E-CONEXOES.pdf" TargetMode="External"/><Relationship Id="rId4037" Type="http://schemas.openxmlformats.org/officeDocument/2006/relationships/hyperlink" Target="https://www.caixa.gov.br/Downloads/sinapi-cadernos-tecnicos/SINAPI-CT-FORMAS-PARA-ESTRUTURAS-DE-CONCRETO-ARMADO.pdf" TargetMode="External"/><Relationship Id="rId4451" Type="http://schemas.openxmlformats.org/officeDocument/2006/relationships/hyperlink" Target="https://www.caixa.gov.br/Downloads/sinapi-cadernos-tecnicos/SINAPI-CT-INSTALACOES-ELETRICAS-ELETRODUTOS-EMBUTIDOS-CABOS-CAIXAS-TOMADAS-E-INTERRUPTORES.pdf" TargetMode="External"/><Relationship Id="rId5502" Type="http://schemas.openxmlformats.org/officeDocument/2006/relationships/hyperlink" Target="https://www.caixa.gov.br/Downloads/sinapi-cadernos-tecnicos/SINAPI-CT-INSTALACOES-PREDIAIS-DE-AGUA-FRIA-EM-PVC.pdf" TargetMode="External"/><Relationship Id="rId6900" Type="http://schemas.openxmlformats.org/officeDocument/2006/relationships/hyperlink" Target="https://www.caixa.gov.br/Downloads/sinapi-metodologia/Livro_SINAPI_Calculos_Parametros.pdf" TargetMode="External"/><Relationship Id="rId8658" Type="http://schemas.openxmlformats.org/officeDocument/2006/relationships/hyperlink" Target="https://www.caixa.gov.br/Downloads/sinapi-cadernos-tecnicos/SINAPI-CT-REDES-DE-AGUA-E-ESGOTO-EM-PEAD-LISO-(TUBOS-E-CONEXOES).pdf" TargetMode="External"/><Relationship Id="rId9709" Type="http://schemas.openxmlformats.org/officeDocument/2006/relationships/hyperlink" Target="https://www.caixa.gov.br/Downloads/sinapi-cadernos-tecnicos/SINAPI-CT-VALVULAS-PARA-REDES-DE-SANEAMENTO.pdf" TargetMode="External"/><Relationship Id="rId3053" Type="http://schemas.openxmlformats.org/officeDocument/2006/relationships/hyperlink" Target="https://www.caixa.gov.br/Downloads/sinapi-cadernos-tecnicos/SINAPI-CT-EQUIPAMENTOS-DE-PROTECAO-COLETIVA.pdf" TargetMode="External"/><Relationship Id="rId4104" Type="http://schemas.openxmlformats.org/officeDocument/2006/relationships/hyperlink" Target="https://www.caixa.gov.br/Downloads/sinapi-cadernos-tecnicos/SINAPI-CT-FORMAS-PARA-ESTRUTURAS-DE-CONCRETO-ARMADO.pdf" TargetMode="External"/><Relationship Id="rId3120" Type="http://schemas.openxmlformats.org/officeDocument/2006/relationships/hyperlink" Target="https://www.caixa.gov.br/Downloads/sinapi-cadernos-tecnicos/SINAPI-CT-ESCADAS.pdf" TargetMode="External"/><Relationship Id="rId6276" Type="http://schemas.openxmlformats.org/officeDocument/2006/relationships/hyperlink" Target="https://www.caixa.gov.br/Downloads/sinapi-cadernos-tecnicos/SINAPI-CT-INSTALACOES-DE-GAS-EM-PEX-MULTICAMADAS.pdf" TargetMode="External"/><Relationship Id="rId7674" Type="http://schemas.openxmlformats.org/officeDocument/2006/relationships/hyperlink" Target="https://www.caixa.gov.br/Downloads/sinapi-cadernos-tecnicos/SINAPI-CT-PAVIMENTO-INTERTRAVADO.pdf" TargetMode="External"/><Relationship Id="rId8725" Type="http://schemas.openxmlformats.org/officeDocument/2006/relationships/hyperlink" Target="https://www.caixa.gov.br/Downloads/sinapi-cadernos-tecnicos/SINAPI-CT-REDES-DE-AGUA-E-ESGOTO-EM-PEAD-LISO-(TUBOS-E-CONEXOES).pdf" TargetMode="External"/><Relationship Id="rId6690" Type="http://schemas.openxmlformats.org/officeDocument/2006/relationships/hyperlink" Target="https://www.caixa.gov.br/Downloads/sinapi-cadernos-tecnicos/SINAPI-CT-LIGACOES-PREDIAIS-DE-AGUA-E-ESGOTO.pdf" TargetMode="External"/><Relationship Id="rId7327" Type="http://schemas.openxmlformats.org/officeDocument/2006/relationships/hyperlink" Target="https://www.caixa.gov.br/Downloads/sinapi-cadernos-tecnicos/SINAPI-CT-MASSA-UNICA-EXTERNA.pdf" TargetMode="External"/><Relationship Id="rId7741" Type="http://schemas.openxmlformats.org/officeDocument/2006/relationships/hyperlink" Target="https://www.caixa.gov.br/Downloads/sinapi-cadernos-tecnicos/SINAPI-CT-PERFURACAO-HORIZONTAL-DIRECIONAL-HDD.pdf" TargetMode="External"/><Relationship Id="rId2886" Type="http://schemas.openxmlformats.org/officeDocument/2006/relationships/hyperlink" Target="https://www.caixa.gov.br/Downloads/sinapi-cadernos-tecnicos/SINAPI-CT-ELETROCALHAS.pdf" TargetMode="External"/><Relationship Id="rId3937" Type="http://schemas.openxmlformats.org/officeDocument/2006/relationships/hyperlink" Target="https://www.caixa.gov.br/Downloads/sinapi-cadernos-tecnicos/SINAPI-CT-FOSSAS-E-SUMIDOUROS.pdf" TargetMode="External"/><Relationship Id="rId5292" Type="http://schemas.openxmlformats.org/officeDocument/2006/relationships/hyperlink" Target="https://www.caixa.gov.br/Downloads/sinapi-cadernos-tecnicos/SINAPI-CT-INSTALACOES-HIDRAULICAS-EM-PPR.pdf" TargetMode="External"/><Relationship Id="rId6343" Type="http://schemas.openxmlformats.org/officeDocument/2006/relationships/hyperlink" Target="https://www.caixa.gov.br/Downloads/sinapi-cadernos-tecnicos/SINAPI-CT-INSTALACOES-DE-AR-CONDICIONADO.pdf" TargetMode="External"/><Relationship Id="rId9499" Type="http://schemas.openxmlformats.org/officeDocument/2006/relationships/hyperlink" Target="https://www.caixa.gov.br/Downloads/sinapi-cadernos-tecnicos/SINAPI-CT-VERGAS-CONTRAVERGAS-E-FIXACAO-DE-ALVENARIA.pdf" TargetMode="External"/><Relationship Id="rId858" Type="http://schemas.openxmlformats.org/officeDocument/2006/relationships/hyperlink" Target="https://www.caixa.gov.br/Downloads/sinapi-cadernos-tecnicos/SINAPI-CT-ATERROS-BASES-SUB-BASES-E-IMPRIMACOES.pdf" TargetMode="External"/><Relationship Id="rId1488" Type="http://schemas.openxmlformats.org/officeDocument/2006/relationships/hyperlink" Target="https://www.caixa.gov.br/Downloads/sinapi-cadernos-tecnicos/SINAPI-CT-CUSTOS-HORARIOS-PRODUTIVO-E-IMPRODUTIVO-DOS-EQUIPAMENTOS.pdf" TargetMode="External"/><Relationship Id="rId2539" Type="http://schemas.openxmlformats.org/officeDocument/2006/relationships/hyperlink" Target="https://www.caixa.gov.br/Downloads/sinapi-cadernos-tecnicos/SINAPI-CT-DEPRECIACAO-JUROS-IMPOSTOS-E-SEGUROS-MANUTENCAO-E-MATERIAIS-NA-OPERACAO-DOS-EQUIPAMENTOS.pdf" TargetMode="External"/><Relationship Id="rId2953" Type="http://schemas.openxmlformats.org/officeDocument/2006/relationships/hyperlink" Target="https://www.caixa.gov.br/Downloads/sinapi-cadernos-tecnicos/SINAPI-CT-ENERGIA-SOLAR-PARA-EDIFICACOES.pdf" TargetMode="External"/><Relationship Id="rId6410" Type="http://schemas.openxmlformats.org/officeDocument/2006/relationships/hyperlink" Target="https://www.caixa.gov.br/Downloads/sinapi-cadernos-tecnicos/SINAPI-CT-INSTALACOES-EM-COBRE.pdf" TargetMode="External"/><Relationship Id="rId9566" Type="http://schemas.openxmlformats.org/officeDocument/2006/relationships/hyperlink" Target="https://www.caixa.gov.br/Downloads/sinapi-cadernos-tecnicos/SINAPI-CT-VALVULAS-E-REGISTROS-PARA-SISTEMAS-PREDIAIS.pdf" TargetMode="External"/><Relationship Id="rId925" Type="http://schemas.openxmlformats.org/officeDocument/2006/relationships/hyperlink" Target="https://www.caixa.gov.br/Downloads/sinapi-cadernos-tecnicos/SINAPI-CT-ATERROS-BASES-SUB-BASES-E-IMPRIMACOES.pdf" TargetMode="External"/><Relationship Id="rId1555" Type="http://schemas.openxmlformats.org/officeDocument/2006/relationships/hyperlink" Target="https://www.caixa.gov.br/Downloads/sinapi-cadernos-tecnicos/SINAPI-CT-CUSTOS-HORARIOS-PRODUTIVO-E-IMPRODUTIVO-DOS-EQUIPAMENTOS.pdf" TargetMode="External"/><Relationship Id="rId2606" Type="http://schemas.openxmlformats.org/officeDocument/2006/relationships/hyperlink" Target="https://www.caixa.gov.br/Downloads/sinapi-cadernos-tecnicos/SINAPI-CT-DEPRECIACAO-JUROS-IMPOSTOS-E-SEGUROS-MANUTENCAO-E-MATERIAIS-NA-OPERACAO-DOS-EQUIPAMENTOS.pdf" TargetMode="External"/><Relationship Id="rId5012" Type="http://schemas.openxmlformats.org/officeDocument/2006/relationships/hyperlink" Target="https://www.caixa.gov.br/Downloads/sinapi-cadernos-tecnicos/SINAPI-CT-INSTALACOES-HIDRAULICAS-RESERVACAO-E-BOMBAS-DE-RECALQUE.pdf" TargetMode="External"/><Relationship Id="rId8168" Type="http://schemas.openxmlformats.org/officeDocument/2006/relationships/hyperlink" Target="https://www.caixa.gov.br/Downloads/sinapi-cadernos-tecnicos/SINAPI-CT-POCOS-DE-VISITA-E-CAIXAS-PARA-BOCAS-DE-LOBO.pdf" TargetMode="External"/><Relationship Id="rId8582" Type="http://schemas.openxmlformats.org/officeDocument/2006/relationships/hyperlink" Target="https://www.caixa.gov.br/Downloads/sinapi-cadernos-tecnicos/SINAPI-CT-REDES-DE-LOGICA-TELEFONIA-E-IMAGEM.pdf" TargetMode="External"/><Relationship Id="rId9219" Type="http://schemas.openxmlformats.org/officeDocument/2006/relationships/hyperlink" Target="https://www.caixa.gov.br/Downloads/sinapi-cadernos-tecnicos/SINAPI-CT-TRANSPORTE-DE-MATERIAIS-DENTRO-DO-CANTEIRO-DE-OBRAS.pdf" TargetMode="External"/><Relationship Id="rId9633" Type="http://schemas.openxmlformats.org/officeDocument/2006/relationships/hyperlink" Target="https://www.caixa.gov.br/Downloads/sinapi-cadernos-tecnicos/SINAPI-CT-VALVULAS-E-REGISTROS-PARA-SISTEMAS-PREDIAIS.pdf" TargetMode="External"/><Relationship Id="rId1208" Type="http://schemas.openxmlformats.org/officeDocument/2006/relationships/hyperlink" Target="https://www.caixa.gov.br/Downloads/sinapi-cadernos-tecnicos/SINAPI-CT-CANALETAS-GRELHAS-E-CAIXAS-COM-GRELHA-PARA-DRENAGEM.pdf" TargetMode="External"/><Relationship Id="rId7184" Type="http://schemas.openxmlformats.org/officeDocument/2006/relationships/hyperlink" Target="https://www.caixa.gov.br/Downloads/sinapi-cadernos-tecnicos/SINAPI-CT-LOUCAS-E-METAIS.pdf" TargetMode="External"/><Relationship Id="rId8235" Type="http://schemas.openxmlformats.org/officeDocument/2006/relationships/hyperlink" Target="https://www.caixa.gov.br/Downloads/sinapi-cadernos-tecnicos/SINAPI-CT-POCOS-DE-VISITA-E-CAIXAS-PARA-BOCAS-DE-LOBO.pdf" TargetMode="External"/><Relationship Id="rId1622" Type="http://schemas.openxmlformats.org/officeDocument/2006/relationships/hyperlink" Target="https://www.caixa.gov.br/Downloads/sinapi-cadernos-tecnicos/SINAPI-CT-CUSTOS-HORARIOS-PRODUTIVO-E-IMPRODUTIVO-DOS-EQUIPAMENTOS.pdf" TargetMode="External"/><Relationship Id="rId4778" Type="http://schemas.openxmlformats.org/officeDocument/2006/relationships/hyperlink" Target="https://www.caixa.gov.br/Downloads/sinapi-cadernos-tecnicos/SINAPI-CT-INSTALACOES-ELETRICAS-REDE-DE-DISTRIBUICAO.pdf" TargetMode="External"/><Relationship Id="rId5829" Type="http://schemas.openxmlformats.org/officeDocument/2006/relationships/hyperlink" Target="https://www.caixa.gov.br/Downloads/sinapi-cadernos-tecnicos/SINAPI-CT-INSTALACOES-PREDIAIS-DE-AGUAS-PLUVIAIS-TUBOS-CONEXOES-CAIXAS-E-RALOS.pdf" TargetMode="External"/><Relationship Id="rId7251" Type="http://schemas.openxmlformats.org/officeDocument/2006/relationships/hyperlink" Target="https://www.caixa.gov.br/Downloads/sinapi-cadernos-tecnicos/SINAPI-CT-LUMINARIAS-EXTERNAS.pdf" TargetMode="External"/><Relationship Id="rId9700" Type="http://schemas.openxmlformats.org/officeDocument/2006/relationships/hyperlink" Target="https://www.caixa.gov.br/Downloads/sinapi-cadernos-tecnicos/SINAPI-CT-VALVULAS-PARA-REDES-DE-SANEAMENTO.pdf" TargetMode="External"/><Relationship Id="rId3794" Type="http://schemas.openxmlformats.org/officeDocument/2006/relationships/hyperlink" Target="https://www.caixa.gov.br/Downloads/sinapi-cadernos-tecnicos/SINAPI-CT-ESTRUTURAS-DE-MADEIRA.pdf" TargetMode="External"/><Relationship Id="rId4845" Type="http://schemas.openxmlformats.org/officeDocument/2006/relationships/hyperlink" Target="https://www.caixa.gov.br/Downloads/sinapi-cadernos-tecnicos/SINAPI-CT-INSTALACOES-HIDRAULICAS-RESERVACAO-E-BOMBAS-DE-RECALQUE.pdf" TargetMode="External"/><Relationship Id="rId8302" Type="http://schemas.openxmlformats.org/officeDocument/2006/relationships/hyperlink" Target="https://www.caixa.gov.br/Downloads/sinapi-cadernos-tecnicos/SINAPI-CT-PRODUCAO-DE-CONCRETO.pdf" TargetMode="External"/><Relationship Id="rId2396" Type="http://schemas.openxmlformats.org/officeDocument/2006/relationships/hyperlink" Target="https://www.caixa.gov.br/Downloads/sinapi-cadernos-tecnicos/SINAPI-CT-DEPRECIACAO-JUROS-IMPOSTOS-E-SEGUROS-MANUTENCAO-E-MATERIAIS-NA-OPERACAO-DOS-EQUIPAMENTOS.pdf" TargetMode="External"/><Relationship Id="rId3447" Type="http://schemas.openxmlformats.org/officeDocument/2006/relationships/hyperlink" Target="https://www.caixa.gov.br/Downloads/sinapi-cadernos-tecnicos/SINAPI-CT-ESQUADRIAS-JANELAS.pdf" TargetMode="External"/><Relationship Id="rId3861" Type="http://schemas.openxmlformats.org/officeDocument/2006/relationships/hyperlink" Target="https://www.caixa.gov.br/Downloads/sinapi-cadernos-tecnicos/SINAPI-CT-EXECUCAO-DE-TIRANTES.pdf" TargetMode="External"/><Relationship Id="rId4912" Type="http://schemas.openxmlformats.org/officeDocument/2006/relationships/hyperlink" Target="https://www.caixa.gov.br/Downloads/sinapi-cadernos-tecnicos/SINAPI-CT-INSTALACOES-HIDRAULICAS-RESERVACAO-E-BOMBAS-DE-RECALQUE.pdf" TargetMode="External"/><Relationship Id="rId368" Type="http://schemas.openxmlformats.org/officeDocument/2006/relationships/hyperlink" Target="https://www.caixa.gov.br/Downloads/sinapi-cadernos-tecnicos/SINAPI-CT-ASSENTAMENTO-DE-TUBOS-DE-ESGOTO-EM-PVC-E-PEAD.pdf" TargetMode="External"/><Relationship Id="rId782" Type="http://schemas.openxmlformats.org/officeDocument/2006/relationships/hyperlink" Target="https://www.caixa.gov.br/Downloads/sinapi-cadernos-tecnicos/SINAPI-CT-ATERROS-BASES-SUB-BASES-E-IMPRIMACOES.pdf" TargetMode="External"/><Relationship Id="rId2049" Type="http://schemas.openxmlformats.org/officeDocument/2006/relationships/hyperlink" Target="https://www.caixa.gov.br/Downloads/sinapi-cadernos-tecnicos/SINAPI-CT-DEPRECIACAO-JUROS-IMPOSTOS-E-SEGUROS-MANUTENCAO-E-MATERIAIS-NA-OPERACAO-DOS-EQUIPAMENTOS.pdf" TargetMode="External"/><Relationship Id="rId2463" Type="http://schemas.openxmlformats.org/officeDocument/2006/relationships/hyperlink" Target="https://www.caixa.gov.br/Downloads/sinapi-cadernos-tecnicos/SINAPI-CT-DEPRECIACAO-JUROS-IMPOSTOS-E-SEGUROS-MANUTENCAO-E-MATERIAIS-NA-OPERACAO-DOS-EQUIPAMENTOS.pdf" TargetMode="External"/><Relationship Id="rId3514" Type="http://schemas.openxmlformats.org/officeDocument/2006/relationships/hyperlink" Target="https://www.caixa.gov.br/Downloads/sinapi-cadernos-tecnicos/SINAPI-CT-ESQUADRIAS-PORTAS.pdf" TargetMode="External"/><Relationship Id="rId9076" Type="http://schemas.openxmlformats.org/officeDocument/2006/relationships/hyperlink" Target="https://www.caixa.gov.br/Downloads/sinapi-cadernos-tecnicos/SINAPI-CT-TRANSPORTE-FLUVIAL-CARGA-E-DESCARGA.pdf" TargetMode="External"/><Relationship Id="rId9490" Type="http://schemas.openxmlformats.org/officeDocument/2006/relationships/hyperlink" Target="https://www.caixa.gov.br/Downloads/sinapi-cadernos-tecnicos/SINAPI-CT-VERGAS-CONTRAVERGAS-E-FIXACAO-DE-ALVENARIA.pdf" TargetMode="External"/><Relationship Id="rId435" Type="http://schemas.openxmlformats.org/officeDocument/2006/relationships/hyperlink" Target="https://www.caixa.gov.br/Downloads/sinapi-cadernos-tecnicos/SINAPI-CT-ASSENTAMENTO-DE-TUBOS-DE-PVC-E-METALICOS-EM-REDES-DE-AGUA.pdf" TargetMode="External"/><Relationship Id="rId1065" Type="http://schemas.openxmlformats.org/officeDocument/2006/relationships/hyperlink" Target="https://www.caixa.gov.br/Downloads/sinapi-cadernos-tecnicos/SINAPI-CT-BOMBAS-HIDRAULICAS-CENTRIFUGAS-HORIZONTAIS-E-SUBMERSIVEIS.pdf" TargetMode="External"/><Relationship Id="rId2116" Type="http://schemas.openxmlformats.org/officeDocument/2006/relationships/hyperlink" Target="https://www.caixa.gov.br/Downloads/sinapi-cadernos-tecnicos/SINAPI-CT-DEPRECIACAO-JUROS-IMPOSTOS-E-SEGUROS-MANUTENCAO-E-MATERIAIS-NA-OPERACAO-DOS-EQUIPAMENTOS.pdf" TargetMode="External"/><Relationship Id="rId2530" Type="http://schemas.openxmlformats.org/officeDocument/2006/relationships/hyperlink" Target="https://www.caixa.gov.br/Downloads/sinapi-cadernos-tecnicos/SINAPI-CT-DEPRECIACAO-JUROS-IMPOSTOS-E-SEGUROS-MANUTENCAO-E-MATERIAIS-NA-OPERACAO-DOS-EQUIPAMENTOS.pdf" TargetMode="External"/><Relationship Id="rId5686" Type="http://schemas.openxmlformats.org/officeDocument/2006/relationships/hyperlink" Target="https://www.caixa.gov.br/Downloads/sinapi-cadernos-tecnicos/SINAPI-CT-INSTALACOES-PREDIAIS-DE-AGUA-QUENTE-EM-CPVC.pdf" TargetMode="External"/><Relationship Id="rId6737" Type="http://schemas.openxmlformats.org/officeDocument/2006/relationships/hyperlink" Target="https://www.caixa.gov.br/Downloads/sinapi-cadernos-tecnicos/SINAPI-CT-LIMPEZA-DE-OBRA.pdf" TargetMode="External"/><Relationship Id="rId8092" Type="http://schemas.openxmlformats.org/officeDocument/2006/relationships/hyperlink" Target="https://www.caixa.gov.br/Downloads/sinapi-cadernos-tecnicos/SINAPI-CT-POSTES-DE-CONCRETO-E-METALICOS.pdf" TargetMode="External"/><Relationship Id="rId9143" Type="http://schemas.openxmlformats.org/officeDocument/2006/relationships/hyperlink" Target="https://www.caixa.gov.br/Downloads/sinapi-cadernos-tecnicos/SINAPI-CT-TRANSPORTE-FLUVIAL-MOMENTO-DE-TRANSPORTE.pdf" TargetMode="External"/><Relationship Id="rId502" Type="http://schemas.openxmlformats.org/officeDocument/2006/relationships/hyperlink" Target="https://www.caixa.gov.br/Downloads/sinapi-cadernos-tecnicos/SINAPI-CT-ASSENTAMENTO-DE-TUBOS-DE-PVC-E-METALICOS-EM-REDES-DE-AGUA.pdf" TargetMode="External"/><Relationship Id="rId1132" Type="http://schemas.openxmlformats.org/officeDocument/2006/relationships/hyperlink" Target="https://www.caixa.gov.br/Downloads/sinapi-cadernos-tecnicos/SINAPI-CT-CAIXAS-ENTERRADAS.pdf" TargetMode="External"/><Relationship Id="rId4288" Type="http://schemas.openxmlformats.org/officeDocument/2006/relationships/hyperlink" Target="https://www.caixa.gov.br/Downloads/sinapi-cadernos-tecnicos/SINAPI-CT-ILUMINACAO-PREDIAL-E-MONITORAMENTO.pdf" TargetMode="External"/><Relationship Id="rId5339" Type="http://schemas.openxmlformats.org/officeDocument/2006/relationships/hyperlink" Target="https://www.caixa.gov.br/Downloads/sinapi-cadernos-tecnicos/SINAPI-CT-INSTALACOES-HIDRAULICAS-EM-PPR.pdf" TargetMode="External"/><Relationship Id="rId9210" Type="http://schemas.openxmlformats.org/officeDocument/2006/relationships/hyperlink" Target="https://www.caixa.gov.br/Downloads/sinapi-cadernos-tecnicos/SINAPI-CT-TRANSPORTE-DE-MATERIAIS-DENTRO-DO-CANTEIRO-DE-OBRAS.pdf" TargetMode="External"/><Relationship Id="rId4355" Type="http://schemas.openxmlformats.org/officeDocument/2006/relationships/hyperlink" Target="https://www.caixa.gov.br/Downloads/sinapi-cadernos-tecnicos/SINAPI-CT-INSTALACOES-ELETRICAS-ELETRODUTOS-EMBUTIDOS-CABOS-CAIXAS-TOMADAS-E-INTERRUPTORES.pdf" TargetMode="External"/><Relationship Id="rId5753" Type="http://schemas.openxmlformats.org/officeDocument/2006/relationships/hyperlink" Target="https://www.caixa.gov.br/Downloads/sinapi-cadernos-tecnicos/SINAPI-CT-INSTALACOES-PREDIAIS-DE-AGUA-QUENTE-EM-CPVC.pdf" TargetMode="External"/><Relationship Id="rId6804" Type="http://schemas.openxmlformats.org/officeDocument/2006/relationships/hyperlink" Target="https://www.caixa.gov.br/Downloads/sinapi-metodologia/Livro_SINAPI_Calculos_Parametros.pdf" TargetMode="External"/><Relationship Id="rId1949" Type="http://schemas.openxmlformats.org/officeDocument/2006/relationships/hyperlink" Target="https://www.caixa.gov.br/Downloads/sinapi-cadernos-tecnicos/SINAPI-CT-DEPRECIACAO-JUROS-IMPOSTOS-E-SEGUROS-MANUTENCAO-E-MATERIAIS-NA-OPERACAO-DOS-EQUIPAMENTOS.pdf" TargetMode="External"/><Relationship Id="rId4008" Type="http://schemas.openxmlformats.org/officeDocument/2006/relationships/hyperlink" Target="https://www.caixa.gov.br/Downloads/sinapi-cadernos-tecnicos/SINAPI-CT-FUNDACOES-RASAS-(BLOCOS-SAPATAS-VIGAS-BALDRAME).pdf" TargetMode="External"/><Relationship Id="rId5406" Type="http://schemas.openxmlformats.org/officeDocument/2006/relationships/hyperlink" Target="https://www.caixa.gov.br/Downloads/sinapi-cadernos-tecnicos/SINAPI-CT-INSTALACOES-PREDIAIS-DE-ESGOTO-TUBOS-E-CONEXOES.pdf" TargetMode="External"/><Relationship Id="rId5820" Type="http://schemas.openxmlformats.org/officeDocument/2006/relationships/hyperlink" Target="https://www.caixa.gov.br/Downloads/sinapi-cadernos-tecnicos/SINAPI-CT-INSTALACOES-PREDIAIS-DE-AGUAS-PLUVIAIS-TUBOS-CONEXOES-CAIXAS-E-RALOS.pdf" TargetMode="External"/><Relationship Id="rId8976" Type="http://schemas.openxmlformats.org/officeDocument/2006/relationships/hyperlink" Target="https://www.caixa.gov.br/Downloads/sinapi-cadernos-tecnicos/SINAPI-CT-SUPRESSAO-VEGETAL.pdf" TargetMode="External"/><Relationship Id="rId292" Type="http://schemas.openxmlformats.org/officeDocument/2006/relationships/hyperlink" Target="https://www.caixa.gov.br/Downloads/sinapi-cadernos-tecnicos/SINAPI-CT-ARMACAO-PARA-ESTRUTURAS-DE-CONCRETO-ARMADO.pdf" TargetMode="External"/><Relationship Id="rId3371" Type="http://schemas.openxmlformats.org/officeDocument/2006/relationships/hyperlink" Target="https://www.caixa.gov.br/Downloads/sinapi-cadernos-tecnicos/SINAPI-CT-ESCORAMENTO-E-PREPARO-DE-FUNDO-DE-VALAS.pdf" TargetMode="External"/><Relationship Id="rId4422" Type="http://schemas.openxmlformats.org/officeDocument/2006/relationships/hyperlink" Target="https://www.caixa.gov.br/Downloads/sinapi-cadernos-tecnicos/SINAPI-CT-INSTALACOES-ELETRICAS-ELETRODUTOS-EMBUTIDOS-CABOS-CAIXAS-TOMADAS-E-INTERRUPTORES.pdf" TargetMode="External"/><Relationship Id="rId7578" Type="http://schemas.openxmlformats.org/officeDocument/2006/relationships/hyperlink" Target="https://www.caixa.gov.br/Downloads/sinapi-cadernos-tecnicos/SINAPI-CT-PAREDES-EM-DRYWALL.pdf" TargetMode="External"/><Relationship Id="rId7992" Type="http://schemas.openxmlformats.org/officeDocument/2006/relationships/hyperlink" Target="https://www.caixa.gov.br/Downloads/sinapi-cadernos-tecnicos/SINAPI-CT-PISOS.pdf" TargetMode="External"/><Relationship Id="rId8629" Type="http://schemas.openxmlformats.org/officeDocument/2006/relationships/hyperlink" Target="https://www.caixa.gov.br/Downloads/sinapi-cadernos-tecnicos/SINAPI-CT-REDES-DE-LOGICA-TELEFONIA-E-IMAGEM.pdf" TargetMode="External"/><Relationship Id="rId3024" Type="http://schemas.openxmlformats.org/officeDocument/2006/relationships/hyperlink" Target="https://www.caixa.gov.br/Downloads/sinapi-cadernos-tecnicos/SINAPI-CT-EQUIPAMENTOS-DE-PROTECAO-COLETIVA.pdf" TargetMode="External"/><Relationship Id="rId6594" Type="http://schemas.openxmlformats.org/officeDocument/2006/relationships/hyperlink" Target="https://www.caixa.gov.br/Downloads/sinapi-cadernos-tecnicos/SINAPI-CT-INSTALACOES-EM-COBRE.pdf" TargetMode="External"/><Relationship Id="rId7645" Type="http://schemas.openxmlformats.org/officeDocument/2006/relationships/hyperlink" Target="https://www.caixa.gov.br/Downloads/sinapi-cadernos-tecnicos/SINAPI-CT-PASSEIOS-DE-CONCRETO.pdf" TargetMode="External"/><Relationship Id="rId2040" Type="http://schemas.openxmlformats.org/officeDocument/2006/relationships/hyperlink" Target="https://www.caixa.gov.br/Downloads/sinapi-cadernos-tecnicos/SINAPI-CT-DEPRECIACAO-JUROS-IMPOSTOS-E-SEGUROS-MANUTENCAO-E-MATERIAIS-NA-OPERACAO-DOS-EQUIPAMENTOS.pdf" TargetMode="External"/><Relationship Id="rId5196" Type="http://schemas.openxmlformats.org/officeDocument/2006/relationships/hyperlink" Target="https://www.caixa.gov.br/Downloads/sinapi-cadernos-tecnicos/SINAPI-CT-INSTALACOES-HIDRAULICAS-EM-PEX.pdf" TargetMode="External"/><Relationship Id="rId6247" Type="http://schemas.openxmlformats.org/officeDocument/2006/relationships/hyperlink" Target="https://www.caixa.gov.br/Downloads/sinapi-cadernos-tecnicos/SINAPI-CT-INSTALACOES-DE-GAS-EM-PEX-MULTICAMADAS.pdf" TargetMode="External"/><Relationship Id="rId6661" Type="http://schemas.openxmlformats.org/officeDocument/2006/relationships/hyperlink" Target="https://www.caixa.gov.br/Downloads/sinapi-cadernos-tecnicos/SINAPI-CT-LAJES-PRE-MOLDADAS.pdf" TargetMode="External"/><Relationship Id="rId7712" Type="http://schemas.openxmlformats.org/officeDocument/2006/relationships/hyperlink" Target="https://www.caixa.gov.br/Downloads/sinapi-cadernos-tecnicos/SINAPI-CT-PAVIMENTO-RIGIDO-DE-CONCRETO.pdf" TargetMode="External"/><Relationship Id="rId5263" Type="http://schemas.openxmlformats.org/officeDocument/2006/relationships/hyperlink" Target="https://www.caixa.gov.br/Downloads/sinapi-cadernos-tecnicos/SINAPI-CT-INSTALACOES-HIDRAULICAS-EM-PPR.pdf" TargetMode="External"/><Relationship Id="rId6314" Type="http://schemas.openxmlformats.org/officeDocument/2006/relationships/hyperlink" Target="https://www.caixa.gov.br/Downloads/sinapi-cadernos-tecnicos/SINAPI-CT-INSTALACOES-DE-AR-CONDICIONADO.pdf" TargetMode="External"/><Relationship Id="rId1459" Type="http://schemas.openxmlformats.org/officeDocument/2006/relationships/hyperlink" Target="https://www.caixa.gov.br/Downloads/sinapi-cadernos-tecnicos/SINAPI-CT-CUSTOS-HORARIOS-PRODUTIVO-E-IMPRODUTIVO-DOS-EQUIPAMENTOS.pdf" TargetMode="External"/><Relationship Id="rId2857" Type="http://schemas.openxmlformats.org/officeDocument/2006/relationships/hyperlink" Target="https://www.caixa.gov.br/Downloads/sinapi-cadernos-tecnicos/SINAPI-CT-ELETROCALHAS.pdf" TargetMode="External"/><Relationship Id="rId3908" Type="http://schemas.openxmlformats.org/officeDocument/2006/relationships/hyperlink" Target="https://www.caixa.gov.br/Downloads/sinapi-cadernos-tecnicos/SINAPI-CT-FORROS.pdf" TargetMode="External"/><Relationship Id="rId5330" Type="http://schemas.openxmlformats.org/officeDocument/2006/relationships/hyperlink" Target="https://www.caixa.gov.br/Downloads/sinapi-cadernos-tecnicos/SINAPI-CT-INSTALACOES-HIDRAULICAS-EM-PPR.pdf" TargetMode="External"/><Relationship Id="rId8486" Type="http://schemas.openxmlformats.org/officeDocument/2006/relationships/hyperlink" Target="https://www.caixa.gov.br/Downloads/sinapi-cadernos-tecnicos/SINAPI-CT-RECOMPOSICAO-DE-PAVIMENTOS.pdf" TargetMode="External"/><Relationship Id="rId98" Type="http://schemas.openxmlformats.org/officeDocument/2006/relationships/hyperlink" Target="https://www.caixa.gov.br/Downloads/sinapi-cadernos-tecnicos/SINAPI-CT-ALVENARIAS-DIVERSAS.pdf" TargetMode="External"/><Relationship Id="rId829" Type="http://schemas.openxmlformats.org/officeDocument/2006/relationships/hyperlink" Target="https://www.caixa.gov.br/Downloads/sinapi-cadernos-tecnicos/SINAPI-CT-ATERROS-BASES-SUB-BASES-E-IMPRIMACOES.pdf" TargetMode="External"/><Relationship Id="rId1873" Type="http://schemas.openxmlformats.org/officeDocument/2006/relationships/hyperlink" Target="https://www.caixa.gov.br/Downloads/sinapi-cadernos-tecnicos/SINAPI-CT-DEMOLICOES-E-REMOCOES.pdf" TargetMode="External"/><Relationship Id="rId2924" Type="http://schemas.openxmlformats.org/officeDocument/2006/relationships/hyperlink" Target="https://www.caixa.gov.br/Downloads/sinapi-cadernos-tecnicos/SINAPI-CT-ELETROCALHAS.pdf" TargetMode="External"/><Relationship Id="rId7088" Type="http://schemas.openxmlformats.org/officeDocument/2006/relationships/hyperlink" Target="https://www.caixa.gov.br/Downloads/sinapi-metodologia/Livro_SINAPI_Calculos_Parametros.pdf" TargetMode="External"/><Relationship Id="rId8139" Type="http://schemas.openxmlformats.org/officeDocument/2006/relationships/hyperlink" Target="https://www.caixa.gov.br/Downloads/sinapi-cadernos-tecnicos/SINAPI-CT-POCOS-DE-VISITA-E-CAIXAS-PARA-BOCAS-DE-LOBO.pdf" TargetMode="External"/><Relationship Id="rId9537" Type="http://schemas.openxmlformats.org/officeDocument/2006/relationships/hyperlink" Target="https://www.caixa.gov.br/Downloads/sinapi-cadernos-tecnicos/SINAPI-CT-VIDROS-E-ESPELHOS.pdf" TargetMode="External"/><Relationship Id="rId1526" Type="http://schemas.openxmlformats.org/officeDocument/2006/relationships/hyperlink" Target="https://www.caixa.gov.br/Downloads/sinapi-cadernos-tecnicos/SINAPI-CT-CUSTOS-HORARIOS-PRODUTIVO-E-IMPRODUTIVO-DOS-EQUIPAMENTOS.pdf" TargetMode="External"/><Relationship Id="rId1940" Type="http://schemas.openxmlformats.org/officeDocument/2006/relationships/hyperlink" Target="https://www.caixa.gov.br/Downloads/sinapi-cadernos-tecnicos/SINAPI-CT-DEPRECIACAO-JUROS-IMPOSTOS-E-SEGUROS-MANUTENCAO-E-MATERIAIS-NA-OPERACAO-DOS-EQUIPAMENTOS.pdf" TargetMode="External"/><Relationship Id="rId8553" Type="http://schemas.openxmlformats.org/officeDocument/2006/relationships/hyperlink" Target="https://www.caixa.gov.br/Downloads/sinapi-cadernos-tecnicos/SINAPI-CT-REDES-ENTERRADAS-DE-DISTRIBUICAO-ELETRICA.pdf" TargetMode="External"/><Relationship Id="rId9604" Type="http://schemas.openxmlformats.org/officeDocument/2006/relationships/hyperlink" Target="https://www.caixa.gov.br/Downloads/sinapi-cadernos-tecnicos/SINAPI-CT-VALVULAS-E-REGISTROS-PARA-SISTEMAS-PREDIAIS.pdf" TargetMode="External"/><Relationship Id="rId3698" Type="http://schemas.openxmlformats.org/officeDocument/2006/relationships/hyperlink" Target="https://www.caixa.gov.br/Downloads/sinapi-cadernos-tecnicos/SINAPI-CT-ESTRUTURA-E-TRAMA-PARA-COBERTURA.pdf" TargetMode="External"/><Relationship Id="rId4749" Type="http://schemas.openxmlformats.org/officeDocument/2006/relationships/hyperlink" Target="https://www.caixa.gov.br/Downloads/sinapi-cadernos-tecnicos/SINAPI-CT-INSTALACOES-ELETRICAS-REDE-DE-DISTRIBUICAO.pdf" TargetMode="External"/><Relationship Id="rId7155" Type="http://schemas.openxmlformats.org/officeDocument/2006/relationships/hyperlink" Target="https://www.caixa.gov.br/Downloads/sinapi-cadernos-tecnicos/SINAPI-CT-LOUCAS-E-METAIS.pdf" TargetMode="External"/><Relationship Id="rId8206" Type="http://schemas.openxmlformats.org/officeDocument/2006/relationships/hyperlink" Target="https://www.caixa.gov.br/Downloads/sinapi-cadernos-tecnicos/SINAPI-CT-POCOS-DE-VISITA-E-CAIXAS-PARA-BOCAS-DE-LOBO.pdf" TargetMode="External"/><Relationship Id="rId8620" Type="http://schemas.openxmlformats.org/officeDocument/2006/relationships/hyperlink" Target="https://www.caixa.gov.br/Downloads/sinapi-cadernos-tecnicos/SINAPI-CT-REDES-DE-LOGICA-TELEFONIA-E-IMAGEM.pdf" TargetMode="External"/><Relationship Id="rId3765" Type="http://schemas.openxmlformats.org/officeDocument/2006/relationships/hyperlink" Target="https://www.caixa.gov.br/Downloads/sinapi-cadernos-tecnicos/SINAPI-CT-ESTRUTURAS-DE-CONTENCAO-PERFIS-PRANCHADOS-CORTINAS-E-MUROS-DE-ARRIMO.pdf" TargetMode="External"/><Relationship Id="rId4816" Type="http://schemas.openxmlformats.org/officeDocument/2006/relationships/hyperlink" Target="https://www.caixa.gov.br/Downloads/sinapi-cadernos-tecnicos/SINAPI-CT-INSTALACOES-HIDRAULICAS-RESERVACAO-E-BOMBAS-DE-RECALQUE.pdf" TargetMode="External"/><Relationship Id="rId6171" Type="http://schemas.openxmlformats.org/officeDocument/2006/relationships/hyperlink" Target="https://www.caixa.gov.br/Downloads/sinapi-cadernos-tecnicos/SINAPI-CT-INSTALACOES-DE-GAS-E-INCENDIO-EM-ACO-E-FERRO-GALVANIZADO.pdf" TargetMode="External"/><Relationship Id="rId7222" Type="http://schemas.openxmlformats.org/officeDocument/2006/relationships/hyperlink" Target="https://www.caixa.gov.br/Downloads/sinapi-cadernos-tecnicos/SINAPI-CT-LOUCAS-E-METAIS.pdf" TargetMode="External"/><Relationship Id="rId686" Type="http://schemas.openxmlformats.org/officeDocument/2006/relationships/hyperlink" Target="https://www.caixa.gov.br/Downloads/sinapi-cadernos-tecnicos/SINAPI-CT-ASSENTAMENTO-DE-TUBOS-DE-ESGOTO-OU-DRENAGEM-PLUVIAL-EM-CONCRETO.pdf" TargetMode="External"/><Relationship Id="rId2367" Type="http://schemas.openxmlformats.org/officeDocument/2006/relationships/hyperlink" Target="https://www.caixa.gov.br/Downloads/sinapi-cadernos-tecnicos/SINAPI-CT-DEPRECIACAO-JUROS-IMPOSTOS-E-SEGUROS-MANUTENCAO-E-MATERIAIS-NA-OPERACAO-DOS-EQUIPAMENTOS.pdf" TargetMode="External"/><Relationship Id="rId2781" Type="http://schemas.openxmlformats.org/officeDocument/2006/relationships/hyperlink" Target="https://www.caixa.gov.br/Downloads/sinapi-cadernos-tecnicos/SINAPI-CT-DRENOS.pdf" TargetMode="External"/><Relationship Id="rId3418" Type="http://schemas.openxmlformats.org/officeDocument/2006/relationships/hyperlink" Target="https://www.caixa.gov.br/Downloads/sinapi-cadernos-tecnicos/SINAPI-CT-ESGOTAMENTO-DE-VALA-E-REBAIXAMENTO-DO-LENCOL-FREATICO.pdf" TargetMode="External"/><Relationship Id="rId9394" Type="http://schemas.openxmlformats.org/officeDocument/2006/relationships/hyperlink" Target="https://www.caixa.gov.br/Downloads/sinapi-cadernos-tecnicos/SINAPI-CT-TUBULACAO-FLANGEADA-PARA-REDES-DE-AGUA.pdf" TargetMode="External"/><Relationship Id="rId339" Type="http://schemas.openxmlformats.org/officeDocument/2006/relationships/hyperlink" Target="https://www.caixa.gov.br/Downloads/sinapi-cadernos-tecnicos/SINAPI-CT-ARRASAMENTO-DE-ESTACAS.pdf" TargetMode="External"/><Relationship Id="rId753" Type="http://schemas.openxmlformats.org/officeDocument/2006/relationships/hyperlink" Target="https://www.caixa.gov.br/Downloads/sinapi-cadernos-tecnicos/SINAPI-CT-ATERROS-BASES-SUB-BASES-E-IMPRIMACOES.pdf" TargetMode="External"/><Relationship Id="rId1383" Type="http://schemas.openxmlformats.org/officeDocument/2006/relationships/hyperlink" Target="https://www.caixa.gov.br/Downloads/sinapi-cadernos-tecnicos/SINAPI-CT-CONCRETO-PROTENDIDO.pdf" TargetMode="External"/><Relationship Id="rId2434" Type="http://schemas.openxmlformats.org/officeDocument/2006/relationships/hyperlink" Target="https://www.caixa.gov.br/Downloads/sinapi-cadernos-tecnicos/SINAPI-CT-DEPRECIACAO-JUROS-IMPOSTOS-E-SEGUROS-MANUTENCAO-E-MATERIAIS-NA-OPERACAO-DOS-EQUIPAMENTOS.pdf" TargetMode="External"/><Relationship Id="rId3832" Type="http://schemas.openxmlformats.org/officeDocument/2006/relationships/hyperlink" Target="https://www.caixa.gov.br/Downloads/sinapi-cadernos-tecnicos/SINAPI-CT-ESTRUTURAS-DE-MADEIRA.pdf" TargetMode="External"/><Relationship Id="rId6988" Type="http://schemas.openxmlformats.org/officeDocument/2006/relationships/hyperlink" Target="https://www.caixa.gov.br/Downloads/sinapi-metodologia/Livro_SINAPI_Calculos_Parametros.pdf" TargetMode="External"/><Relationship Id="rId9047" Type="http://schemas.openxmlformats.org/officeDocument/2006/relationships/hyperlink" Target="https://www.caixa.gov.br/Downloads/sinapi-cadernos-tecnicos/SINAPI-CT-TRANSPORTE-FLUVIAL-CARGA-E-DESCARGA.pdf" TargetMode="External"/><Relationship Id="rId9461" Type="http://schemas.openxmlformats.org/officeDocument/2006/relationships/hyperlink" Target="https://www.caixa.gov.br/Downloads/sinapi-cadernos-tecnicos/SINAPI-CT-TUBULOES.pdf" TargetMode="External"/><Relationship Id="rId406" Type="http://schemas.openxmlformats.org/officeDocument/2006/relationships/hyperlink" Target="https://www.caixa.gov.br/Downloads/sinapi-cadernos-tecnicos/SINAPI-CT-ASSENTAMENTO-DE-TUBOS-DE-PVC-E-METALICOS-EM-REDES-DE-AGUA.pdf" TargetMode="External"/><Relationship Id="rId1036" Type="http://schemas.openxmlformats.org/officeDocument/2006/relationships/hyperlink" Target="https://www.caixa.gov.br/Downloads/sinapi-cadernos-tecnicos/SINAPI-CT-BOCAS-PARA-BUEIROS.pdf" TargetMode="External"/><Relationship Id="rId8063" Type="http://schemas.openxmlformats.org/officeDocument/2006/relationships/hyperlink" Target="https://www.caixa.gov.br/Downloads/sinapi-cadernos-tecnicos/SINAPI-CT-POSTES-DE-CONCRETO-E-METALICOS.pdf" TargetMode="External"/><Relationship Id="rId9114" Type="http://schemas.openxmlformats.org/officeDocument/2006/relationships/hyperlink" Target="https://www.caixa.gov.br/Downloads/sinapi-cadernos-tecnicos/SINAPI-CT-TRANSPORTE-FLUVIAL-CARGA-E-DESCARGA.pdf" TargetMode="External"/><Relationship Id="rId820" Type="http://schemas.openxmlformats.org/officeDocument/2006/relationships/hyperlink" Target="https://www.caixa.gov.br/Downloads/sinapi-cadernos-tecnicos/SINAPI-CT-ATERROS-BASES-SUB-BASES-E-IMPRIMACOES.pdf" TargetMode="External"/><Relationship Id="rId1450" Type="http://schemas.openxmlformats.org/officeDocument/2006/relationships/hyperlink" Target="https://www.caixa.gov.br/Downloads/sinapi-cadernos-tecnicos/SINAPI-CT-CUSTOS-HORARIOS-PRODUTIVO-E-IMPRODUTIVO-DOS-EQUIPAMENTOS.pdf" TargetMode="External"/><Relationship Id="rId2501" Type="http://schemas.openxmlformats.org/officeDocument/2006/relationships/hyperlink" Target="https://www.caixa.gov.br/Downloads/sinapi-cadernos-tecnicos/SINAPI-CT-DEPRECIACAO-JUROS-IMPOSTOS-E-SEGUROS-MANUTENCAO-E-MATERIAIS-NA-OPERACAO-DOS-EQUIPAMENTOS.pdf" TargetMode="External"/><Relationship Id="rId5657" Type="http://schemas.openxmlformats.org/officeDocument/2006/relationships/hyperlink" Target="https://www.caixa.gov.br/Downloads/sinapi-cadernos-tecnicos/SINAPI-CT-INSTALACOES-PREDIAIS-DE-AGUA-FRIA-EM-PVC.pdf" TargetMode="External"/><Relationship Id="rId6708" Type="http://schemas.openxmlformats.org/officeDocument/2006/relationships/hyperlink" Target="https://www.caixa.gov.br/Downloads/sinapi-cadernos-tecnicos/SINAPI-CT-LIGACOES-PREDIAIS-DE-AGUA-E-ESGOTO.pdf" TargetMode="External"/><Relationship Id="rId1103" Type="http://schemas.openxmlformats.org/officeDocument/2006/relationships/hyperlink" Target="https://www.caixa.gov.br/Downloads/sinapi-cadernos-tecnicos/SINAPI-CT-CAIXAS-ENTERRADAS.pdf" TargetMode="External"/><Relationship Id="rId4259" Type="http://schemas.openxmlformats.org/officeDocument/2006/relationships/hyperlink" Target="https://www.caixa.gov.br/Downloads/sinapi-cadernos-tecnicos/SINAPI-CT-GUIAS-E-SARJETAS.pdf" TargetMode="External"/><Relationship Id="rId4673" Type="http://schemas.openxmlformats.org/officeDocument/2006/relationships/hyperlink" Target="https://www.caixa.gov.br/Downloads/sinapi-cadernos-tecnicos/SINAPI-CT-INSTALACOES-ELETRICAS-QUADROS-CABOS-DISJUNTORES-CONTATORES-E-BARRAMENTOS-BLINDADOS.pdf" TargetMode="External"/><Relationship Id="rId5724" Type="http://schemas.openxmlformats.org/officeDocument/2006/relationships/hyperlink" Target="https://www.caixa.gov.br/Downloads/sinapi-cadernos-tecnicos/SINAPI-CT-INSTALACOES-PREDIAIS-DE-AGUA-QUENTE-EM-CPVC.pdf" TargetMode="External"/><Relationship Id="rId8130" Type="http://schemas.openxmlformats.org/officeDocument/2006/relationships/hyperlink" Target="https://www.caixa.gov.br/Downloads/sinapi-cadernos-tecnicos/SINAPI-CT-POCOS-DE-VISITA-E-CAIXAS-PARA-BOCAS-DE-LOBO.pdf" TargetMode="External"/><Relationship Id="rId3275" Type="http://schemas.openxmlformats.org/officeDocument/2006/relationships/hyperlink" Target="https://www.caixa.gov.br/Downloads/sinapi-cadernos-tecnicos/SINAPI-CT-ESCAVACAO-DE-VALAS.pdf" TargetMode="External"/><Relationship Id="rId4326" Type="http://schemas.openxmlformats.org/officeDocument/2006/relationships/hyperlink" Target="https://www.caixa.gov.br/Downloads/sinapi-cadernos-tecnicos/SINAPI-CT-IMPERMEABILIZACAO-PROTECAO-MECANICA-E-TRATAMENTO-DE-JUNTA.pdf" TargetMode="External"/><Relationship Id="rId4740" Type="http://schemas.openxmlformats.org/officeDocument/2006/relationships/hyperlink" Target="https://www.caixa.gov.br/Downloads/sinapi-cadernos-tecnicos/SINAPI-CT-INSTALACOES-ELETRICAS-REDE-DE-DISTRIBUICAO.pdf" TargetMode="External"/><Relationship Id="rId7896" Type="http://schemas.openxmlformats.org/officeDocument/2006/relationships/hyperlink" Target="https://www.caixa.gov.br/Downloads/sinapi-cadernos-tecnicos/SINAPI-CT-PINTURA-EM-MADEIRA.pdf" TargetMode="External"/><Relationship Id="rId8947" Type="http://schemas.openxmlformats.org/officeDocument/2006/relationships/hyperlink" Target="https://www.caixa.gov.br/Downloads/sinapi-cadernos-tecnicos/SINAPI-CT-SISTEMAS-DE-MEDICAO.pdf" TargetMode="External"/><Relationship Id="rId196" Type="http://schemas.openxmlformats.org/officeDocument/2006/relationships/hyperlink" Target="https://www.caixa.gov.br/Downloads/sinapi-cadernos-tecnicos/SINAPI-CT-ARGAMASSAS.pdf" TargetMode="External"/><Relationship Id="rId2291" Type="http://schemas.openxmlformats.org/officeDocument/2006/relationships/hyperlink" Target="https://www.caixa.gov.br/Downloads/sinapi-cadernos-tecnicos/SINAPI-CT-DEPRECIACAO-JUROS-IMPOSTOS-E-SEGUROS-MANUTENCAO-E-MATERIAIS-NA-OPERACAO-DOS-EQUIPAMENTOS.pdf" TargetMode="External"/><Relationship Id="rId3342" Type="http://schemas.openxmlformats.org/officeDocument/2006/relationships/hyperlink" Target="https://www.caixa.gov.br/Downloads/sinapi-cadernos-tecnicos/SINAPI-CT-ESCAVACAO-EM-MATERIAL-DE-3&#170;-CATEGORIA.pdf" TargetMode="External"/><Relationship Id="rId6498" Type="http://schemas.openxmlformats.org/officeDocument/2006/relationships/hyperlink" Target="https://www.caixa.gov.br/Downloads/sinapi-cadernos-tecnicos/SINAPI-CT-INSTALACOES-EM-COBRE.pdf" TargetMode="External"/><Relationship Id="rId7549" Type="http://schemas.openxmlformats.org/officeDocument/2006/relationships/hyperlink" Target="https://www.caixa.gov.br/Downloads/sinapi-cadernos-tecnicos/SINAPI-CT-PAREDES-DE-CONCRETO-ESTUCAMENTO.pdf" TargetMode="External"/><Relationship Id="rId263" Type="http://schemas.openxmlformats.org/officeDocument/2006/relationships/hyperlink" Target="https://www.caixa.gov.br/Downloads/sinapi-cadernos-tecnicos/SINAPI-CT-ARGAMASSAS.pdf" TargetMode="External"/><Relationship Id="rId6565" Type="http://schemas.openxmlformats.org/officeDocument/2006/relationships/hyperlink" Target="https://www.caixa.gov.br/Downloads/sinapi-cadernos-tecnicos/SINAPI-CT-INSTALACOES-EM-COBRE.pdf" TargetMode="External"/><Relationship Id="rId7963" Type="http://schemas.openxmlformats.org/officeDocument/2006/relationships/hyperlink" Target="https://www.caixa.gov.br/Downloads/sinapi-cadernos-tecnicos/SINAPI-CT-PINTURA-PARA-PISOS-E-PARA-SINALIZACAO-HORIZONTAL-E-VERTICAL.pdf" TargetMode="External"/><Relationship Id="rId330" Type="http://schemas.openxmlformats.org/officeDocument/2006/relationships/hyperlink" Target="https://www.caixa.gov.br/Downloads/sinapi-cadernos-tecnicos/SINAPI-CT-ARMACAO-PARA-ESTRUTURAS-DE-CONCRETO-ARMADO.pdf" TargetMode="External"/><Relationship Id="rId2011" Type="http://schemas.openxmlformats.org/officeDocument/2006/relationships/hyperlink" Target="https://www.caixa.gov.br/Downloads/sinapi-cadernos-tecnicos/SINAPI-CT-DEPRECIACAO-JUROS-IMPOSTOS-E-SEGUROS-MANUTENCAO-E-MATERIAIS-NA-OPERACAO-DOS-EQUIPAMENTOS.pdf" TargetMode="External"/><Relationship Id="rId5167" Type="http://schemas.openxmlformats.org/officeDocument/2006/relationships/hyperlink" Target="https://www.caixa.gov.br/Downloads/sinapi-cadernos-tecnicos/SINAPI-CT-INSTALACOES-HIDRAULICAS-EM-PEX.pdf" TargetMode="External"/><Relationship Id="rId6218" Type="http://schemas.openxmlformats.org/officeDocument/2006/relationships/hyperlink" Target="https://www.caixa.gov.br/Downloads/sinapi-cadernos-tecnicos/SINAPI-CT-INSTALACOES-DE-GAS-E-INCENDIO-EM-ACO-E-FERRO-GALVANIZADO.pdf" TargetMode="External"/><Relationship Id="rId7616" Type="http://schemas.openxmlformats.org/officeDocument/2006/relationships/hyperlink" Target="https://www.caixa.gov.br/Downloads/sinapi-cadernos-tecnicos/SINAPI-CT-PARQUINHOS-E-EQUIPAMENTOS-DE-GINASTICA-AO-AR-LIVRE.pdf" TargetMode="External"/><Relationship Id="rId4183" Type="http://schemas.openxmlformats.org/officeDocument/2006/relationships/hyperlink" Target="https://www.caixa.gov.br/Downloads/sinapi-cadernos-tecnicos/SINAPI-CT-GESSO.pdf" TargetMode="External"/><Relationship Id="rId5581" Type="http://schemas.openxmlformats.org/officeDocument/2006/relationships/hyperlink" Target="https://www.caixa.gov.br/Downloads/sinapi-cadernos-tecnicos/SINAPI-CT-INSTALACOES-PREDIAIS-DE-AGUA-FRIA-EM-PVC.pdf" TargetMode="External"/><Relationship Id="rId6632" Type="http://schemas.openxmlformats.org/officeDocument/2006/relationships/hyperlink" Target="https://www.caixa.gov.br/Downloads/sinapi-cadernos-tecnicos/SINAPI-CT-INSTALACOES-PARA-CANTEIROS-DE-OBRAS.pdf" TargetMode="External"/><Relationship Id="rId1777" Type="http://schemas.openxmlformats.org/officeDocument/2006/relationships/hyperlink" Target="https://www.caixa.gov.br/Downloads/sinapi-cadernos-tecnicos/SINAPI-CT-CUSTOS-HORARIOS-PRODUTIVO-E-IMPRODUTIVO-DOS-EQUIPAMENTOS.pdf" TargetMode="External"/><Relationship Id="rId2828" Type="http://schemas.openxmlformats.org/officeDocument/2006/relationships/hyperlink" Target="https://www.caixa.gov.br/Downloads/sinapi-cadernos-tecnicos/SINAPI-CT-DUTOS-PARA-AR-CONDICIONADO.pdf" TargetMode="External"/><Relationship Id="rId5234" Type="http://schemas.openxmlformats.org/officeDocument/2006/relationships/hyperlink" Target="https://www.caixa.gov.br/Downloads/sinapi-cadernos-tecnicos/SINAPI-CT-INSTALACOES-HIDRAULICAS-EM-PEX.pdf" TargetMode="External"/><Relationship Id="rId69" Type="http://schemas.openxmlformats.org/officeDocument/2006/relationships/hyperlink" Target="https://www.caixa.gov.br/Downloads/sinapi-cadernos-tecnicos/SINAPI-CT-ALVENARIA-DE-VEDACAO.pdf" TargetMode="External"/><Relationship Id="rId1844" Type="http://schemas.openxmlformats.org/officeDocument/2006/relationships/hyperlink" Target="https://www.caixa.gov.br/Downloads/sinapi-cadernos-tecnicos/SINAPI-CT-DEMOLICOES-E-REMOCOES.pdf" TargetMode="External"/><Relationship Id="rId4250" Type="http://schemas.openxmlformats.org/officeDocument/2006/relationships/hyperlink" Target="https://www.caixa.gov.br/Downloads/sinapi-cadernos-tecnicos/SINAPI-CT-GUIAS-E-SARJETAS.pdf" TargetMode="External"/><Relationship Id="rId5301" Type="http://schemas.openxmlformats.org/officeDocument/2006/relationships/hyperlink" Target="https://www.caixa.gov.br/Downloads/sinapi-cadernos-tecnicos/SINAPI-CT-INSTALACOES-HIDRAULICAS-EM-PPR.pdf" TargetMode="External"/><Relationship Id="rId8457" Type="http://schemas.openxmlformats.org/officeDocument/2006/relationships/hyperlink" Target="https://www.caixa.gov.br/Downloads/sinapi-cadernos-tecnicos/SINAPI-CT-RASGOS-E-FIXACOES.pdf" TargetMode="External"/><Relationship Id="rId8871" Type="http://schemas.openxmlformats.org/officeDocument/2006/relationships/hyperlink" Target="https://www.caixa.gov.br/Downloads/sinapi-cadernos-tecnicos/SINAPI-CT-SINALIZACAO-VERTICAL-VIARIA.pdf" TargetMode="External"/><Relationship Id="rId9508" Type="http://schemas.openxmlformats.org/officeDocument/2006/relationships/hyperlink" Target="https://www.caixa.gov.br/Downloads/sinapi-cadernos-tecnicos/SINAPI-CT-VERGAS-CONTRAVERGAS-E-FIXACAO-DE-ALVENARIA.pdf" TargetMode="External"/><Relationship Id="rId7059" Type="http://schemas.openxmlformats.org/officeDocument/2006/relationships/hyperlink" Target="https://www.caixa.gov.br/Downloads/sinapi-metodologia/Livro_SINAPI_Calculos_Parametros.pdf" TargetMode="External"/><Relationship Id="rId7473" Type="http://schemas.openxmlformats.org/officeDocument/2006/relationships/hyperlink" Target="https://www.caixa.gov.br/Downloads/sinapi-cadernos-tecnicos/SINAPI-CT-MONTAGEM-DE-GRUAS-E-CREMALHEIRAS.pdf" TargetMode="External"/><Relationship Id="rId8524" Type="http://schemas.openxmlformats.org/officeDocument/2006/relationships/hyperlink" Target="https://www.caixa.gov.br/Downloads/sinapi-cadernos-tecnicos/SINAPI-CT-RECOMPOSICAO-DE-PAVIMENTOS.pdf" TargetMode="External"/><Relationship Id="rId1911" Type="http://schemas.openxmlformats.org/officeDocument/2006/relationships/hyperlink" Target="https://www.caixa.gov.br/Downloads/sinapi-cadernos-tecnicos/SINAPI-CT-DEPRECIACAO-JUROS-IMPOSTOS-E-SEGUROS-MANUTENCAO-E-MATERIAIS-NA-OPERACAO-DOS-EQUIPAMENTOS.pdf" TargetMode="External"/><Relationship Id="rId3669" Type="http://schemas.openxmlformats.org/officeDocument/2006/relationships/hyperlink" Target="https://www.caixa.gov.br/Downloads/sinapi-cadernos-tecnicos/SINAPI-CT-ESTRUTURA-E-TRAMA-PARA-COBERTURA.pdf" TargetMode="External"/><Relationship Id="rId6075" Type="http://schemas.openxmlformats.org/officeDocument/2006/relationships/hyperlink" Target="https://www.caixa.gov.br/Downloads/sinapi-cadernos-tecnicos/SINAPI-CT-INSTALACOES-DE-GAS-E-INCENDIO-EM-ACO-E-FERRO-GALVANIZADO.pdf" TargetMode="External"/><Relationship Id="rId7126" Type="http://schemas.openxmlformats.org/officeDocument/2006/relationships/hyperlink" Target="https://www.caixa.gov.br/Downloads/sinapi-metodologia/Livro_SINAPI_Calculos_Parametros.pdf" TargetMode="External"/><Relationship Id="rId7540" Type="http://schemas.openxmlformats.org/officeDocument/2006/relationships/hyperlink" Target="https://www.caixa.gov.br/Downloads/sinapi-cadernos-tecnicos/SINAPI-CT-PAREDES-DE-CONCRETO-ESTUCAMENTO.pdf" TargetMode="External"/><Relationship Id="rId5091" Type="http://schemas.openxmlformats.org/officeDocument/2006/relationships/hyperlink" Target="https://www.caixa.gov.br/Downloads/sinapi-cadernos-tecnicos/SINAPI-CT-INSTALACOES-HIDRAULICAS-RESERVACAO-E-BOMBAS-DE-RECALQUE.pdf" TargetMode="External"/><Relationship Id="rId6142" Type="http://schemas.openxmlformats.org/officeDocument/2006/relationships/hyperlink" Target="https://www.caixa.gov.br/Downloads/sinapi-cadernos-tecnicos/SINAPI-CT-INSTALACOES-DE-GAS-E-INCENDIO-EM-ACO-E-FERRO-GALVANIZADO.pdf" TargetMode="External"/><Relationship Id="rId9298" Type="http://schemas.openxmlformats.org/officeDocument/2006/relationships/hyperlink" Target="https://www.caixa.gov.br/Downloads/sinapi-cadernos-tecnicos/SINAPI-CT-TRANSPORTE-CARGA-E-DESCARGA-DE-MATERIAIS.pdf" TargetMode="External"/><Relationship Id="rId1287" Type="http://schemas.openxmlformats.org/officeDocument/2006/relationships/hyperlink" Target="https://www.caixa.gov.br/Downloads/sinapi-cadernos-tecnicos/SINAPI-CT-CONCRETAGEM-PARA-ESTRUTURAS-DE-CONCRETO-ARMADO.pdf" TargetMode="External"/><Relationship Id="rId2685" Type="http://schemas.openxmlformats.org/officeDocument/2006/relationships/hyperlink" Target="https://www.caixa.gov.br/Downloads/sinapi-cadernos-tecnicos/SINAPI-CT-DEPRECIACAO-JUROS-IMPOSTOS-E-SEGUROS-MANUTENCAO-E-MATERIAIS-NA-OPERACAO-DOS-EQUIPAMENTOS.pdf" TargetMode="External"/><Relationship Id="rId3736" Type="http://schemas.openxmlformats.org/officeDocument/2006/relationships/hyperlink" Target="https://www.caixa.gov.br/Downloads/sinapi-cadernos-tecnicos/SINAPI-CT-ESTRUTURAS-PRE-FABRICADAS-E-PRE-MOLDADAS.pdf" TargetMode="External"/><Relationship Id="rId657" Type="http://schemas.openxmlformats.org/officeDocument/2006/relationships/hyperlink" Target="https://www.caixa.gov.br/Downloads/sinapi-cadernos-tecnicos/SINAPI-CT-ASSENTAMENTO-DE-TUBOS-DE-ESGOTO-OU-DRENAGEM-PLUVIAL-EM-CONCRETO.pdf" TargetMode="External"/><Relationship Id="rId2338" Type="http://schemas.openxmlformats.org/officeDocument/2006/relationships/hyperlink" Target="https://www.caixa.gov.br/Downloads/sinapi-cadernos-tecnicos/SINAPI-CT-DEPRECIACAO-JUROS-IMPOSTOS-E-SEGUROS-MANUTENCAO-E-MATERIAIS-NA-OPERACAO-DOS-EQUIPAMENTOS.pdf" TargetMode="External"/><Relationship Id="rId2752" Type="http://schemas.openxmlformats.org/officeDocument/2006/relationships/hyperlink" Target="https://www.caixa.gov.br/Downloads/sinapi-cadernos-tecnicos/SINAPI-CT-DRENOS.pdf" TargetMode="External"/><Relationship Id="rId3803" Type="http://schemas.openxmlformats.org/officeDocument/2006/relationships/hyperlink" Target="https://www.caixa.gov.br/Downloads/sinapi-cadernos-tecnicos/SINAPI-CT-ESTRUTURAS-DE-MADEIRA.pdf" TargetMode="External"/><Relationship Id="rId6959" Type="http://schemas.openxmlformats.org/officeDocument/2006/relationships/hyperlink" Target="https://www.caixa.gov.br/Downloads/sinapi-metodologia/Livro_SINAPI_Calculos_Parametros.pdf" TargetMode="External"/><Relationship Id="rId9365" Type="http://schemas.openxmlformats.org/officeDocument/2006/relationships/hyperlink" Target="https://www.caixa.gov.br/Downloads/sinapi-cadernos-tecnicos/SINAPI-CT-TRANSPORTE-CARGA-E-DESCARGA-DE-MATERIAIS.pdf" TargetMode="External"/><Relationship Id="rId724" Type="http://schemas.openxmlformats.org/officeDocument/2006/relationships/hyperlink" Target="https://www.caixa.gov.br/Downloads/sinapi-cadernos-tecnicos/SINAPI-CT-ATERRO-E-REATERRO-DE-VALAS.pdf" TargetMode="External"/><Relationship Id="rId1354" Type="http://schemas.openxmlformats.org/officeDocument/2006/relationships/hyperlink" Target="https://www.caixa.gov.br/Downloads/sinapi-cadernos-tecnicos/SINAPI-CT-CONCRETO-PROTENDIDO.pdf" TargetMode="External"/><Relationship Id="rId2405" Type="http://schemas.openxmlformats.org/officeDocument/2006/relationships/hyperlink" Target="https://www.caixa.gov.br/Downloads/sinapi-cadernos-tecnicos/SINAPI-CT-DEPRECIACAO-JUROS-IMPOSTOS-E-SEGUROS-MANUTENCAO-E-MATERIAIS-NA-OPERACAO-DOS-EQUIPAMENTOS.pdf" TargetMode="External"/><Relationship Id="rId5975" Type="http://schemas.openxmlformats.org/officeDocument/2006/relationships/hyperlink" Target="https://www.caixa.gov.br/Downloads/sinapi-cadernos-tecnicos/SINAPI-CT-INSTALACOES-DE-GAS-E-INCENDIO-EM-ACO-E-FERRO-GALVANIZADO.pdf" TargetMode="External"/><Relationship Id="rId8381" Type="http://schemas.openxmlformats.org/officeDocument/2006/relationships/hyperlink" Target="https://www.caixa.gov.br/Downloads/sinapi-cadernos-tecnicos/SINAPI-CT-RADIER-PISO-DE-CONCRETO-E-LAJE-SOBRE-SOLO.pdf" TargetMode="External"/><Relationship Id="rId9018" Type="http://schemas.openxmlformats.org/officeDocument/2006/relationships/hyperlink" Target="https://www.caixa.gov.br/Downloads/sinapi-cadernos-tecnicos/SINAPI-CT-TELHAMENTO-PARA-COBERTURA.pdf" TargetMode="External"/><Relationship Id="rId9432" Type="http://schemas.openxmlformats.org/officeDocument/2006/relationships/hyperlink" Target="https://www.caixa.gov.br/Downloads/sinapi-cadernos-tecnicos/SINAPI-CT-TUBULACAO-FLANGEADA-PARA-REDES-DE-AGUA.pdf" TargetMode="External"/><Relationship Id="rId60" Type="http://schemas.openxmlformats.org/officeDocument/2006/relationships/hyperlink" Target="https://www.caixa.gov.br/Downloads/sinapi-cadernos-tecnicos/SINAPI-CT-ALVENARIA-DE-VEDACAO.pdf" TargetMode="External"/><Relationship Id="rId1007" Type="http://schemas.openxmlformats.org/officeDocument/2006/relationships/hyperlink" Target="https://www.caixa.gov.br/Downloads/sinapi-cadernos-tecnicos/SINAPI-CT-BOCAS-PARA-BUEIROS.pdf" TargetMode="External"/><Relationship Id="rId1421" Type="http://schemas.openxmlformats.org/officeDocument/2006/relationships/hyperlink" Target="https://www.caixa.gov.br/Downloads/sinapi-cadernos-tecnicos/SINAPI-CT-CONTRAPISO.pdf" TargetMode="External"/><Relationship Id="rId4577" Type="http://schemas.openxmlformats.org/officeDocument/2006/relationships/hyperlink" Target="https://www.caixa.gov.br/Downloads/sinapi-cadernos-tecnicos/SINAPI-CT-INSTALACOES-ELETRICAS-ELETRODUTOS-CONEXOES-E-CONDULETES-APARENTES.pdf" TargetMode="External"/><Relationship Id="rId4991" Type="http://schemas.openxmlformats.org/officeDocument/2006/relationships/hyperlink" Target="https://www.caixa.gov.br/Downloads/sinapi-cadernos-tecnicos/SINAPI-CT-INSTALACOES-HIDRAULICAS-RESERVACAO-E-BOMBAS-DE-RECALQUE.pdf" TargetMode="External"/><Relationship Id="rId5628" Type="http://schemas.openxmlformats.org/officeDocument/2006/relationships/hyperlink" Target="https://www.caixa.gov.br/Downloads/sinapi-cadernos-tecnicos/SINAPI-CT-INSTALACOES-PREDIAIS-DE-AGUA-FRIA-EM-PVC.pdf" TargetMode="External"/><Relationship Id="rId8034" Type="http://schemas.openxmlformats.org/officeDocument/2006/relationships/hyperlink" Target="https://www.caixa.gov.br/Downloads/sinapi-cadernos-tecnicos/SINAPI-CT-POSTES-DE-CONCRETO-E-METALICOS.pdf" TargetMode="External"/><Relationship Id="rId3179" Type="http://schemas.openxmlformats.org/officeDocument/2006/relationships/hyperlink" Target="https://www.caixa.gov.br/Downloads/sinapi-cadernos-tecnicos/SINAPI-CT-ESCAVACAO-HORIZONTAL.pdf" TargetMode="External"/><Relationship Id="rId3593" Type="http://schemas.openxmlformats.org/officeDocument/2006/relationships/hyperlink" Target="https://www.caixa.gov.br/Downloads/sinapi-cadernos-tecnicos/SINAPI-CT-ESTACAS-ESCAVADAS-SEM-FLUIDO-ESTABILIZANTE.pdf" TargetMode="External"/><Relationship Id="rId4644" Type="http://schemas.openxmlformats.org/officeDocument/2006/relationships/hyperlink" Target="https://www.caixa.gov.br/Downloads/sinapi-cadernos-tecnicos/SINAPI-CT-INSTALACOES-ELETRICAS-QUADROS-CABOS-DISJUNTORES-CONTATORES-E-BARRAMENTOS-BLINDADOS.pdf" TargetMode="External"/><Relationship Id="rId7050" Type="http://schemas.openxmlformats.org/officeDocument/2006/relationships/hyperlink" Target="https://www.caixa.gov.br/Downloads/sinapi-metodologia/Livro_SINAPI_Calculos_Parametros.pdf" TargetMode="External"/><Relationship Id="rId8101" Type="http://schemas.openxmlformats.org/officeDocument/2006/relationships/hyperlink" Target="https://www.caixa.gov.br/Downloads/sinapi-cadernos-tecnicos/SINAPI-CT-POSTES-DE-CONCRETO-E-METALICOS.pdf" TargetMode="External"/><Relationship Id="rId2195" Type="http://schemas.openxmlformats.org/officeDocument/2006/relationships/hyperlink" Target="https://www.caixa.gov.br/Downloads/sinapi-cadernos-tecnicos/SINAPI-CT-DEPRECIACAO-JUROS-IMPOSTOS-E-SEGUROS-MANUTENCAO-E-MATERIAIS-NA-OPERACAO-DOS-EQUIPAMENTOS.pdf" TargetMode="External"/><Relationship Id="rId3246" Type="http://schemas.openxmlformats.org/officeDocument/2006/relationships/hyperlink" Target="https://www.caixa.gov.br/Downloads/sinapi-cadernos-tecnicos/SINAPI-CT-ESCAVACAO-VERTICAL-A-CEU-ABERTO.pdf" TargetMode="External"/><Relationship Id="rId167" Type="http://schemas.openxmlformats.org/officeDocument/2006/relationships/hyperlink" Target="https://www.caixa.gov.br/Downloads/sinapi-cadernos-tecnicos/SINAPI-CT-ARGAMASSAS.pdf" TargetMode="External"/><Relationship Id="rId581" Type="http://schemas.openxmlformats.org/officeDocument/2006/relationships/hyperlink" Target="https://www.caixa.gov.br/Downloads/sinapi-cadernos-tecnicos/SINAPI-CT-ASSENTAMENTO-DE-TUBOS-DE-PVC-E-METALICOS-EM-REDES-DE-AGUA.pdf" TargetMode="External"/><Relationship Id="rId2262" Type="http://schemas.openxmlformats.org/officeDocument/2006/relationships/hyperlink" Target="https://www.caixa.gov.br/Downloads/sinapi-cadernos-tecnicos/SINAPI-CT-DEPRECIACAO-JUROS-IMPOSTOS-E-SEGUROS-MANUTENCAO-E-MATERIAIS-NA-OPERACAO-DOS-EQUIPAMENTOS.pdf" TargetMode="External"/><Relationship Id="rId3660" Type="http://schemas.openxmlformats.org/officeDocument/2006/relationships/hyperlink" Target="https://www.caixa.gov.br/Downloads/sinapi-cadernos-tecnicos/SINAPI-CT-ESTRUTURA-E-TRAMA-PARA-COBERTURA.pdf" TargetMode="External"/><Relationship Id="rId4711" Type="http://schemas.openxmlformats.org/officeDocument/2006/relationships/hyperlink" Target="https://www.caixa.gov.br/Downloads/sinapi-cadernos-tecnicos/SINAPI-CT-INSTALACOES-ELETRICAS-QUADROS-CABOS-DISJUNTORES-CONTATORES-E-BARRAMENTOS-BLINDADOS.pdf" TargetMode="External"/><Relationship Id="rId7867" Type="http://schemas.openxmlformats.org/officeDocument/2006/relationships/hyperlink" Target="https://www.caixa.gov.br/Downloads/sinapi-cadernos-tecnicos/SINAPI-CT-PINTURA-EM-MADEIRA.pdf" TargetMode="External"/><Relationship Id="rId8918" Type="http://schemas.openxmlformats.org/officeDocument/2006/relationships/hyperlink" Target="https://www.caixa.gov.br/Downloads/sinapi-cadernos-tecnicos/SINAPI-CT-SISTEMAS-DE-MEDICAO.pdf" TargetMode="External"/><Relationship Id="rId234" Type="http://schemas.openxmlformats.org/officeDocument/2006/relationships/hyperlink" Target="https://www.caixa.gov.br/Downloads/sinapi-cadernos-tecnicos/SINAPI-CT-ARGAMASSAS.pdf" TargetMode="External"/><Relationship Id="rId3313" Type="http://schemas.openxmlformats.org/officeDocument/2006/relationships/hyperlink" Target="https://www.caixa.gov.br/Downloads/sinapi-cadernos-tecnicos/SINAPI-CT-ESCAVACAO-DE-VALAS.pdf" TargetMode="External"/><Relationship Id="rId6469" Type="http://schemas.openxmlformats.org/officeDocument/2006/relationships/hyperlink" Target="https://www.caixa.gov.br/Downloads/sinapi-cadernos-tecnicos/SINAPI-CT-INSTALACOES-EM-COBRE.pdf" TargetMode="External"/><Relationship Id="rId6883" Type="http://schemas.openxmlformats.org/officeDocument/2006/relationships/hyperlink" Target="https://www.caixa.gov.br/Downloads/sinapi-metodologia/Livro_SINAPI_Calculos_Parametros.pdf" TargetMode="External"/><Relationship Id="rId7934" Type="http://schemas.openxmlformats.org/officeDocument/2006/relationships/hyperlink" Target="https://www.caixa.gov.br/Downloads/sinapi-cadernos-tecnicos/SINAPI-CT-PINTURA-EM-SUPERFICIES-METALICAS.pdf" TargetMode="External"/><Relationship Id="rId5485" Type="http://schemas.openxmlformats.org/officeDocument/2006/relationships/hyperlink" Target="https://www.caixa.gov.br/Downloads/sinapi-cadernos-tecnicos/SINAPI-CT-INSTALACOES-PREDIAIS-DE-AGUA-FRIA-EM-PVC.pdf" TargetMode="External"/><Relationship Id="rId6536" Type="http://schemas.openxmlformats.org/officeDocument/2006/relationships/hyperlink" Target="https://www.caixa.gov.br/Downloads/sinapi-cadernos-tecnicos/SINAPI-CT-INSTALACOES-EM-COBRE.pdf" TargetMode="External"/><Relationship Id="rId6950" Type="http://schemas.openxmlformats.org/officeDocument/2006/relationships/hyperlink" Target="https://www.caixa.gov.br/Downloads/sinapi-metodologia/Livro_SINAPI_Calculos_Parametros.pdf" TargetMode="External"/><Relationship Id="rId301" Type="http://schemas.openxmlformats.org/officeDocument/2006/relationships/hyperlink" Target="https://www.caixa.gov.br/Downloads/sinapi-cadernos-tecnicos/SINAPI-CT-ARMACAO-PARA-ESTRUTURAS-DE-CONCRETO-ARMADO.pdf" TargetMode="External"/><Relationship Id="rId4087" Type="http://schemas.openxmlformats.org/officeDocument/2006/relationships/hyperlink" Target="https://www.caixa.gov.br/Downloads/sinapi-cadernos-tecnicos/SINAPI-CT-FORMAS-PARA-ESTRUTURAS-DE-CONCRETO-ARMADO.pdf" TargetMode="External"/><Relationship Id="rId5138" Type="http://schemas.openxmlformats.org/officeDocument/2006/relationships/hyperlink" Target="https://www.caixa.gov.br/Downloads/sinapi-cadernos-tecnicos/SINAPI-CT-INSTALACOES-HIDRAULICAS-EM-PEX.pdf" TargetMode="External"/><Relationship Id="rId5552" Type="http://schemas.openxmlformats.org/officeDocument/2006/relationships/hyperlink" Target="https://www.caixa.gov.br/Downloads/sinapi-cadernos-tecnicos/SINAPI-CT-INSTALACOES-PREDIAIS-DE-AGUA-FRIA-EM-PVC.pdf" TargetMode="External"/><Relationship Id="rId6603" Type="http://schemas.openxmlformats.org/officeDocument/2006/relationships/hyperlink" Target="https://www.caixa.gov.br/Downloads/sinapi-cadernos-tecnicos/SINAPI-CT-INSTALACOES-EM-COBRE.pdf" TargetMode="External"/><Relationship Id="rId1748" Type="http://schemas.openxmlformats.org/officeDocument/2006/relationships/hyperlink" Target="https://www.caixa.gov.br/Downloads/sinapi-cadernos-tecnicos/SINAPI-CT-CUSTOS-HORARIOS-PRODUTIVO-E-IMPRODUTIVO-DOS-EQUIPAMENTOS.pdf" TargetMode="External"/><Relationship Id="rId4154" Type="http://schemas.openxmlformats.org/officeDocument/2006/relationships/hyperlink" Target="https://www.caixa.gov.br/Downloads/sinapi-cadernos-tecnicos/SINAPI-CT-GALERIAS-COM-ADUELAS-DE-CONCRETO.pdf" TargetMode="External"/><Relationship Id="rId5205" Type="http://schemas.openxmlformats.org/officeDocument/2006/relationships/hyperlink" Target="https://www.caixa.gov.br/Downloads/sinapi-cadernos-tecnicos/SINAPI-CT-INSTALACOES-HIDRAULICAS-EM-PEX.pdf" TargetMode="External"/><Relationship Id="rId8775" Type="http://schemas.openxmlformats.org/officeDocument/2006/relationships/hyperlink" Target="https://www.caixa.gov.br/Downloads/sinapi-cadernos-tecnicos/SINAPI-CT-REVESTIMENTOS-CERAMICOS-INTERNOS.pdf" TargetMode="External"/><Relationship Id="rId3170" Type="http://schemas.openxmlformats.org/officeDocument/2006/relationships/hyperlink" Target="https://www.caixa.gov.br/Downloads/sinapi-cadernos-tecnicos/SINAPI-CT-ESCAVACAO-HORIZONTAL.pdf" TargetMode="External"/><Relationship Id="rId4221" Type="http://schemas.openxmlformats.org/officeDocument/2006/relationships/hyperlink" Target="https://www.caixa.gov.br/Downloads/sinapi-cadernos-tecnicos/SINAPI-CT-GUARDA-CORPO-CORRIMAO-E-GRADE-PARA-ESQUADRIAS.pdf" TargetMode="External"/><Relationship Id="rId7377" Type="http://schemas.openxmlformats.org/officeDocument/2006/relationships/hyperlink" Target="https://www.caixa.gov.br/Downloads/sinapi-cadernos-tecnicos/SINAPI-CT-MASSA-UNICA-EXTERNA.pdf" TargetMode="External"/><Relationship Id="rId8428" Type="http://schemas.openxmlformats.org/officeDocument/2006/relationships/hyperlink" Target="https://www.caixa.gov.br/Downloads/sinapi-cadernos-tecnicos/SINAPI-CT-RASGOS-E-FIXACOES.pdf" TargetMode="External"/><Relationship Id="rId1815" Type="http://schemas.openxmlformats.org/officeDocument/2006/relationships/hyperlink" Target="https://www.caixa.gov.br/Downloads/sinapi-cadernos-tecnicos/SINAPI-CT-CUSTOS-HORARIOS-PRODUTIVO-E-IMPRODUTIVO-DOS-EQUIPAMENTOS.pdf" TargetMode="External"/><Relationship Id="rId6393" Type="http://schemas.openxmlformats.org/officeDocument/2006/relationships/hyperlink" Target="https://www.caixa.gov.br/Downloads/sinapi-cadernos-tecnicos/SINAPI-CT-INSTALACOES-EM-COBRE.pdf" TargetMode="External"/><Relationship Id="rId7791" Type="http://schemas.openxmlformats.org/officeDocument/2006/relationships/hyperlink" Target="https://www.caixa.gov.br/Downloads/sinapi-cadernos-tecnicos/SINAPI-CT-PERFURACAO-HORIZONTAL-DIRECIONAL-HDD.pdf" TargetMode="External"/><Relationship Id="rId8842" Type="http://schemas.openxmlformats.org/officeDocument/2006/relationships/hyperlink" Target="https://www.caixa.gov.br/Downloads/sinapi-cadernos-tecnicos/SINAPI-CT-SINALIZACAO-VERTICAL-VIARIA.pdf" TargetMode="External"/><Relationship Id="rId3987" Type="http://schemas.openxmlformats.org/officeDocument/2006/relationships/hyperlink" Target="https://www.caixa.gov.br/Downloads/sinapi-cadernos-tecnicos/SINAPI-CT-FUNDACOES-RASAS-(BLOCOS-SAPATAS-VIGAS-BALDRAME).pdf" TargetMode="External"/><Relationship Id="rId6046" Type="http://schemas.openxmlformats.org/officeDocument/2006/relationships/hyperlink" Target="https://www.caixa.gov.br/Downloads/sinapi-cadernos-tecnicos/SINAPI-CT-INSTALACOES-DE-GAS-E-INCENDIO-EM-ACO-E-FERRO-GALVANIZADO.pdf" TargetMode="External"/><Relationship Id="rId7444" Type="http://schemas.openxmlformats.org/officeDocument/2006/relationships/hyperlink" Target="https://www.caixa.gov.br/Downloads/sinapi-cadernos-tecnicos/SINAPI-CT-MOBILIARIO-URBANO.pdf" TargetMode="External"/><Relationship Id="rId2589" Type="http://schemas.openxmlformats.org/officeDocument/2006/relationships/hyperlink" Target="https://www.caixa.gov.br/Downloads/sinapi-cadernos-tecnicos/SINAPI-CT-DEPRECIACAO-JUROS-IMPOSTOS-E-SEGUROS-MANUTENCAO-E-MATERIAIS-NA-OPERACAO-DOS-EQUIPAMENTOS.pdf" TargetMode="External"/><Relationship Id="rId6460" Type="http://schemas.openxmlformats.org/officeDocument/2006/relationships/hyperlink" Target="https://www.caixa.gov.br/Downloads/sinapi-cadernos-tecnicos/SINAPI-CT-INSTALACOES-EM-COBRE.pdf" TargetMode="External"/><Relationship Id="rId7511" Type="http://schemas.openxmlformats.org/officeDocument/2006/relationships/hyperlink" Target="https://www.caixa.gov.br/Downloads/sinapi-cadernos-tecnicos/SINAPI-CT-PAREDES-DE-CONCRETO-ARMACAO.pdf" TargetMode="External"/><Relationship Id="rId975" Type="http://schemas.openxmlformats.org/officeDocument/2006/relationships/hyperlink" Target="https://www.caixa.gov.br/Downloads/sinapi-cadernos-tecnicos/SINAPI-CT-ATERROS-BASES-SUB-BASES-E-IMPRIMACOES.pdf" TargetMode="External"/><Relationship Id="rId2656" Type="http://schemas.openxmlformats.org/officeDocument/2006/relationships/hyperlink" Target="https://www.caixa.gov.br/Downloads/sinapi-cadernos-tecnicos/SINAPI-CT-DEPRECIACAO-JUROS-IMPOSTOS-E-SEGUROS-MANUTENCAO-E-MATERIAIS-NA-OPERACAO-DOS-EQUIPAMENTOS.pdf" TargetMode="External"/><Relationship Id="rId3707" Type="http://schemas.openxmlformats.org/officeDocument/2006/relationships/hyperlink" Target="https://www.caixa.gov.br/Downloads/sinapi-cadernos-tecnicos/SINAPI-CT-ESTRUTURA-E-TRAMA-PARA-COBERTURA.pdf" TargetMode="External"/><Relationship Id="rId5062" Type="http://schemas.openxmlformats.org/officeDocument/2006/relationships/hyperlink" Target="https://www.caixa.gov.br/Downloads/sinapi-cadernos-tecnicos/SINAPI-CT-INSTALACOES-HIDRAULICAS-RESERVACAO-E-BOMBAS-DE-RECALQUE.pdf" TargetMode="External"/><Relationship Id="rId6113" Type="http://schemas.openxmlformats.org/officeDocument/2006/relationships/hyperlink" Target="https://www.caixa.gov.br/Downloads/sinapi-cadernos-tecnicos/SINAPI-CT-INSTALACOES-DE-GAS-E-INCENDIO-EM-ACO-E-FERRO-GALVANIZADO.pdf" TargetMode="External"/><Relationship Id="rId9269" Type="http://schemas.openxmlformats.org/officeDocument/2006/relationships/hyperlink" Target="https://www.caixa.gov.br/Downloads/sinapi-cadernos-tecnicos/SINAPI-CT-TRANSPORTE-CARGA-E-DESCARGA-DE-MATERIAIS.pdf" TargetMode="External"/><Relationship Id="rId9683" Type="http://schemas.openxmlformats.org/officeDocument/2006/relationships/hyperlink" Target="https://www.caixa.gov.br/Downloads/sinapi-cadernos-tecnicos/SINAPI-CT-VALVULAS-PARA-REDES-DE-SANEAMENTO.pdf" TargetMode="External"/><Relationship Id="rId628" Type="http://schemas.openxmlformats.org/officeDocument/2006/relationships/hyperlink" Target="https://www.caixa.gov.br/Downloads/sinapi-cadernos-tecnicos/SINAPI-CT-ASSENTAMENTO-DE-TUBOS-DE-PVC-E-METALICOS-EM-REDES-DE-AGUA.pdf" TargetMode="External"/><Relationship Id="rId1258" Type="http://schemas.openxmlformats.org/officeDocument/2006/relationships/hyperlink" Target="https://www.caixa.gov.br/Downloads/sinapi-cadernos-tecnicos/SINAPI-CT-CERCAS-PROTETORES-E-ALAMBRADOS.pdf" TargetMode="External"/><Relationship Id="rId1672" Type="http://schemas.openxmlformats.org/officeDocument/2006/relationships/hyperlink" Target="https://www.caixa.gov.br/Downloads/sinapi-cadernos-tecnicos/SINAPI-CT-CUSTOS-HORARIOS-PRODUTIVO-E-IMPRODUTIVO-DOS-EQUIPAMENTOS.pdf" TargetMode="External"/><Relationship Id="rId2309" Type="http://schemas.openxmlformats.org/officeDocument/2006/relationships/hyperlink" Target="https://www.caixa.gov.br/Downloads/sinapi-cadernos-tecnicos/SINAPI-CT-DEPRECIACAO-JUROS-IMPOSTOS-E-SEGUROS-MANUTENCAO-E-MATERIAIS-NA-OPERACAO-DOS-EQUIPAMENTOS.pdf" TargetMode="External"/><Relationship Id="rId2723" Type="http://schemas.openxmlformats.org/officeDocument/2006/relationships/hyperlink" Target="https://www.caixa.gov.br/Downloads/sinapi-cadernos-tecnicos/SINAPI-CT-DISSIPADORES-DE-ENERGIA.pdf" TargetMode="External"/><Relationship Id="rId5879" Type="http://schemas.openxmlformats.org/officeDocument/2006/relationships/hyperlink" Target="https://www.caixa.gov.br/Downloads/sinapi-cadernos-tecnicos/SINAPI-CT-INSTALACOES-PREDIAIS-DE-AGUAS-PLUVIAIS-TUBOS-CONEXOES-CAIXAS-E-RALOS.pdf" TargetMode="External"/><Relationship Id="rId8285" Type="http://schemas.openxmlformats.org/officeDocument/2006/relationships/hyperlink" Target="https://www.caixa.gov.br/Downloads/sinapi-cadernos-tecnicos/SINAPI-CT-PRODUCAO-DE-CONCRETO.pdf" TargetMode="External"/><Relationship Id="rId9336" Type="http://schemas.openxmlformats.org/officeDocument/2006/relationships/hyperlink" Target="https://www.caixa.gov.br/Downloads/sinapi-cadernos-tecnicos/SINAPI-CT-TRANSPORTE-CARGA-E-DESCARGA-DE-MATERIAIS.pdf" TargetMode="External"/><Relationship Id="rId1325" Type="http://schemas.openxmlformats.org/officeDocument/2006/relationships/hyperlink" Target="https://www.caixa.gov.br/Downloads/sinapi-cadernos-tecnicos/SINAPI-CT-CONCRETO-PROJETADO.pdf" TargetMode="External"/><Relationship Id="rId8352" Type="http://schemas.openxmlformats.org/officeDocument/2006/relationships/hyperlink" Target="https://www.caixa.gov.br/Downloads/sinapi-cadernos-tecnicos/SINAPI-CT-RADIER-PISO-DE-CONCRETO-E-LAJE-SOBRE-SOLO.pdf" TargetMode="External"/><Relationship Id="rId9403" Type="http://schemas.openxmlformats.org/officeDocument/2006/relationships/hyperlink" Target="https://www.caixa.gov.br/Downloads/sinapi-cadernos-tecnicos/SINAPI-CT-TUBULACAO-FLANGEADA-PARA-REDES-DE-AGUA.pdf" TargetMode="External"/><Relationship Id="rId3497" Type="http://schemas.openxmlformats.org/officeDocument/2006/relationships/hyperlink" Target="https://www.caixa.gov.br/Downloads/sinapi-cadernos-tecnicos/SINAPI-CT-ESQUADRIAS-PORTAS.pdf" TargetMode="External"/><Relationship Id="rId4895" Type="http://schemas.openxmlformats.org/officeDocument/2006/relationships/hyperlink" Target="https://www.caixa.gov.br/Downloads/sinapi-cadernos-tecnicos/SINAPI-CT-INSTALACOES-HIDRAULICAS-RESERVACAO-E-BOMBAS-DE-RECALQUE.pdf" TargetMode="External"/><Relationship Id="rId5946" Type="http://schemas.openxmlformats.org/officeDocument/2006/relationships/hyperlink" Target="https://www.caixa.gov.br/Downloads/sinapi-cadernos-tecnicos/SINAPI-CT-INSTALACOES-DE-GAS-E-INCENDIO-EM-ACO-E-FERRO-GALVANIZADO.pdf" TargetMode="External"/><Relationship Id="rId8005" Type="http://schemas.openxmlformats.org/officeDocument/2006/relationships/hyperlink" Target="https://www.caixa.gov.br/Downloads/sinapi-cadernos-tecnicos/SINAPI-CT-PISOS.pdf" TargetMode="External"/><Relationship Id="rId31" Type="http://schemas.openxmlformats.org/officeDocument/2006/relationships/hyperlink" Target="https://www.caixa.gov.br/Downloads/sinapi-cadernos-tecnicos/SINAPI-CT-ALVENARIA-DE-VEDACAO.pdf" TargetMode="External"/><Relationship Id="rId2099" Type="http://schemas.openxmlformats.org/officeDocument/2006/relationships/hyperlink" Target="https://www.caixa.gov.br/Downloads/sinapi-cadernos-tecnicos/SINAPI-CT-DEPRECIACAO-JUROS-IMPOSTOS-E-SEGUROS-MANUTENCAO-E-MATERIAIS-NA-OPERACAO-DOS-EQUIPAMENTOS.pdf" TargetMode="External"/><Relationship Id="rId4548" Type="http://schemas.openxmlformats.org/officeDocument/2006/relationships/hyperlink" Target="https://www.caixa.gov.br/Downloads/sinapi-cadernos-tecnicos/SINAPI-CT-INSTALACOES-ELETRICAS-ELETRODUTOS-EMBUTIDOS-CABOS-CAIXAS-TOMADAS-E-INTERRUPTORES.pdf" TargetMode="External"/><Relationship Id="rId4962" Type="http://schemas.openxmlformats.org/officeDocument/2006/relationships/hyperlink" Target="https://www.caixa.gov.br/Downloads/sinapi-cadernos-tecnicos/SINAPI-CT-INSTALACOES-HIDRAULICAS-RESERVACAO-E-BOMBAS-DE-RECALQUE.pdf" TargetMode="External"/><Relationship Id="rId7021" Type="http://schemas.openxmlformats.org/officeDocument/2006/relationships/hyperlink" Target="https://www.caixa.gov.br/Downloads/sinapi-metodologia/Livro_SINAPI_Calculos_Parametros.pdf" TargetMode="External"/><Relationship Id="rId3564" Type="http://schemas.openxmlformats.org/officeDocument/2006/relationships/hyperlink" Target="https://www.caixa.gov.br/Downloads/sinapi-cadernos-tecnicos/SINAPI-CT-ESQUADRIAS-PORTAS.pdf" TargetMode="External"/><Relationship Id="rId4615" Type="http://schemas.openxmlformats.org/officeDocument/2006/relationships/hyperlink" Target="https://www.caixa.gov.br/Downloads/sinapi-cadernos-tecnicos/SINAPI-CT-INSTALACOES-ELETRICAS-ELETRODUTOS-CONEXOES-E-CONDULETES-APARENTES.pdf" TargetMode="External"/><Relationship Id="rId485" Type="http://schemas.openxmlformats.org/officeDocument/2006/relationships/hyperlink" Target="https://www.caixa.gov.br/Downloads/sinapi-cadernos-tecnicos/SINAPI-CT-ASSENTAMENTO-DE-TUBOS-DE-PVC-E-METALICOS-EM-REDES-DE-AGUA.pdf" TargetMode="External"/><Relationship Id="rId2166" Type="http://schemas.openxmlformats.org/officeDocument/2006/relationships/hyperlink" Target="https://www.caixa.gov.br/Downloads/sinapi-cadernos-tecnicos/SINAPI-CT-DEPRECIACAO-JUROS-IMPOSTOS-E-SEGUROS-MANUTENCAO-E-MATERIAIS-NA-OPERACAO-DOS-EQUIPAMENTOS.pdf" TargetMode="External"/><Relationship Id="rId2580" Type="http://schemas.openxmlformats.org/officeDocument/2006/relationships/hyperlink" Target="https://www.caixa.gov.br/Downloads/sinapi-cadernos-tecnicos/SINAPI-CT-DEPRECIACAO-JUROS-IMPOSTOS-E-SEGUROS-MANUTENCAO-E-MATERIAIS-NA-OPERACAO-DOS-EQUIPAMENTOS.pdf" TargetMode="External"/><Relationship Id="rId3217" Type="http://schemas.openxmlformats.org/officeDocument/2006/relationships/hyperlink" Target="https://www.caixa.gov.br/Downloads/sinapi-cadernos-tecnicos/SINAPI-CT-ESCAVACAO-VERTICAL-A-CEU-ABERTO.pdf" TargetMode="External"/><Relationship Id="rId3631" Type="http://schemas.openxmlformats.org/officeDocument/2006/relationships/hyperlink" Target="https://www.caixa.gov.br/Downloads/sinapi-cadernos-tecnicos/SINAPI-CT-ESTRUTURA-E-TRAMA-PARA-COBERTURA.pdf" TargetMode="External"/><Relationship Id="rId6787" Type="http://schemas.openxmlformats.org/officeDocument/2006/relationships/hyperlink" Target="https://www.caixa.gov.br/Downloads/sinapi-metodologia/Livro_SINAPI_Calculos_Parametros.pdf" TargetMode="External"/><Relationship Id="rId7838" Type="http://schemas.openxmlformats.org/officeDocument/2006/relationships/hyperlink" Target="https://www.caixa.gov.br/Downloads/sinapi-cadernos-tecnicos/SINAPI-CT-PINTURA-INTERNA.pdf" TargetMode="External"/><Relationship Id="rId9193" Type="http://schemas.openxmlformats.org/officeDocument/2006/relationships/hyperlink" Target="https://www.caixa.gov.br/Downloads/sinapi-cadernos-tecnicos/SINAPI-CT-TRANSPORTE-DE-MATERIAIS-DENTRO-DO-CANTEIRO-DE-OBRAS.pdf" TargetMode="External"/><Relationship Id="rId138" Type="http://schemas.openxmlformats.org/officeDocument/2006/relationships/hyperlink" Target="https://www.caixa.gov.br/Downloads/sinapi-cadernos-tecnicos/SINAPI-CT-ARGAMASSAS.pdf" TargetMode="External"/><Relationship Id="rId552" Type="http://schemas.openxmlformats.org/officeDocument/2006/relationships/hyperlink" Target="https://www.caixa.gov.br/Downloads/sinapi-cadernos-tecnicos/SINAPI-CT-ASSENTAMENTO-DE-TUBOS-DE-PVC-E-METALICOS-EM-REDES-DE-AGUA.pdf" TargetMode="External"/><Relationship Id="rId1182" Type="http://schemas.openxmlformats.org/officeDocument/2006/relationships/hyperlink" Target="https://www.caixa.gov.br/Downloads/sinapi-cadernos-tecnicos/SINAPI-CT-CAIXAS-DE-AGUA-PARA-EDIFICACOES.pdf" TargetMode="External"/><Relationship Id="rId2233" Type="http://schemas.openxmlformats.org/officeDocument/2006/relationships/hyperlink" Target="https://www.caixa.gov.br/Downloads/sinapi-cadernos-tecnicos/SINAPI-CT-DEPRECIACAO-JUROS-IMPOSTOS-E-SEGUROS-MANUTENCAO-E-MATERIAIS-NA-OPERACAO-DOS-EQUIPAMENTOS.pdf" TargetMode="External"/><Relationship Id="rId5389" Type="http://schemas.openxmlformats.org/officeDocument/2006/relationships/hyperlink" Target="https://www.caixa.gov.br/Downloads/sinapi-cadernos-tecnicos/SINAPI-CT-INSTALACOES-PREDIAIS-DE-ESGOTO-TUBOS-E-CONEXOES.pdf" TargetMode="External"/><Relationship Id="rId6854" Type="http://schemas.openxmlformats.org/officeDocument/2006/relationships/hyperlink" Target="https://www.caixa.gov.br/Downloads/sinapi-metodologia/Livro_SINAPI_Calculos_Parametros.pdf" TargetMode="External"/><Relationship Id="rId9260" Type="http://schemas.openxmlformats.org/officeDocument/2006/relationships/hyperlink" Target="https://www.caixa.gov.br/Downloads/sinapi-cadernos-tecnicos/SINAPI-CT-TRANSPORTE-CARGA-E-DESCARGA-DE-MATERIAIS.pdf" TargetMode="External"/><Relationship Id="rId205" Type="http://schemas.openxmlformats.org/officeDocument/2006/relationships/hyperlink" Target="https://www.caixa.gov.br/Downloads/sinapi-cadernos-tecnicos/SINAPI-CT-ARGAMASSAS.pdf" TargetMode="External"/><Relationship Id="rId2300" Type="http://schemas.openxmlformats.org/officeDocument/2006/relationships/hyperlink" Target="https://www.caixa.gov.br/Downloads/sinapi-cadernos-tecnicos/SINAPI-CT-DEPRECIACAO-JUROS-IMPOSTOS-E-SEGUROS-MANUTENCAO-E-MATERIAIS-NA-OPERACAO-DOS-EQUIPAMENTOS.pdf" TargetMode="External"/><Relationship Id="rId5456" Type="http://schemas.openxmlformats.org/officeDocument/2006/relationships/hyperlink" Target="https://www.caixa.gov.br/Downloads/sinapi-cadernos-tecnicos/SINAPI-CT-INSTALACOES-PREDIAIS-DE-AGUA-FRIA-EM-PVC.pdf" TargetMode="External"/><Relationship Id="rId6507" Type="http://schemas.openxmlformats.org/officeDocument/2006/relationships/hyperlink" Target="https://www.caixa.gov.br/Downloads/sinapi-cadernos-tecnicos/SINAPI-CT-INSTALACOES-EM-COBRE.pdf" TargetMode="External"/><Relationship Id="rId7905" Type="http://schemas.openxmlformats.org/officeDocument/2006/relationships/hyperlink" Target="https://www.caixa.gov.br/Downloads/sinapi-cadernos-tecnicos/SINAPI-CT-PINTURA-EM-SUPERFICIES-METALICAS.pdf" TargetMode="External"/><Relationship Id="rId1999" Type="http://schemas.openxmlformats.org/officeDocument/2006/relationships/hyperlink" Target="https://www.caixa.gov.br/Downloads/sinapi-cadernos-tecnicos/SINAPI-CT-DEPRECIACAO-JUROS-IMPOSTOS-E-SEGUROS-MANUTENCAO-E-MATERIAIS-NA-OPERACAO-DOS-EQUIPAMENTOS.pdf" TargetMode="External"/><Relationship Id="rId4058" Type="http://schemas.openxmlformats.org/officeDocument/2006/relationships/hyperlink" Target="https://www.caixa.gov.br/Downloads/sinapi-cadernos-tecnicos/SINAPI-CT-FORMAS-PARA-ESTRUTURAS-DE-CONCRETO-ARMADO.pdf" TargetMode="External"/><Relationship Id="rId4472" Type="http://schemas.openxmlformats.org/officeDocument/2006/relationships/hyperlink" Target="https://www.caixa.gov.br/Downloads/sinapi-cadernos-tecnicos/SINAPI-CT-INSTALACOES-ELETRICAS-ELETRODUTOS-EMBUTIDOS-CABOS-CAIXAS-TOMADAS-E-INTERRUPTORES.pdf" TargetMode="External"/><Relationship Id="rId5109" Type="http://schemas.openxmlformats.org/officeDocument/2006/relationships/hyperlink" Target="https://www.caixa.gov.br/Downloads/sinapi-cadernos-tecnicos/SINAPI-CT-INSTALACOES-HIDRAULICAS-RESERVACAO-E-BOMBAS-DE-RECALQUE.pdf" TargetMode="External"/><Relationship Id="rId5870" Type="http://schemas.openxmlformats.org/officeDocument/2006/relationships/hyperlink" Target="https://www.caixa.gov.br/Downloads/sinapi-cadernos-tecnicos/SINAPI-CT-INSTALACOES-PREDIAIS-DE-AGUAS-PLUVIAIS-TUBOS-CONEXOES-CAIXAS-E-RALOS.pdf" TargetMode="External"/><Relationship Id="rId6921" Type="http://schemas.openxmlformats.org/officeDocument/2006/relationships/hyperlink" Target="https://www.caixa.gov.br/Downloads/sinapi-metodologia/Livro_SINAPI_Calculos_Parametros.pdf" TargetMode="External"/><Relationship Id="rId3074" Type="http://schemas.openxmlformats.org/officeDocument/2006/relationships/hyperlink" Target="https://www.caixa.gov.br/Downloads/sinapi-cadernos-tecnicos/SINAPI-CT-ESCADAS.pdf" TargetMode="External"/><Relationship Id="rId4125" Type="http://schemas.openxmlformats.org/officeDocument/2006/relationships/hyperlink" Target="https://www.caixa.gov.br/Downloads/sinapi-cadernos-tecnicos/SINAPI-CT-FORMAS-PARA-PILARES-CIRCULARES.pdf" TargetMode="External"/><Relationship Id="rId5523" Type="http://schemas.openxmlformats.org/officeDocument/2006/relationships/hyperlink" Target="https://www.caixa.gov.br/Downloads/sinapi-cadernos-tecnicos/SINAPI-CT-INSTALACOES-PREDIAIS-DE-AGUA-FRIA-EM-PVC.pdf" TargetMode="External"/><Relationship Id="rId8679" Type="http://schemas.openxmlformats.org/officeDocument/2006/relationships/hyperlink" Target="https://www.caixa.gov.br/Downloads/sinapi-cadernos-tecnicos/SINAPI-CT-REDES-DE-AGUA-E-ESGOTO-EM-PEAD-LISO-(TUBOS-E-CONEXOES).pdf" TargetMode="External"/><Relationship Id="rId1719" Type="http://schemas.openxmlformats.org/officeDocument/2006/relationships/hyperlink" Target="https://www.caixa.gov.br/Downloads/sinapi-cadernos-tecnicos/SINAPI-CT-CUSTOS-HORARIOS-PRODUTIVO-E-IMPRODUTIVO-DOS-EQUIPAMENTOS.pdf" TargetMode="External"/><Relationship Id="rId7695" Type="http://schemas.openxmlformats.org/officeDocument/2006/relationships/hyperlink" Target="https://www.caixa.gov.br/Downloads/sinapi-cadernos-tecnicos/SINAPI-CT-PAVIMENTO-RIGIDO-DE-CONCRETO.pdf" TargetMode="External"/><Relationship Id="rId8746" Type="http://schemas.openxmlformats.org/officeDocument/2006/relationships/hyperlink" Target="https://www.caixa.gov.br/Downloads/sinapi-cadernos-tecnicos/SINAPI-CT-REDES-DE-AGUA-E-ESGOTO-EM-PEAD-LISO-(TUBOS-E-CONEXOES).pdf" TargetMode="External"/><Relationship Id="rId2090" Type="http://schemas.openxmlformats.org/officeDocument/2006/relationships/hyperlink" Target="https://www.caixa.gov.br/Downloads/sinapi-cadernos-tecnicos/SINAPI-CT-DEPRECIACAO-JUROS-IMPOSTOS-E-SEGUROS-MANUTENCAO-E-MATERIAIS-NA-OPERACAO-DOS-EQUIPAMENTOS.pdf" TargetMode="External"/><Relationship Id="rId3141" Type="http://schemas.openxmlformats.org/officeDocument/2006/relationships/hyperlink" Target="https://www.caixa.gov.br/Downloads/sinapi-cadernos-tecnicos/SINAPI-CT-ESCADAS.pdf" TargetMode="External"/><Relationship Id="rId6297" Type="http://schemas.openxmlformats.org/officeDocument/2006/relationships/hyperlink" Target="https://www.caixa.gov.br/Downloads/sinapi-cadernos-tecnicos/SINAPI-CT-INSTALACOES-DE-GAS-EM-PEX-MULTICAMADAS.pdf" TargetMode="External"/><Relationship Id="rId7348" Type="http://schemas.openxmlformats.org/officeDocument/2006/relationships/hyperlink" Target="https://www.caixa.gov.br/Downloads/sinapi-cadernos-tecnicos/SINAPI-CT-MASSA-UNICA-EXTERNA.pdf" TargetMode="External"/><Relationship Id="rId7762" Type="http://schemas.openxmlformats.org/officeDocument/2006/relationships/hyperlink" Target="https://www.caixa.gov.br/Downloads/sinapi-cadernos-tecnicos/SINAPI-CT-PERFURACAO-HORIZONTAL-DIRECIONAL-HDD.pdf" TargetMode="External"/><Relationship Id="rId8813" Type="http://schemas.openxmlformats.org/officeDocument/2006/relationships/hyperlink" Target="https://www.caixa.gov.br/Downloads/sinapi-cadernos-tecnicos/SINAPI-CT-SINALIZACAO-HORIZONTAL-VIARIA.pdf" TargetMode="External"/><Relationship Id="rId3958" Type="http://schemas.openxmlformats.org/officeDocument/2006/relationships/hyperlink" Target="https://www.caixa.gov.br/Downloads/sinapi-cadernos-tecnicos/SINAPI-CT-FOSSAS-E-SUMIDOUROS.pdf" TargetMode="External"/><Relationship Id="rId6364" Type="http://schemas.openxmlformats.org/officeDocument/2006/relationships/hyperlink" Target="https://www.caixa.gov.br/Downloads/sinapi-cadernos-tecnicos/SINAPI-CT-INSTALACOES-DE-AR-CONDICIONADO-EM-COBRE.pdf" TargetMode="External"/><Relationship Id="rId7415" Type="http://schemas.openxmlformats.org/officeDocument/2006/relationships/hyperlink" Target="https://www.caixa.gov.br/Downloads/sinapi-cadernos-tecnicos/SINAPI-CT-MASSA-UNICA-INTERNA.pdf" TargetMode="External"/><Relationship Id="rId879" Type="http://schemas.openxmlformats.org/officeDocument/2006/relationships/hyperlink" Target="https://www.caixa.gov.br/Downloads/sinapi-cadernos-tecnicos/SINAPI-CT-ATERROS-BASES-SUB-BASES-E-IMPRIMACOES.pdf" TargetMode="External"/><Relationship Id="rId5380" Type="http://schemas.openxmlformats.org/officeDocument/2006/relationships/hyperlink" Target="https://www.caixa.gov.br/Downloads/sinapi-cadernos-tecnicos/SINAPI-CT-INSTALACOES-PREDIAIS-DE-ESGOTO-TUBOS-E-CONEXOES.pdf" TargetMode="External"/><Relationship Id="rId6017" Type="http://schemas.openxmlformats.org/officeDocument/2006/relationships/hyperlink" Target="https://www.caixa.gov.br/Downloads/sinapi-cadernos-tecnicos/SINAPI-CT-INSTALACOES-DE-GAS-E-INCENDIO-EM-ACO-E-FERRO-GALVANIZADO.pdf" TargetMode="External"/><Relationship Id="rId6431" Type="http://schemas.openxmlformats.org/officeDocument/2006/relationships/hyperlink" Target="https://www.caixa.gov.br/Downloads/sinapi-cadernos-tecnicos/SINAPI-CT-INSTALACOES-EM-COBRE.pdf" TargetMode="External"/><Relationship Id="rId9587" Type="http://schemas.openxmlformats.org/officeDocument/2006/relationships/hyperlink" Target="https://www.caixa.gov.br/Downloads/sinapi-cadernos-tecnicos/SINAPI-CT-VALVULAS-E-REGISTROS-PARA-SISTEMAS-PREDIAIS.pdf" TargetMode="External"/><Relationship Id="rId1576" Type="http://schemas.openxmlformats.org/officeDocument/2006/relationships/hyperlink" Target="https://www.caixa.gov.br/Downloads/sinapi-cadernos-tecnicos/SINAPI-CT-CUSTOS-HORARIOS-PRODUTIVO-E-IMPRODUTIVO-DOS-EQUIPAMENTOS.pdf" TargetMode="External"/><Relationship Id="rId2974" Type="http://schemas.openxmlformats.org/officeDocument/2006/relationships/hyperlink" Target="https://www.caixa.gov.br/Downloads/sinapi-cadernos-tecnicos/SINAPI-CT-ENERGIA-SOLAR-PARA-EDIFICACOES.pdf" TargetMode="External"/><Relationship Id="rId5033" Type="http://schemas.openxmlformats.org/officeDocument/2006/relationships/hyperlink" Target="https://www.caixa.gov.br/Downloads/sinapi-cadernos-tecnicos/SINAPI-CT-INSTALACOES-HIDRAULICAS-RESERVACAO-E-BOMBAS-DE-RECALQUE.pdf" TargetMode="External"/><Relationship Id="rId8189" Type="http://schemas.openxmlformats.org/officeDocument/2006/relationships/hyperlink" Target="https://www.caixa.gov.br/Downloads/sinapi-cadernos-tecnicos/SINAPI-CT-POCOS-DE-VISITA-E-CAIXAS-PARA-BOCAS-DE-LOBO.pdf" TargetMode="External"/><Relationship Id="rId946" Type="http://schemas.openxmlformats.org/officeDocument/2006/relationships/hyperlink" Target="https://www.caixa.gov.br/Downloads/sinapi-cadernos-tecnicos/SINAPI-CT-ATERROS-BASES-SUB-BASES-E-IMPRIMACOES.pdf" TargetMode="External"/><Relationship Id="rId1229" Type="http://schemas.openxmlformats.org/officeDocument/2006/relationships/hyperlink" Target="https://www.caixa.gov.br/Downloads/sinapi-cadernos-tecnicos/SINAPI-CT-CANALETAS-GRELHAS-E-CAIXAS-COM-GRELHA-PARA-DRENAGEM.pdf" TargetMode="External"/><Relationship Id="rId1990" Type="http://schemas.openxmlformats.org/officeDocument/2006/relationships/hyperlink" Target="https://www.caixa.gov.br/Downloads/sinapi-cadernos-tecnicos/SINAPI-CT-DEPRECIACAO-JUROS-IMPOSTOS-E-SEGUROS-MANUTENCAO-E-MATERIAIS-NA-OPERACAO-DOS-EQUIPAMENTOS.pdf" TargetMode="External"/><Relationship Id="rId2627" Type="http://schemas.openxmlformats.org/officeDocument/2006/relationships/hyperlink" Target="https://www.caixa.gov.br/Downloads/sinapi-cadernos-tecnicos/SINAPI-CT-DEPRECIACAO-JUROS-IMPOSTOS-E-SEGUROS-MANUTENCAO-E-MATERIAIS-NA-OPERACAO-DOS-EQUIPAMENTOS.pdf" TargetMode="External"/><Relationship Id="rId5100" Type="http://schemas.openxmlformats.org/officeDocument/2006/relationships/hyperlink" Target="https://www.caixa.gov.br/Downloads/sinapi-cadernos-tecnicos/SINAPI-CT-INSTALACOES-HIDRAULICAS-RESERVACAO-E-BOMBAS-DE-RECALQUE.pdf" TargetMode="External"/><Relationship Id="rId8256" Type="http://schemas.openxmlformats.org/officeDocument/2006/relationships/hyperlink" Target="https://www.caixa.gov.br/Downloads/sinapi-cadernos-tecnicos/SINAPI-CT-POCOS-DE-VISITA-E-CAIXAS-PARA-BOCAS-DE-LOBO.pdf" TargetMode="External"/><Relationship Id="rId9654" Type="http://schemas.openxmlformats.org/officeDocument/2006/relationships/hyperlink" Target="https://www.caixa.gov.br/Downloads/sinapi-cadernos-tecnicos/SINAPI-CT-VALVULAS-E-REGISTROS-PARA-SISTEMAS-PREDIAIS.pdf" TargetMode="External"/><Relationship Id="rId1643" Type="http://schemas.openxmlformats.org/officeDocument/2006/relationships/hyperlink" Target="https://www.caixa.gov.br/Downloads/sinapi-cadernos-tecnicos/SINAPI-CT-CUSTOS-HORARIOS-PRODUTIVO-E-IMPRODUTIVO-DOS-EQUIPAMENTOS.pdf" TargetMode="External"/><Relationship Id="rId4799" Type="http://schemas.openxmlformats.org/officeDocument/2006/relationships/hyperlink" Target="https://www.caixa.gov.br/Downloads/sinapi-cadernos-tecnicos/SINAPI-CT-INSTALACOES-ELETRICAS-REDE-DE-DISTRIBUICAO.pdf" TargetMode="External"/><Relationship Id="rId8670" Type="http://schemas.openxmlformats.org/officeDocument/2006/relationships/hyperlink" Target="https://www.caixa.gov.br/Downloads/sinapi-cadernos-tecnicos/SINAPI-CT-REDES-DE-AGUA-E-ESGOTO-EM-PEAD-LISO-(TUBOS-E-CONEXOES).pdf" TargetMode="External"/><Relationship Id="rId9307" Type="http://schemas.openxmlformats.org/officeDocument/2006/relationships/hyperlink" Target="https://www.caixa.gov.br/Downloads/sinapi-cadernos-tecnicos/SINAPI-CT-TRANSPORTE-CARGA-E-DESCARGA-DE-MATERIAIS.pdf" TargetMode="External"/><Relationship Id="rId9721" Type="http://schemas.openxmlformats.org/officeDocument/2006/relationships/hyperlink" Target="https://www.caixa.gov.br/Downloads/sinapi-cadernos-tecnicos/SINAPI-CT-VALVULAS-PARA-REDES-DE-SANEAMENTO.pdf" TargetMode="External"/><Relationship Id="rId1710" Type="http://schemas.openxmlformats.org/officeDocument/2006/relationships/hyperlink" Target="https://www.caixa.gov.br/Downloads/sinapi-cadernos-tecnicos/SINAPI-CT-CUSTOS-HORARIOS-PRODUTIVO-E-IMPRODUTIVO-DOS-EQUIPAMENTOS.pdf" TargetMode="External"/><Relationship Id="rId4866" Type="http://schemas.openxmlformats.org/officeDocument/2006/relationships/hyperlink" Target="https://www.caixa.gov.br/Downloads/sinapi-cadernos-tecnicos/SINAPI-CT-INSTALACOES-HIDRAULICAS-RESERVACAO-E-BOMBAS-DE-RECALQUE.pdf" TargetMode="External"/><Relationship Id="rId5917" Type="http://schemas.openxmlformats.org/officeDocument/2006/relationships/hyperlink" Target="https://www.caixa.gov.br/Downloads/sinapi-cadernos-tecnicos/SINAPI-CT-INSTALACOES-DE-DIVISORIAS-DIVERSAS.pdf" TargetMode="External"/><Relationship Id="rId7272" Type="http://schemas.openxmlformats.org/officeDocument/2006/relationships/hyperlink" Target="https://www.caixa.gov.br/Downloads/sinapi-cadernos-tecnicos/SINAPI-CT-LUMINARIAS-EXTERNAS.pdf" TargetMode="External"/><Relationship Id="rId8323" Type="http://schemas.openxmlformats.org/officeDocument/2006/relationships/hyperlink" Target="https://www.caixa.gov.br/Downloads/sinapi-cadernos-tecnicos/SINAPI-CT-QUADRAS-E-SEUS-EQUIPAMENTOS.pdf" TargetMode="External"/><Relationship Id="rId3468" Type="http://schemas.openxmlformats.org/officeDocument/2006/relationships/hyperlink" Target="https://www.caixa.gov.br/Downloads/sinapi-cadernos-tecnicos/SINAPI-CT-ESQUADRIAS-PORTAS.pdf" TargetMode="External"/><Relationship Id="rId3882" Type="http://schemas.openxmlformats.org/officeDocument/2006/relationships/hyperlink" Target="https://www.caixa.gov.br/Downloads/sinapi-cadernos-tecnicos/SINAPI-CT-EXECUCAO-DE-TIRANTES.pdf" TargetMode="External"/><Relationship Id="rId4519" Type="http://schemas.openxmlformats.org/officeDocument/2006/relationships/hyperlink" Target="https://www.caixa.gov.br/Downloads/sinapi-cadernos-tecnicos/SINAPI-CT-INSTALACOES-ELETRICAS-ELETRODUTOS-EMBUTIDOS-CABOS-CAIXAS-TOMADAS-E-INTERRUPTORES.pdf" TargetMode="External"/><Relationship Id="rId4933" Type="http://schemas.openxmlformats.org/officeDocument/2006/relationships/hyperlink" Target="https://www.caixa.gov.br/Downloads/sinapi-cadernos-tecnicos/SINAPI-CT-INSTALACOES-HIDRAULICAS-RESERVACAO-E-BOMBAS-DE-RECALQUE.pdf" TargetMode="External"/><Relationship Id="rId389" Type="http://schemas.openxmlformats.org/officeDocument/2006/relationships/hyperlink" Target="https://www.caixa.gov.br/Downloads/sinapi-cadernos-tecnicos/SINAPI-CT-ASSENTAMENTO-DE-TUBOS-DE-ESGOTO-EM-PVC-E-PEAD.pdf" TargetMode="External"/><Relationship Id="rId2484" Type="http://schemas.openxmlformats.org/officeDocument/2006/relationships/hyperlink" Target="https://www.caixa.gov.br/Downloads/sinapi-cadernos-tecnicos/SINAPI-CT-DEPRECIACAO-JUROS-IMPOSTOS-E-SEGUROS-MANUTENCAO-E-MATERIAIS-NA-OPERACAO-DOS-EQUIPAMENTOS.pdf" TargetMode="External"/><Relationship Id="rId3535" Type="http://schemas.openxmlformats.org/officeDocument/2006/relationships/hyperlink" Target="https://www.caixa.gov.br/Downloads/sinapi-cadernos-tecnicos/SINAPI-CT-ESQUADRIAS-PORTAS.pdf" TargetMode="External"/><Relationship Id="rId9097" Type="http://schemas.openxmlformats.org/officeDocument/2006/relationships/hyperlink" Target="https://www.caixa.gov.br/Downloads/sinapi-cadernos-tecnicos/SINAPI-CT-TRANSPORTE-FLUVIAL-CARGA-E-DESCARGA.pdf" TargetMode="External"/><Relationship Id="rId456" Type="http://schemas.openxmlformats.org/officeDocument/2006/relationships/hyperlink" Target="https://www.caixa.gov.br/Downloads/sinapi-cadernos-tecnicos/SINAPI-CT-ASSENTAMENTO-DE-TUBOS-DE-PVC-E-METALICOS-EM-REDES-DE-AGUA.pdf" TargetMode="External"/><Relationship Id="rId870" Type="http://schemas.openxmlformats.org/officeDocument/2006/relationships/hyperlink" Target="https://www.caixa.gov.br/Downloads/sinapi-cadernos-tecnicos/SINAPI-CT-ATERROS-BASES-SUB-BASES-E-IMPRIMACOES.pdf" TargetMode="External"/><Relationship Id="rId1086" Type="http://schemas.openxmlformats.org/officeDocument/2006/relationships/hyperlink" Target="https://www.caixa.gov.br/Downloads/sinapi-cadernos-tecnicos/SINAPI-CT-BOMBAS-HIDRAULICAS-CENTRIFUGAS-HORIZONTAIS-E-SUBMERSIVEIS.pdf" TargetMode="External"/><Relationship Id="rId2137" Type="http://schemas.openxmlformats.org/officeDocument/2006/relationships/hyperlink" Target="https://www.caixa.gov.br/Downloads/sinapi-cadernos-tecnicos/SINAPI-CT-DEPRECIACAO-JUROS-IMPOSTOS-E-SEGUROS-MANUTENCAO-E-MATERIAIS-NA-OPERACAO-DOS-EQUIPAMENTOS.pdf" TargetMode="External"/><Relationship Id="rId2551" Type="http://schemas.openxmlformats.org/officeDocument/2006/relationships/hyperlink" Target="https://www.caixa.gov.br/Downloads/sinapi-cadernos-tecnicos/SINAPI-CT-DEPRECIACAO-JUROS-IMPOSTOS-E-SEGUROS-MANUTENCAO-E-MATERIAIS-NA-OPERACAO-DOS-EQUIPAMENTOS.pdf" TargetMode="External"/><Relationship Id="rId9164" Type="http://schemas.openxmlformats.org/officeDocument/2006/relationships/hyperlink" Target="https://www.caixa.gov.br/Downloads/sinapi-cadernos-tecnicos/SINAPI-CT-TRANSPORTE-DE-MATERIAIS-DENTRO-DO-CANTEIRO-DE-OBRAS.pdf" TargetMode="External"/><Relationship Id="rId109" Type="http://schemas.openxmlformats.org/officeDocument/2006/relationships/hyperlink" Target="https://www.caixa.gov.br/Downloads/sinapi-cadernos-tecnicos/SINAPI-CT-ARGAMASSAS.pdf" TargetMode="External"/><Relationship Id="rId523" Type="http://schemas.openxmlformats.org/officeDocument/2006/relationships/hyperlink" Target="https://www.caixa.gov.br/Downloads/sinapi-cadernos-tecnicos/SINAPI-CT-ASSENTAMENTO-DE-TUBOS-DE-PVC-E-METALICOS-EM-REDES-DE-AGUA.pdf" TargetMode="External"/><Relationship Id="rId1153" Type="http://schemas.openxmlformats.org/officeDocument/2006/relationships/hyperlink" Target="https://www.caixa.gov.br/Downloads/sinapi-cadernos-tecnicos/SINAPI-CT-CAIXAS-DE-AGUA-PARA-EDIFICACOES.pdf" TargetMode="External"/><Relationship Id="rId2204" Type="http://schemas.openxmlformats.org/officeDocument/2006/relationships/hyperlink" Target="https://www.caixa.gov.br/Downloads/sinapi-cadernos-tecnicos/SINAPI-CT-DEPRECIACAO-JUROS-IMPOSTOS-E-SEGUROS-MANUTENCAO-E-MATERIAIS-NA-OPERACAO-DOS-EQUIPAMENTOS.pdf" TargetMode="External"/><Relationship Id="rId3602" Type="http://schemas.openxmlformats.org/officeDocument/2006/relationships/hyperlink" Target="https://www.caixa.gov.br/Downloads/sinapi-cadernos-tecnicos/SINAPI-CT-ESTACAS-METALICAS.pdf" TargetMode="External"/><Relationship Id="rId6758" Type="http://schemas.openxmlformats.org/officeDocument/2006/relationships/hyperlink" Target="https://www.caixa.gov.br/Downloads/sinapi-metodologia/Livro_SINAPI_Calculos_Parametros.pdf" TargetMode="External"/><Relationship Id="rId7809" Type="http://schemas.openxmlformats.org/officeDocument/2006/relationships/hyperlink" Target="https://www.caixa.gov.br/Downloads/sinapi-cadernos-tecnicos/SINAPI-CT-PINTURA-EXTERNA.pdf" TargetMode="External"/><Relationship Id="rId8180" Type="http://schemas.openxmlformats.org/officeDocument/2006/relationships/hyperlink" Target="https://www.caixa.gov.br/Downloads/sinapi-cadernos-tecnicos/SINAPI-CT-POCOS-DE-VISITA-E-CAIXAS-PARA-BOCAS-DE-LOBO.pdf" TargetMode="External"/><Relationship Id="rId9231" Type="http://schemas.openxmlformats.org/officeDocument/2006/relationships/hyperlink" Target="https://www.caixa.gov.br/Downloads/sinapi-cadernos-tecnicos/SINAPI-CT-TRANSPORTE-DE-MATERIAIS-DENTRO-DO-CANTEIRO-DE-OBRAS.pdf" TargetMode="External"/><Relationship Id="rId5774" Type="http://schemas.openxmlformats.org/officeDocument/2006/relationships/hyperlink" Target="https://www.caixa.gov.br/Downloads/sinapi-cadernos-tecnicos/SINAPI-CT-INSTALACOES-PREDIAIS-DE-AGUA-QUENTE-EM-CPVC.pdf" TargetMode="External"/><Relationship Id="rId6825" Type="http://schemas.openxmlformats.org/officeDocument/2006/relationships/hyperlink" Target="https://www.caixa.gov.br/Downloads/sinapi-metodologia/Livro_SINAPI_Calculos_Parametros.pdf" TargetMode="External"/><Relationship Id="rId1220" Type="http://schemas.openxmlformats.org/officeDocument/2006/relationships/hyperlink" Target="https://www.caixa.gov.br/Downloads/sinapi-cadernos-tecnicos/SINAPI-CT-CANALETAS-GRELHAS-E-CAIXAS-COM-GRELHA-PARA-DRENAGEM.pdf" TargetMode="External"/><Relationship Id="rId4376" Type="http://schemas.openxmlformats.org/officeDocument/2006/relationships/hyperlink" Target="https://www.caixa.gov.br/Downloads/sinapi-cadernos-tecnicos/SINAPI-CT-INSTALACOES-ELETRICAS-ELETRODUTOS-EMBUTIDOS-CABOS-CAIXAS-TOMADAS-E-INTERRUPTORES.pdf" TargetMode="External"/><Relationship Id="rId4790" Type="http://schemas.openxmlformats.org/officeDocument/2006/relationships/hyperlink" Target="https://www.caixa.gov.br/Downloads/sinapi-cadernos-tecnicos/SINAPI-CT-INSTALACOES-ELETRICAS-REDE-DE-DISTRIBUICAO.pdf" TargetMode="External"/><Relationship Id="rId5427" Type="http://schemas.openxmlformats.org/officeDocument/2006/relationships/hyperlink" Target="https://www.caixa.gov.br/Downloads/sinapi-cadernos-tecnicos/SINAPI-CT-INSTALACOES-PREDIAIS-DE-ESGOTO-TUBOS-E-CONEXOES.pdf" TargetMode="External"/><Relationship Id="rId5841" Type="http://schemas.openxmlformats.org/officeDocument/2006/relationships/hyperlink" Target="https://www.caixa.gov.br/Downloads/sinapi-cadernos-tecnicos/SINAPI-CT-INSTALACOES-PREDIAIS-DE-AGUAS-PLUVIAIS-TUBOS-CONEXOES-CAIXAS-E-RALOS.pdf" TargetMode="External"/><Relationship Id="rId8997" Type="http://schemas.openxmlformats.org/officeDocument/2006/relationships/hyperlink" Target="https://www.caixa.gov.br/Downloads/sinapi-cadernos-tecnicos/SINAPI-CT-TELHAMENTO-PARA-COBERTURA.pdf" TargetMode="External"/><Relationship Id="rId3392" Type="http://schemas.openxmlformats.org/officeDocument/2006/relationships/hyperlink" Target="https://www.caixa.gov.br/Downloads/sinapi-cadernos-tecnicos/SINAPI-CT-ESCORAMENTO-E-PREPARO-DE-FUNDO-DE-VALAS.pdf" TargetMode="External"/><Relationship Id="rId4029" Type="http://schemas.openxmlformats.org/officeDocument/2006/relationships/hyperlink" Target="https://www.caixa.gov.br/Downloads/sinapi-cadernos-tecnicos/SINAPI-CT-FORMAS-PARA-ESTRUTURAS-DE-CONCRETO-ARMADO.pdf" TargetMode="External"/><Relationship Id="rId4443" Type="http://schemas.openxmlformats.org/officeDocument/2006/relationships/hyperlink" Target="https://www.caixa.gov.br/Downloads/sinapi-cadernos-tecnicos/SINAPI-CT-INSTALACOES-ELETRICAS-ELETRODUTOS-EMBUTIDOS-CABOS-CAIXAS-TOMADAS-E-INTERRUPTORES.pdf" TargetMode="External"/><Relationship Id="rId7599" Type="http://schemas.openxmlformats.org/officeDocument/2006/relationships/hyperlink" Target="https://www.caixa.gov.br/Downloads/sinapi-cadernos-tecnicos/SINAPI-CT-PARQUINHOS-E-EQUIPAMENTOS-DE-GINASTICA-AO-AR-LIVRE.pdf" TargetMode="External"/><Relationship Id="rId3045" Type="http://schemas.openxmlformats.org/officeDocument/2006/relationships/hyperlink" Target="https://www.caixa.gov.br/Downloads/sinapi-cadernos-tecnicos/SINAPI-CT-EQUIPAMENTOS-DE-PROTECAO-COLETIVA.pdf" TargetMode="External"/><Relationship Id="rId4510" Type="http://schemas.openxmlformats.org/officeDocument/2006/relationships/hyperlink" Target="https://www.caixa.gov.br/Downloads/sinapi-cadernos-tecnicos/SINAPI-CT-INSTALACOES-ELETRICAS-ELETRODUTOS-EMBUTIDOS-CABOS-CAIXAS-TOMADAS-E-INTERRUPTORES.pdf" TargetMode="External"/><Relationship Id="rId7666" Type="http://schemas.openxmlformats.org/officeDocument/2006/relationships/hyperlink" Target="https://www.caixa.gov.br/Downloads/sinapi-cadernos-tecnicos/SINAPI-CT-PAVIMENTO-INTERTRAVADO.pdf" TargetMode="External"/><Relationship Id="rId8717" Type="http://schemas.openxmlformats.org/officeDocument/2006/relationships/hyperlink" Target="https://www.caixa.gov.br/Downloads/sinapi-cadernos-tecnicos/SINAPI-CT-REDES-DE-AGUA-E-ESGOTO-EM-PEAD-LISO-(TUBOS-E-CONEXOES).pdf" TargetMode="External"/><Relationship Id="rId380" Type="http://schemas.openxmlformats.org/officeDocument/2006/relationships/hyperlink" Target="https://www.caixa.gov.br/Downloads/sinapi-cadernos-tecnicos/SINAPI-CT-ASSENTAMENTO-DE-TUBOS-DE-ESGOTO-EM-PVC-E-PEAD.pdf" TargetMode="External"/><Relationship Id="rId2061" Type="http://schemas.openxmlformats.org/officeDocument/2006/relationships/hyperlink" Target="https://www.caixa.gov.br/Downloads/sinapi-cadernos-tecnicos/SINAPI-CT-DEPRECIACAO-JUROS-IMPOSTOS-E-SEGUROS-MANUTENCAO-E-MATERIAIS-NA-OPERACAO-DOS-EQUIPAMENTOS.pdf" TargetMode="External"/><Relationship Id="rId3112" Type="http://schemas.openxmlformats.org/officeDocument/2006/relationships/hyperlink" Target="https://www.caixa.gov.br/Downloads/sinapi-cadernos-tecnicos/SINAPI-CT-ESCADAS.pdf" TargetMode="External"/><Relationship Id="rId6268" Type="http://schemas.openxmlformats.org/officeDocument/2006/relationships/hyperlink" Target="https://www.caixa.gov.br/Downloads/sinapi-cadernos-tecnicos/SINAPI-CT-INSTALACOES-DE-GAS-EM-PEX-MULTICAMADAS.pdf" TargetMode="External"/><Relationship Id="rId6682" Type="http://schemas.openxmlformats.org/officeDocument/2006/relationships/hyperlink" Target="https://www.caixa.gov.br/Downloads/sinapi-cadernos-tecnicos/SINAPI-CT-LASTRO.pdf" TargetMode="External"/><Relationship Id="rId7319" Type="http://schemas.openxmlformats.org/officeDocument/2006/relationships/hyperlink" Target="https://www.caixa.gov.br/Downloads/sinapi-cadernos-tecnicos/SINAPI-CT-MASSA-UNICA-EXTERNA.pdf" TargetMode="External"/><Relationship Id="rId5284" Type="http://schemas.openxmlformats.org/officeDocument/2006/relationships/hyperlink" Target="https://www.caixa.gov.br/Downloads/sinapi-cadernos-tecnicos/SINAPI-CT-INSTALACOES-HIDRAULICAS-EM-PPR.pdf" TargetMode="External"/><Relationship Id="rId6335" Type="http://schemas.openxmlformats.org/officeDocument/2006/relationships/hyperlink" Target="https://www.caixa.gov.br/Downloads/sinapi-cadernos-tecnicos/SINAPI-CT-INSTALACOES-DE-AR-CONDICIONADO.pdf" TargetMode="External"/><Relationship Id="rId7733" Type="http://schemas.openxmlformats.org/officeDocument/2006/relationships/hyperlink" Target="https://www.caixa.gov.br/Downloads/sinapi-cadernos-tecnicos/SINAPI-CT-PELE-DE-VIDRO-EM-FACHADAS.pdf" TargetMode="External"/><Relationship Id="rId100" Type="http://schemas.openxmlformats.org/officeDocument/2006/relationships/hyperlink" Target="https://www.caixa.gov.br/Downloads/sinapi-cadernos-tecnicos/SINAPI-CT-ARGAMASSAS.pdf" TargetMode="External"/><Relationship Id="rId2878" Type="http://schemas.openxmlformats.org/officeDocument/2006/relationships/hyperlink" Target="https://www.caixa.gov.br/Downloads/sinapi-cadernos-tecnicos/SINAPI-CT-ELETROCALHAS.pdf" TargetMode="External"/><Relationship Id="rId3929" Type="http://schemas.openxmlformats.org/officeDocument/2006/relationships/hyperlink" Target="https://www.caixa.gov.br/Downloads/sinapi-cadernos-tecnicos/SINAPI-CT-FOSSAS-E-SUMIDOUROS.pdf" TargetMode="External"/><Relationship Id="rId7800" Type="http://schemas.openxmlformats.org/officeDocument/2006/relationships/hyperlink" Target="https://www.caixa.gov.br/Downloads/sinapi-cadernos-tecnicos/SINAPI-CT-PERFURACAO-HORIZONTAL-DIRECIONAL-HDD.pdf" TargetMode="External"/><Relationship Id="rId1894" Type="http://schemas.openxmlformats.org/officeDocument/2006/relationships/hyperlink" Target="https://www.caixa.gov.br/Downloads/sinapi-cadernos-tecnicos/SINAPI-CT-DEMOLICOES-E-REMOCOES.pdf" TargetMode="External"/><Relationship Id="rId2945" Type="http://schemas.openxmlformats.org/officeDocument/2006/relationships/hyperlink" Target="https://www.caixa.gov.br/Downloads/sinapi-cadernos-tecnicos/SINAPI-CT-ENERGIA-SOLAR-PARA-EDIFICACOES.pdf" TargetMode="External"/><Relationship Id="rId5351" Type="http://schemas.openxmlformats.org/officeDocument/2006/relationships/hyperlink" Target="https://www.caixa.gov.br/Downloads/sinapi-cadernos-tecnicos/SINAPI-CT-INSTALACOES-PREDIAIS-DE-ESGOTO-CAIXAS-E-RALOS.pdf" TargetMode="External"/><Relationship Id="rId6402" Type="http://schemas.openxmlformats.org/officeDocument/2006/relationships/hyperlink" Target="https://www.caixa.gov.br/Downloads/sinapi-cadernos-tecnicos/SINAPI-CT-INSTALACOES-EM-COBRE.pdf" TargetMode="External"/><Relationship Id="rId9558" Type="http://schemas.openxmlformats.org/officeDocument/2006/relationships/hyperlink" Target="https://www.caixa.gov.br/Downloads/sinapi-cadernos-tecnicos/SINAPI-CT-VIDROS-E-ESPELHOS.pdf" TargetMode="External"/><Relationship Id="rId917" Type="http://schemas.openxmlformats.org/officeDocument/2006/relationships/hyperlink" Target="https://www.caixa.gov.br/Downloads/sinapi-cadernos-tecnicos/SINAPI-CT-ATERROS-BASES-SUB-BASES-E-IMPRIMACOES.pdf" TargetMode="External"/><Relationship Id="rId1547" Type="http://schemas.openxmlformats.org/officeDocument/2006/relationships/hyperlink" Target="https://www.caixa.gov.br/Downloads/sinapi-cadernos-tecnicos/SINAPI-CT-CUSTOS-HORARIOS-PRODUTIVO-E-IMPRODUTIVO-DOS-EQUIPAMENTOS.pdf" TargetMode="External"/><Relationship Id="rId1961" Type="http://schemas.openxmlformats.org/officeDocument/2006/relationships/hyperlink" Target="https://www.caixa.gov.br/Downloads/sinapi-cadernos-tecnicos/SINAPI-CT-DEPRECIACAO-JUROS-IMPOSTOS-E-SEGUROS-MANUTENCAO-E-MATERIAIS-NA-OPERACAO-DOS-EQUIPAMENTOS.pdf" TargetMode="External"/><Relationship Id="rId5004" Type="http://schemas.openxmlformats.org/officeDocument/2006/relationships/hyperlink" Target="https://www.caixa.gov.br/Downloads/sinapi-cadernos-tecnicos/SINAPI-CT-INSTALACOES-HIDRAULICAS-RESERVACAO-E-BOMBAS-DE-RECALQUE.pdf" TargetMode="External"/><Relationship Id="rId8574" Type="http://schemas.openxmlformats.org/officeDocument/2006/relationships/hyperlink" Target="https://www.caixa.gov.br/Downloads/sinapi-cadernos-tecnicos/SINAPI-CT-REDES-ENTERRADAS-DE-DISTRIBUICAO-ELETRICA.pdf" TargetMode="External"/><Relationship Id="rId9625" Type="http://schemas.openxmlformats.org/officeDocument/2006/relationships/hyperlink" Target="https://www.caixa.gov.br/Downloads/sinapi-cadernos-tecnicos/SINAPI-CT-VALVULAS-E-REGISTROS-PARA-SISTEMAS-PREDIAIS.pdf" TargetMode="External"/><Relationship Id="rId1614" Type="http://schemas.openxmlformats.org/officeDocument/2006/relationships/hyperlink" Target="https://www.caixa.gov.br/Downloads/sinapi-cadernos-tecnicos/SINAPI-CT-CUSTOS-HORARIOS-PRODUTIVO-E-IMPRODUTIVO-DOS-EQUIPAMENTOS.pdf" TargetMode="External"/><Relationship Id="rId4020" Type="http://schemas.openxmlformats.org/officeDocument/2006/relationships/hyperlink" Target="https://www.caixa.gov.br/Downloads/sinapi-cadernos-tecnicos/SINAPI-CT-FORMAS-PARA-ESTRUTURAS-DE-CONCRETO-ARMADO.pdf" TargetMode="External"/><Relationship Id="rId7176" Type="http://schemas.openxmlformats.org/officeDocument/2006/relationships/hyperlink" Target="https://www.caixa.gov.br/Downloads/sinapi-cadernos-tecnicos/SINAPI-CT-LOUCAS-E-METAIS.pdf" TargetMode="External"/><Relationship Id="rId7590" Type="http://schemas.openxmlformats.org/officeDocument/2006/relationships/hyperlink" Target="https://www.caixa.gov.br/Downloads/sinapi-cadernos-tecnicos/SINAPI-CT-PAREDES-EM-DRYWALL.pdf" TargetMode="External"/><Relationship Id="rId8227" Type="http://schemas.openxmlformats.org/officeDocument/2006/relationships/hyperlink" Target="https://www.caixa.gov.br/Downloads/sinapi-cadernos-tecnicos/SINAPI-CT-POCOS-DE-VISITA-E-CAIXAS-PARA-BOCAS-DE-LOBO.pdf" TargetMode="External"/><Relationship Id="rId8641" Type="http://schemas.openxmlformats.org/officeDocument/2006/relationships/hyperlink" Target="https://www.caixa.gov.br/Downloads/sinapi-cadernos-tecnicos/SINAPI-CT-REDES-DE-AGUA-E-ESGOTO-EM-PEAD-LISO-(TUBOS-E-CONEXOES).pdf" TargetMode="External"/><Relationship Id="rId3786" Type="http://schemas.openxmlformats.org/officeDocument/2006/relationships/hyperlink" Target="https://www.caixa.gov.br/Downloads/sinapi-cadernos-tecnicos/SINAPI-CT-ESTRUTURAS-DE-MADEIRA.pdf" TargetMode="External"/><Relationship Id="rId6192" Type="http://schemas.openxmlformats.org/officeDocument/2006/relationships/hyperlink" Target="https://www.caixa.gov.br/Downloads/sinapi-cadernos-tecnicos/SINAPI-CT-INSTALACOES-DE-GAS-E-INCENDIO-EM-ACO-E-FERRO-GALVANIZADO.pdf" TargetMode="External"/><Relationship Id="rId7243" Type="http://schemas.openxmlformats.org/officeDocument/2006/relationships/hyperlink" Target="https://www.caixa.gov.br/Downloads/sinapi-cadernos-tecnicos/SINAPI-CT-LOUCAS-E-METAIS.pdf" TargetMode="External"/><Relationship Id="rId2388" Type="http://schemas.openxmlformats.org/officeDocument/2006/relationships/hyperlink" Target="https://www.caixa.gov.br/Downloads/sinapi-cadernos-tecnicos/SINAPI-CT-DEPRECIACAO-JUROS-IMPOSTOS-E-SEGUROS-MANUTENCAO-E-MATERIAIS-NA-OPERACAO-DOS-EQUIPAMENTOS.pdf" TargetMode="External"/><Relationship Id="rId3439" Type="http://schemas.openxmlformats.org/officeDocument/2006/relationships/hyperlink" Target="https://www.caixa.gov.br/Downloads/sinapi-cadernos-tecnicos/SINAPI-CT-ESQUADRIAS-JANELAS.pdf" TargetMode="External"/><Relationship Id="rId4837" Type="http://schemas.openxmlformats.org/officeDocument/2006/relationships/hyperlink" Target="https://www.caixa.gov.br/Downloads/sinapi-cadernos-tecnicos/SINAPI-CT-INSTALACOES-HIDRAULICAS-RESERVACAO-E-BOMBAS-DE-RECALQUE.pdf" TargetMode="External"/><Relationship Id="rId7310" Type="http://schemas.openxmlformats.org/officeDocument/2006/relationships/hyperlink" Target="https://www.caixa.gov.br/Downloads/sinapi-cadernos-tecnicos/SINAPI-CT-MASSA-UNICA-EXTERNA.pdf" TargetMode="External"/><Relationship Id="rId3853" Type="http://schemas.openxmlformats.org/officeDocument/2006/relationships/hyperlink" Target="https://www.caixa.gov.br/Downloads/sinapi-cadernos-tecnicos/SINAPI-CT-EXECUCAO-DE-TIRANTES.pdf" TargetMode="External"/><Relationship Id="rId4904" Type="http://schemas.openxmlformats.org/officeDocument/2006/relationships/hyperlink" Target="https://www.caixa.gov.br/Downloads/sinapi-cadernos-tecnicos/SINAPI-CT-INSTALACOES-HIDRAULICAS-RESERVACAO-E-BOMBAS-DE-RECALQUE.pdf" TargetMode="External"/><Relationship Id="rId9068" Type="http://schemas.openxmlformats.org/officeDocument/2006/relationships/hyperlink" Target="https://www.caixa.gov.br/Downloads/sinapi-cadernos-tecnicos/SINAPI-CT-TRANSPORTE-FLUVIAL-CARGA-E-DESCARGA.pdf" TargetMode="External"/><Relationship Id="rId774" Type="http://schemas.openxmlformats.org/officeDocument/2006/relationships/hyperlink" Target="https://www.caixa.gov.br/Downloads/sinapi-cadernos-tecnicos/SINAPI-CT-ATERROS-BASES-SUB-BASES-E-IMPRIMACOES.pdf" TargetMode="External"/><Relationship Id="rId1057" Type="http://schemas.openxmlformats.org/officeDocument/2006/relationships/hyperlink" Target="https://www.caixa.gov.br/Downloads/sinapi-cadernos-tecnicos/SINAPI-CT-BOCAS-PARA-BUEIROS.pdf" TargetMode="External"/><Relationship Id="rId2455" Type="http://schemas.openxmlformats.org/officeDocument/2006/relationships/hyperlink" Target="https://www.caixa.gov.br/Downloads/sinapi-cadernos-tecnicos/SINAPI-CT-DEPRECIACAO-JUROS-IMPOSTOS-E-SEGUROS-MANUTENCAO-E-MATERIAIS-NA-OPERACAO-DOS-EQUIPAMENTOS.pdf" TargetMode="External"/><Relationship Id="rId3506" Type="http://schemas.openxmlformats.org/officeDocument/2006/relationships/hyperlink" Target="https://www.caixa.gov.br/Downloads/sinapi-cadernos-tecnicos/SINAPI-CT-ESQUADRIAS-PORTAS.pdf" TargetMode="External"/><Relationship Id="rId3920" Type="http://schemas.openxmlformats.org/officeDocument/2006/relationships/hyperlink" Target="https://www.caixa.gov.br/Downloads/sinapi-cadernos-tecnicos/SINAPI-CT-FOSSAS-E-SUMIDOUROS.pdf" TargetMode="External"/><Relationship Id="rId8084" Type="http://schemas.openxmlformats.org/officeDocument/2006/relationships/hyperlink" Target="https://www.caixa.gov.br/Downloads/sinapi-cadernos-tecnicos/SINAPI-CT-POSTES-DE-CONCRETO-E-METALICOS.pdf" TargetMode="External"/><Relationship Id="rId9482" Type="http://schemas.openxmlformats.org/officeDocument/2006/relationships/hyperlink" Target="https://www.caixa.gov.br/Downloads/sinapi-cadernos-tecnicos/SINAPI-CT-USINAGENS.pdf" TargetMode="External"/><Relationship Id="rId427" Type="http://schemas.openxmlformats.org/officeDocument/2006/relationships/hyperlink" Target="https://www.caixa.gov.br/Downloads/sinapi-cadernos-tecnicos/SINAPI-CT-ASSENTAMENTO-DE-TUBOS-DE-PVC-E-METALICOS-EM-REDES-DE-AGUA.pdf" TargetMode="External"/><Relationship Id="rId841" Type="http://schemas.openxmlformats.org/officeDocument/2006/relationships/hyperlink" Target="https://www.caixa.gov.br/Downloads/sinapi-cadernos-tecnicos/SINAPI-CT-ATERROS-BASES-SUB-BASES-E-IMPRIMACOES.pdf" TargetMode="External"/><Relationship Id="rId1471" Type="http://schemas.openxmlformats.org/officeDocument/2006/relationships/hyperlink" Target="https://www.caixa.gov.br/Downloads/sinapi-cadernos-tecnicos/SINAPI-CT-CUSTOS-HORARIOS-PRODUTIVO-E-IMPRODUTIVO-DOS-EQUIPAMENTOS.pdf" TargetMode="External"/><Relationship Id="rId2108" Type="http://schemas.openxmlformats.org/officeDocument/2006/relationships/hyperlink" Target="https://www.caixa.gov.br/Downloads/sinapi-cadernos-tecnicos/SINAPI-CT-DEPRECIACAO-JUROS-IMPOSTOS-E-SEGUROS-MANUTENCAO-E-MATERIAIS-NA-OPERACAO-DOS-EQUIPAMENTOS.pdf" TargetMode="External"/><Relationship Id="rId2522" Type="http://schemas.openxmlformats.org/officeDocument/2006/relationships/hyperlink" Target="https://www.caixa.gov.br/Downloads/sinapi-cadernos-tecnicos/SINAPI-CT-DEPRECIACAO-JUROS-IMPOSTOS-E-SEGUROS-MANUTENCAO-E-MATERIAIS-NA-OPERACAO-DOS-EQUIPAMENTOS.pdf" TargetMode="External"/><Relationship Id="rId5678" Type="http://schemas.openxmlformats.org/officeDocument/2006/relationships/hyperlink" Target="https://www.caixa.gov.br/Downloads/sinapi-cadernos-tecnicos/SINAPI-CT-INSTALACOES-PREDIAIS-DE-AGUA-FRIA-EM-PVC.pdf" TargetMode="External"/><Relationship Id="rId6729" Type="http://schemas.openxmlformats.org/officeDocument/2006/relationships/hyperlink" Target="https://www.caixa.gov.br/Downloads/sinapi-cadernos-tecnicos/SINAPI-CT-LIGACOES-PREDIAIS-DE-AGUA-E-ESGOTO.pdf" TargetMode="External"/><Relationship Id="rId9135" Type="http://schemas.openxmlformats.org/officeDocument/2006/relationships/hyperlink" Target="https://www.caixa.gov.br/Downloads/sinapi-cadernos-tecnicos/SINAPI-CT-TRANSPORTE-FLUVIAL-CARGA-E-DESCARGA.pdf" TargetMode="External"/><Relationship Id="rId1124" Type="http://schemas.openxmlformats.org/officeDocument/2006/relationships/hyperlink" Target="https://www.caixa.gov.br/Downloads/sinapi-cadernos-tecnicos/SINAPI-CT-CAIXAS-ENTERRADAS.pdf" TargetMode="External"/><Relationship Id="rId4694" Type="http://schemas.openxmlformats.org/officeDocument/2006/relationships/hyperlink" Target="https://www.caixa.gov.br/Downloads/sinapi-cadernos-tecnicos/SINAPI-CT-INSTALACOES-ELETRICAS-QUADROS-CABOS-DISJUNTORES-CONTATORES-E-BARRAMENTOS-BLINDADOS.pdf" TargetMode="External"/><Relationship Id="rId5745" Type="http://schemas.openxmlformats.org/officeDocument/2006/relationships/hyperlink" Target="https://www.caixa.gov.br/Downloads/sinapi-cadernos-tecnicos/SINAPI-CT-INSTALACOES-PREDIAIS-DE-AGUA-QUENTE-EM-CPVC.pdf" TargetMode="External"/><Relationship Id="rId8151" Type="http://schemas.openxmlformats.org/officeDocument/2006/relationships/hyperlink" Target="https://www.caixa.gov.br/Downloads/sinapi-cadernos-tecnicos/SINAPI-CT-POCOS-DE-VISITA-E-CAIXAS-PARA-BOCAS-DE-LOBO.pdf" TargetMode="External"/><Relationship Id="rId9202" Type="http://schemas.openxmlformats.org/officeDocument/2006/relationships/hyperlink" Target="https://www.caixa.gov.br/Downloads/sinapi-cadernos-tecnicos/SINAPI-CT-TRANSPORTE-DE-MATERIAIS-DENTRO-DO-CANTEIRO-DE-OBRAS.pdf" TargetMode="External"/><Relationship Id="rId3296" Type="http://schemas.openxmlformats.org/officeDocument/2006/relationships/hyperlink" Target="https://www.caixa.gov.br/Downloads/sinapi-cadernos-tecnicos/SINAPI-CT-ESCAVACAO-DE-VALAS.pdf" TargetMode="External"/><Relationship Id="rId4347" Type="http://schemas.openxmlformats.org/officeDocument/2006/relationships/hyperlink" Target="https://www.caixa.gov.br/Downloads/sinapi-cadernos-tecnicos/SINAPI-CT-IMPERMEABILIZACAO-PROTECAO-MECANICA-E-TRATAMENTO-DE-JUNTA.pdf" TargetMode="External"/><Relationship Id="rId4761" Type="http://schemas.openxmlformats.org/officeDocument/2006/relationships/hyperlink" Target="https://www.caixa.gov.br/Downloads/sinapi-cadernos-tecnicos/SINAPI-CT-INSTALACOES-ELETRICAS-REDE-DE-DISTRIBUICAO.pdf" TargetMode="External"/><Relationship Id="rId3363" Type="http://schemas.openxmlformats.org/officeDocument/2006/relationships/hyperlink" Target="https://www.caixa.gov.br/Downloads/sinapi-cadernos-tecnicos/SINAPI-CT-ESCORAMENTO-E-PREPARO-DE-FUNDO-DE-VALAS.pdf" TargetMode="External"/><Relationship Id="rId4414" Type="http://schemas.openxmlformats.org/officeDocument/2006/relationships/hyperlink" Target="https://www.caixa.gov.br/Downloads/sinapi-cadernos-tecnicos/SINAPI-CT-INSTALACOES-ELETRICAS-ELETRODUTOS-EMBUTIDOS-CABOS-CAIXAS-TOMADAS-E-INTERRUPTORES.pdf" TargetMode="External"/><Relationship Id="rId5812" Type="http://schemas.openxmlformats.org/officeDocument/2006/relationships/hyperlink" Target="https://www.caixa.gov.br/Downloads/sinapi-cadernos-tecnicos/SINAPI-CT-INSTALACOES-PREDIAIS-DE-AGUA-QUENTE-EM-CPVC.pdf" TargetMode="External"/><Relationship Id="rId8968" Type="http://schemas.openxmlformats.org/officeDocument/2006/relationships/hyperlink" Target="https://www.caixa.gov.br/Downloads/sinapi-cadernos-tecnicos/SINAPI-CT-SOLDA-DE-TOPO-EM-ELEMENTOS-DE-ACO.pdf" TargetMode="External"/><Relationship Id="rId284" Type="http://schemas.openxmlformats.org/officeDocument/2006/relationships/hyperlink" Target="https://www.caixa.gov.br/Downloads/sinapi-cadernos-tecnicos/SINAPI-CT-ARMACAO-PARA-ESTRUTURAS-DE-CONCRETO-ARMADO.pdf" TargetMode="External"/><Relationship Id="rId3016" Type="http://schemas.openxmlformats.org/officeDocument/2006/relationships/hyperlink" Target="https://www.caixa.gov.br/Downloads/sinapi-cadernos-tecnicos/SINAPI-CT-EQUIPAMENTOS-DE-PROTECAO-COLETIVA.pdf" TargetMode="External"/><Relationship Id="rId7984" Type="http://schemas.openxmlformats.org/officeDocument/2006/relationships/hyperlink" Target="https://www.caixa.gov.br/Downloads/sinapi-cadernos-tecnicos/SINAPI-CT-PISOS.pdf" TargetMode="External"/><Relationship Id="rId3430" Type="http://schemas.openxmlformats.org/officeDocument/2006/relationships/hyperlink" Target="https://www.caixa.gov.br/Downloads/sinapi-cadernos-tecnicos/SINAPI-CT-ESQUADRIAS-JANELAS.pdf" TargetMode="External"/><Relationship Id="rId5188" Type="http://schemas.openxmlformats.org/officeDocument/2006/relationships/hyperlink" Target="https://www.caixa.gov.br/Downloads/sinapi-cadernos-tecnicos/SINAPI-CT-INSTALACOES-HIDRAULICAS-EM-PEX.pdf" TargetMode="External"/><Relationship Id="rId6586" Type="http://schemas.openxmlformats.org/officeDocument/2006/relationships/hyperlink" Target="https://www.caixa.gov.br/Downloads/sinapi-cadernos-tecnicos/SINAPI-CT-INSTALACOES-EM-COBRE.pdf" TargetMode="External"/><Relationship Id="rId7637" Type="http://schemas.openxmlformats.org/officeDocument/2006/relationships/hyperlink" Target="https://www.caixa.gov.br/Downloads/sinapi-cadernos-tecnicos/SINAPI-CT-PASSEIOS-DE-CONCRETO.pdf" TargetMode="External"/><Relationship Id="rId351" Type="http://schemas.openxmlformats.org/officeDocument/2006/relationships/hyperlink" Target="https://www.caixa.gov.br/Downloads/sinapi-cadernos-tecnicos/SINAPI-CT-ASSENTAMENTO-DE-TUBOS-DE-ESGOTO-EM-PVC-E-PEAD.pdf" TargetMode="External"/><Relationship Id="rId2032" Type="http://schemas.openxmlformats.org/officeDocument/2006/relationships/hyperlink" Target="https://www.caixa.gov.br/Downloads/sinapi-cadernos-tecnicos/SINAPI-CT-DEPRECIACAO-JUROS-IMPOSTOS-E-SEGUROS-MANUTENCAO-E-MATERIAIS-NA-OPERACAO-DOS-EQUIPAMENTOS.pdf" TargetMode="External"/><Relationship Id="rId6239" Type="http://schemas.openxmlformats.org/officeDocument/2006/relationships/hyperlink" Target="https://www.caixa.gov.br/Downloads/sinapi-cadernos-tecnicos/SINAPI-CT-INSTALACOES-DE-GAS-E-INCENDIO-EM-ACO-E-FERRO-GALVANIZADO.pdf" TargetMode="External"/><Relationship Id="rId6653" Type="http://schemas.openxmlformats.org/officeDocument/2006/relationships/hyperlink" Target="https://www.caixa.gov.br/Downloads/sinapi-cadernos-tecnicos/SINAPI-CT-INSTALACOES-PARA-CANTEIROS-DE-OBRAS.pdf" TargetMode="External"/><Relationship Id="rId7704" Type="http://schemas.openxmlformats.org/officeDocument/2006/relationships/hyperlink" Target="https://www.caixa.gov.br/Downloads/sinapi-cadernos-tecnicos/SINAPI-CT-PAVIMENTO-RIGIDO-DE-CONCRETO.pdf" TargetMode="External"/><Relationship Id="rId1798" Type="http://schemas.openxmlformats.org/officeDocument/2006/relationships/hyperlink" Target="https://www.caixa.gov.br/Downloads/sinapi-cadernos-tecnicos/SINAPI-CT-CUSTOS-HORARIOS-PRODUTIVO-E-IMPRODUTIVO-DOS-EQUIPAMENTOS.pdf" TargetMode="External"/><Relationship Id="rId2849" Type="http://schemas.openxmlformats.org/officeDocument/2006/relationships/hyperlink" Target="https://www.caixa.gov.br/Downloads/sinapi-cadernos-tecnicos/SINAPI-CT-DUTOS-PARA-AR-CONDICIONADO.pdf" TargetMode="External"/><Relationship Id="rId5255" Type="http://schemas.openxmlformats.org/officeDocument/2006/relationships/hyperlink" Target="https://www.caixa.gov.br/Downloads/sinapi-cadernos-tecnicos/SINAPI-CT-INSTALACOES-HIDRAULICAS-EM-PPR.pdf" TargetMode="External"/><Relationship Id="rId6306" Type="http://schemas.openxmlformats.org/officeDocument/2006/relationships/hyperlink" Target="https://www.caixa.gov.br/Downloads/sinapi-cadernos-tecnicos/SINAPI-CT-INSTALACOES-DE-AR-CONDICIONADO.pdf" TargetMode="External"/><Relationship Id="rId6720" Type="http://schemas.openxmlformats.org/officeDocument/2006/relationships/hyperlink" Target="https://www.caixa.gov.br/Downloads/sinapi-cadernos-tecnicos/SINAPI-CT-LIGACOES-PREDIAIS-DE-AGUA-E-ESGOTO.pdf" TargetMode="External"/><Relationship Id="rId1865" Type="http://schemas.openxmlformats.org/officeDocument/2006/relationships/hyperlink" Target="https://www.caixa.gov.br/Downloads/sinapi-cadernos-tecnicos/SINAPI-CT-DEMOLICOES-E-REMOCOES.pdf" TargetMode="External"/><Relationship Id="rId4271" Type="http://schemas.openxmlformats.org/officeDocument/2006/relationships/hyperlink" Target="https://www.caixa.gov.br/Downloads/sinapi-cadernos-tecnicos/SINAPI-CT-GUIAS-E-SARJETAS.pdf" TargetMode="External"/><Relationship Id="rId5322" Type="http://schemas.openxmlformats.org/officeDocument/2006/relationships/hyperlink" Target="https://www.caixa.gov.br/Downloads/sinapi-cadernos-tecnicos/SINAPI-CT-INSTALACOES-HIDRAULICAS-EM-PPR.pdf" TargetMode="External"/><Relationship Id="rId8478" Type="http://schemas.openxmlformats.org/officeDocument/2006/relationships/hyperlink" Target="https://www.caixa.gov.br/Downloads/sinapi-cadernos-tecnicos/SINAPI-CT-RECOMPOSICAO-DE-PAVIMENTOS.pdf" TargetMode="External"/><Relationship Id="rId8892" Type="http://schemas.openxmlformats.org/officeDocument/2006/relationships/hyperlink" Target="https://www.caixa.gov.br/Downloads/sinapi-cadernos-tecnicos/SINAPI-CT-SISTEMA-DE-PROTECAO-CONTRA-DESCARGAS-ATMOSFERICAS-SPDA.pdf" TargetMode="External"/><Relationship Id="rId9529" Type="http://schemas.openxmlformats.org/officeDocument/2006/relationships/hyperlink" Target="https://www.caixa.gov.br/Downloads/sinapi-cadernos-tecnicos/SINAPI-CT-VIDROS-E-ESPELHOS.pdf" TargetMode="External"/><Relationship Id="rId1518" Type="http://schemas.openxmlformats.org/officeDocument/2006/relationships/hyperlink" Target="https://www.caixa.gov.br/Downloads/sinapi-cadernos-tecnicos/SINAPI-CT-CUSTOS-HORARIOS-PRODUTIVO-E-IMPRODUTIVO-DOS-EQUIPAMENTOS.pdf" TargetMode="External"/><Relationship Id="rId2916" Type="http://schemas.openxmlformats.org/officeDocument/2006/relationships/hyperlink" Target="https://www.caixa.gov.br/Downloads/sinapi-cadernos-tecnicos/SINAPI-CT-ELETROCALHAS.pdf" TargetMode="External"/><Relationship Id="rId7494" Type="http://schemas.openxmlformats.org/officeDocument/2006/relationships/hyperlink" Target="https://www.caixa.gov.br/Downloads/sinapi-cadernos-tecnicos/SINAPI-CT-PAISAGISMO-PLANTIO.pdf" TargetMode="External"/><Relationship Id="rId8545" Type="http://schemas.openxmlformats.org/officeDocument/2006/relationships/hyperlink" Target="https://www.caixa.gov.br/Downloads/sinapi-cadernos-tecnicos/SINAPI-CT-REDES-ENTERRADAS-DE-DISTRIBUICAO-ELETRICA.pdf" TargetMode="External"/><Relationship Id="rId1932" Type="http://schemas.openxmlformats.org/officeDocument/2006/relationships/hyperlink" Target="https://www.caixa.gov.br/Downloads/sinapi-cadernos-tecnicos/SINAPI-CT-DEPRECIACAO-JUROS-IMPOSTOS-E-SEGUROS-MANUTENCAO-E-MATERIAIS-NA-OPERACAO-DOS-EQUIPAMENTOS.pdf" TargetMode="External"/><Relationship Id="rId6096" Type="http://schemas.openxmlformats.org/officeDocument/2006/relationships/hyperlink" Target="https://www.caixa.gov.br/Downloads/sinapi-cadernos-tecnicos/SINAPI-CT-INSTALACOES-DE-GAS-E-INCENDIO-EM-ACO-E-FERRO-GALVANIZADO.pdf" TargetMode="External"/><Relationship Id="rId7147" Type="http://schemas.openxmlformats.org/officeDocument/2006/relationships/hyperlink" Target="https://www.caixa.gov.br/Downloads/sinapi-cadernos-tecnicos/SINAPI-CT-LOUCAS-E-METAIS.pdf" TargetMode="External"/><Relationship Id="rId6163" Type="http://schemas.openxmlformats.org/officeDocument/2006/relationships/hyperlink" Target="https://www.caixa.gov.br/Downloads/sinapi-cadernos-tecnicos/SINAPI-CT-INSTALACOES-DE-GAS-E-INCENDIO-EM-ACO-E-FERRO-GALVANIZADO.pdf" TargetMode="External"/><Relationship Id="rId7561" Type="http://schemas.openxmlformats.org/officeDocument/2006/relationships/hyperlink" Target="https://www.caixa.gov.br/Downloads/sinapi-cadernos-tecnicos/SINAPI-CT-PAREDES-DE-CONCRETO-ESTUCAMENTO.pdf" TargetMode="External"/><Relationship Id="rId8612" Type="http://schemas.openxmlformats.org/officeDocument/2006/relationships/hyperlink" Target="https://www.caixa.gov.br/Downloads/sinapi-cadernos-tecnicos/SINAPI-CT-REDES-DE-LOGICA-TELEFONIA-E-IMAGEM.pdf" TargetMode="External"/><Relationship Id="rId3757" Type="http://schemas.openxmlformats.org/officeDocument/2006/relationships/hyperlink" Target="https://www.caixa.gov.br/Downloads/sinapi-cadernos-tecnicos/SINAPI-CT-ESTRUTURAS-DE-CONTENCAO-PERFIS-PRANCHADOS-CORTINAS-E-MUROS-DE-ARRIMO.pdf" TargetMode="External"/><Relationship Id="rId4808" Type="http://schemas.openxmlformats.org/officeDocument/2006/relationships/hyperlink" Target="https://www.caixa.gov.br/Downloads/sinapi-cadernos-tecnicos/SINAPI-CT-INSTALACOES-HIDRAULICAS-RESERVACAO-E-BOMBAS-DE-RECALQUE.pdf" TargetMode="External"/><Relationship Id="rId7214" Type="http://schemas.openxmlformats.org/officeDocument/2006/relationships/hyperlink" Target="https://www.caixa.gov.br/Downloads/sinapi-cadernos-tecnicos/SINAPI-CT-LOUCAS-E-METAIS.pdf" TargetMode="External"/><Relationship Id="rId678" Type="http://schemas.openxmlformats.org/officeDocument/2006/relationships/hyperlink" Target="https://www.caixa.gov.br/Downloads/sinapi-cadernos-tecnicos/SINAPI-CT-ASSENTAMENTO-DE-TUBOS-DE-ESGOTO-OU-DRENAGEM-PLUVIAL-EM-CONCRETO.pdf" TargetMode="External"/><Relationship Id="rId2359" Type="http://schemas.openxmlformats.org/officeDocument/2006/relationships/hyperlink" Target="https://www.caixa.gov.br/Downloads/sinapi-cadernos-tecnicos/SINAPI-CT-DEPRECIACAO-JUROS-IMPOSTOS-E-SEGUROS-MANUTENCAO-E-MATERIAIS-NA-OPERACAO-DOS-EQUIPAMENTOS.pdf" TargetMode="External"/><Relationship Id="rId2773" Type="http://schemas.openxmlformats.org/officeDocument/2006/relationships/hyperlink" Target="https://www.caixa.gov.br/Downloads/sinapi-cadernos-tecnicos/SINAPI-CT-DRENOS.pdf" TargetMode="External"/><Relationship Id="rId3824" Type="http://schemas.openxmlformats.org/officeDocument/2006/relationships/hyperlink" Target="https://www.caixa.gov.br/Downloads/sinapi-cadernos-tecnicos/SINAPI-CT-ESTRUTURAS-DE-MADEIRA.pdf" TargetMode="External"/><Relationship Id="rId6230" Type="http://schemas.openxmlformats.org/officeDocument/2006/relationships/hyperlink" Target="https://www.caixa.gov.br/Downloads/sinapi-cadernos-tecnicos/SINAPI-CT-INSTALACOES-DE-GAS-E-INCENDIO-EM-ACO-E-FERRO-GALVANIZADO.pdf" TargetMode="External"/><Relationship Id="rId9386" Type="http://schemas.openxmlformats.org/officeDocument/2006/relationships/hyperlink" Target="https://www.caixa.gov.br/Downloads/sinapi-cadernos-tecnicos/SINAPI-CT-TRATAMENTOS-SUPERFICIAIS.pdf" TargetMode="External"/><Relationship Id="rId745" Type="http://schemas.openxmlformats.org/officeDocument/2006/relationships/hyperlink" Target="https://www.caixa.gov.br/Downloads/sinapi-cadernos-tecnicos/SINAPI-CT-ATERRO-E-REATERRO-DE-VALAS.pdf" TargetMode="External"/><Relationship Id="rId1375" Type="http://schemas.openxmlformats.org/officeDocument/2006/relationships/hyperlink" Target="https://www.caixa.gov.br/Downloads/sinapi-cadernos-tecnicos/SINAPI-CT-CONCRETO-PROTENDIDO.pdf" TargetMode="External"/><Relationship Id="rId2426" Type="http://schemas.openxmlformats.org/officeDocument/2006/relationships/hyperlink" Target="https://www.caixa.gov.br/Downloads/sinapi-cadernos-tecnicos/SINAPI-CT-DEPRECIACAO-JUROS-IMPOSTOS-E-SEGUROS-MANUTENCAO-E-MATERIAIS-NA-OPERACAO-DOS-EQUIPAMENTOS.pdf" TargetMode="External"/><Relationship Id="rId5996" Type="http://schemas.openxmlformats.org/officeDocument/2006/relationships/hyperlink" Target="https://www.caixa.gov.br/Downloads/sinapi-cadernos-tecnicos/SINAPI-CT-INSTALACOES-DE-GAS-E-INCENDIO-EM-ACO-E-FERRO-GALVANIZADO.pdf" TargetMode="External"/><Relationship Id="rId9039" Type="http://schemas.openxmlformats.org/officeDocument/2006/relationships/hyperlink" Target="https://www.caixa.gov.br/Downloads/sinapi-cadernos-tecnicos/SINAPI-CT-TRANSPORTE-FLUVIAL-CARGA-E-DESCARGA.pdf" TargetMode="External"/><Relationship Id="rId9453" Type="http://schemas.openxmlformats.org/officeDocument/2006/relationships/hyperlink" Target="https://www.caixa.gov.br/Downloads/sinapi-cadernos-tecnicos/SINAPI-CT-TUBULACAO-FLANGEADA-PARA-REDES-DE-AGUA.pdf" TargetMode="External"/><Relationship Id="rId81" Type="http://schemas.openxmlformats.org/officeDocument/2006/relationships/hyperlink" Target="https://www.caixa.gov.br/Downloads/sinapi-cadernos-tecnicos/SINAPI-CT-ALVENARIA-DE-VEDACAO.pdf" TargetMode="External"/><Relationship Id="rId812" Type="http://schemas.openxmlformats.org/officeDocument/2006/relationships/hyperlink" Target="https://www.caixa.gov.br/Downloads/sinapi-cadernos-tecnicos/SINAPI-CT-ATERROS-BASES-SUB-BASES-E-IMPRIMACOES.pdf" TargetMode="External"/><Relationship Id="rId1028" Type="http://schemas.openxmlformats.org/officeDocument/2006/relationships/hyperlink" Target="https://www.caixa.gov.br/Downloads/sinapi-cadernos-tecnicos/SINAPI-CT-BOCAS-PARA-BUEIROS.pdf" TargetMode="External"/><Relationship Id="rId1442" Type="http://schemas.openxmlformats.org/officeDocument/2006/relationships/hyperlink" Target="https://www.caixa.gov.br/Downloads/sinapi-cadernos-tecnicos/SINAPI-CT-CONTRAPISO.pdf" TargetMode="External"/><Relationship Id="rId2840" Type="http://schemas.openxmlformats.org/officeDocument/2006/relationships/hyperlink" Target="https://www.caixa.gov.br/Downloads/sinapi-cadernos-tecnicos/SINAPI-CT-DUTOS-PARA-AR-CONDICIONADO.pdf" TargetMode="External"/><Relationship Id="rId4598" Type="http://schemas.openxmlformats.org/officeDocument/2006/relationships/hyperlink" Target="https://www.caixa.gov.br/Downloads/sinapi-cadernos-tecnicos/SINAPI-CT-INSTALACOES-ELETRICAS-ELETRODUTOS-CONEXOES-E-CONDULETES-APARENTES.pdf" TargetMode="External"/><Relationship Id="rId5649" Type="http://schemas.openxmlformats.org/officeDocument/2006/relationships/hyperlink" Target="https://www.caixa.gov.br/Downloads/sinapi-cadernos-tecnicos/SINAPI-CT-INSTALACOES-PREDIAIS-DE-AGUA-FRIA-EM-PVC.pdf" TargetMode="External"/><Relationship Id="rId8055" Type="http://schemas.openxmlformats.org/officeDocument/2006/relationships/hyperlink" Target="https://www.caixa.gov.br/Downloads/sinapi-cadernos-tecnicos/SINAPI-CT-POSTES-DE-CONCRETO-E-METALICOS.pdf" TargetMode="External"/><Relationship Id="rId9106" Type="http://schemas.openxmlformats.org/officeDocument/2006/relationships/hyperlink" Target="https://www.caixa.gov.br/Downloads/sinapi-cadernos-tecnicos/SINAPI-CT-TRANSPORTE-FLUVIAL-CARGA-E-DESCARGA.pdf" TargetMode="External"/><Relationship Id="rId9520" Type="http://schemas.openxmlformats.org/officeDocument/2006/relationships/hyperlink" Target="https://www.caixa.gov.br/Downloads/sinapi-cadernos-tecnicos/SINAPI-CT-VIDROS-E-ESPELHOS.pdf" TargetMode="External"/><Relationship Id="rId7071" Type="http://schemas.openxmlformats.org/officeDocument/2006/relationships/hyperlink" Target="https://www.caixa.gov.br/Downloads/sinapi-metodologia/Livro_SINAPI_Calculos_Parametros.pdf" TargetMode="External"/><Relationship Id="rId8122" Type="http://schemas.openxmlformats.org/officeDocument/2006/relationships/hyperlink" Target="https://www.caixa.gov.br/Downloads/sinapi-cadernos-tecnicos/SINAPI-CT-POCOS-DE-VISITA-E-CAIXAS-PARA-BOCAS-DE-LOBO.pdf" TargetMode="External"/><Relationship Id="rId3267" Type="http://schemas.openxmlformats.org/officeDocument/2006/relationships/hyperlink" Target="https://www.caixa.gov.br/Downloads/sinapi-cadernos-tecnicos/SINAPI-CT-ESCAVACAO-DE-VALAS.pdf" TargetMode="External"/><Relationship Id="rId4665" Type="http://schemas.openxmlformats.org/officeDocument/2006/relationships/hyperlink" Target="https://www.caixa.gov.br/Downloads/sinapi-cadernos-tecnicos/SINAPI-CT-INSTALACOES-ELETRICAS-QUADROS-CABOS-DISJUNTORES-CONTATORES-E-BARRAMENTOS-BLINDADOS.pdf" TargetMode="External"/><Relationship Id="rId5716" Type="http://schemas.openxmlformats.org/officeDocument/2006/relationships/hyperlink" Target="https://www.caixa.gov.br/Downloads/sinapi-cadernos-tecnicos/SINAPI-CT-INSTALACOES-PREDIAIS-DE-AGUA-QUENTE-EM-CPVC.pdf" TargetMode="External"/><Relationship Id="rId188" Type="http://schemas.openxmlformats.org/officeDocument/2006/relationships/hyperlink" Target="https://www.caixa.gov.br/Downloads/sinapi-cadernos-tecnicos/SINAPI-CT-ARGAMASSAS.pdf" TargetMode="External"/><Relationship Id="rId3681" Type="http://schemas.openxmlformats.org/officeDocument/2006/relationships/hyperlink" Target="https://www.caixa.gov.br/Downloads/sinapi-cadernos-tecnicos/SINAPI-CT-ESTRUTURA-E-TRAMA-PARA-COBERTURA.pdf" TargetMode="External"/><Relationship Id="rId4318" Type="http://schemas.openxmlformats.org/officeDocument/2006/relationships/hyperlink" Target="https://www.caixa.gov.br/Downloads/sinapi-cadernos-tecnicos/SINAPI-CT-ILUMINACAO-PREDIAL-E-MONITORAMENTO.pdf" TargetMode="External"/><Relationship Id="rId4732" Type="http://schemas.openxmlformats.org/officeDocument/2006/relationships/hyperlink" Target="https://www.caixa.gov.br/Downloads/sinapi-cadernos-tecnicos/SINAPI-CT-INSTALACOES-ELETRICAS-REDE-DE-DISTRIBUICAO.pdf" TargetMode="External"/><Relationship Id="rId7888" Type="http://schemas.openxmlformats.org/officeDocument/2006/relationships/hyperlink" Target="https://www.caixa.gov.br/Downloads/sinapi-cadernos-tecnicos/SINAPI-CT-PINTURA-EM-MADEIRA.pdf" TargetMode="External"/><Relationship Id="rId8939" Type="http://schemas.openxmlformats.org/officeDocument/2006/relationships/hyperlink" Target="https://www.caixa.gov.br/Downloads/sinapi-cadernos-tecnicos/SINAPI-CT-SISTEMAS-DE-MEDICAO.pdf" TargetMode="External"/><Relationship Id="rId2283" Type="http://schemas.openxmlformats.org/officeDocument/2006/relationships/hyperlink" Target="https://www.caixa.gov.br/Downloads/sinapi-cadernos-tecnicos/SINAPI-CT-DEPRECIACAO-JUROS-IMPOSTOS-E-SEGUROS-MANUTENCAO-E-MATERIAIS-NA-OPERACAO-DOS-EQUIPAMENTOS.pdf" TargetMode="External"/><Relationship Id="rId3334" Type="http://schemas.openxmlformats.org/officeDocument/2006/relationships/hyperlink" Target="https://www.caixa.gov.br/Downloads/sinapi-cadernos-tecnicos/SINAPI-CT-ESCAVACAO-DE-VALAS.pdf" TargetMode="External"/><Relationship Id="rId7955" Type="http://schemas.openxmlformats.org/officeDocument/2006/relationships/hyperlink" Target="https://www.caixa.gov.br/Downloads/sinapi-cadernos-tecnicos/SINAPI-CT-PINTURA-PARA-PISOS-E-PARA-SINALIZACAO-HORIZONTAL-E-VERTICAL.pdf" TargetMode="External"/><Relationship Id="rId255" Type="http://schemas.openxmlformats.org/officeDocument/2006/relationships/hyperlink" Target="https://www.caixa.gov.br/Downloads/sinapi-cadernos-tecnicos/SINAPI-CT-ARGAMASSAS.pdf" TargetMode="External"/><Relationship Id="rId2350" Type="http://schemas.openxmlformats.org/officeDocument/2006/relationships/hyperlink" Target="https://www.caixa.gov.br/Downloads/sinapi-cadernos-tecnicos/SINAPI-CT-DEPRECIACAO-JUROS-IMPOSTOS-E-SEGUROS-MANUTENCAO-E-MATERIAIS-NA-OPERACAO-DOS-EQUIPAMENTOS.pdf" TargetMode="External"/><Relationship Id="rId3401" Type="http://schemas.openxmlformats.org/officeDocument/2006/relationships/hyperlink" Target="https://www.caixa.gov.br/Downloads/sinapi-cadernos-tecnicos/SINAPI-CT-ESCORAMENTO-E-PREPARO-DE-FUNDO-DE-VALAS.pdf" TargetMode="External"/><Relationship Id="rId6557" Type="http://schemas.openxmlformats.org/officeDocument/2006/relationships/hyperlink" Target="https://www.caixa.gov.br/Downloads/sinapi-cadernos-tecnicos/SINAPI-CT-INSTALACOES-EM-COBRE.pdf" TargetMode="External"/><Relationship Id="rId6971" Type="http://schemas.openxmlformats.org/officeDocument/2006/relationships/hyperlink" Target="https://www.caixa.gov.br/Downloads/sinapi-metodologia/Livro_SINAPI_Calculos_Parametros.pdf" TargetMode="External"/><Relationship Id="rId7608" Type="http://schemas.openxmlformats.org/officeDocument/2006/relationships/hyperlink" Target="https://www.caixa.gov.br/Downloads/sinapi-cadernos-tecnicos/SINAPI-CT-PARQUINHOS-E-EQUIPAMENTOS-DE-GINASTICA-AO-AR-LIVRE.pdf" TargetMode="External"/><Relationship Id="rId322" Type="http://schemas.openxmlformats.org/officeDocument/2006/relationships/hyperlink" Target="https://www.caixa.gov.br/Downloads/sinapi-cadernos-tecnicos/SINAPI-CT-ARMACAO-PARA-ESTRUTURAS-DE-CONCRETO-ARMADO.pdf" TargetMode="External"/><Relationship Id="rId2003" Type="http://schemas.openxmlformats.org/officeDocument/2006/relationships/hyperlink" Target="https://www.caixa.gov.br/Downloads/sinapi-cadernos-tecnicos/SINAPI-CT-DEPRECIACAO-JUROS-IMPOSTOS-E-SEGUROS-MANUTENCAO-E-MATERIAIS-NA-OPERACAO-DOS-EQUIPAMENTOS.pdf" TargetMode="External"/><Relationship Id="rId5159" Type="http://schemas.openxmlformats.org/officeDocument/2006/relationships/hyperlink" Target="https://www.caixa.gov.br/Downloads/sinapi-cadernos-tecnicos/SINAPI-CT-INSTALACOES-HIDRAULICAS-EM-PEX.pdf" TargetMode="External"/><Relationship Id="rId5573" Type="http://schemas.openxmlformats.org/officeDocument/2006/relationships/hyperlink" Target="https://www.caixa.gov.br/Downloads/sinapi-cadernos-tecnicos/SINAPI-CT-INSTALACOES-PREDIAIS-DE-AGUA-FRIA-EM-PVC.pdf" TargetMode="External"/><Relationship Id="rId6624" Type="http://schemas.openxmlformats.org/officeDocument/2006/relationships/hyperlink" Target="https://www.caixa.gov.br/Downloads/sinapi-cadernos-tecnicos/SINAPI-CT-INSTALACOES-PARA-CANTEIROS-DE-OBRAS.pdf" TargetMode="External"/><Relationship Id="rId9030" Type="http://schemas.openxmlformats.org/officeDocument/2006/relationships/hyperlink" Target="https://www.caixa.gov.br/Downloads/sinapi-cadernos-tecnicos/SINAPI-CT-TRANSFORMADORES.pdf" TargetMode="External"/><Relationship Id="rId4175" Type="http://schemas.openxmlformats.org/officeDocument/2006/relationships/hyperlink" Target="https://www.caixa.gov.br/Downloads/sinapi-cadernos-tecnicos/SINAPI-CT-GESSO.pdf" TargetMode="External"/><Relationship Id="rId5226" Type="http://schemas.openxmlformats.org/officeDocument/2006/relationships/hyperlink" Target="https://www.caixa.gov.br/Downloads/sinapi-cadernos-tecnicos/SINAPI-CT-INSTALACOES-HIDRAULICAS-EM-PEX.pdf" TargetMode="External"/><Relationship Id="rId1769" Type="http://schemas.openxmlformats.org/officeDocument/2006/relationships/hyperlink" Target="https://www.caixa.gov.br/Downloads/sinapi-cadernos-tecnicos/SINAPI-CT-CUSTOS-HORARIOS-PRODUTIVO-E-IMPRODUTIVO-DOS-EQUIPAMENTOS.pdf" TargetMode="External"/><Relationship Id="rId3191" Type="http://schemas.openxmlformats.org/officeDocument/2006/relationships/hyperlink" Target="https://www.caixa.gov.br/Downloads/sinapi-cadernos-tecnicos/SINAPI-CT-ESCAVACAO-HORIZONTAL.pdf" TargetMode="External"/><Relationship Id="rId4242" Type="http://schemas.openxmlformats.org/officeDocument/2006/relationships/hyperlink" Target="https://www.caixa.gov.br/Downloads/sinapi-cadernos-tecnicos/SINAPI-CT-GUIAS-E-SARJETAS.pdf" TargetMode="External"/><Relationship Id="rId5640" Type="http://schemas.openxmlformats.org/officeDocument/2006/relationships/hyperlink" Target="https://www.caixa.gov.br/Downloads/sinapi-cadernos-tecnicos/SINAPI-CT-INSTALACOES-PREDIAIS-DE-AGUA-FRIA-EM-PVC.pdf" TargetMode="External"/><Relationship Id="rId7398" Type="http://schemas.openxmlformats.org/officeDocument/2006/relationships/hyperlink" Target="https://www.caixa.gov.br/Downloads/sinapi-cadernos-tecnicos/SINAPI-CT-MASSA-UNICA-INTERNA.pdf" TargetMode="External"/><Relationship Id="rId8796" Type="http://schemas.openxmlformats.org/officeDocument/2006/relationships/hyperlink" Target="https://www.caixa.gov.br/Downloads/sinapi-cadernos-tecnicos/SINAPI-CT-REVESTIMENTOS-CERAMICOS-INTERNOS.pdf" TargetMode="External"/><Relationship Id="rId1836" Type="http://schemas.openxmlformats.org/officeDocument/2006/relationships/hyperlink" Target="https://www.caixa.gov.br/Downloads/sinapi-cadernos-tecnicos/SINAPI-CT-CUSTOS-HORARIOS-PRODUTIVO-E-IMPRODUTIVO-DOS-EQUIPAMENTOS.pdf" TargetMode="External"/><Relationship Id="rId8449" Type="http://schemas.openxmlformats.org/officeDocument/2006/relationships/hyperlink" Target="https://www.caixa.gov.br/Downloads/sinapi-cadernos-tecnicos/SINAPI-CT-RASGOS-E-FIXACOES.pdf" TargetMode="External"/><Relationship Id="rId8863" Type="http://schemas.openxmlformats.org/officeDocument/2006/relationships/hyperlink" Target="https://www.caixa.gov.br/Downloads/sinapi-cadernos-tecnicos/SINAPI-CT-SINALIZACAO-VERTICAL-VIARIA.pdf" TargetMode="External"/><Relationship Id="rId1903" Type="http://schemas.openxmlformats.org/officeDocument/2006/relationships/hyperlink" Target="https://www.caixa.gov.br/Downloads/sinapi-cadernos-tecnicos/SINAPI-CT-DEMOLICOES-E-REMOCOES.pdf" TargetMode="External"/><Relationship Id="rId7465" Type="http://schemas.openxmlformats.org/officeDocument/2006/relationships/hyperlink" Target="https://www.caixa.gov.br/Downloads/sinapi-cadernos-tecnicos/SINAPI-CT-MONTAGEM-DE-GRUAS-E-CREMALHEIRAS.pdf" TargetMode="External"/><Relationship Id="rId8516" Type="http://schemas.openxmlformats.org/officeDocument/2006/relationships/hyperlink" Target="https://www.caixa.gov.br/Downloads/sinapi-cadernos-tecnicos/SINAPI-CT-RECOMPOSICAO-DE-PAVIMENTOS.pdf" TargetMode="External"/><Relationship Id="rId8930" Type="http://schemas.openxmlformats.org/officeDocument/2006/relationships/hyperlink" Target="https://www.caixa.gov.br/Downloads/sinapi-cadernos-tecnicos/SINAPI-CT-SISTEMAS-DE-MEDICAO.pdf" TargetMode="External"/><Relationship Id="rId6067" Type="http://schemas.openxmlformats.org/officeDocument/2006/relationships/hyperlink" Target="https://www.caixa.gov.br/Downloads/sinapi-cadernos-tecnicos/SINAPI-CT-INSTALACOES-DE-GAS-E-INCENDIO-EM-ACO-E-FERRO-GALVANIZADO.pdf" TargetMode="External"/><Relationship Id="rId6481" Type="http://schemas.openxmlformats.org/officeDocument/2006/relationships/hyperlink" Target="https://www.caixa.gov.br/Downloads/sinapi-cadernos-tecnicos/SINAPI-CT-INSTALACOES-EM-COBRE.pdf" TargetMode="External"/><Relationship Id="rId7118" Type="http://schemas.openxmlformats.org/officeDocument/2006/relationships/hyperlink" Target="https://www.caixa.gov.br/Downloads/sinapi-metodologia/Livro_SINAPI_Calculos_Parametros.pdf" TargetMode="External"/><Relationship Id="rId7532" Type="http://schemas.openxmlformats.org/officeDocument/2006/relationships/hyperlink" Target="https://www.caixa.gov.br/Downloads/sinapi-cadernos-tecnicos/SINAPI-CT-PAREDES-DE-CONCRETO-ESTUCAMENTO.pdf" TargetMode="External"/><Relationship Id="rId996" Type="http://schemas.openxmlformats.org/officeDocument/2006/relationships/hyperlink" Target="https://www.caixa.gov.br/Downloads/sinapi-cadernos-tecnicos/SINAPI-CT-BOCAS-PARA-BUEIROS.pdf" TargetMode="External"/><Relationship Id="rId2677" Type="http://schemas.openxmlformats.org/officeDocument/2006/relationships/hyperlink" Target="https://www.caixa.gov.br/Downloads/sinapi-cadernos-tecnicos/SINAPI-CT-DEPRECIACAO-JUROS-IMPOSTOS-E-SEGUROS-MANUTENCAO-E-MATERIAIS-NA-OPERACAO-DOS-EQUIPAMENTOS.pdf" TargetMode="External"/><Relationship Id="rId3728" Type="http://schemas.openxmlformats.org/officeDocument/2006/relationships/hyperlink" Target="https://www.caixa.gov.br/Downloads/sinapi-cadernos-tecnicos/SINAPI-CT-ESTRUTURAS-PRE-FABRICADAS-E-PRE-MOLDADAS.pdf" TargetMode="External"/><Relationship Id="rId5083" Type="http://schemas.openxmlformats.org/officeDocument/2006/relationships/hyperlink" Target="https://www.caixa.gov.br/Downloads/sinapi-cadernos-tecnicos/SINAPI-CT-INSTALACOES-HIDRAULICAS-RESERVACAO-E-BOMBAS-DE-RECALQUE.pdf" TargetMode="External"/><Relationship Id="rId6134" Type="http://schemas.openxmlformats.org/officeDocument/2006/relationships/hyperlink" Target="https://www.caixa.gov.br/Downloads/sinapi-cadernos-tecnicos/SINAPI-CT-INSTALACOES-DE-GAS-E-INCENDIO-EM-ACO-E-FERRO-GALVANIZADO.pdf" TargetMode="External"/><Relationship Id="rId649" Type="http://schemas.openxmlformats.org/officeDocument/2006/relationships/hyperlink" Target="https://www.caixa.gov.br/Downloads/sinapi-cadernos-tecnicos/SINAPI-CT-ASSENTAMENTO-DE-TUBOS-DE-ESGOTO-OU-DRENAGEM-PLUVIAL-EM-CONCRETO.pdf" TargetMode="External"/><Relationship Id="rId1279" Type="http://schemas.openxmlformats.org/officeDocument/2006/relationships/hyperlink" Target="https://www.caixa.gov.br/Downloads/sinapi-cadernos-tecnicos/SINAPI-CT-CHAPISCO.pdf" TargetMode="External"/><Relationship Id="rId5150" Type="http://schemas.openxmlformats.org/officeDocument/2006/relationships/hyperlink" Target="https://www.caixa.gov.br/Downloads/sinapi-cadernos-tecnicos/SINAPI-CT-INSTALACOES-HIDRAULICAS-EM-PEX.pdf" TargetMode="External"/><Relationship Id="rId6201" Type="http://schemas.openxmlformats.org/officeDocument/2006/relationships/hyperlink" Target="https://www.caixa.gov.br/Downloads/sinapi-cadernos-tecnicos/SINAPI-CT-INSTALACOES-DE-GAS-E-INCENDIO-EM-ACO-E-FERRO-GALVANIZADO.pdf" TargetMode="External"/><Relationship Id="rId9357" Type="http://schemas.openxmlformats.org/officeDocument/2006/relationships/hyperlink" Target="https://www.caixa.gov.br/Downloads/sinapi-cadernos-tecnicos/SINAPI-CT-TRANSPORTE-CARGA-E-DESCARGA-DE-MATERIAIS.pdf" TargetMode="External"/><Relationship Id="rId1346" Type="http://schemas.openxmlformats.org/officeDocument/2006/relationships/hyperlink" Target="https://www.caixa.gov.br/Downloads/sinapi-cadernos-tecnicos/SINAPI-CT-CONCRETO-PROTENDIDO.pdf" TargetMode="External"/><Relationship Id="rId1693" Type="http://schemas.openxmlformats.org/officeDocument/2006/relationships/hyperlink" Target="https://www.caixa.gov.br/Downloads/sinapi-cadernos-tecnicos/SINAPI-CT-CUSTOS-HORARIOS-PRODUTIVO-E-IMPRODUTIVO-DOS-EQUIPAMENTOS.pdf" TargetMode="External"/><Relationship Id="rId2744" Type="http://schemas.openxmlformats.org/officeDocument/2006/relationships/hyperlink" Target="https://www.caixa.gov.br/Downloads/sinapi-cadernos-tecnicos/SINAPI-CT-DRENAGEM-DE-AR-CONDICIONADO.pdf" TargetMode="External"/><Relationship Id="rId8373" Type="http://schemas.openxmlformats.org/officeDocument/2006/relationships/hyperlink" Target="https://www.caixa.gov.br/Downloads/sinapi-cadernos-tecnicos/SINAPI-CT-RADIER-PISO-DE-CONCRETO-E-LAJE-SOBRE-SOLO.pdf" TargetMode="External"/><Relationship Id="rId716" Type="http://schemas.openxmlformats.org/officeDocument/2006/relationships/hyperlink" Target="https://www.caixa.gov.br/Downloads/sinapi-cadernos-tecnicos/SINAPI-CT-ATERRO-E-REATERRO-DE-VALAS.pdf" TargetMode="External"/><Relationship Id="rId1760" Type="http://schemas.openxmlformats.org/officeDocument/2006/relationships/hyperlink" Target="https://www.caixa.gov.br/Downloads/sinapi-cadernos-tecnicos/SINAPI-CT-CUSTOS-HORARIOS-PRODUTIVO-E-IMPRODUTIVO-DOS-EQUIPAMENTOS.pdf" TargetMode="External"/><Relationship Id="rId2811" Type="http://schemas.openxmlformats.org/officeDocument/2006/relationships/hyperlink" Target="https://www.caixa.gov.br/Downloads/sinapi-cadernos-tecnicos/SINAPI-CT-DUTOS-PARA-AR-CONDICIONADO.pdf" TargetMode="External"/><Relationship Id="rId5967" Type="http://schemas.openxmlformats.org/officeDocument/2006/relationships/hyperlink" Target="https://www.caixa.gov.br/Downloads/sinapi-cadernos-tecnicos/SINAPI-CT-INSTALACOES-DE-GAS-E-INCENDIO-EM-ACO-E-FERRO-GALVANIZADO.pdf" TargetMode="External"/><Relationship Id="rId8026" Type="http://schemas.openxmlformats.org/officeDocument/2006/relationships/hyperlink" Target="https://www.caixa.gov.br/Downloads/sinapi-cadernos-tecnicos/SINAPI-CT-PISOS.pdf" TargetMode="External"/><Relationship Id="rId9424" Type="http://schemas.openxmlformats.org/officeDocument/2006/relationships/hyperlink" Target="https://www.caixa.gov.br/Downloads/sinapi-cadernos-tecnicos/SINAPI-CT-TUBULACAO-FLANGEADA-PARA-REDES-DE-AGUA.pdf" TargetMode="External"/><Relationship Id="rId52" Type="http://schemas.openxmlformats.org/officeDocument/2006/relationships/hyperlink" Target="https://www.caixa.gov.br/Downloads/sinapi-cadernos-tecnicos/SINAPI-CT-ALVENARIA-DE-VEDACAO.pdf" TargetMode="External"/><Relationship Id="rId1413" Type="http://schemas.openxmlformats.org/officeDocument/2006/relationships/hyperlink" Target="https://www.caixa.gov.br/Downloads/sinapi-cadernos-tecnicos/SINAPI-CT-CONTRAPISO.pdf" TargetMode="External"/><Relationship Id="rId4569" Type="http://schemas.openxmlformats.org/officeDocument/2006/relationships/hyperlink" Target="https://www.caixa.gov.br/Downloads/sinapi-cadernos-tecnicos/SINAPI-CT-INSTALACOES-ELETRICAS-ELETRODUTOS-CONEXOES-E-CONDULETES-APARENTES.pdf" TargetMode="External"/><Relationship Id="rId4983" Type="http://schemas.openxmlformats.org/officeDocument/2006/relationships/hyperlink" Target="https://www.caixa.gov.br/Downloads/sinapi-cadernos-tecnicos/SINAPI-CT-INSTALACOES-HIDRAULICAS-RESERVACAO-E-BOMBAS-DE-RECALQUE.pdf" TargetMode="External"/><Relationship Id="rId8440" Type="http://schemas.openxmlformats.org/officeDocument/2006/relationships/hyperlink" Target="https://www.caixa.gov.br/Downloads/sinapi-cadernos-tecnicos/SINAPI-CT-RASGOS-E-FIXACOES.pdf" TargetMode="External"/><Relationship Id="rId3585" Type="http://schemas.openxmlformats.org/officeDocument/2006/relationships/hyperlink" Target="https://www.caixa.gov.br/Downloads/sinapi-cadernos-tecnicos/SINAPI-CT-ESTACAS-BROCA-STRAUSS-E-ESCAVADA-COM-FLUIDO-ESTABILIZANTE.pdf" TargetMode="External"/><Relationship Id="rId4636" Type="http://schemas.openxmlformats.org/officeDocument/2006/relationships/hyperlink" Target="https://www.caixa.gov.br/Downloads/sinapi-cadernos-tecnicos/SINAPI-CT-INSTALACOES-ELETRICAS-QUADROS-CABOS-DISJUNTORES-CONTATORES-E-BARRAMENTOS-BLINDADOS.pdf" TargetMode="External"/><Relationship Id="rId7042" Type="http://schemas.openxmlformats.org/officeDocument/2006/relationships/hyperlink" Target="https://www.caixa.gov.br/Downloads/sinapi-metodologia/Livro_SINAPI_Calculos_Parametros.pdf" TargetMode="External"/><Relationship Id="rId2187" Type="http://schemas.openxmlformats.org/officeDocument/2006/relationships/hyperlink" Target="https://www.caixa.gov.br/Downloads/sinapi-cadernos-tecnicos/SINAPI-CT-DEPRECIACAO-JUROS-IMPOSTOS-E-SEGUROS-MANUTENCAO-E-MATERIAIS-NA-OPERACAO-DOS-EQUIPAMENTOS.pdf" TargetMode="External"/><Relationship Id="rId3238" Type="http://schemas.openxmlformats.org/officeDocument/2006/relationships/hyperlink" Target="https://www.caixa.gov.br/Downloads/sinapi-cadernos-tecnicos/SINAPI-CT-ESCAVACAO-VERTICAL-A-CEU-ABERTO.pdf" TargetMode="External"/><Relationship Id="rId3652" Type="http://schemas.openxmlformats.org/officeDocument/2006/relationships/hyperlink" Target="https://www.caixa.gov.br/Downloads/sinapi-cadernos-tecnicos/SINAPI-CT-ESTRUTURA-E-TRAMA-PARA-COBERTURA.pdf" TargetMode="External"/><Relationship Id="rId4703" Type="http://schemas.openxmlformats.org/officeDocument/2006/relationships/hyperlink" Target="https://www.caixa.gov.br/Downloads/sinapi-cadernos-tecnicos/SINAPI-CT-INSTALACOES-ELETRICAS-QUADROS-CABOS-DISJUNTORES-CONTATORES-E-BARRAMENTOS-BLINDADOS.pdf" TargetMode="External"/><Relationship Id="rId7859" Type="http://schemas.openxmlformats.org/officeDocument/2006/relationships/hyperlink" Target="https://www.caixa.gov.br/Downloads/sinapi-cadernos-tecnicos/SINAPI-CT-PINTURA-EM-MADEIRA.pdf" TargetMode="External"/><Relationship Id="rId159" Type="http://schemas.openxmlformats.org/officeDocument/2006/relationships/hyperlink" Target="https://www.caixa.gov.br/Downloads/sinapi-cadernos-tecnicos/SINAPI-CT-ARGAMASSAS.pdf" TargetMode="External"/><Relationship Id="rId573" Type="http://schemas.openxmlformats.org/officeDocument/2006/relationships/hyperlink" Target="https://www.caixa.gov.br/Downloads/sinapi-cadernos-tecnicos/SINAPI-CT-ASSENTAMENTO-DE-TUBOS-DE-PVC-E-METALICOS-EM-REDES-DE-AGUA.pdf" TargetMode="External"/><Relationship Id="rId2254" Type="http://schemas.openxmlformats.org/officeDocument/2006/relationships/hyperlink" Target="https://www.caixa.gov.br/Downloads/sinapi-cadernos-tecnicos/SINAPI-CT-DEPRECIACAO-JUROS-IMPOSTOS-E-SEGUROS-MANUTENCAO-E-MATERIAIS-NA-OPERACAO-DOS-EQUIPAMENTOS.pdf" TargetMode="External"/><Relationship Id="rId3305" Type="http://schemas.openxmlformats.org/officeDocument/2006/relationships/hyperlink" Target="https://www.caixa.gov.br/Downloads/sinapi-cadernos-tecnicos/SINAPI-CT-ESCAVACAO-DE-VALAS.pdf" TargetMode="External"/><Relationship Id="rId9281" Type="http://schemas.openxmlformats.org/officeDocument/2006/relationships/hyperlink" Target="https://www.caixa.gov.br/Downloads/sinapi-cadernos-tecnicos/SINAPI-CT-TRANSPORTE-CARGA-E-DESCARGA-DE-MATERIAIS.pdf" TargetMode="External"/><Relationship Id="rId226" Type="http://schemas.openxmlformats.org/officeDocument/2006/relationships/hyperlink" Target="https://www.caixa.gov.br/Downloads/sinapi-cadernos-tecnicos/SINAPI-CT-ARGAMASSAS.pdf" TargetMode="External"/><Relationship Id="rId1270" Type="http://schemas.openxmlformats.org/officeDocument/2006/relationships/hyperlink" Target="https://www.caixa.gov.br/Downloads/sinapi-cadernos-tecnicos/SINAPI-CT-CHAPISCO.pdf" TargetMode="External"/><Relationship Id="rId5477" Type="http://schemas.openxmlformats.org/officeDocument/2006/relationships/hyperlink" Target="https://www.caixa.gov.br/Downloads/sinapi-cadernos-tecnicos/SINAPI-CT-INSTALACOES-PREDIAIS-DE-AGUA-FRIA-EM-PVC.pdf" TargetMode="External"/><Relationship Id="rId6875" Type="http://schemas.openxmlformats.org/officeDocument/2006/relationships/hyperlink" Target="https://www.caixa.gov.br/Downloads/sinapi-metodologia/Livro_SINAPI_Calculos_Parametros.pdf" TargetMode="External"/><Relationship Id="rId7926" Type="http://schemas.openxmlformats.org/officeDocument/2006/relationships/hyperlink" Target="https://www.caixa.gov.br/Downloads/sinapi-cadernos-tecnicos/SINAPI-CT-PINTURA-EM-SUPERFICIES-METALICAS.pdf" TargetMode="External"/><Relationship Id="rId640" Type="http://schemas.openxmlformats.org/officeDocument/2006/relationships/hyperlink" Target="https://www.caixa.gov.br/Downloads/sinapi-cadernos-tecnicos/SINAPI-CT-ASSENTAMENTO-DE-TUBOS-DE-ESGOTO-OU-DRENAGEM-PLUVIAL-EM-CONCRETO.pdf" TargetMode="External"/><Relationship Id="rId2321" Type="http://schemas.openxmlformats.org/officeDocument/2006/relationships/hyperlink" Target="https://www.caixa.gov.br/Downloads/sinapi-cadernos-tecnicos/SINAPI-CT-DEPRECIACAO-JUROS-IMPOSTOS-E-SEGUROS-MANUTENCAO-E-MATERIAIS-NA-OPERACAO-DOS-EQUIPAMENTOS.pdf" TargetMode="External"/><Relationship Id="rId4079" Type="http://schemas.openxmlformats.org/officeDocument/2006/relationships/hyperlink" Target="https://www.caixa.gov.br/Downloads/sinapi-cadernos-tecnicos/SINAPI-CT-FORMAS-PARA-ESTRUTURAS-DE-CONCRETO-ARMADO.pdf" TargetMode="External"/><Relationship Id="rId5891" Type="http://schemas.openxmlformats.org/officeDocument/2006/relationships/hyperlink" Target="https://www.caixa.gov.br/Downloads/sinapi-cadernos-tecnicos/SINAPI-CT-INSTALACOES-PREDIAIS-DE-AGUAS-PLUVIAIS-TUBOS-CONEXOES-CAIXAS-E-RALOS.pdf" TargetMode="External"/><Relationship Id="rId6528" Type="http://schemas.openxmlformats.org/officeDocument/2006/relationships/hyperlink" Target="https://www.caixa.gov.br/Downloads/sinapi-cadernos-tecnicos/SINAPI-CT-INSTALACOES-EM-COBRE.pdf" TargetMode="External"/><Relationship Id="rId6942" Type="http://schemas.openxmlformats.org/officeDocument/2006/relationships/hyperlink" Target="https://www.caixa.gov.br/Downloads/sinapi-metodologia/Livro_SINAPI_Calculos_Parametros.pdf" TargetMode="External"/><Relationship Id="rId9001" Type="http://schemas.openxmlformats.org/officeDocument/2006/relationships/hyperlink" Target="https://www.caixa.gov.br/Downloads/sinapi-cadernos-tecnicos/SINAPI-CT-TELHAMENTO-PARA-COBERTURA.pdf" TargetMode="External"/><Relationship Id="rId4493" Type="http://schemas.openxmlformats.org/officeDocument/2006/relationships/hyperlink" Target="https://www.caixa.gov.br/Downloads/sinapi-cadernos-tecnicos/SINAPI-CT-INSTALACOES-ELETRICAS-ELETRODUTOS-EMBUTIDOS-CABOS-CAIXAS-TOMADAS-E-INTERRUPTORES.pdf" TargetMode="External"/><Relationship Id="rId5544" Type="http://schemas.openxmlformats.org/officeDocument/2006/relationships/hyperlink" Target="https://www.caixa.gov.br/Downloads/sinapi-cadernos-tecnicos/SINAPI-CT-INSTALACOES-PREDIAIS-DE-AGUA-FRIA-EM-PVC.pdf" TargetMode="External"/><Relationship Id="rId3095" Type="http://schemas.openxmlformats.org/officeDocument/2006/relationships/hyperlink" Target="https://www.caixa.gov.br/Downloads/sinapi-cadernos-tecnicos/SINAPI-CT-ESCADAS.pdf" TargetMode="External"/><Relationship Id="rId4146" Type="http://schemas.openxmlformats.org/officeDocument/2006/relationships/hyperlink" Target="https://www.caixa.gov.br/Downloads/sinapi-cadernos-tecnicos/SINAPI-CT-GALERIAS-COM-ADUELAS-DE-CONCRETO.pdf" TargetMode="External"/><Relationship Id="rId4560" Type="http://schemas.openxmlformats.org/officeDocument/2006/relationships/hyperlink" Target="https://www.caixa.gov.br/Downloads/sinapi-cadernos-tecnicos/SINAPI-CT-INSTALACOES-ELETRICAS-ELETRODUTOS-CONEXOES-E-CONDULETES-APARENTES.pdf" TargetMode="External"/><Relationship Id="rId5611" Type="http://schemas.openxmlformats.org/officeDocument/2006/relationships/hyperlink" Target="https://www.caixa.gov.br/Downloads/sinapi-cadernos-tecnicos/SINAPI-CT-INSTALACOES-PREDIAIS-DE-AGUA-FRIA-EM-PVC.pdf" TargetMode="External"/><Relationship Id="rId8767" Type="http://schemas.openxmlformats.org/officeDocument/2006/relationships/hyperlink" Target="https://www.caixa.gov.br/Downloads/sinapi-cadernos-tecnicos/SINAPI-CT-REVESTIMENTOS-CERAMICOS-INTERNOS.pdf" TargetMode="External"/><Relationship Id="rId1807" Type="http://schemas.openxmlformats.org/officeDocument/2006/relationships/hyperlink" Target="https://www.caixa.gov.br/Downloads/sinapi-cadernos-tecnicos/SINAPI-CT-CUSTOS-HORARIOS-PRODUTIVO-E-IMPRODUTIVO-DOS-EQUIPAMENTOS.pdf" TargetMode="External"/><Relationship Id="rId3162" Type="http://schemas.openxmlformats.org/officeDocument/2006/relationships/hyperlink" Target="https://www.caixa.gov.br/Downloads/sinapi-cadernos-tecnicos/SINAPI-CT-ESCAVACAO-HORIZONTAL.pdf" TargetMode="External"/><Relationship Id="rId4213" Type="http://schemas.openxmlformats.org/officeDocument/2006/relationships/hyperlink" Target="https://www.caixa.gov.br/Downloads/sinapi-cadernos-tecnicos/SINAPI-CT-GRAUTE-E-ARMACAO.pdf" TargetMode="External"/><Relationship Id="rId7369" Type="http://schemas.openxmlformats.org/officeDocument/2006/relationships/hyperlink" Target="https://www.caixa.gov.br/Downloads/sinapi-cadernos-tecnicos/SINAPI-CT-MASSA-UNICA-EXTERNA.pdf" TargetMode="External"/><Relationship Id="rId7783" Type="http://schemas.openxmlformats.org/officeDocument/2006/relationships/hyperlink" Target="https://www.caixa.gov.br/Downloads/sinapi-cadernos-tecnicos/SINAPI-CT-PERFURACAO-HORIZONTAL-DIRECIONAL-HDD.pdf" TargetMode="External"/><Relationship Id="rId8834" Type="http://schemas.openxmlformats.org/officeDocument/2006/relationships/hyperlink" Target="https://www.caixa.gov.br/Downloads/sinapi-cadernos-tecnicos/SINAPI-CT-SINALIZACAO-VERTICAL-VIARIA.pdf" TargetMode="External"/><Relationship Id="rId6385" Type="http://schemas.openxmlformats.org/officeDocument/2006/relationships/hyperlink" Target="https://www.caixa.gov.br/Downloads/sinapi-cadernos-tecnicos/SINAPI-CT-INSTALACOES-EM-COBRE.pdf" TargetMode="External"/><Relationship Id="rId7436" Type="http://schemas.openxmlformats.org/officeDocument/2006/relationships/hyperlink" Target="https://www.caixa.gov.br/Downloads/sinapi-cadernos-tecnicos/SINAPI-CT-MOBILIARIO-URBANO.pdf" TargetMode="External"/><Relationship Id="rId150" Type="http://schemas.openxmlformats.org/officeDocument/2006/relationships/hyperlink" Target="https://www.caixa.gov.br/Downloads/sinapi-cadernos-tecnicos/SINAPI-CT-ARGAMASSAS.pdf" TargetMode="External"/><Relationship Id="rId3979" Type="http://schemas.openxmlformats.org/officeDocument/2006/relationships/hyperlink" Target="https://www.caixa.gov.br/Downloads/sinapi-cadernos-tecnicos/SINAPI-CT-FUNDACOES-RASAS-(BLOCOS-SAPATAS-VIGAS-BALDRAME).pdf" TargetMode="External"/><Relationship Id="rId6038" Type="http://schemas.openxmlformats.org/officeDocument/2006/relationships/hyperlink" Target="https://www.caixa.gov.br/Downloads/sinapi-cadernos-tecnicos/SINAPI-CT-INSTALACOES-DE-GAS-E-INCENDIO-EM-ACO-E-FERRO-GALVANIZADO.pdf" TargetMode="External"/><Relationship Id="rId6452" Type="http://schemas.openxmlformats.org/officeDocument/2006/relationships/hyperlink" Target="https://www.caixa.gov.br/Downloads/sinapi-cadernos-tecnicos/SINAPI-CT-INSTALACOES-EM-COBRE.pdf" TargetMode="External"/><Relationship Id="rId7850" Type="http://schemas.openxmlformats.org/officeDocument/2006/relationships/hyperlink" Target="https://www.caixa.gov.br/Downloads/sinapi-cadernos-tecnicos/SINAPI-CT-PINTURA-INTERNA.pdf" TargetMode="External"/><Relationship Id="rId8901" Type="http://schemas.openxmlformats.org/officeDocument/2006/relationships/hyperlink" Target="https://www.caixa.gov.br/Downloads/sinapi-cadernos-tecnicos/SINAPI-CT-SISTEMA-DE-PROTECAO-CONTRA-DESCARGAS-ATMOSFERICAS-SPDA.pdf" TargetMode="External"/><Relationship Id="rId2995" Type="http://schemas.openxmlformats.org/officeDocument/2006/relationships/hyperlink" Target="https://www.caixa.gov.br/Downloads/sinapi-cadernos-tecnicos/SINAPI-CT-EQUIPAMENTOS-DE-PROTECAO-COLETIVA.pdf" TargetMode="External"/><Relationship Id="rId5054" Type="http://schemas.openxmlformats.org/officeDocument/2006/relationships/hyperlink" Target="https://www.caixa.gov.br/Downloads/sinapi-cadernos-tecnicos/SINAPI-CT-INSTALACOES-HIDRAULICAS-RESERVACAO-E-BOMBAS-DE-RECALQUE.pdf" TargetMode="External"/><Relationship Id="rId6105" Type="http://schemas.openxmlformats.org/officeDocument/2006/relationships/hyperlink" Target="https://www.caixa.gov.br/Downloads/sinapi-cadernos-tecnicos/SINAPI-CT-INSTALACOES-DE-GAS-E-INCENDIO-EM-ACO-E-FERRO-GALVANIZADO.pdf" TargetMode="External"/><Relationship Id="rId7503" Type="http://schemas.openxmlformats.org/officeDocument/2006/relationships/hyperlink" Target="https://www.caixa.gov.br/Downloads/sinapi-cadernos-tecnicos/SINAPI-CT-PAREDES-DE-CONCRETO-ARMACAO.pdf" TargetMode="External"/><Relationship Id="rId967" Type="http://schemas.openxmlformats.org/officeDocument/2006/relationships/hyperlink" Target="https://www.caixa.gov.br/Downloads/sinapi-cadernos-tecnicos/SINAPI-CT-ATERROS-BASES-SUB-BASES-E-IMPRIMACOES.pdf" TargetMode="External"/><Relationship Id="rId1597" Type="http://schemas.openxmlformats.org/officeDocument/2006/relationships/hyperlink" Target="https://www.caixa.gov.br/Downloads/sinapi-cadernos-tecnicos/SINAPI-CT-CUSTOS-HORARIOS-PRODUTIVO-E-IMPRODUTIVO-DOS-EQUIPAMENTOS.pdf" TargetMode="External"/><Relationship Id="rId2648" Type="http://schemas.openxmlformats.org/officeDocument/2006/relationships/hyperlink" Target="https://www.caixa.gov.br/Downloads/sinapi-cadernos-tecnicos/SINAPI-CT-DEPRECIACAO-JUROS-IMPOSTOS-E-SEGUROS-MANUTENCAO-E-MATERIAIS-NA-OPERACAO-DOS-EQUIPAMENTOS.pdf" TargetMode="External"/><Relationship Id="rId9675" Type="http://schemas.openxmlformats.org/officeDocument/2006/relationships/hyperlink" Target="https://www.caixa.gov.br/Downloads/sinapi-cadernos-tecnicos/SINAPI-CT-VALVULAS-PARA-REDES-DE-SANEAMENTO.pdf" TargetMode="External"/><Relationship Id="rId1664" Type="http://schemas.openxmlformats.org/officeDocument/2006/relationships/hyperlink" Target="https://www.caixa.gov.br/Downloads/sinapi-cadernos-tecnicos/SINAPI-CT-CUSTOS-HORARIOS-PRODUTIVO-E-IMPRODUTIVO-DOS-EQUIPAMENTOS.pdf" TargetMode="External"/><Relationship Id="rId2715" Type="http://schemas.openxmlformats.org/officeDocument/2006/relationships/hyperlink" Target="https://www.caixa.gov.br/Downloads/sinapi-cadernos-tecnicos/SINAPI-CT-DEPRECIACAO-JUROS-IMPOSTOS-E-SEGUROS-MANUTENCAO-E-MATERIAIS-NA-OPERACAO-DOS-EQUIPAMENTOS.pdf" TargetMode="External"/><Relationship Id="rId4070" Type="http://schemas.openxmlformats.org/officeDocument/2006/relationships/hyperlink" Target="https://www.caixa.gov.br/Downloads/sinapi-cadernos-tecnicos/SINAPI-CT-FORMAS-PARA-ESTRUTURAS-DE-CONCRETO-ARMADO.pdf" TargetMode="External"/><Relationship Id="rId5121" Type="http://schemas.openxmlformats.org/officeDocument/2006/relationships/hyperlink" Target="https://www.caixa.gov.br/Downloads/sinapi-cadernos-tecnicos/SINAPI-CT-INSTALACOES-HIDRAULICAS-EM-PEX.pdf" TargetMode="External"/><Relationship Id="rId8277" Type="http://schemas.openxmlformats.org/officeDocument/2006/relationships/hyperlink" Target="https://www.caixa.gov.br/Downloads/sinapi-cadernos-tecnicos/SINAPI-CT-POCOS-DE-VISITA-E-CAIXAS-PARA-BOCAS-DE-LOBO.pdf" TargetMode="External"/><Relationship Id="rId8691" Type="http://schemas.openxmlformats.org/officeDocument/2006/relationships/hyperlink" Target="https://www.caixa.gov.br/Downloads/sinapi-cadernos-tecnicos/SINAPI-CT-REDES-DE-AGUA-E-ESGOTO-EM-PEAD-LISO-(TUBOS-E-CONEXOES).pdf" TargetMode="External"/><Relationship Id="rId9328" Type="http://schemas.openxmlformats.org/officeDocument/2006/relationships/hyperlink" Target="https://www.caixa.gov.br/Downloads/sinapi-cadernos-tecnicos/SINAPI-CT-TRANSPORTE-CARGA-E-DESCARGA-DE-MATERIAIS.pdf" TargetMode="External"/><Relationship Id="rId1317" Type="http://schemas.openxmlformats.org/officeDocument/2006/relationships/hyperlink" Target="https://www.caixa.gov.br/Downloads/sinapi-cadernos-tecnicos/SINAPI-CT-CONCRETO-PROJETADO.pdf" TargetMode="External"/><Relationship Id="rId1731" Type="http://schemas.openxmlformats.org/officeDocument/2006/relationships/hyperlink" Target="https://www.caixa.gov.br/Downloads/sinapi-cadernos-tecnicos/SINAPI-CT-CUSTOS-HORARIOS-PRODUTIVO-E-IMPRODUTIVO-DOS-EQUIPAMENTOS.pdf" TargetMode="External"/><Relationship Id="rId4887" Type="http://schemas.openxmlformats.org/officeDocument/2006/relationships/hyperlink" Target="https://www.caixa.gov.br/Downloads/sinapi-cadernos-tecnicos/SINAPI-CT-INSTALACOES-HIDRAULICAS-RESERVACAO-E-BOMBAS-DE-RECALQUE.pdf" TargetMode="External"/><Relationship Id="rId5938" Type="http://schemas.openxmlformats.org/officeDocument/2006/relationships/hyperlink" Target="https://www.caixa.gov.br/Downloads/sinapi-cadernos-tecnicos/SINAPI-CT-INSTALACOES-DE-GAS-E-INCENDIO-EM-ACO-E-FERRO-GALVANIZADO.pdf" TargetMode="External"/><Relationship Id="rId7293" Type="http://schemas.openxmlformats.org/officeDocument/2006/relationships/hyperlink" Target="https://www.caixa.gov.br/Downloads/sinapi-cadernos-tecnicos/SINAPI-CT-MASSA-UNICA-EXTERNA.pdf" TargetMode="External"/><Relationship Id="rId8344" Type="http://schemas.openxmlformats.org/officeDocument/2006/relationships/hyperlink" Target="https://www.caixa.gov.br/Downloads/sinapi-cadernos-tecnicos/SINAPI-CT-RADIER-PISO-DE-CONCRETO-E-LAJE-SOBRE-SOLO.pdf" TargetMode="External"/><Relationship Id="rId23" Type="http://schemas.openxmlformats.org/officeDocument/2006/relationships/hyperlink" Target="https://www.caixa.gov.br/Downloads/sinapi-cadernos-tecnicos/SINAPI-CT-ALVENARIA-ESTRUTURAL-BLOCOS-DE-CONCRETO.pdf" TargetMode="External"/><Relationship Id="rId3489" Type="http://schemas.openxmlformats.org/officeDocument/2006/relationships/hyperlink" Target="https://www.caixa.gov.br/Downloads/sinapi-cadernos-tecnicos/SINAPI-CT-ESQUADRIAS-PORTAS.pdf" TargetMode="External"/><Relationship Id="rId7360" Type="http://schemas.openxmlformats.org/officeDocument/2006/relationships/hyperlink" Target="https://www.caixa.gov.br/Downloads/sinapi-cadernos-tecnicos/SINAPI-CT-MASSA-UNICA-EXTERNA.pdf" TargetMode="External"/><Relationship Id="rId8411" Type="http://schemas.openxmlformats.org/officeDocument/2006/relationships/hyperlink" Target="https://www.caixa.gov.br/Downloads/sinapi-cadernos-tecnicos/SINAPI-CT-RASGOS-E-FIXACOES.pdf" TargetMode="External"/><Relationship Id="rId3556" Type="http://schemas.openxmlformats.org/officeDocument/2006/relationships/hyperlink" Target="https://www.caixa.gov.br/Downloads/sinapi-cadernos-tecnicos/SINAPI-CT-ESQUADRIAS-PORTAS.pdf" TargetMode="External"/><Relationship Id="rId4954" Type="http://schemas.openxmlformats.org/officeDocument/2006/relationships/hyperlink" Target="https://www.caixa.gov.br/Downloads/sinapi-cadernos-tecnicos/SINAPI-CT-INSTALACOES-HIDRAULICAS-RESERVACAO-E-BOMBAS-DE-RECALQUE.pdf" TargetMode="External"/><Relationship Id="rId7013" Type="http://schemas.openxmlformats.org/officeDocument/2006/relationships/hyperlink" Target="https://www.caixa.gov.br/Downloads/sinapi-metodologia/Livro_SINAPI_Calculos_Parametros.pdf" TargetMode="External"/><Relationship Id="rId477" Type="http://schemas.openxmlformats.org/officeDocument/2006/relationships/hyperlink" Target="https://www.caixa.gov.br/Downloads/sinapi-cadernos-tecnicos/SINAPI-CT-ASSENTAMENTO-DE-TUBOS-DE-PVC-E-METALICOS-EM-REDES-DE-AGUA.pdf" TargetMode="External"/><Relationship Id="rId2158" Type="http://schemas.openxmlformats.org/officeDocument/2006/relationships/hyperlink" Target="https://www.caixa.gov.br/Downloads/sinapi-cadernos-tecnicos/SINAPI-CT-DEPRECIACAO-JUROS-IMPOSTOS-E-SEGUROS-MANUTENCAO-E-MATERIAIS-NA-OPERACAO-DOS-EQUIPAMENTOS.pdf" TargetMode="External"/><Relationship Id="rId3209" Type="http://schemas.openxmlformats.org/officeDocument/2006/relationships/hyperlink" Target="https://www.caixa.gov.br/Downloads/sinapi-cadernos-tecnicos/SINAPI-CT-ESCAVACAO-VERTICAL-A-CEU-ABERTO.pdf" TargetMode="External"/><Relationship Id="rId3970" Type="http://schemas.openxmlformats.org/officeDocument/2006/relationships/hyperlink" Target="https://www.caixa.gov.br/Downloads/sinapi-cadernos-tecnicos/SINAPI-CT-FUNDACOES-RASAS-(BLOCOS-SAPATAS-VIGAS-BALDRAME).pdf" TargetMode="External"/><Relationship Id="rId4607" Type="http://schemas.openxmlformats.org/officeDocument/2006/relationships/hyperlink" Target="https://www.caixa.gov.br/Downloads/sinapi-cadernos-tecnicos/SINAPI-CT-INSTALACOES-ELETRICAS-ELETRODUTOS-CONEXOES-E-CONDULETES-APARENTES.pdf" TargetMode="External"/><Relationship Id="rId9185" Type="http://schemas.openxmlformats.org/officeDocument/2006/relationships/hyperlink" Target="https://www.caixa.gov.br/Downloads/sinapi-cadernos-tecnicos/SINAPI-CT-TRANSPORTE-DE-MATERIAIS-DENTRO-DO-CANTEIRO-DE-OBRAS.pdf" TargetMode="External"/><Relationship Id="rId891" Type="http://schemas.openxmlformats.org/officeDocument/2006/relationships/hyperlink" Target="https://www.caixa.gov.br/Downloads/sinapi-cadernos-tecnicos/SINAPI-CT-ATERROS-BASES-SUB-BASES-E-IMPRIMACOES.pdf" TargetMode="External"/><Relationship Id="rId2572" Type="http://schemas.openxmlformats.org/officeDocument/2006/relationships/hyperlink" Target="https://www.caixa.gov.br/Downloads/sinapi-cadernos-tecnicos/SINAPI-CT-DEPRECIACAO-JUROS-IMPOSTOS-E-SEGUROS-MANUTENCAO-E-MATERIAIS-NA-OPERACAO-DOS-EQUIPAMENTOS.pdf" TargetMode="External"/><Relationship Id="rId3623" Type="http://schemas.openxmlformats.org/officeDocument/2006/relationships/hyperlink" Target="https://www.caixa.gov.br/Downloads/sinapi-cadernos-tecnicos/SINAPI-CT-ESTRUTURA-E-TRAMA-PARA-COBERTURA.pdf" TargetMode="External"/><Relationship Id="rId6779" Type="http://schemas.openxmlformats.org/officeDocument/2006/relationships/hyperlink" Target="https://www.caixa.gov.br/Downloads/sinapi-metodologia/Livro_SINAPI_Calculos_Parametros.pdf" TargetMode="External"/><Relationship Id="rId544" Type="http://schemas.openxmlformats.org/officeDocument/2006/relationships/hyperlink" Target="https://www.caixa.gov.br/Downloads/sinapi-cadernos-tecnicos/SINAPI-CT-ASSENTAMENTO-DE-TUBOS-DE-PVC-E-METALICOS-EM-REDES-DE-AGUA.pdf" TargetMode="External"/><Relationship Id="rId1174" Type="http://schemas.openxmlformats.org/officeDocument/2006/relationships/hyperlink" Target="https://www.caixa.gov.br/Downloads/sinapi-cadernos-tecnicos/SINAPI-CT-CAIXAS-DE-AGUA-PARA-EDIFICACOES.pdf" TargetMode="External"/><Relationship Id="rId2225" Type="http://schemas.openxmlformats.org/officeDocument/2006/relationships/hyperlink" Target="https://www.caixa.gov.br/Downloads/sinapi-cadernos-tecnicos/SINAPI-CT-DEPRECIACAO-JUROS-IMPOSTOS-E-SEGUROS-MANUTENCAO-E-MATERIAIS-NA-OPERACAO-DOS-EQUIPAMENTOS.pdf" TargetMode="External"/><Relationship Id="rId5795" Type="http://schemas.openxmlformats.org/officeDocument/2006/relationships/hyperlink" Target="https://www.caixa.gov.br/Downloads/sinapi-cadernos-tecnicos/SINAPI-CT-INSTALACOES-PREDIAIS-DE-AGUA-QUENTE-EM-CPVC.pdf" TargetMode="External"/><Relationship Id="rId6846" Type="http://schemas.openxmlformats.org/officeDocument/2006/relationships/hyperlink" Target="https://www.caixa.gov.br/Downloads/sinapi-metodologia/Livro_SINAPI_Calculos_Parametros.pdf" TargetMode="External"/><Relationship Id="rId9252" Type="http://schemas.openxmlformats.org/officeDocument/2006/relationships/hyperlink" Target="https://www.caixa.gov.br/Downloads/sinapi-cadernos-tecnicos/SINAPI-CT-TRANSPORTE-CARGA-E-DESCARGA-DE-MATERIAIS.pdf" TargetMode="External"/><Relationship Id="rId611" Type="http://schemas.openxmlformats.org/officeDocument/2006/relationships/hyperlink" Target="https://www.caixa.gov.br/Downloads/sinapi-cadernos-tecnicos/SINAPI-CT-ASSENTAMENTO-DE-TUBOS-DE-PVC-E-METALICOS-EM-REDES-DE-AGUA.pdf" TargetMode="External"/><Relationship Id="rId1241" Type="http://schemas.openxmlformats.org/officeDocument/2006/relationships/hyperlink" Target="https://www.caixa.gov.br/Downloads/sinapi-cadernos-tecnicos/SINAPI-CT-CERCAS-PROTETORES-E-ALAMBRADOS.pdf" TargetMode="External"/><Relationship Id="rId4397" Type="http://schemas.openxmlformats.org/officeDocument/2006/relationships/hyperlink" Target="https://www.caixa.gov.br/Downloads/sinapi-cadernos-tecnicos/SINAPI-CT-INSTALACOES-ELETRICAS-ELETRODUTOS-EMBUTIDOS-CABOS-CAIXAS-TOMADAS-E-INTERRUPTORES.pdf" TargetMode="External"/><Relationship Id="rId5448" Type="http://schemas.openxmlformats.org/officeDocument/2006/relationships/hyperlink" Target="https://www.caixa.gov.br/Downloads/sinapi-cadernos-tecnicos/SINAPI-CT-INSTALACOES-PREDIAIS-DE-AGUA-FRIA-EM-PVC.pdf" TargetMode="External"/><Relationship Id="rId5862" Type="http://schemas.openxmlformats.org/officeDocument/2006/relationships/hyperlink" Target="https://www.caixa.gov.br/Downloads/sinapi-cadernos-tecnicos/SINAPI-CT-INSTALACOES-PREDIAIS-DE-AGUAS-PLUVIAIS-TUBOS-CONEXOES-CAIXAS-E-RALOS.pdf" TargetMode="External"/><Relationship Id="rId6913" Type="http://schemas.openxmlformats.org/officeDocument/2006/relationships/hyperlink" Target="https://www.caixa.gov.br/Downloads/sinapi-metodologia/Livro_SINAPI_Calculos_Parametros.pdf" TargetMode="External"/><Relationship Id="rId4464" Type="http://schemas.openxmlformats.org/officeDocument/2006/relationships/hyperlink" Target="https://www.caixa.gov.br/Downloads/sinapi-cadernos-tecnicos/SINAPI-CT-INSTALACOES-ELETRICAS-ELETRODUTOS-EMBUTIDOS-CABOS-CAIXAS-TOMADAS-E-INTERRUPTORES.pdf" TargetMode="External"/><Relationship Id="rId5515" Type="http://schemas.openxmlformats.org/officeDocument/2006/relationships/hyperlink" Target="https://www.caixa.gov.br/Downloads/sinapi-cadernos-tecnicos/SINAPI-CT-INSTALACOES-PREDIAIS-DE-AGUA-FRIA-EM-PVC.pdf" TargetMode="External"/><Relationship Id="rId3066" Type="http://schemas.openxmlformats.org/officeDocument/2006/relationships/hyperlink" Target="https://www.caixa.gov.br/Downloads/sinapi-cadernos-tecnicos/SINAPI-CT-ESCADAS.pdf" TargetMode="External"/><Relationship Id="rId3480" Type="http://schemas.openxmlformats.org/officeDocument/2006/relationships/hyperlink" Target="https://www.caixa.gov.br/Downloads/sinapi-cadernos-tecnicos/SINAPI-CT-ESQUADRIAS-PORTAS.pdf" TargetMode="External"/><Relationship Id="rId4117" Type="http://schemas.openxmlformats.org/officeDocument/2006/relationships/hyperlink" Target="https://www.caixa.gov.br/Downloads/sinapi-cadernos-tecnicos/SINAPI-CT-FORMAS-PARA-ESTRUTURAS-DE-CONCRETO-ARMADO.pdf" TargetMode="External"/><Relationship Id="rId4531" Type="http://schemas.openxmlformats.org/officeDocument/2006/relationships/hyperlink" Target="https://www.caixa.gov.br/Downloads/sinapi-cadernos-tecnicos/SINAPI-CT-INSTALACOES-ELETRICAS-ELETRODUTOS-EMBUTIDOS-CABOS-CAIXAS-TOMADAS-E-INTERRUPTORES.pdf" TargetMode="External"/><Relationship Id="rId7687" Type="http://schemas.openxmlformats.org/officeDocument/2006/relationships/hyperlink" Target="https://www.caixa.gov.br/Downloads/sinapi-cadernos-tecnicos/SINAPI-CT-PAVIMENTO-RIGIDO-DE-CONCRETO.pdf" TargetMode="External"/><Relationship Id="rId2082" Type="http://schemas.openxmlformats.org/officeDocument/2006/relationships/hyperlink" Target="https://www.caixa.gov.br/Downloads/sinapi-cadernos-tecnicos/SINAPI-CT-DEPRECIACAO-JUROS-IMPOSTOS-E-SEGUROS-MANUTENCAO-E-MATERIAIS-NA-OPERACAO-DOS-EQUIPAMENTOS.pdf" TargetMode="External"/><Relationship Id="rId3133" Type="http://schemas.openxmlformats.org/officeDocument/2006/relationships/hyperlink" Target="https://www.caixa.gov.br/Downloads/sinapi-cadernos-tecnicos/SINAPI-CT-ESCADAS.pdf" TargetMode="External"/><Relationship Id="rId6289" Type="http://schemas.openxmlformats.org/officeDocument/2006/relationships/hyperlink" Target="https://www.caixa.gov.br/Downloads/sinapi-cadernos-tecnicos/SINAPI-CT-INSTALACOES-DE-GAS-EM-PEX-MULTICAMADAS.pdf" TargetMode="External"/><Relationship Id="rId8738" Type="http://schemas.openxmlformats.org/officeDocument/2006/relationships/hyperlink" Target="https://www.caixa.gov.br/Downloads/sinapi-cadernos-tecnicos/SINAPI-CT-REDES-DE-AGUA-E-ESGOTO-EM-PEAD-LISO-(TUBOS-E-CONEXOES).pdf" TargetMode="External"/><Relationship Id="rId7754" Type="http://schemas.openxmlformats.org/officeDocument/2006/relationships/hyperlink" Target="https://www.caixa.gov.br/Downloads/sinapi-cadernos-tecnicos/SINAPI-CT-PERFURACAO-HORIZONTAL-DIRECIONAL-HDD.pdf" TargetMode="External"/><Relationship Id="rId8805" Type="http://schemas.openxmlformats.org/officeDocument/2006/relationships/hyperlink" Target="https://www.caixa.gov.br/Downloads/sinapi-cadernos-tecnicos/SINAPI-CT-SINALIZACAO-HORIZONTAL-VIARIA.pdf" TargetMode="External"/><Relationship Id="rId2899" Type="http://schemas.openxmlformats.org/officeDocument/2006/relationships/hyperlink" Target="https://www.caixa.gov.br/Downloads/sinapi-cadernos-tecnicos/SINAPI-CT-ELETROCALHAS.pdf" TargetMode="External"/><Relationship Id="rId3200" Type="http://schemas.openxmlformats.org/officeDocument/2006/relationships/hyperlink" Target="https://www.caixa.gov.br/Downloads/sinapi-cadernos-tecnicos/SINAPI-CT-ESCAVACAO-VERTICAL-A-CEU-ABERTO.pdf" TargetMode="External"/><Relationship Id="rId6356" Type="http://schemas.openxmlformats.org/officeDocument/2006/relationships/hyperlink" Target="https://www.caixa.gov.br/Downloads/sinapi-cadernos-tecnicos/SINAPI-CT-INSTALACOES-DE-AR-CONDICIONADO-EM-COBRE.pdf" TargetMode="External"/><Relationship Id="rId6770" Type="http://schemas.openxmlformats.org/officeDocument/2006/relationships/hyperlink" Target="https://www.caixa.gov.br/Downloads/sinapi-metodologia/Livro_SINAPI_Calculos_Parametros.pdf" TargetMode="External"/><Relationship Id="rId7407" Type="http://schemas.openxmlformats.org/officeDocument/2006/relationships/hyperlink" Target="https://www.caixa.gov.br/Downloads/sinapi-cadernos-tecnicos/SINAPI-CT-MASSA-UNICA-INTERNA.pdf" TargetMode="External"/><Relationship Id="rId7821" Type="http://schemas.openxmlformats.org/officeDocument/2006/relationships/hyperlink" Target="https://www.caixa.gov.br/Downloads/sinapi-cadernos-tecnicos/SINAPI-CT-PINTURA-EXTERNA.pdf" TargetMode="External"/><Relationship Id="rId121" Type="http://schemas.openxmlformats.org/officeDocument/2006/relationships/hyperlink" Target="https://www.caixa.gov.br/Downloads/sinapi-cadernos-tecnicos/SINAPI-CT-ARGAMASSAS.pdf" TargetMode="External"/><Relationship Id="rId2966" Type="http://schemas.openxmlformats.org/officeDocument/2006/relationships/hyperlink" Target="https://www.caixa.gov.br/Downloads/sinapi-cadernos-tecnicos/SINAPI-CT-ENERGIA-SOLAR-PARA-EDIFICACOES.pdf" TargetMode="External"/><Relationship Id="rId5372" Type="http://schemas.openxmlformats.org/officeDocument/2006/relationships/hyperlink" Target="https://www.caixa.gov.br/Downloads/sinapi-cadernos-tecnicos/SINAPI-CT-INSTALACOES-PREDIAIS-DE-ESGOTO-TUBOS-E-CONEXOES.pdf" TargetMode="External"/><Relationship Id="rId6009" Type="http://schemas.openxmlformats.org/officeDocument/2006/relationships/hyperlink" Target="https://www.caixa.gov.br/Downloads/sinapi-cadernos-tecnicos/SINAPI-CT-INSTALACOES-DE-GAS-E-INCENDIO-EM-ACO-E-FERRO-GALVANIZADO.pdf" TargetMode="External"/><Relationship Id="rId6423" Type="http://schemas.openxmlformats.org/officeDocument/2006/relationships/hyperlink" Target="https://www.caixa.gov.br/Downloads/sinapi-cadernos-tecnicos/SINAPI-CT-INSTALACOES-EM-COBRE.pdf" TargetMode="External"/><Relationship Id="rId9579" Type="http://schemas.openxmlformats.org/officeDocument/2006/relationships/hyperlink" Target="https://www.caixa.gov.br/Downloads/sinapi-cadernos-tecnicos/SINAPI-CT-VALVULAS-E-REGISTROS-PARA-SISTEMAS-PREDIAIS.pdf" TargetMode="External"/><Relationship Id="rId938" Type="http://schemas.openxmlformats.org/officeDocument/2006/relationships/hyperlink" Target="https://www.caixa.gov.br/Downloads/sinapi-cadernos-tecnicos/SINAPI-CT-ATERROS-BASES-SUB-BASES-E-IMPRIMACOES.pdf" TargetMode="External"/><Relationship Id="rId1568" Type="http://schemas.openxmlformats.org/officeDocument/2006/relationships/hyperlink" Target="https://www.caixa.gov.br/Downloads/sinapi-cadernos-tecnicos/SINAPI-CT-CUSTOS-HORARIOS-PRODUTIVO-E-IMPRODUTIVO-DOS-EQUIPAMENTOS.pdf" TargetMode="External"/><Relationship Id="rId2619" Type="http://schemas.openxmlformats.org/officeDocument/2006/relationships/hyperlink" Target="https://www.caixa.gov.br/Downloads/sinapi-cadernos-tecnicos/SINAPI-CT-DEPRECIACAO-JUROS-IMPOSTOS-E-SEGUROS-MANUTENCAO-E-MATERIAIS-NA-OPERACAO-DOS-EQUIPAMENTOS.pdf" TargetMode="External"/><Relationship Id="rId5025" Type="http://schemas.openxmlformats.org/officeDocument/2006/relationships/hyperlink" Target="https://www.caixa.gov.br/Downloads/sinapi-cadernos-tecnicos/SINAPI-CT-INSTALACOES-HIDRAULICAS-RESERVACAO-E-BOMBAS-DE-RECALQUE.pdf" TargetMode="External"/><Relationship Id="rId8595" Type="http://schemas.openxmlformats.org/officeDocument/2006/relationships/hyperlink" Target="https://www.caixa.gov.br/Downloads/sinapi-cadernos-tecnicos/SINAPI-CT-REDES-DE-LOGICA-TELEFONIA-E-IMAGEM.pdf" TargetMode="External"/><Relationship Id="rId9646" Type="http://schemas.openxmlformats.org/officeDocument/2006/relationships/hyperlink" Target="https://www.caixa.gov.br/Downloads/sinapi-cadernos-tecnicos/SINAPI-CT-VALVULAS-E-REGISTROS-PARA-SISTEMAS-PREDIAIS.pdf" TargetMode="External"/><Relationship Id="rId1635" Type="http://schemas.openxmlformats.org/officeDocument/2006/relationships/hyperlink" Target="https://www.caixa.gov.br/Downloads/sinapi-cadernos-tecnicos/SINAPI-CT-CUSTOS-HORARIOS-PRODUTIVO-E-IMPRODUTIVO-DOS-EQUIPAMENTOS.pdf" TargetMode="External"/><Relationship Id="rId1982" Type="http://schemas.openxmlformats.org/officeDocument/2006/relationships/hyperlink" Target="https://www.caixa.gov.br/Downloads/sinapi-cadernos-tecnicos/SINAPI-CT-DEPRECIACAO-JUROS-IMPOSTOS-E-SEGUROS-MANUTENCAO-E-MATERIAIS-NA-OPERACAO-DOS-EQUIPAMENTOS.pdf" TargetMode="External"/><Relationship Id="rId4041" Type="http://schemas.openxmlformats.org/officeDocument/2006/relationships/hyperlink" Target="https://www.caixa.gov.br/Downloads/sinapi-cadernos-tecnicos/SINAPI-CT-FORMAS-PARA-ESTRUTURAS-DE-CONCRETO-ARMADO.pdf" TargetMode="External"/><Relationship Id="rId7197" Type="http://schemas.openxmlformats.org/officeDocument/2006/relationships/hyperlink" Target="https://www.caixa.gov.br/Downloads/sinapi-cadernos-tecnicos/SINAPI-CT-LOUCAS-E-METAIS.pdf" TargetMode="External"/><Relationship Id="rId8248" Type="http://schemas.openxmlformats.org/officeDocument/2006/relationships/hyperlink" Target="https://www.caixa.gov.br/Downloads/sinapi-cadernos-tecnicos/SINAPI-CT-POCOS-DE-VISITA-E-CAIXAS-PARA-BOCAS-DE-LOBO.pdf" TargetMode="External"/><Relationship Id="rId8662" Type="http://schemas.openxmlformats.org/officeDocument/2006/relationships/hyperlink" Target="https://www.caixa.gov.br/Downloads/sinapi-cadernos-tecnicos/SINAPI-CT-REDES-DE-AGUA-E-ESGOTO-EM-PEAD-LISO-(TUBOS-E-CONEXOES).pdf" TargetMode="External"/><Relationship Id="rId7264" Type="http://schemas.openxmlformats.org/officeDocument/2006/relationships/hyperlink" Target="https://www.caixa.gov.br/Downloads/sinapi-cadernos-tecnicos/SINAPI-CT-LUMINARIAS-EXTERNAS.pdf" TargetMode="External"/><Relationship Id="rId8315" Type="http://schemas.openxmlformats.org/officeDocument/2006/relationships/hyperlink" Target="https://www.caixa.gov.br/Downloads/sinapi-cadernos-tecnicos/SINAPI-CT-PRODUCAO-DE-CONCRETOS-E-ARGAMASSAS-UTILIZANDO-AGREGADO-RECICLADO.pdf" TargetMode="External"/><Relationship Id="rId9713" Type="http://schemas.openxmlformats.org/officeDocument/2006/relationships/hyperlink" Target="https://www.caixa.gov.br/Downloads/sinapi-cadernos-tecnicos/SINAPI-CT-VALVULAS-PARA-REDES-DE-SANEAMENTO.pdf" TargetMode="External"/><Relationship Id="rId1702" Type="http://schemas.openxmlformats.org/officeDocument/2006/relationships/hyperlink" Target="https://www.caixa.gov.br/Downloads/sinapi-cadernos-tecnicos/SINAPI-CT-CUSTOS-HORARIOS-PRODUTIVO-E-IMPRODUTIVO-DOS-EQUIPAMENTOS.pdf" TargetMode="External"/><Relationship Id="rId4858" Type="http://schemas.openxmlformats.org/officeDocument/2006/relationships/hyperlink" Target="https://www.caixa.gov.br/Downloads/sinapi-cadernos-tecnicos/SINAPI-CT-INSTALACOES-HIDRAULICAS-RESERVACAO-E-BOMBAS-DE-RECALQUE.pdf" TargetMode="External"/><Relationship Id="rId5909" Type="http://schemas.openxmlformats.org/officeDocument/2006/relationships/hyperlink" Target="https://www.caixa.gov.br/Downloads/sinapi-cadernos-tecnicos/SINAPI-CT-INSTALACOES-DE-DIVISORIAS-DIVERSAS.pdf" TargetMode="External"/><Relationship Id="rId3874" Type="http://schemas.openxmlformats.org/officeDocument/2006/relationships/hyperlink" Target="https://www.caixa.gov.br/Downloads/sinapi-cadernos-tecnicos/SINAPI-CT-EXECUCAO-DE-TIRANTES.pdf" TargetMode="External"/><Relationship Id="rId4925" Type="http://schemas.openxmlformats.org/officeDocument/2006/relationships/hyperlink" Target="https://www.caixa.gov.br/Downloads/sinapi-cadernos-tecnicos/SINAPI-CT-INSTALACOES-HIDRAULICAS-RESERVACAO-E-BOMBAS-DE-RECALQUE.pdf" TargetMode="External"/><Relationship Id="rId6280" Type="http://schemas.openxmlformats.org/officeDocument/2006/relationships/hyperlink" Target="https://www.caixa.gov.br/Downloads/sinapi-cadernos-tecnicos/SINAPI-CT-INSTALACOES-DE-GAS-EM-PEX-MULTICAMADAS.pdf" TargetMode="External"/><Relationship Id="rId7331" Type="http://schemas.openxmlformats.org/officeDocument/2006/relationships/hyperlink" Target="https://www.caixa.gov.br/Downloads/sinapi-cadernos-tecnicos/SINAPI-CT-MASSA-UNICA-EXTERNA.pdf" TargetMode="External"/><Relationship Id="rId9089" Type="http://schemas.openxmlformats.org/officeDocument/2006/relationships/hyperlink" Target="https://www.caixa.gov.br/Downloads/sinapi-cadernos-tecnicos/SINAPI-CT-TRANSPORTE-FLUVIAL-CARGA-E-DESCARGA.pdf" TargetMode="External"/><Relationship Id="rId795" Type="http://schemas.openxmlformats.org/officeDocument/2006/relationships/hyperlink" Target="https://www.caixa.gov.br/Downloads/sinapi-cadernos-tecnicos/SINAPI-CT-ATERROS-BASES-SUB-BASES-E-IMPRIMACOES.pdf" TargetMode="External"/><Relationship Id="rId2476" Type="http://schemas.openxmlformats.org/officeDocument/2006/relationships/hyperlink" Target="https://www.caixa.gov.br/Downloads/sinapi-cadernos-tecnicos/SINAPI-CT-DEPRECIACAO-JUROS-IMPOSTOS-E-SEGUROS-MANUTENCAO-E-MATERIAIS-NA-OPERACAO-DOS-EQUIPAMENTOS.pdf" TargetMode="External"/><Relationship Id="rId2890" Type="http://schemas.openxmlformats.org/officeDocument/2006/relationships/hyperlink" Target="https://www.caixa.gov.br/Downloads/sinapi-cadernos-tecnicos/SINAPI-CT-ELETROCALHAS.pdf" TargetMode="External"/><Relationship Id="rId3527" Type="http://schemas.openxmlformats.org/officeDocument/2006/relationships/hyperlink" Target="https://www.caixa.gov.br/Downloads/sinapi-cadernos-tecnicos/SINAPI-CT-ESQUADRIAS-PORTAS.pdf" TargetMode="External"/><Relationship Id="rId3941" Type="http://schemas.openxmlformats.org/officeDocument/2006/relationships/hyperlink" Target="https://www.caixa.gov.br/Downloads/sinapi-cadernos-tecnicos/SINAPI-CT-FOSSAS-E-SUMIDOUROS.pdf" TargetMode="External"/><Relationship Id="rId448" Type="http://schemas.openxmlformats.org/officeDocument/2006/relationships/hyperlink" Target="https://www.caixa.gov.br/Downloads/sinapi-cadernos-tecnicos/SINAPI-CT-ASSENTAMENTO-DE-TUBOS-DE-PVC-E-METALICOS-EM-REDES-DE-AGUA.pdf" TargetMode="External"/><Relationship Id="rId862" Type="http://schemas.openxmlformats.org/officeDocument/2006/relationships/hyperlink" Target="https://www.caixa.gov.br/Downloads/sinapi-cadernos-tecnicos/SINAPI-CT-ATERROS-BASES-SUB-BASES-E-IMPRIMACOES.pdf" TargetMode="External"/><Relationship Id="rId1078" Type="http://schemas.openxmlformats.org/officeDocument/2006/relationships/hyperlink" Target="https://www.caixa.gov.br/Downloads/sinapi-cadernos-tecnicos/SINAPI-CT-BOMBAS-HIDRAULICAS-CENTRIFUGAS-HORIZONTAIS-E-SUBMERSIVEIS.pdf" TargetMode="External"/><Relationship Id="rId1492" Type="http://schemas.openxmlformats.org/officeDocument/2006/relationships/hyperlink" Target="https://www.caixa.gov.br/Downloads/sinapi-cadernos-tecnicos/SINAPI-CT-CUSTOS-HORARIOS-PRODUTIVO-E-IMPRODUTIVO-DOS-EQUIPAMENTOS.pdf" TargetMode="External"/><Relationship Id="rId2129" Type="http://schemas.openxmlformats.org/officeDocument/2006/relationships/hyperlink" Target="https://www.caixa.gov.br/Downloads/sinapi-cadernos-tecnicos/SINAPI-CT-DEPRECIACAO-JUROS-IMPOSTOS-E-SEGUROS-MANUTENCAO-E-MATERIAIS-NA-OPERACAO-DOS-EQUIPAMENTOS.pdf" TargetMode="External"/><Relationship Id="rId2543" Type="http://schemas.openxmlformats.org/officeDocument/2006/relationships/hyperlink" Target="https://www.caixa.gov.br/Downloads/sinapi-cadernos-tecnicos/SINAPI-CT-DEPRECIACAO-JUROS-IMPOSTOS-E-SEGUROS-MANUTENCAO-E-MATERIAIS-NA-OPERACAO-DOS-EQUIPAMENTOS.pdf" TargetMode="External"/><Relationship Id="rId5699" Type="http://schemas.openxmlformats.org/officeDocument/2006/relationships/hyperlink" Target="https://www.caixa.gov.br/Downloads/sinapi-cadernos-tecnicos/SINAPI-CT-INSTALACOES-PREDIAIS-DE-AGUA-QUENTE-EM-CPVC.pdf" TargetMode="External"/><Relationship Id="rId6000" Type="http://schemas.openxmlformats.org/officeDocument/2006/relationships/hyperlink" Target="https://www.caixa.gov.br/Downloads/sinapi-cadernos-tecnicos/SINAPI-CT-INSTALACOES-DE-GAS-E-INCENDIO-EM-ACO-E-FERRO-GALVANIZADO.pdf" TargetMode="External"/><Relationship Id="rId9156" Type="http://schemas.openxmlformats.org/officeDocument/2006/relationships/hyperlink" Target="https://www.caixa.gov.br/Downloads/sinapi-cadernos-tecnicos/SINAPI-CT-TRANSPORTE-DE-MATERIAIS-DENTRO-DO-CANTEIRO-DE-OBRAS.pdf" TargetMode="External"/><Relationship Id="rId9570" Type="http://schemas.openxmlformats.org/officeDocument/2006/relationships/hyperlink" Target="https://www.caixa.gov.br/Downloads/sinapi-cadernos-tecnicos/SINAPI-CT-VALVULAS-E-REGISTROS-PARA-SISTEMAS-PREDIAIS.pdf" TargetMode="External"/><Relationship Id="rId515" Type="http://schemas.openxmlformats.org/officeDocument/2006/relationships/hyperlink" Target="https://www.caixa.gov.br/Downloads/sinapi-cadernos-tecnicos/SINAPI-CT-ASSENTAMENTO-DE-TUBOS-DE-PVC-E-METALICOS-EM-REDES-DE-AGUA.pdf" TargetMode="External"/><Relationship Id="rId1145" Type="http://schemas.openxmlformats.org/officeDocument/2006/relationships/hyperlink" Target="https://www.caixa.gov.br/Downloads/sinapi-cadernos-tecnicos/SINAPI-CT-CAIXAS-ENTERRADAS.pdf" TargetMode="External"/><Relationship Id="rId5766" Type="http://schemas.openxmlformats.org/officeDocument/2006/relationships/hyperlink" Target="https://www.caixa.gov.br/Downloads/sinapi-cadernos-tecnicos/SINAPI-CT-INSTALACOES-PREDIAIS-DE-AGUA-QUENTE-EM-CPVC.pdf" TargetMode="External"/><Relationship Id="rId8172" Type="http://schemas.openxmlformats.org/officeDocument/2006/relationships/hyperlink" Target="https://www.caixa.gov.br/Downloads/sinapi-cadernos-tecnicos/SINAPI-CT-POCOS-DE-VISITA-E-CAIXAS-PARA-BOCAS-DE-LOBO.pdf" TargetMode="External"/><Relationship Id="rId9223" Type="http://schemas.openxmlformats.org/officeDocument/2006/relationships/hyperlink" Target="https://www.caixa.gov.br/Downloads/sinapi-cadernos-tecnicos/SINAPI-CT-TRANSPORTE-DE-MATERIAIS-DENTRO-DO-CANTEIRO-DE-OBRAS.pdf" TargetMode="External"/><Relationship Id="rId1212" Type="http://schemas.openxmlformats.org/officeDocument/2006/relationships/hyperlink" Target="https://www.caixa.gov.br/Downloads/sinapi-cadernos-tecnicos/SINAPI-CT-CANALETAS-GRELHAS-E-CAIXAS-COM-GRELHA-PARA-DRENAGEM.pdf" TargetMode="External"/><Relationship Id="rId2610" Type="http://schemas.openxmlformats.org/officeDocument/2006/relationships/hyperlink" Target="https://www.caixa.gov.br/Downloads/sinapi-cadernos-tecnicos/SINAPI-CT-DEPRECIACAO-JUROS-IMPOSTOS-E-SEGUROS-MANUTENCAO-E-MATERIAIS-NA-OPERACAO-DOS-EQUIPAMENTOS.pdf" TargetMode="External"/><Relationship Id="rId4368" Type="http://schemas.openxmlformats.org/officeDocument/2006/relationships/hyperlink" Target="https://www.caixa.gov.br/Downloads/sinapi-cadernos-tecnicos/SINAPI-CT-INSTALACOES-ELETRICAS-ELETRODUTOS-EMBUTIDOS-CABOS-CAIXAS-TOMADAS-E-INTERRUPTORES.pdf" TargetMode="External"/><Relationship Id="rId5419" Type="http://schemas.openxmlformats.org/officeDocument/2006/relationships/hyperlink" Target="https://www.caixa.gov.br/Downloads/sinapi-cadernos-tecnicos/SINAPI-CT-INSTALACOES-PREDIAIS-DE-ESGOTO-TUBOS-E-CONEXOES.pdf" TargetMode="External"/><Relationship Id="rId6817" Type="http://schemas.openxmlformats.org/officeDocument/2006/relationships/hyperlink" Target="https://www.caixa.gov.br/Downloads/sinapi-metodologia/Livro_SINAPI_Calculos_Parametros.pdf" TargetMode="External"/><Relationship Id="rId4782" Type="http://schemas.openxmlformats.org/officeDocument/2006/relationships/hyperlink" Target="https://www.caixa.gov.br/Downloads/sinapi-cadernos-tecnicos/SINAPI-CT-INSTALACOES-ELETRICAS-REDE-DE-DISTRIBUICAO.pdf" TargetMode="External"/><Relationship Id="rId5833" Type="http://schemas.openxmlformats.org/officeDocument/2006/relationships/hyperlink" Target="https://www.caixa.gov.br/Downloads/sinapi-cadernos-tecnicos/SINAPI-CT-INSTALACOES-PREDIAIS-DE-AGUAS-PLUVIAIS-TUBOS-CONEXOES-CAIXAS-E-RALOS.pdf" TargetMode="External"/><Relationship Id="rId8989" Type="http://schemas.openxmlformats.org/officeDocument/2006/relationships/hyperlink" Target="https://www.caixa.gov.br/Downloads/sinapi-cadernos-tecnicos/SINAPI-CT-TELHAMENTO-PARA-COBERTURA.pdf" TargetMode="External"/><Relationship Id="rId3037" Type="http://schemas.openxmlformats.org/officeDocument/2006/relationships/hyperlink" Target="https://www.caixa.gov.br/Downloads/sinapi-cadernos-tecnicos/SINAPI-CT-EQUIPAMENTOS-DE-PROTECAO-COLETIVA.pdf" TargetMode="External"/><Relationship Id="rId3384" Type="http://schemas.openxmlformats.org/officeDocument/2006/relationships/hyperlink" Target="https://www.caixa.gov.br/Downloads/sinapi-cadernos-tecnicos/SINAPI-CT-ESCORAMENTO-E-PREPARO-DE-FUNDO-DE-VALAS.pdf" TargetMode="External"/><Relationship Id="rId4435" Type="http://schemas.openxmlformats.org/officeDocument/2006/relationships/hyperlink" Target="https://www.caixa.gov.br/Downloads/sinapi-cadernos-tecnicos/SINAPI-CT-INSTALACOES-ELETRICAS-ELETRODUTOS-EMBUTIDOS-CABOS-CAIXAS-TOMADAS-E-INTERRUPTORES.pdf" TargetMode="External"/><Relationship Id="rId5900" Type="http://schemas.openxmlformats.org/officeDocument/2006/relationships/hyperlink" Target="https://www.caixa.gov.br/Downloads/sinapi-cadernos-tecnicos/SINAPI-CT-INSTALACOES-PREDIAIS-DE-AGUAS-PLUVIAIS-TUBOS-CONEXOES-CAIXAS-E-RALOS.pdf" TargetMode="External"/><Relationship Id="rId3451" Type="http://schemas.openxmlformats.org/officeDocument/2006/relationships/hyperlink" Target="https://www.caixa.gov.br/Downloads/sinapi-cadernos-tecnicos/SINAPI-CT-ESQUADRIAS-JANELAS.pdf" TargetMode="External"/><Relationship Id="rId4502" Type="http://schemas.openxmlformats.org/officeDocument/2006/relationships/hyperlink" Target="https://www.caixa.gov.br/Downloads/sinapi-cadernos-tecnicos/SINAPI-CT-INSTALACOES-ELETRICAS-ELETRODUTOS-EMBUTIDOS-CABOS-CAIXAS-TOMADAS-E-INTERRUPTORES.pdf" TargetMode="External"/><Relationship Id="rId7658" Type="http://schemas.openxmlformats.org/officeDocument/2006/relationships/hyperlink" Target="https://www.caixa.gov.br/Downloads/sinapi-cadernos-tecnicos/SINAPI-CT-PAVIMENTO-INTERTRAVADO.pdf" TargetMode="External"/><Relationship Id="rId8709" Type="http://schemas.openxmlformats.org/officeDocument/2006/relationships/hyperlink" Target="https://www.caixa.gov.br/Downloads/sinapi-cadernos-tecnicos/SINAPI-CT-REDES-DE-AGUA-E-ESGOTO-EM-PEAD-LISO-(TUBOS-E-CONEXOES).pdf" TargetMode="External"/><Relationship Id="rId372" Type="http://schemas.openxmlformats.org/officeDocument/2006/relationships/hyperlink" Target="https://www.caixa.gov.br/Downloads/sinapi-cadernos-tecnicos/SINAPI-CT-ASSENTAMENTO-DE-TUBOS-DE-ESGOTO-EM-PVC-E-PEAD.pdf" TargetMode="External"/><Relationship Id="rId2053" Type="http://schemas.openxmlformats.org/officeDocument/2006/relationships/hyperlink" Target="https://www.caixa.gov.br/Downloads/sinapi-cadernos-tecnicos/SINAPI-CT-DEPRECIACAO-JUROS-IMPOSTOS-E-SEGUROS-MANUTENCAO-E-MATERIAIS-NA-OPERACAO-DOS-EQUIPAMENTOS.pdf" TargetMode="External"/><Relationship Id="rId3104" Type="http://schemas.openxmlformats.org/officeDocument/2006/relationships/hyperlink" Target="https://www.caixa.gov.br/Downloads/sinapi-cadernos-tecnicos/SINAPI-CT-ESCADAS.pdf" TargetMode="External"/><Relationship Id="rId6674" Type="http://schemas.openxmlformats.org/officeDocument/2006/relationships/hyperlink" Target="https://www.caixa.gov.br/Downloads/sinapi-cadernos-tecnicos/SINAPI-CT-LASTRO.pdf" TargetMode="External"/><Relationship Id="rId7725" Type="http://schemas.openxmlformats.org/officeDocument/2006/relationships/hyperlink" Target="https://www.caixa.gov.br/Downloads/sinapi-cadernos-tecnicos/SINAPI-CT-PEITORIS-E-CHAPINS.pdf" TargetMode="External"/><Relationship Id="rId9080" Type="http://schemas.openxmlformats.org/officeDocument/2006/relationships/hyperlink" Target="https://www.caixa.gov.br/Downloads/sinapi-cadernos-tecnicos/SINAPI-CT-TRANSPORTE-FLUVIAL-CARGA-E-DESCARGA.pdf" TargetMode="External"/><Relationship Id="rId2120" Type="http://schemas.openxmlformats.org/officeDocument/2006/relationships/hyperlink" Target="https://www.caixa.gov.br/Downloads/sinapi-cadernos-tecnicos/SINAPI-CT-DEPRECIACAO-JUROS-IMPOSTOS-E-SEGUROS-MANUTENCAO-E-MATERIAIS-NA-OPERACAO-DOS-EQUIPAMENTOS.pdf" TargetMode="External"/><Relationship Id="rId5276" Type="http://schemas.openxmlformats.org/officeDocument/2006/relationships/hyperlink" Target="https://www.caixa.gov.br/Downloads/sinapi-cadernos-tecnicos/SINAPI-CT-INSTALACOES-HIDRAULICAS-EM-PPR.pdf" TargetMode="External"/><Relationship Id="rId5690" Type="http://schemas.openxmlformats.org/officeDocument/2006/relationships/hyperlink" Target="https://www.caixa.gov.br/Downloads/sinapi-cadernos-tecnicos/SINAPI-CT-INSTALACOES-PREDIAIS-DE-AGUA-QUENTE-EM-CPVC.pdf" TargetMode="External"/><Relationship Id="rId6327" Type="http://schemas.openxmlformats.org/officeDocument/2006/relationships/hyperlink" Target="https://www.caixa.gov.br/Downloads/sinapi-cadernos-tecnicos/SINAPI-CT-INSTALACOES-DE-AR-CONDICIONADO.pdf" TargetMode="External"/><Relationship Id="rId6741" Type="http://schemas.openxmlformats.org/officeDocument/2006/relationships/hyperlink" Target="https://www.caixa.gov.br/Downloads/sinapi-cadernos-tecnicos/SINAPI-CT-LIMPEZA-DE-OBRA.pdf" TargetMode="External"/><Relationship Id="rId4292" Type="http://schemas.openxmlformats.org/officeDocument/2006/relationships/hyperlink" Target="https://www.caixa.gov.br/Downloads/sinapi-cadernos-tecnicos/SINAPI-CT-ILUMINACAO-PREDIAL-E-MONITORAMENTO.pdf" TargetMode="External"/><Relationship Id="rId5343" Type="http://schemas.openxmlformats.org/officeDocument/2006/relationships/hyperlink" Target="https://www.caixa.gov.br/Downloads/sinapi-cadernos-tecnicos/SINAPI-CT-INSTALACOES-HIDRAULICAS-EM-PPR.pdf" TargetMode="External"/><Relationship Id="rId8499" Type="http://schemas.openxmlformats.org/officeDocument/2006/relationships/hyperlink" Target="https://www.caixa.gov.br/Downloads/sinapi-cadernos-tecnicos/SINAPI-CT-RECOMPOSICAO-DE-PAVIMENTOS.pdf" TargetMode="External"/><Relationship Id="rId1886" Type="http://schemas.openxmlformats.org/officeDocument/2006/relationships/hyperlink" Target="https://www.caixa.gov.br/Downloads/sinapi-cadernos-tecnicos/SINAPI-CT-DEMOLICOES-E-REMOCOES.pdf" TargetMode="External"/><Relationship Id="rId2937" Type="http://schemas.openxmlformats.org/officeDocument/2006/relationships/hyperlink" Target="https://www.caixa.gov.br/Downloads/sinapi-cadernos-tecnicos/SINAPI-CT-ELETROCALHAS.pdf" TargetMode="External"/><Relationship Id="rId909" Type="http://schemas.openxmlformats.org/officeDocument/2006/relationships/hyperlink" Target="https://www.caixa.gov.br/Downloads/sinapi-cadernos-tecnicos/SINAPI-CT-ATERROS-BASES-SUB-BASES-E-IMPRIMACOES.pdf" TargetMode="External"/><Relationship Id="rId1539" Type="http://schemas.openxmlformats.org/officeDocument/2006/relationships/hyperlink" Target="https://www.caixa.gov.br/Downloads/sinapi-cadernos-tecnicos/SINAPI-CT-CUSTOS-HORARIOS-PRODUTIVO-E-IMPRODUTIVO-DOS-EQUIPAMENTOS.pdf" TargetMode="External"/><Relationship Id="rId1953" Type="http://schemas.openxmlformats.org/officeDocument/2006/relationships/hyperlink" Target="https://www.caixa.gov.br/Downloads/sinapi-cadernos-tecnicos/SINAPI-CT-DEPRECIACAO-JUROS-IMPOSTOS-E-SEGUROS-MANUTENCAO-E-MATERIAIS-NA-OPERACAO-DOS-EQUIPAMENTOS.pdf" TargetMode="External"/><Relationship Id="rId5410" Type="http://schemas.openxmlformats.org/officeDocument/2006/relationships/hyperlink" Target="https://www.caixa.gov.br/Downloads/sinapi-cadernos-tecnicos/SINAPI-CT-INSTALACOES-PREDIAIS-DE-ESGOTO-TUBOS-E-CONEXOES.pdf" TargetMode="External"/><Relationship Id="rId7168" Type="http://schemas.openxmlformats.org/officeDocument/2006/relationships/hyperlink" Target="https://www.caixa.gov.br/Downloads/sinapi-cadernos-tecnicos/SINAPI-CT-LOUCAS-E-METAIS.pdf" TargetMode="External"/><Relationship Id="rId8566" Type="http://schemas.openxmlformats.org/officeDocument/2006/relationships/hyperlink" Target="https://www.caixa.gov.br/Downloads/sinapi-cadernos-tecnicos/SINAPI-CT-REDES-ENTERRADAS-DE-DISTRIBUICAO-ELETRICA.pdf" TargetMode="External"/><Relationship Id="rId8980" Type="http://schemas.openxmlformats.org/officeDocument/2006/relationships/hyperlink" Target="https://www.caixa.gov.br/Downloads/sinapi-cadernos-tecnicos/SINAPI-CT-SUPRESSAO-VEGETAL.pdf" TargetMode="External"/><Relationship Id="rId9617" Type="http://schemas.openxmlformats.org/officeDocument/2006/relationships/hyperlink" Target="https://www.caixa.gov.br/Downloads/sinapi-cadernos-tecnicos/SINAPI-CT-VALVULAS-E-REGISTROS-PARA-SISTEMAS-PREDIAIS.pdf" TargetMode="External"/><Relationship Id="rId1606" Type="http://schemas.openxmlformats.org/officeDocument/2006/relationships/hyperlink" Target="https://www.caixa.gov.br/Downloads/sinapi-cadernos-tecnicos/SINAPI-CT-CUSTOS-HORARIOS-PRODUTIVO-E-IMPRODUTIVO-DOS-EQUIPAMENTOS.pdf" TargetMode="External"/><Relationship Id="rId4012" Type="http://schemas.openxmlformats.org/officeDocument/2006/relationships/hyperlink" Target="https://www.caixa.gov.br/Downloads/sinapi-cadernos-tecnicos/SINAPI-CT-FUNDACOES-RASAS-(BLOCOS-SAPATAS-VIGAS-BALDRAME).pdf" TargetMode="External"/><Relationship Id="rId7582" Type="http://schemas.openxmlformats.org/officeDocument/2006/relationships/hyperlink" Target="https://www.caixa.gov.br/Downloads/sinapi-cadernos-tecnicos/SINAPI-CT-PAREDES-EM-DRYWALL.pdf" TargetMode="External"/><Relationship Id="rId8219" Type="http://schemas.openxmlformats.org/officeDocument/2006/relationships/hyperlink" Target="https://www.caixa.gov.br/Downloads/sinapi-cadernos-tecnicos/SINAPI-CT-POCOS-DE-VISITA-E-CAIXAS-PARA-BOCAS-DE-LOBO.pdf" TargetMode="External"/><Relationship Id="rId8633" Type="http://schemas.openxmlformats.org/officeDocument/2006/relationships/hyperlink" Target="https://www.caixa.gov.br/Downloads/sinapi-cadernos-tecnicos/SINAPI-CT-REDES-DE-LOGICA-TELEFONIA-E-IMAGEM.pdf" TargetMode="External"/><Relationship Id="rId3778" Type="http://schemas.openxmlformats.org/officeDocument/2006/relationships/hyperlink" Target="https://www.caixa.gov.br/Downloads/sinapi-cadernos-tecnicos/SINAPI-CT-ESTRUTURAS-DE-MADEIRA.pdf" TargetMode="External"/><Relationship Id="rId4829" Type="http://schemas.openxmlformats.org/officeDocument/2006/relationships/hyperlink" Target="https://www.caixa.gov.br/Downloads/sinapi-cadernos-tecnicos/SINAPI-CT-INSTALACOES-HIDRAULICAS-RESERVACAO-E-BOMBAS-DE-RECALQUE.pdf" TargetMode="External"/><Relationship Id="rId6184" Type="http://schemas.openxmlformats.org/officeDocument/2006/relationships/hyperlink" Target="https://www.caixa.gov.br/Downloads/sinapi-cadernos-tecnicos/SINAPI-CT-INSTALACOES-DE-GAS-E-INCENDIO-EM-ACO-E-FERRO-GALVANIZADO.pdf" TargetMode="External"/><Relationship Id="rId7235" Type="http://schemas.openxmlformats.org/officeDocument/2006/relationships/hyperlink" Target="https://www.caixa.gov.br/Downloads/sinapi-cadernos-tecnicos/SINAPI-CT-LOUCAS-E-METAIS.pdf" TargetMode="External"/><Relationship Id="rId8700" Type="http://schemas.openxmlformats.org/officeDocument/2006/relationships/hyperlink" Target="https://www.caixa.gov.br/Downloads/sinapi-cadernos-tecnicos/SINAPI-CT-REDES-DE-AGUA-E-ESGOTO-EM-PEAD-LISO-(TUBOS-E-CONEXOES).pdf" TargetMode="External"/><Relationship Id="rId699" Type="http://schemas.openxmlformats.org/officeDocument/2006/relationships/hyperlink" Target="https://www.caixa.gov.br/Downloads/sinapi-cadernos-tecnicos/SINAPI-CT-ASSENTAMENTO-DE-TUBOS-DE-ESGOTO-OU-DRENAGEM-PLUVIAL-EM-CONCRETO.pdf" TargetMode="External"/><Relationship Id="rId2794" Type="http://schemas.openxmlformats.org/officeDocument/2006/relationships/hyperlink" Target="https://www.caixa.gov.br/Downloads/sinapi-cadernos-tecnicos/SINAPI-CT-DRENOS.pdf" TargetMode="External"/><Relationship Id="rId3845" Type="http://schemas.openxmlformats.org/officeDocument/2006/relationships/hyperlink" Target="https://www.caixa.gov.br/Downloads/sinapi-cadernos-tecnicos/SINAPI-CT-EXECUCAO-DE-TIRANTES.pdf" TargetMode="External"/><Relationship Id="rId6251" Type="http://schemas.openxmlformats.org/officeDocument/2006/relationships/hyperlink" Target="https://www.caixa.gov.br/Downloads/sinapi-cadernos-tecnicos/SINAPI-CT-INSTALACOES-DE-GAS-EM-PEX-MULTICAMADAS.pdf" TargetMode="External"/><Relationship Id="rId7302" Type="http://schemas.openxmlformats.org/officeDocument/2006/relationships/hyperlink" Target="https://www.caixa.gov.br/Downloads/sinapi-cadernos-tecnicos/SINAPI-CT-MASSA-UNICA-EXTERNA.pdf" TargetMode="External"/><Relationship Id="rId766" Type="http://schemas.openxmlformats.org/officeDocument/2006/relationships/hyperlink" Target="https://www.caixa.gov.br/Downloads/sinapi-cadernos-tecnicos/SINAPI-CT-ATERROS-BASES-SUB-BASES-E-IMPRIMACOES.pdf" TargetMode="External"/><Relationship Id="rId1396" Type="http://schemas.openxmlformats.org/officeDocument/2006/relationships/hyperlink" Target="https://www.caixa.gov.br/Downloads/sinapi-cadernos-tecnicos/SINAPI-CT-CONTRAPISO.pdf" TargetMode="External"/><Relationship Id="rId2447" Type="http://schemas.openxmlformats.org/officeDocument/2006/relationships/hyperlink" Target="https://www.caixa.gov.br/Downloads/sinapi-cadernos-tecnicos/SINAPI-CT-DEPRECIACAO-JUROS-IMPOSTOS-E-SEGUROS-MANUTENCAO-E-MATERIAIS-NA-OPERACAO-DOS-EQUIPAMENTOS.pdf" TargetMode="External"/><Relationship Id="rId9474" Type="http://schemas.openxmlformats.org/officeDocument/2006/relationships/hyperlink" Target="https://www.caixa.gov.br/Downloads/sinapi-cadernos-tecnicos/SINAPI-CT-USINAGENS.pdf" TargetMode="External"/><Relationship Id="rId419" Type="http://schemas.openxmlformats.org/officeDocument/2006/relationships/hyperlink" Target="https://www.caixa.gov.br/Downloads/sinapi-cadernos-tecnicos/SINAPI-CT-ASSENTAMENTO-DE-TUBOS-DE-PVC-E-METALICOS-EM-REDES-DE-AGUA.pdf" TargetMode="External"/><Relationship Id="rId1049" Type="http://schemas.openxmlformats.org/officeDocument/2006/relationships/hyperlink" Target="https://www.caixa.gov.br/Downloads/sinapi-cadernos-tecnicos/SINAPI-CT-BOCAS-PARA-BUEIROS.pdf" TargetMode="External"/><Relationship Id="rId2861" Type="http://schemas.openxmlformats.org/officeDocument/2006/relationships/hyperlink" Target="https://www.caixa.gov.br/Downloads/sinapi-cadernos-tecnicos/SINAPI-CT-ELETROCALHAS.pdf" TargetMode="External"/><Relationship Id="rId3912" Type="http://schemas.openxmlformats.org/officeDocument/2006/relationships/hyperlink" Target="https://www.caixa.gov.br/Downloads/sinapi-cadernos-tecnicos/SINAPI-CT-FORROS.pdf" TargetMode="External"/><Relationship Id="rId8076" Type="http://schemas.openxmlformats.org/officeDocument/2006/relationships/hyperlink" Target="https://www.caixa.gov.br/Downloads/sinapi-cadernos-tecnicos/SINAPI-CT-POSTES-DE-CONCRETO-E-METALICOS.pdf" TargetMode="External"/><Relationship Id="rId9127" Type="http://schemas.openxmlformats.org/officeDocument/2006/relationships/hyperlink" Target="https://www.caixa.gov.br/Downloads/sinapi-cadernos-tecnicos/SINAPI-CT-TRANSPORTE-FLUVIAL-CARGA-E-DESCARGA.pdf" TargetMode="External"/><Relationship Id="rId833" Type="http://schemas.openxmlformats.org/officeDocument/2006/relationships/hyperlink" Target="https://www.caixa.gov.br/Downloads/sinapi-cadernos-tecnicos/SINAPI-CT-ATERROS-BASES-SUB-BASES-E-IMPRIMACOES.pdf" TargetMode="External"/><Relationship Id="rId1116" Type="http://schemas.openxmlformats.org/officeDocument/2006/relationships/hyperlink" Target="https://www.caixa.gov.br/Downloads/sinapi-cadernos-tecnicos/SINAPI-CT-CAIXAS-ENTERRADAS.pdf" TargetMode="External"/><Relationship Id="rId1463" Type="http://schemas.openxmlformats.org/officeDocument/2006/relationships/hyperlink" Target="https://www.caixa.gov.br/Downloads/sinapi-cadernos-tecnicos/SINAPI-CT-CUSTOS-HORARIOS-PRODUTIVO-E-IMPRODUTIVO-DOS-EQUIPAMENTOS.pdf" TargetMode="External"/><Relationship Id="rId2514" Type="http://schemas.openxmlformats.org/officeDocument/2006/relationships/hyperlink" Target="https://www.caixa.gov.br/Downloads/sinapi-cadernos-tecnicos/SINAPI-CT-DEPRECIACAO-JUROS-IMPOSTOS-E-SEGUROS-MANUTENCAO-E-MATERIAIS-NA-OPERACAO-DOS-EQUIPAMENTOS.pdf" TargetMode="External"/><Relationship Id="rId7092" Type="http://schemas.openxmlformats.org/officeDocument/2006/relationships/hyperlink" Target="https://www.caixa.gov.br/Downloads/sinapi-metodologia/Livro_SINAPI_Calculos_Parametros.pdf" TargetMode="External"/><Relationship Id="rId8143" Type="http://schemas.openxmlformats.org/officeDocument/2006/relationships/hyperlink" Target="https://www.caixa.gov.br/Downloads/sinapi-cadernos-tecnicos/SINAPI-CT-POCOS-DE-VISITA-E-CAIXAS-PARA-BOCAS-DE-LOBO.pdf" TargetMode="External"/><Relationship Id="rId8490" Type="http://schemas.openxmlformats.org/officeDocument/2006/relationships/hyperlink" Target="https://www.caixa.gov.br/Downloads/sinapi-cadernos-tecnicos/SINAPI-CT-RECOMPOSICAO-DE-PAVIMENTOS.pdf" TargetMode="External"/><Relationship Id="rId9541" Type="http://schemas.openxmlformats.org/officeDocument/2006/relationships/hyperlink" Target="https://www.caixa.gov.br/Downloads/sinapi-cadernos-tecnicos/SINAPI-CT-VIDROS-E-ESPELHOS.pdf" TargetMode="External"/><Relationship Id="rId900" Type="http://schemas.openxmlformats.org/officeDocument/2006/relationships/hyperlink" Target="https://www.caixa.gov.br/Downloads/sinapi-cadernos-tecnicos/SINAPI-CT-ATERROS-BASES-SUB-BASES-E-IMPRIMACOES.pdf" TargetMode="External"/><Relationship Id="rId1530" Type="http://schemas.openxmlformats.org/officeDocument/2006/relationships/hyperlink" Target="https://www.caixa.gov.br/Downloads/sinapi-cadernos-tecnicos/SINAPI-CT-CUSTOS-HORARIOS-PRODUTIVO-E-IMPRODUTIVO-DOS-EQUIPAMENTOS.pdf" TargetMode="External"/><Relationship Id="rId4686" Type="http://schemas.openxmlformats.org/officeDocument/2006/relationships/hyperlink" Target="https://www.caixa.gov.br/Downloads/sinapi-cadernos-tecnicos/SINAPI-CT-INSTALACOES-ELETRICAS-QUADROS-CABOS-DISJUNTORES-CONTATORES-E-BARRAMENTOS-BLINDADOS.pdf" TargetMode="External"/><Relationship Id="rId5737" Type="http://schemas.openxmlformats.org/officeDocument/2006/relationships/hyperlink" Target="https://www.caixa.gov.br/Downloads/sinapi-cadernos-tecnicos/SINAPI-CT-INSTALACOES-PREDIAIS-DE-AGUA-QUENTE-EM-CPVC.pdf" TargetMode="External"/><Relationship Id="rId3288" Type="http://schemas.openxmlformats.org/officeDocument/2006/relationships/hyperlink" Target="https://www.caixa.gov.br/Downloads/sinapi-cadernos-tecnicos/SINAPI-CT-ESCAVACAO-DE-VALAS.pdf" TargetMode="External"/><Relationship Id="rId4339" Type="http://schemas.openxmlformats.org/officeDocument/2006/relationships/hyperlink" Target="https://www.caixa.gov.br/Downloads/sinapi-cadernos-tecnicos/SINAPI-CT-IMPERMEABILIZACAO-PROTECAO-MECANICA-E-TRATAMENTO-DE-JUNTA.pdf" TargetMode="External"/><Relationship Id="rId4753" Type="http://schemas.openxmlformats.org/officeDocument/2006/relationships/hyperlink" Target="https://www.caixa.gov.br/Downloads/sinapi-cadernos-tecnicos/SINAPI-CT-INSTALACOES-ELETRICAS-REDE-DE-DISTRIBUICAO.pdf" TargetMode="External"/><Relationship Id="rId5804" Type="http://schemas.openxmlformats.org/officeDocument/2006/relationships/hyperlink" Target="https://www.caixa.gov.br/Downloads/sinapi-cadernos-tecnicos/SINAPI-CT-INSTALACOES-PREDIAIS-DE-AGUA-QUENTE-EM-CPVC.pdf" TargetMode="External"/><Relationship Id="rId8210" Type="http://schemas.openxmlformats.org/officeDocument/2006/relationships/hyperlink" Target="https://www.caixa.gov.br/Downloads/sinapi-cadernos-tecnicos/SINAPI-CT-POCOS-DE-VISITA-E-CAIXAS-PARA-BOCAS-DE-LOBO.pdf" TargetMode="External"/><Relationship Id="rId3355" Type="http://schemas.openxmlformats.org/officeDocument/2006/relationships/hyperlink" Target="https://www.caixa.gov.br/Downloads/sinapi-cadernos-tecnicos/SINAPI-CT-ESCORAMENTO-E-PREPARO-DE-FUNDO-DE-VALAS.pdf" TargetMode="External"/><Relationship Id="rId4406" Type="http://schemas.openxmlformats.org/officeDocument/2006/relationships/hyperlink" Target="https://www.caixa.gov.br/Downloads/sinapi-cadernos-tecnicos/SINAPI-CT-INSTALACOES-ELETRICAS-ELETRODUTOS-EMBUTIDOS-CABOS-CAIXAS-TOMADAS-E-INTERRUPTORES.pdf" TargetMode="External"/><Relationship Id="rId7976" Type="http://schemas.openxmlformats.org/officeDocument/2006/relationships/hyperlink" Target="https://www.caixa.gov.br/Downloads/sinapi-cadernos-tecnicos/SINAPI-CT-PINTURA-PARA-PISOS-E-PARA-SINALIZACAO-HORIZONTAL-E-VERTICAL.pdf" TargetMode="External"/><Relationship Id="rId276" Type="http://schemas.openxmlformats.org/officeDocument/2006/relationships/hyperlink" Target="https://www.caixa.gov.br/Downloads/sinapi-cadernos-tecnicos/SINAPI-CT-ARMACAO-PARA-ESTRUTURAS-DE-CONCRETO-ARMADO.pdf" TargetMode="External"/><Relationship Id="rId690" Type="http://schemas.openxmlformats.org/officeDocument/2006/relationships/hyperlink" Target="https://www.caixa.gov.br/Downloads/sinapi-cadernos-tecnicos/SINAPI-CT-ASSENTAMENTO-DE-TUBOS-DE-ESGOTO-OU-DRENAGEM-PLUVIAL-EM-CONCRETO.pdf" TargetMode="External"/><Relationship Id="rId2371" Type="http://schemas.openxmlformats.org/officeDocument/2006/relationships/hyperlink" Target="https://www.caixa.gov.br/Downloads/sinapi-cadernos-tecnicos/SINAPI-CT-DEPRECIACAO-JUROS-IMPOSTOS-E-SEGUROS-MANUTENCAO-E-MATERIAIS-NA-OPERACAO-DOS-EQUIPAMENTOS.pdf" TargetMode="External"/><Relationship Id="rId3008" Type="http://schemas.openxmlformats.org/officeDocument/2006/relationships/hyperlink" Target="https://www.caixa.gov.br/Downloads/sinapi-cadernos-tecnicos/SINAPI-CT-EQUIPAMENTOS-DE-PROTECAO-COLETIVA.pdf" TargetMode="External"/><Relationship Id="rId3422" Type="http://schemas.openxmlformats.org/officeDocument/2006/relationships/hyperlink" Target="https://www.caixa.gov.br/Downloads/sinapi-cadernos-tecnicos/SINAPI-CT-ESGOTAMENTO-DE-VALA-E-REBAIXAMENTO-DO-LENCOL-FREATICO.pdf" TargetMode="External"/><Relationship Id="rId4820" Type="http://schemas.openxmlformats.org/officeDocument/2006/relationships/hyperlink" Target="https://www.caixa.gov.br/Downloads/sinapi-cadernos-tecnicos/SINAPI-CT-INSTALACOES-HIDRAULICAS-RESERVACAO-E-BOMBAS-DE-RECALQUE.pdf" TargetMode="External"/><Relationship Id="rId6578" Type="http://schemas.openxmlformats.org/officeDocument/2006/relationships/hyperlink" Target="https://www.caixa.gov.br/Downloads/sinapi-cadernos-tecnicos/SINAPI-CT-INSTALACOES-EM-COBRE.pdf" TargetMode="External"/><Relationship Id="rId7629" Type="http://schemas.openxmlformats.org/officeDocument/2006/relationships/hyperlink" Target="https://www.caixa.gov.br/Downloads/sinapi-cadernos-tecnicos/SINAPI-CT-PARQUINHOS-E-EQUIPAMENTOS-DE-GINASTICA-AO-AR-LIVRE.pdf" TargetMode="External"/><Relationship Id="rId343" Type="http://schemas.openxmlformats.org/officeDocument/2006/relationships/hyperlink" Target="https://www.caixa.gov.br/Downloads/sinapi-cadernos-tecnicos/SINAPI-CT-ASFALTO.pdf" TargetMode="External"/><Relationship Id="rId2024" Type="http://schemas.openxmlformats.org/officeDocument/2006/relationships/hyperlink" Target="https://www.caixa.gov.br/Downloads/sinapi-cadernos-tecnicos/SINAPI-CT-DEPRECIACAO-JUROS-IMPOSTOS-E-SEGUROS-MANUTENCAO-E-MATERIAIS-NA-OPERACAO-DOS-EQUIPAMENTOS.pdf" TargetMode="External"/><Relationship Id="rId6992" Type="http://schemas.openxmlformats.org/officeDocument/2006/relationships/hyperlink" Target="https://www.caixa.gov.br/Downloads/sinapi-metodologia/Livro_SINAPI_Calculos_Parametros.pdf" TargetMode="External"/><Relationship Id="rId9051" Type="http://schemas.openxmlformats.org/officeDocument/2006/relationships/hyperlink" Target="https://www.caixa.gov.br/Downloads/sinapi-cadernos-tecnicos/SINAPI-CT-TRANSPORTE-FLUVIAL-CARGA-E-DESCARGA.pdf" TargetMode="External"/><Relationship Id="rId1040" Type="http://schemas.openxmlformats.org/officeDocument/2006/relationships/hyperlink" Target="https://www.caixa.gov.br/Downloads/sinapi-cadernos-tecnicos/SINAPI-CT-BOCAS-PARA-BUEIROS.pdf" TargetMode="External"/><Relationship Id="rId4196" Type="http://schemas.openxmlformats.org/officeDocument/2006/relationships/hyperlink" Target="https://www.caixa.gov.br/Downloads/sinapi-cadernos-tecnicos/SINAPI-CT-GRAUTE-E-ARMACAO.pdf" TargetMode="External"/><Relationship Id="rId5247" Type="http://schemas.openxmlformats.org/officeDocument/2006/relationships/hyperlink" Target="https://www.caixa.gov.br/Downloads/sinapi-cadernos-tecnicos/SINAPI-CT-INSTALACOES-HIDRAULICAS-EM-PEX.pdf" TargetMode="External"/><Relationship Id="rId5594" Type="http://schemas.openxmlformats.org/officeDocument/2006/relationships/hyperlink" Target="https://www.caixa.gov.br/Downloads/sinapi-cadernos-tecnicos/SINAPI-CT-INSTALACOES-PREDIAIS-DE-AGUA-FRIA-EM-PVC.pdf" TargetMode="External"/><Relationship Id="rId6645" Type="http://schemas.openxmlformats.org/officeDocument/2006/relationships/hyperlink" Target="https://www.caixa.gov.br/Downloads/sinapi-cadernos-tecnicos/SINAPI-CT-INSTALACOES-PARA-CANTEIROS-DE-OBRAS.pdf" TargetMode="External"/><Relationship Id="rId410" Type="http://schemas.openxmlformats.org/officeDocument/2006/relationships/hyperlink" Target="https://www.caixa.gov.br/Downloads/sinapi-cadernos-tecnicos/SINAPI-CT-ASSENTAMENTO-DE-TUBOS-DE-PVC-E-METALICOS-EM-REDES-DE-AGUA.pdf" TargetMode="External"/><Relationship Id="rId5661" Type="http://schemas.openxmlformats.org/officeDocument/2006/relationships/hyperlink" Target="https://www.caixa.gov.br/Downloads/sinapi-cadernos-tecnicos/SINAPI-CT-INSTALACOES-PREDIAIS-DE-AGUA-FRIA-EM-PVC.pdf" TargetMode="External"/><Relationship Id="rId6712" Type="http://schemas.openxmlformats.org/officeDocument/2006/relationships/hyperlink" Target="https://www.caixa.gov.br/Downloads/sinapi-cadernos-tecnicos/SINAPI-CT-LIGACOES-PREDIAIS-DE-AGUA-E-ESGOTO.pdf" TargetMode="External"/><Relationship Id="rId1857" Type="http://schemas.openxmlformats.org/officeDocument/2006/relationships/hyperlink" Target="https://www.caixa.gov.br/Downloads/sinapi-cadernos-tecnicos/SINAPI-CT-DEMOLICOES-E-REMOCOES.pdf" TargetMode="External"/><Relationship Id="rId2908" Type="http://schemas.openxmlformats.org/officeDocument/2006/relationships/hyperlink" Target="https://www.caixa.gov.br/Downloads/sinapi-cadernos-tecnicos/SINAPI-CT-ELETROCALHAS.pdf" TargetMode="External"/><Relationship Id="rId4263" Type="http://schemas.openxmlformats.org/officeDocument/2006/relationships/hyperlink" Target="https://www.caixa.gov.br/Downloads/sinapi-cadernos-tecnicos/SINAPI-CT-GUIAS-E-SARJETAS.pdf" TargetMode="External"/><Relationship Id="rId5314" Type="http://schemas.openxmlformats.org/officeDocument/2006/relationships/hyperlink" Target="https://www.caixa.gov.br/Downloads/sinapi-cadernos-tecnicos/SINAPI-CT-INSTALACOES-HIDRAULICAS-EM-PPR.pdf" TargetMode="External"/><Relationship Id="rId8884" Type="http://schemas.openxmlformats.org/officeDocument/2006/relationships/hyperlink" Target="https://www.caixa.gov.br/Downloads/sinapi-cadernos-tecnicos/SINAPI-CT-SISTEMA-DE-PROTECAO-CONTRA-DESCARGAS-ATMOSFERICAS-SPDA.pdf" TargetMode="External"/><Relationship Id="rId1924" Type="http://schemas.openxmlformats.org/officeDocument/2006/relationships/hyperlink" Target="https://www.caixa.gov.br/Downloads/sinapi-cadernos-tecnicos/SINAPI-CT-DEPRECIACAO-JUROS-IMPOSTOS-E-SEGUROS-MANUTENCAO-E-MATERIAIS-NA-OPERACAO-DOS-EQUIPAMENTOS.pdf" TargetMode="External"/><Relationship Id="rId4330" Type="http://schemas.openxmlformats.org/officeDocument/2006/relationships/hyperlink" Target="https://www.caixa.gov.br/Downloads/sinapi-cadernos-tecnicos/SINAPI-CT-IMPERMEABILIZACAO-PROTECAO-MECANICA-E-TRATAMENTO-DE-JUNTA.pdf" TargetMode="External"/><Relationship Id="rId7486" Type="http://schemas.openxmlformats.org/officeDocument/2006/relationships/hyperlink" Target="https://www.caixa.gov.br/Downloads/sinapi-cadernos-tecnicos/SINAPI-CT-PAISAGISMO-PLANTIO.pdf" TargetMode="External"/><Relationship Id="rId8537" Type="http://schemas.openxmlformats.org/officeDocument/2006/relationships/hyperlink" Target="https://www.caixa.gov.br/Downloads/sinapi-cadernos-tecnicos/SINAPI-CT-RECOMPOSICAO-DE-PAVIMENTOS.pdf" TargetMode="External"/><Relationship Id="rId8951" Type="http://schemas.openxmlformats.org/officeDocument/2006/relationships/hyperlink" Target="https://www.caixa.gov.br/Downloads/sinapi-cadernos-tecnicos/SINAPI-CT-SISTEMAS-DE-MEDICAO.pdf" TargetMode="External"/><Relationship Id="rId6088" Type="http://schemas.openxmlformats.org/officeDocument/2006/relationships/hyperlink" Target="https://www.caixa.gov.br/Downloads/sinapi-cadernos-tecnicos/SINAPI-CT-INSTALACOES-DE-GAS-E-INCENDIO-EM-ACO-E-FERRO-GALVANIZADO.pdf" TargetMode="External"/><Relationship Id="rId7139" Type="http://schemas.openxmlformats.org/officeDocument/2006/relationships/hyperlink" Target="https://www.caixa.gov.br/Downloads/sinapi-cadernos-tecnicos/SINAPI-CT-LOCACAO-DE-OBRAS.pdf" TargetMode="External"/><Relationship Id="rId7553" Type="http://schemas.openxmlformats.org/officeDocument/2006/relationships/hyperlink" Target="https://www.caixa.gov.br/Downloads/sinapi-cadernos-tecnicos/SINAPI-CT-PAREDES-DE-CONCRETO-ESTUCAMENTO.pdf" TargetMode="External"/><Relationship Id="rId8604" Type="http://schemas.openxmlformats.org/officeDocument/2006/relationships/hyperlink" Target="https://www.caixa.gov.br/Downloads/sinapi-cadernos-tecnicos/SINAPI-CT-REDES-DE-LOGICA-TELEFONIA-E-IMAGEM.pdf" TargetMode="External"/><Relationship Id="rId2698" Type="http://schemas.openxmlformats.org/officeDocument/2006/relationships/hyperlink" Target="https://www.caixa.gov.br/Downloads/sinapi-cadernos-tecnicos/SINAPI-CT-DEPRECIACAO-JUROS-IMPOSTOS-E-SEGUROS-MANUTENCAO-E-MATERIAIS-NA-OPERACAO-DOS-EQUIPAMENTOS.pdf" TargetMode="External"/><Relationship Id="rId6155" Type="http://schemas.openxmlformats.org/officeDocument/2006/relationships/hyperlink" Target="https://www.caixa.gov.br/Downloads/sinapi-cadernos-tecnicos/SINAPI-CT-INSTALACOES-DE-GAS-E-INCENDIO-EM-ACO-E-FERRO-GALVANIZADO.pdf" TargetMode="External"/><Relationship Id="rId7206" Type="http://schemas.openxmlformats.org/officeDocument/2006/relationships/hyperlink" Target="https://www.caixa.gov.br/Downloads/sinapi-cadernos-tecnicos/SINAPI-CT-LOUCAS-E-METAIS.pdf" TargetMode="External"/><Relationship Id="rId3749" Type="http://schemas.openxmlformats.org/officeDocument/2006/relationships/hyperlink" Target="https://www.caixa.gov.br/Downloads/sinapi-cadernos-tecnicos/SINAPI-CT-ESTRUTURAS-DE-CONTENCAO-ESTACAS-PAREDES-DIAFRAGMA-E-MURETA-GUIA.pdf" TargetMode="External"/><Relationship Id="rId5171" Type="http://schemas.openxmlformats.org/officeDocument/2006/relationships/hyperlink" Target="https://www.caixa.gov.br/Downloads/sinapi-cadernos-tecnicos/SINAPI-CT-INSTALACOES-HIDRAULICAS-EM-PEX.pdf" TargetMode="External"/><Relationship Id="rId6222" Type="http://schemas.openxmlformats.org/officeDocument/2006/relationships/hyperlink" Target="https://www.caixa.gov.br/Downloads/sinapi-cadernos-tecnicos/SINAPI-CT-INSTALACOES-DE-GAS-E-INCENDIO-EM-ACO-E-FERRO-GALVANIZADO.pdf" TargetMode="External"/><Relationship Id="rId7620" Type="http://schemas.openxmlformats.org/officeDocument/2006/relationships/hyperlink" Target="https://www.caixa.gov.br/Downloads/sinapi-cadernos-tecnicos/SINAPI-CT-PARQUINHOS-E-EQUIPAMENTOS-DE-GINASTICA-AO-AR-LIVRE.pdf" TargetMode="External"/><Relationship Id="rId9378" Type="http://schemas.openxmlformats.org/officeDocument/2006/relationships/hyperlink" Target="https://www.caixa.gov.br/Downloads/sinapi-cadernos-tecnicos/SINAPI-CT-TRANSPORTE-CARGA-E-DESCARGA-DE-MATERIAIS.pdf" TargetMode="External"/><Relationship Id="rId2765" Type="http://schemas.openxmlformats.org/officeDocument/2006/relationships/hyperlink" Target="https://www.caixa.gov.br/Downloads/sinapi-cadernos-tecnicos/SINAPI-CT-DRENOS.pdf" TargetMode="External"/><Relationship Id="rId3816" Type="http://schemas.openxmlformats.org/officeDocument/2006/relationships/hyperlink" Target="https://www.caixa.gov.br/Downloads/sinapi-cadernos-tecnicos/SINAPI-CT-ESTRUTURAS-DE-MADEIRA.pdf" TargetMode="External"/><Relationship Id="rId737" Type="http://schemas.openxmlformats.org/officeDocument/2006/relationships/hyperlink" Target="https://www.caixa.gov.br/Downloads/sinapi-cadernos-tecnicos/SINAPI-CT-ATERRO-E-REATERRO-DE-VALAS.pdf" TargetMode="External"/><Relationship Id="rId1367" Type="http://schemas.openxmlformats.org/officeDocument/2006/relationships/hyperlink" Target="https://www.caixa.gov.br/Downloads/sinapi-cadernos-tecnicos/SINAPI-CT-CONCRETO-PROTENDIDO.pdf" TargetMode="External"/><Relationship Id="rId1781" Type="http://schemas.openxmlformats.org/officeDocument/2006/relationships/hyperlink" Target="https://www.caixa.gov.br/Downloads/sinapi-cadernos-tecnicos/SINAPI-CT-CUSTOS-HORARIOS-PRODUTIVO-E-IMPRODUTIVO-DOS-EQUIPAMENTOS.pdf" TargetMode="External"/><Relationship Id="rId2418" Type="http://schemas.openxmlformats.org/officeDocument/2006/relationships/hyperlink" Target="https://www.caixa.gov.br/Downloads/sinapi-cadernos-tecnicos/SINAPI-CT-DEPRECIACAO-JUROS-IMPOSTOS-E-SEGUROS-MANUTENCAO-E-MATERIAIS-NA-OPERACAO-DOS-EQUIPAMENTOS.pdf" TargetMode="External"/><Relationship Id="rId2832" Type="http://schemas.openxmlformats.org/officeDocument/2006/relationships/hyperlink" Target="https://www.caixa.gov.br/Downloads/sinapi-cadernos-tecnicos/SINAPI-CT-DUTOS-PARA-AR-CONDICIONADO.pdf" TargetMode="External"/><Relationship Id="rId5988" Type="http://schemas.openxmlformats.org/officeDocument/2006/relationships/hyperlink" Target="https://www.caixa.gov.br/Downloads/sinapi-cadernos-tecnicos/SINAPI-CT-INSTALACOES-DE-GAS-E-INCENDIO-EM-ACO-E-FERRO-GALVANIZADO.pdf" TargetMode="External"/><Relationship Id="rId8394" Type="http://schemas.openxmlformats.org/officeDocument/2006/relationships/hyperlink" Target="https://www.caixa.gov.br/Downloads/sinapi-cadernos-tecnicos/SINAPI-CT-RASGOS-E-FIXACOES.pdf" TargetMode="External"/><Relationship Id="rId9445" Type="http://schemas.openxmlformats.org/officeDocument/2006/relationships/hyperlink" Target="https://www.caixa.gov.br/Downloads/sinapi-cadernos-tecnicos/SINAPI-CT-TUBULACAO-FLANGEADA-PARA-REDES-DE-AGUA.pdf" TargetMode="External"/><Relationship Id="rId73" Type="http://schemas.openxmlformats.org/officeDocument/2006/relationships/hyperlink" Target="https://www.caixa.gov.br/Downloads/sinapi-cadernos-tecnicos/SINAPI-CT-ALVENARIA-DE-VEDACAO.pdf" TargetMode="External"/><Relationship Id="rId804" Type="http://schemas.openxmlformats.org/officeDocument/2006/relationships/hyperlink" Target="https://www.caixa.gov.br/Downloads/sinapi-cadernos-tecnicos/SINAPI-CT-ATERROS-BASES-SUB-BASES-E-IMPRIMACOES.pdf" TargetMode="External"/><Relationship Id="rId1434" Type="http://schemas.openxmlformats.org/officeDocument/2006/relationships/hyperlink" Target="https://www.caixa.gov.br/Downloads/sinapi-cadernos-tecnicos/SINAPI-CT-CONTRAPISO.pdf" TargetMode="External"/><Relationship Id="rId8047" Type="http://schemas.openxmlformats.org/officeDocument/2006/relationships/hyperlink" Target="https://www.caixa.gov.br/Downloads/sinapi-cadernos-tecnicos/SINAPI-CT-POSTES-DE-CONCRETO-E-METALICOS.pdf" TargetMode="External"/><Relationship Id="rId8461" Type="http://schemas.openxmlformats.org/officeDocument/2006/relationships/hyperlink" Target="https://www.caixa.gov.br/Downloads/sinapi-cadernos-tecnicos/SINAPI-CT-RASGOS-E-FIXACOES.pdf" TargetMode="External"/><Relationship Id="rId9512" Type="http://schemas.openxmlformats.org/officeDocument/2006/relationships/hyperlink" Target="https://www.caixa.gov.br/Downloads/sinapi-cadernos-tecnicos/SINAPI-CT-VERGAS-CONTRAVERGAS-E-FIXACAO-DE-ALVENARIA.pdf" TargetMode="External"/><Relationship Id="rId1501" Type="http://schemas.openxmlformats.org/officeDocument/2006/relationships/hyperlink" Target="https://www.caixa.gov.br/Downloads/sinapi-cadernos-tecnicos/SINAPI-CT-CUSTOS-HORARIOS-PRODUTIVO-E-IMPRODUTIVO-DOS-EQUIPAMENTOS.pdf" TargetMode="External"/><Relationship Id="rId4657" Type="http://schemas.openxmlformats.org/officeDocument/2006/relationships/hyperlink" Target="https://www.caixa.gov.br/Downloads/sinapi-cadernos-tecnicos/SINAPI-CT-INSTALACOES-ELETRICAS-QUADROS-CABOS-DISJUNTORES-CONTATORES-E-BARRAMENTOS-BLINDADOS.pdf" TargetMode="External"/><Relationship Id="rId5708" Type="http://schemas.openxmlformats.org/officeDocument/2006/relationships/hyperlink" Target="https://www.caixa.gov.br/Downloads/sinapi-cadernos-tecnicos/SINAPI-CT-INSTALACOES-PREDIAIS-DE-AGUA-QUENTE-EM-CPVC.pdf" TargetMode="External"/><Relationship Id="rId7063" Type="http://schemas.openxmlformats.org/officeDocument/2006/relationships/hyperlink" Target="https://www.caixa.gov.br/Downloads/sinapi-metodologia/Livro_SINAPI_Calculos_Parametros.pdf" TargetMode="External"/><Relationship Id="rId8114" Type="http://schemas.openxmlformats.org/officeDocument/2006/relationships/hyperlink" Target="https://www.caixa.gov.br/Downloads/sinapi-cadernos-tecnicos/SINAPI-CT-POCOS-DE-VISITA-E-CAIXAS-PARA-BOCAS-DE-LOBO.pdf" TargetMode="External"/><Relationship Id="rId3259" Type="http://schemas.openxmlformats.org/officeDocument/2006/relationships/hyperlink" Target="https://www.caixa.gov.br/Downloads/sinapi-cadernos-tecnicos/SINAPI-CT-ESCAVACAO-VERTICAL-A-CEU-ABERTO.pdf" TargetMode="External"/><Relationship Id="rId7130" Type="http://schemas.openxmlformats.org/officeDocument/2006/relationships/hyperlink" Target="https://www.caixa.gov.br/Downloads/sinapi-metodologia/Livro_SINAPI_Calculos_Parametros.pdf" TargetMode="External"/><Relationship Id="rId594" Type="http://schemas.openxmlformats.org/officeDocument/2006/relationships/hyperlink" Target="https://www.caixa.gov.br/Downloads/sinapi-cadernos-tecnicos/SINAPI-CT-ASSENTAMENTO-DE-TUBOS-DE-PVC-E-METALICOS-EM-REDES-DE-AGUA.pdf" TargetMode="External"/><Relationship Id="rId2275" Type="http://schemas.openxmlformats.org/officeDocument/2006/relationships/hyperlink" Target="https://www.caixa.gov.br/Downloads/sinapi-cadernos-tecnicos/SINAPI-CT-DEPRECIACAO-JUROS-IMPOSTOS-E-SEGUROS-MANUTENCAO-E-MATERIAIS-NA-OPERACAO-DOS-EQUIPAMENTOS.pdf" TargetMode="External"/><Relationship Id="rId3326" Type="http://schemas.openxmlformats.org/officeDocument/2006/relationships/hyperlink" Target="https://www.caixa.gov.br/Downloads/sinapi-cadernos-tecnicos/SINAPI-CT-ESCAVACAO-DE-VALAS.pdf" TargetMode="External"/><Relationship Id="rId3673" Type="http://schemas.openxmlformats.org/officeDocument/2006/relationships/hyperlink" Target="https://www.caixa.gov.br/Downloads/sinapi-cadernos-tecnicos/SINAPI-CT-ESTRUTURA-E-TRAMA-PARA-COBERTURA.pdf" TargetMode="External"/><Relationship Id="rId4724" Type="http://schemas.openxmlformats.org/officeDocument/2006/relationships/hyperlink" Target="https://www.caixa.gov.br/Downloads/sinapi-cadernos-tecnicos/SINAPI-CT-INSTALACOES-ELETRICAS-QUADROS-CABOS-DISJUNTORES-CONTATORES-E-BARRAMENTOS-BLINDADOS.pdf" TargetMode="External"/><Relationship Id="rId247" Type="http://schemas.openxmlformats.org/officeDocument/2006/relationships/hyperlink" Target="https://www.caixa.gov.br/Downloads/sinapi-cadernos-tecnicos/SINAPI-CT-ARGAMASSAS.pdf" TargetMode="External"/><Relationship Id="rId3740" Type="http://schemas.openxmlformats.org/officeDocument/2006/relationships/hyperlink" Target="https://www.caixa.gov.br/Downloads/sinapi-cadernos-tecnicos/SINAPI-CT-ESTRUTURAS-PRE-FABRICADAS-E-PRE-MOLDADAS.pdf" TargetMode="External"/><Relationship Id="rId6896" Type="http://schemas.openxmlformats.org/officeDocument/2006/relationships/hyperlink" Target="https://www.caixa.gov.br/Downloads/sinapi-metodologia/Livro_SINAPI_Calculos_Parametros.pdf" TargetMode="External"/><Relationship Id="rId7947" Type="http://schemas.openxmlformats.org/officeDocument/2006/relationships/hyperlink" Target="https://www.caixa.gov.br/Downloads/sinapi-cadernos-tecnicos/SINAPI-CT-PINTURA-PARA-PISOS-E-PARA-SINALIZACAO-HORIZONTAL-E-VERTICAL.pdf" TargetMode="External"/><Relationship Id="rId661" Type="http://schemas.openxmlformats.org/officeDocument/2006/relationships/hyperlink" Target="https://www.caixa.gov.br/Downloads/sinapi-cadernos-tecnicos/SINAPI-CT-ASSENTAMENTO-DE-TUBOS-DE-ESGOTO-OU-DRENAGEM-PLUVIAL-EM-CONCRETO.pdf" TargetMode="External"/><Relationship Id="rId1291" Type="http://schemas.openxmlformats.org/officeDocument/2006/relationships/hyperlink" Target="https://www.caixa.gov.br/Downloads/sinapi-cadernos-tecnicos/SINAPI-CT-CONCRETAGEM-PARA-ESTRUTURAS-DE-CONCRETO-ARMADO.pdf" TargetMode="External"/><Relationship Id="rId2342" Type="http://schemas.openxmlformats.org/officeDocument/2006/relationships/hyperlink" Target="https://www.caixa.gov.br/Downloads/sinapi-cadernos-tecnicos/SINAPI-CT-DEPRECIACAO-JUROS-IMPOSTOS-E-SEGUROS-MANUTENCAO-E-MATERIAIS-NA-OPERACAO-DOS-EQUIPAMENTOS.pdf" TargetMode="External"/><Relationship Id="rId5498" Type="http://schemas.openxmlformats.org/officeDocument/2006/relationships/hyperlink" Target="https://www.caixa.gov.br/Downloads/sinapi-cadernos-tecnicos/SINAPI-CT-INSTALACOES-PREDIAIS-DE-AGUA-FRIA-EM-PVC.pdf" TargetMode="External"/><Relationship Id="rId6549" Type="http://schemas.openxmlformats.org/officeDocument/2006/relationships/hyperlink" Target="https://www.caixa.gov.br/Downloads/sinapi-cadernos-tecnicos/SINAPI-CT-INSTALACOES-EM-COBRE.pdf" TargetMode="External"/><Relationship Id="rId6963" Type="http://schemas.openxmlformats.org/officeDocument/2006/relationships/hyperlink" Target="https://www.caixa.gov.br/Downloads/sinapi-metodologia/Livro_SINAPI_Calculos_Parametros.pdf" TargetMode="External"/><Relationship Id="rId314" Type="http://schemas.openxmlformats.org/officeDocument/2006/relationships/hyperlink" Target="https://www.caixa.gov.br/Downloads/sinapi-cadernos-tecnicos/SINAPI-CT-ARMACAO-PARA-ESTRUTURAS-DE-CONCRETO-ARMADO.pdf" TargetMode="External"/><Relationship Id="rId5565" Type="http://schemas.openxmlformats.org/officeDocument/2006/relationships/hyperlink" Target="https://www.caixa.gov.br/Downloads/sinapi-cadernos-tecnicos/SINAPI-CT-INSTALACOES-PREDIAIS-DE-AGUA-FRIA-EM-PVC.pdf" TargetMode="External"/><Relationship Id="rId6616" Type="http://schemas.openxmlformats.org/officeDocument/2006/relationships/hyperlink" Target="https://www.caixa.gov.br/Downloads/sinapi-cadernos-tecnicos/SINAPI-CT-INSTALACOES-PARA-CANTEIROS-DE-OBRAS.pdf" TargetMode="External"/><Relationship Id="rId9022" Type="http://schemas.openxmlformats.org/officeDocument/2006/relationships/hyperlink" Target="https://www.caixa.gov.br/Downloads/sinapi-cadernos-tecnicos/SINAPI-CT-TELHAMENTO-PARA-COBERTURA.pdf" TargetMode="External"/><Relationship Id="rId1011" Type="http://schemas.openxmlformats.org/officeDocument/2006/relationships/hyperlink" Target="https://www.caixa.gov.br/Downloads/sinapi-cadernos-tecnicos/SINAPI-CT-BOCAS-PARA-BUEIROS.pdf" TargetMode="External"/><Relationship Id="rId4167" Type="http://schemas.openxmlformats.org/officeDocument/2006/relationships/hyperlink" Target="https://www.caixa.gov.br/Downloads/sinapi-cadernos-tecnicos/SINAPI-CT-GALERIAS-COM-ADUELAS-DE-CONCRETO.pdf" TargetMode="External"/><Relationship Id="rId4581" Type="http://schemas.openxmlformats.org/officeDocument/2006/relationships/hyperlink" Target="https://www.caixa.gov.br/Downloads/sinapi-cadernos-tecnicos/SINAPI-CT-INSTALACOES-ELETRICAS-ELETRODUTOS-CONEXOES-E-CONDULETES-APARENTES.pdf" TargetMode="External"/><Relationship Id="rId5218" Type="http://schemas.openxmlformats.org/officeDocument/2006/relationships/hyperlink" Target="https://www.caixa.gov.br/Downloads/sinapi-cadernos-tecnicos/SINAPI-CT-INSTALACOES-HIDRAULICAS-EM-PEX.pdf" TargetMode="External"/><Relationship Id="rId5632" Type="http://schemas.openxmlformats.org/officeDocument/2006/relationships/hyperlink" Target="https://www.caixa.gov.br/Downloads/sinapi-cadernos-tecnicos/SINAPI-CT-INSTALACOES-PREDIAIS-DE-AGUA-FRIA-EM-PVC.pdf" TargetMode="External"/><Relationship Id="rId8788" Type="http://schemas.openxmlformats.org/officeDocument/2006/relationships/hyperlink" Target="https://www.caixa.gov.br/Downloads/sinapi-cadernos-tecnicos/SINAPI-CT-REVESTIMENTOS-CERAMICOS-INTERNOS.pdf" TargetMode="External"/><Relationship Id="rId3183" Type="http://schemas.openxmlformats.org/officeDocument/2006/relationships/hyperlink" Target="https://www.caixa.gov.br/Downloads/sinapi-cadernos-tecnicos/SINAPI-CT-ESCAVACAO-HORIZONTAL.pdf" TargetMode="External"/><Relationship Id="rId4234" Type="http://schemas.openxmlformats.org/officeDocument/2006/relationships/hyperlink" Target="https://www.caixa.gov.br/Downloads/sinapi-cadernos-tecnicos/SINAPI-CT-GUARDA-CORPO-CORRIMAO-E-GRADE-PARA-ESQUADRIAS.pdf" TargetMode="External"/><Relationship Id="rId1828" Type="http://schemas.openxmlformats.org/officeDocument/2006/relationships/hyperlink" Target="https://www.caixa.gov.br/Downloads/sinapi-cadernos-tecnicos/SINAPI-CT-CUSTOS-HORARIOS-PRODUTIVO-E-IMPRODUTIVO-DOS-EQUIPAMENTOS.pdf" TargetMode="External"/><Relationship Id="rId3250" Type="http://schemas.openxmlformats.org/officeDocument/2006/relationships/hyperlink" Target="https://www.caixa.gov.br/Downloads/sinapi-cadernos-tecnicos/SINAPI-CT-ESCAVACAO-VERTICAL-A-CEU-ABERTO.pdf" TargetMode="External"/><Relationship Id="rId7457" Type="http://schemas.openxmlformats.org/officeDocument/2006/relationships/hyperlink" Target="https://www.caixa.gov.br/Downloads/sinapi-cadernos-tecnicos/SINAPI-CT-MONOCAPA.pdf" TargetMode="External"/><Relationship Id="rId8855" Type="http://schemas.openxmlformats.org/officeDocument/2006/relationships/hyperlink" Target="https://www.caixa.gov.br/Downloads/sinapi-cadernos-tecnicos/SINAPI-CT-SINALIZACAO-VERTICAL-VIARIA.pdf" TargetMode="External"/><Relationship Id="rId171" Type="http://schemas.openxmlformats.org/officeDocument/2006/relationships/hyperlink" Target="https://www.caixa.gov.br/Downloads/sinapi-cadernos-tecnicos/SINAPI-CT-ARGAMASSAS.pdf" TargetMode="External"/><Relationship Id="rId4301" Type="http://schemas.openxmlformats.org/officeDocument/2006/relationships/hyperlink" Target="https://www.caixa.gov.br/Downloads/sinapi-cadernos-tecnicos/SINAPI-CT-ILUMINACAO-PREDIAL-E-MONITORAMENTO.pdf" TargetMode="External"/><Relationship Id="rId6059" Type="http://schemas.openxmlformats.org/officeDocument/2006/relationships/hyperlink" Target="https://www.caixa.gov.br/Downloads/sinapi-cadernos-tecnicos/SINAPI-CT-INSTALACOES-DE-GAS-E-INCENDIO-EM-ACO-E-FERRO-GALVANIZADO.pdf" TargetMode="External"/><Relationship Id="rId7871" Type="http://schemas.openxmlformats.org/officeDocument/2006/relationships/hyperlink" Target="https://www.caixa.gov.br/Downloads/sinapi-cadernos-tecnicos/SINAPI-CT-PINTURA-EM-MADEIRA.pdf" TargetMode="External"/><Relationship Id="rId8508" Type="http://schemas.openxmlformats.org/officeDocument/2006/relationships/hyperlink" Target="https://www.caixa.gov.br/Downloads/sinapi-cadernos-tecnicos/SINAPI-CT-RECOMPOSICAO-DE-PAVIMENTOS.pdf" TargetMode="External"/><Relationship Id="rId8922" Type="http://schemas.openxmlformats.org/officeDocument/2006/relationships/hyperlink" Target="https://www.caixa.gov.br/Downloads/sinapi-cadernos-tecnicos/SINAPI-CT-SISTEMAS-DE-MEDICAO.pdf" TargetMode="External"/><Relationship Id="rId6473" Type="http://schemas.openxmlformats.org/officeDocument/2006/relationships/hyperlink" Target="https://www.caixa.gov.br/Downloads/sinapi-cadernos-tecnicos/SINAPI-CT-INSTALACOES-EM-COBRE.pdf" TargetMode="External"/><Relationship Id="rId7524" Type="http://schemas.openxmlformats.org/officeDocument/2006/relationships/hyperlink" Target="https://www.caixa.gov.br/Downloads/sinapi-cadernos-tecnicos/SINAPI-CT-PAREDES-DE-CONCRETO-CONCRETAGEM.pdf" TargetMode="External"/><Relationship Id="rId988" Type="http://schemas.openxmlformats.org/officeDocument/2006/relationships/hyperlink" Target="https://www.caixa.gov.br/Downloads/sinapi-cadernos-tecnicos/SINAPI-CT-BOCAS-PARA-BUEIROS.pdf" TargetMode="External"/><Relationship Id="rId2669" Type="http://schemas.openxmlformats.org/officeDocument/2006/relationships/hyperlink" Target="https://www.caixa.gov.br/Downloads/sinapi-cadernos-tecnicos/SINAPI-CT-DEPRECIACAO-JUROS-IMPOSTOS-E-SEGUROS-MANUTENCAO-E-MATERIAIS-NA-OPERACAO-DOS-EQUIPAMENTOS.pdf" TargetMode="External"/><Relationship Id="rId5075" Type="http://schemas.openxmlformats.org/officeDocument/2006/relationships/hyperlink" Target="https://www.caixa.gov.br/Downloads/sinapi-cadernos-tecnicos/SINAPI-CT-INSTALACOES-HIDRAULICAS-RESERVACAO-E-BOMBAS-DE-RECALQUE.pdf" TargetMode="External"/><Relationship Id="rId6126" Type="http://schemas.openxmlformats.org/officeDocument/2006/relationships/hyperlink" Target="https://www.caixa.gov.br/Downloads/sinapi-cadernos-tecnicos/SINAPI-CT-INSTALACOES-DE-GAS-E-INCENDIO-EM-ACO-E-FERRO-GALVANIZADO.pdf" TargetMode="External"/><Relationship Id="rId6540" Type="http://schemas.openxmlformats.org/officeDocument/2006/relationships/hyperlink" Target="https://www.caixa.gov.br/Downloads/sinapi-cadernos-tecnicos/SINAPI-CT-INSTALACOES-EM-COBRE.pdf" TargetMode="External"/><Relationship Id="rId9696" Type="http://schemas.openxmlformats.org/officeDocument/2006/relationships/hyperlink" Target="https://www.caixa.gov.br/Downloads/sinapi-cadernos-tecnicos/SINAPI-CT-VALVULAS-PARA-REDES-DE-SANEAMENTO.pdf" TargetMode="External"/><Relationship Id="rId1685" Type="http://schemas.openxmlformats.org/officeDocument/2006/relationships/hyperlink" Target="https://www.caixa.gov.br/Downloads/sinapi-cadernos-tecnicos/SINAPI-CT-CUSTOS-HORARIOS-PRODUTIVO-E-IMPRODUTIVO-DOS-EQUIPAMENTOS.pdf" TargetMode="External"/><Relationship Id="rId2736" Type="http://schemas.openxmlformats.org/officeDocument/2006/relationships/hyperlink" Target="https://www.caixa.gov.br/Downloads/sinapi-cadernos-tecnicos/SINAPI-CT-DRENAGEM-DE-AR-CONDICIONADO.pdf" TargetMode="External"/><Relationship Id="rId4091" Type="http://schemas.openxmlformats.org/officeDocument/2006/relationships/hyperlink" Target="https://www.caixa.gov.br/Downloads/sinapi-cadernos-tecnicos/SINAPI-CT-FORMAS-PARA-ESTRUTURAS-DE-CONCRETO-ARMADO.pdf" TargetMode="External"/><Relationship Id="rId5142" Type="http://schemas.openxmlformats.org/officeDocument/2006/relationships/hyperlink" Target="https://www.caixa.gov.br/Downloads/sinapi-cadernos-tecnicos/SINAPI-CT-INSTALACOES-HIDRAULICAS-EM-PEX.pdf" TargetMode="External"/><Relationship Id="rId8298" Type="http://schemas.openxmlformats.org/officeDocument/2006/relationships/hyperlink" Target="https://www.caixa.gov.br/Downloads/sinapi-cadernos-tecnicos/SINAPI-CT-PRODUCAO-DE-CONCRETO.pdf" TargetMode="External"/><Relationship Id="rId9349" Type="http://schemas.openxmlformats.org/officeDocument/2006/relationships/hyperlink" Target="https://www.caixa.gov.br/Downloads/sinapi-cadernos-tecnicos/SINAPI-CT-TRANSPORTE-CARGA-E-DESCARGA-DE-MATERIAIS.pdf" TargetMode="External"/><Relationship Id="rId708" Type="http://schemas.openxmlformats.org/officeDocument/2006/relationships/hyperlink" Target="https://www.caixa.gov.br/Downloads/sinapi-cadernos-tecnicos/SINAPI-CT-ASSENTAMENTO-DE-TUBOS-DE-ESGOTO-OU-DRENAGEM-PLUVIAL-EM-CONCRETO.pdf" TargetMode="External"/><Relationship Id="rId1338" Type="http://schemas.openxmlformats.org/officeDocument/2006/relationships/hyperlink" Target="https://www.caixa.gov.br/Downloads/sinapi-cadernos-tecnicos/SINAPI-CT-CONCRETO-PROJETADO.pdf" TargetMode="External"/><Relationship Id="rId8365" Type="http://schemas.openxmlformats.org/officeDocument/2006/relationships/hyperlink" Target="https://www.caixa.gov.br/Downloads/sinapi-cadernos-tecnicos/SINAPI-CT-RADIER-PISO-DE-CONCRETO-E-LAJE-SOBRE-SOLO.pdf" TargetMode="External"/><Relationship Id="rId9416" Type="http://schemas.openxmlformats.org/officeDocument/2006/relationships/hyperlink" Target="https://www.caixa.gov.br/Downloads/sinapi-cadernos-tecnicos/SINAPI-CT-TUBULACAO-FLANGEADA-PARA-REDES-DE-AGUA.pdf" TargetMode="External"/><Relationship Id="rId1405" Type="http://schemas.openxmlformats.org/officeDocument/2006/relationships/hyperlink" Target="https://www.caixa.gov.br/Downloads/sinapi-cadernos-tecnicos/SINAPI-CT-CONTRAPISO.pdf" TargetMode="External"/><Relationship Id="rId1752" Type="http://schemas.openxmlformats.org/officeDocument/2006/relationships/hyperlink" Target="https://www.caixa.gov.br/Downloads/sinapi-cadernos-tecnicos/SINAPI-CT-CUSTOS-HORARIOS-PRODUTIVO-E-IMPRODUTIVO-DOS-EQUIPAMENTOS.pdf" TargetMode="External"/><Relationship Id="rId2803" Type="http://schemas.openxmlformats.org/officeDocument/2006/relationships/hyperlink" Target="https://www.caixa.gov.br/Downloads/sinapi-cadernos-tecnicos/SINAPI-CT-DUTOS-PARA-AR-CONDICIONADO.pdf" TargetMode="External"/><Relationship Id="rId5959" Type="http://schemas.openxmlformats.org/officeDocument/2006/relationships/hyperlink" Target="https://www.caixa.gov.br/Downloads/sinapi-cadernos-tecnicos/SINAPI-CT-INSTALACOES-DE-GAS-E-INCENDIO-EM-ACO-E-FERRO-GALVANIZADO.pdf" TargetMode="External"/><Relationship Id="rId7381" Type="http://schemas.openxmlformats.org/officeDocument/2006/relationships/hyperlink" Target="https://www.caixa.gov.br/Downloads/sinapi-cadernos-tecnicos/SINAPI-CT-MASSA-UNICA-INTERNA.pdf" TargetMode="External"/><Relationship Id="rId8018" Type="http://schemas.openxmlformats.org/officeDocument/2006/relationships/hyperlink" Target="https://www.caixa.gov.br/Downloads/sinapi-cadernos-tecnicos/SINAPI-CT-PISOS.pdf" TargetMode="External"/><Relationship Id="rId8432" Type="http://schemas.openxmlformats.org/officeDocument/2006/relationships/hyperlink" Target="https://www.caixa.gov.br/Downloads/sinapi-cadernos-tecnicos/SINAPI-CT-RASGOS-E-FIXACOES.pdf" TargetMode="External"/><Relationship Id="rId44" Type="http://schemas.openxmlformats.org/officeDocument/2006/relationships/hyperlink" Target="https://www.caixa.gov.br/Downloads/sinapi-cadernos-tecnicos/SINAPI-CT-ALVENARIA-DE-VEDACAO.pdf" TargetMode="External"/><Relationship Id="rId4975" Type="http://schemas.openxmlformats.org/officeDocument/2006/relationships/hyperlink" Target="https://www.caixa.gov.br/Downloads/sinapi-cadernos-tecnicos/SINAPI-CT-INSTALACOES-HIDRAULICAS-RESERVACAO-E-BOMBAS-DE-RECALQUE.pdf" TargetMode="External"/><Relationship Id="rId7034" Type="http://schemas.openxmlformats.org/officeDocument/2006/relationships/hyperlink" Target="https://www.caixa.gov.br/Downloads/sinapi-metodologia/Livro_SINAPI_Calculos_Parametros.pdf" TargetMode="External"/><Relationship Id="rId498" Type="http://schemas.openxmlformats.org/officeDocument/2006/relationships/hyperlink" Target="https://www.caixa.gov.br/Downloads/sinapi-cadernos-tecnicos/SINAPI-CT-ASSENTAMENTO-DE-TUBOS-DE-PVC-E-METALICOS-EM-REDES-DE-AGUA.pdf" TargetMode="External"/><Relationship Id="rId2179" Type="http://schemas.openxmlformats.org/officeDocument/2006/relationships/hyperlink" Target="https://www.caixa.gov.br/Downloads/sinapi-cadernos-tecnicos/SINAPI-CT-DEPRECIACAO-JUROS-IMPOSTOS-E-SEGUROS-MANUTENCAO-E-MATERIAIS-NA-OPERACAO-DOS-EQUIPAMENTOS.pdf" TargetMode="External"/><Relationship Id="rId3577" Type="http://schemas.openxmlformats.org/officeDocument/2006/relationships/hyperlink" Target="https://www.caixa.gov.br/Downloads/sinapi-cadernos-tecnicos/SINAPI-CT-ESTACAS-BROCA-STRAUSS-E-ESCAVADA-COM-FLUIDO-ESTABILIZANTE.pdf" TargetMode="External"/><Relationship Id="rId3991" Type="http://schemas.openxmlformats.org/officeDocument/2006/relationships/hyperlink" Target="https://www.caixa.gov.br/Downloads/sinapi-cadernos-tecnicos/SINAPI-CT-FUNDACOES-RASAS-(BLOCOS-SAPATAS-VIGAS-BALDRAME).pdf" TargetMode="External"/><Relationship Id="rId4628" Type="http://schemas.openxmlformats.org/officeDocument/2006/relationships/hyperlink" Target="https://www.caixa.gov.br/Downloads/sinapi-cadernos-tecnicos/SINAPI-CT-INSTALACOES-ELETRICAS-ELETRODUTOS-CONEXOES-E-CONDULETES-APARENTES.pdf" TargetMode="External"/><Relationship Id="rId2593" Type="http://schemas.openxmlformats.org/officeDocument/2006/relationships/hyperlink" Target="https://www.caixa.gov.br/Downloads/sinapi-cadernos-tecnicos/SINAPI-CT-DEPRECIACAO-JUROS-IMPOSTOS-E-SEGUROS-MANUTENCAO-E-MATERIAIS-NA-OPERACAO-DOS-EQUIPAMENTOS.pdf" TargetMode="External"/><Relationship Id="rId3644" Type="http://schemas.openxmlformats.org/officeDocument/2006/relationships/hyperlink" Target="https://www.caixa.gov.br/Downloads/sinapi-cadernos-tecnicos/SINAPI-CT-ESTRUTURA-E-TRAMA-PARA-COBERTURA.pdf" TargetMode="External"/><Relationship Id="rId6050" Type="http://schemas.openxmlformats.org/officeDocument/2006/relationships/hyperlink" Target="https://www.caixa.gov.br/Downloads/sinapi-cadernos-tecnicos/SINAPI-CT-INSTALACOES-DE-GAS-E-INCENDIO-EM-ACO-E-FERRO-GALVANIZADO.pdf" TargetMode="External"/><Relationship Id="rId7101" Type="http://schemas.openxmlformats.org/officeDocument/2006/relationships/hyperlink" Target="https://www.caixa.gov.br/Downloads/sinapi-metodologia/Livro_SINAPI_Calculos_Parametros.pdf" TargetMode="External"/><Relationship Id="rId565" Type="http://schemas.openxmlformats.org/officeDocument/2006/relationships/hyperlink" Target="https://www.caixa.gov.br/Downloads/sinapi-cadernos-tecnicos/SINAPI-CT-ASSENTAMENTO-DE-TUBOS-DE-PVC-E-METALICOS-EM-REDES-DE-AGUA.pdf" TargetMode="External"/><Relationship Id="rId1195" Type="http://schemas.openxmlformats.org/officeDocument/2006/relationships/hyperlink" Target="https://www.caixa.gov.br/Downloads/sinapi-cadernos-tecnicos/SINAPI-CT-CANALETAS-GRELHAS-E-CAIXAS-COM-GRELHA-PARA-DRENAGEM.pdf" TargetMode="External"/><Relationship Id="rId2246" Type="http://schemas.openxmlformats.org/officeDocument/2006/relationships/hyperlink" Target="https://www.caixa.gov.br/Downloads/sinapi-cadernos-tecnicos/SINAPI-CT-DEPRECIACAO-JUROS-IMPOSTOS-E-SEGUROS-MANUTENCAO-E-MATERIAIS-NA-OPERACAO-DOS-EQUIPAMENTOS.pdf" TargetMode="External"/><Relationship Id="rId2660" Type="http://schemas.openxmlformats.org/officeDocument/2006/relationships/hyperlink" Target="https://www.caixa.gov.br/Downloads/sinapi-cadernos-tecnicos/SINAPI-CT-DEPRECIACAO-JUROS-IMPOSTOS-E-SEGUROS-MANUTENCAO-E-MATERIAIS-NA-OPERACAO-DOS-EQUIPAMENTOS.pdf" TargetMode="External"/><Relationship Id="rId3711" Type="http://schemas.openxmlformats.org/officeDocument/2006/relationships/hyperlink" Target="https://www.caixa.gov.br/Downloads/sinapi-cadernos-tecnicos/SINAPI-CT-ESTRUTURA-E-TRAMA-PARA-COBERTURA.pdf" TargetMode="External"/><Relationship Id="rId6867" Type="http://schemas.openxmlformats.org/officeDocument/2006/relationships/hyperlink" Target="https://www.caixa.gov.br/Downloads/sinapi-metodologia/Livro_SINAPI_Calculos_Parametros.pdf" TargetMode="External"/><Relationship Id="rId7918" Type="http://schemas.openxmlformats.org/officeDocument/2006/relationships/hyperlink" Target="https://www.caixa.gov.br/Downloads/sinapi-cadernos-tecnicos/SINAPI-CT-PINTURA-EM-SUPERFICIES-METALICAS.pdf" TargetMode="External"/><Relationship Id="rId9273" Type="http://schemas.openxmlformats.org/officeDocument/2006/relationships/hyperlink" Target="https://www.caixa.gov.br/Downloads/sinapi-cadernos-tecnicos/SINAPI-CT-TRANSPORTE-CARGA-E-DESCARGA-DE-MATERIAIS.pdf" TargetMode="External"/><Relationship Id="rId218" Type="http://schemas.openxmlformats.org/officeDocument/2006/relationships/hyperlink" Target="https://www.caixa.gov.br/Downloads/sinapi-cadernos-tecnicos/SINAPI-CT-ARGAMASSAS.pdf" TargetMode="External"/><Relationship Id="rId632" Type="http://schemas.openxmlformats.org/officeDocument/2006/relationships/hyperlink" Target="https://www.caixa.gov.br/Downloads/sinapi-cadernos-tecnicos/SINAPI-CT-ASSENTAMENTO-DE-TUBOS-DE-ESGOTO-OU-DRENAGEM-PLUVIAL-EM-CONCRETO.pdf" TargetMode="External"/><Relationship Id="rId1262" Type="http://schemas.openxmlformats.org/officeDocument/2006/relationships/hyperlink" Target="https://www.caixa.gov.br/Downloads/sinapi-cadernos-tecnicos/SINAPI-CT-CHAPISCO.pdf" TargetMode="External"/><Relationship Id="rId2313" Type="http://schemas.openxmlformats.org/officeDocument/2006/relationships/hyperlink" Target="https://www.caixa.gov.br/Downloads/sinapi-cadernos-tecnicos/SINAPI-CT-DEPRECIACAO-JUROS-IMPOSTOS-E-SEGUROS-MANUTENCAO-E-MATERIAIS-NA-OPERACAO-DOS-EQUIPAMENTOS.pdf" TargetMode="External"/><Relationship Id="rId5469" Type="http://schemas.openxmlformats.org/officeDocument/2006/relationships/hyperlink" Target="https://www.caixa.gov.br/Downloads/sinapi-cadernos-tecnicos/SINAPI-CT-INSTALACOES-PREDIAIS-DE-AGUA-FRIA-EM-PVC.pdf" TargetMode="External"/><Relationship Id="rId9340" Type="http://schemas.openxmlformats.org/officeDocument/2006/relationships/hyperlink" Target="https://www.caixa.gov.br/Downloads/sinapi-cadernos-tecnicos/SINAPI-CT-TRANSPORTE-CARGA-E-DESCARGA-DE-MATERIAIS.pdf" TargetMode="External"/><Relationship Id="rId4485" Type="http://schemas.openxmlformats.org/officeDocument/2006/relationships/hyperlink" Target="https://www.caixa.gov.br/Downloads/sinapi-cadernos-tecnicos/SINAPI-CT-INSTALACOES-ELETRICAS-ELETRODUTOS-EMBUTIDOS-CABOS-CAIXAS-TOMADAS-E-INTERRUPTORES.pdf" TargetMode="External"/><Relationship Id="rId5536" Type="http://schemas.openxmlformats.org/officeDocument/2006/relationships/hyperlink" Target="https://www.caixa.gov.br/Downloads/sinapi-cadernos-tecnicos/SINAPI-CT-INSTALACOES-PREDIAIS-DE-AGUA-FRIA-EM-PVC.pdf" TargetMode="External"/><Relationship Id="rId5883" Type="http://schemas.openxmlformats.org/officeDocument/2006/relationships/hyperlink" Target="https://www.caixa.gov.br/Downloads/sinapi-cadernos-tecnicos/SINAPI-CT-INSTALACOES-PREDIAIS-DE-AGUAS-PLUVIAIS-TUBOS-CONEXOES-CAIXAS-E-RALOS.pdf" TargetMode="External"/><Relationship Id="rId6934" Type="http://schemas.openxmlformats.org/officeDocument/2006/relationships/hyperlink" Target="https://www.caixa.gov.br/Downloads/sinapi-metodologia/Livro_SINAPI_Calculos_Parametros.pdf" TargetMode="External"/><Relationship Id="rId3087" Type="http://schemas.openxmlformats.org/officeDocument/2006/relationships/hyperlink" Target="https://www.caixa.gov.br/Downloads/sinapi-cadernos-tecnicos/SINAPI-CT-ESCADAS.pdf" TargetMode="External"/><Relationship Id="rId4138" Type="http://schemas.openxmlformats.org/officeDocument/2006/relationships/hyperlink" Target="https://www.caixa.gov.br/Downloads/sinapi-cadernos-tecnicos/SINAPI-CT-GABIOES-EXECUCAO-DE-MURO-E-PROTECAO-SUPERFICIAL.pdf" TargetMode="External"/><Relationship Id="rId5950" Type="http://schemas.openxmlformats.org/officeDocument/2006/relationships/hyperlink" Target="https://www.caixa.gov.br/Downloads/sinapi-cadernos-tecnicos/SINAPI-CT-INSTALACOES-DE-GAS-E-INCENDIO-EM-ACO-E-FERRO-GALVANIZADO.pdf" TargetMode="External"/><Relationship Id="rId4552" Type="http://schemas.openxmlformats.org/officeDocument/2006/relationships/hyperlink" Target="https://www.caixa.gov.br/Downloads/sinapi-cadernos-tecnicos/SINAPI-CT-INSTALACOES-ELETRICAS-ELETRODUTOS-EMBUTIDOS-CABOS-CAIXAS-TOMADAS-E-INTERRUPTORES.pdf" TargetMode="External"/><Relationship Id="rId5603" Type="http://schemas.openxmlformats.org/officeDocument/2006/relationships/hyperlink" Target="https://www.caixa.gov.br/Downloads/sinapi-cadernos-tecnicos/SINAPI-CT-INSTALACOES-PREDIAIS-DE-AGUA-FRIA-EM-PVC.pdf" TargetMode="External"/><Relationship Id="rId8759" Type="http://schemas.openxmlformats.org/officeDocument/2006/relationships/hyperlink" Target="https://www.caixa.gov.br/Downloads/sinapi-cadernos-tecnicos/SINAPI-CT-REVESTIMENTOS-CERAMICOS-EXTERNOS.pdf" TargetMode="External"/><Relationship Id="rId3154" Type="http://schemas.openxmlformats.org/officeDocument/2006/relationships/hyperlink" Target="https://www.caixa.gov.br/Downloads/sinapi-cadernos-tecnicos/SINAPI-CT-ESCAVACAO-HORIZONTAL.pdf" TargetMode="External"/><Relationship Id="rId4205" Type="http://schemas.openxmlformats.org/officeDocument/2006/relationships/hyperlink" Target="https://www.caixa.gov.br/Downloads/sinapi-cadernos-tecnicos/SINAPI-CT-GRAUTE-E-ARMACAO.pdf" TargetMode="External"/><Relationship Id="rId7775" Type="http://schemas.openxmlformats.org/officeDocument/2006/relationships/hyperlink" Target="https://www.caixa.gov.br/Downloads/sinapi-cadernos-tecnicos/SINAPI-CT-PERFURACAO-HORIZONTAL-DIRECIONAL-HDD.pdf" TargetMode="External"/><Relationship Id="rId8826" Type="http://schemas.openxmlformats.org/officeDocument/2006/relationships/hyperlink" Target="https://www.caixa.gov.br/Downloads/sinapi-cadernos-tecnicos/SINAPI-CT-SINALIZACAO-HORIZONTAL-VIARIA.pdf" TargetMode="External"/><Relationship Id="rId2170" Type="http://schemas.openxmlformats.org/officeDocument/2006/relationships/hyperlink" Target="https://www.caixa.gov.br/Downloads/sinapi-cadernos-tecnicos/SINAPI-CT-DEPRECIACAO-JUROS-IMPOSTOS-E-SEGUROS-MANUTENCAO-E-MATERIAIS-NA-OPERACAO-DOS-EQUIPAMENTOS.pdf" TargetMode="External"/><Relationship Id="rId3221" Type="http://schemas.openxmlformats.org/officeDocument/2006/relationships/hyperlink" Target="https://www.caixa.gov.br/Downloads/sinapi-cadernos-tecnicos/SINAPI-CT-ESCAVACAO-VERTICAL-A-CEU-ABERTO.pdf" TargetMode="External"/><Relationship Id="rId6377" Type="http://schemas.openxmlformats.org/officeDocument/2006/relationships/hyperlink" Target="https://www.caixa.gov.br/Downloads/sinapi-cadernos-tecnicos/SINAPI-CT-INSTALACOES-EM-COBRE.pdf" TargetMode="External"/><Relationship Id="rId6791" Type="http://schemas.openxmlformats.org/officeDocument/2006/relationships/hyperlink" Target="https://www.caixa.gov.br/Downloads/sinapi-metodologia/Livro_SINAPI_Calculos_Parametros.pdf" TargetMode="External"/><Relationship Id="rId7428" Type="http://schemas.openxmlformats.org/officeDocument/2006/relationships/hyperlink" Target="https://www.caixa.gov.br/Downloads/sinapi-cadernos-tecnicos/SINAPI-CT-MASSA-UNICA-INTERNA.pdf" TargetMode="External"/><Relationship Id="rId7842" Type="http://schemas.openxmlformats.org/officeDocument/2006/relationships/hyperlink" Target="https://www.caixa.gov.br/Downloads/sinapi-cadernos-tecnicos/SINAPI-CT-PINTURA-INTERNA.pdf" TargetMode="External"/><Relationship Id="rId8" Type="http://schemas.openxmlformats.org/officeDocument/2006/relationships/hyperlink" Target="https://www.caixa.gov.br/Downloads/sinapi-cadernos-tecnicos/SINAPI-CT-ACESSIBILIDADE.pdf" TargetMode="External"/><Relationship Id="rId142" Type="http://schemas.openxmlformats.org/officeDocument/2006/relationships/hyperlink" Target="https://www.caixa.gov.br/Downloads/sinapi-cadernos-tecnicos/SINAPI-CT-ARGAMASSAS.pdf" TargetMode="External"/><Relationship Id="rId2987" Type="http://schemas.openxmlformats.org/officeDocument/2006/relationships/hyperlink" Target="https://www.caixa.gov.br/Downloads/sinapi-cadernos-tecnicos/SINAPI-CT-EQUIPAMENTOS-DE-PROTECAO-COLETIVA.pdf" TargetMode="External"/><Relationship Id="rId5393" Type="http://schemas.openxmlformats.org/officeDocument/2006/relationships/hyperlink" Target="https://www.caixa.gov.br/Downloads/sinapi-cadernos-tecnicos/SINAPI-CT-INSTALACOES-PREDIAIS-DE-ESGOTO-TUBOS-E-CONEXOES.pdf" TargetMode="External"/><Relationship Id="rId6444" Type="http://schemas.openxmlformats.org/officeDocument/2006/relationships/hyperlink" Target="https://www.caixa.gov.br/Downloads/sinapi-cadernos-tecnicos/SINAPI-CT-INSTALACOES-EM-COBRE.pdf" TargetMode="External"/><Relationship Id="rId959" Type="http://schemas.openxmlformats.org/officeDocument/2006/relationships/hyperlink" Target="https://www.caixa.gov.br/Downloads/sinapi-cadernos-tecnicos/SINAPI-CT-ATERROS-BASES-SUB-BASES-E-IMPRIMACOES.pdf" TargetMode="External"/><Relationship Id="rId1589" Type="http://schemas.openxmlformats.org/officeDocument/2006/relationships/hyperlink" Target="https://www.caixa.gov.br/Downloads/sinapi-cadernos-tecnicos/SINAPI-CT-CUSTOS-HORARIOS-PRODUTIVO-E-IMPRODUTIVO-DOS-EQUIPAMENTOS.pdf" TargetMode="External"/><Relationship Id="rId5046" Type="http://schemas.openxmlformats.org/officeDocument/2006/relationships/hyperlink" Target="https://www.caixa.gov.br/Downloads/sinapi-cadernos-tecnicos/SINAPI-CT-INSTALACOES-HIDRAULICAS-RESERVACAO-E-BOMBAS-DE-RECALQUE.pdf" TargetMode="External"/><Relationship Id="rId5460" Type="http://schemas.openxmlformats.org/officeDocument/2006/relationships/hyperlink" Target="https://www.caixa.gov.br/Downloads/sinapi-cadernos-tecnicos/SINAPI-CT-INSTALACOES-PREDIAIS-DE-AGUA-FRIA-EM-PVC.pdf" TargetMode="External"/><Relationship Id="rId6511" Type="http://schemas.openxmlformats.org/officeDocument/2006/relationships/hyperlink" Target="https://www.caixa.gov.br/Downloads/sinapi-cadernos-tecnicos/SINAPI-CT-INSTALACOES-EM-COBRE.pdf" TargetMode="External"/><Relationship Id="rId9667" Type="http://schemas.openxmlformats.org/officeDocument/2006/relationships/hyperlink" Target="https://www.caixa.gov.br/Downloads/sinapi-cadernos-tecnicos/SINAPI-CT-VALVULAS-PARA-REDES-DE-SANEAMENTO.pdf" TargetMode="External"/><Relationship Id="rId4062" Type="http://schemas.openxmlformats.org/officeDocument/2006/relationships/hyperlink" Target="https://www.caixa.gov.br/Downloads/sinapi-cadernos-tecnicos/SINAPI-CT-FORMAS-PARA-ESTRUTURAS-DE-CONCRETO-ARMADO.pdf" TargetMode="External"/><Relationship Id="rId5113" Type="http://schemas.openxmlformats.org/officeDocument/2006/relationships/hyperlink" Target="https://www.caixa.gov.br/Downloads/sinapi-cadernos-tecnicos/SINAPI-CT-INSTALACOES-HIDRAULICAS-EM-PEX.pdf" TargetMode="External"/><Relationship Id="rId8269" Type="http://schemas.openxmlformats.org/officeDocument/2006/relationships/hyperlink" Target="https://www.caixa.gov.br/Downloads/sinapi-cadernos-tecnicos/SINAPI-CT-POCOS-DE-VISITA-E-CAIXAS-PARA-BOCAS-DE-LOBO.pdf" TargetMode="External"/><Relationship Id="rId1656" Type="http://schemas.openxmlformats.org/officeDocument/2006/relationships/hyperlink" Target="https://www.caixa.gov.br/Downloads/sinapi-cadernos-tecnicos/SINAPI-CT-CUSTOS-HORARIOS-PRODUTIVO-E-IMPRODUTIVO-DOS-EQUIPAMENTOS.pdf" TargetMode="External"/><Relationship Id="rId2707" Type="http://schemas.openxmlformats.org/officeDocument/2006/relationships/hyperlink" Target="https://www.caixa.gov.br/Downloads/sinapi-cadernos-tecnicos/SINAPI-CT-DEPRECIACAO-JUROS-IMPOSTOS-E-SEGUROS-MANUTENCAO-E-MATERIAIS-NA-OPERACAO-DOS-EQUIPAMENTOS.pdf" TargetMode="External"/><Relationship Id="rId8683" Type="http://schemas.openxmlformats.org/officeDocument/2006/relationships/hyperlink" Target="https://www.caixa.gov.br/Downloads/sinapi-cadernos-tecnicos/SINAPI-CT-REDES-DE-AGUA-E-ESGOTO-EM-PEAD-LISO-(TUBOS-E-CONEXOES).pdf" TargetMode="External"/><Relationship Id="rId1309" Type="http://schemas.openxmlformats.org/officeDocument/2006/relationships/hyperlink" Target="https://www.caixa.gov.br/Downloads/sinapi-cadernos-tecnicos/SINAPI-CT-CONCRETO-PROJETADO.pdf" TargetMode="External"/><Relationship Id="rId1723" Type="http://schemas.openxmlformats.org/officeDocument/2006/relationships/hyperlink" Target="https://www.caixa.gov.br/Downloads/sinapi-cadernos-tecnicos/SINAPI-CT-CUSTOS-HORARIOS-PRODUTIVO-E-IMPRODUTIVO-DOS-EQUIPAMENTOS.pdf" TargetMode="External"/><Relationship Id="rId4879" Type="http://schemas.openxmlformats.org/officeDocument/2006/relationships/hyperlink" Target="https://www.caixa.gov.br/Downloads/sinapi-cadernos-tecnicos/SINAPI-CT-INSTALACOES-HIDRAULICAS-RESERVACAO-E-BOMBAS-DE-RECALQUE.pdf" TargetMode="External"/><Relationship Id="rId7285" Type="http://schemas.openxmlformats.org/officeDocument/2006/relationships/hyperlink" Target="https://www.caixa.gov.br/Downloads/sinapi-cadernos-tecnicos/SINAPI-CT-MASSA-UNICA-EXTERNA.pdf" TargetMode="External"/><Relationship Id="rId8336" Type="http://schemas.openxmlformats.org/officeDocument/2006/relationships/hyperlink" Target="https://www.caixa.gov.br/Downloads/sinapi-cadernos-tecnicos/SINAPI-CT-QUADRAS-E-SEUS-EQUIPAMENTOS.pdf" TargetMode="External"/><Relationship Id="rId8750" Type="http://schemas.openxmlformats.org/officeDocument/2006/relationships/hyperlink" Target="https://www.caixa.gov.br/Downloads/sinapi-cadernos-tecnicos/SINAPI-CT-REDES-DE-AGUA-E-ESGOTO-EM-PEAD-LISO-(TUBOS-E-CONEXOES).pdf" TargetMode="External"/><Relationship Id="rId15" Type="http://schemas.openxmlformats.org/officeDocument/2006/relationships/hyperlink" Target="https://www.caixa.gov.br/Downloads/sinapi-cadernos-tecnicos/SINAPI-CT-ALVENARIA-ESTRUTURAL-BLOCOS-CERAMICOS.pdf" TargetMode="External"/><Relationship Id="rId3895" Type="http://schemas.openxmlformats.org/officeDocument/2006/relationships/hyperlink" Target="https://www.caixa.gov.br/Downloads/sinapi-cadernos-tecnicos/SINAPI-CT-EXECUCAO-DE-TIRANTES.pdf" TargetMode="External"/><Relationship Id="rId4946" Type="http://schemas.openxmlformats.org/officeDocument/2006/relationships/hyperlink" Target="https://www.caixa.gov.br/Downloads/sinapi-cadernos-tecnicos/SINAPI-CT-INSTALACOES-HIDRAULICAS-RESERVACAO-E-BOMBAS-DE-RECALQUE.pdf" TargetMode="External"/><Relationship Id="rId7352" Type="http://schemas.openxmlformats.org/officeDocument/2006/relationships/hyperlink" Target="https://www.caixa.gov.br/Downloads/sinapi-cadernos-tecnicos/SINAPI-CT-MASSA-UNICA-EXTERNA.pdf" TargetMode="External"/><Relationship Id="rId8403" Type="http://schemas.openxmlformats.org/officeDocument/2006/relationships/hyperlink" Target="https://www.caixa.gov.br/Downloads/sinapi-cadernos-tecnicos/SINAPI-CT-RASGOS-E-FIXACOES.pdf" TargetMode="External"/><Relationship Id="rId2497" Type="http://schemas.openxmlformats.org/officeDocument/2006/relationships/hyperlink" Target="https://www.caixa.gov.br/Downloads/sinapi-cadernos-tecnicos/SINAPI-CT-DEPRECIACAO-JUROS-IMPOSTOS-E-SEGUROS-MANUTENCAO-E-MATERIAIS-NA-OPERACAO-DOS-EQUIPAMENTOS.pdf" TargetMode="External"/><Relationship Id="rId3548" Type="http://schemas.openxmlformats.org/officeDocument/2006/relationships/hyperlink" Target="https://www.caixa.gov.br/Downloads/sinapi-cadernos-tecnicos/SINAPI-CT-ESQUADRIAS-PORTAS.pdf" TargetMode="External"/><Relationship Id="rId7005" Type="http://schemas.openxmlformats.org/officeDocument/2006/relationships/hyperlink" Target="https://www.caixa.gov.br/Downloads/sinapi-metodologia/Livro_SINAPI_Calculos_Parametros.pdf" TargetMode="External"/><Relationship Id="rId469" Type="http://schemas.openxmlformats.org/officeDocument/2006/relationships/hyperlink" Target="https://www.caixa.gov.br/Downloads/sinapi-cadernos-tecnicos/SINAPI-CT-ASSENTAMENTO-DE-TUBOS-DE-PVC-E-METALICOS-EM-REDES-DE-AGUA.pdf" TargetMode="External"/><Relationship Id="rId883" Type="http://schemas.openxmlformats.org/officeDocument/2006/relationships/hyperlink" Target="https://www.caixa.gov.br/Downloads/sinapi-cadernos-tecnicos/SINAPI-CT-ATERROS-BASES-SUB-BASES-E-IMPRIMACOES.pdf" TargetMode="External"/><Relationship Id="rId1099" Type="http://schemas.openxmlformats.org/officeDocument/2006/relationships/hyperlink" Target="https://www.caixa.gov.br/Downloads/sinapi-cadernos-tecnicos/SINAPI-CT-CAIXAS-ENTERRADAS.pdf" TargetMode="External"/><Relationship Id="rId2564" Type="http://schemas.openxmlformats.org/officeDocument/2006/relationships/hyperlink" Target="https://www.caixa.gov.br/Downloads/sinapi-cadernos-tecnicos/SINAPI-CT-DEPRECIACAO-JUROS-IMPOSTOS-E-SEGUROS-MANUTENCAO-E-MATERIAIS-NA-OPERACAO-DOS-EQUIPAMENTOS.pdf" TargetMode="External"/><Relationship Id="rId3615" Type="http://schemas.openxmlformats.org/officeDocument/2006/relationships/hyperlink" Target="https://www.caixa.gov.br/Downloads/sinapi-cadernos-tecnicos/SINAPI-CT-ESTACAS-EM-HELICE-CONTINUA.pdf" TargetMode="External"/><Relationship Id="rId3962" Type="http://schemas.openxmlformats.org/officeDocument/2006/relationships/hyperlink" Target="https://www.caixa.gov.br/Downloads/sinapi-cadernos-tecnicos/SINAPI-CT-FOSSAS-E-SUMIDOUROS.pdf" TargetMode="External"/><Relationship Id="rId6021" Type="http://schemas.openxmlformats.org/officeDocument/2006/relationships/hyperlink" Target="https://www.caixa.gov.br/Downloads/sinapi-cadernos-tecnicos/SINAPI-CT-INSTALACOES-DE-GAS-E-INCENDIO-EM-ACO-E-FERRO-GALVANIZADO.pdf" TargetMode="External"/><Relationship Id="rId9177" Type="http://schemas.openxmlformats.org/officeDocument/2006/relationships/hyperlink" Target="https://www.caixa.gov.br/Downloads/sinapi-cadernos-tecnicos/SINAPI-CT-TRANSPORTE-DE-MATERIAIS-DENTRO-DO-CANTEIRO-DE-OBRAS.pdf" TargetMode="External"/><Relationship Id="rId9591" Type="http://schemas.openxmlformats.org/officeDocument/2006/relationships/hyperlink" Target="https://www.caixa.gov.br/Downloads/sinapi-cadernos-tecnicos/SINAPI-CT-VALVULAS-E-REGISTROS-PARA-SISTEMAS-PREDIAIS.pdf" TargetMode="External"/><Relationship Id="rId536" Type="http://schemas.openxmlformats.org/officeDocument/2006/relationships/hyperlink" Target="https://www.caixa.gov.br/Downloads/sinapi-cadernos-tecnicos/SINAPI-CT-ASSENTAMENTO-DE-TUBOS-DE-PVC-E-METALICOS-EM-REDES-DE-AGUA.pdf" TargetMode="External"/><Relationship Id="rId1166" Type="http://schemas.openxmlformats.org/officeDocument/2006/relationships/hyperlink" Target="https://www.caixa.gov.br/Downloads/sinapi-cadernos-tecnicos/SINAPI-CT-CAIXAS-DE-AGUA-PARA-EDIFICACOES.pdf" TargetMode="External"/><Relationship Id="rId2217" Type="http://schemas.openxmlformats.org/officeDocument/2006/relationships/hyperlink" Target="https://www.caixa.gov.br/Downloads/sinapi-cadernos-tecnicos/SINAPI-CT-DEPRECIACAO-JUROS-IMPOSTOS-E-SEGUROS-MANUTENCAO-E-MATERIAIS-NA-OPERACAO-DOS-EQUIPAMENTOS.pdf" TargetMode="External"/><Relationship Id="rId8193" Type="http://schemas.openxmlformats.org/officeDocument/2006/relationships/hyperlink" Target="https://www.caixa.gov.br/Downloads/sinapi-cadernos-tecnicos/SINAPI-CT-POCOS-DE-VISITA-E-CAIXAS-PARA-BOCAS-DE-LOBO.pdf" TargetMode="External"/><Relationship Id="rId9244" Type="http://schemas.openxmlformats.org/officeDocument/2006/relationships/hyperlink" Target="https://www.caixa.gov.br/Downloads/sinapi-cadernos-tecnicos/SINAPI-CT-TRANSPORTE-CARGA-E-DESCARGA-DE-MATERIAIS.pdf" TargetMode="External"/><Relationship Id="rId950" Type="http://schemas.openxmlformats.org/officeDocument/2006/relationships/hyperlink" Target="https://www.caixa.gov.br/Downloads/sinapi-cadernos-tecnicos/SINAPI-CT-ATERROS-BASES-SUB-BASES-E-IMPRIMACOES.pdf" TargetMode="External"/><Relationship Id="rId1580" Type="http://schemas.openxmlformats.org/officeDocument/2006/relationships/hyperlink" Target="https://www.caixa.gov.br/Downloads/sinapi-cadernos-tecnicos/SINAPI-CT-CUSTOS-HORARIOS-PRODUTIVO-E-IMPRODUTIVO-DOS-EQUIPAMENTOS.pdf" TargetMode="External"/><Relationship Id="rId2631" Type="http://schemas.openxmlformats.org/officeDocument/2006/relationships/hyperlink" Target="https://www.caixa.gov.br/Downloads/sinapi-cadernos-tecnicos/SINAPI-CT-DEPRECIACAO-JUROS-IMPOSTOS-E-SEGUROS-MANUTENCAO-E-MATERIAIS-NA-OPERACAO-DOS-EQUIPAMENTOS.pdf" TargetMode="External"/><Relationship Id="rId4389" Type="http://schemas.openxmlformats.org/officeDocument/2006/relationships/hyperlink" Target="https://www.caixa.gov.br/Downloads/sinapi-cadernos-tecnicos/SINAPI-CT-INSTALACOES-ELETRICAS-ELETRODUTOS-EMBUTIDOS-CABOS-CAIXAS-TOMADAS-E-INTERRUPTORES.pdf" TargetMode="External"/><Relationship Id="rId5787" Type="http://schemas.openxmlformats.org/officeDocument/2006/relationships/hyperlink" Target="https://www.caixa.gov.br/Downloads/sinapi-cadernos-tecnicos/SINAPI-CT-INSTALACOES-PREDIAIS-DE-AGUA-QUENTE-EM-CPVC.pdf" TargetMode="External"/><Relationship Id="rId6838" Type="http://schemas.openxmlformats.org/officeDocument/2006/relationships/hyperlink" Target="https://www.caixa.gov.br/Downloads/sinapi-metodologia/Livro_SINAPI_Calculos_Parametros.pdf" TargetMode="External"/><Relationship Id="rId603" Type="http://schemas.openxmlformats.org/officeDocument/2006/relationships/hyperlink" Target="https://www.caixa.gov.br/Downloads/sinapi-cadernos-tecnicos/SINAPI-CT-ASSENTAMENTO-DE-TUBOS-DE-PVC-E-METALICOS-EM-REDES-DE-AGUA.pdf" TargetMode="External"/><Relationship Id="rId1233" Type="http://schemas.openxmlformats.org/officeDocument/2006/relationships/hyperlink" Target="https://www.caixa.gov.br/Downloads/sinapi-cadernos-tecnicos/SINAPI-CT-CANALETAS-GRELHAS-E-CAIXAS-COM-GRELHA-PARA-DRENAGEM.pdf" TargetMode="External"/><Relationship Id="rId5854" Type="http://schemas.openxmlformats.org/officeDocument/2006/relationships/hyperlink" Target="https://www.caixa.gov.br/Downloads/sinapi-cadernos-tecnicos/SINAPI-CT-INSTALACOES-PREDIAIS-DE-AGUAS-PLUVIAIS-TUBOS-CONEXOES-CAIXAS-E-RALOS.pdf" TargetMode="External"/><Relationship Id="rId6905" Type="http://schemas.openxmlformats.org/officeDocument/2006/relationships/hyperlink" Target="https://www.caixa.gov.br/Downloads/sinapi-metodologia/Livro_SINAPI_Calculos_Parametros.pdf" TargetMode="External"/><Relationship Id="rId8260" Type="http://schemas.openxmlformats.org/officeDocument/2006/relationships/hyperlink" Target="https://www.caixa.gov.br/Downloads/sinapi-cadernos-tecnicos/SINAPI-CT-POCOS-DE-VISITA-E-CAIXAS-PARA-BOCAS-DE-LOBO.pdf" TargetMode="External"/><Relationship Id="rId9311" Type="http://schemas.openxmlformats.org/officeDocument/2006/relationships/hyperlink" Target="https://www.caixa.gov.br/Downloads/sinapi-cadernos-tecnicos/SINAPI-CT-TRANSPORTE-CARGA-E-DESCARGA-DE-MATERIAIS.pdf" TargetMode="External"/><Relationship Id="rId1300" Type="http://schemas.openxmlformats.org/officeDocument/2006/relationships/hyperlink" Target="https://www.caixa.gov.br/Downloads/sinapi-cadernos-tecnicos/SINAPI-CT-CONCRETAGEM-PARA-ESTRUTURAS-DE-CONCRETO-ARMADO.pdf" TargetMode="External"/><Relationship Id="rId4456" Type="http://schemas.openxmlformats.org/officeDocument/2006/relationships/hyperlink" Target="https://www.caixa.gov.br/Downloads/sinapi-cadernos-tecnicos/SINAPI-CT-INSTALACOES-ELETRICAS-ELETRODUTOS-EMBUTIDOS-CABOS-CAIXAS-TOMADAS-E-INTERRUPTORES.pdf" TargetMode="External"/><Relationship Id="rId4870" Type="http://schemas.openxmlformats.org/officeDocument/2006/relationships/hyperlink" Target="https://www.caixa.gov.br/Downloads/sinapi-cadernos-tecnicos/SINAPI-CT-INSTALACOES-HIDRAULICAS-RESERVACAO-E-BOMBAS-DE-RECALQUE.pdf" TargetMode="External"/><Relationship Id="rId5507" Type="http://schemas.openxmlformats.org/officeDocument/2006/relationships/hyperlink" Target="https://www.caixa.gov.br/Downloads/sinapi-cadernos-tecnicos/SINAPI-CT-INSTALACOES-PREDIAIS-DE-AGUA-FRIA-EM-PVC.pdf" TargetMode="External"/><Relationship Id="rId5921" Type="http://schemas.openxmlformats.org/officeDocument/2006/relationships/hyperlink" Target="https://www.caixa.gov.br/Downloads/sinapi-cadernos-tecnicos/SINAPI-CT-INSTALACOES-DE-DIVISORIAS-DIVERSAS.pdf" TargetMode="External"/><Relationship Id="rId3058" Type="http://schemas.openxmlformats.org/officeDocument/2006/relationships/hyperlink" Target="https://www.caixa.gov.br/Downloads/sinapi-cadernos-tecnicos/SINAPI-CT-ESCADAS.pdf" TargetMode="External"/><Relationship Id="rId3472" Type="http://schemas.openxmlformats.org/officeDocument/2006/relationships/hyperlink" Target="https://www.caixa.gov.br/Downloads/sinapi-cadernos-tecnicos/SINAPI-CT-ESQUADRIAS-PORTAS.pdf" TargetMode="External"/><Relationship Id="rId4109" Type="http://schemas.openxmlformats.org/officeDocument/2006/relationships/hyperlink" Target="https://www.caixa.gov.br/Downloads/sinapi-cadernos-tecnicos/SINAPI-CT-FORMAS-PARA-ESTRUTURAS-DE-CONCRETO-ARMADO.pdf" TargetMode="External"/><Relationship Id="rId4523" Type="http://schemas.openxmlformats.org/officeDocument/2006/relationships/hyperlink" Target="https://www.caixa.gov.br/Downloads/sinapi-cadernos-tecnicos/SINAPI-CT-INSTALACOES-ELETRICAS-ELETRODUTOS-EMBUTIDOS-CABOS-CAIXAS-TOMADAS-E-INTERRUPTORES.pdf" TargetMode="External"/><Relationship Id="rId7679" Type="http://schemas.openxmlformats.org/officeDocument/2006/relationships/hyperlink" Target="https://www.caixa.gov.br/Downloads/sinapi-cadernos-tecnicos/SINAPI-CT-PAVIMENTO-INTERTRAVADO.pdf" TargetMode="External"/><Relationship Id="rId393" Type="http://schemas.openxmlformats.org/officeDocument/2006/relationships/hyperlink" Target="https://www.caixa.gov.br/Downloads/sinapi-cadernos-tecnicos/SINAPI-CT-ASSENTAMENTO-DE-TUBOS-DE-ESGOTO-EM-PVC-E-PEAD.pdf" TargetMode="External"/><Relationship Id="rId2074" Type="http://schemas.openxmlformats.org/officeDocument/2006/relationships/hyperlink" Target="https://www.caixa.gov.br/Downloads/sinapi-cadernos-tecnicos/SINAPI-CT-DEPRECIACAO-JUROS-IMPOSTOS-E-SEGUROS-MANUTENCAO-E-MATERIAIS-NA-OPERACAO-DOS-EQUIPAMENTOS.pdf" TargetMode="External"/><Relationship Id="rId3125" Type="http://schemas.openxmlformats.org/officeDocument/2006/relationships/hyperlink" Target="https://www.caixa.gov.br/Downloads/sinapi-cadernos-tecnicos/SINAPI-CT-ESCADAS.pdf" TargetMode="External"/><Relationship Id="rId6695" Type="http://schemas.openxmlformats.org/officeDocument/2006/relationships/hyperlink" Target="https://www.caixa.gov.br/Downloads/sinapi-cadernos-tecnicos/SINAPI-CT-LIGACOES-PREDIAIS-DE-AGUA-E-ESGOTO.pdf" TargetMode="External"/><Relationship Id="rId7746" Type="http://schemas.openxmlformats.org/officeDocument/2006/relationships/hyperlink" Target="https://www.caixa.gov.br/Downloads/sinapi-cadernos-tecnicos/SINAPI-CT-PERFURACAO-HORIZONTAL-DIRECIONAL-HDD.pdf" TargetMode="External"/><Relationship Id="rId460" Type="http://schemas.openxmlformats.org/officeDocument/2006/relationships/hyperlink" Target="https://www.caixa.gov.br/Downloads/sinapi-cadernos-tecnicos/SINAPI-CT-ASSENTAMENTO-DE-TUBOS-DE-PVC-E-METALICOS-EM-REDES-DE-AGUA.pdf" TargetMode="External"/><Relationship Id="rId1090" Type="http://schemas.openxmlformats.org/officeDocument/2006/relationships/hyperlink" Target="https://www.caixa.gov.br/Downloads/sinapi-cadernos-tecnicos/SINAPI-CT-BRISES.pdf" TargetMode="External"/><Relationship Id="rId2141" Type="http://schemas.openxmlformats.org/officeDocument/2006/relationships/hyperlink" Target="https://www.caixa.gov.br/Downloads/sinapi-cadernos-tecnicos/SINAPI-CT-DEPRECIACAO-JUROS-IMPOSTOS-E-SEGUROS-MANUTENCAO-E-MATERIAIS-NA-OPERACAO-DOS-EQUIPAMENTOS.pdf" TargetMode="External"/><Relationship Id="rId5297" Type="http://schemas.openxmlformats.org/officeDocument/2006/relationships/hyperlink" Target="https://www.caixa.gov.br/Downloads/sinapi-cadernos-tecnicos/SINAPI-CT-INSTALACOES-HIDRAULICAS-EM-PPR.pdf" TargetMode="External"/><Relationship Id="rId6348" Type="http://schemas.openxmlformats.org/officeDocument/2006/relationships/hyperlink" Target="https://www.caixa.gov.br/Downloads/sinapi-cadernos-tecnicos/SINAPI-CT-INSTALACOES-DE-AR-CONDICIONADO.pdf" TargetMode="External"/><Relationship Id="rId113" Type="http://schemas.openxmlformats.org/officeDocument/2006/relationships/hyperlink" Target="https://www.caixa.gov.br/Downloads/sinapi-cadernos-tecnicos/SINAPI-CT-ARGAMASSAS.pdf" TargetMode="External"/><Relationship Id="rId6762" Type="http://schemas.openxmlformats.org/officeDocument/2006/relationships/hyperlink" Target="https://www.caixa.gov.br/Downloads/sinapi-metodologia/Livro_SINAPI_Calculos_Parametros.pdf" TargetMode="External"/><Relationship Id="rId7813" Type="http://schemas.openxmlformats.org/officeDocument/2006/relationships/hyperlink" Target="https://www.caixa.gov.br/Downloads/sinapi-cadernos-tecnicos/SINAPI-CT-PINTURA-EXTERNA.pdf" TargetMode="External"/><Relationship Id="rId2958" Type="http://schemas.openxmlformats.org/officeDocument/2006/relationships/hyperlink" Target="https://www.caixa.gov.br/Downloads/sinapi-cadernos-tecnicos/SINAPI-CT-ENERGIA-SOLAR-PARA-EDIFICACOES.pdf" TargetMode="External"/><Relationship Id="rId5017" Type="http://schemas.openxmlformats.org/officeDocument/2006/relationships/hyperlink" Target="https://www.caixa.gov.br/Downloads/sinapi-cadernos-tecnicos/SINAPI-CT-INSTALACOES-HIDRAULICAS-RESERVACAO-E-BOMBAS-DE-RECALQUE.pdf" TargetMode="External"/><Relationship Id="rId5364" Type="http://schemas.openxmlformats.org/officeDocument/2006/relationships/hyperlink" Target="https://www.caixa.gov.br/Downloads/sinapi-cadernos-tecnicos/SINAPI-CT-INSTALACOES-PREDIAIS-DE-ESGOTO-TUBOS-E-CONEXOES.pdf" TargetMode="External"/><Relationship Id="rId6415" Type="http://schemas.openxmlformats.org/officeDocument/2006/relationships/hyperlink" Target="https://www.caixa.gov.br/Downloads/sinapi-cadernos-tecnicos/SINAPI-CT-INSTALACOES-EM-COBRE.pdf" TargetMode="External"/><Relationship Id="rId1974" Type="http://schemas.openxmlformats.org/officeDocument/2006/relationships/hyperlink" Target="https://www.caixa.gov.br/Downloads/sinapi-cadernos-tecnicos/SINAPI-CT-DEPRECIACAO-JUROS-IMPOSTOS-E-SEGUROS-MANUTENCAO-E-MATERIAIS-NA-OPERACAO-DOS-EQUIPAMENTOS.pdf" TargetMode="External"/><Relationship Id="rId4380" Type="http://schemas.openxmlformats.org/officeDocument/2006/relationships/hyperlink" Target="https://www.caixa.gov.br/Downloads/sinapi-cadernos-tecnicos/SINAPI-CT-INSTALACOES-ELETRICAS-ELETRODUTOS-EMBUTIDOS-CABOS-CAIXAS-TOMADAS-E-INTERRUPTORES.pdf" TargetMode="External"/><Relationship Id="rId5431" Type="http://schemas.openxmlformats.org/officeDocument/2006/relationships/hyperlink" Target="https://www.caixa.gov.br/Downloads/sinapi-cadernos-tecnicos/SINAPI-CT-INSTALACOES-PREDIAIS-DE-ESGOTO-TUBOS-E-CONEXOES.pdf" TargetMode="External"/><Relationship Id="rId8587" Type="http://schemas.openxmlformats.org/officeDocument/2006/relationships/hyperlink" Target="https://www.caixa.gov.br/Downloads/sinapi-cadernos-tecnicos/SINAPI-CT-REDES-DE-LOGICA-TELEFONIA-E-IMAGEM.pdf" TargetMode="External"/><Relationship Id="rId9638" Type="http://schemas.openxmlformats.org/officeDocument/2006/relationships/hyperlink" Target="https://www.caixa.gov.br/Downloads/sinapi-cadernos-tecnicos/SINAPI-CT-VALVULAS-E-REGISTROS-PARA-SISTEMAS-PREDIAIS.pdf" TargetMode="External"/><Relationship Id="rId1627" Type="http://schemas.openxmlformats.org/officeDocument/2006/relationships/hyperlink" Target="https://www.caixa.gov.br/Downloads/sinapi-cadernos-tecnicos/SINAPI-CT-CUSTOS-HORARIOS-PRODUTIVO-E-IMPRODUTIVO-DOS-EQUIPAMENTOS.pdf" TargetMode="External"/><Relationship Id="rId4033" Type="http://schemas.openxmlformats.org/officeDocument/2006/relationships/hyperlink" Target="https://www.caixa.gov.br/Downloads/sinapi-cadernos-tecnicos/SINAPI-CT-FORMAS-PARA-ESTRUTURAS-DE-CONCRETO-ARMADO.pdf" TargetMode="External"/><Relationship Id="rId7189" Type="http://schemas.openxmlformats.org/officeDocument/2006/relationships/hyperlink" Target="https://www.caixa.gov.br/Downloads/sinapi-cadernos-tecnicos/SINAPI-CT-LOUCAS-E-METAIS.pdf" TargetMode="External"/><Relationship Id="rId8654" Type="http://schemas.openxmlformats.org/officeDocument/2006/relationships/hyperlink" Target="https://www.caixa.gov.br/Downloads/sinapi-cadernos-tecnicos/SINAPI-CT-REDES-DE-AGUA-E-ESGOTO-EM-PEAD-LISO-(TUBOS-E-CONEXOES).pdf" TargetMode="External"/><Relationship Id="rId9705" Type="http://schemas.openxmlformats.org/officeDocument/2006/relationships/hyperlink" Target="https://www.caixa.gov.br/Downloads/sinapi-cadernos-tecnicos/SINAPI-CT-VALVULAS-PARA-REDES-DE-SANEAMENTO.pdf" TargetMode="External"/><Relationship Id="rId3799" Type="http://schemas.openxmlformats.org/officeDocument/2006/relationships/hyperlink" Target="https://www.caixa.gov.br/Downloads/sinapi-cadernos-tecnicos/SINAPI-CT-ESTRUTURAS-DE-MADEIRA.pdf" TargetMode="External"/><Relationship Id="rId4100" Type="http://schemas.openxmlformats.org/officeDocument/2006/relationships/hyperlink" Target="https://www.caixa.gov.br/Downloads/sinapi-cadernos-tecnicos/SINAPI-CT-FORMAS-PARA-ESTRUTURAS-DE-CONCRETO-ARMADO.pdf" TargetMode="External"/><Relationship Id="rId7256" Type="http://schemas.openxmlformats.org/officeDocument/2006/relationships/hyperlink" Target="https://www.caixa.gov.br/Downloads/sinapi-cadernos-tecnicos/SINAPI-CT-LUMINARIAS-EXTERNAS.pdf" TargetMode="External"/><Relationship Id="rId7670" Type="http://schemas.openxmlformats.org/officeDocument/2006/relationships/hyperlink" Target="https://www.caixa.gov.br/Downloads/sinapi-cadernos-tecnicos/SINAPI-CT-PAVIMENTO-INTERTRAVADO.pdf" TargetMode="External"/><Relationship Id="rId8307" Type="http://schemas.openxmlformats.org/officeDocument/2006/relationships/hyperlink" Target="https://www.caixa.gov.br/Downloads/sinapi-cadernos-tecnicos/SINAPI-CT-PRODUCAO-DE-CONCRETO.pdf" TargetMode="External"/><Relationship Id="rId8721" Type="http://schemas.openxmlformats.org/officeDocument/2006/relationships/hyperlink" Target="https://www.caixa.gov.br/Downloads/sinapi-cadernos-tecnicos/SINAPI-CT-REDES-DE-AGUA-E-ESGOTO-EM-PEAD-LISO-(TUBOS-E-CONEXOES).pdf" TargetMode="External"/><Relationship Id="rId6272" Type="http://schemas.openxmlformats.org/officeDocument/2006/relationships/hyperlink" Target="https://www.caixa.gov.br/Downloads/sinapi-cadernos-tecnicos/SINAPI-CT-INSTALACOES-DE-GAS-EM-PEX-MULTICAMADAS.pdf" TargetMode="External"/><Relationship Id="rId7323" Type="http://schemas.openxmlformats.org/officeDocument/2006/relationships/hyperlink" Target="https://www.caixa.gov.br/Downloads/sinapi-cadernos-tecnicos/SINAPI-CT-MASSA-UNICA-EXTERNA.pdf" TargetMode="External"/><Relationship Id="rId3866" Type="http://schemas.openxmlformats.org/officeDocument/2006/relationships/hyperlink" Target="https://www.caixa.gov.br/Downloads/sinapi-cadernos-tecnicos/SINAPI-CT-EXECUCAO-DE-TIRANTES.pdf" TargetMode="External"/><Relationship Id="rId4917" Type="http://schemas.openxmlformats.org/officeDocument/2006/relationships/hyperlink" Target="https://www.caixa.gov.br/Downloads/sinapi-cadernos-tecnicos/SINAPI-CT-INSTALACOES-HIDRAULICAS-RESERVACAO-E-BOMBAS-DE-RECALQUE.pdf" TargetMode="External"/><Relationship Id="rId9495" Type="http://schemas.openxmlformats.org/officeDocument/2006/relationships/hyperlink" Target="https://www.caixa.gov.br/Downloads/sinapi-cadernos-tecnicos/SINAPI-CT-VERGAS-CONTRAVERGAS-E-FIXACAO-DE-ALVENARIA.pdf" TargetMode="External"/><Relationship Id="rId787" Type="http://schemas.openxmlformats.org/officeDocument/2006/relationships/hyperlink" Target="https://www.caixa.gov.br/Downloads/sinapi-cadernos-tecnicos/SINAPI-CT-ATERROS-BASES-SUB-BASES-E-IMPRIMACOES.pdf" TargetMode="External"/><Relationship Id="rId2468" Type="http://schemas.openxmlformats.org/officeDocument/2006/relationships/hyperlink" Target="https://www.caixa.gov.br/Downloads/sinapi-cadernos-tecnicos/SINAPI-CT-DEPRECIACAO-JUROS-IMPOSTOS-E-SEGUROS-MANUTENCAO-E-MATERIAIS-NA-OPERACAO-DOS-EQUIPAMENTOS.pdf" TargetMode="External"/><Relationship Id="rId2882" Type="http://schemas.openxmlformats.org/officeDocument/2006/relationships/hyperlink" Target="https://www.caixa.gov.br/Downloads/sinapi-cadernos-tecnicos/SINAPI-CT-ELETROCALHAS.pdf" TargetMode="External"/><Relationship Id="rId3519" Type="http://schemas.openxmlformats.org/officeDocument/2006/relationships/hyperlink" Target="https://www.caixa.gov.br/Downloads/sinapi-cadernos-tecnicos/SINAPI-CT-ESQUADRIAS-PORTAS.pdf" TargetMode="External"/><Relationship Id="rId3933" Type="http://schemas.openxmlformats.org/officeDocument/2006/relationships/hyperlink" Target="https://www.caixa.gov.br/Downloads/sinapi-cadernos-tecnicos/SINAPI-CT-FOSSAS-E-SUMIDOUROS.pdf" TargetMode="External"/><Relationship Id="rId8097" Type="http://schemas.openxmlformats.org/officeDocument/2006/relationships/hyperlink" Target="https://www.caixa.gov.br/Downloads/sinapi-cadernos-tecnicos/SINAPI-CT-POSTES-DE-CONCRETO-E-METALICOS.pdf" TargetMode="External"/><Relationship Id="rId9148" Type="http://schemas.openxmlformats.org/officeDocument/2006/relationships/hyperlink" Target="https://www.caixa.gov.br/Downloads/sinapi-cadernos-tecnicos/SINAPI-CT-TRANSPORTE-DE-MATERIAIS-DENTRO-DO-CANTEIRO-DE-OBRAS.pdf" TargetMode="External"/><Relationship Id="rId854" Type="http://schemas.openxmlformats.org/officeDocument/2006/relationships/hyperlink" Target="https://www.caixa.gov.br/Downloads/sinapi-cadernos-tecnicos/SINAPI-CT-ATERROS-BASES-SUB-BASES-E-IMPRIMACOES.pdf" TargetMode="External"/><Relationship Id="rId1484" Type="http://schemas.openxmlformats.org/officeDocument/2006/relationships/hyperlink" Target="https://www.caixa.gov.br/Downloads/sinapi-cadernos-tecnicos/SINAPI-CT-CUSTOS-HORARIOS-PRODUTIVO-E-IMPRODUTIVO-DOS-EQUIPAMENTOS.pdf" TargetMode="External"/><Relationship Id="rId2535" Type="http://schemas.openxmlformats.org/officeDocument/2006/relationships/hyperlink" Target="https://www.caixa.gov.br/Downloads/sinapi-cadernos-tecnicos/SINAPI-CT-DEPRECIACAO-JUROS-IMPOSTOS-E-SEGUROS-MANUTENCAO-E-MATERIAIS-NA-OPERACAO-DOS-EQUIPAMENTOS.pdf" TargetMode="External"/><Relationship Id="rId9562" Type="http://schemas.openxmlformats.org/officeDocument/2006/relationships/hyperlink" Target="https://www.caixa.gov.br/Downloads/sinapi-cadernos-tecnicos/SINAPI-CT-VIDROS-E-ESPELHOS.pdf" TargetMode="External"/><Relationship Id="rId507" Type="http://schemas.openxmlformats.org/officeDocument/2006/relationships/hyperlink" Target="https://www.caixa.gov.br/Downloads/sinapi-cadernos-tecnicos/SINAPI-CT-ASSENTAMENTO-DE-TUBOS-DE-PVC-E-METALICOS-EM-REDES-DE-AGUA.pdf" TargetMode="External"/><Relationship Id="rId921" Type="http://schemas.openxmlformats.org/officeDocument/2006/relationships/hyperlink" Target="https://www.caixa.gov.br/Downloads/sinapi-cadernos-tecnicos/SINAPI-CT-ATERROS-BASES-SUB-BASES-E-IMPRIMACOES.pdf" TargetMode="External"/><Relationship Id="rId1137" Type="http://schemas.openxmlformats.org/officeDocument/2006/relationships/hyperlink" Target="https://www.caixa.gov.br/Downloads/sinapi-cadernos-tecnicos/SINAPI-CT-CAIXAS-ENTERRADAS.pdf" TargetMode="External"/><Relationship Id="rId1551" Type="http://schemas.openxmlformats.org/officeDocument/2006/relationships/hyperlink" Target="https://www.caixa.gov.br/Downloads/sinapi-cadernos-tecnicos/SINAPI-CT-CUSTOS-HORARIOS-PRODUTIVO-E-IMPRODUTIVO-DOS-EQUIPAMENTOS.pdf" TargetMode="External"/><Relationship Id="rId2602" Type="http://schemas.openxmlformats.org/officeDocument/2006/relationships/hyperlink" Target="https://www.caixa.gov.br/Downloads/sinapi-cadernos-tecnicos/SINAPI-CT-DEPRECIACAO-JUROS-IMPOSTOS-E-SEGUROS-MANUTENCAO-E-MATERIAIS-NA-OPERACAO-DOS-EQUIPAMENTOS.pdf" TargetMode="External"/><Relationship Id="rId5758" Type="http://schemas.openxmlformats.org/officeDocument/2006/relationships/hyperlink" Target="https://www.caixa.gov.br/Downloads/sinapi-cadernos-tecnicos/SINAPI-CT-INSTALACOES-PREDIAIS-DE-AGUA-QUENTE-EM-CPVC.pdf" TargetMode="External"/><Relationship Id="rId6809" Type="http://schemas.openxmlformats.org/officeDocument/2006/relationships/hyperlink" Target="https://www.caixa.gov.br/Downloads/sinapi-metodologia/Livro_SINAPI_Calculos_Parametros.pdf" TargetMode="External"/><Relationship Id="rId8164" Type="http://schemas.openxmlformats.org/officeDocument/2006/relationships/hyperlink" Target="https://www.caixa.gov.br/Downloads/sinapi-cadernos-tecnicos/SINAPI-CT-POCOS-DE-VISITA-E-CAIXAS-PARA-BOCAS-DE-LOBO.pdf" TargetMode="External"/><Relationship Id="rId9215" Type="http://schemas.openxmlformats.org/officeDocument/2006/relationships/hyperlink" Target="https://www.caixa.gov.br/Downloads/sinapi-cadernos-tecnicos/SINAPI-CT-TRANSPORTE-DE-MATERIAIS-DENTRO-DO-CANTEIRO-DE-OBRAS.pdf" TargetMode="External"/><Relationship Id="rId1204" Type="http://schemas.openxmlformats.org/officeDocument/2006/relationships/hyperlink" Target="https://www.caixa.gov.br/Downloads/sinapi-cadernos-tecnicos/SINAPI-CT-CANALETAS-GRELHAS-E-CAIXAS-COM-GRELHA-PARA-DRENAGEM.pdf" TargetMode="External"/><Relationship Id="rId4774" Type="http://schemas.openxmlformats.org/officeDocument/2006/relationships/hyperlink" Target="https://www.caixa.gov.br/Downloads/sinapi-cadernos-tecnicos/SINAPI-CT-INSTALACOES-ELETRICAS-REDE-DE-DISTRIBUICAO.pdf" TargetMode="External"/><Relationship Id="rId5825" Type="http://schemas.openxmlformats.org/officeDocument/2006/relationships/hyperlink" Target="https://www.caixa.gov.br/Downloads/sinapi-cadernos-tecnicos/SINAPI-CT-INSTALACOES-PREDIAIS-DE-AGUAS-PLUVIAIS-TUBOS-CONEXOES-CAIXAS-E-RALOS.pdf" TargetMode="External"/><Relationship Id="rId7180" Type="http://schemas.openxmlformats.org/officeDocument/2006/relationships/hyperlink" Target="https://www.caixa.gov.br/Downloads/sinapi-cadernos-tecnicos/SINAPI-CT-LOUCAS-E-METAIS.pdf" TargetMode="External"/><Relationship Id="rId8231" Type="http://schemas.openxmlformats.org/officeDocument/2006/relationships/hyperlink" Target="https://www.caixa.gov.br/Downloads/sinapi-cadernos-tecnicos/SINAPI-CT-POCOS-DE-VISITA-E-CAIXAS-PARA-BOCAS-DE-LOBO.pdf" TargetMode="External"/><Relationship Id="rId3376" Type="http://schemas.openxmlformats.org/officeDocument/2006/relationships/hyperlink" Target="https://www.caixa.gov.br/Downloads/sinapi-cadernos-tecnicos/SINAPI-CT-ESCORAMENTO-E-PREPARO-DE-FUNDO-DE-VALAS.pdf" TargetMode="External"/><Relationship Id="rId4427" Type="http://schemas.openxmlformats.org/officeDocument/2006/relationships/hyperlink" Target="https://www.caixa.gov.br/Downloads/sinapi-cadernos-tecnicos/SINAPI-CT-INSTALACOES-ELETRICAS-ELETRODUTOS-EMBUTIDOS-CABOS-CAIXAS-TOMADAS-E-INTERRUPTORES.pdf" TargetMode="External"/><Relationship Id="rId297" Type="http://schemas.openxmlformats.org/officeDocument/2006/relationships/hyperlink" Target="https://www.caixa.gov.br/Downloads/sinapi-cadernos-tecnicos/SINAPI-CT-ARMACAO-PARA-ESTRUTURAS-DE-CONCRETO-ARMADO.pdf" TargetMode="External"/><Relationship Id="rId2392" Type="http://schemas.openxmlformats.org/officeDocument/2006/relationships/hyperlink" Target="https://www.caixa.gov.br/Downloads/sinapi-cadernos-tecnicos/SINAPI-CT-DEPRECIACAO-JUROS-IMPOSTOS-E-SEGUROS-MANUTENCAO-E-MATERIAIS-NA-OPERACAO-DOS-EQUIPAMENTOS.pdf" TargetMode="External"/><Relationship Id="rId3029" Type="http://schemas.openxmlformats.org/officeDocument/2006/relationships/hyperlink" Target="https://www.caixa.gov.br/Downloads/sinapi-cadernos-tecnicos/SINAPI-CT-EQUIPAMENTOS-DE-PROTECAO-COLETIVA.pdf" TargetMode="External"/><Relationship Id="rId3790" Type="http://schemas.openxmlformats.org/officeDocument/2006/relationships/hyperlink" Target="https://www.caixa.gov.br/Downloads/sinapi-cadernos-tecnicos/SINAPI-CT-ESTRUTURAS-DE-MADEIRA.pdf" TargetMode="External"/><Relationship Id="rId4841" Type="http://schemas.openxmlformats.org/officeDocument/2006/relationships/hyperlink" Target="https://www.caixa.gov.br/Downloads/sinapi-cadernos-tecnicos/SINAPI-CT-INSTALACOES-HIDRAULICAS-RESERVACAO-E-BOMBAS-DE-RECALQUE.pdf" TargetMode="External"/><Relationship Id="rId6599" Type="http://schemas.openxmlformats.org/officeDocument/2006/relationships/hyperlink" Target="https://www.caixa.gov.br/Downloads/sinapi-cadernos-tecnicos/SINAPI-CT-INSTALACOES-EM-COBRE.pdf" TargetMode="External"/><Relationship Id="rId7997" Type="http://schemas.openxmlformats.org/officeDocument/2006/relationships/hyperlink" Target="https://www.caixa.gov.br/Downloads/sinapi-cadernos-tecnicos/SINAPI-CT-PISOS.pdf" TargetMode="External"/><Relationship Id="rId364" Type="http://schemas.openxmlformats.org/officeDocument/2006/relationships/hyperlink" Target="https://www.caixa.gov.br/Downloads/sinapi-cadernos-tecnicos/SINAPI-CT-ASSENTAMENTO-DE-TUBOS-DE-ESGOTO-EM-PVC-E-PEAD.pdf" TargetMode="External"/><Relationship Id="rId2045" Type="http://schemas.openxmlformats.org/officeDocument/2006/relationships/hyperlink" Target="https://www.caixa.gov.br/Downloads/sinapi-cadernos-tecnicos/SINAPI-CT-DEPRECIACAO-JUROS-IMPOSTOS-E-SEGUROS-MANUTENCAO-E-MATERIAIS-NA-OPERACAO-DOS-EQUIPAMENTOS.pdf" TargetMode="External"/><Relationship Id="rId3443" Type="http://schemas.openxmlformats.org/officeDocument/2006/relationships/hyperlink" Target="https://www.caixa.gov.br/Downloads/sinapi-cadernos-tecnicos/SINAPI-CT-ESQUADRIAS-JANELAS.pdf" TargetMode="External"/><Relationship Id="rId9072" Type="http://schemas.openxmlformats.org/officeDocument/2006/relationships/hyperlink" Target="https://www.caixa.gov.br/Downloads/sinapi-cadernos-tecnicos/SINAPI-CT-TRANSPORTE-FLUVIAL-CARGA-E-DESCARGA.pdf" TargetMode="External"/><Relationship Id="rId3510" Type="http://schemas.openxmlformats.org/officeDocument/2006/relationships/hyperlink" Target="https://www.caixa.gov.br/Downloads/sinapi-cadernos-tecnicos/SINAPI-CT-ESQUADRIAS-PORTAS.pdf" TargetMode="External"/><Relationship Id="rId6666" Type="http://schemas.openxmlformats.org/officeDocument/2006/relationships/hyperlink" Target="https://www.caixa.gov.br/Downloads/sinapi-cadernos-tecnicos/SINAPI-CT-LAJES-PRE-MOLDADAS.pdf" TargetMode="External"/><Relationship Id="rId7717" Type="http://schemas.openxmlformats.org/officeDocument/2006/relationships/hyperlink" Target="https://www.caixa.gov.br/Downloads/sinapi-cadernos-tecnicos/SINAPI-CT-PAVIMENTO-RIGIDO-DE-CONCRETO.pdf" TargetMode="External"/><Relationship Id="rId431" Type="http://schemas.openxmlformats.org/officeDocument/2006/relationships/hyperlink" Target="https://www.caixa.gov.br/Downloads/sinapi-cadernos-tecnicos/SINAPI-CT-ASSENTAMENTO-DE-TUBOS-DE-PVC-E-METALICOS-EM-REDES-DE-AGUA.pdf" TargetMode="External"/><Relationship Id="rId1061" Type="http://schemas.openxmlformats.org/officeDocument/2006/relationships/hyperlink" Target="https://www.caixa.gov.br/Downloads/sinapi-cadernos-tecnicos/SINAPI-CT-BOMBAS-HIDRAULICAS-CENTRIFUGAS-HORIZONTAIS-E-SUBMERSIVEIS.pdf" TargetMode="External"/><Relationship Id="rId2112" Type="http://schemas.openxmlformats.org/officeDocument/2006/relationships/hyperlink" Target="https://www.caixa.gov.br/Downloads/sinapi-cadernos-tecnicos/SINAPI-CT-DEPRECIACAO-JUROS-IMPOSTOS-E-SEGUROS-MANUTENCAO-E-MATERIAIS-NA-OPERACAO-DOS-EQUIPAMENTOS.pdf" TargetMode="External"/><Relationship Id="rId5268" Type="http://schemas.openxmlformats.org/officeDocument/2006/relationships/hyperlink" Target="https://www.caixa.gov.br/Downloads/sinapi-cadernos-tecnicos/SINAPI-CT-INSTALACOES-HIDRAULICAS-EM-PPR.pdf" TargetMode="External"/><Relationship Id="rId5682" Type="http://schemas.openxmlformats.org/officeDocument/2006/relationships/hyperlink" Target="https://www.caixa.gov.br/Downloads/sinapi-cadernos-tecnicos/SINAPI-CT-INSTALACOES-PREDIAIS-DE-AGUA-QUENTE-EM-CPVC.pdf" TargetMode="External"/><Relationship Id="rId6319" Type="http://schemas.openxmlformats.org/officeDocument/2006/relationships/hyperlink" Target="https://www.caixa.gov.br/Downloads/sinapi-cadernos-tecnicos/SINAPI-CT-INSTALACOES-DE-AR-CONDICIONADO.pdf" TargetMode="External"/><Relationship Id="rId6733" Type="http://schemas.openxmlformats.org/officeDocument/2006/relationships/hyperlink" Target="https://www.caixa.gov.br/Downloads/sinapi-cadernos-tecnicos/SINAPI-CT-LIMPEZA-DE-OBRA.pdf" TargetMode="External"/><Relationship Id="rId1878" Type="http://schemas.openxmlformats.org/officeDocument/2006/relationships/hyperlink" Target="https://www.caixa.gov.br/Downloads/sinapi-cadernos-tecnicos/SINAPI-CT-DEMOLICOES-E-REMOCOES.pdf" TargetMode="External"/><Relationship Id="rId2929" Type="http://schemas.openxmlformats.org/officeDocument/2006/relationships/hyperlink" Target="https://www.caixa.gov.br/Downloads/sinapi-cadernos-tecnicos/SINAPI-CT-ELETROCALHAS.pdf" TargetMode="External"/><Relationship Id="rId4284" Type="http://schemas.openxmlformats.org/officeDocument/2006/relationships/hyperlink" Target="https://www.caixa.gov.br/Downloads/sinapi-cadernos-tecnicos/SINAPI-CT-ILUMINACAO-PREDIAL-E-MONITORAMENTO.pdf" TargetMode="External"/><Relationship Id="rId5335" Type="http://schemas.openxmlformats.org/officeDocument/2006/relationships/hyperlink" Target="https://www.caixa.gov.br/Downloads/sinapi-cadernos-tecnicos/SINAPI-CT-INSTALACOES-HIDRAULICAS-EM-PPR.pdf" TargetMode="External"/><Relationship Id="rId4351" Type="http://schemas.openxmlformats.org/officeDocument/2006/relationships/hyperlink" Target="https://www.caixa.gov.br/Downloads/sinapi-cadernos-tecnicos/SINAPI-CT-INSTALACOES-ELETRICAS-ELETRODUTOS-EMBUTIDOS-CABOS-CAIXAS-TOMADAS-E-INTERRUPTORES.pdf" TargetMode="External"/><Relationship Id="rId5402" Type="http://schemas.openxmlformats.org/officeDocument/2006/relationships/hyperlink" Target="https://www.caixa.gov.br/Downloads/sinapi-cadernos-tecnicos/SINAPI-CT-INSTALACOES-PREDIAIS-DE-ESGOTO-TUBOS-E-CONEXOES.pdf" TargetMode="External"/><Relationship Id="rId6800" Type="http://schemas.openxmlformats.org/officeDocument/2006/relationships/hyperlink" Target="https://www.caixa.gov.br/Downloads/sinapi-metodologia/Livro_SINAPI_Calculos_Parametros.pdf" TargetMode="External"/><Relationship Id="rId8558" Type="http://schemas.openxmlformats.org/officeDocument/2006/relationships/hyperlink" Target="https://www.caixa.gov.br/Downloads/sinapi-cadernos-tecnicos/SINAPI-CT-REDES-ENTERRADAS-DE-DISTRIBUICAO-ELETRICA.pdf" TargetMode="External"/><Relationship Id="rId9609" Type="http://schemas.openxmlformats.org/officeDocument/2006/relationships/hyperlink" Target="https://www.caixa.gov.br/Downloads/sinapi-cadernos-tecnicos/SINAPI-CT-VALVULAS-E-REGISTROS-PARA-SISTEMAS-PREDIAIS.pdf" TargetMode="External"/><Relationship Id="rId1945" Type="http://schemas.openxmlformats.org/officeDocument/2006/relationships/hyperlink" Target="https://www.caixa.gov.br/Downloads/sinapi-cadernos-tecnicos/SINAPI-CT-DEPRECIACAO-JUROS-IMPOSTOS-E-SEGUROS-MANUTENCAO-E-MATERIAIS-NA-OPERACAO-DOS-EQUIPAMENTOS.pdf" TargetMode="External"/><Relationship Id="rId4004" Type="http://schemas.openxmlformats.org/officeDocument/2006/relationships/hyperlink" Target="https://www.caixa.gov.br/Downloads/sinapi-cadernos-tecnicos/SINAPI-CT-FUNDACOES-RASAS-(BLOCOS-SAPATAS-VIGAS-BALDRAME).pdf" TargetMode="External"/><Relationship Id="rId8972" Type="http://schemas.openxmlformats.org/officeDocument/2006/relationships/hyperlink" Target="https://www.caixa.gov.br/Downloads/sinapi-cadernos-tecnicos/SINAPI-CT-SUPRESSAO-VEGETAL.pdf" TargetMode="External"/><Relationship Id="rId3020" Type="http://schemas.openxmlformats.org/officeDocument/2006/relationships/hyperlink" Target="https://www.caixa.gov.br/Downloads/sinapi-cadernos-tecnicos/SINAPI-CT-EQUIPAMENTOS-DE-PROTECAO-COLETIVA.pdf" TargetMode="External"/><Relationship Id="rId6176" Type="http://schemas.openxmlformats.org/officeDocument/2006/relationships/hyperlink" Target="https://www.caixa.gov.br/Downloads/sinapi-cadernos-tecnicos/SINAPI-CT-INSTALACOES-DE-GAS-E-INCENDIO-EM-ACO-E-FERRO-GALVANIZADO.pdf" TargetMode="External"/><Relationship Id="rId7227" Type="http://schemas.openxmlformats.org/officeDocument/2006/relationships/hyperlink" Target="https://www.caixa.gov.br/Downloads/sinapi-cadernos-tecnicos/SINAPI-CT-LOUCAS-E-METAIS.pdf" TargetMode="External"/><Relationship Id="rId7574" Type="http://schemas.openxmlformats.org/officeDocument/2006/relationships/hyperlink" Target="https://www.caixa.gov.br/Downloads/sinapi-cadernos-tecnicos/SINAPI-CT-PAREDES-EM-DRYWALL.pdf" TargetMode="External"/><Relationship Id="rId8625" Type="http://schemas.openxmlformats.org/officeDocument/2006/relationships/hyperlink" Target="https://www.caixa.gov.br/Downloads/sinapi-cadernos-tecnicos/SINAPI-CT-REDES-DE-LOGICA-TELEFONIA-E-IMAGEM.pdf" TargetMode="External"/><Relationship Id="rId6590" Type="http://schemas.openxmlformats.org/officeDocument/2006/relationships/hyperlink" Target="https://www.caixa.gov.br/Downloads/sinapi-cadernos-tecnicos/SINAPI-CT-INSTALACOES-EM-COBRE.pdf" TargetMode="External"/><Relationship Id="rId7641" Type="http://schemas.openxmlformats.org/officeDocument/2006/relationships/hyperlink" Target="https://www.caixa.gov.br/Downloads/sinapi-cadernos-tecnicos/SINAPI-CT-PASSEIOS-DE-CONCRETO.pdf" TargetMode="External"/><Relationship Id="rId2786" Type="http://schemas.openxmlformats.org/officeDocument/2006/relationships/hyperlink" Target="https://www.caixa.gov.br/Downloads/sinapi-cadernos-tecnicos/SINAPI-CT-DRENOS.pdf" TargetMode="External"/><Relationship Id="rId3837" Type="http://schemas.openxmlformats.org/officeDocument/2006/relationships/hyperlink" Target="https://www.caixa.gov.br/Downloads/sinapi-cadernos-tecnicos/SINAPI-CT-ESTRUTURAS-DE-MADEIRA.pdf" TargetMode="External"/><Relationship Id="rId5192" Type="http://schemas.openxmlformats.org/officeDocument/2006/relationships/hyperlink" Target="https://www.caixa.gov.br/Downloads/sinapi-cadernos-tecnicos/SINAPI-CT-INSTALACOES-HIDRAULICAS-EM-PEX.pdf" TargetMode="External"/><Relationship Id="rId6243" Type="http://schemas.openxmlformats.org/officeDocument/2006/relationships/hyperlink" Target="https://www.caixa.gov.br/Downloads/sinapi-cadernos-tecnicos/SINAPI-CT-INSTALACOES-DE-GAS-E-INCENDIO-EM-ACO-E-FERRO-GALVANIZADO.pdf" TargetMode="External"/><Relationship Id="rId9399" Type="http://schemas.openxmlformats.org/officeDocument/2006/relationships/hyperlink" Target="https://www.caixa.gov.br/Downloads/sinapi-cadernos-tecnicos/SINAPI-CT-TUBULACAO-FLANGEADA-PARA-REDES-DE-AGUA.pdf" TargetMode="External"/><Relationship Id="rId758" Type="http://schemas.openxmlformats.org/officeDocument/2006/relationships/hyperlink" Target="https://www.caixa.gov.br/Downloads/sinapi-cadernos-tecnicos/SINAPI-CT-ATERROS-BASES-SUB-BASES-E-IMPRIMACOES.pdf" TargetMode="External"/><Relationship Id="rId1388" Type="http://schemas.openxmlformats.org/officeDocument/2006/relationships/hyperlink" Target="https://www.caixa.gov.br/Downloads/sinapi-cadernos-tecnicos/SINAPI-CT-CONTRAPISO.pdf" TargetMode="External"/><Relationship Id="rId2439" Type="http://schemas.openxmlformats.org/officeDocument/2006/relationships/hyperlink" Target="https://www.caixa.gov.br/Downloads/sinapi-cadernos-tecnicos/SINAPI-CT-DEPRECIACAO-JUROS-IMPOSTOS-E-SEGUROS-MANUTENCAO-E-MATERIAIS-NA-OPERACAO-DOS-EQUIPAMENTOS.pdf" TargetMode="External"/><Relationship Id="rId2853" Type="http://schemas.openxmlformats.org/officeDocument/2006/relationships/hyperlink" Target="https://www.caixa.gov.br/Downloads/sinapi-cadernos-tecnicos/SINAPI-CT-ELETROCALHAS.pdf" TargetMode="External"/><Relationship Id="rId3904" Type="http://schemas.openxmlformats.org/officeDocument/2006/relationships/hyperlink" Target="https://www.caixa.gov.br/Downloads/sinapi-cadernos-tecnicos/SINAPI-CT-FORROS.pdf" TargetMode="External"/><Relationship Id="rId6310" Type="http://schemas.openxmlformats.org/officeDocument/2006/relationships/hyperlink" Target="https://www.caixa.gov.br/Downloads/sinapi-cadernos-tecnicos/SINAPI-CT-INSTALACOES-DE-AR-CONDICIONADO.pdf" TargetMode="External"/><Relationship Id="rId9466" Type="http://schemas.openxmlformats.org/officeDocument/2006/relationships/hyperlink" Target="https://www.caixa.gov.br/Downloads/sinapi-cadernos-tecnicos/SINAPI-CT-TUBULOES.pdf" TargetMode="External"/><Relationship Id="rId94" Type="http://schemas.openxmlformats.org/officeDocument/2006/relationships/hyperlink" Target="https://www.caixa.gov.br/Downloads/sinapi-cadernos-tecnicos/SINAPI-CT-ALVENARIAS-DIVERSAS.pdf" TargetMode="External"/><Relationship Id="rId825" Type="http://schemas.openxmlformats.org/officeDocument/2006/relationships/hyperlink" Target="https://www.caixa.gov.br/Downloads/sinapi-cadernos-tecnicos/SINAPI-CT-ATERROS-BASES-SUB-BASES-E-IMPRIMACOES.pdf" TargetMode="External"/><Relationship Id="rId1455" Type="http://schemas.openxmlformats.org/officeDocument/2006/relationships/hyperlink" Target="https://www.caixa.gov.br/Downloads/sinapi-cadernos-tecnicos/SINAPI-CT-CUSTOS-HORARIOS-PRODUTIVO-E-IMPRODUTIVO-DOS-EQUIPAMENTOS.pdf" TargetMode="External"/><Relationship Id="rId2506" Type="http://schemas.openxmlformats.org/officeDocument/2006/relationships/hyperlink" Target="https://www.caixa.gov.br/Downloads/sinapi-cadernos-tecnicos/SINAPI-CT-DEPRECIACAO-JUROS-IMPOSTOS-E-SEGUROS-MANUTENCAO-E-MATERIAIS-NA-OPERACAO-DOS-EQUIPAMENTOS.pdf" TargetMode="External"/><Relationship Id="rId8068" Type="http://schemas.openxmlformats.org/officeDocument/2006/relationships/hyperlink" Target="https://www.caixa.gov.br/Downloads/sinapi-cadernos-tecnicos/SINAPI-CT-POSTES-DE-CONCRETO-E-METALICOS.pdf" TargetMode="External"/><Relationship Id="rId8482" Type="http://schemas.openxmlformats.org/officeDocument/2006/relationships/hyperlink" Target="https://www.caixa.gov.br/Downloads/sinapi-cadernos-tecnicos/SINAPI-CT-RECOMPOSICAO-DE-PAVIMENTOS.pdf" TargetMode="External"/><Relationship Id="rId9119" Type="http://schemas.openxmlformats.org/officeDocument/2006/relationships/hyperlink" Target="https://www.caixa.gov.br/Downloads/sinapi-cadernos-tecnicos/SINAPI-CT-TRANSPORTE-FLUVIAL-CARGA-E-DESCARGA.pdf" TargetMode="External"/><Relationship Id="rId9533" Type="http://schemas.openxmlformats.org/officeDocument/2006/relationships/hyperlink" Target="https://www.caixa.gov.br/Downloads/sinapi-cadernos-tecnicos/SINAPI-CT-VIDROS-E-ESPELHOS.pdf" TargetMode="External"/><Relationship Id="rId1108" Type="http://schemas.openxmlformats.org/officeDocument/2006/relationships/hyperlink" Target="https://www.caixa.gov.br/Downloads/sinapi-cadernos-tecnicos/SINAPI-CT-CAIXAS-ENTERRADAS.pdf" TargetMode="External"/><Relationship Id="rId2920" Type="http://schemas.openxmlformats.org/officeDocument/2006/relationships/hyperlink" Target="https://www.caixa.gov.br/Downloads/sinapi-cadernos-tecnicos/SINAPI-CT-ELETROCALHAS.pdf" TargetMode="External"/><Relationship Id="rId4678" Type="http://schemas.openxmlformats.org/officeDocument/2006/relationships/hyperlink" Target="https://www.caixa.gov.br/Downloads/sinapi-cadernos-tecnicos/SINAPI-CT-INSTALACOES-ELETRICAS-QUADROS-CABOS-DISJUNTORES-CONTATORES-E-BARRAMENTOS-BLINDADOS.pdf" TargetMode="External"/><Relationship Id="rId7084" Type="http://schemas.openxmlformats.org/officeDocument/2006/relationships/hyperlink" Target="https://www.caixa.gov.br/Downloads/sinapi-metodologia/Livro_SINAPI_Calculos_Parametros.pdf" TargetMode="External"/><Relationship Id="rId8135" Type="http://schemas.openxmlformats.org/officeDocument/2006/relationships/hyperlink" Target="https://www.caixa.gov.br/Downloads/sinapi-cadernos-tecnicos/SINAPI-CT-POCOS-DE-VISITA-E-CAIXAS-PARA-BOCAS-DE-LOBO.pdf" TargetMode="External"/><Relationship Id="rId1522" Type="http://schemas.openxmlformats.org/officeDocument/2006/relationships/hyperlink" Target="https://www.caixa.gov.br/Downloads/sinapi-cadernos-tecnicos/SINAPI-CT-CUSTOS-HORARIOS-PRODUTIVO-E-IMPRODUTIVO-DOS-EQUIPAMENTOS.pdf" TargetMode="External"/><Relationship Id="rId5729" Type="http://schemas.openxmlformats.org/officeDocument/2006/relationships/hyperlink" Target="https://www.caixa.gov.br/Downloads/sinapi-cadernos-tecnicos/SINAPI-CT-INSTALACOES-PREDIAIS-DE-AGUA-QUENTE-EM-CPVC.pdf" TargetMode="External"/><Relationship Id="rId7151" Type="http://schemas.openxmlformats.org/officeDocument/2006/relationships/hyperlink" Target="https://www.caixa.gov.br/Downloads/sinapi-cadernos-tecnicos/SINAPI-CT-LOUCAS-E-METAIS.pdf" TargetMode="External"/><Relationship Id="rId8202" Type="http://schemas.openxmlformats.org/officeDocument/2006/relationships/hyperlink" Target="https://www.caixa.gov.br/Downloads/sinapi-cadernos-tecnicos/SINAPI-CT-POCOS-DE-VISITA-E-CAIXAS-PARA-BOCAS-DE-LOBO.pdf" TargetMode="External"/><Relationship Id="rId9600" Type="http://schemas.openxmlformats.org/officeDocument/2006/relationships/hyperlink" Target="https://www.caixa.gov.br/Downloads/sinapi-cadernos-tecnicos/SINAPI-CT-VALVULAS-E-REGISTROS-PARA-SISTEMAS-PREDIAIS.pdf" TargetMode="External"/><Relationship Id="rId3694" Type="http://schemas.openxmlformats.org/officeDocument/2006/relationships/hyperlink" Target="https://www.caixa.gov.br/Downloads/sinapi-cadernos-tecnicos/SINAPI-CT-ESTRUTURA-E-TRAMA-PARA-COBERTURA.pdf" TargetMode="External"/><Relationship Id="rId4745" Type="http://schemas.openxmlformats.org/officeDocument/2006/relationships/hyperlink" Target="https://www.caixa.gov.br/Downloads/sinapi-cadernos-tecnicos/SINAPI-CT-INSTALACOES-ELETRICAS-REDE-DE-DISTRIBUICAO.pdf" TargetMode="External"/><Relationship Id="rId2296" Type="http://schemas.openxmlformats.org/officeDocument/2006/relationships/hyperlink" Target="https://www.caixa.gov.br/Downloads/sinapi-cadernos-tecnicos/SINAPI-CT-DEPRECIACAO-JUROS-IMPOSTOS-E-SEGUROS-MANUTENCAO-E-MATERIAIS-NA-OPERACAO-DOS-EQUIPAMENTOS.pdf" TargetMode="External"/><Relationship Id="rId3347" Type="http://schemas.openxmlformats.org/officeDocument/2006/relationships/hyperlink" Target="https://www.caixa.gov.br/Downloads/sinapi-cadernos-tecnicos/SINAPI-CT-ESCAVACAO-EM-MATERIAL-DE-3&#170;-CATEGORIA.pdf" TargetMode="External"/><Relationship Id="rId3761" Type="http://schemas.openxmlformats.org/officeDocument/2006/relationships/hyperlink" Target="https://www.caixa.gov.br/Downloads/sinapi-cadernos-tecnicos/SINAPI-CT-ESTRUTURAS-DE-CONTENCAO-PERFIS-PRANCHADOS-CORTINAS-E-MUROS-DE-ARRIMO.pdf" TargetMode="External"/><Relationship Id="rId4812" Type="http://schemas.openxmlformats.org/officeDocument/2006/relationships/hyperlink" Target="https://www.caixa.gov.br/Downloads/sinapi-cadernos-tecnicos/SINAPI-CT-INSTALACOES-HIDRAULICAS-RESERVACAO-E-BOMBAS-DE-RECALQUE.pdf" TargetMode="External"/><Relationship Id="rId7968" Type="http://schemas.openxmlformats.org/officeDocument/2006/relationships/hyperlink" Target="https://www.caixa.gov.br/Downloads/sinapi-cadernos-tecnicos/SINAPI-CT-PINTURA-PARA-PISOS-E-PARA-SINALIZACAO-HORIZONTAL-E-VERTICAL.pdf" TargetMode="External"/><Relationship Id="rId268" Type="http://schemas.openxmlformats.org/officeDocument/2006/relationships/hyperlink" Target="https://www.caixa.gov.br/Downloads/sinapi-cadernos-tecnicos/SINAPI-CT-ARMACAO-DE-ESTACAS.pdf" TargetMode="External"/><Relationship Id="rId682" Type="http://schemas.openxmlformats.org/officeDocument/2006/relationships/hyperlink" Target="https://www.caixa.gov.br/Downloads/sinapi-cadernos-tecnicos/SINAPI-CT-ASSENTAMENTO-DE-TUBOS-DE-ESGOTO-OU-DRENAGEM-PLUVIAL-EM-CONCRETO.pdf" TargetMode="External"/><Relationship Id="rId2363" Type="http://schemas.openxmlformats.org/officeDocument/2006/relationships/hyperlink" Target="https://www.caixa.gov.br/Downloads/sinapi-cadernos-tecnicos/SINAPI-CT-DEPRECIACAO-JUROS-IMPOSTOS-E-SEGUROS-MANUTENCAO-E-MATERIAIS-NA-OPERACAO-DOS-EQUIPAMENTOS.pdf" TargetMode="External"/><Relationship Id="rId3414" Type="http://schemas.openxmlformats.org/officeDocument/2006/relationships/hyperlink" Target="https://www.caixa.gov.br/Downloads/sinapi-cadernos-tecnicos/SINAPI-CT-ESGOTAMENTO-DE-VALA-E-REBAIXAMENTO-DO-LENCOL-FREATICO.pdf" TargetMode="External"/><Relationship Id="rId6984" Type="http://schemas.openxmlformats.org/officeDocument/2006/relationships/hyperlink" Target="https://www.caixa.gov.br/Downloads/sinapi-metodologia/Livro_SINAPI_Calculos_Parametros.pdf" TargetMode="External"/><Relationship Id="rId9390" Type="http://schemas.openxmlformats.org/officeDocument/2006/relationships/hyperlink" Target="https://www.caixa.gov.br/Downloads/sinapi-cadernos-tecnicos/SINAPI-CT-TRATAMENTOS-SUPERFICIAIS.pdf" TargetMode="External"/><Relationship Id="rId335" Type="http://schemas.openxmlformats.org/officeDocument/2006/relationships/hyperlink" Target="https://www.caixa.gov.br/Downloads/sinapi-cadernos-tecnicos/SINAPI-CT-ARRASAMENTO-DE-ESTACAS.pdf" TargetMode="External"/><Relationship Id="rId2016" Type="http://schemas.openxmlformats.org/officeDocument/2006/relationships/hyperlink" Target="https://www.caixa.gov.br/Downloads/sinapi-cadernos-tecnicos/SINAPI-CT-DEPRECIACAO-JUROS-IMPOSTOS-E-SEGUROS-MANUTENCAO-E-MATERIAIS-NA-OPERACAO-DOS-EQUIPAMENTOS.pdf" TargetMode="External"/><Relationship Id="rId2430" Type="http://schemas.openxmlformats.org/officeDocument/2006/relationships/hyperlink" Target="https://www.caixa.gov.br/Downloads/sinapi-cadernos-tecnicos/SINAPI-CT-DEPRECIACAO-JUROS-IMPOSTOS-E-SEGUROS-MANUTENCAO-E-MATERIAIS-NA-OPERACAO-DOS-EQUIPAMENTOS.pdf" TargetMode="External"/><Relationship Id="rId5586" Type="http://schemas.openxmlformats.org/officeDocument/2006/relationships/hyperlink" Target="https://www.caixa.gov.br/Downloads/sinapi-cadernos-tecnicos/SINAPI-CT-INSTALACOES-PREDIAIS-DE-AGUA-FRIA-EM-PVC.pdf" TargetMode="External"/><Relationship Id="rId6637" Type="http://schemas.openxmlformats.org/officeDocument/2006/relationships/hyperlink" Target="https://www.caixa.gov.br/Downloads/sinapi-cadernos-tecnicos/SINAPI-CT-INSTALACOES-PARA-CANTEIROS-DE-OBRAS.pdf" TargetMode="External"/><Relationship Id="rId9043" Type="http://schemas.openxmlformats.org/officeDocument/2006/relationships/hyperlink" Target="https://www.caixa.gov.br/Downloads/sinapi-cadernos-tecnicos/SINAPI-CT-TRANSPORTE-FLUVIAL-CARGA-E-DESCARGA.pdf" TargetMode="External"/><Relationship Id="rId402" Type="http://schemas.openxmlformats.org/officeDocument/2006/relationships/hyperlink" Target="https://www.caixa.gov.br/Downloads/sinapi-cadernos-tecnicos/SINAPI-CT-ASSENTAMENTO-DE-TUBOS-DE-ESGOTO-EM-PVC-E-PEAD.pdf" TargetMode="External"/><Relationship Id="rId1032" Type="http://schemas.openxmlformats.org/officeDocument/2006/relationships/hyperlink" Target="https://www.caixa.gov.br/Downloads/sinapi-cadernos-tecnicos/SINAPI-CT-BOCAS-PARA-BUEIROS.pdf" TargetMode="External"/><Relationship Id="rId4188" Type="http://schemas.openxmlformats.org/officeDocument/2006/relationships/hyperlink" Target="https://www.caixa.gov.br/Downloads/sinapi-cadernos-tecnicos/SINAPI-CT-GESSO.pdf" TargetMode="External"/><Relationship Id="rId5239" Type="http://schemas.openxmlformats.org/officeDocument/2006/relationships/hyperlink" Target="https://www.caixa.gov.br/Downloads/sinapi-cadernos-tecnicos/SINAPI-CT-INSTALACOES-HIDRAULICAS-EM-PEX.pdf" TargetMode="External"/><Relationship Id="rId9110" Type="http://schemas.openxmlformats.org/officeDocument/2006/relationships/hyperlink" Target="https://www.caixa.gov.br/Downloads/sinapi-cadernos-tecnicos/SINAPI-CT-TRANSPORTE-FLUVIAL-CARGA-E-DESCARGA.pdf" TargetMode="External"/><Relationship Id="rId4255" Type="http://schemas.openxmlformats.org/officeDocument/2006/relationships/hyperlink" Target="https://www.caixa.gov.br/Downloads/sinapi-cadernos-tecnicos/SINAPI-CT-GUIAS-E-SARJETAS.pdf" TargetMode="External"/><Relationship Id="rId5306" Type="http://schemas.openxmlformats.org/officeDocument/2006/relationships/hyperlink" Target="https://www.caixa.gov.br/Downloads/sinapi-cadernos-tecnicos/SINAPI-CT-INSTALACOES-HIDRAULICAS-EM-PPR.pdf" TargetMode="External"/><Relationship Id="rId5653" Type="http://schemas.openxmlformats.org/officeDocument/2006/relationships/hyperlink" Target="https://www.caixa.gov.br/Downloads/sinapi-cadernos-tecnicos/SINAPI-CT-INSTALACOES-PREDIAIS-DE-AGUA-FRIA-EM-PVC.pdf" TargetMode="External"/><Relationship Id="rId6704" Type="http://schemas.openxmlformats.org/officeDocument/2006/relationships/hyperlink" Target="https://www.caixa.gov.br/Downloads/sinapi-cadernos-tecnicos/SINAPI-CT-LIGACOES-PREDIAIS-DE-AGUA-E-ESGOTO.pdf" TargetMode="External"/><Relationship Id="rId1849" Type="http://schemas.openxmlformats.org/officeDocument/2006/relationships/hyperlink" Target="https://www.caixa.gov.br/Downloads/sinapi-cadernos-tecnicos/SINAPI-CT-DEMOLICOES-E-REMOCOES.pdf" TargetMode="External"/><Relationship Id="rId5720" Type="http://schemas.openxmlformats.org/officeDocument/2006/relationships/hyperlink" Target="https://www.caixa.gov.br/Downloads/sinapi-cadernos-tecnicos/SINAPI-CT-INSTALACOES-PREDIAIS-DE-AGUA-QUENTE-EM-CPVC.pdf" TargetMode="External"/><Relationship Id="rId8876" Type="http://schemas.openxmlformats.org/officeDocument/2006/relationships/hyperlink" Target="https://www.caixa.gov.br/Downloads/sinapi-cadernos-tecnicos/SINAPI-CT-SISTEMA-DE-PROTECAO-CONTRA-DESCARGAS-ATMOSFERICAS-SPDA.pdf" TargetMode="External"/><Relationship Id="rId192" Type="http://schemas.openxmlformats.org/officeDocument/2006/relationships/hyperlink" Target="https://www.caixa.gov.br/Downloads/sinapi-cadernos-tecnicos/SINAPI-CT-ARGAMASSAS.pdf" TargetMode="External"/><Relationship Id="rId1916" Type="http://schemas.openxmlformats.org/officeDocument/2006/relationships/hyperlink" Target="https://www.caixa.gov.br/Downloads/sinapi-cadernos-tecnicos/SINAPI-CT-DEPRECIACAO-JUROS-IMPOSTOS-E-SEGUROS-MANUTENCAO-E-MATERIAIS-NA-OPERACAO-DOS-EQUIPAMENTOS.pdf" TargetMode="External"/><Relationship Id="rId3271" Type="http://schemas.openxmlformats.org/officeDocument/2006/relationships/hyperlink" Target="https://www.caixa.gov.br/Downloads/sinapi-cadernos-tecnicos/SINAPI-CT-ESCAVACAO-DE-VALAS.pdf" TargetMode="External"/><Relationship Id="rId4322" Type="http://schemas.openxmlformats.org/officeDocument/2006/relationships/hyperlink" Target="https://www.caixa.gov.br/Downloads/sinapi-cadernos-tecnicos/SINAPI-CT-IMPERMEABILIZACAO-PROTECAO-MECANICA-E-TRATAMENTO-DE-JUNTA.pdf" TargetMode="External"/><Relationship Id="rId7478" Type="http://schemas.openxmlformats.org/officeDocument/2006/relationships/hyperlink" Target="https://www.caixa.gov.br/Downloads/sinapi-cadernos-tecnicos/SINAPI-CT-PAISAGISMO-PLANTIO.pdf" TargetMode="External"/><Relationship Id="rId7892" Type="http://schemas.openxmlformats.org/officeDocument/2006/relationships/hyperlink" Target="https://www.caixa.gov.br/Downloads/sinapi-cadernos-tecnicos/SINAPI-CT-PINTURA-EM-MADEIRA.pdf" TargetMode="External"/><Relationship Id="rId8529" Type="http://schemas.openxmlformats.org/officeDocument/2006/relationships/hyperlink" Target="https://www.caixa.gov.br/Downloads/sinapi-cadernos-tecnicos/SINAPI-CT-RECOMPOSICAO-DE-PAVIMENTOS.pdf" TargetMode="External"/><Relationship Id="rId8943" Type="http://schemas.openxmlformats.org/officeDocument/2006/relationships/hyperlink" Target="https://www.caixa.gov.br/Downloads/sinapi-cadernos-tecnicos/SINAPI-CT-SISTEMAS-DE-MEDICAO.pdf" TargetMode="External"/><Relationship Id="rId6494" Type="http://schemas.openxmlformats.org/officeDocument/2006/relationships/hyperlink" Target="https://www.caixa.gov.br/Downloads/sinapi-cadernos-tecnicos/SINAPI-CT-INSTALACOES-EM-COBRE.pdf" TargetMode="External"/><Relationship Id="rId7545" Type="http://schemas.openxmlformats.org/officeDocument/2006/relationships/hyperlink" Target="https://www.caixa.gov.br/Downloads/sinapi-cadernos-tecnicos/SINAPI-CT-PAREDES-DE-CONCRETO-ESTUCAMENTO.pdf" TargetMode="External"/><Relationship Id="rId5096" Type="http://schemas.openxmlformats.org/officeDocument/2006/relationships/hyperlink" Target="https://www.caixa.gov.br/Downloads/sinapi-cadernos-tecnicos/SINAPI-CT-INSTALACOES-HIDRAULICAS-RESERVACAO-E-BOMBAS-DE-RECALQUE.pdf" TargetMode="External"/><Relationship Id="rId6147" Type="http://schemas.openxmlformats.org/officeDocument/2006/relationships/hyperlink" Target="https://www.caixa.gov.br/Downloads/sinapi-cadernos-tecnicos/SINAPI-CT-INSTALACOES-DE-GAS-E-INCENDIO-EM-ACO-E-FERRO-GALVANIZADO.pdf" TargetMode="External"/><Relationship Id="rId6561" Type="http://schemas.openxmlformats.org/officeDocument/2006/relationships/hyperlink" Target="https://www.caixa.gov.br/Downloads/sinapi-cadernos-tecnicos/SINAPI-CT-INSTALACOES-EM-COBRE.pdf" TargetMode="External"/><Relationship Id="rId7612" Type="http://schemas.openxmlformats.org/officeDocument/2006/relationships/hyperlink" Target="https://www.caixa.gov.br/Downloads/sinapi-cadernos-tecnicos/SINAPI-CT-PARQUINHOS-E-EQUIPAMENTOS-DE-GINASTICA-AO-AR-LIVRE.pdf" TargetMode="External"/><Relationship Id="rId5163" Type="http://schemas.openxmlformats.org/officeDocument/2006/relationships/hyperlink" Target="https://www.caixa.gov.br/Downloads/sinapi-cadernos-tecnicos/SINAPI-CT-INSTALACOES-HIDRAULICAS-EM-PEX.pdf" TargetMode="External"/><Relationship Id="rId6214" Type="http://schemas.openxmlformats.org/officeDocument/2006/relationships/hyperlink" Target="https://www.caixa.gov.br/Downloads/sinapi-cadernos-tecnicos/SINAPI-CT-INSTALACOES-DE-GAS-E-INCENDIO-EM-ACO-E-FERRO-GALVANIZADO.pdf" TargetMode="External"/><Relationship Id="rId729" Type="http://schemas.openxmlformats.org/officeDocument/2006/relationships/hyperlink" Target="https://www.caixa.gov.br/Downloads/sinapi-cadernos-tecnicos/SINAPI-CT-ATERRO-E-REATERRO-DE-VALAS.pdf" TargetMode="External"/><Relationship Id="rId1359" Type="http://schemas.openxmlformats.org/officeDocument/2006/relationships/hyperlink" Target="https://www.caixa.gov.br/Downloads/sinapi-cadernos-tecnicos/SINAPI-CT-CONCRETO-PROTENDIDO.pdf" TargetMode="External"/><Relationship Id="rId2757" Type="http://schemas.openxmlformats.org/officeDocument/2006/relationships/hyperlink" Target="https://www.caixa.gov.br/Downloads/sinapi-cadernos-tecnicos/SINAPI-CT-DRENOS.pdf" TargetMode="External"/><Relationship Id="rId3808" Type="http://schemas.openxmlformats.org/officeDocument/2006/relationships/hyperlink" Target="https://www.caixa.gov.br/Downloads/sinapi-cadernos-tecnicos/SINAPI-CT-ESTRUTURAS-DE-MADEIRA.pdf" TargetMode="External"/><Relationship Id="rId5230" Type="http://schemas.openxmlformats.org/officeDocument/2006/relationships/hyperlink" Target="https://www.caixa.gov.br/Downloads/sinapi-cadernos-tecnicos/SINAPI-CT-INSTALACOES-HIDRAULICAS-EM-PEX.pdf" TargetMode="External"/><Relationship Id="rId8386" Type="http://schemas.openxmlformats.org/officeDocument/2006/relationships/hyperlink" Target="https://www.caixa.gov.br/Downloads/sinapi-cadernos-tecnicos/SINAPI-CT-RADIER-PISO-DE-CONCRETO-E-LAJE-SOBRE-SOLO.pdf" TargetMode="External"/><Relationship Id="rId9437" Type="http://schemas.openxmlformats.org/officeDocument/2006/relationships/hyperlink" Target="https://www.caixa.gov.br/Downloads/sinapi-cadernos-tecnicos/SINAPI-CT-TUBULACAO-FLANGEADA-PARA-REDES-DE-AGUA.pdf" TargetMode="External"/><Relationship Id="rId1773" Type="http://schemas.openxmlformats.org/officeDocument/2006/relationships/hyperlink" Target="https://www.caixa.gov.br/Downloads/sinapi-cadernos-tecnicos/SINAPI-CT-CUSTOS-HORARIOS-PRODUTIVO-E-IMPRODUTIVO-DOS-EQUIPAMENTOS.pdf" TargetMode="External"/><Relationship Id="rId2824" Type="http://schemas.openxmlformats.org/officeDocument/2006/relationships/hyperlink" Target="https://www.caixa.gov.br/Downloads/sinapi-cadernos-tecnicos/SINAPI-CT-DUTOS-PARA-AR-CONDICIONADO.pdf" TargetMode="External"/><Relationship Id="rId8039" Type="http://schemas.openxmlformats.org/officeDocument/2006/relationships/hyperlink" Target="https://www.caixa.gov.br/Downloads/sinapi-cadernos-tecnicos/SINAPI-CT-POSTES-DE-CONCRETO-E-METALICOS.pdf" TargetMode="External"/><Relationship Id="rId65" Type="http://schemas.openxmlformats.org/officeDocument/2006/relationships/hyperlink" Target="https://www.caixa.gov.br/Downloads/sinapi-cadernos-tecnicos/SINAPI-CT-ALVENARIA-DE-VEDACAO.pdf" TargetMode="External"/><Relationship Id="rId1426" Type="http://schemas.openxmlformats.org/officeDocument/2006/relationships/hyperlink" Target="https://www.caixa.gov.br/Downloads/sinapi-cadernos-tecnicos/SINAPI-CT-CONTRAPISO.pdf" TargetMode="External"/><Relationship Id="rId1840" Type="http://schemas.openxmlformats.org/officeDocument/2006/relationships/hyperlink" Target="https://www.caixa.gov.br/Downloads/sinapi-cadernos-tecnicos/SINAPI-CT-CUSTOS-HORARIOS-PRODUTIVO-E-IMPRODUTIVO-DOS-EQUIPAMENTOS.pdf" TargetMode="External"/><Relationship Id="rId4996" Type="http://schemas.openxmlformats.org/officeDocument/2006/relationships/hyperlink" Target="https://www.caixa.gov.br/Downloads/sinapi-cadernos-tecnicos/SINAPI-CT-INSTALACOES-HIDRAULICAS-RESERVACAO-E-BOMBAS-DE-RECALQUE.pdf" TargetMode="External"/><Relationship Id="rId8453" Type="http://schemas.openxmlformats.org/officeDocument/2006/relationships/hyperlink" Target="https://www.caixa.gov.br/Downloads/sinapi-cadernos-tecnicos/SINAPI-CT-RASGOS-E-FIXACOES.pdf" TargetMode="External"/><Relationship Id="rId9504" Type="http://schemas.openxmlformats.org/officeDocument/2006/relationships/hyperlink" Target="https://www.caixa.gov.br/Downloads/sinapi-cadernos-tecnicos/SINAPI-CT-VERGAS-CONTRAVERGAS-E-FIXACAO-DE-ALVENARIA.pdf" TargetMode="External"/><Relationship Id="rId3598" Type="http://schemas.openxmlformats.org/officeDocument/2006/relationships/hyperlink" Target="https://www.caixa.gov.br/Downloads/sinapi-cadernos-tecnicos/SINAPI-CT-ESTACAS-METALICAS.pdf" TargetMode="External"/><Relationship Id="rId4649" Type="http://schemas.openxmlformats.org/officeDocument/2006/relationships/hyperlink" Target="https://www.caixa.gov.br/Downloads/sinapi-cadernos-tecnicos/SINAPI-CT-INSTALACOES-ELETRICAS-QUADROS-CABOS-DISJUNTORES-CONTATORES-E-BARRAMENTOS-BLINDADOS.pdf" TargetMode="External"/><Relationship Id="rId7055" Type="http://schemas.openxmlformats.org/officeDocument/2006/relationships/hyperlink" Target="https://www.caixa.gov.br/Downloads/sinapi-metodologia/Livro_SINAPI_Calculos_Parametros.pdf" TargetMode="External"/><Relationship Id="rId8106" Type="http://schemas.openxmlformats.org/officeDocument/2006/relationships/hyperlink" Target="https://www.caixa.gov.br/Downloads/sinapi-cadernos-tecnicos/SINAPI-CT-POSTES-DE-CONCRETO-E-METALICOS.pdf" TargetMode="External"/><Relationship Id="rId8520" Type="http://schemas.openxmlformats.org/officeDocument/2006/relationships/hyperlink" Target="https://www.caixa.gov.br/Downloads/sinapi-cadernos-tecnicos/SINAPI-CT-RECOMPOSICAO-DE-PAVIMENTOS.pdf" TargetMode="External"/><Relationship Id="rId3665" Type="http://schemas.openxmlformats.org/officeDocument/2006/relationships/hyperlink" Target="https://www.caixa.gov.br/Downloads/sinapi-cadernos-tecnicos/SINAPI-CT-ESTRUTURA-E-TRAMA-PARA-COBERTURA.pdf" TargetMode="External"/><Relationship Id="rId4716" Type="http://schemas.openxmlformats.org/officeDocument/2006/relationships/hyperlink" Target="https://www.caixa.gov.br/Downloads/sinapi-cadernos-tecnicos/SINAPI-CT-INSTALACOES-ELETRICAS-QUADROS-CABOS-DISJUNTORES-CONTATORES-E-BARRAMENTOS-BLINDADOS.pdf" TargetMode="External"/><Relationship Id="rId6071" Type="http://schemas.openxmlformats.org/officeDocument/2006/relationships/hyperlink" Target="https://www.caixa.gov.br/Downloads/sinapi-cadernos-tecnicos/SINAPI-CT-INSTALACOES-DE-GAS-E-INCENDIO-EM-ACO-E-FERRO-GALVANIZADO.pdf" TargetMode="External"/><Relationship Id="rId7122" Type="http://schemas.openxmlformats.org/officeDocument/2006/relationships/hyperlink" Target="https://www.caixa.gov.br/Downloads/sinapi-metodologia/Livro_SINAPI_Calculos_Parametros.pdf" TargetMode="External"/><Relationship Id="rId586" Type="http://schemas.openxmlformats.org/officeDocument/2006/relationships/hyperlink" Target="https://www.caixa.gov.br/Downloads/sinapi-cadernos-tecnicos/SINAPI-CT-ASSENTAMENTO-DE-TUBOS-DE-PVC-E-METALICOS-EM-REDES-DE-AGUA.pdf" TargetMode="External"/><Relationship Id="rId2267" Type="http://schemas.openxmlformats.org/officeDocument/2006/relationships/hyperlink" Target="https://www.caixa.gov.br/Downloads/sinapi-cadernos-tecnicos/SINAPI-CT-DEPRECIACAO-JUROS-IMPOSTOS-E-SEGUROS-MANUTENCAO-E-MATERIAIS-NA-OPERACAO-DOS-EQUIPAMENTOS.pdf" TargetMode="External"/><Relationship Id="rId2681" Type="http://schemas.openxmlformats.org/officeDocument/2006/relationships/hyperlink" Target="https://www.caixa.gov.br/Downloads/sinapi-cadernos-tecnicos/SINAPI-CT-DEPRECIACAO-JUROS-IMPOSTOS-E-SEGUROS-MANUTENCAO-E-MATERIAIS-NA-OPERACAO-DOS-EQUIPAMENTOS.pdf" TargetMode="External"/><Relationship Id="rId3318" Type="http://schemas.openxmlformats.org/officeDocument/2006/relationships/hyperlink" Target="https://www.caixa.gov.br/Downloads/sinapi-cadernos-tecnicos/SINAPI-CT-ESCAVACAO-DE-VALAS.pdf" TargetMode="External"/><Relationship Id="rId6888" Type="http://schemas.openxmlformats.org/officeDocument/2006/relationships/hyperlink" Target="https://www.caixa.gov.br/Downloads/sinapi-metodologia/Livro_SINAPI_Calculos_Parametros.pdf" TargetMode="External"/><Relationship Id="rId9294" Type="http://schemas.openxmlformats.org/officeDocument/2006/relationships/hyperlink" Target="https://www.caixa.gov.br/Downloads/sinapi-cadernos-tecnicos/SINAPI-CT-TRANSPORTE-CARGA-E-DESCARGA-DE-MATERIAIS.pdf" TargetMode="External"/><Relationship Id="rId239" Type="http://schemas.openxmlformats.org/officeDocument/2006/relationships/hyperlink" Target="https://www.caixa.gov.br/Downloads/sinapi-cadernos-tecnicos/SINAPI-CT-ARGAMASSAS.pdf" TargetMode="External"/><Relationship Id="rId653" Type="http://schemas.openxmlformats.org/officeDocument/2006/relationships/hyperlink" Target="https://www.caixa.gov.br/Downloads/sinapi-cadernos-tecnicos/SINAPI-CT-ASSENTAMENTO-DE-TUBOS-DE-ESGOTO-OU-DRENAGEM-PLUVIAL-EM-CONCRETO.pdf" TargetMode="External"/><Relationship Id="rId1283" Type="http://schemas.openxmlformats.org/officeDocument/2006/relationships/hyperlink" Target="https://www.caixa.gov.br/Downloads/sinapi-cadernos-tecnicos/SINAPI-CT-CHAPISCO.pdf" TargetMode="External"/><Relationship Id="rId2334" Type="http://schemas.openxmlformats.org/officeDocument/2006/relationships/hyperlink" Target="https://www.caixa.gov.br/Downloads/sinapi-cadernos-tecnicos/SINAPI-CT-DEPRECIACAO-JUROS-IMPOSTOS-E-SEGUROS-MANUTENCAO-E-MATERIAIS-NA-OPERACAO-DOS-EQUIPAMENTOS.pdf" TargetMode="External"/><Relationship Id="rId3732" Type="http://schemas.openxmlformats.org/officeDocument/2006/relationships/hyperlink" Target="https://www.caixa.gov.br/Downloads/sinapi-cadernos-tecnicos/SINAPI-CT-ESTRUTURAS-PRE-FABRICADAS-E-PRE-MOLDADAS.pdf" TargetMode="External"/><Relationship Id="rId7939" Type="http://schemas.openxmlformats.org/officeDocument/2006/relationships/hyperlink" Target="https://www.caixa.gov.br/Downloads/sinapi-cadernos-tecnicos/SINAPI-CT-PINTURA-EM-SUPERFICIES-METALICAS.pdf" TargetMode="External"/><Relationship Id="rId9361" Type="http://schemas.openxmlformats.org/officeDocument/2006/relationships/hyperlink" Target="https://www.caixa.gov.br/Downloads/sinapi-cadernos-tecnicos/SINAPI-CT-TRANSPORTE-CARGA-E-DESCARGA-DE-MATERIAIS.pdf" TargetMode="External"/><Relationship Id="rId306" Type="http://schemas.openxmlformats.org/officeDocument/2006/relationships/hyperlink" Target="https://www.caixa.gov.br/Downloads/sinapi-cadernos-tecnicos/SINAPI-CT-ARMACAO-PARA-ESTRUTURAS-DE-CONCRETO-ARMADO.pdf" TargetMode="External"/><Relationship Id="rId6955" Type="http://schemas.openxmlformats.org/officeDocument/2006/relationships/hyperlink" Target="https://www.caixa.gov.br/Downloads/sinapi-metodologia/Livro_SINAPI_Calculos_Parametros.pdf" TargetMode="External"/><Relationship Id="rId9014" Type="http://schemas.openxmlformats.org/officeDocument/2006/relationships/hyperlink" Target="https://www.caixa.gov.br/Downloads/sinapi-cadernos-tecnicos/SINAPI-CT-TELHAMENTO-PARA-COBERTURA.pdf" TargetMode="External"/><Relationship Id="rId720" Type="http://schemas.openxmlformats.org/officeDocument/2006/relationships/hyperlink" Target="https://www.caixa.gov.br/Downloads/sinapi-cadernos-tecnicos/SINAPI-CT-ATERRO-E-REATERRO-DE-VALAS.pdf" TargetMode="External"/><Relationship Id="rId1350" Type="http://schemas.openxmlformats.org/officeDocument/2006/relationships/hyperlink" Target="https://www.caixa.gov.br/Downloads/sinapi-cadernos-tecnicos/SINAPI-CT-CONCRETO-PROTENDIDO.pdf" TargetMode="External"/><Relationship Id="rId2401" Type="http://schemas.openxmlformats.org/officeDocument/2006/relationships/hyperlink" Target="https://www.caixa.gov.br/Downloads/sinapi-cadernos-tecnicos/SINAPI-CT-DEPRECIACAO-JUROS-IMPOSTOS-E-SEGUROS-MANUTENCAO-E-MATERIAIS-NA-OPERACAO-DOS-EQUIPAMENTOS.pdf" TargetMode="External"/><Relationship Id="rId4159" Type="http://schemas.openxmlformats.org/officeDocument/2006/relationships/hyperlink" Target="https://www.caixa.gov.br/Downloads/sinapi-cadernos-tecnicos/SINAPI-CT-GALERIAS-COM-ADUELAS-DE-CONCRETO.pdf" TargetMode="External"/><Relationship Id="rId5557" Type="http://schemas.openxmlformats.org/officeDocument/2006/relationships/hyperlink" Target="https://www.caixa.gov.br/Downloads/sinapi-cadernos-tecnicos/SINAPI-CT-INSTALACOES-PREDIAIS-DE-AGUA-FRIA-EM-PVC.pdf" TargetMode="External"/><Relationship Id="rId5971" Type="http://schemas.openxmlformats.org/officeDocument/2006/relationships/hyperlink" Target="https://www.caixa.gov.br/Downloads/sinapi-cadernos-tecnicos/SINAPI-CT-INSTALACOES-DE-GAS-E-INCENDIO-EM-ACO-E-FERRO-GALVANIZADO.pdf" TargetMode="External"/><Relationship Id="rId6608" Type="http://schemas.openxmlformats.org/officeDocument/2006/relationships/hyperlink" Target="https://www.caixa.gov.br/Downloads/sinapi-cadernos-tecnicos/SINAPI-CT-INSTALACOES-EM-COBRE.pdf" TargetMode="External"/><Relationship Id="rId1003" Type="http://schemas.openxmlformats.org/officeDocument/2006/relationships/hyperlink" Target="https://www.caixa.gov.br/Downloads/sinapi-cadernos-tecnicos/SINAPI-CT-BOCAS-PARA-BUEIROS.pdf" TargetMode="External"/><Relationship Id="rId4573" Type="http://schemas.openxmlformats.org/officeDocument/2006/relationships/hyperlink" Target="https://www.caixa.gov.br/Downloads/sinapi-cadernos-tecnicos/SINAPI-CT-INSTALACOES-ELETRICAS-ELETRODUTOS-CONEXOES-E-CONDULETES-APARENTES.pdf" TargetMode="External"/><Relationship Id="rId5624" Type="http://schemas.openxmlformats.org/officeDocument/2006/relationships/hyperlink" Target="https://www.caixa.gov.br/Downloads/sinapi-cadernos-tecnicos/SINAPI-CT-INSTALACOES-PREDIAIS-DE-AGUA-FRIA-EM-PVC.pdf" TargetMode="External"/><Relationship Id="rId8030" Type="http://schemas.openxmlformats.org/officeDocument/2006/relationships/hyperlink" Target="https://www.caixa.gov.br/Downloads/sinapi-cadernos-tecnicos/SINAPI-CT-POSTES-DE-CONCRETO-E-METALICOS.pdf" TargetMode="External"/><Relationship Id="rId3175" Type="http://schemas.openxmlformats.org/officeDocument/2006/relationships/hyperlink" Target="https://www.caixa.gov.br/Downloads/sinapi-cadernos-tecnicos/SINAPI-CT-ESCAVACAO-HORIZONTAL.pdf" TargetMode="External"/><Relationship Id="rId4226" Type="http://schemas.openxmlformats.org/officeDocument/2006/relationships/hyperlink" Target="https://www.caixa.gov.br/Downloads/sinapi-cadernos-tecnicos/SINAPI-CT-GUARDA-CORPO-CORRIMAO-E-GRADE-PARA-ESQUADRIAS.pdf" TargetMode="External"/><Relationship Id="rId4640" Type="http://schemas.openxmlformats.org/officeDocument/2006/relationships/hyperlink" Target="https://www.caixa.gov.br/Downloads/sinapi-cadernos-tecnicos/SINAPI-CT-INSTALACOES-ELETRICAS-QUADROS-CABOS-DISJUNTORES-CONTATORES-E-BARRAMENTOS-BLINDADOS.pdf" TargetMode="External"/><Relationship Id="rId7796" Type="http://schemas.openxmlformats.org/officeDocument/2006/relationships/hyperlink" Target="https://www.caixa.gov.br/Downloads/sinapi-cadernos-tecnicos/SINAPI-CT-PERFURACAO-HORIZONTAL-DIRECIONAL-HDD.pdf" TargetMode="External"/><Relationship Id="rId8847" Type="http://schemas.openxmlformats.org/officeDocument/2006/relationships/hyperlink" Target="https://www.caixa.gov.br/Downloads/sinapi-cadernos-tecnicos/SINAPI-CT-SINALIZACAO-VERTICAL-VIARIA.pdf" TargetMode="External"/><Relationship Id="rId2191" Type="http://schemas.openxmlformats.org/officeDocument/2006/relationships/hyperlink" Target="https://www.caixa.gov.br/Downloads/sinapi-cadernos-tecnicos/SINAPI-CT-DEPRECIACAO-JUROS-IMPOSTOS-E-SEGUROS-MANUTENCAO-E-MATERIAIS-NA-OPERACAO-DOS-EQUIPAMENTOS.pdf" TargetMode="External"/><Relationship Id="rId3242" Type="http://schemas.openxmlformats.org/officeDocument/2006/relationships/hyperlink" Target="https://www.caixa.gov.br/Downloads/sinapi-cadernos-tecnicos/SINAPI-CT-ESCAVACAO-VERTICAL-A-CEU-ABERTO.pdf" TargetMode="External"/><Relationship Id="rId6398" Type="http://schemas.openxmlformats.org/officeDocument/2006/relationships/hyperlink" Target="https://www.caixa.gov.br/Downloads/sinapi-cadernos-tecnicos/SINAPI-CT-INSTALACOES-EM-COBRE.pdf" TargetMode="External"/><Relationship Id="rId7449" Type="http://schemas.openxmlformats.org/officeDocument/2006/relationships/hyperlink" Target="https://www.caixa.gov.br/Downloads/sinapi-cadernos-tecnicos/SINAPI-CT-MOBILIARIO-URBANO.pdf" TargetMode="External"/><Relationship Id="rId163" Type="http://schemas.openxmlformats.org/officeDocument/2006/relationships/hyperlink" Target="https://www.caixa.gov.br/Downloads/sinapi-cadernos-tecnicos/SINAPI-CT-ARGAMASSAS.pdf" TargetMode="External"/><Relationship Id="rId6465" Type="http://schemas.openxmlformats.org/officeDocument/2006/relationships/hyperlink" Target="https://www.caixa.gov.br/Downloads/sinapi-cadernos-tecnicos/SINAPI-CT-INSTALACOES-EM-COBRE.pdf" TargetMode="External"/><Relationship Id="rId7516" Type="http://schemas.openxmlformats.org/officeDocument/2006/relationships/hyperlink" Target="https://www.caixa.gov.br/Downloads/sinapi-cadernos-tecnicos/SINAPI-CT-PAREDES-DE-CONCRETO-CONCRETAGEM.pdf" TargetMode="External"/><Relationship Id="rId7863" Type="http://schemas.openxmlformats.org/officeDocument/2006/relationships/hyperlink" Target="https://www.caixa.gov.br/Downloads/sinapi-cadernos-tecnicos/SINAPI-CT-PINTURA-EM-MADEIRA.pdf" TargetMode="External"/><Relationship Id="rId8914" Type="http://schemas.openxmlformats.org/officeDocument/2006/relationships/hyperlink" Target="https://www.caixa.gov.br/Downloads/sinapi-cadernos-tecnicos/SINAPI-CT-SISTEMAS-DE-MEDICAO.pdf" TargetMode="External"/><Relationship Id="rId230" Type="http://schemas.openxmlformats.org/officeDocument/2006/relationships/hyperlink" Target="https://www.caixa.gov.br/Downloads/sinapi-cadernos-tecnicos/SINAPI-CT-ARGAMASSAS.pdf" TargetMode="External"/><Relationship Id="rId5067" Type="http://schemas.openxmlformats.org/officeDocument/2006/relationships/hyperlink" Target="https://www.caixa.gov.br/Downloads/sinapi-cadernos-tecnicos/SINAPI-CT-INSTALACOES-HIDRAULICAS-RESERVACAO-E-BOMBAS-DE-RECALQUE.pdf" TargetMode="External"/><Relationship Id="rId6118" Type="http://schemas.openxmlformats.org/officeDocument/2006/relationships/hyperlink" Target="https://www.caixa.gov.br/Downloads/sinapi-cadernos-tecnicos/SINAPI-CT-INSTALACOES-DE-GAS-E-INCENDIO-EM-ACO-E-FERRO-GALVANIZADO.pdf" TargetMode="External"/><Relationship Id="rId7930" Type="http://schemas.openxmlformats.org/officeDocument/2006/relationships/hyperlink" Target="https://www.caixa.gov.br/Downloads/sinapi-cadernos-tecnicos/SINAPI-CT-PINTURA-EM-SUPERFICIES-METALICAS.pdf" TargetMode="External"/><Relationship Id="rId4083" Type="http://schemas.openxmlformats.org/officeDocument/2006/relationships/hyperlink" Target="https://www.caixa.gov.br/Downloads/sinapi-cadernos-tecnicos/SINAPI-CT-FORMAS-PARA-ESTRUTURAS-DE-CONCRETO-ARMADO.pdf" TargetMode="External"/><Relationship Id="rId5481" Type="http://schemas.openxmlformats.org/officeDocument/2006/relationships/hyperlink" Target="https://www.caixa.gov.br/Downloads/sinapi-cadernos-tecnicos/SINAPI-CT-INSTALACOES-PREDIAIS-DE-AGUA-FRIA-EM-PVC.pdf" TargetMode="External"/><Relationship Id="rId6532" Type="http://schemas.openxmlformats.org/officeDocument/2006/relationships/hyperlink" Target="https://www.caixa.gov.br/Downloads/sinapi-cadernos-tecnicos/SINAPI-CT-INSTALACOES-EM-COBRE.pdf" TargetMode="External"/><Relationship Id="rId9688" Type="http://schemas.openxmlformats.org/officeDocument/2006/relationships/hyperlink" Target="https://www.caixa.gov.br/Downloads/sinapi-cadernos-tecnicos/SINAPI-CT-VALVULAS-PARA-REDES-DE-SANEAMENTO.pdf" TargetMode="External"/><Relationship Id="rId1677" Type="http://schemas.openxmlformats.org/officeDocument/2006/relationships/hyperlink" Target="https://www.caixa.gov.br/Downloads/sinapi-cadernos-tecnicos/SINAPI-CT-CUSTOS-HORARIOS-PRODUTIVO-E-IMPRODUTIVO-DOS-EQUIPAMENTOS.pdf" TargetMode="External"/><Relationship Id="rId2728" Type="http://schemas.openxmlformats.org/officeDocument/2006/relationships/hyperlink" Target="https://www.caixa.gov.br/Downloads/sinapi-cadernos-tecnicos/SINAPI-CT-DISSIPADORES-DE-ENERGIA.pdf" TargetMode="External"/><Relationship Id="rId5134" Type="http://schemas.openxmlformats.org/officeDocument/2006/relationships/hyperlink" Target="https://www.caixa.gov.br/Downloads/sinapi-cadernos-tecnicos/SINAPI-CT-INSTALACOES-HIDRAULICAS-EM-PEX.pdf" TargetMode="External"/><Relationship Id="rId1744" Type="http://schemas.openxmlformats.org/officeDocument/2006/relationships/hyperlink" Target="https://www.caixa.gov.br/Downloads/sinapi-cadernos-tecnicos/SINAPI-CT-CUSTOS-HORARIOS-PRODUTIVO-E-IMPRODUTIVO-DOS-EQUIPAMENTOS.pdf" TargetMode="External"/><Relationship Id="rId4150" Type="http://schemas.openxmlformats.org/officeDocument/2006/relationships/hyperlink" Target="https://www.caixa.gov.br/Downloads/sinapi-cadernos-tecnicos/SINAPI-CT-GALERIAS-COM-ADUELAS-DE-CONCRETO.pdf" TargetMode="External"/><Relationship Id="rId5201" Type="http://schemas.openxmlformats.org/officeDocument/2006/relationships/hyperlink" Target="https://www.caixa.gov.br/Downloads/sinapi-cadernos-tecnicos/SINAPI-CT-INSTALACOES-HIDRAULICAS-EM-PEX.pdf" TargetMode="External"/><Relationship Id="rId8357" Type="http://schemas.openxmlformats.org/officeDocument/2006/relationships/hyperlink" Target="https://www.caixa.gov.br/Downloads/sinapi-cadernos-tecnicos/SINAPI-CT-RADIER-PISO-DE-CONCRETO-E-LAJE-SOBRE-SOLO.pdf" TargetMode="External"/><Relationship Id="rId8771" Type="http://schemas.openxmlformats.org/officeDocument/2006/relationships/hyperlink" Target="https://www.caixa.gov.br/Downloads/sinapi-cadernos-tecnicos/SINAPI-CT-REVESTIMENTOS-CERAMICOS-INTERNOS.pdf" TargetMode="External"/><Relationship Id="rId9408" Type="http://schemas.openxmlformats.org/officeDocument/2006/relationships/hyperlink" Target="https://www.caixa.gov.br/Downloads/sinapi-cadernos-tecnicos/SINAPI-CT-TUBULACAO-FLANGEADA-PARA-REDES-DE-AGUA.pdf" TargetMode="External"/><Relationship Id="rId36" Type="http://schemas.openxmlformats.org/officeDocument/2006/relationships/hyperlink" Target="https://www.caixa.gov.br/Downloads/sinapi-cadernos-tecnicos/SINAPI-CT-ALVENARIA-DE-VEDACAO.pdf" TargetMode="External"/><Relationship Id="rId4967" Type="http://schemas.openxmlformats.org/officeDocument/2006/relationships/hyperlink" Target="https://www.caixa.gov.br/Downloads/sinapi-cadernos-tecnicos/SINAPI-CT-INSTALACOES-HIDRAULICAS-RESERVACAO-E-BOMBAS-DE-RECALQUE.pdf" TargetMode="External"/><Relationship Id="rId7373" Type="http://schemas.openxmlformats.org/officeDocument/2006/relationships/hyperlink" Target="https://www.caixa.gov.br/Downloads/sinapi-cadernos-tecnicos/SINAPI-CT-MASSA-UNICA-EXTERNA.pdf" TargetMode="External"/><Relationship Id="rId8424" Type="http://schemas.openxmlformats.org/officeDocument/2006/relationships/hyperlink" Target="https://www.caixa.gov.br/Downloads/sinapi-cadernos-tecnicos/SINAPI-CT-RASGOS-E-FIXACOES.pdf" TargetMode="External"/><Relationship Id="rId1811" Type="http://schemas.openxmlformats.org/officeDocument/2006/relationships/hyperlink" Target="https://www.caixa.gov.br/Downloads/sinapi-cadernos-tecnicos/SINAPI-CT-CUSTOS-HORARIOS-PRODUTIVO-E-IMPRODUTIVO-DOS-EQUIPAMENTOS.pdf" TargetMode="External"/><Relationship Id="rId3569" Type="http://schemas.openxmlformats.org/officeDocument/2006/relationships/hyperlink" Target="https://www.caixa.gov.br/Downloads/sinapi-cadernos-tecnicos/SINAPI-CT-ESQUADRIAS-PORTAS.pdf" TargetMode="External"/><Relationship Id="rId7026" Type="http://schemas.openxmlformats.org/officeDocument/2006/relationships/hyperlink" Target="https://www.caixa.gov.br/Downloads/sinapi-metodologia/Livro_SINAPI_Calculos_Parametros.pdf" TargetMode="External"/><Relationship Id="rId7440" Type="http://schemas.openxmlformats.org/officeDocument/2006/relationships/hyperlink" Target="https://www.caixa.gov.br/Downloads/sinapi-cadernos-tecnicos/SINAPI-CT-MOBILIARIO-URBANO.pdf" TargetMode="External"/><Relationship Id="rId3983" Type="http://schemas.openxmlformats.org/officeDocument/2006/relationships/hyperlink" Target="https://www.caixa.gov.br/Downloads/sinapi-cadernos-tecnicos/SINAPI-CT-FUNDACOES-RASAS-(BLOCOS-SAPATAS-VIGAS-BALDRAME).pdf" TargetMode="External"/><Relationship Id="rId6042" Type="http://schemas.openxmlformats.org/officeDocument/2006/relationships/hyperlink" Target="https://www.caixa.gov.br/Downloads/sinapi-cadernos-tecnicos/SINAPI-CT-INSTALACOES-DE-GAS-E-INCENDIO-EM-ACO-E-FERRO-GALVANIZADO.pdf" TargetMode="External"/><Relationship Id="rId9198" Type="http://schemas.openxmlformats.org/officeDocument/2006/relationships/hyperlink" Target="https://www.caixa.gov.br/Downloads/sinapi-cadernos-tecnicos/SINAPI-CT-TRANSPORTE-DE-MATERIAIS-DENTRO-DO-CANTEIRO-DE-OBRAS.pdf" TargetMode="External"/><Relationship Id="rId1187" Type="http://schemas.openxmlformats.org/officeDocument/2006/relationships/hyperlink" Target="https://www.caixa.gov.br/Downloads/sinapi-cadernos-tecnicos/SINAPI-CT-CANALETAS-GRELHAS-E-CAIXAS-COM-GRELHA-PARA-DRENAGEM.pdf" TargetMode="External"/><Relationship Id="rId2585" Type="http://schemas.openxmlformats.org/officeDocument/2006/relationships/hyperlink" Target="https://www.caixa.gov.br/Downloads/sinapi-cadernos-tecnicos/SINAPI-CT-DEPRECIACAO-JUROS-IMPOSTOS-E-SEGUROS-MANUTENCAO-E-MATERIAIS-NA-OPERACAO-DOS-EQUIPAMENTOS.pdf" TargetMode="External"/><Relationship Id="rId3636" Type="http://schemas.openxmlformats.org/officeDocument/2006/relationships/hyperlink" Target="https://www.caixa.gov.br/Downloads/sinapi-cadernos-tecnicos/SINAPI-CT-ESTRUTURA-E-TRAMA-PARA-COBERTURA.pdf" TargetMode="External"/><Relationship Id="rId557" Type="http://schemas.openxmlformats.org/officeDocument/2006/relationships/hyperlink" Target="https://www.caixa.gov.br/Downloads/sinapi-cadernos-tecnicos/SINAPI-CT-ASSENTAMENTO-DE-TUBOS-DE-PVC-E-METALICOS-EM-REDES-DE-AGUA.pdf" TargetMode="External"/><Relationship Id="rId971" Type="http://schemas.openxmlformats.org/officeDocument/2006/relationships/hyperlink" Target="https://www.caixa.gov.br/Downloads/sinapi-cadernos-tecnicos/SINAPI-CT-ATERROS-BASES-SUB-BASES-E-IMPRIMACOES.pdf" TargetMode="External"/><Relationship Id="rId2238" Type="http://schemas.openxmlformats.org/officeDocument/2006/relationships/hyperlink" Target="https://www.caixa.gov.br/Downloads/sinapi-cadernos-tecnicos/SINAPI-CT-DEPRECIACAO-JUROS-IMPOSTOS-E-SEGUROS-MANUTENCAO-E-MATERIAIS-NA-OPERACAO-DOS-EQUIPAMENTOS.pdf" TargetMode="External"/><Relationship Id="rId2652" Type="http://schemas.openxmlformats.org/officeDocument/2006/relationships/hyperlink" Target="https://www.caixa.gov.br/Downloads/sinapi-cadernos-tecnicos/SINAPI-CT-DEPRECIACAO-JUROS-IMPOSTOS-E-SEGUROS-MANUTENCAO-E-MATERIAIS-NA-OPERACAO-DOS-EQUIPAMENTOS.pdf" TargetMode="External"/><Relationship Id="rId3703" Type="http://schemas.openxmlformats.org/officeDocument/2006/relationships/hyperlink" Target="https://www.caixa.gov.br/Downloads/sinapi-cadernos-tecnicos/SINAPI-CT-ESTRUTURA-E-TRAMA-PARA-COBERTURA.pdf" TargetMode="External"/><Relationship Id="rId6859" Type="http://schemas.openxmlformats.org/officeDocument/2006/relationships/hyperlink" Target="https://www.caixa.gov.br/Downloads/sinapi-metodologia/Livro_SINAPI_Calculos_Parametros.pdf" TargetMode="External"/><Relationship Id="rId9265" Type="http://schemas.openxmlformats.org/officeDocument/2006/relationships/hyperlink" Target="https://www.caixa.gov.br/Downloads/sinapi-cadernos-tecnicos/SINAPI-CT-TRANSPORTE-CARGA-E-DESCARGA-DE-MATERIAIS.pdf" TargetMode="External"/><Relationship Id="rId624" Type="http://schemas.openxmlformats.org/officeDocument/2006/relationships/hyperlink" Target="https://www.caixa.gov.br/Downloads/sinapi-cadernos-tecnicos/SINAPI-CT-ASSENTAMENTO-DE-TUBOS-DE-PVC-E-METALICOS-EM-REDES-DE-AGUA.pdf" TargetMode="External"/><Relationship Id="rId1254" Type="http://schemas.openxmlformats.org/officeDocument/2006/relationships/hyperlink" Target="https://www.caixa.gov.br/Downloads/sinapi-cadernos-tecnicos/SINAPI-CT-CERCAS-PROTETORES-E-ALAMBRADOS.pdf" TargetMode="External"/><Relationship Id="rId2305" Type="http://schemas.openxmlformats.org/officeDocument/2006/relationships/hyperlink" Target="https://www.caixa.gov.br/Downloads/sinapi-cadernos-tecnicos/SINAPI-CT-DEPRECIACAO-JUROS-IMPOSTOS-E-SEGUROS-MANUTENCAO-E-MATERIAIS-NA-OPERACAO-DOS-EQUIPAMENTOS.pdf" TargetMode="External"/><Relationship Id="rId5875" Type="http://schemas.openxmlformats.org/officeDocument/2006/relationships/hyperlink" Target="https://www.caixa.gov.br/Downloads/sinapi-cadernos-tecnicos/SINAPI-CT-INSTALACOES-PREDIAIS-DE-AGUAS-PLUVIAIS-TUBOS-CONEXOES-CAIXAS-E-RALOS.pdf" TargetMode="External"/><Relationship Id="rId6926" Type="http://schemas.openxmlformats.org/officeDocument/2006/relationships/hyperlink" Target="https://www.caixa.gov.br/Downloads/sinapi-metodologia/Livro_SINAPI_Calculos_Parametros.pdf" TargetMode="External"/><Relationship Id="rId8281" Type="http://schemas.openxmlformats.org/officeDocument/2006/relationships/hyperlink" Target="https://www.caixa.gov.br/Downloads/sinapi-cadernos-tecnicos/SINAPI-CT-POCOS-DE-VISITA-E-CAIXAS-PARA-BOCAS-DE-LOBO.pdf" TargetMode="External"/><Relationship Id="rId9332" Type="http://schemas.openxmlformats.org/officeDocument/2006/relationships/hyperlink" Target="https://www.caixa.gov.br/Downloads/sinapi-cadernos-tecnicos/SINAPI-CT-TRANSPORTE-CARGA-E-DESCARGA-DE-MATERIAIS.pdf" TargetMode="External"/><Relationship Id="rId1321" Type="http://schemas.openxmlformats.org/officeDocument/2006/relationships/hyperlink" Target="https://www.caixa.gov.br/Downloads/sinapi-cadernos-tecnicos/SINAPI-CT-CONCRETO-PROJETADO.pdf" TargetMode="External"/><Relationship Id="rId4477" Type="http://schemas.openxmlformats.org/officeDocument/2006/relationships/hyperlink" Target="https://www.caixa.gov.br/Downloads/sinapi-cadernos-tecnicos/SINAPI-CT-INSTALACOES-ELETRICAS-ELETRODUTOS-EMBUTIDOS-CABOS-CAIXAS-TOMADAS-E-INTERRUPTORES.pdf" TargetMode="External"/><Relationship Id="rId4891" Type="http://schemas.openxmlformats.org/officeDocument/2006/relationships/hyperlink" Target="https://www.caixa.gov.br/Downloads/sinapi-cadernos-tecnicos/SINAPI-CT-INSTALACOES-HIDRAULICAS-RESERVACAO-E-BOMBAS-DE-RECALQUE.pdf" TargetMode="External"/><Relationship Id="rId5528" Type="http://schemas.openxmlformats.org/officeDocument/2006/relationships/hyperlink" Target="https://www.caixa.gov.br/Downloads/sinapi-cadernos-tecnicos/SINAPI-CT-INSTALACOES-PREDIAIS-DE-AGUA-FRIA-EM-PVC.pdf" TargetMode="External"/><Relationship Id="rId3079" Type="http://schemas.openxmlformats.org/officeDocument/2006/relationships/hyperlink" Target="https://www.caixa.gov.br/Downloads/sinapi-cadernos-tecnicos/SINAPI-CT-ESCADAS.pdf" TargetMode="External"/><Relationship Id="rId3493" Type="http://schemas.openxmlformats.org/officeDocument/2006/relationships/hyperlink" Target="https://www.caixa.gov.br/Downloads/sinapi-cadernos-tecnicos/SINAPI-CT-ESQUADRIAS-PORTAS.pdf" TargetMode="External"/><Relationship Id="rId4544" Type="http://schemas.openxmlformats.org/officeDocument/2006/relationships/hyperlink" Target="https://www.caixa.gov.br/Downloads/sinapi-cadernos-tecnicos/SINAPI-CT-INSTALACOES-ELETRICAS-ELETRODUTOS-EMBUTIDOS-CABOS-CAIXAS-TOMADAS-E-INTERRUPTORES.pdf" TargetMode="External"/><Relationship Id="rId5942" Type="http://schemas.openxmlformats.org/officeDocument/2006/relationships/hyperlink" Target="https://www.caixa.gov.br/Downloads/sinapi-cadernos-tecnicos/SINAPI-CT-INSTALACOES-DE-GAS-E-INCENDIO-EM-ACO-E-FERRO-GALVANIZADO.pdf" TargetMode="External"/><Relationship Id="rId8001" Type="http://schemas.openxmlformats.org/officeDocument/2006/relationships/hyperlink" Target="https://www.caixa.gov.br/Downloads/sinapi-cadernos-tecnicos/SINAPI-CT-PISOS.pdf" TargetMode="External"/><Relationship Id="rId2095" Type="http://schemas.openxmlformats.org/officeDocument/2006/relationships/hyperlink" Target="https://www.caixa.gov.br/Downloads/sinapi-cadernos-tecnicos/SINAPI-CT-DEPRECIACAO-JUROS-IMPOSTOS-E-SEGUROS-MANUTENCAO-E-MATERIAIS-NA-OPERACAO-DOS-EQUIPAMENTOS.pdf" TargetMode="External"/><Relationship Id="rId3146" Type="http://schemas.openxmlformats.org/officeDocument/2006/relationships/hyperlink" Target="https://www.caixa.gov.br/Downloads/sinapi-cadernos-tecnicos/SINAPI-CT-ESCADAS.pdf" TargetMode="External"/><Relationship Id="rId481" Type="http://schemas.openxmlformats.org/officeDocument/2006/relationships/hyperlink" Target="https://www.caixa.gov.br/Downloads/sinapi-cadernos-tecnicos/SINAPI-CT-ASSENTAMENTO-DE-TUBOS-DE-PVC-E-METALICOS-EM-REDES-DE-AGUA.pdf" TargetMode="External"/><Relationship Id="rId2162" Type="http://schemas.openxmlformats.org/officeDocument/2006/relationships/hyperlink" Target="https://www.caixa.gov.br/Downloads/sinapi-cadernos-tecnicos/SINAPI-CT-DEPRECIACAO-JUROS-IMPOSTOS-E-SEGUROS-MANUTENCAO-E-MATERIAIS-NA-OPERACAO-DOS-EQUIPAMENTOS.pdf" TargetMode="External"/><Relationship Id="rId3560" Type="http://schemas.openxmlformats.org/officeDocument/2006/relationships/hyperlink" Target="https://www.caixa.gov.br/Downloads/sinapi-cadernos-tecnicos/SINAPI-CT-ESQUADRIAS-PORTAS.pdf" TargetMode="External"/><Relationship Id="rId4611" Type="http://schemas.openxmlformats.org/officeDocument/2006/relationships/hyperlink" Target="https://www.caixa.gov.br/Downloads/sinapi-cadernos-tecnicos/SINAPI-CT-INSTALACOES-ELETRICAS-ELETRODUTOS-CONEXOES-E-CONDULETES-APARENTES.pdf" TargetMode="External"/><Relationship Id="rId6369" Type="http://schemas.openxmlformats.org/officeDocument/2006/relationships/hyperlink" Target="https://www.caixa.gov.br/Downloads/sinapi-cadernos-tecnicos/SINAPI-CT-INSTALACOES-DE-AR-CONDICIONADO-EM-COBRE.pdf" TargetMode="External"/><Relationship Id="rId7767" Type="http://schemas.openxmlformats.org/officeDocument/2006/relationships/hyperlink" Target="https://www.caixa.gov.br/Downloads/sinapi-cadernos-tecnicos/SINAPI-CT-PERFURACAO-HORIZONTAL-DIRECIONAL-HDD.pdf" TargetMode="External"/><Relationship Id="rId8818" Type="http://schemas.openxmlformats.org/officeDocument/2006/relationships/hyperlink" Target="https://www.caixa.gov.br/Downloads/sinapi-cadernos-tecnicos/SINAPI-CT-SINALIZACAO-HORIZONTAL-VIARIA.pdf" TargetMode="External"/><Relationship Id="rId134" Type="http://schemas.openxmlformats.org/officeDocument/2006/relationships/hyperlink" Target="https://www.caixa.gov.br/Downloads/sinapi-cadernos-tecnicos/SINAPI-CT-ARGAMASSAS.pdf" TargetMode="External"/><Relationship Id="rId3213" Type="http://schemas.openxmlformats.org/officeDocument/2006/relationships/hyperlink" Target="https://www.caixa.gov.br/Downloads/sinapi-cadernos-tecnicos/SINAPI-CT-ESCAVACAO-VERTICAL-A-CEU-ABERTO.pdf" TargetMode="External"/><Relationship Id="rId6783" Type="http://schemas.openxmlformats.org/officeDocument/2006/relationships/hyperlink" Target="https://www.caixa.gov.br/Downloads/sinapi-metodologia/Livro_SINAPI_Calculos_Parametros.pdf" TargetMode="External"/><Relationship Id="rId7834" Type="http://schemas.openxmlformats.org/officeDocument/2006/relationships/hyperlink" Target="https://www.caixa.gov.br/Downloads/sinapi-cadernos-tecnicos/SINAPI-CT-PINTURA-EXTERNA.pdf" TargetMode="External"/><Relationship Id="rId2979" Type="http://schemas.openxmlformats.org/officeDocument/2006/relationships/hyperlink" Target="https://www.caixa.gov.br/Downloads/sinapi-cadernos-tecnicos/SINAPI-CT-EQUIPAMENTOS-DE-PROTECAO-COLETIVA.pdf" TargetMode="External"/><Relationship Id="rId5385" Type="http://schemas.openxmlformats.org/officeDocument/2006/relationships/hyperlink" Target="https://www.caixa.gov.br/Downloads/sinapi-cadernos-tecnicos/SINAPI-CT-INSTALACOES-PREDIAIS-DE-ESGOTO-TUBOS-E-CONEXOES.pdf" TargetMode="External"/><Relationship Id="rId6436" Type="http://schemas.openxmlformats.org/officeDocument/2006/relationships/hyperlink" Target="https://www.caixa.gov.br/Downloads/sinapi-cadernos-tecnicos/SINAPI-CT-INSTALACOES-EM-COBRE.pdf" TargetMode="External"/><Relationship Id="rId6850" Type="http://schemas.openxmlformats.org/officeDocument/2006/relationships/hyperlink" Target="https://www.caixa.gov.br/Downloads/sinapi-metodologia/Livro_SINAPI_Calculos_Parametros.pdf" TargetMode="External"/><Relationship Id="rId7901" Type="http://schemas.openxmlformats.org/officeDocument/2006/relationships/hyperlink" Target="https://www.caixa.gov.br/Downloads/sinapi-cadernos-tecnicos/SINAPI-CT-PINTURA-EM-SUPERFICIES-METALICAS.pdf" TargetMode="External"/><Relationship Id="rId201" Type="http://schemas.openxmlformats.org/officeDocument/2006/relationships/hyperlink" Target="https://www.caixa.gov.br/Downloads/sinapi-cadernos-tecnicos/SINAPI-CT-ARGAMASSAS.pdf" TargetMode="External"/><Relationship Id="rId1995" Type="http://schemas.openxmlformats.org/officeDocument/2006/relationships/hyperlink" Target="https://www.caixa.gov.br/Downloads/sinapi-cadernos-tecnicos/SINAPI-CT-DEPRECIACAO-JUROS-IMPOSTOS-E-SEGUROS-MANUTENCAO-E-MATERIAIS-NA-OPERACAO-DOS-EQUIPAMENTOS.pdf" TargetMode="External"/><Relationship Id="rId5038" Type="http://schemas.openxmlformats.org/officeDocument/2006/relationships/hyperlink" Target="https://www.caixa.gov.br/Downloads/sinapi-cadernos-tecnicos/SINAPI-CT-INSTALACOES-HIDRAULICAS-RESERVACAO-E-BOMBAS-DE-RECALQUE.pdf" TargetMode="External"/><Relationship Id="rId5452" Type="http://schemas.openxmlformats.org/officeDocument/2006/relationships/hyperlink" Target="https://www.caixa.gov.br/Downloads/sinapi-cadernos-tecnicos/SINAPI-CT-INSTALACOES-PREDIAIS-DE-AGUA-FRIA-EM-PVC.pdf" TargetMode="External"/><Relationship Id="rId6503" Type="http://schemas.openxmlformats.org/officeDocument/2006/relationships/hyperlink" Target="https://www.caixa.gov.br/Downloads/sinapi-cadernos-tecnicos/SINAPI-CT-INSTALACOES-EM-COBRE.pdf" TargetMode="External"/><Relationship Id="rId9659" Type="http://schemas.openxmlformats.org/officeDocument/2006/relationships/hyperlink" Target="https://www.caixa.gov.br/Downloads/sinapi-cadernos-tecnicos/SINAPI-CT-VALVULAS-E-REGISTROS-PARA-SISTEMAS-PREDIAIS.pdf" TargetMode="External"/><Relationship Id="rId1648" Type="http://schemas.openxmlformats.org/officeDocument/2006/relationships/hyperlink" Target="https://www.caixa.gov.br/Downloads/sinapi-cadernos-tecnicos/SINAPI-CT-CUSTOS-HORARIOS-PRODUTIVO-E-IMPRODUTIVO-DOS-EQUIPAMENTOS.pdf" TargetMode="External"/><Relationship Id="rId4054" Type="http://schemas.openxmlformats.org/officeDocument/2006/relationships/hyperlink" Target="https://www.caixa.gov.br/Downloads/sinapi-cadernos-tecnicos/SINAPI-CT-FORMAS-PARA-ESTRUTURAS-DE-CONCRETO-ARMADO.pdf" TargetMode="External"/><Relationship Id="rId5105" Type="http://schemas.openxmlformats.org/officeDocument/2006/relationships/hyperlink" Target="https://www.caixa.gov.br/Downloads/sinapi-cadernos-tecnicos/SINAPI-CT-INSTALACOES-HIDRAULICAS-RESERVACAO-E-BOMBAS-DE-RECALQUE.pdf" TargetMode="External"/><Relationship Id="rId8675" Type="http://schemas.openxmlformats.org/officeDocument/2006/relationships/hyperlink" Target="https://www.caixa.gov.br/Downloads/sinapi-cadernos-tecnicos/SINAPI-CT-REDES-DE-AGUA-E-ESGOTO-EM-PEAD-LISO-(TUBOS-E-CONEXOES).pdf" TargetMode="External"/><Relationship Id="rId3070" Type="http://schemas.openxmlformats.org/officeDocument/2006/relationships/hyperlink" Target="https://www.caixa.gov.br/Downloads/sinapi-cadernos-tecnicos/SINAPI-CT-ESCADAS.pdf" TargetMode="External"/><Relationship Id="rId4121" Type="http://schemas.openxmlformats.org/officeDocument/2006/relationships/hyperlink" Target="https://www.caixa.gov.br/Downloads/sinapi-cadernos-tecnicos/SINAPI-CT-FORMAS-PARA-PILARES-CIRCULARES.pdf" TargetMode="External"/><Relationship Id="rId7277" Type="http://schemas.openxmlformats.org/officeDocument/2006/relationships/hyperlink" Target="https://www.caixa.gov.br/Downloads/sinapi-cadernos-tecnicos/SINAPI-CT-MASSA-UNICA-EXTERNA.pdf" TargetMode="External"/><Relationship Id="rId8328" Type="http://schemas.openxmlformats.org/officeDocument/2006/relationships/hyperlink" Target="https://www.caixa.gov.br/Downloads/sinapi-cadernos-tecnicos/SINAPI-CT-QUADRAS-E-SEUS-EQUIPAMENTOS.pdf" TargetMode="External"/><Relationship Id="rId1715" Type="http://schemas.openxmlformats.org/officeDocument/2006/relationships/hyperlink" Target="https://www.caixa.gov.br/Downloads/sinapi-cadernos-tecnicos/SINAPI-CT-CUSTOS-HORARIOS-PRODUTIVO-E-IMPRODUTIVO-DOS-EQUIPAMENTOS.pdf" TargetMode="External"/><Relationship Id="rId6293" Type="http://schemas.openxmlformats.org/officeDocument/2006/relationships/hyperlink" Target="https://www.caixa.gov.br/Downloads/sinapi-cadernos-tecnicos/SINAPI-CT-INSTALACOES-DE-GAS-EM-PEX-MULTICAMADAS.pdf" TargetMode="External"/><Relationship Id="rId7691" Type="http://schemas.openxmlformats.org/officeDocument/2006/relationships/hyperlink" Target="https://www.caixa.gov.br/Downloads/sinapi-cadernos-tecnicos/SINAPI-CT-PAVIMENTO-RIGIDO-DE-CONCRETO.pdf" TargetMode="External"/><Relationship Id="rId8742" Type="http://schemas.openxmlformats.org/officeDocument/2006/relationships/hyperlink" Target="https://www.caixa.gov.br/Downloads/sinapi-cadernos-tecnicos/SINAPI-CT-REDES-DE-AGUA-E-ESGOTO-EM-PEAD-LISO-(TUBOS-E-CONEXOES).pdf" TargetMode="External"/><Relationship Id="rId3887" Type="http://schemas.openxmlformats.org/officeDocument/2006/relationships/hyperlink" Target="https://www.caixa.gov.br/Downloads/sinapi-cadernos-tecnicos/SINAPI-CT-EXECUCAO-DE-TIRANTES.pdf" TargetMode="External"/><Relationship Id="rId4938" Type="http://schemas.openxmlformats.org/officeDocument/2006/relationships/hyperlink" Target="https://www.caixa.gov.br/Downloads/sinapi-cadernos-tecnicos/SINAPI-CT-INSTALACOES-HIDRAULICAS-RESERVACAO-E-BOMBAS-DE-RECALQUE.pdf" TargetMode="External"/><Relationship Id="rId7344" Type="http://schemas.openxmlformats.org/officeDocument/2006/relationships/hyperlink" Target="https://www.caixa.gov.br/Downloads/sinapi-cadernos-tecnicos/SINAPI-CT-MASSA-UNICA-EXTERNA.pdf" TargetMode="External"/><Relationship Id="rId2489" Type="http://schemas.openxmlformats.org/officeDocument/2006/relationships/hyperlink" Target="https://www.caixa.gov.br/Downloads/sinapi-cadernos-tecnicos/SINAPI-CT-DEPRECIACAO-JUROS-IMPOSTOS-E-SEGUROS-MANUTENCAO-E-MATERIAIS-NA-OPERACAO-DOS-EQUIPAMENTOS.pdf" TargetMode="External"/><Relationship Id="rId3954" Type="http://schemas.openxmlformats.org/officeDocument/2006/relationships/hyperlink" Target="https://www.caixa.gov.br/Downloads/sinapi-cadernos-tecnicos/SINAPI-CT-FOSSAS-E-SUMIDOUROS.pdf" TargetMode="External"/><Relationship Id="rId6360" Type="http://schemas.openxmlformats.org/officeDocument/2006/relationships/hyperlink" Target="https://www.caixa.gov.br/Downloads/sinapi-cadernos-tecnicos/SINAPI-CT-INSTALACOES-DE-AR-CONDICIONADO-EM-COBRE.pdf" TargetMode="External"/><Relationship Id="rId7411" Type="http://schemas.openxmlformats.org/officeDocument/2006/relationships/hyperlink" Target="https://www.caixa.gov.br/Downloads/sinapi-cadernos-tecnicos/SINAPI-CT-MASSA-UNICA-INTERNA.pdf" TargetMode="External"/><Relationship Id="rId875" Type="http://schemas.openxmlformats.org/officeDocument/2006/relationships/hyperlink" Target="https://www.caixa.gov.br/Downloads/sinapi-cadernos-tecnicos/SINAPI-CT-ATERROS-BASES-SUB-BASES-E-IMPRIMACOES.pdf" TargetMode="External"/><Relationship Id="rId2556" Type="http://schemas.openxmlformats.org/officeDocument/2006/relationships/hyperlink" Target="https://www.caixa.gov.br/Downloads/sinapi-cadernos-tecnicos/SINAPI-CT-DEPRECIACAO-JUROS-IMPOSTOS-E-SEGUROS-MANUTENCAO-E-MATERIAIS-NA-OPERACAO-DOS-EQUIPAMENTOS.pdf" TargetMode="External"/><Relationship Id="rId2970" Type="http://schemas.openxmlformats.org/officeDocument/2006/relationships/hyperlink" Target="https://www.caixa.gov.br/Downloads/sinapi-cadernos-tecnicos/SINAPI-CT-ENERGIA-SOLAR-PARA-EDIFICACOES.pdf" TargetMode="External"/><Relationship Id="rId3607" Type="http://schemas.openxmlformats.org/officeDocument/2006/relationships/hyperlink" Target="https://www.caixa.gov.br/Downloads/sinapi-cadernos-tecnicos/SINAPI-CT-ESTACAS-RAIZ.pdf" TargetMode="External"/><Relationship Id="rId6013" Type="http://schemas.openxmlformats.org/officeDocument/2006/relationships/hyperlink" Target="https://www.caixa.gov.br/Downloads/sinapi-cadernos-tecnicos/SINAPI-CT-INSTALACOES-DE-GAS-E-INCENDIO-EM-ACO-E-FERRO-GALVANIZADO.pdf" TargetMode="External"/><Relationship Id="rId9169" Type="http://schemas.openxmlformats.org/officeDocument/2006/relationships/hyperlink" Target="https://www.caixa.gov.br/Downloads/sinapi-cadernos-tecnicos/SINAPI-CT-TRANSPORTE-DE-MATERIAIS-DENTRO-DO-CANTEIRO-DE-OBRAS.pdf" TargetMode="External"/><Relationship Id="rId9583" Type="http://schemas.openxmlformats.org/officeDocument/2006/relationships/hyperlink" Target="https://www.caixa.gov.br/Downloads/sinapi-cadernos-tecnicos/SINAPI-CT-VALVULAS-E-REGISTROS-PARA-SISTEMAS-PREDIAIS.pdf" TargetMode="External"/><Relationship Id="rId528" Type="http://schemas.openxmlformats.org/officeDocument/2006/relationships/hyperlink" Target="https://www.caixa.gov.br/Downloads/sinapi-cadernos-tecnicos/SINAPI-CT-ASSENTAMENTO-DE-TUBOS-DE-PVC-E-METALICOS-EM-REDES-DE-AGUA.pdf" TargetMode="External"/><Relationship Id="rId942" Type="http://schemas.openxmlformats.org/officeDocument/2006/relationships/hyperlink" Target="https://www.caixa.gov.br/Downloads/sinapi-cadernos-tecnicos/SINAPI-CT-ATERROS-BASES-SUB-BASES-E-IMPRIMACOES.pdf" TargetMode="External"/><Relationship Id="rId1158" Type="http://schemas.openxmlformats.org/officeDocument/2006/relationships/hyperlink" Target="https://www.caixa.gov.br/Downloads/sinapi-cadernos-tecnicos/SINAPI-CT-CAIXAS-DE-AGUA-PARA-EDIFICACOES.pdf" TargetMode="External"/><Relationship Id="rId1572" Type="http://schemas.openxmlformats.org/officeDocument/2006/relationships/hyperlink" Target="https://www.caixa.gov.br/Downloads/sinapi-cadernos-tecnicos/SINAPI-CT-CUSTOS-HORARIOS-PRODUTIVO-E-IMPRODUTIVO-DOS-EQUIPAMENTOS.pdf" TargetMode="External"/><Relationship Id="rId2209" Type="http://schemas.openxmlformats.org/officeDocument/2006/relationships/hyperlink" Target="https://www.caixa.gov.br/Downloads/sinapi-cadernos-tecnicos/SINAPI-CT-DEPRECIACAO-JUROS-IMPOSTOS-E-SEGUROS-MANUTENCAO-E-MATERIAIS-NA-OPERACAO-DOS-EQUIPAMENTOS.pdf" TargetMode="External"/><Relationship Id="rId2623" Type="http://schemas.openxmlformats.org/officeDocument/2006/relationships/hyperlink" Target="https://www.caixa.gov.br/Downloads/sinapi-cadernos-tecnicos/SINAPI-CT-DEPRECIACAO-JUROS-IMPOSTOS-E-SEGUROS-MANUTENCAO-E-MATERIAIS-NA-OPERACAO-DOS-EQUIPAMENTOS.pdf" TargetMode="External"/><Relationship Id="rId5779" Type="http://schemas.openxmlformats.org/officeDocument/2006/relationships/hyperlink" Target="https://www.caixa.gov.br/Downloads/sinapi-cadernos-tecnicos/SINAPI-CT-INSTALACOES-PREDIAIS-DE-AGUA-QUENTE-EM-CPVC.pdf" TargetMode="External"/><Relationship Id="rId8185" Type="http://schemas.openxmlformats.org/officeDocument/2006/relationships/hyperlink" Target="https://www.caixa.gov.br/Downloads/sinapi-cadernos-tecnicos/SINAPI-CT-POCOS-DE-VISITA-E-CAIXAS-PARA-BOCAS-DE-LOBO.pdf" TargetMode="External"/><Relationship Id="rId9236" Type="http://schemas.openxmlformats.org/officeDocument/2006/relationships/hyperlink" Target="https://www.caixa.gov.br/Downloads/sinapi-cadernos-tecnicos/SINAPI-CT-TRANSPORTE-DE-MATERIAIS-DENTRO-DO-CANTEIRO-DE-OBRAS.pdf" TargetMode="External"/><Relationship Id="rId9650" Type="http://schemas.openxmlformats.org/officeDocument/2006/relationships/hyperlink" Target="https://www.caixa.gov.br/Downloads/sinapi-cadernos-tecnicos/SINAPI-CT-VALVULAS-E-REGISTROS-PARA-SISTEMAS-PREDIAIS.pdf" TargetMode="External"/><Relationship Id="rId1225" Type="http://schemas.openxmlformats.org/officeDocument/2006/relationships/hyperlink" Target="https://www.caixa.gov.br/Downloads/sinapi-cadernos-tecnicos/SINAPI-CT-CANALETAS-GRELHAS-E-CAIXAS-COM-GRELHA-PARA-DRENAGEM.pdf" TargetMode="External"/><Relationship Id="rId8252" Type="http://schemas.openxmlformats.org/officeDocument/2006/relationships/hyperlink" Target="https://www.caixa.gov.br/Downloads/sinapi-cadernos-tecnicos/SINAPI-CT-POCOS-DE-VISITA-E-CAIXAS-PARA-BOCAS-DE-LOBO.pdf" TargetMode="External"/><Relationship Id="rId9303" Type="http://schemas.openxmlformats.org/officeDocument/2006/relationships/hyperlink" Target="https://www.caixa.gov.br/Downloads/sinapi-cadernos-tecnicos/SINAPI-CT-TRANSPORTE-CARGA-E-DESCARGA-DE-MATERIAIS.pdf" TargetMode="External"/><Relationship Id="rId3397" Type="http://schemas.openxmlformats.org/officeDocument/2006/relationships/hyperlink" Target="https://www.caixa.gov.br/Downloads/sinapi-cadernos-tecnicos/SINAPI-CT-ESCORAMENTO-E-PREPARO-DE-FUNDO-DE-VALAS.pdf" TargetMode="External"/><Relationship Id="rId4795" Type="http://schemas.openxmlformats.org/officeDocument/2006/relationships/hyperlink" Target="https://www.caixa.gov.br/Downloads/sinapi-cadernos-tecnicos/SINAPI-CT-INSTALACOES-ELETRICAS-REDE-DE-DISTRIBUICAO.pdf" TargetMode="External"/><Relationship Id="rId5846" Type="http://schemas.openxmlformats.org/officeDocument/2006/relationships/hyperlink" Target="https://www.caixa.gov.br/Downloads/sinapi-cadernos-tecnicos/SINAPI-CT-INSTALACOES-PREDIAIS-DE-AGUAS-PLUVIAIS-TUBOS-CONEXOES-CAIXAS-E-RALOS.pdf" TargetMode="External"/><Relationship Id="rId4448" Type="http://schemas.openxmlformats.org/officeDocument/2006/relationships/hyperlink" Target="https://www.caixa.gov.br/Downloads/sinapi-cadernos-tecnicos/SINAPI-CT-INSTALACOES-ELETRICAS-ELETRODUTOS-EMBUTIDOS-CABOS-CAIXAS-TOMADAS-E-INTERRUPTORES.pdf" TargetMode="External"/><Relationship Id="rId4862" Type="http://schemas.openxmlformats.org/officeDocument/2006/relationships/hyperlink" Target="https://www.caixa.gov.br/Downloads/sinapi-cadernos-tecnicos/SINAPI-CT-INSTALACOES-HIDRAULICAS-RESERVACAO-E-BOMBAS-DE-RECALQUE.pdf" TargetMode="External"/><Relationship Id="rId5913" Type="http://schemas.openxmlformats.org/officeDocument/2006/relationships/hyperlink" Target="https://www.caixa.gov.br/Downloads/sinapi-cadernos-tecnicos/SINAPI-CT-INSTALACOES-DE-DIVISORIAS-DIVERSAS.pdf" TargetMode="External"/><Relationship Id="rId3464" Type="http://schemas.openxmlformats.org/officeDocument/2006/relationships/hyperlink" Target="https://www.caixa.gov.br/Downloads/sinapi-cadernos-tecnicos/SINAPI-CT-ESQUADRIAS-PORTAS.pdf" TargetMode="External"/><Relationship Id="rId4515" Type="http://schemas.openxmlformats.org/officeDocument/2006/relationships/hyperlink" Target="https://www.caixa.gov.br/Downloads/sinapi-cadernos-tecnicos/SINAPI-CT-INSTALACOES-ELETRICAS-ELETRODUTOS-EMBUTIDOS-CABOS-CAIXAS-TOMADAS-E-INTERRUPTORES.pdf" TargetMode="External"/><Relationship Id="rId385" Type="http://schemas.openxmlformats.org/officeDocument/2006/relationships/hyperlink" Target="https://www.caixa.gov.br/Downloads/sinapi-cadernos-tecnicos/SINAPI-CT-ASSENTAMENTO-DE-TUBOS-DE-ESGOTO-EM-PVC-E-PEAD.pdf" TargetMode="External"/><Relationship Id="rId2066" Type="http://schemas.openxmlformats.org/officeDocument/2006/relationships/hyperlink" Target="https://www.caixa.gov.br/Downloads/sinapi-cadernos-tecnicos/SINAPI-CT-DEPRECIACAO-JUROS-IMPOSTOS-E-SEGUROS-MANUTENCAO-E-MATERIAIS-NA-OPERACAO-DOS-EQUIPAMENTOS.pdf" TargetMode="External"/><Relationship Id="rId2480" Type="http://schemas.openxmlformats.org/officeDocument/2006/relationships/hyperlink" Target="https://www.caixa.gov.br/Downloads/sinapi-cadernos-tecnicos/SINAPI-CT-DEPRECIACAO-JUROS-IMPOSTOS-E-SEGUROS-MANUTENCAO-E-MATERIAIS-NA-OPERACAO-DOS-EQUIPAMENTOS.pdf" TargetMode="External"/><Relationship Id="rId3117" Type="http://schemas.openxmlformats.org/officeDocument/2006/relationships/hyperlink" Target="https://www.caixa.gov.br/Downloads/sinapi-cadernos-tecnicos/SINAPI-CT-ESCADAS.pdf" TargetMode="External"/><Relationship Id="rId3531" Type="http://schemas.openxmlformats.org/officeDocument/2006/relationships/hyperlink" Target="https://www.caixa.gov.br/Downloads/sinapi-cadernos-tecnicos/SINAPI-CT-ESQUADRIAS-PORTAS.pdf" TargetMode="External"/><Relationship Id="rId6687" Type="http://schemas.openxmlformats.org/officeDocument/2006/relationships/hyperlink" Target="https://www.caixa.gov.br/Downloads/sinapi-cadernos-tecnicos/SINAPI-CT-LIGACOES-PREDIAIS-DE-AGUA-E-ESGOTO.pdf" TargetMode="External"/><Relationship Id="rId7738" Type="http://schemas.openxmlformats.org/officeDocument/2006/relationships/hyperlink" Target="https://www.caixa.gov.br/Downloads/sinapi-cadernos-tecnicos/SINAPI-CT-PERFURACAO-HORIZONTAL-DIRECIONAL-HDD.pdf" TargetMode="External"/><Relationship Id="rId9093" Type="http://schemas.openxmlformats.org/officeDocument/2006/relationships/hyperlink" Target="https://www.caixa.gov.br/Downloads/sinapi-cadernos-tecnicos/SINAPI-CT-TRANSPORTE-FLUVIAL-CARGA-E-DESCARGA.pdf" TargetMode="External"/><Relationship Id="rId452" Type="http://schemas.openxmlformats.org/officeDocument/2006/relationships/hyperlink" Target="https://www.caixa.gov.br/Downloads/sinapi-cadernos-tecnicos/SINAPI-CT-ASSENTAMENTO-DE-TUBOS-DE-PVC-E-METALICOS-EM-REDES-DE-AGUA.pdf" TargetMode="External"/><Relationship Id="rId1082" Type="http://schemas.openxmlformats.org/officeDocument/2006/relationships/hyperlink" Target="https://www.caixa.gov.br/Downloads/sinapi-cadernos-tecnicos/SINAPI-CT-BOMBAS-HIDRAULICAS-CENTRIFUGAS-HORIZONTAIS-E-SUBMERSIVEIS.pdf" TargetMode="External"/><Relationship Id="rId2133" Type="http://schemas.openxmlformats.org/officeDocument/2006/relationships/hyperlink" Target="https://www.caixa.gov.br/Downloads/sinapi-cadernos-tecnicos/SINAPI-CT-DEPRECIACAO-JUROS-IMPOSTOS-E-SEGUROS-MANUTENCAO-E-MATERIAIS-NA-OPERACAO-DOS-EQUIPAMENTOS.pdf" TargetMode="External"/><Relationship Id="rId5289" Type="http://schemas.openxmlformats.org/officeDocument/2006/relationships/hyperlink" Target="https://www.caixa.gov.br/Downloads/sinapi-cadernos-tecnicos/SINAPI-CT-INSTALACOES-HIDRAULICAS-EM-PPR.pdf" TargetMode="External"/><Relationship Id="rId6754" Type="http://schemas.openxmlformats.org/officeDocument/2006/relationships/hyperlink" Target="https://www.caixa.gov.br/Downloads/sinapi-cadernos-tecnicos/SINAPI-CT-LIMPEZA-DE-OBRA.pdf" TargetMode="External"/><Relationship Id="rId7805" Type="http://schemas.openxmlformats.org/officeDocument/2006/relationships/hyperlink" Target="https://www.caixa.gov.br/Downloads/sinapi-cadernos-tecnicos/SINAPI-CT-PINTURA-EXTERNA.pdf" TargetMode="External"/><Relationship Id="rId9160" Type="http://schemas.openxmlformats.org/officeDocument/2006/relationships/hyperlink" Target="https://www.caixa.gov.br/Downloads/sinapi-cadernos-tecnicos/SINAPI-CT-TRANSPORTE-DE-MATERIAIS-DENTRO-DO-CANTEIRO-DE-OBRAS.pdf" TargetMode="External"/><Relationship Id="rId105" Type="http://schemas.openxmlformats.org/officeDocument/2006/relationships/hyperlink" Target="https://www.caixa.gov.br/Downloads/sinapi-cadernos-tecnicos/SINAPI-CT-ARGAMASSAS.pdf" TargetMode="External"/><Relationship Id="rId2200" Type="http://schemas.openxmlformats.org/officeDocument/2006/relationships/hyperlink" Target="https://www.caixa.gov.br/Downloads/sinapi-cadernos-tecnicos/SINAPI-CT-DEPRECIACAO-JUROS-IMPOSTOS-E-SEGUROS-MANUTENCAO-E-MATERIAIS-NA-OPERACAO-DOS-EQUIPAMENTOS.pdf" TargetMode="External"/><Relationship Id="rId5356" Type="http://schemas.openxmlformats.org/officeDocument/2006/relationships/hyperlink" Target="https://www.caixa.gov.br/Downloads/sinapi-cadernos-tecnicos/SINAPI-CT-INSTALACOES-PREDIAIS-DE-ESGOTO-TUBOS-E-CONEXOES.pdf" TargetMode="External"/><Relationship Id="rId6407" Type="http://schemas.openxmlformats.org/officeDocument/2006/relationships/hyperlink" Target="https://www.caixa.gov.br/Downloads/sinapi-cadernos-tecnicos/SINAPI-CT-INSTALACOES-EM-COBRE.pdf" TargetMode="External"/><Relationship Id="rId1899" Type="http://schemas.openxmlformats.org/officeDocument/2006/relationships/hyperlink" Target="https://www.caixa.gov.br/Downloads/sinapi-cadernos-tecnicos/SINAPI-CT-DEMOLICOES-E-REMOCOES.pdf" TargetMode="External"/><Relationship Id="rId4372" Type="http://schemas.openxmlformats.org/officeDocument/2006/relationships/hyperlink" Target="https://www.caixa.gov.br/Downloads/sinapi-cadernos-tecnicos/SINAPI-CT-INSTALACOES-ELETRICAS-ELETRODUTOS-EMBUTIDOS-CABOS-CAIXAS-TOMADAS-E-INTERRUPTORES.pdf" TargetMode="External"/><Relationship Id="rId5009" Type="http://schemas.openxmlformats.org/officeDocument/2006/relationships/hyperlink" Target="https://www.caixa.gov.br/Downloads/sinapi-cadernos-tecnicos/SINAPI-CT-INSTALACOES-HIDRAULICAS-RESERVACAO-E-BOMBAS-DE-RECALQUE.pdf" TargetMode="External"/><Relationship Id="rId5770" Type="http://schemas.openxmlformats.org/officeDocument/2006/relationships/hyperlink" Target="https://www.caixa.gov.br/Downloads/sinapi-cadernos-tecnicos/SINAPI-CT-INSTALACOES-PREDIAIS-DE-AGUA-QUENTE-EM-CPVC.pdf" TargetMode="External"/><Relationship Id="rId6821" Type="http://schemas.openxmlformats.org/officeDocument/2006/relationships/hyperlink" Target="https://www.caixa.gov.br/Downloads/sinapi-metodologia/Livro_SINAPI_Calculos_Parametros.pdf" TargetMode="External"/><Relationship Id="rId8579" Type="http://schemas.openxmlformats.org/officeDocument/2006/relationships/hyperlink" Target="https://www.caixa.gov.br/Downloads/sinapi-cadernos-tecnicos/SINAPI-CT-REDES-ENTERRADAS-DE-DISTRIBUICAO-ELETRICA.pdf" TargetMode="External"/><Relationship Id="rId1966" Type="http://schemas.openxmlformats.org/officeDocument/2006/relationships/hyperlink" Target="https://www.caixa.gov.br/Downloads/sinapi-cadernos-tecnicos/SINAPI-CT-DEPRECIACAO-JUROS-IMPOSTOS-E-SEGUROS-MANUTENCAO-E-MATERIAIS-NA-OPERACAO-DOS-EQUIPAMENTOS.pdf" TargetMode="External"/><Relationship Id="rId4025" Type="http://schemas.openxmlformats.org/officeDocument/2006/relationships/hyperlink" Target="https://www.caixa.gov.br/Downloads/sinapi-cadernos-tecnicos/SINAPI-CT-FORMAS-PARA-ESTRUTURAS-DE-CONCRETO-ARMADO.pdf" TargetMode="External"/><Relationship Id="rId5423" Type="http://schemas.openxmlformats.org/officeDocument/2006/relationships/hyperlink" Target="https://www.caixa.gov.br/Downloads/sinapi-cadernos-tecnicos/SINAPI-CT-INSTALACOES-PREDIAIS-DE-ESGOTO-TUBOS-E-CONEXOES.pdf" TargetMode="External"/><Relationship Id="rId8993" Type="http://schemas.openxmlformats.org/officeDocument/2006/relationships/hyperlink" Target="https://www.caixa.gov.br/Downloads/sinapi-cadernos-tecnicos/SINAPI-CT-TELHAMENTO-PARA-COBERTURA.pdf" TargetMode="External"/><Relationship Id="rId1619" Type="http://schemas.openxmlformats.org/officeDocument/2006/relationships/hyperlink" Target="https://www.caixa.gov.br/Downloads/sinapi-cadernos-tecnicos/SINAPI-CT-CUSTOS-HORARIOS-PRODUTIVO-E-IMPRODUTIVO-DOS-EQUIPAMENTOS.pdf" TargetMode="External"/><Relationship Id="rId7595" Type="http://schemas.openxmlformats.org/officeDocument/2006/relationships/hyperlink" Target="https://www.caixa.gov.br/Downloads/sinapi-cadernos-tecnicos/SINAPI-CT-PAREDES-EM-DRYWALL.pdf" TargetMode="External"/><Relationship Id="rId8646" Type="http://schemas.openxmlformats.org/officeDocument/2006/relationships/hyperlink" Target="https://www.caixa.gov.br/Downloads/sinapi-cadernos-tecnicos/SINAPI-CT-REDES-DE-AGUA-E-ESGOTO-EM-PEAD-LISO-(TUBOS-E-CONEXOES).pdf" TargetMode="External"/><Relationship Id="rId3041" Type="http://schemas.openxmlformats.org/officeDocument/2006/relationships/hyperlink" Target="https://www.caixa.gov.br/Downloads/sinapi-cadernos-tecnicos/SINAPI-CT-EQUIPAMENTOS-DE-PROTECAO-COLETIVA.pdf" TargetMode="External"/><Relationship Id="rId6197" Type="http://schemas.openxmlformats.org/officeDocument/2006/relationships/hyperlink" Target="https://www.caixa.gov.br/Downloads/sinapi-cadernos-tecnicos/SINAPI-CT-INSTALACOES-DE-GAS-E-INCENDIO-EM-ACO-E-FERRO-GALVANIZADO.pdf" TargetMode="External"/><Relationship Id="rId7248" Type="http://schemas.openxmlformats.org/officeDocument/2006/relationships/hyperlink" Target="https://www.caixa.gov.br/Downloads/sinapi-cadernos-tecnicos/SINAPI-CT-LOUCAS-E-METAIS.pdf" TargetMode="External"/><Relationship Id="rId7662" Type="http://schemas.openxmlformats.org/officeDocument/2006/relationships/hyperlink" Target="https://www.caixa.gov.br/Downloads/sinapi-cadernos-tecnicos/SINAPI-CT-PAVIMENTO-INTERTRAVADO.pdf" TargetMode="External"/><Relationship Id="rId8713" Type="http://schemas.openxmlformats.org/officeDocument/2006/relationships/hyperlink" Target="https://www.caixa.gov.br/Downloads/sinapi-cadernos-tecnicos/SINAPI-CT-REDES-DE-AGUA-E-ESGOTO-EM-PEAD-LISO-(TUBOS-E-CONEXOES).pdf" TargetMode="External"/><Relationship Id="rId3858" Type="http://schemas.openxmlformats.org/officeDocument/2006/relationships/hyperlink" Target="https://www.caixa.gov.br/Downloads/sinapi-cadernos-tecnicos/SINAPI-CT-EXECUCAO-DE-TIRANTES.pdf" TargetMode="External"/><Relationship Id="rId4909" Type="http://schemas.openxmlformats.org/officeDocument/2006/relationships/hyperlink" Target="https://www.caixa.gov.br/Downloads/sinapi-cadernos-tecnicos/SINAPI-CT-INSTALACOES-HIDRAULICAS-RESERVACAO-E-BOMBAS-DE-RECALQUE.pdf" TargetMode="External"/><Relationship Id="rId6264" Type="http://schemas.openxmlformats.org/officeDocument/2006/relationships/hyperlink" Target="https://www.caixa.gov.br/Downloads/sinapi-cadernos-tecnicos/SINAPI-CT-INSTALACOES-DE-GAS-EM-PEX-MULTICAMADAS.pdf" TargetMode="External"/><Relationship Id="rId7315" Type="http://schemas.openxmlformats.org/officeDocument/2006/relationships/hyperlink" Target="https://www.caixa.gov.br/Downloads/sinapi-cadernos-tecnicos/SINAPI-CT-MASSA-UNICA-EXTERNA.pdf" TargetMode="External"/><Relationship Id="rId779" Type="http://schemas.openxmlformats.org/officeDocument/2006/relationships/hyperlink" Target="https://www.caixa.gov.br/Downloads/sinapi-cadernos-tecnicos/SINAPI-CT-ATERROS-BASES-SUB-BASES-E-IMPRIMACOES.pdf" TargetMode="External"/><Relationship Id="rId5280" Type="http://schemas.openxmlformats.org/officeDocument/2006/relationships/hyperlink" Target="https://www.caixa.gov.br/Downloads/sinapi-cadernos-tecnicos/SINAPI-CT-INSTALACOES-HIDRAULICAS-EM-PPR.pdf" TargetMode="External"/><Relationship Id="rId6331" Type="http://schemas.openxmlformats.org/officeDocument/2006/relationships/hyperlink" Target="https://www.caixa.gov.br/Downloads/sinapi-cadernos-tecnicos/SINAPI-CT-INSTALACOES-DE-AR-CONDICIONADO.pdf" TargetMode="External"/><Relationship Id="rId9487" Type="http://schemas.openxmlformats.org/officeDocument/2006/relationships/hyperlink" Target="https://www.caixa.gov.br/Downloads/sinapi-cadernos-tecnicos/SINAPI-CT-VERGAS-CONTRAVERGAS-E-FIXACAO-DE-ALVENARIA.pdf" TargetMode="External"/><Relationship Id="rId1476" Type="http://schemas.openxmlformats.org/officeDocument/2006/relationships/hyperlink" Target="https://www.caixa.gov.br/Downloads/sinapi-cadernos-tecnicos/SINAPI-CT-CUSTOS-HORARIOS-PRODUTIVO-E-IMPRODUTIVO-DOS-EQUIPAMENTOS.pdf" TargetMode="External"/><Relationship Id="rId2874" Type="http://schemas.openxmlformats.org/officeDocument/2006/relationships/hyperlink" Target="https://www.caixa.gov.br/Downloads/sinapi-cadernos-tecnicos/SINAPI-CT-ELETROCALHAS.pdf" TargetMode="External"/><Relationship Id="rId3925" Type="http://schemas.openxmlformats.org/officeDocument/2006/relationships/hyperlink" Target="https://www.caixa.gov.br/Downloads/sinapi-cadernos-tecnicos/SINAPI-CT-FOSSAS-E-SUMIDOUROS.pdf" TargetMode="External"/><Relationship Id="rId8089" Type="http://schemas.openxmlformats.org/officeDocument/2006/relationships/hyperlink" Target="https://www.caixa.gov.br/Downloads/sinapi-cadernos-tecnicos/SINAPI-CT-POSTES-DE-CONCRETO-E-METALICOS.pdf" TargetMode="External"/><Relationship Id="rId846" Type="http://schemas.openxmlformats.org/officeDocument/2006/relationships/hyperlink" Target="https://www.caixa.gov.br/Downloads/sinapi-cadernos-tecnicos/SINAPI-CT-ATERROS-BASES-SUB-BASES-E-IMPRIMACOES.pdf" TargetMode="External"/><Relationship Id="rId1129" Type="http://schemas.openxmlformats.org/officeDocument/2006/relationships/hyperlink" Target="https://www.caixa.gov.br/Downloads/sinapi-cadernos-tecnicos/SINAPI-CT-CAIXAS-ENTERRADAS.pdf" TargetMode="External"/><Relationship Id="rId1890" Type="http://schemas.openxmlformats.org/officeDocument/2006/relationships/hyperlink" Target="https://www.caixa.gov.br/Downloads/sinapi-cadernos-tecnicos/SINAPI-CT-DEMOLICOES-E-REMOCOES.pdf" TargetMode="External"/><Relationship Id="rId2527" Type="http://schemas.openxmlformats.org/officeDocument/2006/relationships/hyperlink" Target="https://www.caixa.gov.br/Downloads/sinapi-cadernos-tecnicos/SINAPI-CT-DEPRECIACAO-JUROS-IMPOSTOS-E-SEGUROS-MANUTENCAO-E-MATERIAIS-NA-OPERACAO-DOS-EQUIPAMENTOS.pdf" TargetMode="External"/><Relationship Id="rId2941" Type="http://schemas.openxmlformats.org/officeDocument/2006/relationships/hyperlink" Target="https://www.caixa.gov.br/Downloads/sinapi-cadernos-tecnicos/SINAPI-CT-ELETROCALHAS.pdf" TargetMode="External"/><Relationship Id="rId5000" Type="http://schemas.openxmlformats.org/officeDocument/2006/relationships/hyperlink" Target="https://www.caixa.gov.br/Downloads/sinapi-cadernos-tecnicos/SINAPI-CT-INSTALACOES-HIDRAULICAS-RESERVACAO-E-BOMBAS-DE-RECALQUE.pdf" TargetMode="External"/><Relationship Id="rId8156" Type="http://schemas.openxmlformats.org/officeDocument/2006/relationships/hyperlink" Target="https://www.caixa.gov.br/Downloads/sinapi-cadernos-tecnicos/SINAPI-CT-POCOS-DE-VISITA-E-CAIXAS-PARA-BOCAS-DE-LOBO.pdf" TargetMode="External"/><Relationship Id="rId9207" Type="http://schemas.openxmlformats.org/officeDocument/2006/relationships/hyperlink" Target="https://www.caixa.gov.br/Downloads/sinapi-cadernos-tecnicos/SINAPI-CT-TRANSPORTE-DE-MATERIAIS-DENTRO-DO-CANTEIRO-DE-OBRAS.pdf" TargetMode="External"/><Relationship Id="rId9554" Type="http://schemas.openxmlformats.org/officeDocument/2006/relationships/hyperlink" Target="https://www.caixa.gov.br/Downloads/sinapi-cadernos-tecnicos/SINAPI-CT-VIDROS-E-ESPELHOS.pdf" TargetMode="External"/><Relationship Id="rId913" Type="http://schemas.openxmlformats.org/officeDocument/2006/relationships/hyperlink" Target="https://www.caixa.gov.br/Downloads/sinapi-cadernos-tecnicos/SINAPI-CT-ATERROS-BASES-SUB-BASES-E-IMPRIMACOES.pdf" TargetMode="External"/><Relationship Id="rId1543" Type="http://schemas.openxmlformats.org/officeDocument/2006/relationships/hyperlink" Target="https://www.caixa.gov.br/Downloads/sinapi-cadernos-tecnicos/SINAPI-CT-CUSTOS-HORARIOS-PRODUTIVO-E-IMPRODUTIVO-DOS-EQUIPAMENTOS.pdf" TargetMode="External"/><Relationship Id="rId4699" Type="http://schemas.openxmlformats.org/officeDocument/2006/relationships/hyperlink" Target="https://www.caixa.gov.br/Downloads/sinapi-cadernos-tecnicos/SINAPI-CT-INSTALACOES-ELETRICAS-QUADROS-CABOS-DISJUNTORES-CONTATORES-E-BARRAMENTOS-BLINDADOS.pdf" TargetMode="External"/><Relationship Id="rId8570" Type="http://schemas.openxmlformats.org/officeDocument/2006/relationships/hyperlink" Target="https://www.caixa.gov.br/Downloads/sinapi-cadernos-tecnicos/SINAPI-CT-REDES-ENTERRADAS-DE-DISTRIBUICAO-ELETRICA.pdf" TargetMode="External"/><Relationship Id="rId9621" Type="http://schemas.openxmlformats.org/officeDocument/2006/relationships/hyperlink" Target="https://www.caixa.gov.br/Downloads/sinapi-cadernos-tecnicos/SINAPI-CT-VALVULAS-E-REGISTROS-PARA-SISTEMAS-PREDIAIS.pdf" TargetMode="External"/><Relationship Id="rId1610" Type="http://schemas.openxmlformats.org/officeDocument/2006/relationships/hyperlink" Target="https://www.caixa.gov.br/Downloads/sinapi-cadernos-tecnicos/SINAPI-CT-CUSTOS-HORARIOS-PRODUTIVO-E-IMPRODUTIVO-DOS-EQUIPAMENTOS.pdf" TargetMode="External"/><Relationship Id="rId4766" Type="http://schemas.openxmlformats.org/officeDocument/2006/relationships/hyperlink" Target="https://www.caixa.gov.br/Downloads/sinapi-cadernos-tecnicos/SINAPI-CT-INSTALACOES-ELETRICAS-REDE-DE-DISTRIBUICAO.pdf" TargetMode="External"/><Relationship Id="rId5817" Type="http://schemas.openxmlformats.org/officeDocument/2006/relationships/hyperlink" Target="https://www.caixa.gov.br/Downloads/sinapi-cadernos-tecnicos/SINAPI-CT-INSTALACOES-PREDIAIS-DE-AGUAS-PLUVIAIS-TUBOS-CONEXOES-CAIXAS-E-RALOS.pdf" TargetMode="External"/><Relationship Id="rId7172" Type="http://schemas.openxmlformats.org/officeDocument/2006/relationships/hyperlink" Target="https://www.caixa.gov.br/Downloads/sinapi-cadernos-tecnicos/SINAPI-CT-LOUCAS-E-METAIS.pdf" TargetMode="External"/><Relationship Id="rId8223" Type="http://schemas.openxmlformats.org/officeDocument/2006/relationships/hyperlink" Target="https://www.caixa.gov.br/Downloads/sinapi-cadernos-tecnicos/SINAPI-CT-POCOS-DE-VISITA-E-CAIXAS-PARA-BOCAS-DE-LOBO.pdf" TargetMode="External"/><Relationship Id="rId3368" Type="http://schemas.openxmlformats.org/officeDocument/2006/relationships/hyperlink" Target="https://www.caixa.gov.br/Downloads/sinapi-cadernos-tecnicos/SINAPI-CT-ESCORAMENTO-E-PREPARO-DE-FUNDO-DE-VALAS.pdf" TargetMode="External"/><Relationship Id="rId3782" Type="http://schemas.openxmlformats.org/officeDocument/2006/relationships/hyperlink" Target="https://www.caixa.gov.br/Downloads/sinapi-cadernos-tecnicos/SINAPI-CT-ESTRUTURAS-DE-MADEIRA.pdf" TargetMode="External"/><Relationship Id="rId4419" Type="http://schemas.openxmlformats.org/officeDocument/2006/relationships/hyperlink" Target="https://www.caixa.gov.br/Downloads/sinapi-cadernos-tecnicos/SINAPI-CT-INSTALACOES-ELETRICAS-ELETRODUTOS-EMBUTIDOS-CABOS-CAIXAS-TOMADAS-E-INTERRUPTORES.pdf" TargetMode="External"/><Relationship Id="rId4833" Type="http://schemas.openxmlformats.org/officeDocument/2006/relationships/hyperlink" Target="https://www.caixa.gov.br/Downloads/sinapi-cadernos-tecnicos/SINAPI-CT-INSTALACOES-HIDRAULICAS-RESERVACAO-E-BOMBAS-DE-RECALQUE.pdf" TargetMode="External"/><Relationship Id="rId7989" Type="http://schemas.openxmlformats.org/officeDocument/2006/relationships/hyperlink" Target="https://www.caixa.gov.br/Downloads/sinapi-cadernos-tecnicos/SINAPI-CT-PISOS.pdf" TargetMode="External"/><Relationship Id="rId289" Type="http://schemas.openxmlformats.org/officeDocument/2006/relationships/hyperlink" Target="https://www.caixa.gov.br/Downloads/sinapi-cadernos-tecnicos/SINAPI-CT-ARMACAO-PARA-ESTRUTURAS-DE-CONCRETO-ARMADO.pdf" TargetMode="External"/><Relationship Id="rId2384" Type="http://schemas.openxmlformats.org/officeDocument/2006/relationships/hyperlink" Target="https://www.caixa.gov.br/Downloads/sinapi-cadernos-tecnicos/SINAPI-CT-DEPRECIACAO-JUROS-IMPOSTOS-E-SEGUROS-MANUTENCAO-E-MATERIAIS-NA-OPERACAO-DOS-EQUIPAMENTOS.pdf" TargetMode="External"/><Relationship Id="rId3435" Type="http://schemas.openxmlformats.org/officeDocument/2006/relationships/hyperlink" Target="https://www.caixa.gov.br/Downloads/sinapi-cadernos-tecnicos/SINAPI-CT-ESQUADRIAS-JANELAS.pdf" TargetMode="External"/><Relationship Id="rId356" Type="http://schemas.openxmlformats.org/officeDocument/2006/relationships/hyperlink" Target="https://www.caixa.gov.br/Downloads/sinapi-cadernos-tecnicos/SINAPI-CT-ASSENTAMENTO-DE-TUBOS-DE-ESGOTO-EM-PVC-E-PEAD.pdf" TargetMode="External"/><Relationship Id="rId770" Type="http://schemas.openxmlformats.org/officeDocument/2006/relationships/hyperlink" Target="https://www.caixa.gov.br/Downloads/sinapi-cadernos-tecnicos/SINAPI-CT-ATERROS-BASES-SUB-BASES-E-IMPRIMACOES.pdf" TargetMode="External"/><Relationship Id="rId2037" Type="http://schemas.openxmlformats.org/officeDocument/2006/relationships/hyperlink" Target="https://www.caixa.gov.br/Downloads/sinapi-cadernos-tecnicos/SINAPI-CT-DEPRECIACAO-JUROS-IMPOSTOS-E-SEGUROS-MANUTENCAO-E-MATERIAIS-NA-OPERACAO-DOS-EQUIPAMENTOS.pdf" TargetMode="External"/><Relationship Id="rId2451" Type="http://schemas.openxmlformats.org/officeDocument/2006/relationships/hyperlink" Target="https://www.caixa.gov.br/Downloads/sinapi-cadernos-tecnicos/SINAPI-CT-DEPRECIACAO-JUROS-IMPOSTOS-E-SEGUROS-MANUTENCAO-E-MATERIAIS-NA-OPERACAO-DOS-EQUIPAMENTOS.pdf" TargetMode="External"/><Relationship Id="rId4900" Type="http://schemas.openxmlformats.org/officeDocument/2006/relationships/hyperlink" Target="https://www.caixa.gov.br/Downloads/sinapi-cadernos-tecnicos/SINAPI-CT-INSTALACOES-HIDRAULICAS-RESERVACAO-E-BOMBAS-DE-RECALQUE.pdf" TargetMode="External"/><Relationship Id="rId6658" Type="http://schemas.openxmlformats.org/officeDocument/2006/relationships/hyperlink" Target="https://www.caixa.gov.br/Downloads/sinapi-cadernos-tecnicos/SINAPI-CT-LAJES-PRE-MOLDADAS.pdf" TargetMode="External"/><Relationship Id="rId9064" Type="http://schemas.openxmlformats.org/officeDocument/2006/relationships/hyperlink" Target="https://www.caixa.gov.br/Downloads/sinapi-cadernos-tecnicos/SINAPI-CT-TRANSPORTE-FLUVIAL-CARGA-E-DESCARGA.pdf" TargetMode="External"/><Relationship Id="rId423" Type="http://schemas.openxmlformats.org/officeDocument/2006/relationships/hyperlink" Target="https://www.caixa.gov.br/Downloads/sinapi-cadernos-tecnicos/SINAPI-CT-ASSENTAMENTO-DE-TUBOS-DE-PVC-E-METALICOS-EM-REDES-DE-AGUA.pdf" TargetMode="External"/><Relationship Id="rId1053" Type="http://schemas.openxmlformats.org/officeDocument/2006/relationships/hyperlink" Target="https://www.caixa.gov.br/Downloads/sinapi-cadernos-tecnicos/SINAPI-CT-BOCAS-PARA-BUEIROS.pdf" TargetMode="External"/><Relationship Id="rId2104" Type="http://schemas.openxmlformats.org/officeDocument/2006/relationships/hyperlink" Target="https://www.caixa.gov.br/Downloads/sinapi-cadernos-tecnicos/SINAPI-CT-DEPRECIACAO-JUROS-IMPOSTOS-E-SEGUROS-MANUTENCAO-E-MATERIAIS-NA-OPERACAO-DOS-EQUIPAMENTOS.pdf" TargetMode="External"/><Relationship Id="rId3502" Type="http://schemas.openxmlformats.org/officeDocument/2006/relationships/hyperlink" Target="https://www.caixa.gov.br/Downloads/sinapi-cadernos-tecnicos/SINAPI-CT-ESQUADRIAS-PORTAS.pdf" TargetMode="External"/><Relationship Id="rId7709" Type="http://schemas.openxmlformats.org/officeDocument/2006/relationships/hyperlink" Target="https://www.caixa.gov.br/Downloads/sinapi-cadernos-tecnicos/SINAPI-CT-PAVIMENTO-RIGIDO-DE-CONCRETO.pdf" TargetMode="External"/><Relationship Id="rId8080" Type="http://schemas.openxmlformats.org/officeDocument/2006/relationships/hyperlink" Target="https://www.caixa.gov.br/Downloads/sinapi-cadernos-tecnicos/SINAPI-CT-POSTES-DE-CONCRETO-E-METALICOS.pdf" TargetMode="External"/><Relationship Id="rId9131" Type="http://schemas.openxmlformats.org/officeDocument/2006/relationships/hyperlink" Target="https://www.caixa.gov.br/Downloads/sinapi-cadernos-tecnicos/SINAPI-CT-TRANSPORTE-FLUVIAL-CARGA-E-DESCARGA.pdf" TargetMode="External"/><Relationship Id="rId5674" Type="http://schemas.openxmlformats.org/officeDocument/2006/relationships/hyperlink" Target="https://www.caixa.gov.br/Downloads/sinapi-cadernos-tecnicos/SINAPI-CT-INSTALACOES-PREDIAIS-DE-AGUA-FRIA-EM-PVC.pdf" TargetMode="External"/><Relationship Id="rId6725" Type="http://schemas.openxmlformats.org/officeDocument/2006/relationships/hyperlink" Target="https://www.caixa.gov.br/Downloads/sinapi-cadernos-tecnicos/SINAPI-CT-LIGACOES-PREDIAIS-DE-AGUA-E-ESGOTO.pdf" TargetMode="External"/><Relationship Id="rId1120" Type="http://schemas.openxmlformats.org/officeDocument/2006/relationships/hyperlink" Target="https://www.caixa.gov.br/Downloads/sinapi-cadernos-tecnicos/SINAPI-CT-CAIXAS-ENTERRADAS.pdf" TargetMode="External"/><Relationship Id="rId4276" Type="http://schemas.openxmlformats.org/officeDocument/2006/relationships/hyperlink" Target="https://www.caixa.gov.br/Downloads/sinapi-cadernos-tecnicos/SINAPI-CT-ILUMINACAO-PREDIAL-E-MONITORAMENTO.pdf" TargetMode="External"/><Relationship Id="rId4690" Type="http://schemas.openxmlformats.org/officeDocument/2006/relationships/hyperlink" Target="https://www.caixa.gov.br/Downloads/sinapi-cadernos-tecnicos/SINAPI-CT-INSTALACOES-ELETRICAS-QUADROS-CABOS-DISJUNTORES-CONTATORES-E-BARRAMENTOS-BLINDADOS.pdf" TargetMode="External"/><Relationship Id="rId5327" Type="http://schemas.openxmlformats.org/officeDocument/2006/relationships/hyperlink" Target="https://www.caixa.gov.br/Downloads/sinapi-cadernos-tecnicos/SINAPI-CT-INSTALACOES-HIDRAULICAS-EM-PPR.pdf" TargetMode="External"/><Relationship Id="rId5741" Type="http://schemas.openxmlformats.org/officeDocument/2006/relationships/hyperlink" Target="https://www.caixa.gov.br/Downloads/sinapi-cadernos-tecnicos/SINAPI-CT-INSTALACOES-PREDIAIS-DE-AGUA-QUENTE-EM-CPVC.pdf" TargetMode="External"/><Relationship Id="rId8897" Type="http://schemas.openxmlformats.org/officeDocument/2006/relationships/hyperlink" Target="https://www.caixa.gov.br/Downloads/sinapi-cadernos-tecnicos/SINAPI-CT-SISTEMA-DE-PROTECAO-CONTRA-DESCARGAS-ATMOSFERICAS-SPDA.pdf" TargetMode="External"/><Relationship Id="rId1937" Type="http://schemas.openxmlformats.org/officeDocument/2006/relationships/hyperlink" Target="https://www.caixa.gov.br/Downloads/sinapi-cadernos-tecnicos/SINAPI-CT-DEPRECIACAO-JUROS-IMPOSTOS-E-SEGUROS-MANUTENCAO-E-MATERIAIS-NA-OPERACAO-DOS-EQUIPAMENTOS.pdf" TargetMode="External"/><Relationship Id="rId3292" Type="http://schemas.openxmlformats.org/officeDocument/2006/relationships/hyperlink" Target="https://www.caixa.gov.br/Downloads/sinapi-cadernos-tecnicos/SINAPI-CT-ESCAVACAO-DE-VALAS.pdf" TargetMode="External"/><Relationship Id="rId4343" Type="http://schemas.openxmlformats.org/officeDocument/2006/relationships/hyperlink" Target="https://www.caixa.gov.br/Downloads/sinapi-cadernos-tecnicos/SINAPI-CT-IMPERMEABILIZACAO-PROTECAO-MECANICA-E-TRATAMENTO-DE-JUNTA.pdf" TargetMode="External"/><Relationship Id="rId7499" Type="http://schemas.openxmlformats.org/officeDocument/2006/relationships/hyperlink" Target="https://www.caixa.gov.br/Downloads/sinapi-cadernos-tecnicos/SINAPI-CT-PAREDES-DE-CONCRETO-ARMACAO.pdf" TargetMode="External"/><Relationship Id="rId8964" Type="http://schemas.openxmlformats.org/officeDocument/2006/relationships/hyperlink" Target="https://www.caixa.gov.br/Downloads/sinapi-cadernos-tecnicos/SINAPI-CT-SISTEMAS-DE-MEDICAO.pdf" TargetMode="External"/><Relationship Id="rId4410" Type="http://schemas.openxmlformats.org/officeDocument/2006/relationships/hyperlink" Target="https://www.caixa.gov.br/Downloads/sinapi-cadernos-tecnicos/SINAPI-CT-INSTALACOES-ELETRICAS-ELETRODUTOS-EMBUTIDOS-CABOS-CAIXAS-TOMADAS-E-INTERRUPTORES.pdf" TargetMode="External"/><Relationship Id="rId7566" Type="http://schemas.openxmlformats.org/officeDocument/2006/relationships/hyperlink" Target="https://www.caixa.gov.br/Downloads/sinapi-cadernos-tecnicos/SINAPI-CT-PAREDES-DE-CONCRETO-FORMAS.pdf" TargetMode="External"/><Relationship Id="rId8617" Type="http://schemas.openxmlformats.org/officeDocument/2006/relationships/hyperlink" Target="https://www.caixa.gov.br/Downloads/sinapi-cadernos-tecnicos/SINAPI-CT-REDES-DE-LOGICA-TELEFONIA-E-IMAGEM.pdf" TargetMode="External"/><Relationship Id="rId280" Type="http://schemas.openxmlformats.org/officeDocument/2006/relationships/hyperlink" Target="https://www.caixa.gov.br/Downloads/sinapi-cadernos-tecnicos/SINAPI-CT-ARMACAO-PARA-ESTRUTURAS-DE-CONCRETO-ARMADO.pdf" TargetMode="External"/><Relationship Id="rId3012" Type="http://schemas.openxmlformats.org/officeDocument/2006/relationships/hyperlink" Target="https://www.caixa.gov.br/Downloads/sinapi-cadernos-tecnicos/SINAPI-CT-EQUIPAMENTOS-DE-PROTECAO-COLETIVA.pdf" TargetMode="External"/><Relationship Id="rId6168" Type="http://schemas.openxmlformats.org/officeDocument/2006/relationships/hyperlink" Target="https://www.caixa.gov.br/Downloads/sinapi-cadernos-tecnicos/SINAPI-CT-INSTALACOES-DE-GAS-E-INCENDIO-EM-ACO-E-FERRO-GALVANIZADO.pdf" TargetMode="External"/><Relationship Id="rId6582" Type="http://schemas.openxmlformats.org/officeDocument/2006/relationships/hyperlink" Target="https://www.caixa.gov.br/Downloads/sinapi-cadernos-tecnicos/SINAPI-CT-INSTALACOES-EM-COBRE.pdf" TargetMode="External"/><Relationship Id="rId7219" Type="http://schemas.openxmlformats.org/officeDocument/2006/relationships/hyperlink" Target="https://www.caixa.gov.br/Downloads/sinapi-cadernos-tecnicos/SINAPI-CT-LOUCAS-E-METAIS.pdf" TargetMode="External"/><Relationship Id="rId7980" Type="http://schemas.openxmlformats.org/officeDocument/2006/relationships/hyperlink" Target="https://www.caixa.gov.br/Downloads/sinapi-cadernos-tecnicos/SINAPI-CT-PISOS.pdf" TargetMode="External"/><Relationship Id="rId5184" Type="http://schemas.openxmlformats.org/officeDocument/2006/relationships/hyperlink" Target="https://www.caixa.gov.br/Downloads/sinapi-cadernos-tecnicos/SINAPI-CT-INSTALACOES-HIDRAULICAS-EM-PEX.pdf" TargetMode="External"/><Relationship Id="rId6235" Type="http://schemas.openxmlformats.org/officeDocument/2006/relationships/hyperlink" Target="https://www.caixa.gov.br/Downloads/sinapi-cadernos-tecnicos/SINAPI-CT-INSTALACOES-DE-GAS-E-INCENDIO-EM-ACO-E-FERRO-GALVANIZADO.pdf" TargetMode="External"/><Relationship Id="rId7633" Type="http://schemas.openxmlformats.org/officeDocument/2006/relationships/hyperlink" Target="https://www.caixa.gov.br/Downloads/sinapi-cadernos-tecnicos/SINAPI-CT-PASSEIOS-DE-CONCRETO.pdf" TargetMode="External"/><Relationship Id="rId2778" Type="http://schemas.openxmlformats.org/officeDocument/2006/relationships/hyperlink" Target="https://www.caixa.gov.br/Downloads/sinapi-cadernos-tecnicos/SINAPI-CT-DRENOS.pdf" TargetMode="External"/><Relationship Id="rId3829" Type="http://schemas.openxmlformats.org/officeDocument/2006/relationships/hyperlink" Target="https://www.caixa.gov.br/Downloads/sinapi-cadernos-tecnicos/SINAPI-CT-ESTRUTURAS-DE-MADEIRA.pdf" TargetMode="External"/><Relationship Id="rId7700" Type="http://schemas.openxmlformats.org/officeDocument/2006/relationships/hyperlink" Target="https://www.caixa.gov.br/Downloads/sinapi-cadernos-tecnicos/SINAPI-CT-PAVIMENTO-RIGIDO-DE-CONCRETO.pdf" TargetMode="External"/><Relationship Id="rId1794" Type="http://schemas.openxmlformats.org/officeDocument/2006/relationships/hyperlink" Target="https://www.caixa.gov.br/Downloads/sinapi-cadernos-tecnicos/SINAPI-CT-CUSTOS-HORARIOS-PRODUTIVO-E-IMPRODUTIVO-DOS-EQUIPAMENTOS.pdf" TargetMode="External"/><Relationship Id="rId2845" Type="http://schemas.openxmlformats.org/officeDocument/2006/relationships/hyperlink" Target="https://www.caixa.gov.br/Downloads/sinapi-cadernos-tecnicos/SINAPI-CT-DUTOS-PARA-AR-CONDICIONADO.pdf" TargetMode="External"/><Relationship Id="rId5251" Type="http://schemas.openxmlformats.org/officeDocument/2006/relationships/hyperlink" Target="https://www.caixa.gov.br/Downloads/sinapi-cadernos-tecnicos/SINAPI-CT-INSTALACOES-HIDRAULICAS-EM-PPR.pdf" TargetMode="External"/><Relationship Id="rId6302" Type="http://schemas.openxmlformats.org/officeDocument/2006/relationships/hyperlink" Target="https://www.caixa.gov.br/Downloads/sinapi-cadernos-tecnicos/SINAPI-CT-INSTALACOES-DE-GAS-EM-PEX-MULTICAMADAS.pdf" TargetMode="External"/><Relationship Id="rId9458" Type="http://schemas.openxmlformats.org/officeDocument/2006/relationships/hyperlink" Target="https://www.caixa.gov.br/Downloads/sinapi-cadernos-tecnicos/SINAPI-CT-TUBULOES.pdf" TargetMode="External"/><Relationship Id="rId86" Type="http://schemas.openxmlformats.org/officeDocument/2006/relationships/hyperlink" Target="https://www.caixa.gov.br/Downloads/sinapi-cadernos-tecnicos/SINAPI-CT-ALVENARIAS-DIVERSAS.pdf" TargetMode="External"/><Relationship Id="rId817" Type="http://schemas.openxmlformats.org/officeDocument/2006/relationships/hyperlink" Target="https://www.caixa.gov.br/Downloads/sinapi-cadernos-tecnicos/SINAPI-CT-ATERROS-BASES-SUB-BASES-E-IMPRIMACOES.pdf" TargetMode="External"/><Relationship Id="rId1447" Type="http://schemas.openxmlformats.org/officeDocument/2006/relationships/hyperlink" Target="https://www.caixa.gov.br/Downloads/sinapi-cadernos-tecnicos/SINAPI-CT-CUSTOS-HORARIOS-PRODUTIVO-E-IMPRODUTIVO-DOS-EQUIPAMENTOS.pdf" TargetMode="External"/><Relationship Id="rId1861" Type="http://schemas.openxmlformats.org/officeDocument/2006/relationships/hyperlink" Target="https://www.caixa.gov.br/Downloads/sinapi-cadernos-tecnicos/SINAPI-CT-DEMOLICOES-E-REMOCOES.pdf" TargetMode="External"/><Relationship Id="rId2912" Type="http://schemas.openxmlformats.org/officeDocument/2006/relationships/hyperlink" Target="https://www.caixa.gov.br/Downloads/sinapi-cadernos-tecnicos/SINAPI-CT-ELETROCALHAS.pdf" TargetMode="External"/><Relationship Id="rId8474" Type="http://schemas.openxmlformats.org/officeDocument/2006/relationships/hyperlink" Target="https://www.caixa.gov.br/Downloads/sinapi-cadernos-tecnicos/SINAPI-CT-RASGOS-E-FIXACOES.pdf" TargetMode="External"/><Relationship Id="rId9525" Type="http://schemas.openxmlformats.org/officeDocument/2006/relationships/hyperlink" Target="https://www.caixa.gov.br/Downloads/sinapi-cadernos-tecnicos/SINAPI-CT-VIDROS-E-ESPELHOS.pdf" TargetMode="External"/><Relationship Id="rId1514" Type="http://schemas.openxmlformats.org/officeDocument/2006/relationships/hyperlink" Target="https://www.caixa.gov.br/Downloads/sinapi-cadernos-tecnicos/SINAPI-CT-CUSTOS-HORARIOS-PRODUTIVO-E-IMPRODUTIVO-DOS-EQUIPAMENTOS.pdf" TargetMode="External"/><Relationship Id="rId7076" Type="http://schemas.openxmlformats.org/officeDocument/2006/relationships/hyperlink" Target="https://www.caixa.gov.br/Downloads/sinapi-metodologia/Livro_SINAPI_Calculos_Parametros.pdf" TargetMode="External"/><Relationship Id="rId7490" Type="http://schemas.openxmlformats.org/officeDocument/2006/relationships/hyperlink" Target="https://www.caixa.gov.br/Downloads/sinapi-cadernos-tecnicos/SINAPI-CT-PAISAGISMO-PLANTIO.pdf" TargetMode="External"/><Relationship Id="rId8127" Type="http://schemas.openxmlformats.org/officeDocument/2006/relationships/hyperlink" Target="https://www.caixa.gov.br/Downloads/sinapi-cadernos-tecnicos/SINAPI-CT-POCOS-DE-VISITA-E-CAIXAS-PARA-BOCAS-DE-LOBO.pdf" TargetMode="External"/><Relationship Id="rId8541" Type="http://schemas.openxmlformats.org/officeDocument/2006/relationships/hyperlink" Target="https://www.caixa.gov.br/Downloads/sinapi-cadernos-tecnicos/SINAPI-CT-RECOMPOSICAO-DE-PAVIMENTOS.pdf" TargetMode="External"/><Relationship Id="rId3686" Type="http://schemas.openxmlformats.org/officeDocument/2006/relationships/hyperlink" Target="https://www.caixa.gov.br/Downloads/sinapi-cadernos-tecnicos/SINAPI-CT-ESTRUTURA-E-TRAMA-PARA-COBERTURA.pdf" TargetMode="External"/><Relationship Id="rId6092" Type="http://schemas.openxmlformats.org/officeDocument/2006/relationships/hyperlink" Target="https://www.caixa.gov.br/Downloads/sinapi-cadernos-tecnicos/SINAPI-CT-INSTALACOES-DE-GAS-E-INCENDIO-EM-ACO-E-FERRO-GALVANIZADO.pdf" TargetMode="External"/><Relationship Id="rId7143" Type="http://schemas.openxmlformats.org/officeDocument/2006/relationships/hyperlink" Target="https://www.caixa.gov.br/Downloads/sinapi-cadernos-tecnicos/SINAPI-CT-LOCACAO-DE-OBRAS.pdf" TargetMode="External"/><Relationship Id="rId2288" Type="http://schemas.openxmlformats.org/officeDocument/2006/relationships/hyperlink" Target="https://www.caixa.gov.br/Downloads/sinapi-cadernos-tecnicos/SINAPI-CT-DEPRECIACAO-JUROS-IMPOSTOS-E-SEGUROS-MANUTENCAO-E-MATERIAIS-NA-OPERACAO-DOS-EQUIPAMENTOS.pdf" TargetMode="External"/><Relationship Id="rId3339" Type="http://schemas.openxmlformats.org/officeDocument/2006/relationships/hyperlink" Target="https://www.caixa.gov.br/Downloads/sinapi-cadernos-tecnicos/SINAPI-CT-ESCAVACAO-EM-MATERIAL-DE-3&#170;-CATEGORIA.pdf" TargetMode="External"/><Relationship Id="rId4737" Type="http://schemas.openxmlformats.org/officeDocument/2006/relationships/hyperlink" Target="https://www.caixa.gov.br/Downloads/sinapi-cadernos-tecnicos/SINAPI-CT-INSTALACOES-ELETRICAS-REDE-DE-DISTRIBUICAO.pdf" TargetMode="External"/><Relationship Id="rId7210" Type="http://schemas.openxmlformats.org/officeDocument/2006/relationships/hyperlink" Target="https://www.caixa.gov.br/Downloads/sinapi-cadernos-tecnicos/SINAPI-CT-LOUCAS-E-METAIS.pdf" TargetMode="External"/><Relationship Id="rId3753" Type="http://schemas.openxmlformats.org/officeDocument/2006/relationships/hyperlink" Target="https://www.caixa.gov.br/Downloads/sinapi-cadernos-tecnicos/SINAPI-CT-ESTRUTURAS-DE-CONTENCAO-ESTACAS-PAREDES-DIAFRAGMA-E-MURETA-GUIA.pdf" TargetMode="External"/><Relationship Id="rId4804" Type="http://schemas.openxmlformats.org/officeDocument/2006/relationships/hyperlink" Target="https://www.caixa.gov.br/Downloads/sinapi-cadernos-tecnicos/SINAPI-CT-INSTALACOES-ELETRICAS-REDE-DE-DISTRIBUICAO.pdf" TargetMode="External"/><Relationship Id="rId674" Type="http://schemas.openxmlformats.org/officeDocument/2006/relationships/hyperlink" Target="https://www.caixa.gov.br/Downloads/sinapi-cadernos-tecnicos/SINAPI-CT-ASSENTAMENTO-DE-TUBOS-DE-ESGOTO-OU-DRENAGEM-PLUVIAL-EM-CONCRETO.pdf" TargetMode="External"/><Relationship Id="rId2355" Type="http://schemas.openxmlformats.org/officeDocument/2006/relationships/hyperlink" Target="https://www.caixa.gov.br/Downloads/sinapi-cadernos-tecnicos/SINAPI-CT-DEPRECIACAO-JUROS-IMPOSTOS-E-SEGUROS-MANUTENCAO-E-MATERIAIS-NA-OPERACAO-DOS-EQUIPAMENTOS.pdf" TargetMode="External"/><Relationship Id="rId3406" Type="http://schemas.openxmlformats.org/officeDocument/2006/relationships/hyperlink" Target="https://www.caixa.gov.br/Downloads/sinapi-cadernos-tecnicos/SINAPI-CT-ESCORAMENTO-E-PREPARO-DE-FUNDO-DE-VALAS.pdf" TargetMode="External"/><Relationship Id="rId3820" Type="http://schemas.openxmlformats.org/officeDocument/2006/relationships/hyperlink" Target="https://www.caixa.gov.br/Downloads/sinapi-cadernos-tecnicos/SINAPI-CT-ESTRUTURAS-DE-MADEIRA.pdf" TargetMode="External"/><Relationship Id="rId6976" Type="http://schemas.openxmlformats.org/officeDocument/2006/relationships/hyperlink" Target="https://www.caixa.gov.br/Downloads/sinapi-metodologia/Livro_SINAPI_Calculos_Parametros.pdf" TargetMode="External"/><Relationship Id="rId9382" Type="http://schemas.openxmlformats.org/officeDocument/2006/relationships/hyperlink" Target="https://www.caixa.gov.br/Downloads/sinapi-cadernos-tecnicos/SINAPI-CT-TRATAMENTOS-SUPERFICIAIS.pdf" TargetMode="External"/><Relationship Id="rId327" Type="http://schemas.openxmlformats.org/officeDocument/2006/relationships/hyperlink" Target="https://www.caixa.gov.br/Downloads/sinapi-cadernos-tecnicos/SINAPI-CT-ARMACAO-PARA-ESTRUTURAS-DE-CONCRETO-ARMADO.pdf" TargetMode="External"/><Relationship Id="rId741" Type="http://schemas.openxmlformats.org/officeDocument/2006/relationships/hyperlink" Target="https://www.caixa.gov.br/Downloads/sinapi-cadernos-tecnicos/SINAPI-CT-ATERRO-E-REATERRO-DE-VALAS.pdf" TargetMode="External"/><Relationship Id="rId1371" Type="http://schemas.openxmlformats.org/officeDocument/2006/relationships/hyperlink" Target="https://www.caixa.gov.br/Downloads/sinapi-cadernos-tecnicos/SINAPI-CT-CONCRETO-PROTENDIDO.pdf" TargetMode="External"/><Relationship Id="rId2008" Type="http://schemas.openxmlformats.org/officeDocument/2006/relationships/hyperlink" Target="https://www.caixa.gov.br/Downloads/sinapi-cadernos-tecnicos/SINAPI-CT-DEPRECIACAO-JUROS-IMPOSTOS-E-SEGUROS-MANUTENCAO-E-MATERIAIS-NA-OPERACAO-DOS-EQUIPAMENTOS.pdf" TargetMode="External"/><Relationship Id="rId2422" Type="http://schemas.openxmlformats.org/officeDocument/2006/relationships/hyperlink" Target="https://www.caixa.gov.br/Downloads/sinapi-cadernos-tecnicos/SINAPI-CT-DEPRECIACAO-JUROS-IMPOSTOS-E-SEGUROS-MANUTENCAO-E-MATERIAIS-NA-OPERACAO-DOS-EQUIPAMENTOS.pdf" TargetMode="External"/><Relationship Id="rId5578" Type="http://schemas.openxmlformats.org/officeDocument/2006/relationships/hyperlink" Target="https://www.caixa.gov.br/Downloads/sinapi-cadernos-tecnicos/SINAPI-CT-INSTALACOES-PREDIAIS-DE-AGUA-FRIA-EM-PVC.pdf" TargetMode="External"/><Relationship Id="rId5992" Type="http://schemas.openxmlformats.org/officeDocument/2006/relationships/hyperlink" Target="https://www.caixa.gov.br/Downloads/sinapi-cadernos-tecnicos/SINAPI-CT-INSTALACOES-DE-GAS-E-INCENDIO-EM-ACO-E-FERRO-GALVANIZADO.pdf" TargetMode="External"/><Relationship Id="rId6629" Type="http://schemas.openxmlformats.org/officeDocument/2006/relationships/hyperlink" Target="https://www.caixa.gov.br/Downloads/sinapi-cadernos-tecnicos/SINAPI-CT-INSTALACOES-PARA-CANTEIROS-DE-OBRAS.pdf" TargetMode="External"/><Relationship Id="rId9035" Type="http://schemas.openxmlformats.org/officeDocument/2006/relationships/hyperlink" Target="https://www.caixa.gov.br/Downloads/sinapi-cadernos-tecnicos/SINAPI-CT-TRANSFORMADORES.pdf" TargetMode="External"/><Relationship Id="rId601" Type="http://schemas.openxmlformats.org/officeDocument/2006/relationships/hyperlink" Target="https://www.caixa.gov.br/Downloads/sinapi-cadernos-tecnicos/SINAPI-CT-ASSENTAMENTO-DE-TUBOS-DE-PVC-E-METALICOS-EM-REDES-DE-AGUA.pdf" TargetMode="External"/><Relationship Id="rId1024" Type="http://schemas.openxmlformats.org/officeDocument/2006/relationships/hyperlink" Target="https://www.caixa.gov.br/Downloads/sinapi-cadernos-tecnicos/SINAPI-CT-BOCAS-PARA-BUEIROS.pdf" TargetMode="External"/><Relationship Id="rId1231" Type="http://schemas.openxmlformats.org/officeDocument/2006/relationships/hyperlink" Target="https://www.caixa.gov.br/Downloads/sinapi-cadernos-tecnicos/SINAPI-CT-CANALETAS-GRELHAS-E-CAIXAS-COM-GRELHA-PARA-DRENAGEM.pdf" TargetMode="External"/><Relationship Id="rId4387" Type="http://schemas.openxmlformats.org/officeDocument/2006/relationships/hyperlink" Target="https://www.caixa.gov.br/Downloads/sinapi-cadernos-tecnicos/SINAPI-CT-INSTALACOES-ELETRICAS-ELETRODUTOS-EMBUTIDOS-CABOS-CAIXAS-TOMADAS-E-INTERRUPTORES.pdf" TargetMode="External"/><Relationship Id="rId4594" Type="http://schemas.openxmlformats.org/officeDocument/2006/relationships/hyperlink" Target="https://www.caixa.gov.br/Downloads/sinapi-cadernos-tecnicos/SINAPI-CT-INSTALACOES-ELETRICAS-ELETRODUTOS-CONEXOES-E-CONDULETES-APARENTES.pdf" TargetMode="External"/><Relationship Id="rId5438" Type="http://schemas.openxmlformats.org/officeDocument/2006/relationships/hyperlink" Target="https://www.caixa.gov.br/Downloads/sinapi-cadernos-tecnicos/SINAPI-CT-INSTALACOES-PREDIAIS-DE-ESGOTO-TUBOS-E-CONEXOES.pdf" TargetMode="External"/><Relationship Id="rId5645" Type="http://schemas.openxmlformats.org/officeDocument/2006/relationships/hyperlink" Target="https://www.caixa.gov.br/Downloads/sinapi-cadernos-tecnicos/SINAPI-CT-INSTALACOES-PREDIAIS-DE-AGUA-FRIA-EM-PVC.pdf" TargetMode="External"/><Relationship Id="rId5852" Type="http://schemas.openxmlformats.org/officeDocument/2006/relationships/hyperlink" Target="https://www.caixa.gov.br/Downloads/sinapi-cadernos-tecnicos/SINAPI-CT-INSTALACOES-PREDIAIS-DE-AGUAS-PLUVIAIS-TUBOS-CONEXOES-CAIXAS-E-RALOS.pdf" TargetMode="External"/><Relationship Id="rId8051" Type="http://schemas.openxmlformats.org/officeDocument/2006/relationships/hyperlink" Target="https://www.caixa.gov.br/Downloads/sinapi-cadernos-tecnicos/SINAPI-CT-POSTES-DE-CONCRETO-E-METALICOS.pdf" TargetMode="External"/><Relationship Id="rId9102" Type="http://schemas.openxmlformats.org/officeDocument/2006/relationships/hyperlink" Target="https://www.caixa.gov.br/Downloads/sinapi-cadernos-tecnicos/SINAPI-CT-TRANSPORTE-FLUVIAL-CARGA-E-DESCARGA.pdf" TargetMode="External"/><Relationship Id="rId3196" Type="http://schemas.openxmlformats.org/officeDocument/2006/relationships/hyperlink" Target="https://www.caixa.gov.br/Downloads/sinapi-cadernos-tecnicos/SINAPI-CT-ESCAVACAO-VERTICAL-A-CEU-ABERTO.pdf" TargetMode="External"/><Relationship Id="rId4247" Type="http://schemas.openxmlformats.org/officeDocument/2006/relationships/hyperlink" Target="https://www.caixa.gov.br/Downloads/sinapi-cadernos-tecnicos/SINAPI-CT-GUIAS-E-SARJETAS.pdf" TargetMode="External"/><Relationship Id="rId4454" Type="http://schemas.openxmlformats.org/officeDocument/2006/relationships/hyperlink" Target="https://www.caixa.gov.br/Downloads/sinapi-cadernos-tecnicos/SINAPI-CT-INSTALACOES-ELETRICAS-ELETRODUTOS-EMBUTIDOS-CABOS-CAIXAS-TOMADAS-E-INTERRUPTORES.pdf" TargetMode="External"/><Relationship Id="rId4661" Type="http://schemas.openxmlformats.org/officeDocument/2006/relationships/hyperlink" Target="https://www.caixa.gov.br/Downloads/sinapi-cadernos-tecnicos/SINAPI-CT-INSTALACOES-ELETRICAS-QUADROS-CABOS-DISJUNTORES-CONTATORES-E-BARRAMENTOS-BLINDADOS.pdf" TargetMode="External"/><Relationship Id="rId5505" Type="http://schemas.openxmlformats.org/officeDocument/2006/relationships/hyperlink" Target="https://www.caixa.gov.br/Downloads/sinapi-cadernos-tecnicos/SINAPI-CT-INSTALACOES-PREDIAIS-DE-AGUA-FRIA-EM-PVC.pdf" TargetMode="External"/><Relationship Id="rId6903" Type="http://schemas.openxmlformats.org/officeDocument/2006/relationships/hyperlink" Target="https://www.caixa.gov.br/Downloads/sinapi-metodologia/Livro_SINAPI_Calculos_Parametros.pdf" TargetMode="External"/><Relationship Id="rId8868" Type="http://schemas.openxmlformats.org/officeDocument/2006/relationships/hyperlink" Target="https://www.caixa.gov.br/Downloads/sinapi-cadernos-tecnicos/SINAPI-CT-SINALIZACAO-VERTICAL-VIARIA.pdf" TargetMode="External"/><Relationship Id="rId3056" Type="http://schemas.openxmlformats.org/officeDocument/2006/relationships/hyperlink" Target="https://www.caixa.gov.br/Downloads/sinapi-cadernos-tecnicos/SINAPI-CT-ESCADAS.pdf" TargetMode="External"/><Relationship Id="rId3263" Type="http://schemas.openxmlformats.org/officeDocument/2006/relationships/hyperlink" Target="https://www.caixa.gov.br/Downloads/sinapi-cadernos-tecnicos/SINAPI-CT-ESCAVACAO-VERTICAL-A-CEU-ABERTO.pdf" TargetMode="External"/><Relationship Id="rId3470" Type="http://schemas.openxmlformats.org/officeDocument/2006/relationships/hyperlink" Target="https://www.caixa.gov.br/Downloads/sinapi-cadernos-tecnicos/SINAPI-CT-ESQUADRIAS-PORTAS.pdf" TargetMode="External"/><Relationship Id="rId4107" Type="http://schemas.openxmlformats.org/officeDocument/2006/relationships/hyperlink" Target="https://www.caixa.gov.br/Downloads/sinapi-cadernos-tecnicos/SINAPI-CT-FORMAS-PARA-ESTRUTURAS-DE-CONCRETO-ARMADO.pdf" TargetMode="External"/><Relationship Id="rId4314" Type="http://schemas.openxmlformats.org/officeDocument/2006/relationships/hyperlink" Target="https://www.caixa.gov.br/Downloads/sinapi-cadernos-tecnicos/SINAPI-CT-ILUMINACAO-PREDIAL-E-MONITORAMENTO.pdf" TargetMode="External"/><Relationship Id="rId5712" Type="http://schemas.openxmlformats.org/officeDocument/2006/relationships/hyperlink" Target="https://www.caixa.gov.br/Downloads/sinapi-cadernos-tecnicos/SINAPI-CT-INSTALACOES-PREDIAIS-DE-AGUA-QUENTE-EM-CPVC.pdf" TargetMode="External"/><Relationship Id="rId184" Type="http://schemas.openxmlformats.org/officeDocument/2006/relationships/hyperlink" Target="https://www.caixa.gov.br/Downloads/sinapi-cadernos-tecnicos/SINAPI-CT-ARGAMASSAS.pdf" TargetMode="External"/><Relationship Id="rId391" Type="http://schemas.openxmlformats.org/officeDocument/2006/relationships/hyperlink" Target="https://www.caixa.gov.br/Downloads/sinapi-cadernos-tecnicos/SINAPI-CT-ASSENTAMENTO-DE-TUBOS-DE-ESGOTO-EM-PVC-E-PEAD.pdf" TargetMode="External"/><Relationship Id="rId1908" Type="http://schemas.openxmlformats.org/officeDocument/2006/relationships/hyperlink" Target="https://www.caixa.gov.br/Downloads/sinapi-cadernos-tecnicos/SINAPI-CT-DEPRECIACAO-JUROS-IMPOSTOS-E-SEGUROS-MANUTENCAO-E-MATERIAIS-NA-OPERACAO-DOS-EQUIPAMENTOS.pdf" TargetMode="External"/><Relationship Id="rId2072" Type="http://schemas.openxmlformats.org/officeDocument/2006/relationships/hyperlink" Target="https://www.caixa.gov.br/Downloads/sinapi-cadernos-tecnicos/SINAPI-CT-DEPRECIACAO-JUROS-IMPOSTOS-E-SEGUROS-MANUTENCAO-E-MATERIAIS-NA-OPERACAO-DOS-EQUIPAMENTOS.pdf" TargetMode="External"/><Relationship Id="rId3123" Type="http://schemas.openxmlformats.org/officeDocument/2006/relationships/hyperlink" Target="https://www.caixa.gov.br/Downloads/sinapi-cadernos-tecnicos/SINAPI-CT-ESCADAS.pdf" TargetMode="External"/><Relationship Id="rId4521" Type="http://schemas.openxmlformats.org/officeDocument/2006/relationships/hyperlink" Target="https://www.caixa.gov.br/Downloads/sinapi-cadernos-tecnicos/SINAPI-CT-INSTALACOES-ELETRICAS-ELETRODUTOS-EMBUTIDOS-CABOS-CAIXAS-TOMADAS-E-INTERRUPTORES.pdf" TargetMode="External"/><Relationship Id="rId6279" Type="http://schemas.openxmlformats.org/officeDocument/2006/relationships/hyperlink" Target="https://www.caixa.gov.br/Downloads/sinapi-cadernos-tecnicos/SINAPI-CT-INSTALACOES-DE-GAS-EM-PEX-MULTICAMADAS.pdf" TargetMode="External"/><Relationship Id="rId7677" Type="http://schemas.openxmlformats.org/officeDocument/2006/relationships/hyperlink" Target="https://www.caixa.gov.br/Downloads/sinapi-cadernos-tecnicos/SINAPI-CT-PAVIMENTO-INTERTRAVADO.pdf" TargetMode="External"/><Relationship Id="rId7884" Type="http://schemas.openxmlformats.org/officeDocument/2006/relationships/hyperlink" Target="https://www.caixa.gov.br/Downloads/sinapi-cadernos-tecnicos/SINAPI-CT-PINTURA-EM-MADEIRA.pdf" TargetMode="External"/><Relationship Id="rId8728" Type="http://schemas.openxmlformats.org/officeDocument/2006/relationships/hyperlink" Target="https://www.caixa.gov.br/Downloads/sinapi-cadernos-tecnicos/SINAPI-CT-REDES-DE-AGUA-E-ESGOTO-EM-PEAD-LISO-(TUBOS-E-CONEXOES).pdf" TargetMode="External"/><Relationship Id="rId8935" Type="http://schemas.openxmlformats.org/officeDocument/2006/relationships/hyperlink" Target="https://www.caixa.gov.br/Downloads/sinapi-cadernos-tecnicos/SINAPI-CT-SISTEMAS-DE-MEDICAO.pdf" TargetMode="External"/><Relationship Id="rId251" Type="http://schemas.openxmlformats.org/officeDocument/2006/relationships/hyperlink" Target="https://www.caixa.gov.br/Downloads/sinapi-cadernos-tecnicos/SINAPI-CT-ARGAMASSAS.pdf" TargetMode="External"/><Relationship Id="rId3330" Type="http://schemas.openxmlformats.org/officeDocument/2006/relationships/hyperlink" Target="https://www.caixa.gov.br/Downloads/sinapi-cadernos-tecnicos/SINAPI-CT-ESCAVACAO-DE-VALAS.pdf" TargetMode="External"/><Relationship Id="rId5088" Type="http://schemas.openxmlformats.org/officeDocument/2006/relationships/hyperlink" Target="https://www.caixa.gov.br/Downloads/sinapi-cadernos-tecnicos/SINAPI-CT-INSTALACOES-HIDRAULICAS-RESERVACAO-E-BOMBAS-DE-RECALQUE.pdf" TargetMode="External"/><Relationship Id="rId6139" Type="http://schemas.openxmlformats.org/officeDocument/2006/relationships/hyperlink" Target="https://www.caixa.gov.br/Downloads/sinapi-cadernos-tecnicos/SINAPI-CT-INSTALACOES-DE-GAS-E-INCENDIO-EM-ACO-E-FERRO-GALVANIZADO.pdf" TargetMode="External"/><Relationship Id="rId6486" Type="http://schemas.openxmlformats.org/officeDocument/2006/relationships/hyperlink" Target="https://www.caixa.gov.br/Downloads/sinapi-cadernos-tecnicos/SINAPI-CT-INSTALACOES-EM-COBRE.pdf" TargetMode="External"/><Relationship Id="rId6693" Type="http://schemas.openxmlformats.org/officeDocument/2006/relationships/hyperlink" Target="https://www.caixa.gov.br/Downloads/sinapi-cadernos-tecnicos/SINAPI-CT-LIGACOES-PREDIAIS-DE-AGUA-E-ESGOTO.pdf" TargetMode="External"/><Relationship Id="rId7537" Type="http://schemas.openxmlformats.org/officeDocument/2006/relationships/hyperlink" Target="https://www.caixa.gov.br/Downloads/sinapi-cadernos-tecnicos/SINAPI-CT-PAREDES-DE-CONCRETO-ESTUCAMENTO.pdf" TargetMode="External"/><Relationship Id="rId7744" Type="http://schemas.openxmlformats.org/officeDocument/2006/relationships/hyperlink" Target="https://www.caixa.gov.br/Downloads/sinapi-cadernos-tecnicos/SINAPI-CT-PERFURACAO-HORIZONTAL-DIRECIONAL-HDD.pdf" TargetMode="External"/><Relationship Id="rId7951" Type="http://schemas.openxmlformats.org/officeDocument/2006/relationships/hyperlink" Target="https://www.caixa.gov.br/Downloads/sinapi-cadernos-tecnicos/SINAPI-CT-PINTURA-PARA-PISOS-E-PARA-SINALIZACAO-HORIZONTAL-E-VERTICAL.pdf" TargetMode="External"/><Relationship Id="rId2889" Type="http://schemas.openxmlformats.org/officeDocument/2006/relationships/hyperlink" Target="https://www.caixa.gov.br/Downloads/sinapi-cadernos-tecnicos/SINAPI-CT-ELETROCALHAS.pdf" TargetMode="External"/><Relationship Id="rId5295" Type="http://schemas.openxmlformats.org/officeDocument/2006/relationships/hyperlink" Target="https://www.caixa.gov.br/Downloads/sinapi-cadernos-tecnicos/SINAPI-CT-INSTALACOES-HIDRAULICAS-EM-PPR.pdf" TargetMode="External"/><Relationship Id="rId6346" Type="http://schemas.openxmlformats.org/officeDocument/2006/relationships/hyperlink" Target="https://www.caixa.gov.br/Downloads/sinapi-cadernos-tecnicos/SINAPI-CT-INSTALACOES-DE-AR-CONDICIONADO.pdf" TargetMode="External"/><Relationship Id="rId6553" Type="http://schemas.openxmlformats.org/officeDocument/2006/relationships/hyperlink" Target="https://www.caixa.gov.br/Downloads/sinapi-cadernos-tecnicos/SINAPI-CT-INSTALACOES-EM-COBRE.pdf" TargetMode="External"/><Relationship Id="rId6760" Type="http://schemas.openxmlformats.org/officeDocument/2006/relationships/hyperlink" Target="https://www.caixa.gov.br/Downloads/sinapi-metodologia/Livro_SINAPI_Calculos_Parametros.pdf" TargetMode="External"/><Relationship Id="rId7604" Type="http://schemas.openxmlformats.org/officeDocument/2006/relationships/hyperlink" Target="https://www.caixa.gov.br/Downloads/sinapi-cadernos-tecnicos/SINAPI-CT-PARQUINHOS-E-EQUIPAMENTOS-DE-GINASTICA-AO-AR-LIVRE.pdf" TargetMode="External"/><Relationship Id="rId7811" Type="http://schemas.openxmlformats.org/officeDocument/2006/relationships/hyperlink" Target="https://www.caixa.gov.br/Downloads/sinapi-cadernos-tecnicos/SINAPI-CT-PINTURA-EXTERNA.pdf" TargetMode="External"/><Relationship Id="rId111" Type="http://schemas.openxmlformats.org/officeDocument/2006/relationships/hyperlink" Target="https://www.caixa.gov.br/Downloads/sinapi-cadernos-tecnicos/SINAPI-CT-ARGAMASSAS.pdf" TargetMode="External"/><Relationship Id="rId1698" Type="http://schemas.openxmlformats.org/officeDocument/2006/relationships/hyperlink" Target="https://www.caixa.gov.br/Downloads/sinapi-cadernos-tecnicos/SINAPI-CT-CUSTOS-HORARIOS-PRODUTIVO-E-IMPRODUTIVO-DOS-EQUIPAMENTOS.pdf" TargetMode="External"/><Relationship Id="rId2749" Type="http://schemas.openxmlformats.org/officeDocument/2006/relationships/hyperlink" Target="https://www.caixa.gov.br/Downloads/sinapi-cadernos-tecnicos/SINAPI-CT-DRENAGEM-DE-AR-CONDICIONADO.pdf" TargetMode="External"/><Relationship Id="rId2956" Type="http://schemas.openxmlformats.org/officeDocument/2006/relationships/hyperlink" Target="https://www.caixa.gov.br/Downloads/sinapi-cadernos-tecnicos/SINAPI-CT-ENERGIA-SOLAR-PARA-EDIFICACOES.pdf" TargetMode="External"/><Relationship Id="rId5155" Type="http://schemas.openxmlformats.org/officeDocument/2006/relationships/hyperlink" Target="https://www.caixa.gov.br/Downloads/sinapi-cadernos-tecnicos/SINAPI-CT-INSTALACOES-HIDRAULICAS-EM-PEX.pdf" TargetMode="External"/><Relationship Id="rId5362" Type="http://schemas.openxmlformats.org/officeDocument/2006/relationships/hyperlink" Target="https://www.caixa.gov.br/Downloads/sinapi-cadernos-tecnicos/SINAPI-CT-INSTALACOES-PREDIAIS-DE-ESGOTO-TUBOS-E-CONEXOES.pdf" TargetMode="External"/><Relationship Id="rId6206" Type="http://schemas.openxmlformats.org/officeDocument/2006/relationships/hyperlink" Target="https://www.caixa.gov.br/Downloads/sinapi-cadernos-tecnicos/SINAPI-CT-INSTALACOES-DE-GAS-E-INCENDIO-EM-ACO-E-FERRO-GALVANIZADO.pdf" TargetMode="External"/><Relationship Id="rId6413" Type="http://schemas.openxmlformats.org/officeDocument/2006/relationships/hyperlink" Target="https://www.caixa.gov.br/Downloads/sinapi-cadernos-tecnicos/SINAPI-CT-INSTALACOES-EM-COBRE.pdf" TargetMode="External"/><Relationship Id="rId6620" Type="http://schemas.openxmlformats.org/officeDocument/2006/relationships/hyperlink" Target="https://www.caixa.gov.br/Downloads/sinapi-cadernos-tecnicos/SINAPI-CT-INSTALACOES-PARA-CANTEIROS-DE-OBRAS.pdf" TargetMode="External"/><Relationship Id="rId9569" Type="http://schemas.openxmlformats.org/officeDocument/2006/relationships/hyperlink" Target="https://www.caixa.gov.br/Downloads/sinapi-cadernos-tecnicos/SINAPI-CT-VALVULAS-E-REGISTROS-PARA-SISTEMAS-PREDIAIS.pdf" TargetMode="External"/><Relationship Id="rId928" Type="http://schemas.openxmlformats.org/officeDocument/2006/relationships/hyperlink" Target="https://www.caixa.gov.br/Downloads/sinapi-cadernos-tecnicos/SINAPI-CT-ATERROS-BASES-SUB-BASES-E-IMPRIMACOES.pdf" TargetMode="External"/><Relationship Id="rId1558" Type="http://schemas.openxmlformats.org/officeDocument/2006/relationships/hyperlink" Target="https://www.caixa.gov.br/Downloads/sinapi-cadernos-tecnicos/SINAPI-CT-CUSTOS-HORARIOS-PRODUTIVO-E-IMPRODUTIVO-DOS-EQUIPAMENTOS.pdf" TargetMode="External"/><Relationship Id="rId1765" Type="http://schemas.openxmlformats.org/officeDocument/2006/relationships/hyperlink" Target="https://www.caixa.gov.br/Downloads/sinapi-cadernos-tecnicos/SINAPI-CT-CUSTOS-HORARIOS-PRODUTIVO-E-IMPRODUTIVO-DOS-EQUIPAMENTOS.pdf" TargetMode="External"/><Relationship Id="rId2609" Type="http://schemas.openxmlformats.org/officeDocument/2006/relationships/hyperlink" Target="https://www.caixa.gov.br/Downloads/sinapi-cadernos-tecnicos/SINAPI-CT-DEPRECIACAO-JUROS-IMPOSTOS-E-SEGUROS-MANUTENCAO-E-MATERIAIS-NA-OPERACAO-DOS-EQUIPAMENTOS.pdf" TargetMode="External"/><Relationship Id="rId4171" Type="http://schemas.openxmlformats.org/officeDocument/2006/relationships/hyperlink" Target="https://www.caixa.gov.br/Downloads/sinapi-cadernos-tecnicos/SINAPI-CT-GESSO.pdf" TargetMode="External"/><Relationship Id="rId5015" Type="http://schemas.openxmlformats.org/officeDocument/2006/relationships/hyperlink" Target="https://www.caixa.gov.br/Downloads/sinapi-cadernos-tecnicos/SINAPI-CT-INSTALACOES-HIDRAULICAS-RESERVACAO-E-BOMBAS-DE-RECALQUE.pdf" TargetMode="External"/><Relationship Id="rId5222" Type="http://schemas.openxmlformats.org/officeDocument/2006/relationships/hyperlink" Target="https://www.caixa.gov.br/Downloads/sinapi-cadernos-tecnicos/SINAPI-CT-INSTALACOES-HIDRAULICAS-EM-PEX.pdf" TargetMode="External"/><Relationship Id="rId8378" Type="http://schemas.openxmlformats.org/officeDocument/2006/relationships/hyperlink" Target="https://www.caixa.gov.br/Downloads/sinapi-cadernos-tecnicos/SINAPI-CT-RADIER-PISO-DE-CONCRETO-E-LAJE-SOBRE-SOLO.pdf" TargetMode="External"/><Relationship Id="rId8585" Type="http://schemas.openxmlformats.org/officeDocument/2006/relationships/hyperlink" Target="https://www.caixa.gov.br/Downloads/sinapi-cadernos-tecnicos/SINAPI-CT-REDES-DE-LOGICA-TELEFONIA-E-IMAGEM.pdf" TargetMode="External"/><Relationship Id="rId8792" Type="http://schemas.openxmlformats.org/officeDocument/2006/relationships/hyperlink" Target="https://www.caixa.gov.br/Downloads/sinapi-cadernos-tecnicos/SINAPI-CT-REVESTIMENTOS-CERAMICOS-INTERNOS.pdf" TargetMode="External"/><Relationship Id="rId9429" Type="http://schemas.openxmlformats.org/officeDocument/2006/relationships/hyperlink" Target="https://www.caixa.gov.br/Downloads/sinapi-cadernos-tecnicos/SINAPI-CT-TUBULACAO-FLANGEADA-PARA-REDES-DE-AGUA.pdf" TargetMode="External"/><Relationship Id="rId9636" Type="http://schemas.openxmlformats.org/officeDocument/2006/relationships/hyperlink" Target="https://www.caixa.gov.br/Downloads/sinapi-cadernos-tecnicos/SINAPI-CT-VALVULAS-E-REGISTROS-PARA-SISTEMAS-PREDIAIS.pdf" TargetMode="External"/><Relationship Id="rId57" Type="http://schemas.openxmlformats.org/officeDocument/2006/relationships/hyperlink" Target="https://www.caixa.gov.br/Downloads/sinapi-cadernos-tecnicos/SINAPI-CT-ALVENARIA-DE-VEDACAO.pdf" TargetMode="External"/><Relationship Id="rId1418" Type="http://schemas.openxmlformats.org/officeDocument/2006/relationships/hyperlink" Target="https://www.caixa.gov.br/Downloads/sinapi-cadernos-tecnicos/SINAPI-CT-CONTRAPISO.pdf" TargetMode="External"/><Relationship Id="rId1972" Type="http://schemas.openxmlformats.org/officeDocument/2006/relationships/hyperlink" Target="https://www.caixa.gov.br/Downloads/sinapi-cadernos-tecnicos/SINAPI-CT-DEPRECIACAO-JUROS-IMPOSTOS-E-SEGUROS-MANUTENCAO-E-MATERIAIS-NA-OPERACAO-DOS-EQUIPAMENTOS.pdf" TargetMode="External"/><Relationship Id="rId2816" Type="http://schemas.openxmlformats.org/officeDocument/2006/relationships/hyperlink" Target="https://www.caixa.gov.br/Downloads/sinapi-cadernos-tecnicos/SINAPI-CT-DUTOS-PARA-AR-CONDICIONADO.pdf" TargetMode="External"/><Relationship Id="rId4031" Type="http://schemas.openxmlformats.org/officeDocument/2006/relationships/hyperlink" Target="https://www.caixa.gov.br/Downloads/sinapi-cadernos-tecnicos/SINAPI-CT-FORMAS-PARA-ESTRUTURAS-DE-CONCRETO-ARMADO.pdf" TargetMode="External"/><Relationship Id="rId7187" Type="http://schemas.openxmlformats.org/officeDocument/2006/relationships/hyperlink" Target="https://www.caixa.gov.br/Downloads/sinapi-cadernos-tecnicos/SINAPI-CT-LOUCAS-E-METAIS.pdf" TargetMode="External"/><Relationship Id="rId7394" Type="http://schemas.openxmlformats.org/officeDocument/2006/relationships/hyperlink" Target="https://www.caixa.gov.br/Downloads/sinapi-cadernos-tecnicos/SINAPI-CT-MASSA-UNICA-INTERNA.pdf" TargetMode="External"/><Relationship Id="rId8238" Type="http://schemas.openxmlformats.org/officeDocument/2006/relationships/hyperlink" Target="https://www.caixa.gov.br/Downloads/sinapi-cadernos-tecnicos/SINAPI-CT-POCOS-DE-VISITA-E-CAIXAS-PARA-BOCAS-DE-LOBO.pdf" TargetMode="External"/><Relationship Id="rId8445" Type="http://schemas.openxmlformats.org/officeDocument/2006/relationships/hyperlink" Target="https://www.caixa.gov.br/Downloads/sinapi-cadernos-tecnicos/SINAPI-CT-RASGOS-E-FIXACOES.pdf" TargetMode="External"/><Relationship Id="rId1625" Type="http://schemas.openxmlformats.org/officeDocument/2006/relationships/hyperlink" Target="https://www.caixa.gov.br/Downloads/sinapi-cadernos-tecnicos/SINAPI-CT-CUSTOS-HORARIOS-PRODUTIVO-E-IMPRODUTIVO-DOS-EQUIPAMENTOS.pdf" TargetMode="External"/><Relationship Id="rId1832" Type="http://schemas.openxmlformats.org/officeDocument/2006/relationships/hyperlink" Target="https://www.caixa.gov.br/Downloads/sinapi-cadernos-tecnicos/SINAPI-CT-CUSTOS-HORARIOS-PRODUTIVO-E-IMPRODUTIVO-DOS-EQUIPAMENTOS.pdf" TargetMode="External"/><Relationship Id="rId4988" Type="http://schemas.openxmlformats.org/officeDocument/2006/relationships/hyperlink" Target="https://www.caixa.gov.br/Downloads/sinapi-cadernos-tecnicos/SINAPI-CT-INSTALACOES-HIDRAULICAS-RESERVACAO-E-BOMBAS-DE-RECALQUE.pdf" TargetMode="External"/><Relationship Id="rId7047" Type="http://schemas.openxmlformats.org/officeDocument/2006/relationships/hyperlink" Target="https://www.caixa.gov.br/Downloads/sinapi-metodologia/Livro_SINAPI_Calculos_Parametros.pdf" TargetMode="External"/><Relationship Id="rId7254" Type="http://schemas.openxmlformats.org/officeDocument/2006/relationships/hyperlink" Target="https://www.caixa.gov.br/Downloads/sinapi-cadernos-tecnicos/SINAPI-CT-LUMINARIAS-EXTERNAS.pdf" TargetMode="External"/><Relationship Id="rId8305" Type="http://schemas.openxmlformats.org/officeDocument/2006/relationships/hyperlink" Target="https://www.caixa.gov.br/Downloads/sinapi-cadernos-tecnicos/SINAPI-CT-PRODUCAO-DE-CONCRETO.pdf" TargetMode="External"/><Relationship Id="rId8652" Type="http://schemas.openxmlformats.org/officeDocument/2006/relationships/hyperlink" Target="https://www.caixa.gov.br/Downloads/sinapi-cadernos-tecnicos/SINAPI-CT-REDES-DE-AGUA-E-ESGOTO-EM-PEAD-LISO-(TUBOS-E-CONEXOES).pdf" TargetMode="External"/><Relationship Id="rId9703" Type="http://schemas.openxmlformats.org/officeDocument/2006/relationships/hyperlink" Target="https://www.caixa.gov.br/Downloads/sinapi-cadernos-tecnicos/SINAPI-CT-VALVULAS-PARA-REDES-DE-SANEAMENTO.pdf" TargetMode="External"/><Relationship Id="rId3797" Type="http://schemas.openxmlformats.org/officeDocument/2006/relationships/hyperlink" Target="https://www.caixa.gov.br/Downloads/sinapi-cadernos-tecnicos/SINAPI-CT-ESTRUTURAS-DE-MADEIRA.pdf" TargetMode="External"/><Relationship Id="rId4848" Type="http://schemas.openxmlformats.org/officeDocument/2006/relationships/hyperlink" Target="https://www.caixa.gov.br/Downloads/sinapi-cadernos-tecnicos/SINAPI-CT-INSTALACOES-HIDRAULICAS-RESERVACAO-E-BOMBAS-DE-RECALQUE.pdf" TargetMode="External"/><Relationship Id="rId6063" Type="http://schemas.openxmlformats.org/officeDocument/2006/relationships/hyperlink" Target="https://www.caixa.gov.br/Downloads/sinapi-cadernos-tecnicos/SINAPI-CT-INSTALACOES-DE-GAS-E-INCENDIO-EM-ACO-E-FERRO-GALVANIZADO.pdf" TargetMode="External"/><Relationship Id="rId7461" Type="http://schemas.openxmlformats.org/officeDocument/2006/relationships/hyperlink" Target="https://www.caixa.gov.br/Downloads/sinapi-cadernos-tecnicos/SINAPI-CT-MONOCAPA.pdf" TargetMode="External"/><Relationship Id="rId8512" Type="http://schemas.openxmlformats.org/officeDocument/2006/relationships/hyperlink" Target="https://www.caixa.gov.br/Downloads/sinapi-cadernos-tecnicos/SINAPI-CT-RECOMPOSICAO-DE-PAVIMENTOS.pdf" TargetMode="External"/><Relationship Id="rId2399" Type="http://schemas.openxmlformats.org/officeDocument/2006/relationships/hyperlink" Target="https://www.caixa.gov.br/Downloads/sinapi-cadernos-tecnicos/SINAPI-CT-DEPRECIACAO-JUROS-IMPOSTOS-E-SEGUROS-MANUTENCAO-E-MATERIAIS-NA-OPERACAO-DOS-EQUIPAMENTOS.pdf" TargetMode="External"/><Relationship Id="rId3657" Type="http://schemas.openxmlformats.org/officeDocument/2006/relationships/hyperlink" Target="https://www.caixa.gov.br/Downloads/sinapi-cadernos-tecnicos/SINAPI-CT-ESTRUTURA-E-TRAMA-PARA-COBERTURA.pdf" TargetMode="External"/><Relationship Id="rId3864" Type="http://schemas.openxmlformats.org/officeDocument/2006/relationships/hyperlink" Target="https://www.caixa.gov.br/Downloads/sinapi-cadernos-tecnicos/SINAPI-CT-EXECUCAO-DE-TIRANTES.pdf" TargetMode="External"/><Relationship Id="rId4708" Type="http://schemas.openxmlformats.org/officeDocument/2006/relationships/hyperlink" Target="https://www.caixa.gov.br/Downloads/sinapi-cadernos-tecnicos/SINAPI-CT-INSTALACOES-ELETRICAS-QUADROS-CABOS-DISJUNTORES-CONTATORES-E-BARRAMENTOS-BLINDADOS.pdf" TargetMode="External"/><Relationship Id="rId4915" Type="http://schemas.openxmlformats.org/officeDocument/2006/relationships/hyperlink" Target="https://www.caixa.gov.br/Downloads/sinapi-cadernos-tecnicos/SINAPI-CT-INSTALACOES-HIDRAULICAS-RESERVACAO-E-BOMBAS-DE-RECALQUE.pdf" TargetMode="External"/><Relationship Id="rId6270" Type="http://schemas.openxmlformats.org/officeDocument/2006/relationships/hyperlink" Target="https://www.caixa.gov.br/Downloads/sinapi-cadernos-tecnicos/SINAPI-CT-INSTALACOES-DE-GAS-EM-PEX-MULTICAMADAS.pdf" TargetMode="External"/><Relationship Id="rId7114" Type="http://schemas.openxmlformats.org/officeDocument/2006/relationships/hyperlink" Target="https://www.caixa.gov.br/Downloads/sinapi-metodologia/Livro_SINAPI_Calculos_Parametros.pdf" TargetMode="External"/><Relationship Id="rId7321" Type="http://schemas.openxmlformats.org/officeDocument/2006/relationships/hyperlink" Target="https://www.caixa.gov.br/Downloads/sinapi-cadernos-tecnicos/SINAPI-CT-MASSA-UNICA-EXTERNA.pdf" TargetMode="External"/><Relationship Id="rId578" Type="http://schemas.openxmlformats.org/officeDocument/2006/relationships/hyperlink" Target="https://www.caixa.gov.br/Downloads/sinapi-cadernos-tecnicos/SINAPI-CT-ASSENTAMENTO-DE-TUBOS-DE-PVC-E-METALICOS-EM-REDES-DE-AGUA.pdf" TargetMode="External"/><Relationship Id="rId785" Type="http://schemas.openxmlformats.org/officeDocument/2006/relationships/hyperlink" Target="https://www.caixa.gov.br/Downloads/sinapi-cadernos-tecnicos/SINAPI-CT-ATERROS-BASES-SUB-BASES-E-IMPRIMACOES.pdf" TargetMode="External"/><Relationship Id="rId992" Type="http://schemas.openxmlformats.org/officeDocument/2006/relationships/hyperlink" Target="https://www.caixa.gov.br/Downloads/sinapi-cadernos-tecnicos/SINAPI-CT-BOCAS-PARA-BUEIROS.pdf" TargetMode="External"/><Relationship Id="rId2259" Type="http://schemas.openxmlformats.org/officeDocument/2006/relationships/hyperlink" Target="https://www.caixa.gov.br/Downloads/sinapi-cadernos-tecnicos/SINAPI-CT-DEPRECIACAO-JUROS-IMPOSTOS-E-SEGUROS-MANUTENCAO-E-MATERIAIS-NA-OPERACAO-DOS-EQUIPAMENTOS.pdf" TargetMode="External"/><Relationship Id="rId2466" Type="http://schemas.openxmlformats.org/officeDocument/2006/relationships/hyperlink" Target="https://www.caixa.gov.br/Downloads/sinapi-cadernos-tecnicos/SINAPI-CT-DEPRECIACAO-JUROS-IMPOSTOS-E-SEGUROS-MANUTENCAO-E-MATERIAIS-NA-OPERACAO-DOS-EQUIPAMENTOS.pdf" TargetMode="External"/><Relationship Id="rId2673" Type="http://schemas.openxmlformats.org/officeDocument/2006/relationships/hyperlink" Target="https://www.caixa.gov.br/Downloads/sinapi-cadernos-tecnicos/SINAPI-CT-DEPRECIACAO-JUROS-IMPOSTOS-E-SEGUROS-MANUTENCAO-E-MATERIAIS-NA-OPERACAO-DOS-EQUIPAMENTOS.pdf" TargetMode="External"/><Relationship Id="rId2880" Type="http://schemas.openxmlformats.org/officeDocument/2006/relationships/hyperlink" Target="https://www.caixa.gov.br/Downloads/sinapi-cadernos-tecnicos/SINAPI-CT-ELETROCALHAS.pdf" TargetMode="External"/><Relationship Id="rId3517" Type="http://schemas.openxmlformats.org/officeDocument/2006/relationships/hyperlink" Target="https://www.caixa.gov.br/Downloads/sinapi-cadernos-tecnicos/SINAPI-CT-ESQUADRIAS-PORTAS.pdf" TargetMode="External"/><Relationship Id="rId3724" Type="http://schemas.openxmlformats.org/officeDocument/2006/relationships/hyperlink" Target="https://www.caixa.gov.br/Downloads/sinapi-cadernos-tecnicos/SINAPI-CT-ESTRUTURA-E-TRAMA-PARA-COBERTURA.pdf" TargetMode="External"/><Relationship Id="rId3931" Type="http://schemas.openxmlformats.org/officeDocument/2006/relationships/hyperlink" Target="https://www.caixa.gov.br/Downloads/sinapi-cadernos-tecnicos/SINAPI-CT-FOSSAS-E-SUMIDOUROS.pdf" TargetMode="External"/><Relationship Id="rId6130" Type="http://schemas.openxmlformats.org/officeDocument/2006/relationships/hyperlink" Target="https://www.caixa.gov.br/Downloads/sinapi-cadernos-tecnicos/SINAPI-CT-INSTALACOES-DE-GAS-E-INCENDIO-EM-ACO-E-FERRO-GALVANIZADO.pdf" TargetMode="External"/><Relationship Id="rId9079" Type="http://schemas.openxmlformats.org/officeDocument/2006/relationships/hyperlink" Target="https://www.caixa.gov.br/Downloads/sinapi-cadernos-tecnicos/SINAPI-CT-TRANSPORTE-FLUVIAL-CARGA-E-DESCARGA.pdf" TargetMode="External"/><Relationship Id="rId9286" Type="http://schemas.openxmlformats.org/officeDocument/2006/relationships/hyperlink" Target="https://www.caixa.gov.br/Downloads/sinapi-cadernos-tecnicos/SINAPI-CT-TRANSPORTE-CARGA-E-DESCARGA-DE-MATERIAIS.pdf" TargetMode="External"/><Relationship Id="rId9493" Type="http://schemas.openxmlformats.org/officeDocument/2006/relationships/hyperlink" Target="https://www.caixa.gov.br/Downloads/sinapi-cadernos-tecnicos/SINAPI-CT-VERGAS-CONTRAVERGAS-E-FIXACAO-DE-ALVENARIA.pdf" TargetMode="External"/><Relationship Id="rId438" Type="http://schemas.openxmlformats.org/officeDocument/2006/relationships/hyperlink" Target="https://www.caixa.gov.br/Downloads/sinapi-cadernos-tecnicos/SINAPI-CT-ASSENTAMENTO-DE-TUBOS-DE-PVC-E-METALICOS-EM-REDES-DE-AGUA.pdf" TargetMode="External"/><Relationship Id="rId645" Type="http://schemas.openxmlformats.org/officeDocument/2006/relationships/hyperlink" Target="https://www.caixa.gov.br/Downloads/sinapi-cadernos-tecnicos/SINAPI-CT-ASSENTAMENTO-DE-TUBOS-DE-ESGOTO-OU-DRENAGEM-PLUVIAL-EM-CONCRETO.pdf" TargetMode="External"/><Relationship Id="rId852" Type="http://schemas.openxmlformats.org/officeDocument/2006/relationships/hyperlink" Target="https://www.caixa.gov.br/Downloads/sinapi-cadernos-tecnicos/SINAPI-CT-ATERROS-BASES-SUB-BASES-E-IMPRIMACOES.pdf" TargetMode="External"/><Relationship Id="rId1068" Type="http://schemas.openxmlformats.org/officeDocument/2006/relationships/hyperlink" Target="https://www.caixa.gov.br/Downloads/sinapi-cadernos-tecnicos/SINAPI-CT-BOMBAS-HIDRAULICAS-CENTRIFUGAS-HORIZONTAIS-E-SUBMERSIVEIS.pdf" TargetMode="External"/><Relationship Id="rId1275" Type="http://schemas.openxmlformats.org/officeDocument/2006/relationships/hyperlink" Target="https://www.caixa.gov.br/Downloads/sinapi-cadernos-tecnicos/SINAPI-CT-CHAPISCO.pdf" TargetMode="External"/><Relationship Id="rId1482" Type="http://schemas.openxmlformats.org/officeDocument/2006/relationships/hyperlink" Target="https://www.caixa.gov.br/Downloads/sinapi-cadernos-tecnicos/SINAPI-CT-CUSTOS-HORARIOS-PRODUTIVO-E-IMPRODUTIVO-DOS-EQUIPAMENTOS.pdf" TargetMode="External"/><Relationship Id="rId2119" Type="http://schemas.openxmlformats.org/officeDocument/2006/relationships/hyperlink" Target="https://www.caixa.gov.br/Downloads/sinapi-cadernos-tecnicos/SINAPI-CT-DEPRECIACAO-JUROS-IMPOSTOS-E-SEGUROS-MANUTENCAO-E-MATERIAIS-NA-OPERACAO-DOS-EQUIPAMENTOS.pdf" TargetMode="External"/><Relationship Id="rId2326" Type="http://schemas.openxmlformats.org/officeDocument/2006/relationships/hyperlink" Target="https://www.caixa.gov.br/Downloads/sinapi-cadernos-tecnicos/SINAPI-CT-DEPRECIACAO-JUROS-IMPOSTOS-E-SEGUROS-MANUTENCAO-E-MATERIAIS-NA-OPERACAO-DOS-EQUIPAMENTOS.pdf" TargetMode="External"/><Relationship Id="rId2533" Type="http://schemas.openxmlformats.org/officeDocument/2006/relationships/hyperlink" Target="https://www.caixa.gov.br/Downloads/sinapi-cadernos-tecnicos/SINAPI-CT-DEPRECIACAO-JUROS-IMPOSTOS-E-SEGUROS-MANUTENCAO-E-MATERIAIS-NA-OPERACAO-DOS-EQUIPAMENTOS.pdf" TargetMode="External"/><Relationship Id="rId2740" Type="http://schemas.openxmlformats.org/officeDocument/2006/relationships/hyperlink" Target="https://www.caixa.gov.br/Downloads/sinapi-cadernos-tecnicos/SINAPI-CT-DRENAGEM-DE-AR-CONDICIONADO.pdf" TargetMode="External"/><Relationship Id="rId5689" Type="http://schemas.openxmlformats.org/officeDocument/2006/relationships/hyperlink" Target="https://www.caixa.gov.br/Downloads/sinapi-cadernos-tecnicos/SINAPI-CT-INSTALACOES-PREDIAIS-DE-AGUA-QUENTE-EM-CPVC.pdf" TargetMode="External"/><Relationship Id="rId5896" Type="http://schemas.openxmlformats.org/officeDocument/2006/relationships/hyperlink" Target="https://www.caixa.gov.br/Downloads/sinapi-cadernos-tecnicos/SINAPI-CT-INSTALACOES-PREDIAIS-DE-AGUAS-PLUVIAIS-TUBOS-CONEXOES-CAIXAS-E-RALOS.pdf" TargetMode="External"/><Relationship Id="rId6947" Type="http://schemas.openxmlformats.org/officeDocument/2006/relationships/hyperlink" Target="https://www.caixa.gov.br/Downloads/sinapi-metodologia/Livro_SINAPI_Calculos_Parametros.pdf" TargetMode="External"/><Relationship Id="rId8095" Type="http://schemas.openxmlformats.org/officeDocument/2006/relationships/hyperlink" Target="https://www.caixa.gov.br/Downloads/sinapi-cadernos-tecnicos/SINAPI-CT-POSTES-DE-CONCRETO-E-METALICOS.pdf" TargetMode="External"/><Relationship Id="rId9146" Type="http://schemas.openxmlformats.org/officeDocument/2006/relationships/hyperlink" Target="https://www.caixa.gov.br/Downloads/sinapi-cadernos-tecnicos/SINAPI-CT-TRANSPORTE-FLUVIAL-MOMENTO-DE-TRANSPORTE.pdf" TargetMode="External"/><Relationship Id="rId9353" Type="http://schemas.openxmlformats.org/officeDocument/2006/relationships/hyperlink" Target="https://www.caixa.gov.br/Downloads/sinapi-cadernos-tecnicos/SINAPI-CT-TRANSPORTE-CARGA-E-DESCARGA-DE-MATERIAIS.pdf" TargetMode="External"/><Relationship Id="rId9560" Type="http://schemas.openxmlformats.org/officeDocument/2006/relationships/hyperlink" Target="https://www.caixa.gov.br/Downloads/sinapi-cadernos-tecnicos/SINAPI-CT-VIDROS-E-ESPELHOS.pdf" TargetMode="External"/><Relationship Id="rId505" Type="http://schemas.openxmlformats.org/officeDocument/2006/relationships/hyperlink" Target="https://www.caixa.gov.br/Downloads/sinapi-cadernos-tecnicos/SINAPI-CT-ASSENTAMENTO-DE-TUBOS-DE-PVC-E-METALICOS-EM-REDES-DE-AGUA.pdf" TargetMode="External"/><Relationship Id="rId712" Type="http://schemas.openxmlformats.org/officeDocument/2006/relationships/hyperlink" Target="https://www.caixa.gov.br/Downloads/sinapi-cadernos-tecnicos/SINAPI-CT-ASSENTAMENTO-DE-TUBOS-DE-ESGOTO-OU-DRENAGEM-PLUVIAL-EM-CONCRETO.pdf" TargetMode="External"/><Relationship Id="rId1135" Type="http://schemas.openxmlformats.org/officeDocument/2006/relationships/hyperlink" Target="https://www.caixa.gov.br/Downloads/sinapi-cadernos-tecnicos/SINAPI-CT-CAIXAS-ENTERRADAS.pdf" TargetMode="External"/><Relationship Id="rId1342" Type="http://schemas.openxmlformats.org/officeDocument/2006/relationships/hyperlink" Target="https://www.caixa.gov.br/Downloads/sinapi-cadernos-tecnicos/SINAPI-CT-CONCRETO-PROTENDIDO.pdf" TargetMode="External"/><Relationship Id="rId4498" Type="http://schemas.openxmlformats.org/officeDocument/2006/relationships/hyperlink" Target="https://www.caixa.gov.br/Downloads/sinapi-cadernos-tecnicos/SINAPI-CT-INSTALACOES-ELETRICAS-ELETRODUTOS-EMBUTIDOS-CABOS-CAIXAS-TOMADAS-E-INTERRUPTORES.pdf" TargetMode="External"/><Relationship Id="rId5549" Type="http://schemas.openxmlformats.org/officeDocument/2006/relationships/hyperlink" Target="https://www.caixa.gov.br/Downloads/sinapi-cadernos-tecnicos/SINAPI-CT-INSTALACOES-PREDIAIS-DE-AGUA-FRIA-EM-PVC.pdf" TargetMode="External"/><Relationship Id="rId8162" Type="http://schemas.openxmlformats.org/officeDocument/2006/relationships/hyperlink" Target="https://www.caixa.gov.br/Downloads/sinapi-cadernos-tecnicos/SINAPI-CT-POCOS-DE-VISITA-E-CAIXAS-PARA-BOCAS-DE-LOBO.pdf" TargetMode="External"/><Relationship Id="rId9006" Type="http://schemas.openxmlformats.org/officeDocument/2006/relationships/hyperlink" Target="https://www.caixa.gov.br/Downloads/sinapi-cadernos-tecnicos/SINAPI-CT-TELHAMENTO-PARA-COBERTURA.pdf" TargetMode="External"/><Relationship Id="rId9213" Type="http://schemas.openxmlformats.org/officeDocument/2006/relationships/hyperlink" Target="https://www.caixa.gov.br/Downloads/sinapi-cadernos-tecnicos/SINAPI-CT-TRANSPORTE-DE-MATERIAIS-DENTRO-DO-CANTEIRO-DE-OBRAS.pdf" TargetMode="External"/><Relationship Id="rId9420" Type="http://schemas.openxmlformats.org/officeDocument/2006/relationships/hyperlink" Target="https://www.caixa.gov.br/Downloads/sinapi-cadernos-tecnicos/SINAPI-CT-TUBULACAO-FLANGEADA-PARA-REDES-DE-AGUA.pdf" TargetMode="External"/><Relationship Id="rId1202" Type="http://schemas.openxmlformats.org/officeDocument/2006/relationships/hyperlink" Target="https://www.caixa.gov.br/Downloads/sinapi-cadernos-tecnicos/SINAPI-CT-CANALETAS-GRELHAS-E-CAIXAS-COM-GRELHA-PARA-DRENAGEM.pdf" TargetMode="External"/><Relationship Id="rId2600" Type="http://schemas.openxmlformats.org/officeDocument/2006/relationships/hyperlink" Target="https://www.caixa.gov.br/Downloads/sinapi-cadernos-tecnicos/SINAPI-CT-DEPRECIACAO-JUROS-IMPOSTOS-E-SEGUROS-MANUTENCAO-E-MATERIAIS-NA-OPERACAO-DOS-EQUIPAMENTOS.pdf" TargetMode="External"/><Relationship Id="rId4358" Type="http://schemas.openxmlformats.org/officeDocument/2006/relationships/hyperlink" Target="https://www.caixa.gov.br/Downloads/sinapi-cadernos-tecnicos/SINAPI-CT-INSTALACOES-ELETRICAS-ELETRODUTOS-EMBUTIDOS-CABOS-CAIXAS-TOMADAS-E-INTERRUPTORES.pdf" TargetMode="External"/><Relationship Id="rId5409" Type="http://schemas.openxmlformats.org/officeDocument/2006/relationships/hyperlink" Target="https://www.caixa.gov.br/Downloads/sinapi-cadernos-tecnicos/SINAPI-CT-INSTALACOES-PREDIAIS-DE-ESGOTO-TUBOS-E-CONEXOES.pdf" TargetMode="External"/><Relationship Id="rId5756" Type="http://schemas.openxmlformats.org/officeDocument/2006/relationships/hyperlink" Target="https://www.caixa.gov.br/Downloads/sinapi-cadernos-tecnicos/SINAPI-CT-INSTALACOES-PREDIAIS-DE-AGUA-QUENTE-EM-CPVC.pdf" TargetMode="External"/><Relationship Id="rId5963" Type="http://schemas.openxmlformats.org/officeDocument/2006/relationships/hyperlink" Target="https://www.caixa.gov.br/Downloads/sinapi-cadernos-tecnicos/SINAPI-CT-INSTALACOES-DE-GAS-E-INCENDIO-EM-ACO-E-FERRO-GALVANIZADO.pdf" TargetMode="External"/><Relationship Id="rId6807" Type="http://schemas.openxmlformats.org/officeDocument/2006/relationships/hyperlink" Target="https://www.caixa.gov.br/Downloads/sinapi-metodologia/Livro_SINAPI_Calculos_Parametros.pdf" TargetMode="External"/><Relationship Id="rId8022" Type="http://schemas.openxmlformats.org/officeDocument/2006/relationships/hyperlink" Target="https://www.caixa.gov.br/Downloads/sinapi-cadernos-tecnicos/SINAPI-CT-PISOS.pdf" TargetMode="External"/><Relationship Id="rId3167" Type="http://schemas.openxmlformats.org/officeDocument/2006/relationships/hyperlink" Target="https://www.caixa.gov.br/Downloads/sinapi-cadernos-tecnicos/SINAPI-CT-ESCAVACAO-HORIZONTAL.pdf" TargetMode="External"/><Relationship Id="rId4565" Type="http://schemas.openxmlformats.org/officeDocument/2006/relationships/hyperlink" Target="https://www.caixa.gov.br/Downloads/sinapi-cadernos-tecnicos/SINAPI-CT-INSTALACOES-ELETRICAS-ELETRODUTOS-CONEXOES-E-CONDULETES-APARENTES.pdf" TargetMode="External"/><Relationship Id="rId4772" Type="http://schemas.openxmlformats.org/officeDocument/2006/relationships/hyperlink" Target="https://www.caixa.gov.br/Downloads/sinapi-cadernos-tecnicos/SINAPI-CT-INSTALACOES-ELETRICAS-REDE-DE-DISTRIBUICAO.pdf" TargetMode="External"/><Relationship Id="rId5616" Type="http://schemas.openxmlformats.org/officeDocument/2006/relationships/hyperlink" Target="https://www.caixa.gov.br/Downloads/sinapi-cadernos-tecnicos/SINAPI-CT-INSTALACOES-PREDIAIS-DE-AGUA-FRIA-EM-PVC.pdf" TargetMode="External"/><Relationship Id="rId5823" Type="http://schemas.openxmlformats.org/officeDocument/2006/relationships/hyperlink" Target="https://www.caixa.gov.br/Downloads/sinapi-cadernos-tecnicos/SINAPI-CT-INSTALACOES-PREDIAIS-DE-AGUAS-PLUVIAIS-TUBOS-CONEXOES-CAIXAS-E-RALOS.pdf" TargetMode="External"/><Relationship Id="rId8979" Type="http://schemas.openxmlformats.org/officeDocument/2006/relationships/hyperlink" Target="https://www.caixa.gov.br/Downloads/sinapi-cadernos-tecnicos/SINAPI-CT-SUPRESSAO-VEGETAL.pdf" TargetMode="External"/><Relationship Id="rId295" Type="http://schemas.openxmlformats.org/officeDocument/2006/relationships/hyperlink" Target="https://www.caixa.gov.br/Downloads/sinapi-cadernos-tecnicos/SINAPI-CT-ARMACAO-PARA-ESTRUTURAS-DE-CONCRETO-ARMADO.pdf" TargetMode="External"/><Relationship Id="rId3374" Type="http://schemas.openxmlformats.org/officeDocument/2006/relationships/hyperlink" Target="https://www.caixa.gov.br/Downloads/sinapi-cadernos-tecnicos/SINAPI-CT-ESCORAMENTO-E-PREPARO-DE-FUNDO-DE-VALAS.pdf" TargetMode="External"/><Relationship Id="rId3581" Type="http://schemas.openxmlformats.org/officeDocument/2006/relationships/hyperlink" Target="https://www.caixa.gov.br/Downloads/sinapi-cadernos-tecnicos/SINAPI-CT-ESTACAS-BROCA-STRAUSS-E-ESCAVADA-COM-FLUIDO-ESTABILIZANTE.pdf" TargetMode="External"/><Relationship Id="rId4218" Type="http://schemas.openxmlformats.org/officeDocument/2006/relationships/hyperlink" Target="https://www.caixa.gov.br/Downloads/sinapi-cadernos-tecnicos/SINAPI-CT-GUARDA-CORPO-CORRIMAO-E-GRADE-PARA-ESQUADRIAS.pdf" TargetMode="External"/><Relationship Id="rId4425" Type="http://schemas.openxmlformats.org/officeDocument/2006/relationships/hyperlink" Target="https://www.caixa.gov.br/Downloads/sinapi-cadernos-tecnicos/SINAPI-CT-INSTALACOES-ELETRICAS-ELETRODUTOS-EMBUTIDOS-CABOS-CAIXAS-TOMADAS-E-INTERRUPTORES.pdf" TargetMode="External"/><Relationship Id="rId4632" Type="http://schemas.openxmlformats.org/officeDocument/2006/relationships/hyperlink" Target="https://www.caixa.gov.br/Downloads/sinapi-cadernos-tecnicos/SINAPI-CT-INSTALACOES-ELETRICAS-ELETRODUTOS-CONEXOES-E-CONDULETES-APARENTES.pdf" TargetMode="External"/><Relationship Id="rId7788" Type="http://schemas.openxmlformats.org/officeDocument/2006/relationships/hyperlink" Target="https://www.caixa.gov.br/Downloads/sinapi-cadernos-tecnicos/SINAPI-CT-PERFURACAO-HORIZONTAL-DIRECIONAL-HDD.pdf" TargetMode="External"/><Relationship Id="rId7995" Type="http://schemas.openxmlformats.org/officeDocument/2006/relationships/hyperlink" Target="https://www.caixa.gov.br/Downloads/sinapi-cadernos-tecnicos/SINAPI-CT-PISOS.pdf" TargetMode="External"/><Relationship Id="rId8839" Type="http://schemas.openxmlformats.org/officeDocument/2006/relationships/hyperlink" Target="https://www.caixa.gov.br/Downloads/sinapi-cadernos-tecnicos/SINAPI-CT-SINALIZACAO-VERTICAL-VIARIA.pdf" TargetMode="External"/><Relationship Id="rId2183" Type="http://schemas.openxmlformats.org/officeDocument/2006/relationships/hyperlink" Target="https://www.caixa.gov.br/Downloads/sinapi-cadernos-tecnicos/SINAPI-CT-DEPRECIACAO-JUROS-IMPOSTOS-E-SEGUROS-MANUTENCAO-E-MATERIAIS-NA-OPERACAO-DOS-EQUIPAMENTOS.pdf" TargetMode="External"/><Relationship Id="rId2390" Type="http://schemas.openxmlformats.org/officeDocument/2006/relationships/hyperlink" Target="https://www.caixa.gov.br/Downloads/sinapi-cadernos-tecnicos/SINAPI-CT-DEPRECIACAO-JUROS-IMPOSTOS-E-SEGUROS-MANUTENCAO-E-MATERIAIS-NA-OPERACAO-DOS-EQUIPAMENTOS.pdf" TargetMode="External"/><Relationship Id="rId3027" Type="http://schemas.openxmlformats.org/officeDocument/2006/relationships/hyperlink" Target="https://www.caixa.gov.br/Downloads/sinapi-cadernos-tecnicos/SINAPI-CT-EQUIPAMENTOS-DE-PROTECAO-COLETIVA.pdf" TargetMode="External"/><Relationship Id="rId3234" Type="http://schemas.openxmlformats.org/officeDocument/2006/relationships/hyperlink" Target="https://www.caixa.gov.br/Downloads/sinapi-cadernos-tecnicos/SINAPI-CT-ESCAVACAO-VERTICAL-A-CEU-ABERTO.pdf" TargetMode="External"/><Relationship Id="rId3441" Type="http://schemas.openxmlformats.org/officeDocument/2006/relationships/hyperlink" Target="https://www.caixa.gov.br/Downloads/sinapi-cadernos-tecnicos/SINAPI-CT-ESQUADRIAS-JANELAS.pdf" TargetMode="External"/><Relationship Id="rId6597" Type="http://schemas.openxmlformats.org/officeDocument/2006/relationships/hyperlink" Target="https://www.caixa.gov.br/Downloads/sinapi-cadernos-tecnicos/SINAPI-CT-INSTALACOES-EM-COBRE.pdf" TargetMode="External"/><Relationship Id="rId7648" Type="http://schemas.openxmlformats.org/officeDocument/2006/relationships/hyperlink" Target="https://www.caixa.gov.br/Downloads/sinapi-cadernos-tecnicos/SINAPI-CT-PASSEIOS-DE-CONCRETO.pdf" TargetMode="External"/><Relationship Id="rId7855" Type="http://schemas.openxmlformats.org/officeDocument/2006/relationships/hyperlink" Target="https://www.caixa.gov.br/Downloads/sinapi-cadernos-tecnicos/SINAPI-CT-PINTURA-INTERNA.pdf" TargetMode="External"/><Relationship Id="rId8906" Type="http://schemas.openxmlformats.org/officeDocument/2006/relationships/hyperlink" Target="https://www.caixa.gov.br/Downloads/sinapi-cadernos-tecnicos/SINAPI-CT-SISTEMA-DE-PROTECAO-CONTRA-DESCARGAS-ATMOSFERICAS-SPDA.pdf" TargetMode="External"/><Relationship Id="rId155" Type="http://schemas.openxmlformats.org/officeDocument/2006/relationships/hyperlink" Target="https://www.caixa.gov.br/Downloads/sinapi-cadernos-tecnicos/SINAPI-CT-ARGAMASSAS.pdf" TargetMode="External"/><Relationship Id="rId362" Type="http://schemas.openxmlformats.org/officeDocument/2006/relationships/hyperlink" Target="https://www.caixa.gov.br/Downloads/sinapi-cadernos-tecnicos/SINAPI-CT-ASSENTAMENTO-DE-TUBOS-DE-ESGOTO-EM-PVC-E-PEAD.pdf" TargetMode="External"/><Relationship Id="rId2043" Type="http://schemas.openxmlformats.org/officeDocument/2006/relationships/hyperlink" Target="https://www.caixa.gov.br/Downloads/sinapi-cadernos-tecnicos/SINAPI-CT-DEPRECIACAO-JUROS-IMPOSTOS-E-SEGUROS-MANUTENCAO-E-MATERIAIS-NA-OPERACAO-DOS-EQUIPAMENTOS.pdf" TargetMode="External"/><Relationship Id="rId2250" Type="http://schemas.openxmlformats.org/officeDocument/2006/relationships/hyperlink" Target="https://www.caixa.gov.br/Downloads/sinapi-cadernos-tecnicos/SINAPI-CT-DEPRECIACAO-JUROS-IMPOSTOS-E-SEGUROS-MANUTENCAO-E-MATERIAIS-NA-OPERACAO-DOS-EQUIPAMENTOS.pdf" TargetMode="External"/><Relationship Id="rId3301" Type="http://schemas.openxmlformats.org/officeDocument/2006/relationships/hyperlink" Target="https://www.caixa.gov.br/Downloads/sinapi-cadernos-tecnicos/SINAPI-CT-ESCAVACAO-DE-VALAS.pdf" TargetMode="External"/><Relationship Id="rId5199" Type="http://schemas.openxmlformats.org/officeDocument/2006/relationships/hyperlink" Target="https://www.caixa.gov.br/Downloads/sinapi-cadernos-tecnicos/SINAPI-CT-INSTALACOES-HIDRAULICAS-EM-PEX.pdf" TargetMode="External"/><Relationship Id="rId6457" Type="http://schemas.openxmlformats.org/officeDocument/2006/relationships/hyperlink" Target="https://www.caixa.gov.br/Downloads/sinapi-cadernos-tecnicos/SINAPI-CT-INSTALACOES-EM-COBRE.pdf" TargetMode="External"/><Relationship Id="rId6664" Type="http://schemas.openxmlformats.org/officeDocument/2006/relationships/hyperlink" Target="https://www.caixa.gov.br/Downloads/sinapi-cadernos-tecnicos/SINAPI-CT-LAJES-PRE-MOLDADAS.pdf" TargetMode="External"/><Relationship Id="rId6871" Type="http://schemas.openxmlformats.org/officeDocument/2006/relationships/hyperlink" Target="https://www.caixa.gov.br/Downloads/sinapi-metodologia/Livro_SINAPI_Calculos_Parametros.pdf" TargetMode="External"/><Relationship Id="rId7508" Type="http://schemas.openxmlformats.org/officeDocument/2006/relationships/hyperlink" Target="https://www.caixa.gov.br/Downloads/sinapi-cadernos-tecnicos/SINAPI-CT-PAREDES-DE-CONCRETO-ARMACAO.pdf" TargetMode="External"/><Relationship Id="rId7715" Type="http://schemas.openxmlformats.org/officeDocument/2006/relationships/hyperlink" Target="https://www.caixa.gov.br/Downloads/sinapi-cadernos-tecnicos/SINAPI-CT-PAVIMENTO-RIGIDO-DE-CONCRETO.pdf" TargetMode="External"/><Relationship Id="rId9070" Type="http://schemas.openxmlformats.org/officeDocument/2006/relationships/hyperlink" Target="https://www.caixa.gov.br/Downloads/sinapi-cadernos-tecnicos/SINAPI-CT-TRANSPORTE-FLUVIAL-CARGA-E-DESCARGA.pdf" TargetMode="External"/><Relationship Id="rId222" Type="http://schemas.openxmlformats.org/officeDocument/2006/relationships/hyperlink" Target="https://www.caixa.gov.br/Downloads/sinapi-cadernos-tecnicos/SINAPI-CT-ARGAMASSAS.pdf" TargetMode="External"/><Relationship Id="rId2110" Type="http://schemas.openxmlformats.org/officeDocument/2006/relationships/hyperlink" Target="https://www.caixa.gov.br/Downloads/sinapi-cadernos-tecnicos/SINAPI-CT-DEPRECIACAO-JUROS-IMPOSTOS-E-SEGUROS-MANUTENCAO-E-MATERIAIS-NA-OPERACAO-DOS-EQUIPAMENTOS.pdf" TargetMode="External"/><Relationship Id="rId5059" Type="http://schemas.openxmlformats.org/officeDocument/2006/relationships/hyperlink" Target="https://www.caixa.gov.br/Downloads/sinapi-cadernos-tecnicos/SINAPI-CT-INSTALACOES-HIDRAULICAS-RESERVACAO-E-BOMBAS-DE-RECALQUE.pdf" TargetMode="External"/><Relationship Id="rId5266" Type="http://schemas.openxmlformats.org/officeDocument/2006/relationships/hyperlink" Target="https://www.caixa.gov.br/Downloads/sinapi-cadernos-tecnicos/SINAPI-CT-INSTALACOES-HIDRAULICAS-EM-PPR.pdf" TargetMode="External"/><Relationship Id="rId5473" Type="http://schemas.openxmlformats.org/officeDocument/2006/relationships/hyperlink" Target="https://www.caixa.gov.br/Downloads/sinapi-cadernos-tecnicos/SINAPI-CT-INSTALACOES-PREDIAIS-DE-AGUA-FRIA-EM-PVC.pdf" TargetMode="External"/><Relationship Id="rId5680" Type="http://schemas.openxmlformats.org/officeDocument/2006/relationships/hyperlink" Target="https://www.caixa.gov.br/Downloads/sinapi-cadernos-tecnicos/SINAPI-CT-INSTALACOES-PREDIAIS-DE-AGUA-QUENTE-EM-CPVC.pdf" TargetMode="External"/><Relationship Id="rId6317" Type="http://schemas.openxmlformats.org/officeDocument/2006/relationships/hyperlink" Target="https://www.caixa.gov.br/Downloads/sinapi-cadernos-tecnicos/SINAPI-CT-INSTALACOES-DE-AR-CONDICIONADO.pdf" TargetMode="External"/><Relationship Id="rId6524" Type="http://schemas.openxmlformats.org/officeDocument/2006/relationships/hyperlink" Target="https://www.caixa.gov.br/Downloads/sinapi-cadernos-tecnicos/SINAPI-CT-INSTALACOES-EM-COBRE.pdf" TargetMode="External"/><Relationship Id="rId7922" Type="http://schemas.openxmlformats.org/officeDocument/2006/relationships/hyperlink" Target="https://www.caixa.gov.br/Downloads/sinapi-cadernos-tecnicos/SINAPI-CT-PINTURA-EM-SUPERFICIES-METALICAS.pdf" TargetMode="External"/><Relationship Id="rId4075" Type="http://schemas.openxmlformats.org/officeDocument/2006/relationships/hyperlink" Target="https://www.caixa.gov.br/Downloads/sinapi-cadernos-tecnicos/SINAPI-CT-FORMAS-PARA-ESTRUTURAS-DE-CONCRETO-ARMADO.pdf" TargetMode="External"/><Relationship Id="rId4282" Type="http://schemas.openxmlformats.org/officeDocument/2006/relationships/hyperlink" Target="https://www.caixa.gov.br/Downloads/sinapi-cadernos-tecnicos/SINAPI-CT-ILUMINACAO-PREDIAL-E-MONITORAMENTO.pdf" TargetMode="External"/><Relationship Id="rId5126" Type="http://schemas.openxmlformats.org/officeDocument/2006/relationships/hyperlink" Target="https://www.caixa.gov.br/Downloads/sinapi-cadernos-tecnicos/SINAPI-CT-INSTALACOES-HIDRAULICAS-EM-PEX.pdf" TargetMode="External"/><Relationship Id="rId5333" Type="http://schemas.openxmlformats.org/officeDocument/2006/relationships/hyperlink" Target="https://www.caixa.gov.br/Downloads/sinapi-cadernos-tecnicos/SINAPI-CT-INSTALACOES-HIDRAULICAS-EM-PPR.pdf" TargetMode="External"/><Relationship Id="rId6731" Type="http://schemas.openxmlformats.org/officeDocument/2006/relationships/hyperlink" Target="https://www.caixa.gov.br/Downloads/sinapi-cadernos-tecnicos/SINAPI-CT-LIMPEZA-DE-OBRA.pdf" TargetMode="External"/><Relationship Id="rId8489" Type="http://schemas.openxmlformats.org/officeDocument/2006/relationships/hyperlink" Target="https://www.caixa.gov.br/Downloads/sinapi-cadernos-tecnicos/SINAPI-CT-RECOMPOSICAO-DE-PAVIMENTOS.pdf" TargetMode="External"/><Relationship Id="rId1669" Type="http://schemas.openxmlformats.org/officeDocument/2006/relationships/hyperlink" Target="https://www.caixa.gov.br/Downloads/sinapi-cadernos-tecnicos/SINAPI-CT-CUSTOS-HORARIOS-PRODUTIVO-E-IMPRODUTIVO-DOS-EQUIPAMENTOS.pdf" TargetMode="External"/><Relationship Id="rId1876" Type="http://schemas.openxmlformats.org/officeDocument/2006/relationships/hyperlink" Target="https://www.caixa.gov.br/Downloads/sinapi-cadernos-tecnicos/SINAPI-CT-DEMOLICOES-E-REMOCOES.pdf" TargetMode="External"/><Relationship Id="rId2927" Type="http://schemas.openxmlformats.org/officeDocument/2006/relationships/hyperlink" Target="https://www.caixa.gov.br/Downloads/sinapi-cadernos-tecnicos/SINAPI-CT-ELETROCALHAS.pdf" TargetMode="External"/><Relationship Id="rId3091" Type="http://schemas.openxmlformats.org/officeDocument/2006/relationships/hyperlink" Target="https://www.caixa.gov.br/Downloads/sinapi-cadernos-tecnicos/SINAPI-CT-ESCADAS.pdf" TargetMode="External"/><Relationship Id="rId4142" Type="http://schemas.openxmlformats.org/officeDocument/2006/relationships/hyperlink" Target="https://www.caixa.gov.br/Downloads/sinapi-cadernos-tecnicos/SINAPI-CT-GABIOES-EXECUCAO-DE-MURO-E-PROTECAO-SUPERFICIAL.pdf" TargetMode="External"/><Relationship Id="rId5540" Type="http://schemas.openxmlformats.org/officeDocument/2006/relationships/hyperlink" Target="https://www.caixa.gov.br/Downloads/sinapi-cadernos-tecnicos/SINAPI-CT-INSTALACOES-PREDIAIS-DE-AGUA-FRIA-EM-PVC.pdf" TargetMode="External"/><Relationship Id="rId7298" Type="http://schemas.openxmlformats.org/officeDocument/2006/relationships/hyperlink" Target="https://www.caixa.gov.br/Downloads/sinapi-cadernos-tecnicos/SINAPI-CT-MASSA-UNICA-EXTERNA.pdf" TargetMode="External"/><Relationship Id="rId8349" Type="http://schemas.openxmlformats.org/officeDocument/2006/relationships/hyperlink" Target="https://www.caixa.gov.br/Downloads/sinapi-cadernos-tecnicos/SINAPI-CT-RADIER-PISO-DE-CONCRETO-E-LAJE-SOBRE-SOLO.pdf" TargetMode="External"/><Relationship Id="rId8696" Type="http://schemas.openxmlformats.org/officeDocument/2006/relationships/hyperlink" Target="https://www.caixa.gov.br/Downloads/sinapi-cadernos-tecnicos/SINAPI-CT-REDES-DE-AGUA-E-ESGOTO-EM-PEAD-LISO-(TUBOS-E-CONEXOES).pdf" TargetMode="External"/><Relationship Id="rId1529" Type="http://schemas.openxmlformats.org/officeDocument/2006/relationships/hyperlink" Target="https://www.caixa.gov.br/Downloads/sinapi-cadernos-tecnicos/SINAPI-CT-CUSTOS-HORARIOS-PRODUTIVO-E-IMPRODUTIVO-DOS-EQUIPAMENTOS.pdf" TargetMode="External"/><Relationship Id="rId1736" Type="http://schemas.openxmlformats.org/officeDocument/2006/relationships/hyperlink" Target="https://www.caixa.gov.br/Downloads/sinapi-cadernos-tecnicos/SINAPI-CT-CUSTOS-HORARIOS-PRODUTIVO-E-IMPRODUTIVO-DOS-EQUIPAMENTOS.pdf" TargetMode="External"/><Relationship Id="rId1943" Type="http://schemas.openxmlformats.org/officeDocument/2006/relationships/hyperlink" Target="https://www.caixa.gov.br/Downloads/sinapi-cadernos-tecnicos/SINAPI-CT-DEPRECIACAO-JUROS-IMPOSTOS-E-SEGUROS-MANUTENCAO-E-MATERIAIS-NA-OPERACAO-DOS-EQUIPAMENTOS.pdf" TargetMode="External"/><Relationship Id="rId5400" Type="http://schemas.openxmlformats.org/officeDocument/2006/relationships/hyperlink" Target="https://www.caixa.gov.br/Downloads/sinapi-cadernos-tecnicos/SINAPI-CT-INSTALACOES-PREDIAIS-DE-ESGOTO-TUBOS-E-CONEXOES.pdf" TargetMode="External"/><Relationship Id="rId8556" Type="http://schemas.openxmlformats.org/officeDocument/2006/relationships/hyperlink" Target="https://www.caixa.gov.br/Downloads/sinapi-cadernos-tecnicos/SINAPI-CT-REDES-ENTERRADAS-DE-DISTRIBUICAO-ELETRICA.pdf" TargetMode="External"/><Relationship Id="rId8763" Type="http://schemas.openxmlformats.org/officeDocument/2006/relationships/hyperlink" Target="https://www.caixa.gov.br/Downloads/sinapi-cadernos-tecnicos/SINAPI-CT-REVESTIMENTOS-CERAMICOS-INTERNOS.pdf" TargetMode="External"/><Relationship Id="rId8970" Type="http://schemas.openxmlformats.org/officeDocument/2006/relationships/hyperlink" Target="https://www.caixa.gov.br/Downloads/sinapi-cadernos-tecnicos/SINAPI-CT-SOLDA-DE-TOPO-EM-ELEMENTOS-DE-ACO.pdf" TargetMode="External"/><Relationship Id="rId9607" Type="http://schemas.openxmlformats.org/officeDocument/2006/relationships/hyperlink" Target="https://www.caixa.gov.br/Downloads/sinapi-cadernos-tecnicos/SINAPI-CT-VALVULAS-E-REGISTROS-PARA-SISTEMAS-PREDIAIS.pdf" TargetMode="External"/><Relationship Id="rId28" Type="http://schemas.openxmlformats.org/officeDocument/2006/relationships/hyperlink" Target="https://www.caixa.gov.br/Downloads/sinapi-cadernos-tecnicos/SINAPI-CT-ALVENARIA-ESTRUTURAL-BLOCOS-DE-CONCRETO.pdf" TargetMode="External"/><Relationship Id="rId1803" Type="http://schemas.openxmlformats.org/officeDocument/2006/relationships/hyperlink" Target="https://www.caixa.gov.br/Downloads/sinapi-cadernos-tecnicos/SINAPI-CT-CUSTOS-HORARIOS-PRODUTIVO-E-IMPRODUTIVO-DOS-EQUIPAMENTOS.pdf" TargetMode="External"/><Relationship Id="rId4002" Type="http://schemas.openxmlformats.org/officeDocument/2006/relationships/hyperlink" Target="https://www.caixa.gov.br/Downloads/sinapi-cadernos-tecnicos/SINAPI-CT-FUNDACOES-RASAS-(BLOCOS-SAPATAS-VIGAS-BALDRAME).pdf" TargetMode="External"/><Relationship Id="rId4959" Type="http://schemas.openxmlformats.org/officeDocument/2006/relationships/hyperlink" Target="https://www.caixa.gov.br/Downloads/sinapi-cadernos-tecnicos/SINAPI-CT-INSTALACOES-HIDRAULICAS-RESERVACAO-E-BOMBAS-DE-RECALQUE.pdf" TargetMode="External"/><Relationship Id="rId7158" Type="http://schemas.openxmlformats.org/officeDocument/2006/relationships/hyperlink" Target="https://www.caixa.gov.br/Downloads/sinapi-cadernos-tecnicos/SINAPI-CT-LOUCAS-E-METAIS.pdf" TargetMode="External"/><Relationship Id="rId7365" Type="http://schemas.openxmlformats.org/officeDocument/2006/relationships/hyperlink" Target="https://www.caixa.gov.br/Downloads/sinapi-cadernos-tecnicos/SINAPI-CT-MASSA-UNICA-EXTERNA.pdf" TargetMode="External"/><Relationship Id="rId7572" Type="http://schemas.openxmlformats.org/officeDocument/2006/relationships/hyperlink" Target="https://www.caixa.gov.br/Downloads/sinapi-cadernos-tecnicos/SINAPI-CT-PAREDES-EM-DRYWALL.pdf" TargetMode="External"/><Relationship Id="rId8209" Type="http://schemas.openxmlformats.org/officeDocument/2006/relationships/hyperlink" Target="https://www.caixa.gov.br/Downloads/sinapi-cadernos-tecnicos/SINAPI-CT-POCOS-DE-VISITA-E-CAIXAS-PARA-BOCAS-DE-LOBO.pdf" TargetMode="External"/><Relationship Id="rId8416" Type="http://schemas.openxmlformats.org/officeDocument/2006/relationships/hyperlink" Target="https://www.caixa.gov.br/Downloads/sinapi-cadernos-tecnicos/SINAPI-CT-RASGOS-E-FIXACOES.pdf" TargetMode="External"/><Relationship Id="rId8623" Type="http://schemas.openxmlformats.org/officeDocument/2006/relationships/hyperlink" Target="https://www.caixa.gov.br/Downloads/sinapi-cadernos-tecnicos/SINAPI-CT-REDES-DE-LOGICA-TELEFONIA-E-IMAGEM.pdf" TargetMode="External"/><Relationship Id="rId8830" Type="http://schemas.openxmlformats.org/officeDocument/2006/relationships/hyperlink" Target="https://www.caixa.gov.br/Downloads/sinapi-cadernos-tecnicos/SINAPI-CT-SINALIZACAO-VERTICAL-VIARIA.pdf" TargetMode="External"/><Relationship Id="rId3768" Type="http://schemas.openxmlformats.org/officeDocument/2006/relationships/hyperlink" Target="https://www.caixa.gov.br/Downloads/sinapi-cadernos-tecnicos/SINAPI-CT-ESTRUTURAS-DE-CONTENCAO-PERFIS-PRANCHADOS-CORTINAS-E-MUROS-DE-ARRIMO.pdf" TargetMode="External"/><Relationship Id="rId3975" Type="http://schemas.openxmlformats.org/officeDocument/2006/relationships/hyperlink" Target="https://www.caixa.gov.br/Downloads/sinapi-cadernos-tecnicos/SINAPI-CT-FUNDACOES-RASAS-(BLOCOS-SAPATAS-VIGAS-BALDRAME).pdf" TargetMode="External"/><Relationship Id="rId4819" Type="http://schemas.openxmlformats.org/officeDocument/2006/relationships/hyperlink" Target="https://www.caixa.gov.br/Downloads/sinapi-cadernos-tecnicos/SINAPI-CT-INSTALACOES-HIDRAULICAS-RESERVACAO-E-BOMBAS-DE-RECALQUE.pdf" TargetMode="External"/><Relationship Id="rId6174" Type="http://schemas.openxmlformats.org/officeDocument/2006/relationships/hyperlink" Target="https://www.caixa.gov.br/Downloads/sinapi-cadernos-tecnicos/SINAPI-CT-INSTALACOES-DE-GAS-E-INCENDIO-EM-ACO-E-FERRO-GALVANIZADO.pdf" TargetMode="External"/><Relationship Id="rId6381" Type="http://schemas.openxmlformats.org/officeDocument/2006/relationships/hyperlink" Target="https://www.caixa.gov.br/Downloads/sinapi-cadernos-tecnicos/SINAPI-CT-INSTALACOES-EM-COBRE.pdf" TargetMode="External"/><Relationship Id="rId7018" Type="http://schemas.openxmlformats.org/officeDocument/2006/relationships/hyperlink" Target="https://www.caixa.gov.br/Downloads/sinapi-metodologia/Livro_SINAPI_Calculos_Parametros.pdf" TargetMode="External"/><Relationship Id="rId7225" Type="http://schemas.openxmlformats.org/officeDocument/2006/relationships/hyperlink" Target="https://www.caixa.gov.br/Downloads/sinapi-cadernos-tecnicos/SINAPI-CT-LOUCAS-E-METAIS.pdf" TargetMode="External"/><Relationship Id="rId7432" Type="http://schemas.openxmlformats.org/officeDocument/2006/relationships/hyperlink" Target="https://www.caixa.gov.br/Downloads/sinapi-cadernos-tecnicos/SINAPI-CT-MOBILIARIO-URBANO.pdf" TargetMode="External"/><Relationship Id="rId689" Type="http://schemas.openxmlformats.org/officeDocument/2006/relationships/hyperlink" Target="https://www.caixa.gov.br/Downloads/sinapi-cadernos-tecnicos/SINAPI-CT-ASSENTAMENTO-DE-TUBOS-DE-ESGOTO-OU-DRENAGEM-PLUVIAL-EM-CONCRETO.pdf" TargetMode="External"/><Relationship Id="rId896" Type="http://schemas.openxmlformats.org/officeDocument/2006/relationships/hyperlink" Target="https://www.caixa.gov.br/Downloads/sinapi-cadernos-tecnicos/SINAPI-CT-ATERROS-BASES-SUB-BASES-E-IMPRIMACOES.pdf" TargetMode="External"/><Relationship Id="rId2577" Type="http://schemas.openxmlformats.org/officeDocument/2006/relationships/hyperlink" Target="https://www.caixa.gov.br/Downloads/sinapi-cadernos-tecnicos/SINAPI-CT-DEPRECIACAO-JUROS-IMPOSTOS-E-SEGUROS-MANUTENCAO-E-MATERIAIS-NA-OPERACAO-DOS-EQUIPAMENTOS.pdf" TargetMode="External"/><Relationship Id="rId2784" Type="http://schemas.openxmlformats.org/officeDocument/2006/relationships/hyperlink" Target="https://www.caixa.gov.br/Downloads/sinapi-cadernos-tecnicos/SINAPI-CT-DRENOS.pdf" TargetMode="External"/><Relationship Id="rId3628" Type="http://schemas.openxmlformats.org/officeDocument/2006/relationships/hyperlink" Target="https://www.caixa.gov.br/Downloads/sinapi-cadernos-tecnicos/SINAPI-CT-ESTRUTURA-E-TRAMA-PARA-COBERTURA.pdf" TargetMode="External"/><Relationship Id="rId5190" Type="http://schemas.openxmlformats.org/officeDocument/2006/relationships/hyperlink" Target="https://www.caixa.gov.br/Downloads/sinapi-cadernos-tecnicos/SINAPI-CT-INSTALACOES-HIDRAULICAS-EM-PEX.pdf" TargetMode="External"/><Relationship Id="rId6034" Type="http://schemas.openxmlformats.org/officeDocument/2006/relationships/hyperlink" Target="https://www.caixa.gov.br/Downloads/sinapi-cadernos-tecnicos/SINAPI-CT-INSTALACOES-DE-GAS-E-INCENDIO-EM-ACO-E-FERRO-GALVANIZADO.pdf" TargetMode="External"/><Relationship Id="rId6241" Type="http://schemas.openxmlformats.org/officeDocument/2006/relationships/hyperlink" Target="https://www.caixa.gov.br/Downloads/sinapi-cadernos-tecnicos/SINAPI-CT-INSTALACOES-DE-GAS-E-INCENDIO-EM-ACO-E-FERRO-GALVANIZADO.pdf" TargetMode="External"/><Relationship Id="rId9397" Type="http://schemas.openxmlformats.org/officeDocument/2006/relationships/hyperlink" Target="https://www.caixa.gov.br/Downloads/sinapi-cadernos-tecnicos/SINAPI-CT-TUBULACAO-FLANGEADA-PARA-REDES-DE-AGUA.pdf" TargetMode="External"/><Relationship Id="rId549" Type="http://schemas.openxmlformats.org/officeDocument/2006/relationships/hyperlink" Target="https://www.caixa.gov.br/Downloads/sinapi-cadernos-tecnicos/SINAPI-CT-ASSENTAMENTO-DE-TUBOS-DE-PVC-E-METALICOS-EM-REDES-DE-AGUA.pdf" TargetMode="External"/><Relationship Id="rId756" Type="http://schemas.openxmlformats.org/officeDocument/2006/relationships/hyperlink" Target="https://www.caixa.gov.br/Downloads/sinapi-cadernos-tecnicos/SINAPI-CT-ATERROS-BASES-SUB-BASES-E-IMPRIMACOES.pdf" TargetMode="External"/><Relationship Id="rId1179" Type="http://schemas.openxmlformats.org/officeDocument/2006/relationships/hyperlink" Target="https://www.caixa.gov.br/Downloads/sinapi-cadernos-tecnicos/SINAPI-CT-CAIXAS-DE-AGUA-PARA-EDIFICACOES.pdf" TargetMode="External"/><Relationship Id="rId1386" Type="http://schemas.openxmlformats.org/officeDocument/2006/relationships/hyperlink" Target="https://www.caixa.gov.br/Downloads/sinapi-cadernos-tecnicos/SINAPI-CT-CONCRETO-PROTENDIDO.pdf" TargetMode="External"/><Relationship Id="rId1593" Type="http://schemas.openxmlformats.org/officeDocument/2006/relationships/hyperlink" Target="https://www.caixa.gov.br/Downloads/sinapi-cadernos-tecnicos/SINAPI-CT-CUSTOS-HORARIOS-PRODUTIVO-E-IMPRODUTIVO-DOS-EQUIPAMENTOS.pdf" TargetMode="External"/><Relationship Id="rId2437" Type="http://schemas.openxmlformats.org/officeDocument/2006/relationships/hyperlink" Target="https://www.caixa.gov.br/Downloads/sinapi-cadernos-tecnicos/SINAPI-CT-DEPRECIACAO-JUROS-IMPOSTOS-E-SEGUROS-MANUTENCAO-E-MATERIAIS-NA-OPERACAO-DOS-EQUIPAMENTOS.pdf" TargetMode="External"/><Relationship Id="rId2991" Type="http://schemas.openxmlformats.org/officeDocument/2006/relationships/hyperlink" Target="https://www.caixa.gov.br/Downloads/sinapi-cadernos-tecnicos/SINAPI-CT-EQUIPAMENTOS-DE-PROTECAO-COLETIVA.pdf" TargetMode="External"/><Relationship Id="rId3835" Type="http://schemas.openxmlformats.org/officeDocument/2006/relationships/hyperlink" Target="https://www.caixa.gov.br/Downloads/sinapi-cadernos-tecnicos/SINAPI-CT-ESTRUTURAS-DE-MADEIRA.pdf" TargetMode="External"/><Relationship Id="rId5050" Type="http://schemas.openxmlformats.org/officeDocument/2006/relationships/hyperlink" Target="https://www.caixa.gov.br/Downloads/sinapi-cadernos-tecnicos/SINAPI-CT-INSTALACOES-HIDRAULICAS-RESERVACAO-E-BOMBAS-DE-RECALQUE.pdf" TargetMode="External"/><Relationship Id="rId6101" Type="http://schemas.openxmlformats.org/officeDocument/2006/relationships/hyperlink" Target="https://www.caixa.gov.br/Downloads/sinapi-cadernos-tecnicos/SINAPI-CT-INSTALACOES-DE-GAS-E-INCENDIO-EM-ACO-E-FERRO-GALVANIZADO.pdf" TargetMode="External"/><Relationship Id="rId9257" Type="http://schemas.openxmlformats.org/officeDocument/2006/relationships/hyperlink" Target="https://www.caixa.gov.br/Downloads/sinapi-cadernos-tecnicos/SINAPI-CT-TRANSPORTE-CARGA-E-DESCARGA-DE-MATERIAIS.pdf" TargetMode="External"/><Relationship Id="rId9464" Type="http://schemas.openxmlformats.org/officeDocument/2006/relationships/hyperlink" Target="https://www.caixa.gov.br/Downloads/sinapi-cadernos-tecnicos/SINAPI-CT-TUBULOES.pdf" TargetMode="External"/><Relationship Id="rId409" Type="http://schemas.openxmlformats.org/officeDocument/2006/relationships/hyperlink" Target="https://www.caixa.gov.br/Downloads/sinapi-cadernos-tecnicos/SINAPI-CT-ASSENTAMENTO-DE-TUBOS-DE-PVC-E-METALICOS-EM-REDES-DE-AGUA.pdf" TargetMode="External"/><Relationship Id="rId963" Type="http://schemas.openxmlformats.org/officeDocument/2006/relationships/hyperlink" Target="https://www.caixa.gov.br/Downloads/sinapi-cadernos-tecnicos/SINAPI-CT-ATERROS-BASES-SUB-BASES-E-IMPRIMACOES.pdf" TargetMode="External"/><Relationship Id="rId1039" Type="http://schemas.openxmlformats.org/officeDocument/2006/relationships/hyperlink" Target="https://www.caixa.gov.br/Downloads/sinapi-cadernos-tecnicos/SINAPI-CT-BOCAS-PARA-BUEIROS.pdf" TargetMode="External"/><Relationship Id="rId1246" Type="http://schemas.openxmlformats.org/officeDocument/2006/relationships/hyperlink" Target="https://www.caixa.gov.br/Downloads/sinapi-cadernos-tecnicos/SINAPI-CT-CERCAS-PROTETORES-E-ALAMBRADOS.pdf" TargetMode="External"/><Relationship Id="rId2644" Type="http://schemas.openxmlformats.org/officeDocument/2006/relationships/hyperlink" Target="https://www.caixa.gov.br/Downloads/sinapi-cadernos-tecnicos/SINAPI-CT-DEPRECIACAO-JUROS-IMPOSTOS-E-SEGUROS-MANUTENCAO-E-MATERIAIS-NA-OPERACAO-DOS-EQUIPAMENTOS.pdf" TargetMode="External"/><Relationship Id="rId2851" Type="http://schemas.openxmlformats.org/officeDocument/2006/relationships/hyperlink" Target="https://www.caixa.gov.br/Downloads/sinapi-cadernos-tecnicos/SINAPI-CT-DUTOS-PARA-AR-CONDICIONADO.pdf" TargetMode="External"/><Relationship Id="rId3902" Type="http://schemas.openxmlformats.org/officeDocument/2006/relationships/hyperlink" Target="https://www.caixa.gov.br/Downloads/sinapi-cadernos-tecnicos/SINAPI-CT-FACHADAS-COM-PLACAS-CERAMICAS-E-GRANITO-INSERTADAS.pdf" TargetMode="External"/><Relationship Id="rId8066" Type="http://schemas.openxmlformats.org/officeDocument/2006/relationships/hyperlink" Target="https://www.caixa.gov.br/Downloads/sinapi-cadernos-tecnicos/SINAPI-CT-POSTES-DE-CONCRETO-E-METALICOS.pdf" TargetMode="External"/><Relationship Id="rId8273" Type="http://schemas.openxmlformats.org/officeDocument/2006/relationships/hyperlink" Target="https://www.caixa.gov.br/Downloads/sinapi-cadernos-tecnicos/SINAPI-CT-POCOS-DE-VISITA-E-CAIXAS-PARA-BOCAS-DE-LOBO.pdf" TargetMode="External"/><Relationship Id="rId9117" Type="http://schemas.openxmlformats.org/officeDocument/2006/relationships/hyperlink" Target="https://www.caixa.gov.br/Downloads/sinapi-cadernos-tecnicos/SINAPI-CT-TRANSPORTE-FLUVIAL-CARGA-E-DESCARGA.pdf" TargetMode="External"/><Relationship Id="rId9671" Type="http://schemas.openxmlformats.org/officeDocument/2006/relationships/hyperlink" Target="https://www.caixa.gov.br/Downloads/sinapi-cadernos-tecnicos/SINAPI-CT-VALVULAS-PARA-REDES-DE-SANEAMENTO.pdf" TargetMode="External"/><Relationship Id="rId92" Type="http://schemas.openxmlformats.org/officeDocument/2006/relationships/hyperlink" Target="https://www.caixa.gov.br/Downloads/sinapi-cadernos-tecnicos/SINAPI-CT-ALVENARIAS-DIVERSAS.pdf" TargetMode="External"/><Relationship Id="rId616" Type="http://schemas.openxmlformats.org/officeDocument/2006/relationships/hyperlink" Target="https://www.caixa.gov.br/Downloads/sinapi-cadernos-tecnicos/SINAPI-CT-ASSENTAMENTO-DE-TUBOS-DE-PVC-E-METALICOS-EM-REDES-DE-AGUA.pdf" TargetMode="External"/><Relationship Id="rId823" Type="http://schemas.openxmlformats.org/officeDocument/2006/relationships/hyperlink" Target="https://www.caixa.gov.br/Downloads/sinapi-cadernos-tecnicos/SINAPI-CT-ATERROS-BASES-SUB-BASES-E-IMPRIMACOES.pdf" TargetMode="External"/><Relationship Id="rId1453" Type="http://schemas.openxmlformats.org/officeDocument/2006/relationships/hyperlink" Target="https://www.caixa.gov.br/Downloads/sinapi-cadernos-tecnicos/SINAPI-CT-CUSTOS-HORARIOS-PRODUTIVO-E-IMPRODUTIVO-DOS-EQUIPAMENTOS.pdf" TargetMode="External"/><Relationship Id="rId1660" Type="http://schemas.openxmlformats.org/officeDocument/2006/relationships/hyperlink" Target="https://www.caixa.gov.br/Downloads/sinapi-cadernos-tecnicos/SINAPI-CT-CUSTOS-HORARIOS-PRODUTIVO-E-IMPRODUTIVO-DOS-EQUIPAMENTOS.pdf" TargetMode="External"/><Relationship Id="rId2504" Type="http://schemas.openxmlformats.org/officeDocument/2006/relationships/hyperlink" Target="https://www.caixa.gov.br/Downloads/sinapi-cadernos-tecnicos/SINAPI-CT-DEPRECIACAO-JUROS-IMPOSTOS-E-SEGUROS-MANUTENCAO-E-MATERIAIS-NA-OPERACAO-DOS-EQUIPAMENTOS.pdf" TargetMode="External"/><Relationship Id="rId2711" Type="http://schemas.openxmlformats.org/officeDocument/2006/relationships/hyperlink" Target="https://www.caixa.gov.br/Downloads/sinapi-cadernos-tecnicos/SINAPI-CT-DEPRECIACAO-JUROS-IMPOSTOS-E-SEGUROS-MANUTENCAO-E-MATERIAIS-NA-OPERACAO-DOS-EQUIPAMENTOS.pdf" TargetMode="External"/><Relationship Id="rId5867" Type="http://schemas.openxmlformats.org/officeDocument/2006/relationships/hyperlink" Target="https://www.caixa.gov.br/Downloads/sinapi-cadernos-tecnicos/SINAPI-CT-INSTALACOES-PREDIAIS-DE-AGUAS-PLUVIAIS-TUBOS-CONEXOES-CAIXAS-E-RALOS.pdf" TargetMode="External"/><Relationship Id="rId6918" Type="http://schemas.openxmlformats.org/officeDocument/2006/relationships/hyperlink" Target="https://www.caixa.gov.br/Downloads/sinapi-metodologia/Livro_SINAPI_Calculos_Parametros.pdf" TargetMode="External"/><Relationship Id="rId7082" Type="http://schemas.openxmlformats.org/officeDocument/2006/relationships/hyperlink" Target="https://www.caixa.gov.br/Downloads/sinapi-metodologia/Livro_SINAPI_Calculos_Parametros.pdf" TargetMode="External"/><Relationship Id="rId8480" Type="http://schemas.openxmlformats.org/officeDocument/2006/relationships/hyperlink" Target="https://www.caixa.gov.br/Downloads/sinapi-cadernos-tecnicos/SINAPI-CT-RECOMPOSICAO-DE-PAVIMENTOS.pdf" TargetMode="External"/><Relationship Id="rId9324" Type="http://schemas.openxmlformats.org/officeDocument/2006/relationships/hyperlink" Target="https://www.caixa.gov.br/Downloads/sinapi-cadernos-tecnicos/SINAPI-CT-TRANSPORTE-CARGA-E-DESCARGA-DE-MATERIAIS.pdf" TargetMode="External"/><Relationship Id="rId9531" Type="http://schemas.openxmlformats.org/officeDocument/2006/relationships/hyperlink" Target="https://www.caixa.gov.br/Downloads/sinapi-cadernos-tecnicos/SINAPI-CT-VIDROS-E-ESPELHOS.pdf" TargetMode="External"/><Relationship Id="rId1106" Type="http://schemas.openxmlformats.org/officeDocument/2006/relationships/hyperlink" Target="https://www.caixa.gov.br/Downloads/sinapi-cadernos-tecnicos/SINAPI-CT-CAIXAS-ENTERRADAS.pdf" TargetMode="External"/><Relationship Id="rId1313" Type="http://schemas.openxmlformats.org/officeDocument/2006/relationships/hyperlink" Target="https://www.caixa.gov.br/Downloads/sinapi-cadernos-tecnicos/SINAPI-CT-CONCRETO-PROJETADO.pdf" TargetMode="External"/><Relationship Id="rId1520" Type="http://schemas.openxmlformats.org/officeDocument/2006/relationships/hyperlink" Target="https://www.caixa.gov.br/Downloads/sinapi-cadernos-tecnicos/SINAPI-CT-CUSTOS-HORARIOS-PRODUTIVO-E-IMPRODUTIVO-DOS-EQUIPAMENTOS.pdf" TargetMode="External"/><Relationship Id="rId4469" Type="http://schemas.openxmlformats.org/officeDocument/2006/relationships/hyperlink" Target="https://www.caixa.gov.br/Downloads/sinapi-cadernos-tecnicos/SINAPI-CT-INSTALACOES-ELETRICAS-ELETRODUTOS-EMBUTIDOS-CABOS-CAIXAS-TOMADAS-E-INTERRUPTORES.pdf" TargetMode="External"/><Relationship Id="rId4676" Type="http://schemas.openxmlformats.org/officeDocument/2006/relationships/hyperlink" Target="https://www.caixa.gov.br/Downloads/sinapi-cadernos-tecnicos/SINAPI-CT-INSTALACOES-ELETRICAS-QUADROS-CABOS-DISJUNTORES-CONTATORES-E-BARRAMENTOS-BLINDADOS.pdf" TargetMode="External"/><Relationship Id="rId4883" Type="http://schemas.openxmlformats.org/officeDocument/2006/relationships/hyperlink" Target="https://www.caixa.gov.br/Downloads/sinapi-cadernos-tecnicos/SINAPI-CT-INSTALACOES-HIDRAULICAS-RESERVACAO-E-BOMBAS-DE-RECALQUE.pdf" TargetMode="External"/><Relationship Id="rId5727" Type="http://schemas.openxmlformats.org/officeDocument/2006/relationships/hyperlink" Target="https://www.caixa.gov.br/Downloads/sinapi-cadernos-tecnicos/SINAPI-CT-INSTALACOES-PREDIAIS-DE-AGUA-QUENTE-EM-CPVC.pdf" TargetMode="External"/><Relationship Id="rId5934" Type="http://schemas.openxmlformats.org/officeDocument/2006/relationships/hyperlink" Target="https://www.caixa.gov.br/Downloads/sinapi-cadernos-tecnicos/SINAPI-CT-INSTALACOES-DE-GAS-E-INCENDIO-EM-ACO-E-FERRO-GALVANIZADO.pdf" TargetMode="External"/><Relationship Id="rId8133" Type="http://schemas.openxmlformats.org/officeDocument/2006/relationships/hyperlink" Target="https://www.caixa.gov.br/Downloads/sinapi-cadernos-tecnicos/SINAPI-CT-POCOS-DE-VISITA-E-CAIXAS-PARA-BOCAS-DE-LOBO.pdf" TargetMode="External"/><Relationship Id="rId8340" Type="http://schemas.openxmlformats.org/officeDocument/2006/relationships/hyperlink" Target="https://www.caixa.gov.br/Downloads/sinapi-cadernos-tecnicos/SINAPI-CT-QUADRAS-E-SEUS-EQUIPAMENTOS.pdf" TargetMode="External"/><Relationship Id="rId3278" Type="http://schemas.openxmlformats.org/officeDocument/2006/relationships/hyperlink" Target="https://www.caixa.gov.br/Downloads/sinapi-cadernos-tecnicos/SINAPI-CT-ESCAVACAO-DE-VALAS.pdf" TargetMode="External"/><Relationship Id="rId3485" Type="http://schemas.openxmlformats.org/officeDocument/2006/relationships/hyperlink" Target="https://www.caixa.gov.br/Downloads/sinapi-cadernos-tecnicos/SINAPI-CT-ESQUADRIAS-PORTAS.pdf" TargetMode="External"/><Relationship Id="rId3692" Type="http://schemas.openxmlformats.org/officeDocument/2006/relationships/hyperlink" Target="https://www.caixa.gov.br/Downloads/sinapi-cadernos-tecnicos/SINAPI-CT-ESTRUTURA-E-TRAMA-PARA-COBERTURA.pdf" TargetMode="External"/><Relationship Id="rId4329" Type="http://schemas.openxmlformats.org/officeDocument/2006/relationships/hyperlink" Target="https://www.caixa.gov.br/Downloads/sinapi-cadernos-tecnicos/SINAPI-CT-IMPERMEABILIZACAO-PROTECAO-MECANICA-E-TRATAMENTO-DE-JUNTA.pdf" TargetMode="External"/><Relationship Id="rId4536" Type="http://schemas.openxmlformats.org/officeDocument/2006/relationships/hyperlink" Target="https://www.caixa.gov.br/Downloads/sinapi-cadernos-tecnicos/SINAPI-CT-INSTALACOES-ELETRICAS-ELETRODUTOS-EMBUTIDOS-CABOS-CAIXAS-TOMADAS-E-INTERRUPTORES.pdf" TargetMode="External"/><Relationship Id="rId4743" Type="http://schemas.openxmlformats.org/officeDocument/2006/relationships/hyperlink" Target="https://www.caixa.gov.br/Downloads/sinapi-cadernos-tecnicos/SINAPI-CT-INSTALACOES-ELETRICAS-REDE-DE-DISTRIBUICAO.pdf" TargetMode="External"/><Relationship Id="rId4950" Type="http://schemas.openxmlformats.org/officeDocument/2006/relationships/hyperlink" Target="https://www.caixa.gov.br/Downloads/sinapi-cadernos-tecnicos/SINAPI-CT-INSTALACOES-HIDRAULICAS-RESERVACAO-E-BOMBAS-DE-RECALQUE.pdf" TargetMode="External"/><Relationship Id="rId7899" Type="http://schemas.openxmlformats.org/officeDocument/2006/relationships/hyperlink" Target="https://www.caixa.gov.br/Downloads/sinapi-cadernos-tecnicos/SINAPI-CT-PINTURA-EM-SUPERFICIES-METALICAS.pdf" TargetMode="External"/><Relationship Id="rId8200" Type="http://schemas.openxmlformats.org/officeDocument/2006/relationships/hyperlink" Target="https://www.caixa.gov.br/Downloads/sinapi-cadernos-tecnicos/SINAPI-CT-POCOS-DE-VISITA-E-CAIXAS-PARA-BOCAS-DE-LOBO.pdf" TargetMode="External"/><Relationship Id="rId199" Type="http://schemas.openxmlformats.org/officeDocument/2006/relationships/hyperlink" Target="https://www.caixa.gov.br/Downloads/sinapi-cadernos-tecnicos/SINAPI-CT-ARGAMASSAS.pdf" TargetMode="External"/><Relationship Id="rId2087" Type="http://schemas.openxmlformats.org/officeDocument/2006/relationships/hyperlink" Target="https://www.caixa.gov.br/Downloads/sinapi-cadernos-tecnicos/SINAPI-CT-DEPRECIACAO-JUROS-IMPOSTOS-E-SEGUROS-MANUTENCAO-E-MATERIAIS-NA-OPERACAO-DOS-EQUIPAMENTOS.pdf" TargetMode="External"/><Relationship Id="rId2294" Type="http://schemas.openxmlformats.org/officeDocument/2006/relationships/hyperlink" Target="https://www.caixa.gov.br/Downloads/sinapi-cadernos-tecnicos/SINAPI-CT-DEPRECIACAO-JUROS-IMPOSTOS-E-SEGUROS-MANUTENCAO-E-MATERIAIS-NA-OPERACAO-DOS-EQUIPAMENTOS.pdf" TargetMode="External"/><Relationship Id="rId3138" Type="http://schemas.openxmlformats.org/officeDocument/2006/relationships/hyperlink" Target="https://www.caixa.gov.br/Downloads/sinapi-cadernos-tecnicos/SINAPI-CT-ESCADAS.pdf" TargetMode="External"/><Relationship Id="rId3345" Type="http://schemas.openxmlformats.org/officeDocument/2006/relationships/hyperlink" Target="https://www.caixa.gov.br/Downloads/sinapi-cadernos-tecnicos/SINAPI-CT-ESCAVACAO-EM-MATERIAL-DE-3&#170;-CATEGORIA.pdf" TargetMode="External"/><Relationship Id="rId3552" Type="http://schemas.openxmlformats.org/officeDocument/2006/relationships/hyperlink" Target="https://www.caixa.gov.br/Downloads/sinapi-cadernos-tecnicos/SINAPI-CT-ESQUADRIAS-PORTAS.pdf" TargetMode="External"/><Relationship Id="rId4603" Type="http://schemas.openxmlformats.org/officeDocument/2006/relationships/hyperlink" Target="https://www.caixa.gov.br/Downloads/sinapi-cadernos-tecnicos/SINAPI-CT-INSTALACOES-ELETRICAS-ELETRODUTOS-CONEXOES-E-CONDULETES-APARENTES.pdf" TargetMode="External"/><Relationship Id="rId7759" Type="http://schemas.openxmlformats.org/officeDocument/2006/relationships/hyperlink" Target="https://www.caixa.gov.br/Downloads/sinapi-cadernos-tecnicos/SINAPI-CT-PERFURACAO-HORIZONTAL-DIRECIONAL-HDD.pdf" TargetMode="External"/><Relationship Id="rId266" Type="http://schemas.openxmlformats.org/officeDocument/2006/relationships/hyperlink" Target="https://www.caixa.gov.br/Downloads/sinapi-cadernos-tecnicos/SINAPI-CT-ARMACAO-DE-ESTACAS.pdf" TargetMode="External"/><Relationship Id="rId473" Type="http://schemas.openxmlformats.org/officeDocument/2006/relationships/hyperlink" Target="https://www.caixa.gov.br/Downloads/sinapi-cadernos-tecnicos/SINAPI-CT-ASSENTAMENTO-DE-TUBOS-DE-PVC-E-METALICOS-EM-REDES-DE-AGUA.pdf" TargetMode="External"/><Relationship Id="rId680" Type="http://schemas.openxmlformats.org/officeDocument/2006/relationships/hyperlink" Target="https://www.caixa.gov.br/Downloads/sinapi-cadernos-tecnicos/SINAPI-CT-ASSENTAMENTO-DE-TUBOS-DE-ESGOTO-OU-DRENAGEM-PLUVIAL-EM-CONCRETO.pdf" TargetMode="External"/><Relationship Id="rId2154" Type="http://schemas.openxmlformats.org/officeDocument/2006/relationships/hyperlink" Target="https://www.caixa.gov.br/Downloads/sinapi-cadernos-tecnicos/SINAPI-CT-DEPRECIACAO-JUROS-IMPOSTOS-E-SEGUROS-MANUTENCAO-E-MATERIAIS-NA-OPERACAO-DOS-EQUIPAMENTOS.pdf" TargetMode="External"/><Relationship Id="rId2361" Type="http://schemas.openxmlformats.org/officeDocument/2006/relationships/hyperlink" Target="https://www.caixa.gov.br/Downloads/sinapi-cadernos-tecnicos/SINAPI-CT-DEPRECIACAO-JUROS-IMPOSTOS-E-SEGUROS-MANUTENCAO-E-MATERIAIS-NA-OPERACAO-DOS-EQUIPAMENTOS.pdf" TargetMode="External"/><Relationship Id="rId3205" Type="http://schemas.openxmlformats.org/officeDocument/2006/relationships/hyperlink" Target="https://www.caixa.gov.br/Downloads/sinapi-cadernos-tecnicos/SINAPI-CT-ESCAVACAO-VERTICAL-A-CEU-ABERTO.pdf" TargetMode="External"/><Relationship Id="rId3412" Type="http://schemas.openxmlformats.org/officeDocument/2006/relationships/hyperlink" Target="https://www.caixa.gov.br/Downloads/sinapi-cadernos-tecnicos/SINAPI-CT-ESGOTAMENTO-DE-VALA-E-REBAIXAMENTO-DO-LENCOL-FREATICO.pdf" TargetMode="External"/><Relationship Id="rId4810" Type="http://schemas.openxmlformats.org/officeDocument/2006/relationships/hyperlink" Target="https://www.caixa.gov.br/Downloads/sinapi-cadernos-tecnicos/SINAPI-CT-INSTALACOES-HIDRAULICAS-RESERVACAO-E-BOMBAS-DE-RECALQUE.pdf" TargetMode="External"/><Relationship Id="rId6568" Type="http://schemas.openxmlformats.org/officeDocument/2006/relationships/hyperlink" Target="https://www.caixa.gov.br/Downloads/sinapi-cadernos-tecnicos/SINAPI-CT-INSTALACOES-EM-COBRE.pdf" TargetMode="External"/><Relationship Id="rId7619" Type="http://schemas.openxmlformats.org/officeDocument/2006/relationships/hyperlink" Target="https://www.caixa.gov.br/Downloads/sinapi-cadernos-tecnicos/SINAPI-CT-PARQUINHOS-E-EQUIPAMENTOS-DE-GINASTICA-AO-AR-LIVRE.pdf" TargetMode="External"/><Relationship Id="rId7966" Type="http://schemas.openxmlformats.org/officeDocument/2006/relationships/hyperlink" Target="https://www.caixa.gov.br/Downloads/sinapi-cadernos-tecnicos/SINAPI-CT-PINTURA-PARA-PISOS-E-PARA-SINALIZACAO-HORIZONTAL-E-VERTICAL.pdf" TargetMode="External"/><Relationship Id="rId9181" Type="http://schemas.openxmlformats.org/officeDocument/2006/relationships/hyperlink" Target="https://www.caixa.gov.br/Downloads/sinapi-cadernos-tecnicos/SINAPI-CT-TRANSPORTE-DE-MATERIAIS-DENTRO-DO-CANTEIRO-DE-OBRAS.pdf" TargetMode="External"/><Relationship Id="rId126" Type="http://schemas.openxmlformats.org/officeDocument/2006/relationships/hyperlink" Target="https://www.caixa.gov.br/Downloads/sinapi-cadernos-tecnicos/SINAPI-CT-ARGAMASSAS.pdf" TargetMode="External"/><Relationship Id="rId333" Type="http://schemas.openxmlformats.org/officeDocument/2006/relationships/hyperlink" Target="https://www.caixa.gov.br/Downloads/sinapi-cadernos-tecnicos/SINAPI-CT-ARRASAMENTO-DE-ESTACAS.pdf" TargetMode="External"/><Relationship Id="rId540" Type="http://schemas.openxmlformats.org/officeDocument/2006/relationships/hyperlink" Target="https://www.caixa.gov.br/Downloads/sinapi-cadernos-tecnicos/SINAPI-CT-ASSENTAMENTO-DE-TUBOS-DE-PVC-E-METALICOS-EM-REDES-DE-AGUA.pdf" TargetMode="External"/><Relationship Id="rId1170" Type="http://schemas.openxmlformats.org/officeDocument/2006/relationships/hyperlink" Target="https://www.caixa.gov.br/Downloads/sinapi-cadernos-tecnicos/SINAPI-CT-CAIXAS-DE-AGUA-PARA-EDIFICACOES.pdf" TargetMode="External"/><Relationship Id="rId2014" Type="http://schemas.openxmlformats.org/officeDocument/2006/relationships/hyperlink" Target="https://www.caixa.gov.br/Downloads/sinapi-cadernos-tecnicos/SINAPI-CT-DEPRECIACAO-JUROS-IMPOSTOS-E-SEGUROS-MANUTENCAO-E-MATERIAIS-NA-OPERACAO-DOS-EQUIPAMENTOS.pdf" TargetMode="External"/><Relationship Id="rId2221" Type="http://schemas.openxmlformats.org/officeDocument/2006/relationships/hyperlink" Target="https://www.caixa.gov.br/Downloads/sinapi-cadernos-tecnicos/SINAPI-CT-DEPRECIACAO-JUROS-IMPOSTOS-E-SEGUROS-MANUTENCAO-E-MATERIAIS-NA-OPERACAO-DOS-EQUIPAMENTOS.pdf" TargetMode="External"/><Relationship Id="rId5377" Type="http://schemas.openxmlformats.org/officeDocument/2006/relationships/hyperlink" Target="https://www.caixa.gov.br/Downloads/sinapi-cadernos-tecnicos/SINAPI-CT-INSTALACOES-PREDIAIS-DE-ESGOTO-TUBOS-E-CONEXOES.pdf" TargetMode="External"/><Relationship Id="rId6428" Type="http://schemas.openxmlformats.org/officeDocument/2006/relationships/hyperlink" Target="https://www.caixa.gov.br/Downloads/sinapi-cadernos-tecnicos/SINAPI-CT-INSTALACOES-EM-COBRE.pdf" TargetMode="External"/><Relationship Id="rId6775" Type="http://schemas.openxmlformats.org/officeDocument/2006/relationships/hyperlink" Target="https://www.caixa.gov.br/Downloads/sinapi-metodologia/Livro_SINAPI_Calculos_Parametros.pdf" TargetMode="External"/><Relationship Id="rId6982" Type="http://schemas.openxmlformats.org/officeDocument/2006/relationships/hyperlink" Target="https://www.caixa.gov.br/Downloads/sinapi-metodologia/Livro_SINAPI_Calculos_Parametros.pdf" TargetMode="External"/><Relationship Id="rId7826" Type="http://schemas.openxmlformats.org/officeDocument/2006/relationships/hyperlink" Target="https://www.caixa.gov.br/Downloads/sinapi-cadernos-tecnicos/SINAPI-CT-PINTURA-EXTERNA.pdf" TargetMode="External"/><Relationship Id="rId9041" Type="http://schemas.openxmlformats.org/officeDocument/2006/relationships/hyperlink" Target="https://www.caixa.gov.br/Downloads/sinapi-cadernos-tecnicos/SINAPI-CT-TRANSPORTE-FLUVIAL-CARGA-E-DESCARGA.pdf" TargetMode="External"/><Relationship Id="rId1030" Type="http://schemas.openxmlformats.org/officeDocument/2006/relationships/hyperlink" Target="https://www.caixa.gov.br/Downloads/sinapi-cadernos-tecnicos/SINAPI-CT-BOCAS-PARA-BUEIROS.pdf" TargetMode="External"/><Relationship Id="rId4186" Type="http://schemas.openxmlformats.org/officeDocument/2006/relationships/hyperlink" Target="https://www.caixa.gov.br/Downloads/sinapi-cadernos-tecnicos/SINAPI-CT-GESSO.pdf" TargetMode="External"/><Relationship Id="rId5584" Type="http://schemas.openxmlformats.org/officeDocument/2006/relationships/hyperlink" Target="https://www.caixa.gov.br/Downloads/sinapi-cadernos-tecnicos/SINAPI-CT-INSTALACOES-PREDIAIS-DE-AGUA-FRIA-EM-PVC.pdf" TargetMode="External"/><Relationship Id="rId5791" Type="http://schemas.openxmlformats.org/officeDocument/2006/relationships/hyperlink" Target="https://www.caixa.gov.br/Downloads/sinapi-cadernos-tecnicos/SINAPI-CT-INSTALACOES-PREDIAIS-DE-AGUA-QUENTE-EM-CPVC.pdf" TargetMode="External"/><Relationship Id="rId6635" Type="http://schemas.openxmlformats.org/officeDocument/2006/relationships/hyperlink" Target="https://www.caixa.gov.br/Downloads/sinapi-cadernos-tecnicos/SINAPI-CT-INSTALACOES-PARA-CANTEIROS-DE-OBRAS.pdf" TargetMode="External"/><Relationship Id="rId6842" Type="http://schemas.openxmlformats.org/officeDocument/2006/relationships/hyperlink" Target="https://www.caixa.gov.br/Downloads/sinapi-metodologia/Livro_SINAPI_Calculos_Parametros.pdf" TargetMode="External"/><Relationship Id="rId400" Type="http://schemas.openxmlformats.org/officeDocument/2006/relationships/hyperlink" Target="https://www.caixa.gov.br/Downloads/sinapi-cadernos-tecnicos/SINAPI-CT-ASSENTAMENTO-DE-TUBOS-DE-ESGOTO-EM-PVC-E-PEAD.pdf" TargetMode="External"/><Relationship Id="rId1987" Type="http://schemas.openxmlformats.org/officeDocument/2006/relationships/hyperlink" Target="https://www.caixa.gov.br/Downloads/sinapi-cadernos-tecnicos/SINAPI-CT-DEPRECIACAO-JUROS-IMPOSTOS-E-SEGUROS-MANUTENCAO-E-MATERIAIS-NA-OPERACAO-DOS-EQUIPAMENTOS.pdf" TargetMode="External"/><Relationship Id="rId4393" Type="http://schemas.openxmlformats.org/officeDocument/2006/relationships/hyperlink" Target="https://www.caixa.gov.br/Downloads/sinapi-cadernos-tecnicos/SINAPI-CT-INSTALACOES-ELETRICAS-ELETRODUTOS-EMBUTIDOS-CABOS-CAIXAS-TOMADAS-E-INTERRUPTORES.pdf" TargetMode="External"/><Relationship Id="rId5237" Type="http://schemas.openxmlformats.org/officeDocument/2006/relationships/hyperlink" Target="https://www.caixa.gov.br/Downloads/sinapi-cadernos-tecnicos/SINAPI-CT-INSTALACOES-HIDRAULICAS-EM-PEX.pdf" TargetMode="External"/><Relationship Id="rId5444" Type="http://schemas.openxmlformats.org/officeDocument/2006/relationships/hyperlink" Target="https://www.caixa.gov.br/Downloads/sinapi-cadernos-tecnicos/SINAPI-CT-INSTALACOES-PREDIAIS-DE-AGUA-FRIA-EM-PVC.pdf" TargetMode="External"/><Relationship Id="rId5651" Type="http://schemas.openxmlformats.org/officeDocument/2006/relationships/hyperlink" Target="https://www.caixa.gov.br/Downloads/sinapi-cadernos-tecnicos/SINAPI-CT-INSTALACOES-PREDIAIS-DE-AGUA-FRIA-EM-PVC.pdf" TargetMode="External"/><Relationship Id="rId6702" Type="http://schemas.openxmlformats.org/officeDocument/2006/relationships/hyperlink" Target="https://www.caixa.gov.br/Downloads/sinapi-cadernos-tecnicos/SINAPI-CT-LIGACOES-PREDIAIS-DE-AGUA-E-ESGOTO.pdf" TargetMode="External"/><Relationship Id="rId1847" Type="http://schemas.openxmlformats.org/officeDocument/2006/relationships/hyperlink" Target="https://www.caixa.gov.br/Downloads/sinapi-cadernos-tecnicos/SINAPI-CT-DEMOLICOES-E-REMOCOES.pdf" TargetMode="External"/><Relationship Id="rId4046" Type="http://schemas.openxmlformats.org/officeDocument/2006/relationships/hyperlink" Target="https://www.caixa.gov.br/Downloads/sinapi-cadernos-tecnicos/SINAPI-CT-FORMAS-PARA-ESTRUTURAS-DE-CONCRETO-ARMADO.pdf" TargetMode="External"/><Relationship Id="rId4253" Type="http://schemas.openxmlformats.org/officeDocument/2006/relationships/hyperlink" Target="https://www.caixa.gov.br/Downloads/sinapi-cadernos-tecnicos/SINAPI-CT-GUIAS-E-SARJETAS.pdf" TargetMode="External"/><Relationship Id="rId4460" Type="http://schemas.openxmlformats.org/officeDocument/2006/relationships/hyperlink" Target="https://www.caixa.gov.br/Downloads/sinapi-cadernos-tecnicos/SINAPI-CT-INSTALACOES-ELETRICAS-ELETRODUTOS-EMBUTIDOS-CABOS-CAIXAS-TOMADAS-E-INTERRUPTORES.pdf" TargetMode="External"/><Relationship Id="rId5304" Type="http://schemas.openxmlformats.org/officeDocument/2006/relationships/hyperlink" Target="https://www.caixa.gov.br/Downloads/sinapi-cadernos-tecnicos/SINAPI-CT-INSTALACOES-HIDRAULICAS-EM-PPR.pdf" TargetMode="External"/><Relationship Id="rId5511" Type="http://schemas.openxmlformats.org/officeDocument/2006/relationships/hyperlink" Target="https://www.caixa.gov.br/Downloads/sinapi-cadernos-tecnicos/SINAPI-CT-INSTALACOES-PREDIAIS-DE-AGUA-FRIA-EM-PVC.pdf" TargetMode="External"/><Relationship Id="rId8667" Type="http://schemas.openxmlformats.org/officeDocument/2006/relationships/hyperlink" Target="https://www.caixa.gov.br/Downloads/sinapi-cadernos-tecnicos/SINAPI-CT-REDES-DE-AGUA-E-ESGOTO-EM-PEAD-LISO-(TUBOS-E-CONEXOES).pdf" TargetMode="External"/><Relationship Id="rId8874" Type="http://schemas.openxmlformats.org/officeDocument/2006/relationships/hyperlink" Target="https://www.caixa.gov.br/Downloads/sinapi-cadernos-tecnicos/SINAPI-CT-SISTEMA-DE-PROTECAO-CONTRA-DESCARGAS-ATMOSFERICAS-SPDA.pdf" TargetMode="External"/><Relationship Id="rId9718" Type="http://schemas.openxmlformats.org/officeDocument/2006/relationships/hyperlink" Target="https://www.caixa.gov.br/Downloads/sinapi-cadernos-tecnicos/SINAPI-CT-VALVULAS-PARA-REDES-DE-SANEAMENTO.pdf" TargetMode="External"/><Relationship Id="rId1707" Type="http://schemas.openxmlformats.org/officeDocument/2006/relationships/hyperlink" Target="https://www.caixa.gov.br/Downloads/sinapi-cadernos-tecnicos/SINAPI-CT-CUSTOS-HORARIOS-PRODUTIVO-E-IMPRODUTIVO-DOS-EQUIPAMENTOS.pdf" TargetMode="External"/><Relationship Id="rId3062" Type="http://schemas.openxmlformats.org/officeDocument/2006/relationships/hyperlink" Target="https://www.caixa.gov.br/Downloads/sinapi-cadernos-tecnicos/SINAPI-CT-ESCADAS.pdf" TargetMode="External"/><Relationship Id="rId4113" Type="http://schemas.openxmlformats.org/officeDocument/2006/relationships/hyperlink" Target="https://www.caixa.gov.br/Downloads/sinapi-cadernos-tecnicos/SINAPI-CT-FORMAS-PARA-ESTRUTURAS-DE-CONCRETO-ARMADO.pdf" TargetMode="External"/><Relationship Id="rId4320" Type="http://schemas.openxmlformats.org/officeDocument/2006/relationships/hyperlink" Target="https://www.caixa.gov.br/Downloads/sinapi-cadernos-tecnicos/SINAPI-CT-ILUMINACAO-PREDIAL-E-MONITORAMENTO.pdf" TargetMode="External"/><Relationship Id="rId7269" Type="http://schemas.openxmlformats.org/officeDocument/2006/relationships/hyperlink" Target="https://www.caixa.gov.br/Downloads/sinapi-cadernos-tecnicos/SINAPI-CT-LUMINARIAS-EXTERNAS.pdf" TargetMode="External"/><Relationship Id="rId7476" Type="http://schemas.openxmlformats.org/officeDocument/2006/relationships/hyperlink" Target="https://www.caixa.gov.br/Downloads/sinapi-cadernos-tecnicos/SINAPI-CT-PAISAGISMO-PLANTIO.pdf" TargetMode="External"/><Relationship Id="rId7683" Type="http://schemas.openxmlformats.org/officeDocument/2006/relationships/hyperlink" Target="https://www.caixa.gov.br/Downloads/sinapi-cadernos-tecnicos/SINAPI-CT-PAVIMENTO-INTERTRAVADO.pdf" TargetMode="External"/><Relationship Id="rId7890" Type="http://schemas.openxmlformats.org/officeDocument/2006/relationships/hyperlink" Target="https://www.caixa.gov.br/Downloads/sinapi-cadernos-tecnicos/SINAPI-CT-PINTURA-EM-MADEIRA.pdf" TargetMode="External"/><Relationship Id="rId8527" Type="http://schemas.openxmlformats.org/officeDocument/2006/relationships/hyperlink" Target="https://www.caixa.gov.br/Downloads/sinapi-cadernos-tecnicos/SINAPI-CT-RECOMPOSICAO-DE-PAVIMENTOS.pdf" TargetMode="External"/><Relationship Id="rId8734" Type="http://schemas.openxmlformats.org/officeDocument/2006/relationships/hyperlink" Target="https://www.caixa.gov.br/Downloads/sinapi-cadernos-tecnicos/SINAPI-CT-REDES-DE-AGUA-E-ESGOTO-EM-PEAD-LISO-(TUBOS-E-CONEXOES).pdf" TargetMode="External"/><Relationship Id="rId190" Type="http://schemas.openxmlformats.org/officeDocument/2006/relationships/hyperlink" Target="https://www.caixa.gov.br/Downloads/sinapi-cadernos-tecnicos/SINAPI-CT-ARGAMASSAS.pdf" TargetMode="External"/><Relationship Id="rId1914" Type="http://schemas.openxmlformats.org/officeDocument/2006/relationships/hyperlink" Target="https://www.caixa.gov.br/Downloads/sinapi-cadernos-tecnicos/SINAPI-CT-DEPRECIACAO-JUROS-IMPOSTOS-E-SEGUROS-MANUTENCAO-E-MATERIAIS-NA-OPERACAO-DOS-EQUIPAMENTOS.pdf" TargetMode="External"/><Relationship Id="rId6078" Type="http://schemas.openxmlformats.org/officeDocument/2006/relationships/hyperlink" Target="https://www.caixa.gov.br/Downloads/sinapi-cadernos-tecnicos/SINAPI-CT-INSTALACOES-DE-GAS-E-INCENDIO-EM-ACO-E-FERRO-GALVANIZADO.pdf" TargetMode="External"/><Relationship Id="rId6285" Type="http://schemas.openxmlformats.org/officeDocument/2006/relationships/hyperlink" Target="https://www.caixa.gov.br/Downloads/sinapi-cadernos-tecnicos/SINAPI-CT-INSTALACOES-DE-GAS-EM-PEX-MULTICAMADAS.pdf" TargetMode="External"/><Relationship Id="rId6492" Type="http://schemas.openxmlformats.org/officeDocument/2006/relationships/hyperlink" Target="https://www.caixa.gov.br/Downloads/sinapi-cadernos-tecnicos/SINAPI-CT-INSTALACOES-EM-COBRE.pdf" TargetMode="External"/><Relationship Id="rId7129" Type="http://schemas.openxmlformats.org/officeDocument/2006/relationships/hyperlink" Target="https://www.caixa.gov.br/Downloads/sinapi-metodologia/Livro_SINAPI_Calculos_Parametros.pdf" TargetMode="External"/><Relationship Id="rId7336" Type="http://schemas.openxmlformats.org/officeDocument/2006/relationships/hyperlink" Target="https://www.caixa.gov.br/Downloads/sinapi-cadernos-tecnicos/SINAPI-CT-MASSA-UNICA-EXTERNA.pdf" TargetMode="External"/><Relationship Id="rId7543" Type="http://schemas.openxmlformats.org/officeDocument/2006/relationships/hyperlink" Target="https://www.caixa.gov.br/Downloads/sinapi-cadernos-tecnicos/SINAPI-CT-PAREDES-DE-CONCRETO-ESTUCAMENTO.pdf" TargetMode="External"/><Relationship Id="rId8941" Type="http://schemas.openxmlformats.org/officeDocument/2006/relationships/hyperlink" Target="https://www.caixa.gov.br/Downloads/sinapi-cadernos-tecnicos/SINAPI-CT-SISTEMAS-DE-MEDICAO.pdf" TargetMode="External"/><Relationship Id="rId3879" Type="http://schemas.openxmlformats.org/officeDocument/2006/relationships/hyperlink" Target="https://www.caixa.gov.br/Downloads/sinapi-cadernos-tecnicos/SINAPI-CT-EXECUCAO-DE-TIRANTES.pdf" TargetMode="External"/><Relationship Id="rId5094" Type="http://schemas.openxmlformats.org/officeDocument/2006/relationships/hyperlink" Target="https://www.caixa.gov.br/Downloads/sinapi-cadernos-tecnicos/SINAPI-CT-INSTALACOES-HIDRAULICAS-RESERVACAO-E-BOMBAS-DE-RECALQUE.pdf" TargetMode="External"/><Relationship Id="rId6145" Type="http://schemas.openxmlformats.org/officeDocument/2006/relationships/hyperlink" Target="https://www.caixa.gov.br/Downloads/sinapi-cadernos-tecnicos/SINAPI-CT-INSTALACOES-DE-GAS-E-INCENDIO-EM-ACO-E-FERRO-GALVANIZADO.pdf" TargetMode="External"/><Relationship Id="rId6352" Type="http://schemas.openxmlformats.org/officeDocument/2006/relationships/hyperlink" Target="https://www.caixa.gov.br/Downloads/sinapi-cadernos-tecnicos/SINAPI-CT-INSTALACOES-DE-AR-CONDICIONADO.pdf" TargetMode="External"/><Relationship Id="rId7750" Type="http://schemas.openxmlformats.org/officeDocument/2006/relationships/hyperlink" Target="https://www.caixa.gov.br/Downloads/sinapi-cadernos-tecnicos/SINAPI-CT-PERFURACAO-HORIZONTAL-DIRECIONAL-HDD.pdf" TargetMode="External"/><Relationship Id="rId8801" Type="http://schemas.openxmlformats.org/officeDocument/2006/relationships/hyperlink" Target="https://www.caixa.gov.br/Downloads/sinapi-cadernos-tecnicos/SINAPI-CT-REVESTIMENTOS-CERAMICOS-INTERNOS.pdf" TargetMode="External"/><Relationship Id="rId2688" Type="http://schemas.openxmlformats.org/officeDocument/2006/relationships/hyperlink" Target="https://www.caixa.gov.br/Downloads/sinapi-cadernos-tecnicos/SINAPI-CT-DEPRECIACAO-JUROS-IMPOSTOS-E-SEGUROS-MANUTENCAO-E-MATERIAIS-NA-OPERACAO-DOS-EQUIPAMENTOS.pdf" TargetMode="External"/><Relationship Id="rId2895" Type="http://schemas.openxmlformats.org/officeDocument/2006/relationships/hyperlink" Target="https://www.caixa.gov.br/Downloads/sinapi-cadernos-tecnicos/SINAPI-CT-ELETROCALHAS.pdf" TargetMode="External"/><Relationship Id="rId3739" Type="http://schemas.openxmlformats.org/officeDocument/2006/relationships/hyperlink" Target="https://www.caixa.gov.br/Downloads/sinapi-cadernos-tecnicos/SINAPI-CT-ESTRUTURAS-PRE-FABRICADAS-E-PRE-MOLDADAS.pdf" TargetMode="External"/><Relationship Id="rId3946" Type="http://schemas.openxmlformats.org/officeDocument/2006/relationships/hyperlink" Target="https://www.caixa.gov.br/Downloads/sinapi-cadernos-tecnicos/SINAPI-CT-FOSSAS-E-SUMIDOUROS.pdf" TargetMode="External"/><Relationship Id="rId5161" Type="http://schemas.openxmlformats.org/officeDocument/2006/relationships/hyperlink" Target="https://www.caixa.gov.br/Downloads/sinapi-cadernos-tecnicos/SINAPI-CT-INSTALACOES-HIDRAULICAS-EM-PEX.pdf" TargetMode="External"/><Relationship Id="rId6005" Type="http://schemas.openxmlformats.org/officeDocument/2006/relationships/hyperlink" Target="https://www.caixa.gov.br/Downloads/sinapi-cadernos-tecnicos/SINAPI-CT-INSTALACOES-DE-GAS-E-INCENDIO-EM-ACO-E-FERRO-GALVANIZADO.pdf" TargetMode="External"/><Relationship Id="rId7403" Type="http://schemas.openxmlformats.org/officeDocument/2006/relationships/hyperlink" Target="https://www.caixa.gov.br/Downloads/sinapi-cadernos-tecnicos/SINAPI-CT-MASSA-UNICA-INTERNA.pdf" TargetMode="External"/><Relationship Id="rId7610" Type="http://schemas.openxmlformats.org/officeDocument/2006/relationships/hyperlink" Target="https://www.caixa.gov.br/Downloads/sinapi-cadernos-tecnicos/SINAPI-CT-PARQUINHOS-E-EQUIPAMENTOS-DE-GINASTICA-AO-AR-LIVRE.pdf" TargetMode="External"/><Relationship Id="rId867" Type="http://schemas.openxmlformats.org/officeDocument/2006/relationships/hyperlink" Target="https://www.caixa.gov.br/Downloads/sinapi-cadernos-tecnicos/SINAPI-CT-ATERROS-BASES-SUB-BASES-E-IMPRIMACOES.pdf" TargetMode="External"/><Relationship Id="rId1497" Type="http://schemas.openxmlformats.org/officeDocument/2006/relationships/hyperlink" Target="https://www.caixa.gov.br/Downloads/sinapi-cadernos-tecnicos/SINAPI-CT-CUSTOS-HORARIOS-PRODUTIVO-E-IMPRODUTIVO-DOS-EQUIPAMENTOS.pdf" TargetMode="External"/><Relationship Id="rId2548" Type="http://schemas.openxmlformats.org/officeDocument/2006/relationships/hyperlink" Target="https://www.caixa.gov.br/Downloads/sinapi-cadernos-tecnicos/SINAPI-CT-DEPRECIACAO-JUROS-IMPOSTOS-E-SEGUROS-MANUTENCAO-E-MATERIAIS-NA-OPERACAO-DOS-EQUIPAMENTOS.pdf" TargetMode="External"/><Relationship Id="rId2755" Type="http://schemas.openxmlformats.org/officeDocument/2006/relationships/hyperlink" Target="https://www.caixa.gov.br/Downloads/sinapi-cadernos-tecnicos/SINAPI-CT-DRENOS.pdf" TargetMode="External"/><Relationship Id="rId2962" Type="http://schemas.openxmlformats.org/officeDocument/2006/relationships/hyperlink" Target="https://www.caixa.gov.br/Downloads/sinapi-cadernos-tecnicos/SINAPI-CT-ENERGIA-SOLAR-PARA-EDIFICACOES.pdf" TargetMode="External"/><Relationship Id="rId3806" Type="http://schemas.openxmlformats.org/officeDocument/2006/relationships/hyperlink" Target="https://www.caixa.gov.br/Downloads/sinapi-cadernos-tecnicos/SINAPI-CT-ESTRUTURAS-DE-MADEIRA.pdf" TargetMode="External"/><Relationship Id="rId6212" Type="http://schemas.openxmlformats.org/officeDocument/2006/relationships/hyperlink" Target="https://www.caixa.gov.br/Downloads/sinapi-cadernos-tecnicos/SINAPI-CT-INSTALACOES-DE-GAS-E-INCENDIO-EM-ACO-E-FERRO-GALVANIZADO.pdf" TargetMode="External"/><Relationship Id="rId9368" Type="http://schemas.openxmlformats.org/officeDocument/2006/relationships/hyperlink" Target="https://www.caixa.gov.br/Downloads/sinapi-cadernos-tecnicos/SINAPI-CT-TRANSPORTE-CARGA-E-DESCARGA-DE-MATERIAIS.pdf" TargetMode="External"/><Relationship Id="rId9575" Type="http://schemas.openxmlformats.org/officeDocument/2006/relationships/hyperlink" Target="https://www.caixa.gov.br/Downloads/sinapi-cadernos-tecnicos/SINAPI-CT-VALVULAS-E-REGISTROS-PARA-SISTEMAS-PREDIAIS.pdf" TargetMode="External"/><Relationship Id="rId727" Type="http://schemas.openxmlformats.org/officeDocument/2006/relationships/hyperlink" Target="https://www.caixa.gov.br/Downloads/sinapi-cadernos-tecnicos/SINAPI-CT-ATERRO-E-REATERRO-DE-VALAS.pdf" TargetMode="External"/><Relationship Id="rId934" Type="http://schemas.openxmlformats.org/officeDocument/2006/relationships/hyperlink" Target="https://www.caixa.gov.br/Downloads/sinapi-cadernos-tecnicos/SINAPI-CT-ATERROS-BASES-SUB-BASES-E-IMPRIMACOES.pdf" TargetMode="External"/><Relationship Id="rId1357" Type="http://schemas.openxmlformats.org/officeDocument/2006/relationships/hyperlink" Target="https://www.caixa.gov.br/Downloads/sinapi-cadernos-tecnicos/SINAPI-CT-CONCRETO-PROTENDIDO.pdf" TargetMode="External"/><Relationship Id="rId1564" Type="http://schemas.openxmlformats.org/officeDocument/2006/relationships/hyperlink" Target="https://www.caixa.gov.br/Downloads/sinapi-cadernos-tecnicos/SINAPI-CT-CUSTOS-HORARIOS-PRODUTIVO-E-IMPRODUTIVO-DOS-EQUIPAMENTOS.pdf" TargetMode="External"/><Relationship Id="rId1771" Type="http://schemas.openxmlformats.org/officeDocument/2006/relationships/hyperlink" Target="https://www.caixa.gov.br/Downloads/sinapi-cadernos-tecnicos/SINAPI-CT-CUSTOS-HORARIOS-PRODUTIVO-E-IMPRODUTIVO-DOS-EQUIPAMENTOS.pdf" TargetMode="External"/><Relationship Id="rId2408" Type="http://schemas.openxmlformats.org/officeDocument/2006/relationships/hyperlink" Target="https://www.caixa.gov.br/Downloads/sinapi-cadernos-tecnicos/SINAPI-CT-DEPRECIACAO-JUROS-IMPOSTOS-E-SEGUROS-MANUTENCAO-E-MATERIAIS-NA-OPERACAO-DOS-EQUIPAMENTOS.pdf" TargetMode="External"/><Relationship Id="rId2615" Type="http://schemas.openxmlformats.org/officeDocument/2006/relationships/hyperlink" Target="https://www.caixa.gov.br/Downloads/sinapi-cadernos-tecnicos/SINAPI-CT-DEPRECIACAO-JUROS-IMPOSTOS-E-SEGUROS-MANUTENCAO-E-MATERIAIS-NA-OPERACAO-DOS-EQUIPAMENTOS.pdf" TargetMode="External"/><Relationship Id="rId2822" Type="http://schemas.openxmlformats.org/officeDocument/2006/relationships/hyperlink" Target="https://www.caixa.gov.br/Downloads/sinapi-cadernos-tecnicos/SINAPI-CT-DUTOS-PARA-AR-CONDICIONADO.pdf" TargetMode="External"/><Relationship Id="rId5021" Type="http://schemas.openxmlformats.org/officeDocument/2006/relationships/hyperlink" Target="https://www.caixa.gov.br/Downloads/sinapi-cadernos-tecnicos/SINAPI-CT-INSTALACOES-HIDRAULICAS-RESERVACAO-E-BOMBAS-DE-RECALQUE.pdf" TargetMode="External"/><Relationship Id="rId5978" Type="http://schemas.openxmlformats.org/officeDocument/2006/relationships/hyperlink" Target="https://www.caixa.gov.br/Downloads/sinapi-cadernos-tecnicos/SINAPI-CT-INSTALACOES-DE-GAS-E-INCENDIO-EM-ACO-E-FERRO-GALVANIZADO.pdf" TargetMode="External"/><Relationship Id="rId8177" Type="http://schemas.openxmlformats.org/officeDocument/2006/relationships/hyperlink" Target="https://www.caixa.gov.br/Downloads/sinapi-cadernos-tecnicos/SINAPI-CT-POCOS-DE-VISITA-E-CAIXAS-PARA-BOCAS-DE-LOBO.pdf" TargetMode="External"/><Relationship Id="rId8384" Type="http://schemas.openxmlformats.org/officeDocument/2006/relationships/hyperlink" Target="https://www.caixa.gov.br/Downloads/sinapi-cadernos-tecnicos/SINAPI-CT-RADIER-PISO-DE-CONCRETO-E-LAJE-SOBRE-SOLO.pdf" TargetMode="External"/><Relationship Id="rId8591" Type="http://schemas.openxmlformats.org/officeDocument/2006/relationships/hyperlink" Target="https://www.caixa.gov.br/Downloads/sinapi-cadernos-tecnicos/SINAPI-CT-REDES-DE-LOGICA-TELEFONIA-E-IMAGEM.pdf" TargetMode="External"/><Relationship Id="rId9228" Type="http://schemas.openxmlformats.org/officeDocument/2006/relationships/hyperlink" Target="https://www.caixa.gov.br/Downloads/sinapi-cadernos-tecnicos/SINAPI-CT-TRANSPORTE-DE-MATERIAIS-DENTRO-DO-CANTEIRO-DE-OBRAS.pdf" TargetMode="External"/><Relationship Id="rId9435" Type="http://schemas.openxmlformats.org/officeDocument/2006/relationships/hyperlink" Target="https://www.caixa.gov.br/Downloads/sinapi-cadernos-tecnicos/SINAPI-CT-TUBULACAO-FLANGEADA-PARA-REDES-DE-AGUA.pdf" TargetMode="External"/><Relationship Id="rId9642" Type="http://schemas.openxmlformats.org/officeDocument/2006/relationships/hyperlink" Target="https://www.caixa.gov.br/Downloads/sinapi-cadernos-tecnicos/SINAPI-CT-VALVULAS-E-REGISTROS-PARA-SISTEMAS-PREDIAIS.pdf" TargetMode="External"/><Relationship Id="rId63" Type="http://schemas.openxmlformats.org/officeDocument/2006/relationships/hyperlink" Target="https://www.caixa.gov.br/Downloads/sinapi-cadernos-tecnicos/SINAPI-CT-ALVENARIA-DE-VEDACAO.pdf" TargetMode="External"/><Relationship Id="rId1217" Type="http://schemas.openxmlformats.org/officeDocument/2006/relationships/hyperlink" Target="https://www.caixa.gov.br/Downloads/sinapi-cadernos-tecnicos/SINAPI-CT-CANALETAS-GRELHAS-E-CAIXAS-COM-GRELHA-PARA-DRENAGEM.pdf" TargetMode="External"/><Relationship Id="rId1424" Type="http://schemas.openxmlformats.org/officeDocument/2006/relationships/hyperlink" Target="https://www.caixa.gov.br/Downloads/sinapi-cadernos-tecnicos/SINAPI-CT-CONTRAPISO.pdf" TargetMode="External"/><Relationship Id="rId1631" Type="http://schemas.openxmlformats.org/officeDocument/2006/relationships/hyperlink" Target="https://www.caixa.gov.br/Downloads/sinapi-cadernos-tecnicos/SINAPI-CT-CUSTOS-HORARIOS-PRODUTIVO-E-IMPRODUTIVO-DOS-EQUIPAMENTOS.pdf" TargetMode="External"/><Relationship Id="rId4787" Type="http://schemas.openxmlformats.org/officeDocument/2006/relationships/hyperlink" Target="https://www.caixa.gov.br/Downloads/sinapi-cadernos-tecnicos/SINAPI-CT-INSTALACOES-ELETRICAS-REDE-DE-DISTRIBUICAO.pdf" TargetMode="External"/><Relationship Id="rId4994" Type="http://schemas.openxmlformats.org/officeDocument/2006/relationships/hyperlink" Target="https://www.caixa.gov.br/Downloads/sinapi-cadernos-tecnicos/SINAPI-CT-INSTALACOES-HIDRAULICAS-RESERVACAO-E-BOMBAS-DE-RECALQUE.pdf" TargetMode="External"/><Relationship Id="rId5838" Type="http://schemas.openxmlformats.org/officeDocument/2006/relationships/hyperlink" Target="https://www.caixa.gov.br/Downloads/sinapi-cadernos-tecnicos/SINAPI-CT-INSTALACOES-PREDIAIS-DE-AGUAS-PLUVIAIS-TUBOS-CONEXOES-CAIXAS-E-RALOS.pdf" TargetMode="External"/><Relationship Id="rId7193" Type="http://schemas.openxmlformats.org/officeDocument/2006/relationships/hyperlink" Target="https://www.caixa.gov.br/Downloads/sinapi-cadernos-tecnicos/SINAPI-CT-LOUCAS-E-METAIS.pdf" TargetMode="External"/><Relationship Id="rId8037" Type="http://schemas.openxmlformats.org/officeDocument/2006/relationships/hyperlink" Target="https://www.caixa.gov.br/Downloads/sinapi-cadernos-tecnicos/SINAPI-CT-POSTES-DE-CONCRETO-E-METALICOS.pdf" TargetMode="External"/><Relationship Id="rId8244" Type="http://schemas.openxmlformats.org/officeDocument/2006/relationships/hyperlink" Target="https://www.caixa.gov.br/Downloads/sinapi-cadernos-tecnicos/SINAPI-CT-POCOS-DE-VISITA-E-CAIXAS-PARA-BOCAS-DE-LOBO.pdf" TargetMode="External"/><Relationship Id="rId8451" Type="http://schemas.openxmlformats.org/officeDocument/2006/relationships/hyperlink" Target="https://www.caixa.gov.br/Downloads/sinapi-cadernos-tecnicos/SINAPI-CT-RASGOS-E-FIXACOES.pdf" TargetMode="External"/><Relationship Id="rId9502" Type="http://schemas.openxmlformats.org/officeDocument/2006/relationships/hyperlink" Target="https://www.caixa.gov.br/Downloads/sinapi-cadernos-tecnicos/SINAPI-CT-VERGAS-CONTRAVERGAS-E-FIXACAO-DE-ALVENARIA.pdf" TargetMode="External"/><Relationship Id="rId3389" Type="http://schemas.openxmlformats.org/officeDocument/2006/relationships/hyperlink" Target="https://www.caixa.gov.br/Downloads/sinapi-cadernos-tecnicos/SINAPI-CT-ESCORAMENTO-E-PREPARO-DE-FUNDO-DE-VALAS.pdf" TargetMode="External"/><Relationship Id="rId3596" Type="http://schemas.openxmlformats.org/officeDocument/2006/relationships/hyperlink" Target="https://www.caixa.gov.br/Downloads/sinapi-cadernos-tecnicos/SINAPI-CT-ESTACAS-ESCAVADAS-SEM-FLUIDO-ESTABILIZANTE.pdf" TargetMode="External"/><Relationship Id="rId4647" Type="http://schemas.openxmlformats.org/officeDocument/2006/relationships/hyperlink" Target="https://www.caixa.gov.br/Downloads/sinapi-cadernos-tecnicos/SINAPI-CT-INSTALACOES-ELETRICAS-QUADROS-CABOS-DISJUNTORES-CONTATORES-E-BARRAMENTOS-BLINDADOS.pdf" TargetMode="External"/><Relationship Id="rId7053" Type="http://schemas.openxmlformats.org/officeDocument/2006/relationships/hyperlink" Target="https://www.caixa.gov.br/Downloads/sinapi-metodologia/Livro_SINAPI_Calculos_Parametros.pdf" TargetMode="External"/><Relationship Id="rId7260" Type="http://schemas.openxmlformats.org/officeDocument/2006/relationships/hyperlink" Target="https://www.caixa.gov.br/Downloads/sinapi-cadernos-tecnicos/SINAPI-CT-LUMINARIAS-EXTERNAS.pdf" TargetMode="External"/><Relationship Id="rId8104" Type="http://schemas.openxmlformats.org/officeDocument/2006/relationships/hyperlink" Target="https://www.caixa.gov.br/Downloads/sinapi-cadernos-tecnicos/SINAPI-CT-POSTES-DE-CONCRETO-E-METALICOS.pdf" TargetMode="External"/><Relationship Id="rId8311" Type="http://schemas.openxmlformats.org/officeDocument/2006/relationships/hyperlink" Target="https://www.caixa.gov.br/Downloads/sinapi-cadernos-tecnicos/SINAPI-CT-PRODUCAO-DE-CONCRETOS-E-ARGAMASSAS-UTILIZANDO-AGREGADO-RECICLADO.pdf" TargetMode="External"/><Relationship Id="rId2198" Type="http://schemas.openxmlformats.org/officeDocument/2006/relationships/hyperlink" Target="https://www.caixa.gov.br/Downloads/sinapi-cadernos-tecnicos/SINAPI-CT-DEPRECIACAO-JUROS-IMPOSTOS-E-SEGUROS-MANUTENCAO-E-MATERIAIS-NA-OPERACAO-DOS-EQUIPAMENTOS.pdf" TargetMode="External"/><Relationship Id="rId3249" Type="http://schemas.openxmlformats.org/officeDocument/2006/relationships/hyperlink" Target="https://www.caixa.gov.br/Downloads/sinapi-cadernos-tecnicos/SINAPI-CT-ESCAVACAO-VERTICAL-A-CEU-ABERTO.pdf" TargetMode="External"/><Relationship Id="rId3456" Type="http://schemas.openxmlformats.org/officeDocument/2006/relationships/hyperlink" Target="https://www.caixa.gov.br/Downloads/sinapi-cadernos-tecnicos/SINAPI-CT-ESQUADRIAS-PORTAS.pdf" TargetMode="External"/><Relationship Id="rId4854" Type="http://schemas.openxmlformats.org/officeDocument/2006/relationships/hyperlink" Target="https://www.caixa.gov.br/Downloads/sinapi-cadernos-tecnicos/SINAPI-CT-INSTALACOES-HIDRAULICAS-RESERVACAO-E-BOMBAS-DE-RECALQUE.pdf" TargetMode="External"/><Relationship Id="rId5905" Type="http://schemas.openxmlformats.org/officeDocument/2006/relationships/hyperlink" Target="https://www.caixa.gov.br/Downloads/sinapi-cadernos-tecnicos/SINAPI-CT-INSTALACOES-DE-DIVISORIAS-DIVERSAS.pdf" TargetMode="External"/><Relationship Id="rId7120" Type="http://schemas.openxmlformats.org/officeDocument/2006/relationships/hyperlink" Target="https://www.caixa.gov.br/Downloads/sinapi-metodologia/Livro_SINAPI_Calculos_Parametros.pdf" TargetMode="External"/><Relationship Id="rId377" Type="http://schemas.openxmlformats.org/officeDocument/2006/relationships/hyperlink" Target="https://www.caixa.gov.br/Downloads/sinapi-cadernos-tecnicos/SINAPI-CT-ASSENTAMENTO-DE-TUBOS-DE-ESGOTO-EM-PVC-E-PEAD.pdf" TargetMode="External"/><Relationship Id="rId584" Type="http://schemas.openxmlformats.org/officeDocument/2006/relationships/hyperlink" Target="https://www.caixa.gov.br/Downloads/sinapi-cadernos-tecnicos/SINAPI-CT-ASSENTAMENTO-DE-TUBOS-DE-PVC-E-METALICOS-EM-REDES-DE-AGUA.pdf" TargetMode="External"/><Relationship Id="rId2058" Type="http://schemas.openxmlformats.org/officeDocument/2006/relationships/hyperlink" Target="https://www.caixa.gov.br/Downloads/sinapi-cadernos-tecnicos/SINAPI-CT-DEPRECIACAO-JUROS-IMPOSTOS-E-SEGUROS-MANUTENCAO-E-MATERIAIS-NA-OPERACAO-DOS-EQUIPAMENTOS.pdf" TargetMode="External"/><Relationship Id="rId2265" Type="http://schemas.openxmlformats.org/officeDocument/2006/relationships/hyperlink" Target="https://www.caixa.gov.br/Downloads/sinapi-cadernos-tecnicos/SINAPI-CT-DEPRECIACAO-JUROS-IMPOSTOS-E-SEGUROS-MANUTENCAO-E-MATERIAIS-NA-OPERACAO-DOS-EQUIPAMENTOS.pdf" TargetMode="External"/><Relationship Id="rId3109" Type="http://schemas.openxmlformats.org/officeDocument/2006/relationships/hyperlink" Target="https://www.caixa.gov.br/Downloads/sinapi-cadernos-tecnicos/SINAPI-CT-ESCADAS.pdf" TargetMode="External"/><Relationship Id="rId3663" Type="http://schemas.openxmlformats.org/officeDocument/2006/relationships/hyperlink" Target="https://www.caixa.gov.br/Downloads/sinapi-cadernos-tecnicos/SINAPI-CT-ESTRUTURA-E-TRAMA-PARA-COBERTURA.pdf" TargetMode="External"/><Relationship Id="rId3870" Type="http://schemas.openxmlformats.org/officeDocument/2006/relationships/hyperlink" Target="https://www.caixa.gov.br/Downloads/sinapi-cadernos-tecnicos/SINAPI-CT-EXECUCAO-DE-TIRANTES.pdf" TargetMode="External"/><Relationship Id="rId4507" Type="http://schemas.openxmlformats.org/officeDocument/2006/relationships/hyperlink" Target="https://www.caixa.gov.br/Downloads/sinapi-cadernos-tecnicos/SINAPI-CT-INSTALACOES-ELETRICAS-ELETRODUTOS-EMBUTIDOS-CABOS-CAIXAS-TOMADAS-E-INTERRUPTORES.pdf" TargetMode="External"/><Relationship Id="rId4714" Type="http://schemas.openxmlformats.org/officeDocument/2006/relationships/hyperlink" Target="https://www.caixa.gov.br/Downloads/sinapi-cadernos-tecnicos/SINAPI-CT-INSTALACOES-ELETRICAS-QUADROS-CABOS-DISJUNTORES-CONTATORES-E-BARRAMENTOS-BLINDADOS.pdf" TargetMode="External"/><Relationship Id="rId4921" Type="http://schemas.openxmlformats.org/officeDocument/2006/relationships/hyperlink" Target="https://www.caixa.gov.br/Downloads/sinapi-cadernos-tecnicos/SINAPI-CT-INSTALACOES-HIDRAULICAS-RESERVACAO-E-BOMBAS-DE-RECALQUE.pdf" TargetMode="External"/><Relationship Id="rId9085" Type="http://schemas.openxmlformats.org/officeDocument/2006/relationships/hyperlink" Target="https://www.caixa.gov.br/Downloads/sinapi-cadernos-tecnicos/SINAPI-CT-TRANSPORTE-FLUVIAL-CARGA-E-DESCARGA.pdf" TargetMode="External"/><Relationship Id="rId9292" Type="http://schemas.openxmlformats.org/officeDocument/2006/relationships/hyperlink" Target="https://www.caixa.gov.br/Downloads/sinapi-cadernos-tecnicos/SINAPI-CT-TRANSPORTE-CARGA-E-DESCARGA-DE-MATERIAIS.pdf" TargetMode="External"/><Relationship Id="rId237" Type="http://schemas.openxmlformats.org/officeDocument/2006/relationships/hyperlink" Target="https://www.caixa.gov.br/Downloads/sinapi-cadernos-tecnicos/SINAPI-CT-ARGAMASSAS.pdf" TargetMode="External"/><Relationship Id="rId791" Type="http://schemas.openxmlformats.org/officeDocument/2006/relationships/hyperlink" Target="https://www.caixa.gov.br/Downloads/sinapi-cadernos-tecnicos/SINAPI-CT-ATERROS-BASES-SUB-BASES-E-IMPRIMACOES.pdf" TargetMode="External"/><Relationship Id="rId1074" Type="http://schemas.openxmlformats.org/officeDocument/2006/relationships/hyperlink" Target="https://www.caixa.gov.br/Downloads/sinapi-cadernos-tecnicos/SINAPI-CT-BOMBAS-HIDRAULICAS-CENTRIFUGAS-HORIZONTAIS-E-SUBMERSIVEIS.pdf" TargetMode="External"/><Relationship Id="rId2472" Type="http://schemas.openxmlformats.org/officeDocument/2006/relationships/hyperlink" Target="https://www.caixa.gov.br/Downloads/sinapi-cadernos-tecnicos/SINAPI-CT-DEPRECIACAO-JUROS-IMPOSTOS-E-SEGUROS-MANUTENCAO-E-MATERIAIS-NA-OPERACAO-DOS-EQUIPAMENTOS.pdf" TargetMode="External"/><Relationship Id="rId3316" Type="http://schemas.openxmlformats.org/officeDocument/2006/relationships/hyperlink" Target="https://www.caixa.gov.br/Downloads/sinapi-cadernos-tecnicos/SINAPI-CT-ESCAVACAO-DE-VALAS.pdf" TargetMode="External"/><Relationship Id="rId3523" Type="http://schemas.openxmlformats.org/officeDocument/2006/relationships/hyperlink" Target="https://www.caixa.gov.br/Downloads/sinapi-cadernos-tecnicos/SINAPI-CT-ESQUADRIAS-PORTAS.pdf" TargetMode="External"/><Relationship Id="rId3730" Type="http://schemas.openxmlformats.org/officeDocument/2006/relationships/hyperlink" Target="https://www.caixa.gov.br/Downloads/sinapi-cadernos-tecnicos/SINAPI-CT-ESTRUTURAS-PRE-FABRICADAS-E-PRE-MOLDADAS.pdf" TargetMode="External"/><Relationship Id="rId6679" Type="http://schemas.openxmlformats.org/officeDocument/2006/relationships/hyperlink" Target="https://www.caixa.gov.br/Downloads/sinapi-cadernos-tecnicos/SINAPI-CT-LASTRO.pdf" TargetMode="External"/><Relationship Id="rId6886" Type="http://schemas.openxmlformats.org/officeDocument/2006/relationships/hyperlink" Target="https://www.caixa.gov.br/Downloads/sinapi-metodologia/Livro_SINAPI_Calculos_Parametros.pdf" TargetMode="External"/><Relationship Id="rId7937" Type="http://schemas.openxmlformats.org/officeDocument/2006/relationships/hyperlink" Target="https://www.caixa.gov.br/Downloads/sinapi-cadernos-tecnicos/SINAPI-CT-PINTURA-EM-SUPERFICIES-METALICAS.pdf" TargetMode="External"/><Relationship Id="rId444" Type="http://schemas.openxmlformats.org/officeDocument/2006/relationships/hyperlink" Target="https://www.caixa.gov.br/Downloads/sinapi-cadernos-tecnicos/SINAPI-CT-ASSENTAMENTO-DE-TUBOS-DE-PVC-E-METALICOS-EM-REDES-DE-AGUA.pdf" TargetMode="External"/><Relationship Id="rId651" Type="http://schemas.openxmlformats.org/officeDocument/2006/relationships/hyperlink" Target="https://www.caixa.gov.br/Downloads/sinapi-cadernos-tecnicos/SINAPI-CT-ASSENTAMENTO-DE-TUBOS-DE-ESGOTO-OU-DRENAGEM-PLUVIAL-EM-CONCRETO.pdf" TargetMode="External"/><Relationship Id="rId1281" Type="http://schemas.openxmlformats.org/officeDocument/2006/relationships/hyperlink" Target="https://www.caixa.gov.br/Downloads/sinapi-cadernos-tecnicos/SINAPI-CT-CHAPISCO.pdf" TargetMode="External"/><Relationship Id="rId2125" Type="http://schemas.openxmlformats.org/officeDocument/2006/relationships/hyperlink" Target="https://www.caixa.gov.br/Downloads/sinapi-cadernos-tecnicos/SINAPI-CT-DEPRECIACAO-JUROS-IMPOSTOS-E-SEGUROS-MANUTENCAO-E-MATERIAIS-NA-OPERACAO-DOS-EQUIPAMENTOS.pdf" TargetMode="External"/><Relationship Id="rId2332" Type="http://schemas.openxmlformats.org/officeDocument/2006/relationships/hyperlink" Target="https://www.caixa.gov.br/Downloads/sinapi-cadernos-tecnicos/SINAPI-CT-DEPRECIACAO-JUROS-IMPOSTOS-E-SEGUROS-MANUTENCAO-E-MATERIAIS-NA-OPERACAO-DOS-EQUIPAMENTOS.pdf" TargetMode="External"/><Relationship Id="rId5488" Type="http://schemas.openxmlformats.org/officeDocument/2006/relationships/hyperlink" Target="https://www.caixa.gov.br/Downloads/sinapi-cadernos-tecnicos/SINAPI-CT-INSTALACOES-PREDIAIS-DE-AGUA-FRIA-EM-PVC.pdf" TargetMode="External"/><Relationship Id="rId5695" Type="http://schemas.openxmlformats.org/officeDocument/2006/relationships/hyperlink" Target="https://www.caixa.gov.br/Downloads/sinapi-cadernos-tecnicos/SINAPI-CT-INSTALACOES-PREDIAIS-DE-AGUA-QUENTE-EM-CPVC.pdf" TargetMode="External"/><Relationship Id="rId6539" Type="http://schemas.openxmlformats.org/officeDocument/2006/relationships/hyperlink" Target="https://www.caixa.gov.br/Downloads/sinapi-cadernos-tecnicos/SINAPI-CT-INSTALACOES-EM-COBRE.pdf" TargetMode="External"/><Relationship Id="rId6746" Type="http://schemas.openxmlformats.org/officeDocument/2006/relationships/hyperlink" Target="https://www.caixa.gov.br/Downloads/sinapi-cadernos-tecnicos/SINAPI-CT-LIMPEZA-DE-OBRA.pdf" TargetMode="External"/><Relationship Id="rId6953" Type="http://schemas.openxmlformats.org/officeDocument/2006/relationships/hyperlink" Target="https://www.caixa.gov.br/Downloads/sinapi-metodologia/Livro_SINAPI_Calculos_Parametros.pdf" TargetMode="External"/><Relationship Id="rId9152" Type="http://schemas.openxmlformats.org/officeDocument/2006/relationships/hyperlink" Target="https://www.caixa.gov.br/Downloads/sinapi-cadernos-tecnicos/SINAPI-CT-TRANSPORTE-DE-MATERIAIS-DENTRO-DO-CANTEIRO-DE-OBRAS.pdf" TargetMode="External"/><Relationship Id="rId304" Type="http://schemas.openxmlformats.org/officeDocument/2006/relationships/hyperlink" Target="https://www.caixa.gov.br/Downloads/sinapi-cadernos-tecnicos/SINAPI-CT-ARMACAO-PARA-ESTRUTURAS-DE-CONCRETO-ARMADO.pdf" TargetMode="External"/><Relationship Id="rId511" Type="http://schemas.openxmlformats.org/officeDocument/2006/relationships/hyperlink" Target="https://www.caixa.gov.br/Downloads/sinapi-cadernos-tecnicos/SINAPI-CT-ASSENTAMENTO-DE-TUBOS-DE-PVC-E-METALICOS-EM-REDES-DE-AGUA.pdf" TargetMode="External"/><Relationship Id="rId1141" Type="http://schemas.openxmlformats.org/officeDocument/2006/relationships/hyperlink" Target="https://www.caixa.gov.br/Downloads/sinapi-cadernos-tecnicos/SINAPI-CT-CAIXAS-ENTERRADAS.pdf" TargetMode="External"/><Relationship Id="rId4297" Type="http://schemas.openxmlformats.org/officeDocument/2006/relationships/hyperlink" Target="https://www.caixa.gov.br/Downloads/sinapi-cadernos-tecnicos/SINAPI-CT-ILUMINACAO-PREDIAL-E-MONITORAMENTO.pdf" TargetMode="External"/><Relationship Id="rId5348" Type="http://schemas.openxmlformats.org/officeDocument/2006/relationships/hyperlink" Target="https://www.caixa.gov.br/Downloads/sinapi-cadernos-tecnicos/SINAPI-CT-INSTALACOES-PREDIAIS-DE-ESGOTO-CAIXAS-E-RALOS.pdf" TargetMode="External"/><Relationship Id="rId5555" Type="http://schemas.openxmlformats.org/officeDocument/2006/relationships/hyperlink" Target="https://www.caixa.gov.br/Downloads/sinapi-cadernos-tecnicos/SINAPI-CT-INSTALACOES-PREDIAIS-DE-AGUA-FRIA-EM-PVC.pdf" TargetMode="External"/><Relationship Id="rId5762" Type="http://schemas.openxmlformats.org/officeDocument/2006/relationships/hyperlink" Target="https://www.caixa.gov.br/Downloads/sinapi-cadernos-tecnicos/SINAPI-CT-INSTALACOES-PREDIAIS-DE-AGUA-QUENTE-EM-CPVC.pdf" TargetMode="External"/><Relationship Id="rId6606" Type="http://schemas.openxmlformats.org/officeDocument/2006/relationships/hyperlink" Target="https://www.caixa.gov.br/Downloads/sinapi-cadernos-tecnicos/SINAPI-CT-INSTALACOES-EM-COBRE.pdf" TargetMode="External"/><Relationship Id="rId6813" Type="http://schemas.openxmlformats.org/officeDocument/2006/relationships/hyperlink" Target="https://www.caixa.gov.br/Downloads/sinapi-metodologia/Livro_SINAPI_Calculos_Parametros.pdf" TargetMode="External"/><Relationship Id="rId9012" Type="http://schemas.openxmlformats.org/officeDocument/2006/relationships/hyperlink" Target="https://www.caixa.gov.br/Downloads/sinapi-cadernos-tecnicos/SINAPI-CT-TELHAMENTO-PARA-COBERTURA.pdf" TargetMode="External"/><Relationship Id="rId1001" Type="http://schemas.openxmlformats.org/officeDocument/2006/relationships/hyperlink" Target="https://www.caixa.gov.br/Downloads/sinapi-cadernos-tecnicos/SINAPI-CT-BOCAS-PARA-BUEIROS.pdf" TargetMode="External"/><Relationship Id="rId4157" Type="http://schemas.openxmlformats.org/officeDocument/2006/relationships/hyperlink" Target="https://www.caixa.gov.br/Downloads/sinapi-cadernos-tecnicos/SINAPI-CT-GALERIAS-COM-ADUELAS-DE-CONCRETO.pdf" TargetMode="External"/><Relationship Id="rId4364" Type="http://schemas.openxmlformats.org/officeDocument/2006/relationships/hyperlink" Target="https://www.caixa.gov.br/Downloads/sinapi-cadernos-tecnicos/SINAPI-CT-INSTALACOES-ELETRICAS-ELETRODUTOS-EMBUTIDOS-CABOS-CAIXAS-TOMADAS-E-INTERRUPTORES.pdf" TargetMode="External"/><Relationship Id="rId4571" Type="http://schemas.openxmlformats.org/officeDocument/2006/relationships/hyperlink" Target="https://www.caixa.gov.br/Downloads/sinapi-cadernos-tecnicos/SINAPI-CT-INSTALACOES-ELETRICAS-ELETRODUTOS-CONEXOES-E-CONDULETES-APARENTES.pdf" TargetMode="External"/><Relationship Id="rId5208" Type="http://schemas.openxmlformats.org/officeDocument/2006/relationships/hyperlink" Target="https://www.caixa.gov.br/Downloads/sinapi-cadernos-tecnicos/SINAPI-CT-INSTALACOES-HIDRAULICAS-EM-PEX.pdf" TargetMode="External"/><Relationship Id="rId5415" Type="http://schemas.openxmlformats.org/officeDocument/2006/relationships/hyperlink" Target="https://www.caixa.gov.br/Downloads/sinapi-cadernos-tecnicos/SINAPI-CT-INSTALACOES-PREDIAIS-DE-ESGOTO-TUBOS-E-CONEXOES.pdf" TargetMode="External"/><Relationship Id="rId5622" Type="http://schemas.openxmlformats.org/officeDocument/2006/relationships/hyperlink" Target="https://www.caixa.gov.br/Downloads/sinapi-cadernos-tecnicos/SINAPI-CT-INSTALACOES-PREDIAIS-DE-AGUA-FRIA-EM-PVC.pdf" TargetMode="External"/><Relationship Id="rId8778" Type="http://schemas.openxmlformats.org/officeDocument/2006/relationships/hyperlink" Target="https://www.caixa.gov.br/Downloads/sinapi-cadernos-tecnicos/SINAPI-CT-REVESTIMENTOS-CERAMICOS-INTERNOS.pdf" TargetMode="External"/><Relationship Id="rId1958" Type="http://schemas.openxmlformats.org/officeDocument/2006/relationships/hyperlink" Target="https://www.caixa.gov.br/Downloads/sinapi-cadernos-tecnicos/SINAPI-CT-DEPRECIACAO-JUROS-IMPOSTOS-E-SEGUROS-MANUTENCAO-E-MATERIAIS-NA-OPERACAO-DOS-EQUIPAMENTOS.pdf" TargetMode="External"/><Relationship Id="rId3173" Type="http://schemas.openxmlformats.org/officeDocument/2006/relationships/hyperlink" Target="https://www.caixa.gov.br/Downloads/sinapi-cadernos-tecnicos/SINAPI-CT-ESCAVACAO-HORIZONTAL.pdf" TargetMode="External"/><Relationship Id="rId3380" Type="http://schemas.openxmlformats.org/officeDocument/2006/relationships/hyperlink" Target="https://www.caixa.gov.br/Downloads/sinapi-cadernos-tecnicos/SINAPI-CT-ESCORAMENTO-E-PREPARO-DE-FUNDO-DE-VALAS.pdf" TargetMode="External"/><Relationship Id="rId4017" Type="http://schemas.openxmlformats.org/officeDocument/2006/relationships/hyperlink" Target="https://www.caixa.gov.br/Downloads/sinapi-cadernos-tecnicos/SINAPI-CT-FORMAS-CURVAS-PARA-PAREDES-DE-RESERVATORIOS-DE-CONCRETO.pdf" TargetMode="External"/><Relationship Id="rId4224" Type="http://schemas.openxmlformats.org/officeDocument/2006/relationships/hyperlink" Target="https://www.caixa.gov.br/Downloads/sinapi-cadernos-tecnicos/SINAPI-CT-GUARDA-CORPO-CORRIMAO-E-GRADE-PARA-ESQUADRIAS.pdf" TargetMode="External"/><Relationship Id="rId4431" Type="http://schemas.openxmlformats.org/officeDocument/2006/relationships/hyperlink" Target="https://www.caixa.gov.br/Downloads/sinapi-cadernos-tecnicos/SINAPI-CT-INSTALACOES-ELETRICAS-ELETRODUTOS-EMBUTIDOS-CABOS-CAIXAS-TOMADAS-E-INTERRUPTORES.pdf" TargetMode="External"/><Relationship Id="rId7587" Type="http://schemas.openxmlformats.org/officeDocument/2006/relationships/hyperlink" Target="https://www.caixa.gov.br/Downloads/sinapi-cadernos-tecnicos/SINAPI-CT-PAREDES-EM-DRYWALL.pdf" TargetMode="External"/><Relationship Id="rId8638" Type="http://schemas.openxmlformats.org/officeDocument/2006/relationships/hyperlink" Target="https://www.caixa.gov.br/Downloads/sinapi-cadernos-tecnicos/SINAPI-CT-REDES-DE-LOGICA-TELEFONIA-E-IMAGEM.pdf" TargetMode="External"/><Relationship Id="rId8985" Type="http://schemas.openxmlformats.org/officeDocument/2006/relationships/hyperlink" Target="https://www.caixa.gov.br/Downloads/sinapi-cadernos-tecnicos/SINAPI-CT-TELHAMENTO-PARA-COBERTURA.pdf" TargetMode="External"/><Relationship Id="rId1818" Type="http://schemas.openxmlformats.org/officeDocument/2006/relationships/hyperlink" Target="https://www.caixa.gov.br/Downloads/sinapi-cadernos-tecnicos/SINAPI-CT-CUSTOS-HORARIOS-PRODUTIVO-E-IMPRODUTIVO-DOS-EQUIPAMENTOS.pdf" TargetMode="External"/><Relationship Id="rId3033" Type="http://schemas.openxmlformats.org/officeDocument/2006/relationships/hyperlink" Target="https://www.caixa.gov.br/Downloads/sinapi-cadernos-tecnicos/SINAPI-CT-EQUIPAMENTOS-DE-PROTECAO-COLETIVA.pdf" TargetMode="External"/><Relationship Id="rId3240" Type="http://schemas.openxmlformats.org/officeDocument/2006/relationships/hyperlink" Target="https://www.caixa.gov.br/Downloads/sinapi-cadernos-tecnicos/SINAPI-CT-ESCAVACAO-VERTICAL-A-CEU-ABERTO.pdf" TargetMode="External"/><Relationship Id="rId6189" Type="http://schemas.openxmlformats.org/officeDocument/2006/relationships/hyperlink" Target="https://www.caixa.gov.br/Downloads/sinapi-cadernos-tecnicos/SINAPI-CT-INSTALACOES-DE-GAS-E-INCENDIO-EM-ACO-E-FERRO-GALVANIZADO.pdf" TargetMode="External"/><Relationship Id="rId6396" Type="http://schemas.openxmlformats.org/officeDocument/2006/relationships/hyperlink" Target="https://www.caixa.gov.br/Downloads/sinapi-cadernos-tecnicos/SINAPI-CT-INSTALACOES-EM-COBRE.pdf" TargetMode="External"/><Relationship Id="rId7794" Type="http://schemas.openxmlformats.org/officeDocument/2006/relationships/hyperlink" Target="https://www.caixa.gov.br/Downloads/sinapi-cadernos-tecnicos/SINAPI-CT-PERFURACAO-HORIZONTAL-DIRECIONAL-HDD.pdf" TargetMode="External"/><Relationship Id="rId8845" Type="http://schemas.openxmlformats.org/officeDocument/2006/relationships/hyperlink" Target="https://www.caixa.gov.br/Downloads/sinapi-cadernos-tecnicos/SINAPI-CT-SINALIZACAO-VERTICAL-VIARIA.pdf" TargetMode="External"/><Relationship Id="rId161" Type="http://schemas.openxmlformats.org/officeDocument/2006/relationships/hyperlink" Target="https://www.caixa.gov.br/Downloads/sinapi-cadernos-tecnicos/SINAPI-CT-ARGAMASSAS.pdf" TargetMode="External"/><Relationship Id="rId6049" Type="http://schemas.openxmlformats.org/officeDocument/2006/relationships/hyperlink" Target="https://www.caixa.gov.br/Downloads/sinapi-cadernos-tecnicos/SINAPI-CT-INSTALACOES-DE-GAS-E-INCENDIO-EM-ACO-E-FERRO-GALVANIZADO.pdf" TargetMode="External"/><Relationship Id="rId7447" Type="http://schemas.openxmlformats.org/officeDocument/2006/relationships/hyperlink" Target="https://www.caixa.gov.br/Downloads/sinapi-cadernos-tecnicos/SINAPI-CT-MOBILIARIO-URBANO.pdf" TargetMode="External"/><Relationship Id="rId7654" Type="http://schemas.openxmlformats.org/officeDocument/2006/relationships/hyperlink" Target="https://www.caixa.gov.br/Downloads/sinapi-cadernos-tecnicos/SINAPI-CT-PAVIMENTACOES-DIVERSAS-PARALELEPIPEDOS-E-PEDRAS-POLIEDRICAS.pdf" TargetMode="External"/><Relationship Id="rId7861" Type="http://schemas.openxmlformats.org/officeDocument/2006/relationships/hyperlink" Target="https://www.caixa.gov.br/Downloads/sinapi-cadernos-tecnicos/SINAPI-CT-PINTURA-EM-MADEIRA.pdf" TargetMode="External"/><Relationship Id="rId8705" Type="http://schemas.openxmlformats.org/officeDocument/2006/relationships/hyperlink" Target="https://www.caixa.gov.br/Downloads/sinapi-cadernos-tecnicos/SINAPI-CT-REDES-DE-AGUA-E-ESGOTO-EM-PEAD-LISO-(TUBOS-E-CONEXOES).pdf" TargetMode="External"/><Relationship Id="rId8912" Type="http://schemas.openxmlformats.org/officeDocument/2006/relationships/hyperlink" Target="https://www.caixa.gov.br/Downloads/sinapi-cadernos-tecnicos/SINAPI-CT-SISTEMAS-HOSPITALARES-PONTOS-DE-CONSUMO.pdf" TargetMode="External"/><Relationship Id="rId2799" Type="http://schemas.openxmlformats.org/officeDocument/2006/relationships/hyperlink" Target="https://www.caixa.gov.br/Downloads/sinapi-cadernos-tecnicos/SINAPI-CT-DRENOS.pdf" TargetMode="External"/><Relationship Id="rId3100" Type="http://schemas.openxmlformats.org/officeDocument/2006/relationships/hyperlink" Target="https://www.caixa.gov.br/Downloads/sinapi-cadernos-tecnicos/SINAPI-CT-ESCADAS.pdf" TargetMode="External"/><Relationship Id="rId6256" Type="http://schemas.openxmlformats.org/officeDocument/2006/relationships/hyperlink" Target="https://www.caixa.gov.br/Downloads/sinapi-cadernos-tecnicos/SINAPI-CT-INSTALACOES-DE-GAS-EM-PEX-MULTICAMADAS.pdf" TargetMode="External"/><Relationship Id="rId6463" Type="http://schemas.openxmlformats.org/officeDocument/2006/relationships/hyperlink" Target="https://www.caixa.gov.br/Downloads/sinapi-cadernos-tecnicos/SINAPI-CT-INSTALACOES-EM-COBRE.pdf" TargetMode="External"/><Relationship Id="rId6670" Type="http://schemas.openxmlformats.org/officeDocument/2006/relationships/hyperlink" Target="https://www.caixa.gov.br/Downloads/sinapi-cadernos-tecnicos/SINAPI-CT-LAJES-PRE-MOLDADAS.pdf" TargetMode="External"/><Relationship Id="rId7307" Type="http://schemas.openxmlformats.org/officeDocument/2006/relationships/hyperlink" Target="https://www.caixa.gov.br/Downloads/sinapi-cadernos-tecnicos/SINAPI-CT-MASSA-UNICA-EXTERNA.pdf" TargetMode="External"/><Relationship Id="rId7514" Type="http://schemas.openxmlformats.org/officeDocument/2006/relationships/hyperlink" Target="https://www.caixa.gov.br/Downloads/sinapi-cadernos-tecnicos/SINAPI-CT-PAREDES-DE-CONCRETO-ARMACAO.pdf" TargetMode="External"/><Relationship Id="rId7721" Type="http://schemas.openxmlformats.org/officeDocument/2006/relationships/hyperlink" Target="https://www.caixa.gov.br/Downloads/sinapi-cadernos-tecnicos/SINAPI-CT-PEITORIS-E-CHAPINS.pdf" TargetMode="External"/><Relationship Id="rId978" Type="http://schemas.openxmlformats.org/officeDocument/2006/relationships/hyperlink" Target="https://www.caixa.gov.br/Downloads/sinapi-cadernos-tecnicos/SINAPI-CT-ATERROS-BASES-SUB-BASES-E-IMPRIMACOES.pdf" TargetMode="External"/><Relationship Id="rId2659" Type="http://schemas.openxmlformats.org/officeDocument/2006/relationships/hyperlink" Target="https://www.caixa.gov.br/Downloads/sinapi-cadernos-tecnicos/SINAPI-CT-DEPRECIACAO-JUROS-IMPOSTOS-E-SEGUROS-MANUTENCAO-E-MATERIAIS-NA-OPERACAO-DOS-EQUIPAMENTOS.pdf" TargetMode="External"/><Relationship Id="rId2866" Type="http://schemas.openxmlformats.org/officeDocument/2006/relationships/hyperlink" Target="https://www.caixa.gov.br/Downloads/sinapi-cadernos-tecnicos/SINAPI-CT-ELETROCALHAS.pdf" TargetMode="External"/><Relationship Id="rId3917" Type="http://schemas.openxmlformats.org/officeDocument/2006/relationships/hyperlink" Target="https://www.caixa.gov.br/Downloads/sinapi-cadernos-tecnicos/SINAPI-CT-FORROS.pdf" TargetMode="External"/><Relationship Id="rId5065" Type="http://schemas.openxmlformats.org/officeDocument/2006/relationships/hyperlink" Target="https://www.caixa.gov.br/Downloads/sinapi-cadernos-tecnicos/SINAPI-CT-INSTALACOES-HIDRAULICAS-RESERVACAO-E-BOMBAS-DE-RECALQUE.pdf" TargetMode="External"/><Relationship Id="rId5272" Type="http://schemas.openxmlformats.org/officeDocument/2006/relationships/hyperlink" Target="https://www.caixa.gov.br/Downloads/sinapi-cadernos-tecnicos/SINAPI-CT-INSTALACOES-HIDRAULICAS-EM-PPR.pdf" TargetMode="External"/><Relationship Id="rId6116" Type="http://schemas.openxmlformats.org/officeDocument/2006/relationships/hyperlink" Target="https://www.caixa.gov.br/Downloads/sinapi-cadernos-tecnicos/SINAPI-CT-INSTALACOES-DE-GAS-E-INCENDIO-EM-ACO-E-FERRO-GALVANIZADO.pdf" TargetMode="External"/><Relationship Id="rId6323" Type="http://schemas.openxmlformats.org/officeDocument/2006/relationships/hyperlink" Target="https://www.caixa.gov.br/Downloads/sinapi-cadernos-tecnicos/SINAPI-CT-INSTALACOES-DE-AR-CONDICIONADO.pdf" TargetMode="External"/><Relationship Id="rId6530" Type="http://schemas.openxmlformats.org/officeDocument/2006/relationships/hyperlink" Target="https://www.caixa.gov.br/Downloads/sinapi-cadernos-tecnicos/SINAPI-CT-INSTALACOES-EM-COBRE.pdf" TargetMode="External"/><Relationship Id="rId9479" Type="http://schemas.openxmlformats.org/officeDocument/2006/relationships/hyperlink" Target="https://www.caixa.gov.br/Downloads/sinapi-cadernos-tecnicos/SINAPI-CT-USINAGENS.pdf" TargetMode="External"/><Relationship Id="rId9686" Type="http://schemas.openxmlformats.org/officeDocument/2006/relationships/hyperlink" Target="https://www.caixa.gov.br/Downloads/sinapi-cadernos-tecnicos/SINAPI-CT-VALVULAS-PARA-REDES-DE-SANEAMENTO.pdf" TargetMode="External"/><Relationship Id="rId838" Type="http://schemas.openxmlformats.org/officeDocument/2006/relationships/hyperlink" Target="https://www.caixa.gov.br/Downloads/sinapi-cadernos-tecnicos/SINAPI-CT-ATERROS-BASES-SUB-BASES-E-IMPRIMACOES.pdf" TargetMode="External"/><Relationship Id="rId1468" Type="http://schemas.openxmlformats.org/officeDocument/2006/relationships/hyperlink" Target="https://www.caixa.gov.br/Downloads/sinapi-cadernos-tecnicos/SINAPI-CT-CUSTOS-HORARIOS-PRODUTIVO-E-IMPRODUTIVO-DOS-EQUIPAMENTOS.pdf" TargetMode="External"/><Relationship Id="rId1675" Type="http://schemas.openxmlformats.org/officeDocument/2006/relationships/hyperlink" Target="https://www.caixa.gov.br/Downloads/sinapi-cadernos-tecnicos/SINAPI-CT-CUSTOS-HORARIOS-PRODUTIVO-E-IMPRODUTIVO-DOS-EQUIPAMENTOS.pdf" TargetMode="External"/><Relationship Id="rId1882" Type="http://schemas.openxmlformats.org/officeDocument/2006/relationships/hyperlink" Target="https://www.caixa.gov.br/Downloads/sinapi-cadernos-tecnicos/SINAPI-CT-DEMOLICOES-E-REMOCOES.pdf" TargetMode="External"/><Relationship Id="rId2519" Type="http://schemas.openxmlformats.org/officeDocument/2006/relationships/hyperlink" Target="https://www.caixa.gov.br/Downloads/sinapi-cadernos-tecnicos/SINAPI-CT-DEPRECIACAO-JUROS-IMPOSTOS-E-SEGUROS-MANUTENCAO-E-MATERIAIS-NA-OPERACAO-DOS-EQUIPAMENTOS.pdf" TargetMode="External"/><Relationship Id="rId2726" Type="http://schemas.openxmlformats.org/officeDocument/2006/relationships/hyperlink" Target="https://www.caixa.gov.br/Downloads/sinapi-cadernos-tecnicos/SINAPI-CT-DISSIPADORES-DE-ENERGIA.pdf" TargetMode="External"/><Relationship Id="rId4081" Type="http://schemas.openxmlformats.org/officeDocument/2006/relationships/hyperlink" Target="https://www.caixa.gov.br/Downloads/sinapi-cadernos-tecnicos/SINAPI-CT-FORMAS-PARA-ESTRUTURAS-DE-CONCRETO-ARMADO.pdf" TargetMode="External"/><Relationship Id="rId5132" Type="http://schemas.openxmlformats.org/officeDocument/2006/relationships/hyperlink" Target="https://www.caixa.gov.br/Downloads/sinapi-cadernos-tecnicos/SINAPI-CT-INSTALACOES-HIDRAULICAS-EM-PEX.pdf" TargetMode="External"/><Relationship Id="rId8288" Type="http://schemas.openxmlformats.org/officeDocument/2006/relationships/hyperlink" Target="https://www.caixa.gov.br/Downloads/sinapi-cadernos-tecnicos/SINAPI-CT-PRODUCAO-DE-CONCRETO.pdf" TargetMode="External"/><Relationship Id="rId8495" Type="http://schemas.openxmlformats.org/officeDocument/2006/relationships/hyperlink" Target="https://www.caixa.gov.br/Downloads/sinapi-cadernos-tecnicos/SINAPI-CT-RECOMPOSICAO-DE-PAVIMENTOS.pdf" TargetMode="External"/><Relationship Id="rId9339" Type="http://schemas.openxmlformats.org/officeDocument/2006/relationships/hyperlink" Target="https://www.caixa.gov.br/Downloads/sinapi-cadernos-tecnicos/SINAPI-CT-TRANSPORTE-CARGA-E-DESCARGA-DE-MATERIAIS.pdf" TargetMode="External"/><Relationship Id="rId9546" Type="http://schemas.openxmlformats.org/officeDocument/2006/relationships/hyperlink" Target="https://www.caixa.gov.br/Downloads/sinapi-cadernos-tecnicos/SINAPI-CT-VIDROS-E-ESPELHOS.pdf" TargetMode="External"/><Relationship Id="rId1328" Type="http://schemas.openxmlformats.org/officeDocument/2006/relationships/hyperlink" Target="https://www.caixa.gov.br/Downloads/sinapi-cadernos-tecnicos/SINAPI-CT-CONCRETO-PROJETADO.pdf" TargetMode="External"/><Relationship Id="rId1535" Type="http://schemas.openxmlformats.org/officeDocument/2006/relationships/hyperlink" Target="https://www.caixa.gov.br/Downloads/sinapi-cadernos-tecnicos/SINAPI-CT-CUSTOS-HORARIOS-PRODUTIVO-E-IMPRODUTIVO-DOS-EQUIPAMENTOS.pdf" TargetMode="External"/><Relationship Id="rId2933" Type="http://schemas.openxmlformats.org/officeDocument/2006/relationships/hyperlink" Target="https://www.caixa.gov.br/Downloads/sinapi-cadernos-tecnicos/SINAPI-CT-ELETROCALHAS.pdf" TargetMode="External"/><Relationship Id="rId7097" Type="http://schemas.openxmlformats.org/officeDocument/2006/relationships/hyperlink" Target="https://www.caixa.gov.br/Downloads/sinapi-metodologia/Livro_SINAPI_Calculos_Parametros.pdf" TargetMode="External"/><Relationship Id="rId8148" Type="http://schemas.openxmlformats.org/officeDocument/2006/relationships/hyperlink" Target="https://www.caixa.gov.br/Downloads/sinapi-cadernos-tecnicos/SINAPI-CT-POCOS-DE-VISITA-E-CAIXAS-PARA-BOCAS-DE-LOBO.pdf" TargetMode="External"/><Relationship Id="rId8355" Type="http://schemas.openxmlformats.org/officeDocument/2006/relationships/hyperlink" Target="https://www.caixa.gov.br/Downloads/sinapi-cadernos-tecnicos/SINAPI-CT-RADIER-PISO-DE-CONCRETO-E-LAJE-SOBRE-SOLO.pdf" TargetMode="External"/><Relationship Id="rId8562" Type="http://schemas.openxmlformats.org/officeDocument/2006/relationships/hyperlink" Target="https://www.caixa.gov.br/Downloads/sinapi-cadernos-tecnicos/SINAPI-CT-REDES-ENTERRADAS-DE-DISTRIBUICAO-ELETRICA.pdf" TargetMode="External"/><Relationship Id="rId9406" Type="http://schemas.openxmlformats.org/officeDocument/2006/relationships/hyperlink" Target="https://www.caixa.gov.br/Downloads/sinapi-cadernos-tecnicos/SINAPI-CT-TUBULACAO-FLANGEADA-PARA-REDES-DE-AGUA.pdf" TargetMode="External"/><Relationship Id="rId905" Type="http://schemas.openxmlformats.org/officeDocument/2006/relationships/hyperlink" Target="https://www.caixa.gov.br/Downloads/sinapi-cadernos-tecnicos/SINAPI-CT-ATERROS-BASES-SUB-BASES-E-IMPRIMACOES.pdf" TargetMode="External"/><Relationship Id="rId1742" Type="http://schemas.openxmlformats.org/officeDocument/2006/relationships/hyperlink" Target="https://www.caixa.gov.br/Downloads/sinapi-cadernos-tecnicos/SINAPI-CT-CUSTOS-HORARIOS-PRODUTIVO-E-IMPRODUTIVO-DOS-EQUIPAMENTOS.pdf" TargetMode="External"/><Relationship Id="rId4898" Type="http://schemas.openxmlformats.org/officeDocument/2006/relationships/hyperlink" Target="https://www.caixa.gov.br/Downloads/sinapi-cadernos-tecnicos/SINAPI-CT-INSTALACOES-HIDRAULICAS-RESERVACAO-E-BOMBAS-DE-RECALQUE.pdf" TargetMode="External"/><Relationship Id="rId5949" Type="http://schemas.openxmlformats.org/officeDocument/2006/relationships/hyperlink" Target="https://www.caixa.gov.br/Downloads/sinapi-cadernos-tecnicos/SINAPI-CT-INSTALACOES-DE-GAS-E-INCENDIO-EM-ACO-E-FERRO-GALVANIZADO.pdf" TargetMode="External"/><Relationship Id="rId7164" Type="http://schemas.openxmlformats.org/officeDocument/2006/relationships/hyperlink" Target="https://www.caixa.gov.br/Downloads/sinapi-cadernos-tecnicos/SINAPI-CT-LOUCAS-E-METAIS.pdf" TargetMode="External"/><Relationship Id="rId7371" Type="http://schemas.openxmlformats.org/officeDocument/2006/relationships/hyperlink" Target="https://www.caixa.gov.br/Downloads/sinapi-cadernos-tecnicos/SINAPI-CT-MASSA-UNICA-EXTERNA.pdf" TargetMode="External"/><Relationship Id="rId8008" Type="http://schemas.openxmlformats.org/officeDocument/2006/relationships/hyperlink" Target="https://www.caixa.gov.br/Downloads/sinapi-cadernos-tecnicos/SINAPI-CT-PISOS.pdf" TargetMode="External"/><Relationship Id="rId8215" Type="http://schemas.openxmlformats.org/officeDocument/2006/relationships/hyperlink" Target="https://www.caixa.gov.br/Downloads/sinapi-cadernos-tecnicos/SINAPI-CT-POCOS-DE-VISITA-E-CAIXAS-PARA-BOCAS-DE-LOBO.pdf" TargetMode="External"/><Relationship Id="rId9613" Type="http://schemas.openxmlformats.org/officeDocument/2006/relationships/hyperlink" Target="https://www.caixa.gov.br/Downloads/sinapi-cadernos-tecnicos/SINAPI-CT-VALVULAS-E-REGISTROS-PARA-SISTEMAS-PREDIAIS.pdf" TargetMode="External"/><Relationship Id="rId34" Type="http://schemas.openxmlformats.org/officeDocument/2006/relationships/hyperlink" Target="https://www.caixa.gov.br/Downloads/sinapi-cadernos-tecnicos/SINAPI-CT-ALVENARIA-DE-VEDACAO.pdf" TargetMode="External"/><Relationship Id="rId1602" Type="http://schemas.openxmlformats.org/officeDocument/2006/relationships/hyperlink" Target="https://www.caixa.gov.br/Downloads/sinapi-cadernos-tecnicos/SINAPI-CT-CUSTOS-HORARIOS-PRODUTIVO-E-IMPRODUTIVO-DOS-EQUIPAMENTOS.pdf" TargetMode="External"/><Relationship Id="rId4758" Type="http://schemas.openxmlformats.org/officeDocument/2006/relationships/hyperlink" Target="https://www.caixa.gov.br/Downloads/sinapi-cadernos-tecnicos/SINAPI-CT-INSTALACOES-ELETRICAS-REDE-DE-DISTRIBUICAO.pdf" TargetMode="External"/><Relationship Id="rId4965" Type="http://schemas.openxmlformats.org/officeDocument/2006/relationships/hyperlink" Target="https://www.caixa.gov.br/Downloads/sinapi-cadernos-tecnicos/SINAPI-CT-INSTALACOES-HIDRAULICAS-RESERVACAO-E-BOMBAS-DE-RECALQUE.pdf" TargetMode="External"/><Relationship Id="rId5809" Type="http://schemas.openxmlformats.org/officeDocument/2006/relationships/hyperlink" Target="https://www.caixa.gov.br/Downloads/sinapi-cadernos-tecnicos/SINAPI-CT-INSTALACOES-PREDIAIS-DE-AGUA-QUENTE-EM-CPVC.pdf" TargetMode="External"/><Relationship Id="rId6180" Type="http://schemas.openxmlformats.org/officeDocument/2006/relationships/hyperlink" Target="https://www.caixa.gov.br/Downloads/sinapi-cadernos-tecnicos/SINAPI-CT-INSTALACOES-DE-GAS-E-INCENDIO-EM-ACO-E-FERRO-GALVANIZADO.pdf" TargetMode="External"/><Relationship Id="rId7024" Type="http://schemas.openxmlformats.org/officeDocument/2006/relationships/hyperlink" Target="https://www.caixa.gov.br/Downloads/sinapi-metodologia/Livro_SINAPI_Calculos_Parametros.pdf" TargetMode="External"/><Relationship Id="rId8422" Type="http://schemas.openxmlformats.org/officeDocument/2006/relationships/hyperlink" Target="https://www.caixa.gov.br/Downloads/sinapi-cadernos-tecnicos/SINAPI-CT-RASGOS-E-FIXACOES.pdf" TargetMode="External"/><Relationship Id="rId3567" Type="http://schemas.openxmlformats.org/officeDocument/2006/relationships/hyperlink" Target="https://www.caixa.gov.br/Downloads/sinapi-cadernos-tecnicos/SINAPI-CT-ESQUADRIAS-PORTAS.pdf" TargetMode="External"/><Relationship Id="rId3774" Type="http://schemas.openxmlformats.org/officeDocument/2006/relationships/hyperlink" Target="https://www.caixa.gov.br/Downloads/sinapi-cadernos-tecnicos/SINAPI-CT-ESTRUTURAS-DE-CONTENCAO-PERFIS-PRANCHADOS-CORTINAS-E-MUROS-DE-ARRIMO.pdf" TargetMode="External"/><Relationship Id="rId3981" Type="http://schemas.openxmlformats.org/officeDocument/2006/relationships/hyperlink" Target="https://www.caixa.gov.br/Downloads/sinapi-cadernos-tecnicos/SINAPI-CT-FUNDACOES-RASAS-(BLOCOS-SAPATAS-VIGAS-BALDRAME).pdf" TargetMode="External"/><Relationship Id="rId4618" Type="http://schemas.openxmlformats.org/officeDocument/2006/relationships/hyperlink" Target="https://www.caixa.gov.br/Downloads/sinapi-cadernos-tecnicos/SINAPI-CT-INSTALACOES-ELETRICAS-ELETRODUTOS-CONEXOES-E-CONDULETES-APARENTES.pdf" TargetMode="External"/><Relationship Id="rId4825" Type="http://schemas.openxmlformats.org/officeDocument/2006/relationships/hyperlink" Target="https://www.caixa.gov.br/Downloads/sinapi-cadernos-tecnicos/SINAPI-CT-INSTALACOES-HIDRAULICAS-RESERVACAO-E-BOMBAS-DE-RECALQUE.pdf" TargetMode="External"/><Relationship Id="rId7231" Type="http://schemas.openxmlformats.org/officeDocument/2006/relationships/hyperlink" Target="https://www.caixa.gov.br/Downloads/sinapi-cadernos-tecnicos/SINAPI-CT-LOUCAS-E-METAIS.pdf" TargetMode="External"/><Relationship Id="rId488" Type="http://schemas.openxmlformats.org/officeDocument/2006/relationships/hyperlink" Target="https://www.caixa.gov.br/Downloads/sinapi-cadernos-tecnicos/SINAPI-CT-ASSENTAMENTO-DE-TUBOS-DE-PVC-E-METALICOS-EM-REDES-DE-AGUA.pdf" TargetMode="External"/><Relationship Id="rId695" Type="http://schemas.openxmlformats.org/officeDocument/2006/relationships/hyperlink" Target="https://www.caixa.gov.br/Downloads/sinapi-cadernos-tecnicos/SINAPI-CT-ASSENTAMENTO-DE-TUBOS-DE-ESGOTO-OU-DRENAGEM-PLUVIAL-EM-CONCRETO.pdf" TargetMode="External"/><Relationship Id="rId2169" Type="http://schemas.openxmlformats.org/officeDocument/2006/relationships/hyperlink" Target="https://www.caixa.gov.br/Downloads/sinapi-cadernos-tecnicos/SINAPI-CT-DEPRECIACAO-JUROS-IMPOSTOS-E-SEGUROS-MANUTENCAO-E-MATERIAIS-NA-OPERACAO-DOS-EQUIPAMENTOS.pdf" TargetMode="External"/><Relationship Id="rId2376" Type="http://schemas.openxmlformats.org/officeDocument/2006/relationships/hyperlink" Target="https://www.caixa.gov.br/Downloads/sinapi-cadernos-tecnicos/SINAPI-CT-DEPRECIACAO-JUROS-IMPOSTOS-E-SEGUROS-MANUTENCAO-E-MATERIAIS-NA-OPERACAO-DOS-EQUIPAMENTOS.pdf" TargetMode="External"/><Relationship Id="rId2583" Type="http://schemas.openxmlformats.org/officeDocument/2006/relationships/hyperlink" Target="https://www.caixa.gov.br/Downloads/sinapi-cadernos-tecnicos/SINAPI-CT-DEPRECIACAO-JUROS-IMPOSTOS-E-SEGUROS-MANUTENCAO-E-MATERIAIS-NA-OPERACAO-DOS-EQUIPAMENTOS.pdf" TargetMode="External"/><Relationship Id="rId2790" Type="http://schemas.openxmlformats.org/officeDocument/2006/relationships/hyperlink" Target="https://www.caixa.gov.br/Downloads/sinapi-cadernos-tecnicos/SINAPI-CT-DRENOS.pdf" TargetMode="External"/><Relationship Id="rId3427" Type="http://schemas.openxmlformats.org/officeDocument/2006/relationships/hyperlink" Target="https://www.caixa.gov.br/Downloads/sinapi-cadernos-tecnicos/SINAPI-CT-ESQUADRIAS-JANELAS.pdf" TargetMode="External"/><Relationship Id="rId3634" Type="http://schemas.openxmlformats.org/officeDocument/2006/relationships/hyperlink" Target="https://www.caixa.gov.br/Downloads/sinapi-cadernos-tecnicos/SINAPI-CT-ESTRUTURA-E-TRAMA-PARA-COBERTURA.pdf" TargetMode="External"/><Relationship Id="rId3841" Type="http://schemas.openxmlformats.org/officeDocument/2006/relationships/hyperlink" Target="https://www.caixa.gov.br/Downloads/sinapi-cadernos-tecnicos/SINAPI-CT-EXECUCAO-DE-GRAMPO-PARA-SOLO-GRAMPEADO.pdf" TargetMode="External"/><Relationship Id="rId6040" Type="http://schemas.openxmlformats.org/officeDocument/2006/relationships/hyperlink" Target="https://www.caixa.gov.br/Downloads/sinapi-cadernos-tecnicos/SINAPI-CT-INSTALACOES-DE-GAS-E-INCENDIO-EM-ACO-E-FERRO-GALVANIZADO.pdf" TargetMode="External"/><Relationship Id="rId6997" Type="http://schemas.openxmlformats.org/officeDocument/2006/relationships/hyperlink" Target="https://www.caixa.gov.br/Downloads/sinapi-metodologia/Livro_SINAPI_Calculos_Parametros.pdf" TargetMode="External"/><Relationship Id="rId9196" Type="http://schemas.openxmlformats.org/officeDocument/2006/relationships/hyperlink" Target="https://www.caixa.gov.br/Downloads/sinapi-cadernos-tecnicos/SINAPI-CT-TRANSPORTE-DE-MATERIAIS-DENTRO-DO-CANTEIRO-DE-OBRAS.pdf" TargetMode="External"/><Relationship Id="rId348" Type="http://schemas.openxmlformats.org/officeDocument/2006/relationships/hyperlink" Target="https://www.caixa.gov.br/Downloads/sinapi-cadernos-tecnicos/SINAPI-CT-ASSENTAMENTO-DE-TUBOS-DE-ESGOTO-EM-PVC-E-PEAD.pdf" TargetMode="External"/><Relationship Id="rId555" Type="http://schemas.openxmlformats.org/officeDocument/2006/relationships/hyperlink" Target="https://www.caixa.gov.br/Downloads/sinapi-cadernos-tecnicos/SINAPI-CT-ASSENTAMENTO-DE-TUBOS-DE-PVC-E-METALICOS-EM-REDES-DE-AGUA.pdf" TargetMode="External"/><Relationship Id="rId762" Type="http://schemas.openxmlformats.org/officeDocument/2006/relationships/hyperlink" Target="https://www.caixa.gov.br/Downloads/sinapi-cadernos-tecnicos/SINAPI-CT-ATERROS-BASES-SUB-BASES-E-IMPRIMACOES.pdf" TargetMode="External"/><Relationship Id="rId1185" Type="http://schemas.openxmlformats.org/officeDocument/2006/relationships/hyperlink" Target="https://www.caixa.gov.br/Downloads/sinapi-cadernos-tecnicos/SINAPI-CT-CAIXAS-DE-AGUA-PARA-EDIFICACOES.pdf" TargetMode="External"/><Relationship Id="rId1392" Type="http://schemas.openxmlformats.org/officeDocument/2006/relationships/hyperlink" Target="https://www.caixa.gov.br/Downloads/sinapi-cadernos-tecnicos/SINAPI-CT-CONTRAPISO.pdf" TargetMode="External"/><Relationship Id="rId2029" Type="http://schemas.openxmlformats.org/officeDocument/2006/relationships/hyperlink" Target="https://www.caixa.gov.br/Downloads/sinapi-cadernos-tecnicos/SINAPI-CT-DEPRECIACAO-JUROS-IMPOSTOS-E-SEGUROS-MANUTENCAO-E-MATERIAIS-NA-OPERACAO-DOS-EQUIPAMENTOS.pdf" TargetMode="External"/><Relationship Id="rId2236" Type="http://schemas.openxmlformats.org/officeDocument/2006/relationships/hyperlink" Target="https://www.caixa.gov.br/Downloads/sinapi-cadernos-tecnicos/SINAPI-CT-DEPRECIACAO-JUROS-IMPOSTOS-E-SEGUROS-MANUTENCAO-E-MATERIAIS-NA-OPERACAO-DOS-EQUIPAMENTOS.pdf" TargetMode="External"/><Relationship Id="rId2443" Type="http://schemas.openxmlformats.org/officeDocument/2006/relationships/hyperlink" Target="https://www.caixa.gov.br/Downloads/sinapi-cadernos-tecnicos/SINAPI-CT-DEPRECIACAO-JUROS-IMPOSTOS-E-SEGUROS-MANUTENCAO-E-MATERIAIS-NA-OPERACAO-DOS-EQUIPAMENTOS.pdf" TargetMode="External"/><Relationship Id="rId2650" Type="http://schemas.openxmlformats.org/officeDocument/2006/relationships/hyperlink" Target="https://www.caixa.gov.br/Downloads/sinapi-cadernos-tecnicos/SINAPI-CT-DEPRECIACAO-JUROS-IMPOSTOS-E-SEGUROS-MANUTENCAO-E-MATERIAIS-NA-OPERACAO-DOS-EQUIPAMENTOS.pdf" TargetMode="External"/><Relationship Id="rId3701" Type="http://schemas.openxmlformats.org/officeDocument/2006/relationships/hyperlink" Target="https://www.caixa.gov.br/Downloads/sinapi-cadernos-tecnicos/SINAPI-CT-ESTRUTURA-E-TRAMA-PARA-COBERTURA.pdf" TargetMode="External"/><Relationship Id="rId5599" Type="http://schemas.openxmlformats.org/officeDocument/2006/relationships/hyperlink" Target="https://www.caixa.gov.br/Downloads/sinapi-cadernos-tecnicos/SINAPI-CT-INSTALACOES-PREDIAIS-DE-AGUA-FRIA-EM-PVC.pdf" TargetMode="External"/><Relationship Id="rId6857" Type="http://schemas.openxmlformats.org/officeDocument/2006/relationships/hyperlink" Target="https://www.caixa.gov.br/Downloads/sinapi-metodologia/Livro_SINAPI_Calculos_Parametros.pdf" TargetMode="External"/><Relationship Id="rId7908" Type="http://schemas.openxmlformats.org/officeDocument/2006/relationships/hyperlink" Target="https://www.caixa.gov.br/Downloads/sinapi-cadernos-tecnicos/SINAPI-CT-PINTURA-EM-SUPERFICIES-METALICAS.pdf" TargetMode="External"/><Relationship Id="rId9056" Type="http://schemas.openxmlformats.org/officeDocument/2006/relationships/hyperlink" Target="https://www.caixa.gov.br/Downloads/sinapi-cadernos-tecnicos/SINAPI-CT-TRANSPORTE-FLUVIAL-CARGA-E-DESCARGA.pdf" TargetMode="External"/><Relationship Id="rId9263" Type="http://schemas.openxmlformats.org/officeDocument/2006/relationships/hyperlink" Target="https://www.caixa.gov.br/Downloads/sinapi-cadernos-tecnicos/SINAPI-CT-TRANSPORTE-CARGA-E-DESCARGA-DE-MATERIAIS.pdf" TargetMode="External"/><Relationship Id="rId9470" Type="http://schemas.openxmlformats.org/officeDocument/2006/relationships/hyperlink" Target="https://www.caixa.gov.br/Downloads/sinapi-cadernos-tecnicos/SINAPI-CT-TUBULOES.pdf" TargetMode="External"/><Relationship Id="rId208" Type="http://schemas.openxmlformats.org/officeDocument/2006/relationships/hyperlink" Target="https://www.caixa.gov.br/Downloads/sinapi-cadernos-tecnicos/SINAPI-CT-ARGAMASSAS.pdf" TargetMode="External"/><Relationship Id="rId415" Type="http://schemas.openxmlformats.org/officeDocument/2006/relationships/hyperlink" Target="https://www.caixa.gov.br/Downloads/sinapi-cadernos-tecnicos/SINAPI-CT-ASSENTAMENTO-DE-TUBOS-DE-PVC-E-METALICOS-EM-REDES-DE-AGUA.pdf" TargetMode="External"/><Relationship Id="rId622" Type="http://schemas.openxmlformats.org/officeDocument/2006/relationships/hyperlink" Target="https://www.caixa.gov.br/Downloads/sinapi-cadernos-tecnicos/SINAPI-CT-ASSENTAMENTO-DE-TUBOS-DE-PVC-E-METALICOS-EM-REDES-DE-AGUA.pdf" TargetMode="External"/><Relationship Id="rId1045" Type="http://schemas.openxmlformats.org/officeDocument/2006/relationships/hyperlink" Target="https://www.caixa.gov.br/Downloads/sinapi-cadernos-tecnicos/SINAPI-CT-BOCAS-PARA-BUEIROS.pdf" TargetMode="External"/><Relationship Id="rId1252" Type="http://schemas.openxmlformats.org/officeDocument/2006/relationships/hyperlink" Target="https://www.caixa.gov.br/Downloads/sinapi-cadernos-tecnicos/SINAPI-CT-CERCAS-PROTETORES-E-ALAMBRADOS.pdf" TargetMode="External"/><Relationship Id="rId2303" Type="http://schemas.openxmlformats.org/officeDocument/2006/relationships/hyperlink" Target="https://www.caixa.gov.br/Downloads/sinapi-cadernos-tecnicos/SINAPI-CT-DEPRECIACAO-JUROS-IMPOSTOS-E-SEGUROS-MANUTENCAO-E-MATERIAIS-NA-OPERACAO-DOS-EQUIPAMENTOS.pdf" TargetMode="External"/><Relationship Id="rId2510" Type="http://schemas.openxmlformats.org/officeDocument/2006/relationships/hyperlink" Target="https://www.caixa.gov.br/Downloads/sinapi-cadernos-tecnicos/SINAPI-CT-DEPRECIACAO-JUROS-IMPOSTOS-E-SEGUROS-MANUTENCAO-E-MATERIAIS-NA-OPERACAO-DOS-EQUIPAMENTOS.pdf" TargetMode="External"/><Relationship Id="rId5459" Type="http://schemas.openxmlformats.org/officeDocument/2006/relationships/hyperlink" Target="https://www.caixa.gov.br/Downloads/sinapi-cadernos-tecnicos/SINAPI-CT-INSTALACOES-PREDIAIS-DE-AGUA-FRIA-EM-PVC.pdf" TargetMode="External"/><Relationship Id="rId5666" Type="http://schemas.openxmlformats.org/officeDocument/2006/relationships/hyperlink" Target="https://www.caixa.gov.br/Downloads/sinapi-cadernos-tecnicos/SINAPI-CT-INSTALACOES-PREDIAIS-DE-AGUA-FRIA-EM-PVC.pdf" TargetMode="External"/><Relationship Id="rId8072" Type="http://schemas.openxmlformats.org/officeDocument/2006/relationships/hyperlink" Target="https://www.caixa.gov.br/Downloads/sinapi-cadernos-tecnicos/SINAPI-CT-POSTES-DE-CONCRETO-E-METALICOS.pdf" TargetMode="External"/><Relationship Id="rId9123" Type="http://schemas.openxmlformats.org/officeDocument/2006/relationships/hyperlink" Target="https://www.caixa.gov.br/Downloads/sinapi-cadernos-tecnicos/SINAPI-CT-TRANSPORTE-FLUVIAL-CARGA-E-DESCARGA.pdf" TargetMode="External"/><Relationship Id="rId9330" Type="http://schemas.openxmlformats.org/officeDocument/2006/relationships/hyperlink" Target="https://www.caixa.gov.br/Downloads/sinapi-cadernos-tecnicos/SINAPI-CT-TRANSPORTE-CARGA-E-DESCARGA-DE-MATERIAIS.pdf" TargetMode="External"/><Relationship Id="rId1112" Type="http://schemas.openxmlformats.org/officeDocument/2006/relationships/hyperlink" Target="https://www.caixa.gov.br/Downloads/sinapi-cadernos-tecnicos/SINAPI-CT-CAIXAS-ENTERRADAS.pdf" TargetMode="External"/><Relationship Id="rId4268" Type="http://schemas.openxmlformats.org/officeDocument/2006/relationships/hyperlink" Target="https://www.caixa.gov.br/Downloads/sinapi-cadernos-tecnicos/SINAPI-CT-GUIAS-E-SARJETAS.pdf" TargetMode="External"/><Relationship Id="rId4475" Type="http://schemas.openxmlformats.org/officeDocument/2006/relationships/hyperlink" Target="https://www.caixa.gov.br/Downloads/sinapi-cadernos-tecnicos/SINAPI-CT-INSTALACOES-ELETRICAS-ELETRODUTOS-EMBUTIDOS-CABOS-CAIXAS-TOMADAS-E-INTERRUPTORES.pdf" TargetMode="External"/><Relationship Id="rId5319" Type="http://schemas.openxmlformats.org/officeDocument/2006/relationships/hyperlink" Target="https://www.caixa.gov.br/Downloads/sinapi-cadernos-tecnicos/SINAPI-CT-INSTALACOES-HIDRAULICAS-EM-PPR.pdf" TargetMode="External"/><Relationship Id="rId5873" Type="http://schemas.openxmlformats.org/officeDocument/2006/relationships/hyperlink" Target="https://www.caixa.gov.br/Downloads/sinapi-cadernos-tecnicos/SINAPI-CT-INSTALACOES-PREDIAIS-DE-AGUAS-PLUVIAIS-TUBOS-CONEXOES-CAIXAS-E-RALOS.pdf" TargetMode="External"/><Relationship Id="rId6717" Type="http://schemas.openxmlformats.org/officeDocument/2006/relationships/hyperlink" Target="https://www.caixa.gov.br/Downloads/sinapi-cadernos-tecnicos/SINAPI-CT-LIGACOES-PREDIAIS-DE-AGUA-E-ESGOTO.pdf" TargetMode="External"/><Relationship Id="rId6924" Type="http://schemas.openxmlformats.org/officeDocument/2006/relationships/hyperlink" Target="https://www.caixa.gov.br/Downloads/sinapi-metodologia/Livro_SINAPI_Calculos_Parametros.pdf" TargetMode="External"/><Relationship Id="rId3077" Type="http://schemas.openxmlformats.org/officeDocument/2006/relationships/hyperlink" Target="https://www.caixa.gov.br/Downloads/sinapi-cadernos-tecnicos/SINAPI-CT-ESCADAS.pdf" TargetMode="External"/><Relationship Id="rId3284" Type="http://schemas.openxmlformats.org/officeDocument/2006/relationships/hyperlink" Target="https://www.caixa.gov.br/Downloads/sinapi-cadernos-tecnicos/SINAPI-CT-ESCAVACAO-DE-VALAS.pdf" TargetMode="External"/><Relationship Id="rId4128" Type="http://schemas.openxmlformats.org/officeDocument/2006/relationships/hyperlink" Target="https://www.caixa.gov.br/Downloads/sinapi-cadernos-tecnicos/SINAPI-CT-FORMAS-PARA-PILARES-CIRCULARES.pdf" TargetMode="External"/><Relationship Id="rId4682" Type="http://schemas.openxmlformats.org/officeDocument/2006/relationships/hyperlink" Target="https://www.caixa.gov.br/Downloads/sinapi-cadernos-tecnicos/SINAPI-CT-INSTALACOES-ELETRICAS-QUADROS-CABOS-DISJUNTORES-CONTATORES-E-BARRAMENTOS-BLINDADOS.pdf" TargetMode="External"/><Relationship Id="rId5526" Type="http://schemas.openxmlformats.org/officeDocument/2006/relationships/hyperlink" Target="https://www.caixa.gov.br/Downloads/sinapi-cadernos-tecnicos/SINAPI-CT-INSTALACOES-PREDIAIS-DE-AGUA-FRIA-EM-PVC.pdf" TargetMode="External"/><Relationship Id="rId5733" Type="http://schemas.openxmlformats.org/officeDocument/2006/relationships/hyperlink" Target="https://www.caixa.gov.br/Downloads/sinapi-cadernos-tecnicos/SINAPI-CT-INSTALACOES-PREDIAIS-DE-AGUA-QUENTE-EM-CPVC.pdf" TargetMode="External"/><Relationship Id="rId5940" Type="http://schemas.openxmlformats.org/officeDocument/2006/relationships/hyperlink" Target="https://www.caixa.gov.br/Downloads/sinapi-cadernos-tecnicos/SINAPI-CT-INSTALACOES-DE-GAS-E-INCENDIO-EM-ACO-E-FERRO-GALVANIZADO.pdf" TargetMode="External"/><Relationship Id="rId8889" Type="http://schemas.openxmlformats.org/officeDocument/2006/relationships/hyperlink" Target="https://www.caixa.gov.br/Downloads/sinapi-cadernos-tecnicos/SINAPI-CT-SISTEMA-DE-PROTECAO-CONTRA-DESCARGAS-ATMOSFERICAS-SPDA.pdf" TargetMode="External"/><Relationship Id="rId1929" Type="http://schemas.openxmlformats.org/officeDocument/2006/relationships/hyperlink" Target="https://www.caixa.gov.br/Downloads/sinapi-cadernos-tecnicos/SINAPI-CT-DEPRECIACAO-JUROS-IMPOSTOS-E-SEGUROS-MANUTENCAO-E-MATERIAIS-NA-OPERACAO-DOS-EQUIPAMENTOS.pdf" TargetMode="External"/><Relationship Id="rId2093" Type="http://schemas.openxmlformats.org/officeDocument/2006/relationships/hyperlink" Target="https://www.caixa.gov.br/Downloads/sinapi-cadernos-tecnicos/SINAPI-CT-DEPRECIACAO-JUROS-IMPOSTOS-E-SEGUROS-MANUTENCAO-E-MATERIAIS-NA-OPERACAO-DOS-EQUIPAMENTOS.pdf" TargetMode="External"/><Relationship Id="rId3491" Type="http://schemas.openxmlformats.org/officeDocument/2006/relationships/hyperlink" Target="https://www.caixa.gov.br/Downloads/sinapi-cadernos-tecnicos/SINAPI-CT-ESQUADRIAS-PORTAS.pdf" TargetMode="External"/><Relationship Id="rId4335" Type="http://schemas.openxmlformats.org/officeDocument/2006/relationships/hyperlink" Target="https://www.caixa.gov.br/Downloads/sinapi-cadernos-tecnicos/SINAPI-CT-IMPERMEABILIZACAO-PROTECAO-MECANICA-E-TRATAMENTO-DE-JUNTA.pdf" TargetMode="External"/><Relationship Id="rId4542" Type="http://schemas.openxmlformats.org/officeDocument/2006/relationships/hyperlink" Target="https://www.caixa.gov.br/Downloads/sinapi-cadernos-tecnicos/SINAPI-CT-INSTALACOES-ELETRICAS-ELETRODUTOS-EMBUTIDOS-CABOS-CAIXAS-TOMADAS-E-INTERRUPTORES.pdf" TargetMode="External"/><Relationship Id="rId5800" Type="http://schemas.openxmlformats.org/officeDocument/2006/relationships/hyperlink" Target="https://www.caixa.gov.br/Downloads/sinapi-cadernos-tecnicos/SINAPI-CT-INSTALACOES-PREDIAIS-DE-AGUA-QUENTE-EM-CPVC.pdf" TargetMode="External"/><Relationship Id="rId7698" Type="http://schemas.openxmlformats.org/officeDocument/2006/relationships/hyperlink" Target="https://www.caixa.gov.br/Downloads/sinapi-cadernos-tecnicos/SINAPI-CT-PAVIMENTO-RIGIDO-DE-CONCRETO.pdf" TargetMode="External"/><Relationship Id="rId8749" Type="http://schemas.openxmlformats.org/officeDocument/2006/relationships/hyperlink" Target="https://www.caixa.gov.br/Downloads/sinapi-cadernos-tecnicos/SINAPI-CT-REDES-DE-AGUA-E-ESGOTO-EM-PEAD-LISO-(TUBOS-E-CONEXOES).pdf" TargetMode="External"/><Relationship Id="rId8956" Type="http://schemas.openxmlformats.org/officeDocument/2006/relationships/hyperlink" Target="https://www.caixa.gov.br/Downloads/sinapi-cadernos-tecnicos/SINAPI-CT-SISTEMAS-DE-MEDICAO.pdf" TargetMode="External"/><Relationship Id="rId3144" Type="http://schemas.openxmlformats.org/officeDocument/2006/relationships/hyperlink" Target="https://www.caixa.gov.br/Downloads/sinapi-cadernos-tecnicos/SINAPI-CT-ESCADAS.pdf" TargetMode="External"/><Relationship Id="rId3351" Type="http://schemas.openxmlformats.org/officeDocument/2006/relationships/hyperlink" Target="https://www.caixa.gov.br/Downloads/sinapi-cadernos-tecnicos/SINAPI-CT-ESCAVACAO-EM-MATERIAL-DE-3&#170;-CATEGORIA.pdf" TargetMode="External"/><Relationship Id="rId4402" Type="http://schemas.openxmlformats.org/officeDocument/2006/relationships/hyperlink" Target="https://www.caixa.gov.br/Downloads/sinapi-cadernos-tecnicos/SINAPI-CT-INSTALACOES-ELETRICAS-ELETRODUTOS-EMBUTIDOS-CABOS-CAIXAS-TOMADAS-E-INTERRUPTORES.pdf" TargetMode="External"/><Relationship Id="rId7558" Type="http://schemas.openxmlformats.org/officeDocument/2006/relationships/hyperlink" Target="https://www.caixa.gov.br/Downloads/sinapi-cadernos-tecnicos/SINAPI-CT-PAREDES-DE-CONCRETO-ESTUCAMENTO.pdf" TargetMode="External"/><Relationship Id="rId7765" Type="http://schemas.openxmlformats.org/officeDocument/2006/relationships/hyperlink" Target="https://www.caixa.gov.br/Downloads/sinapi-cadernos-tecnicos/SINAPI-CT-PERFURACAO-HORIZONTAL-DIRECIONAL-HDD.pdf" TargetMode="External"/><Relationship Id="rId7972" Type="http://schemas.openxmlformats.org/officeDocument/2006/relationships/hyperlink" Target="https://www.caixa.gov.br/Downloads/sinapi-cadernos-tecnicos/SINAPI-CT-PINTURA-PARA-PISOS-E-PARA-SINALIZACAO-HORIZONTAL-E-VERTICAL.pdf" TargetMode="External"/><Relationship Id="rId8609" Type="http://schemas.openxmlformats.org/officeDocument/2006/relationships/hyperlink" Target="https://www.caixa.gov.br/Downloads/sinapi-cadernos-tecnicos/SINAPI-CT-REDES-DE-LOGICA-TELEFONIA-E-IMAGEM.pdf" TargetMode="External"/><Relationship Id="rId8816" Type="http://schemas.openxmlformats.org/officeDocument/2006/relationships/hyperlink" Target="https://www.caixa.gov.br/Downloads/sinapi-cadernos-tecnicos/SINAPI-CT-SINALIZACAO-HORIZONTAL-VIARIA.pdf" TargetMode="External"/><Relationship Id="rId272" Type="http://schemas.openxmlformats.org/officeDocument/2006/relationships/hyperlink" Target="https://www.caixa.gov.br/Downloads/sinapi-cadernos-tecnicos/SINAPI-CT-ARMACAO-DE-ESTACAS.pdf" TargetMode="External"/><Relationship Id="rId2160" Type="http://schemas.openxmlformats.org/officeDocument/2006/relationships/hyperlink" Target="https://www.caixa.gov.br/Downloads/sinapi-cadernos-tecnicos/SINAPI-CT-DEPRECIACAO-JUROS-IMPOSTOS-E-SEGUROS-MANUTENCAO-E-MATERIAIS-NA-OPERACAO-DOS-EQUIPAMENTOS.pdf" TargetMode="External"/><Relationship Id="rId3004" Type="http://schemas.openxmlformats.org/officeDocument/2006/relationships/hyperlink" Target="https://www.caixa.gov.br/Downloads/sinapi-cadernos-tecnicos/SINAPI-CT-EQUIPAMENTOS-DE-PROTECAO-COLETIVA.pdf" TargetMode="External"/><Relationship Id="rId3211" Type="http://schemas.openxmlformats.org/officeDocument/2006/relationships/hyperlink" Target="https://www.caixa.gov.br/Downloads/sinapi-cadernos-tecnicos/SINAPI-CT-ESCAVACAO-VERTICAL-A-CEU-ABERTO.pdf" TargetMode="External"/><Relationship Id="rId6367" Type="http://schemas.openxmlformats.org/officeDocument/2006/relationships/hyperlink" Target="https://www.caixa.gov.br/Downloads/sinapi-cadernos-tecnicos/SINAPI-CT-INSTALACOES-DE-AR-CONDICIONADO-EM-COBRE.pdf" TargetMode="External"/><Relationship Id="rId6574" Type="http://schemas.openxmlformats.org/officeDocument/2006/relationships/hyperlink" Target="https://www.caixa.gov.br/Downloads/sinapi-cadernos-tecnicos/SINAPI-CT-INSTALACOES-EM-COBRE.pdf" TargetMode="External"/><Relationship Id="rId6781" Type="http://schemas.openxmlformats.org/officeDocument/2006/relationships/hyperlink" Target="https://www.caixa.gov.br/Downloads/sinapi-metodologia/Livro_SINAPI_Calculos_Parametros.pdf" TargetMode="External"/><Relationship Id="rId7418" Type="http://schemas.openxmlformats.org/officeDocument/2006/relationships/hyperlink" Target="https://www.caixa.gov.br/Downloads/sinapi-cadernos-tecnicos/SINAPI-CT-MASSA-UNICA-INTERNA.pdf" TargetMode="External"/><Relationship Id="rId7625" Type="http://schemas.openxmlformats.org/officeDocument/2006/relationships/hyperlink" Target="https://www.caixa.gov.br/Downloads/sinapi-cadernos-tecnicos/SINAPI-CT-PARQUINHOS-E-EQUIPAMENTOS-DE-GINASTICA-AO-AR-LIVRE.pdf" TargetMode="External"/><Relationship Id="rId7832" Type="http://schemas.openxmlformats.org/officeDocument/2006/relationships/hyperlink" Target="https://www.caixa.gov.br/Downloads/sinapi-cadernos-tecnicos/SINAPI-CT-PINTURA-EXTERNA.pdf" TargetMode="External"/><Relationship Id="rId132" Type="http://schemas.openxmlformats.org/officeDocument/2006/relationships/hyperlink" Target="https://www.caixa.gov.br/Downloads/sinapi-cadernos-tecnicos/SINAPI-CT-ARGAMASSAS.pdf" TargetMode="External"/><Relationship Id="rId2020" Type="http://schemas.openxmlformats.org/officeDocument/2006/relationships/hyperlink" Target="https://www.caixa.gov.br/Downloads/sinapi-cadernos-tecnicos/SINAPI-CT-DEPRECIACAO-JUROS-IMPOSTOS-E-SEGUROS-MANUTENCAO-E-MATERIAIS-NA-OPERACAO-DOS-EQUIPAMENTOS.pdf" TargetMode="External"/><Relationship Id="rId5176" Type="http://schemas.openxmlformats.org/officeDocument/2006/relationships/hyperlink" Target="https://www.caixa.gov.br/Downloads/sinapi-cadernos-tecnicos/SINAPI-CT-INSTALACOES-HIDRAULICAS-EM-PEX.pdf" TargetMode="External"/><Relationship Id="rId5383" Type="http://schemas.openxmlformats.org/officeDocument/2006/relationships/hyperlink" Target="https://www.caixa.gov.br/Downloads/sinapi-cadernos-tecnicos/SINAPI-CT-INSTALACOES-PREDIAIS-DE-ESGOTO-TUBOS-E-CONEXOES.pdf" TargetMode="External"/><Relationship Id="rId5590" Type="http://schemas.openxmlformats.org/officeDocument/2006/relationships/hyperlink" Target="https://www.caixa.gov.br/Downloads/sinapi-cadernos-tecnicos/SINAPI-CT-INSTALACOES-PREDIAIS-DE-AGUA-FRIA-EM-PVC.pdf" TargetMode="External"/><Relationship Id="rId6227" Type="http://schemas.openxmlformats.org/officeDocument/2006/relationships/hyperlink" Target="https://www.caixa.gov.br/Downloads/sinapi-cadernos-tecnicos/SINAPI-CT-INSTALACOES-DE-GAS-E-INCENDIO-EM-ACO-E-FERRO-GALVANIZADO.pdf" TargetMode="External"/><Relationship Id="rId6434" Type="http://schemas.openxmlformats.org/officeDocument/2006/relationships/hyperlink" Target="https://www.caixa.gov.br/Downloads/sinapi-cadernos-tecnicos/SINAPI-CT-INSTALACOES-EM-COBRE.pdf" TargetMode="External"/><Relationship Id="rId6641" Type="http://schemas.openxmlformats.org/officeDocument/2006/relationships/hyperlink" Target="https://www.caixa.gov.br/Downloads/sinapi-cadernos-tecnicos/SINAPI-CT-INSTALACOES-PARA-CANTEIROS-DE-OBRAS.pdf" TargetMode="External"/><Relationship Id="rId1579" Type="http://schemas.openxmlformats.org/officeDocument/2006/relationships/hyperlink" Target="https://www.caixa.gov.br/Downloads/sinapi-cadernos-tecnicos/SINAPI-CT-CUSTOS-HORARIOS-PRODUTIVO-E-IMPRODUTIVO-DOS-EQUIPAMENTOS.pdf" TargetMode="External"/><Relationship Id="rId2977" Type="http://schemas.openxmlformats.org/officeDocument/2006/relationships/hyperlink" Target="https://www.caixa.gov.br/Downloads/sinapi-cadernos-tecnicos/SINAPI-CT-EQUIPAMENTOS-DE-PROTECAO-COLETIVA.pdf" TargetMode="External"/><Relationship Id="rId4192" Type="http://schemas.openxmlformats.org/officeDocument/2006/relationships/hyperlink" Target="https://www.caixa.gov.br/Downloads/sinapi-cadernos-tecnicos/SINAPI-CT-GESSO.pdf" TargetMode="External"/><Relationship Id="rId5036" Type="http://schemas.openxmlformats.org/officeDocument/2006/relationships/hyperlink" Target="https://www.caixa.gov.br/Downloads/sinapi-cadernos-tecnicos/SINAPI-CT-INSTALACOES-HIDRAULICAS-RESERVACAO-E-BOMBAS-DE-RECALQUE.pdf" TargetMode="External"/><Relationship Id="rId5243" Type="http://schemas.openxmlformats.org/officeDocument/2006/relationships/hyperlink" Target="https://www.caixa.gov.br/Downloads/sinapi-cadernos-tecnicos/SINAPI-CT-INSTALACOES-HIDRAULICAS-EM-PEX.pdf" TargetMode="External"/><Relationship Id="rId5450" Type="http://schemas.openxmlformats.org/officeDocument/2006/relationships/hyperlink" Target="https://www.caixa.gov.br/Downloads/sinapi-cadernos-tecnicos/SINAPI-CT-INSTALACOES-PREDIAIS-DE-AGUA-FRIA-EM-PVC.pdf" TargetMode="External"/><Relationship Id="rId8399" Type="http://schemas.openxmlformats.org/officeDocument/2006/relationships/hyperlink" Target="https://www.caixa.gov.br/Downloads/sinapi-cadernos-tecnicos/SINAPI-CT-RASGOS-E-FIXACOES.pdf" TargetMode="External"/><Relationship Id="rId949" Type="http://schemas.openxmlformats.org/officeDocument/2006/relationships/hyperlink" Target="https://www.caixa.gov.br/Downloads/sinapi-cadernos-tecnicos/SINAPI-CT-ATERROS-BASES-SUB-BASES-E-IMPRIMACOES.pdf" TargetMode="External"/><Relationship Id="rId1786" Type="http://schemas.openxmlformats.org/officeDocument/2006/relationships/hyperlink" Target="https://www.caixa.gov.br/Downloads/sinapi-cadernos-tecnicos/SINAPI-CT-CUSTOS-HORARIOS-PRODUTIVO-E-IMPRODUTIVO-DOS-EQUIPAMENTOS.pdf" TargetMode="External"/><Relationship Id="rId1993" Type="http://schemas.openxmlformats.org/officeDocument/2006/relationships/hyperlink" Target="https://www.caixa.gov.br/Downloads/sinapi-cadernos-tecnicos/SINAPI-CT-DEPRECIACAO-JUROS-IMPOSTOS-E-SEGUROS-MANUTENCAO-E-MATERIAIS-NA-OPERACAO-DOS-EQUIPAMENTOS.pdf" TargetMode="External"/><Relationship Id="rId2837" Type="http://schemas.openxmlformats.org/officeDocument/2006/relationships/hyperlink" Target="https://www.caixa.gov.br/Downloads/sinapi-cadernos-tecnicos/SINAPI-CT-DUTOS-PARA-AR-CONDICIONADO.pdf" TargetMode="External"/><Relationship Id="rId4052" Type="http://schemas.openxmlformats.org/officeDocument/2006/relationships/hyperlink" Target="https://www.caixa.gov.br/Downloads/sinapi-cadernos-tecnicos/SINAPI-CT-FORMAS-PARA-ESTRUTURAS-DE-CONCRETO-ARMADO.pdf" TargetMode="External"/><Relationship Id="rId5103" Type="http://schemas.openxmlformats.org/officeDocument/2006/relationships/hyperlink" Target="https://www.caixa.gov.br/Downloads/sinapi-cadernos-tecnicos/SINAPI-CT-INSTALACOES-HIDRAULICAS-RESERVACAO-E-BOMBAS-DE-RECALQUE.pdf" TargetMode="External"/><Relationship Id="rId6501" Type="http://schemas.openxmlformats.org/officeDocument/2006/relationships/hyperlink" Target="https://www.caixa.gov.br/Downloads/sinapi-cadernos-tecnicos/SINAPI-CT-INSTALACOES-EM-COBRE.pdf" TargetMode="External"/><Relationship Id="rId8259" Type="http://schemas.openxmlformats.org/officeDocument/2006/relationships/hyperlink" Target="https://www.caixa.gov.br/Downloads/sinapi-cadernos-tecnicos/SINAPI-CT-POCOS-DE-VISITA-E-CAIXAS-PARA-BOCAS-DE-LOBO.pdf" TargetMode="External"/><Relationship Id="rId9657" Type="http://schemas.openxmlformats.org/officeDocument/2006/relationships/hyperlink" Target="https://www.caixa.gov.br/Downloads/sinapi-cadernos-tecnicos/SINAPI-CT-VALVULAS-E-REGISTROS-PARA-SISTEMAS-PREDIAIS.pdf" TargetMode="External"/><Relationship Id="rId78" Type="http://schemas.openxmlformats.org/officeDocument/2006/relationships/hyperlink" Target="https://www.caixa.gov.br/Downloads/sinapi-cadernos-tecnicos/SINAPI-CT-ALVENARIA-DE-VEDACAO.pdf" TargetMode="External"/><Relationship Id="rId809" Type="http://schemas.openxmlformats.org/officeDocument/2006/relationships/hyperlink" Target="https://www.caixa.gov.br/Downloads/sinapi-cadernos-tecnicos/SINAPI-CT-ATERROS-BASES-SUB-BASES-E-IMPRIMACOES.pdf" TargetMode="External"/><Relationship Id="rId1439" Type="http://schemas.openxmlformats.org/officeDocument/2006/relationships/hyperlink" Target="https://www.caixa.gov.br/Downloads/sinapi-cadernos-tecnicos/SINAPI-CT-CONTRAPISO.pdf" TargetMode="External"/><Relationship Id="rId1646" Type="http://schemas.openxmlformats.org/officeDocument/2006/relationships/hyperlink" Target="https://www.caixa.gov.br/Downloads/sinapi-cadernos-tecnicos/SINAPI-CT-CUSTOS-HORARIOS-PRODUTIVO-E-IMPRODUTIVO-DOS-EQUIPAMENTOS.pdf" TargetMode="External"/><Relationship Id="rId1853" Type="http://schemas.openxmlformats.org/officeDocument/2006/relationships/hyperlink" Target="https://www.caixa.gov.br/Downloads/sinapi-cadernos-tecnicos/SINAPI-CT-DEMOLICOES-E-REMOCOES.pdf" TargetMode="External"/><Relationship Id="rId2904" Type="http://schemas.openxmlformats.org/officeDocument/2006/relationships/hyperlink" Target="https://www.caixa.gov.br/Downloads/sinapi-cadernos-tecnicos/SINAPI-CT-ELETROCALHAS.pdf" TargetMode="External"/><Relationship Id="rId5310" Type="http://schemas.openxmlformats.org/officeDocument/2006/relationships/hyperlink" Target="https://www.caixa.gov.br/Downloads/sinapi-cadernos-tecnicos/SINAPI-CT-INSTALACOES-HIDRAULICAS-EM-PPR.pdf" TargetMode="External"/><Relationship Id="rId7068" Type="http://schemas.openxmlformats.org/officeDocument/2006/relationships/hyperlink" Target="https://www.caixa.gov.br/Downloads/sinapi-metodologia/Livro_SINAPI_Calculos_Parametros.pdf" TargetMode="External"/><Relationship Id="rId8119" Type="http://schemas.openxmlformats.org/officeDocument/2006/relationships/hyperlink" Target="https://www.caixa.gov.br/Downloads/sinapi-cadernos-tecnicos/SINAPI-CT-POCOS-DE-VISITA-E-CAIXAS-PARA-BOCAS-DE-LOBO.pdf" TargetMode="External"/><Relationship Id="rId8466" Type="http://schemas.openxmlformats.org/officeDocument/2006/relationships/hyperlink" Target="https://www.caixa.gov.br/Downloads/sinapi-cadernos-tecnicos/SINAPI-CT-RASGOS-E-FIXACOES.pdf" TargetMode="External"/><Relationship Id="rId8673" Type="http://schemas.openxmlformats.org/officeDocument/2006/relationships/hyperlink" Target="https://www.caixa.gov.br/Downloads/sinapi-cadernos-tecnicos/SINAPI-CT-REDES-DE-AGUA-E-ESGOTO-EM-PEAD-LISO-(TUBOS-E-CONEXOES).pdf" TargetMode="External"/><Relationship Id="rId8880" Type="http://schemas.openxmlformats.org/officeDocument/2006/relationships/hyperlink" Target="https://www.caixa.gov.br/Downloads/sinapi-cadernos-tecnicos/SINAPI-CT-SISTEMA-DE-PROTECAO-CONTRA-DESCARGAS-ATMOSFERICAS-SPDA.pdf" TargetMode="External"/><Relationship Id="rId9517" Type="http://schemas.openxmlformats.org/officeDocument/2006/relationships/hyperlink" Target="https://www.caixa.gov.br/Downloads/sinapi-cadernos-tecnicos/SINAPI-CT-VIDROS-E-ESPELHOS.pdf" TargetMode="External"/><Relationship Id="rId9724" Type="http://schemas.openxmlformats.org/officeDocument/2006/relationships/printerSettings" Target="../printerSettings/printerSettings9.bin"/><Relationship Id="rId1506" Type="http://schemas.openxmlformats.org/officeDocument/2006/relationships/hyperlink" Target="https://www.caixa.gov.br/Downloads/sinapi-cadernos-tecnicos/SINAPI-CT-CUSTOS-HORARIOS-PRODUTIVO-E-IMPRODUTIVO-DOS-EQUIPAMENTOS.pdf" TargetMode="External"/><Relationship Id="rId1713" Type="http://schemas.openxmlformats.org/officeDocument/2006/relationships/hyperlink" Target="https://www.caixa.gov.br/Downloads/sinapi-cadernos-tecnicos/SINAPI-CT-CUSTOS-HORARIOS-PRODUTIVO-E-IMPRODUTIVO-DOS-EQUIPAMENTOS.pdf" TargetMode="External"/><Relationship Id="rId1920" Type="http://schemas.openxmlformats.org/officeDocument/2006/relationships/hyperlink" Target="https://www.caixa.gov.br/Downloads/sinapi-cadernos-tecnicos/SINAPI-CT-DEPRECIACAO-JUROS-IMPOSTOS-E-SEGUROS-MANUTENCAO-E-MATERIAIS-NA-OPERACAO-DOS-EQUIPAMENTOS.pdf" TargetMode="External"/><Relationship Id="rId4869" Type="http://schemas.openxmlformats.org/officeDocument/2006/relationships/hyperlink" Target="https://www.caixa.gov.br/Downloads/sinapi-cadernos-tecnicos/SINAPI-CT-INSTALACOES-HIDRAULICAS-RESERVACAO-E-BOMBAS-DE-RECALQUE.pdf" TargetMode="External"/><Relationship Id="rId7275" Type="http://schemas.openxmlformats.org/officeDocument/2006/relationships/hyperlink" Target="https://www.caixa.gov.br/Downloads/sinapi-cadernos-tecnicos/SINAPI-CT-LUMINARIAS-EXTERNAS.pdf" TargetMode="External"/><Relationship Id="rId7482" Type="http://schemas.openxmlformats.org/officeDocument/2006/relationships/hyperlink" Target="https://www.caixa.gov.br/Downloads/sinapi-cadernos-tecnicos/SINAPI-CT-PAISAGISMO-PLANTIO.pdf" TargetMode="External"/><Relationship Id="rId8326" Type="http://schemas.openxmlformats.org/officeDocument/2006/relationships/hyperlink" Target="https://www.caixa.gov.br/Downloads/sinapi-cadernos-tecnicos/SINAPI-CT-QUADRAS-E-SEUS-EQUIPAMENTOS.pdf" TargetMode="External"/><Relationship Id="rId8533" Type="http://schemas.openxmlformats.org/officeDocument/2006/relationships/hyperlink" Target="https://www.caixa.gov.br/Downloads/sinapi-cadernos-tecnicos/SINAPI-CT-RECOMPOSICAO-DE-PAVIMENTOS.pdf" TargetMode="External"/><Relationship Id="rId8740" Type="http://schemas.openxmlformats.org/officeDocument/2006/relationships/hyperlink" Target="https://www.caixa.gov.br/Downloads/sinapi-cadernos-tecnicos/SINAPI-CT-REDES-DE-AGUA-E-ESGOTO-EM-PEAD-LISO-(TUBOS-E-CONEXOES).pdf" TargetMode="External"/><Relationship Id="rId3678" Type="http://schemas.openxmlformats.org/officeDocument/2006/relationships/hyperlink" Target="https://www.caixa.gov.br/Downloads/sinapi-cadernos-tecnicos/SINAPI-CT-ESTRUTURA-E-TRAMA-PARA-COBERTURA.pdf" TargetMode="External"/><Relationship Id="rId3885" Type="http://schemas.openxmlformats.org/officeDocument/2006/relationships/hyperlink" Target="https://www.caixa.gov.br/Downloads/sinapi-cadernos-tecnicos/SINAPI-CT-EXECUCAO-DE-TIRANTES.pdf" TargetMode="External"/><Relationship Id="rId4729" Type="http://schemas.openxmlformats.org/officeDocument/2006/relationships/hyperlink" Target="https://www.caixa.gov.br/Downloads/sinapi-cadernos-tecnicos/SINAPI-CT-INSTALACOES-ELETRICAS-QUADROS-CABOS-DISJUNTORES-CONTATORES-E-BARRAMENTOS-BLINDADOS.pdf" TargetMode="External"/><Relationship Id="rId4936" Type="http://schemas.openxmlformats.org/officeDocument/2006/relationships/hyperlink" Target="https://www.caixa.gov.br/Downloads/sinapi-cadernos-tecnicos/SINAPI-CT-INSTALACOES-HIDRAULICAS-RESERVACAO-E-BOMBAS-DE-RECALQUE.pdf" TargetMode="External"/><Relationship Id="rId6084" Type="http://schemas.openxmlformats.org/officeDocument/2006/relationships/hyperlink" Target="https://www.caixa.gov.br/Downloads/sinapi-cadernos-tecnicos/SINAPI-CT-INSTALACOES-DE-GAS-E-INCENDIO-EM-ACO-E-FERRO-GALVANIZADO.pdf" TargetMode="External"/><Relationship Id="rId6291" Type="http://schemas.openxmlformats.org/officeDocument/2006/relationships/hyperlink" Target="https://www.caixa.gov.br/Downloads/sinapi-cadernos-tecnicos/SINAPI-CT-INSTALACOES-DE-GAS-EM-PEX-MULTICAMADAS.pdf" TargetMode="External"/><Relationship Id="rId7135" Type="http://schemas.openxmlformats.org/officeDocument/2006/relationships/hyperlink" Target="https://www.caixa.gov.br/Downloads/sinapi-cadernos-tecnicos/SINAPI-CT-LOCACAO-DE-OBRAS.pdf" TargetMode="External"/><Relationship Id="rId7342" Type="http://schemas.openxmlformats.org/officeDocument/2006/relationships/hyperlink" Target="https://www.caixa.gov.br/Downloads/sinapi-cadernos-tecnicos/SINAPI-CT-MASSA-UNICA-EXTERNA.pdf" TargetMode="External"/><Relationship Id="rId8600" Type="http://schemas.openxmlformats.org/officeDocument/2006/relationships/hyperlink" Target="https://www.caixa.gov.br/Downloads/sinapi-cadernos-tecnicos/SINAPI-CT-REDES-DE-LOGICA-TELEFONIA-E-IMAGEM.pdf" TargetMode="External"/><Relationship Id="rId599" Type="http://schemas.openxmlformats.org/officeDocument/2006/relationships/hyperlink" Target="https://www.caixa.gov.br/Downloads/sinapi-cadernos-tecnicos/SINAPI-CT-ASSENTAMENTO-DE-TUBOS-DE-PVC-E-METALICOS-EM-REDES-DE-AGUA.pdf" TargetMode="External"/><Relationship Id="rId2487" Type="http://schemas.openxmlformats.org/officeDocument/2006/relationships/hyperlink" Target="https://www.caixa.gov.br/Downloads/sinapi-cadernos-tecnicos/SINAPI-CT-DEPRECIACAO-JUROS-IMPOSTOS-E-SEGUROS-MANUTENCAO-E-MATERIAIS-NA-OPERACAO-DOS-EQUIPAMENTOS.pdf" TargetMode="External"/><Relationship Id="rId2694" Type="http://schemas.openxmlformats.org/officeDocument/2006/relationships/hyperlink" Target="https://www.caixa.gov.br/Downloads/sinapi-cadernos-tecnicos/SINAPI-CT-DEPRECIACAO-JUROS-IMPOSTOS-E-SEGUROS-MANUTENCAO-E-MATERIAIS-NA-OPERACAO-DOS-EQUIPAMENTOS.pdf" TargetMode="External"/><Relationship Id="rId3538" Type="http://schemas.openxmlformats.org/officeDocument/2006/relationships/hyperlink" Target="https://www.caixa.gov.br/Downloads/sinapi-cadernos-tecnicos/SINAPI-CT-ESQUADRIAS-PORTAS.pdf" TargetMode="External"/><Relationship Id="rId3745" Type="http://schemas.openxmlformats.org/officeDocument/2006/relationships/hyperlink" Target="https://www.caixa.gov.br/Downloads/sinapi-cadernos-tecnicos/SINAPI-CT-ESTRUTURAS-DE-CONTENCAO-ESTACAS-PAREDES-DIAFRAGMA-E-MURETA-GUIA.pdf" TargetMode="External"/><Relationship Id="rId6151" Type="http://schemas.openxmlformats.org/officeDocument/2006/relationships/hyperlink" Target="https://www.caixa.gov.br/Downloads/sinapi-cadernos-tecnicos/SINAPI-CT-INSTALACOES-DE-GAS-E-INCENDIO-EM-ACO-E-FERRO-GALVANIZADO.pdf" TargetMode="External"/><Relationship Id="rId7202" Type="http://schemas.openxmlformats.org/officeDocument/2006/relationships/hyperlink" Target="https://www.caixa.gov.br/Downloads/sinapi-cadernos-tecnicos/SINAPI-CT-LOUCAS-E-METAIS.pdf" TargetMode="External"/><Relationship Id="rId459" Type="http://schemas.openxmlformats.org/officeDocument/2006/relationships/hyperlink" Target="https://www.caixa.gov.br/Downloads/sinapi-cadernos-tecnicos/SINAPI-CT-ASSENTAMENTO-DE-TUBOS-DE-PVC-E-METALICOS-EM-REDES-DE-AGUA.pdf" TargetMode="External"/><Relationship Id="rId666" Type="http://schemas.openxmlformats.org/officeDocument/2006/relationships/hyperlink" Target="https://www.caixa.gov.br/Downloads/sinapi-cadernos-tecnicos/SINAPI-CT-ASSENTAMENTO-DE-TUBOS-DE-ESGOTO-OU-DRENAGEM-PLUVIAL-EM-CONCRETO.pdf" TargetMode="External"/><Relationship Id="rId873" Type="http://schemas.openxmlformats.org/officeDocument/2006/relationships/hyperlink" Target="https://www.caixa.gov.br/Downloads/sinapi-cadernos-tecnicos/SINAPI-CT-ATERROS-BASES-SUB-BASES-E-IMPRIMACOES.pdf" TargetMode="External"/><Relationship Id="rId1089" Type="http://schemas.openxmlformats.org/officeDocument/2006/relationships/hyperlink" Target="https://www.caixa.gov.br/Downloads/sinapi-cadernos-tecnicos/SINAPI-CT-BRISES.pdf" TargetMode="External"/><Relationship Id="rId1296" Type="http://schemas.openxmlformats.org/officeDocument/2006/relationships/hyperlink" Target="https://www.caixa.gov.br/Downloads/sinapi-cadernos-tecnicos/SINAPI-CT-CONCRETAGEM-PARA-ESTRUTURAS-DE-CONCRETO-ARMADO.pdf" TargetMode="External"/><Relationship Id="rId2347" Type="http://schemas.openxmlformats.org/officeDocument/2006/relationships/hyperlink" Target="https://www.caixa.gov.br/Downloads/sinapi-cadernos-tecnicos/SINAPI-CT-DEPRECIACAO-JUROS-IMPOSTOS-E-SEGUROS-MANUTENCAO-E-MATERIAIS-NA-OPERACAO-DOS-EQUIPAMENTOS.pdf" TargetMode="External"/><Relationship Id="rId2554" Type="http://schemas.openxmlformats.org/officeDocument/2006/relationships/hyperlink" Target="https://www.caixa.gov.br/Downloads/sinapi-cadernos-tecnicos/SINAPI-CT-DEPRECIACAO-JUROS-IMPOSTOS-E-SEGUROS-MANUTENCAO-E-MATERIAIS-NA-OPERACAO-DOS-EQUIPAMENTOS.pdf" TargetMode="External"/><Relationship Id="rId3952" Type="http://schemas.openxmlformats.org/officeDocument/2006/relationships/hyperlink" Target="https://www.caixa.gov.br/Downloads/sinapi-cadernos-tecnicos/SINAPI-CT-FOSSAS-E-SUMIDOUROS.pdf" TargetMode="External"/><Relationship Id="rId6011" Type="http://schemas.openxmlformats.org/officeDocument/2006/relationships/hyperlink" Target="https://www.caixa.gov.br/Downloads/sinapi-cadernos-tecnicos/SINAPI-CT-INSTALACOES-DE-GAS-E-INCENDIO-EM-ACO-E-FERRO-GALVANIZADO.pdf" TargetMode="External"/><Relationship Id="rId9167" Type="http://schemas.openxmlformats.org/officeDocument/2006/relationships/hyperlink" Target="https://www.caixa.gov.br/Downloads/sinapi-cadernos-tecnicos/SINAPI-CT-TRANSPORTE-DE-MATERIAIS-DENTRO-DO-CANTEIRO-DE-OBRAS.pdf" TargetMode="External"/><Relationship Id="rId9374" Type="http://schemas.openxmlformats.org/officeDocument/2006/relationships/hyperlink" Target="https://www.caixa.gov.br/Downloads/sinapi-cadernos-tecnicos/SINAPI-CT-TRANSPORTE-CARGA-E-DESCARGA-DE-MATERIAIS.pdf" TargetMode="External"/><Relationship Id="rId9581" Type="http://schemas.openxmlformats.org/officeDocument/2006/relationships/hyperlink" Target="https://www.caixa.gov.br/Downloads/sinapi-cadernos-tecnicos/SINAPI-CT-VALVULAS-E-REGISTROS-PARA-SISTEMAS-PREDIAIS.pdf" TargetMode="External"/><Relationship Id="rId319" Type="http://schemas.openxmlformats.org/officeDocument/2006/relationships/hyperlink" Target="https://www.caixa.gov.br/Downloads/sinapi-cadernos-tecnicos/SINAPI-CT-ARMACAO-PARA-ESTRUTURAS-DE-CONCRETO-ARMADO.pdf" TargetMode="External"/><Relationship Id="rId526" Type="http://schemas.openxmlformats.org/officeDocument/2006/relationships/hyperlink" Target="https://www.caixa.gov.br/Downloads/sinapi-cadernos-tecnicos/SINAPI-CT-ASSENTAMENTO-DE-TUBOS-DE-PVC-E-METALICOS-EM-REDES-DE-AGUA.pdf" TargetMode="External"/><Relationship Id="rId1156" Type="http://schemas.openxmlformats.org/officeDocument/2006/relationships/hyperlink" Target="https://www.caixa.gov.br/Downloads/sinapi-cadernos-tecnicos/SINAPI-CT-CAIXAS-DE-AGUA-PARA-EDIFICACOES.pdf" TargetMode="External"/><Relationship Id="rId1363" Type="http://schemas.openxmlformats.org/officeDocument/2006/relationships/hyperlink" Target="https://www.caixa.gov.br/Downloads/sinapi-cadernos-tecnicos/SINAPI-CT-CONCRETO-PROTENDIDO.pdf" TargetMode="External"/><Relationship Id="rId2207" Type="http://schemas.openxmlformats.org/officeDocument/2006/relationships/hyperlink" Target="https://www.caixa.gov.br/Downloads/sinapi-cadernos-tecnicos/SINAPI-CT-DEPRECIACAO-JUROS-IMPOSTOS-E-SEGUROS-MANUTENCAO-E-MATERIAIS-NA-OPERACAO-DOS-EQUIPAMENTOS.pdf" TargetMode="External"/><Relationship Id="rId2761" Type="http://schemas.openxmlformats.org/officeDocument/2006/relationships/hyperlink" Target="https://www.caixa.gov.br/Downloads/sinapi-cadernos-tecnicos/SINAPI-CT-DRENOS.pdf" TargetMode="External"/><Relationship Id="rId3605" Type="http://schemas.openxmlformats.org/officeDocument/2006/relationships/hyperlink" Target="https://www.caixa.gov.br/Downloads/sinapi-cadernos-tecnicos/SINAPI-CT-ESTACAS-PRE-MOLDADAS.pdf" TargetMode="External"/><Relationship Id="rId3812" Type="http://schemas.openxmlformats.org/officeDocument/2006/relationships/hyperlink" Target="https://www.caixa.gov.br/Downloads/sinapi-cadernos-tecnicos/SINAPI-CT-ESTRUTURAS-DE-MADEIRA.pdf" TargetMode="External"/><Relationship Id="rId6968" Type="http://schemas.openxmlformats.org/officeDocument/2006/relationships/hyperlink" Target="https://www.caixa.gov.br/Downloads/sinapi-metodologia/Livro_SINAPI_Calculos_Parametros.pdf" TargetMode="External"/><Relationship Id="rId8183" Type="http://schemas.openxmlformats.org/officeDocument/2006/relationships/hyperlink" Target="https://www.caixa.gov.br/Downloads/sinapi-cadernos-tecnicos/SINAPI-CT-POCOS-DE-VISITA-E-CAIXAS-PARA-BOCAS-DE-LOBO.pdf" TargetMode="External"/><Relationship Id="rId8390" Type="http://schemas.openxmlformats.org/officeDocument/2006/relationships/hyperlink" Target="https://www.caixa.gov.br/Downloads/sinapi-cadernos-tecnicos/SINAPI-CT-RASGOS-E-FIXACOES.pdf" TargetMode="External"/><Relationship Id="rId9027" Type="http://schemas.openxmlformats.org/officeDocument/2006/relationships/hyperlink" Target="https://www.caixa.gov.br/Downloads/sinapi-cadernos-tecnicos/SINAPI-CT-TRANSFORMADORES.pdf" TargetMode="External"/><Relationship Id="rId9234" Type="http://schemas.openxmlformats.org/officeDocument/2006/relationships/hyperlink" Target="https://www.caixa.gov.br/Downloads/sinapi-cadernos-tecnicos/SINAPI-CT-TRANSPORTE-DE-MATERIAIS-DENTRO-DO-CANTEIRO-DE-OBRAS.pdf" TargetMode="External"/><Relationship Id="rId733" Type="http://schemas.openxmlformats.org/officeDocument/2006/relationships/hyperlink" Target="https://www.caixa.gov.br/Downloads/sinapi-cadernos-tecnicos/SINAPI-CT-ATERRO-E-REATERRO-DE-VALAS.pdf" TargetMode="External"/><Relationship Id="rId940" Type="http://schemas.openxmlformats.org/officeDocument/2006/relationships/hyperlink" Target="https://www.caixa.gov.br/Downloads/sinapi-cadernos-tecnicos/SINAPI-CT-ATERROS-BASES-SUB-BASES-E-IMPRIMACOES.pdf" TargetMode="External"/><Relationship Id="rId1016" Type="http://schemas.openxmlformats.org/officeDocument/2006/relationships/hyperlink" Target="https://www.caixa.gov.br/Downloads/sinapi-cadernos-tecnicos/SINAPI-CT-BOCAS-PARA-BUEIROS.pdf" TargetMode="External"/><Relationship Id="rId1570" Type="http://schemas.openxmlformats.org/officeDocument/2006/relationships/hyperlink" Target="https://www.caixa.gov.br/Downloads/sinapi-cadernos-tecnicos/SINAPI-CT-CUSTOS-HORARIOS-PRODUTIVO-E-IMPRODUTIVO-DOS-EQUIPAMENTOS.pdf" TargetMode="External"/><Relationship Id="rId2414" Type="http://schemas.openxmlformats.org/officeDocument/2006/relationships/hyperlink" Target="https://www.caixa.gov.br/Downloads/sinapi-cadernos-tecnicos/SINAPI-CT-DEPRECIACAO-JUROS-IMPOSTOS-E-SEGUROS-MANUTENCAO-E-MATERIAIS-NA-OPERACAO-DOS-EQUIPAMENTOS.pdf" TargetMode="External"/><Relationship Id="rId2621" Type="http://schemas.openxmlformats.org/officeDocument/2006/relationships/hyperlink" Target="https://www.caixa.gov.br/Downloads/sinapi-cadernos-tecnicos/SINAPI-CT-DEPRECIACAO-JUROS-IMPOSTOS-E-SEGUROS-MANUTENCAO-E-MATERIAIS-NA-OPERACAO-DOS-EQUIPAMENTOS.pdf" TargetMode="External"/><Relationship Id="rId5777" Type="http://schemas.openxmlformats.org/officeDocument/2006/relationships/hyperlink" Target="https://www.caixa.gov.br/Downloads/sinapi-cadernos-tecnicos/SINAPI-CT-INSTALACOES-PREDIAIS-DE-AGUA-QUENTE-EM-CPVC.pdf" TargetMode="External"/><Relationship Id="rId5984" Type="http://schemas.openxmlformats.org/officeDocument/2006/relationships/hyperlink" Target="https://www.caixa.gov.br/Downloads/sinapi-cadernos-tecnicos/SINAPI-CT-INSTALACOES-DE-GAS-E-INCENDIO-EM-ACO-E-FERRO-GALVANIZADO.pdf" TargetMode="External"/><Relationship Id="rId6828" Type="http://schemas.openxmlformats.org/officeDocument/2006/relationships/hyperlink" Target="https://www.caixa.gov.br/Downloads/sinapi-metodologia/Livro_SINAPI_Calculos_Parametros.pdf" TargetMode="External"/><Relationship Id="rId8043" Type="http://schemas.openxmlformats.org/officeDocument/2006/relationships/hyperlink" Target="https://www.caixa.gov.br/Downloads/sinapi-cadernos-tecnicos/SINAPI-CT-POSTES-DE-CONCRETO-E-METALICOS.pdf" TargetMode="External"/><Relationship Id="rId9441" Type="http://schemas.openxmlformats.org/officeDocument/2006/relationships/hyperlink" Target="https://www.caixa.gov.br/Downloads/sinapi-cadernos-tecnicos/SINAPI-CT-TUBULACAO-FLANGEADA-PARA-REDES-DE-AGUA.pdf" TargetMode="External"/><Relationship Id="rId800" Type="http://schemas.openxmlformats.org/officeDocument/2006/relationships/hyperlink" Target="https://www.caixa.gov.br/Downloads/sinapi-cadernos-tecnicos/SINAPI-CT-ATERROS-BASES-SUB-BASES-E-IMPRIMACOES.pdf" TargetMode="External"/><Relationship Id="rId1223" Type="http://schemas.openxmlformats.org/officeDocument/2006/relationships/hyperlink" Target="https://www.caixa.gov.br/Downloads/sinapi-cadernos-tecnicos/SINAPI-CT-CANALETAS-GRELHAS-E-CAIXAS-COM-GRELHA-PARA-DRENAGEM.pdf" TargetMode="External"/><Relationship Id="rId1430" Type="http://schemas.openxmlformats.org/officeDocument/2006/relationships/hyperlink" Target="https://www.caixa.gov.br/Downloads/sinapi-cadernos-tecnicos/SINAPI-CT-CONTRAPISO.pdf" TargetMode="External"/><Relationship Id="rId4379" Type="http://schemas.openxmlformats.org/officeDocument/2006/relationships/hyperlink" Target="https://www.caixa.gov.br/Downloads/sinapi-cadernos-tecnicos/SINAPI-CT-INSTALACOES-ELETRICAS-ELETRODUTOS-EMBUTIDOS-CABOS-CAIXAS-TOMADAS-E-INTERRUPTORES.pdf" TargetMode="External"/><Relationship Id="rId4586" Type="http://schemas.openxmlformats.org/officeDocument/2006/relationships/hyperlink" Target="https://www.caixa.gov.br/Downloads/sinapi-cadernos-tecnicos/SINAPI-CT-INSTALACOES-ELETRICAS-ELETRODUTOS-CONEXOES-E-CONDULETES-APARENTES.pdf" TargetMode="External"/><Relationship Id="rId4793" Type="http://schemas.openxmlformats.org/officeDocument/2006/relationships/hyperlink" Target="https://www.caixa.gov.br/Downloads/sinapi-cadernos-tecnicos/SINAPI-CT-INSTALACOES-ELETRICAS-REDE-DE-DISTRIBUICAO.pdf" TargetMode="External"/><Relationship Id="rId5637" Type="http://schemas.openxmlformats.org/officeDocument/2006/relationships/hyperlink" Target="https://www.caixa.gov.br/Downloads/sinapi-cadernos-tecnicos/SINAPI-CT-INSTALACOES-PREDIAIS-DE-AGUA-FRIA-EM-PVC.pdf" TargetMode="External"/><Relationship Id="rId5844" Type="http://schemas.openxmlformats.org/officeDocument/2006/relationships/hyperlink" Target="https://www.caixa.gov.br/Downloads/sinapi-cadernos-tecnicos/SINAPI-CT-INSTALACOES-PREDIAIS-DE-AGUAS-PLUVIAIS-TUBOS-CONEXOES-CAIXAS-E-RALOS.pdf" TargetMode="External"/><Relationship Id="rId8250" Type="http://schemas.openxmlformats.org/officeDocument/2006/relationships/hyperlink" Target="https://www.caixa.gov.br/Downloads/sinapi-cadernos-tecnicos/SINAPI-CT-POCOS-DE-VISITA-E-CAIXAS-PARA-BOCAS-DE-LOBO.pdf" TargetMode="External"/><Relationship Id="rId9301" Type="http://schemas.openxmlformats.org/officeDocument/2006/relationships/hyperlink" Target="https://www.caixa.gov.br/Downloads/sinapi-cadernos-tecnicos/SINAPI-CT-TRANSPORTE-CARGA-E-DESCARGA-DE-MATERIAIS.pdf" TargetMode="External"/><Relationship Id="rId3188" Type="http://schemas.openxmlformats.org/officeDocument/2006/relationships/hyperlink" Target="https://www.caixa.gov.br/Downloads/sinapi-cadernos-tecnicos/SINAPI-CT-ESCAVACAO-HORIZONTAL.pdf" TargetMode="External"/><Relationship Id="rId3395" Type="http://schemas.openxmlformats.org/officeDocument/2006/relationships/hyperlink" Target="https://www.caixa.gov.br/Downloads/sinapi-cadernos-tecnicos/SINAPI-CT-ESCORAMENTO-E-PREPARO-DE-FUNDO-DE-VALAS.pdf" TargetMode="External"/><Relationship Id="rId4239" Type="http://schemas.openxmlformats.org/officeDocument/2006/relationships/hyperlink" Target="https://www.caixa.gov.br/Downloads/sinapi-cadernos-tecnicos/SINAPI-CT-GUARDA-CORPO-CORRIMAO-E-GRADE-PARA-ESQUADRIAS.pdf" TargetMode="External"/><Relationship Id="rId4446" Type="http://schemas.openxmlformats.org/officeDocument/2006/relationships/hyperlink" Target="https://www.caixa.gov.br/Downloads/sinapi-cadernos-tecnicos/SINAPI-CT-INSTALACOES-ELETRICAS-ELETRODUTOS-EMBUTIDOS-CABOS-CAIXAS-TOMADAS-E-INTERRUPTORES.pdf" TargetMode="External"/><Relationship Id="rId4653" Type="http://schemas.openxmlformats.org/officeDocument/2006/relationships/hyperlink" Target="https://www.caixa.gov.br/Downloads/sinapi-cadernos-tecnicos/SINAPI-CT-INSTALACOES-ELETRICAS-QUADROS-CABOS-DISJUNTORES-CONTATORES-E-BARRAMENTOS-BLINDADOS.pdf" TargetMode="External"/><Relationship Id="rId4860" Type="http://schemas.openxmlformats.org/officeDocument/2006/relationships/hyperlink" Target="https://www.caixa.gov.br/Downloads/sinapi-cadernos-tecnicos/SINAPI-CT-INSTALACOES-HIDRAULICAS-RESERVACAO-E-BOMBAS-DE-RECALQUE.pdf" TargetMode="External"/><Relationship Id="rId5704" Type="http://schemas.openxmlformats.org/officeDocument/2006/relationships/hyperlink" Target="https://www.caixa.gov.br/Downloads/sinapi-cadernos-tecnicos/SINAPI-CT-INSTALACOES-PREDIAIS-DE-AGUA-QUENTE-EM-CPVC.pdf" TargetMode="External"/><Relationship Id="rId5911" Type="http://schemas.openxmlformats.org/officeDocument/2006/relationships/hyperlink" Target="https://www.caixa.gov.br/Downloads/sinapi-cadernos-tecnicos/SINAPI-CT-INSTALACOES-DE-DIVISORIAS-DIVERSAS.pdf" TargetMode="External"/><Relationship Id="rId8110" Type="http://schemas.openxmlformats.org/officeDocument/2006/relationships/hyperlink" Target="https://www.caixa.gov.br/Downloads/sinapi-cadernos-tecnicos/SINAPI-CT-POCOS-DE-VISITA-E-CAIXAS-PARA-BOCAS-DE-LOBO.pdf" TargetMode="External"/><Relationship Id="rId3048" Type="http://schemas.openxmlformats.org/officeDocument/2006/relationships/hyperlink" Target="https://www.caixa.gov.br/Downloads/sinapi-cadernos-tecnicos/SINAPI-CT-EQUIPAMENTOS-DE-PROTECAO-COLETIVA.pdf" TargetMode="External"/><Relationship Id="rId3255" Type="http://schemas.openxmlformats.org/officeDocument/2006/relationships/hyperlink" Target="https://www.caixa.gov.br/Downloads/sinapi-cadernos-tecnicos/SINAPI-CT-ESCAVACAO-VERTICAL-A-CEU-ABERTO.pdf" TargetMode="External"/><Relationship Id="rId3462" Type="http://schemas.openxmlformats.org/officeDocument/2006/relationships/hyperlink" Target="https://www.caixa.gov.br/Downloads/sinapi-cadernos-tecnicos/SINAPI-CT-ESQUADRIAS-PORTAS.pdf" TargetMode="External"/><Relationship Id="rId4306" Type="http://schemas.openxmlformats.org/officeDocument/2006/relationships/hyperlink" Target="https://www.caixa.gov.br/Downloads/sinapi-cadernos-tecnicos/SINAPI-CT-ILUMINACAO-PREDIAL-E-MONITORAMENTO.pdf" TargetMode="External"/><Relationship Id="rId4513" Type="http://schemas.openxmlformats.org/officeDocument/2006/relationships/hyperlink" Target="https://www.caixa.gov.br/Downloads/sinapi-cadernos-tecnicos/SINAPI-CT-INSTALACOES-ELETRICAS-ELETRODUTOS-EMBUTIDOS-CABOS-CAIXAS-TOMADAS-E-INTERRUPTORES.pdf" TargetMode="External"/><Relationship Id="rId4720" Type="http://schemas.openxmlformats.org/officeDocument/2006/relationships/hyperlink" Target="https://www.caixa.gov.br/Downloads/sinapi-cadernos-tecnicos/SINAPI-CT-INSTALACOES-ELETRICAS-QUADROS-CABOS-DISJUNTORES-CONTATORES-E-BARRAMENTOS-BLINDADOS.pdf" TargetMode="External"/><Relationship Id="rId7669" Type="http://schemas.openxmlformats.org/officeDocument/2006/relationships/hyperlink" Target="https://www.caixa.gov.br/Downloads/sinapi-cadernos-tecnicos/SINAPI-CT-PAVIMENTO-INTERTRAVADO.pdf" TargetMode="External"/><Relationship Id="rId7876" Type="http://schemas.openxmlformats.org/officeDocument/2006/relationships/hyperlink" Target="https://www.caixa.gov.br/Downloads/sinapi-cadernos-tecnicos/SINAPI-CT-PINTURA-EM-MADEIRA.pdf" TargetMode="External"/><Relationship Id="rId8927" Type="http://schemas.openxmlformats.org/officeDocument/2006/relationships/hyperlink" Target="https://www.caixa.gov.br/Downloads/sinapi-cadernos-tecnicos/SINAPI-CT-SISTEMAS-DE-MEDICAO.pdf" TargetMode="External"/><Relationship Id="rId176" Type="http://schemas.openxmlformats.org/officeDocument/2006/relationships/hyperlink" Target="https://www.caixa.gov.br/Downloads/sinapi-cadernos-tecnicos/SINAPI-CT-ARGAMASSAS.pdf" TargetMode="External"/><Relationship Id="rId383" Type="http://schemas.openxmlformats.org/officeDocument/2006/relationships/hyperlink" Target="https://www.caixa.gov.br/Downloads/sinapi-cadernos-tecnicos/SINAPI-CT-ASSENTAMENTO-DE-TUBOS-DE-ESGOTO-EM-PVC-E-PEAD.pdf" TargetMode="External"/><Relationship Id="rId590" Type="http://schemas.openxmlformats.org/officeDocument/2006/relationships/hyperlink" Target="https://www.caixa.gov.br/Downloads/sinapi-cadernos-tecnicos/SINAPI-CT-ASSENTAMENTO-DE-TUBOS-DE-PVC-E-METALICOS-EM-REDES-DE-AGUA.pdf" TargetMode="External"/><Relationship Id="rId2064" Type="http://schemas.openxmlformats.org/officeDocument/2006/relationships/hyperlink" Target="https://www.caixa.gov.br/Downloads/sinapi-cadernos-tecnicos/SINAPI-CT-DEPRECIACAO-JUROS-IMPOSTOS-E-SEGUROS-MANUTENCAO-E-MATERIAIS-NA-OPERACAO-DOS-EQUIPAMENTOS.pdf" TargetMode="External"/><Relationship Id="rId2271" Type="http://schemas.openxmlformats.org/officeDocument/2006/relationships/hyperlink" Target="https://www.caixa.gov.br/Downloads/sinapi-cadernos-tecnicos/SINAPI-CT-DEPRECIACAO-JUROS-IMPOSTOS-E-SEGUROS-MANUTENCAO-E-MATERIAIS-NA-OPERACAO-DOS-EQUIPAMENTOS.pdf" TargetMode="External"/><Relationship Id="rId3115" Type="http://schemas.openxmlformats.org/officeDocument/2006/relationships/hyperlink" Target="https://www.caixa.gov.br/Downloads/sinapi-cadernos-tecnicos/SINAPI-CT-ESCADAS.pdf" TargetMode="External"/><Relationship Id="rId3322" Type="http://schemas.openxmlformats.org/officeDocument/2006/relationships/hyperlink" Target="https://www.caixa.gov.br/Downloads/sinapi-cadernos-tecnicos/SINAPI-CT-ESCAVACAO-DE-VALAS.pdf" TargetMode="External"/><Relationship Id="rId6478" Type="http://schemas.openxmlformats.org/officeDocument/2006/relationships/hyperlink" Target="https://www.caixa.gov.br/Downloads/sinapi-cadernos-tecnicos/SINAPI-CT-INSTALACOES-EM-COBRE.pdf" TargetMode="External"/><Relationship Id="rId6685" Type="http://schemas.openxmlformats.org/officeDocument/2006/relationships/hyperlink" Target="https://www.caixa.gov.br/Downloads/sinapi-cadernos-tecnicos/SINAPI-CT-LASTRO.pdf" TargetMode="External"/><Relationship Id="rId7529" Type="http://schemas.openxmlformats.org/officeDocument/2006/relationships/hyperlink" Target="https://www.caixa.gov.br/Downloads/sinapi-cadernos-tecnicos/SINAPI-CT-PAREDES-DE-CONCRETO-CONCRETAGEM.pdf" TargetMode="External"/><Relationship Id="rId9091" Type="http://schemas.openxmlformats.org/officeDocument/2006/relationships/hyperlink" Target="https://www.caixa.gov.br/Downloads/sinapi-cadernos-tecnicos/SINAPI-CT-TRANSPORTE-FLUVIAL-CARGA-E-DESCARGA.pdf" TargetMode="External"/><Relationship Id="rId243" Type="http://schemas.openxmlformats.org/officeDocument/2006/relationships/hyperlink" Target="https://www.caixa.gov.br/Downloads/sinapi-cadernos-tecnicos/SINAPI-CT-ARGAMASSAS.pdf" TargetMode="External"/><Relationship Id="rId450" Type="http://schemas.openxmlformats.org/officeDocument/2006/relationships/hyperlink" Target="https://www.caixa.gov.br/Downloads/sinapi-cadernos-tecnicos/SINAPI-CT-ASSENTAMENTO-DE-TUBOS-DE-PVC-E-METALICOS-EM-REDES-DE-AGUA.pdf" TargetMode="External"/><Relationship Id="rId1080" Type="http://schemas.openxmlformats.org/officeDocument/2006/relationships/hyperlink" Target="https://www.caixa.gov.br/Downloads/sinapi-cadernos-tecnicos/SINAPI-CT-BOMBAS-HIDRAULICAS-CENTRIFUGAS-HORIZONTAIS-E-SUBMERSIVEIS.pdf" TargetMode="External"/><Relationship Id="rId2131" Type="http://schemas.openxmlformats.org/officeDocument/2006/relationships/hyperlink" Target="https://www.caixa.gov.br/Downloads/sinapi-cadernos-tecnicos/SINAPI-CT-DEPRECIACAO-JUROS-IMPOSTOS-E-SEGUROS-MANUTENCAO-E-MATERIAIS-NA-OPERACAO-DOS-EQUIPAMENTOS.pdf" TargetMode="External"/><Relationship Id="rId5287" Type="http://schemas.openxmlformats.org/officeDocument/2006/relationships/hyperlink" Target="https://www.caixa.gov.br/Downloads/sinapi-cadernos-tecnicos/SINAPI-CT-INSTALACOES-HIDRAULICAS-EM-PPR.pdf" TargetMode="External"/><Relationship Id="rId5494" Type="http://schemas.openxmlformats.org/officeDocument/2006/relationships/hyperlink" Target="https://www.caixa.gov.br/Downloads/sinapi-cadernos-tecnicos/SINAPI-CT-INSTALACOES-PREDIAIS-DE-AGUA-FRIA-EM-PVC.pdf" TargetMode="External"/><Relationship Id="rId6338" Type="http://schemas.openxmlformats.org/officeDocument/2006/relationships/hyperlink" Target="https://www.caixa.gov.br/Downloads/sinapi-cadernos-tecnicos/SINAPI-CT-INSTALACOES-DE-AR-CONDICIONADO.pdf" TargetMode="External"/><Relationship Id="rId6892" Type="http://schemas.openxmlformats.org/officeDocument/2006/relationships/hyperlink" Target="https://www.caixa.gov.br/Downloads/sinapi-metodologia/Livro_SINAPI_Calculos_Parametros.pdf" TargetMode="External"/><Relationship Id="rId7736" Type="http://schemas.openxmlformats.org/officeDocument/2006/relationships/hyperlink" Target="https://www.caixa.gov.br/Downloads/sinapi-cadernos-tecnicos/SINAPI-CT-PENEIRAMENTO-E-ENSACAMENTO-DE-AREIA-EM-OBRA.pdf" TargetMode="External"/><Relationship Id="rId7943" Type="http://schemas.openxmlformats.org/officeDocument/2006/relationships/hyperlink" Target="https://www.caixa.gov.br/Downloads/sinapi-cadernos-tecnicos/SINAPI-CT-PINTURA-EM-SUPERFICIES-METALICAS.pdf" TargetMode="External"/><Relationship Id="rId103" Type="http://schemas.openxmlformats.org/officeDocument/2006/relationships/hyperlink" Target="https://www.caixa.gov.br/Downloads/sinapi-cadernos-tecnicos/SINAPI-CT-ARGAMASSAS.pdf" TargetMode="External"/><Relationship Id="rId310" Type="http://schemas.openxmlformats.org/officeDocument/2006/relationships/hyperlink" Target="https://www.caixa.gov.br/Downloads/sinapi-cadernos-tecnicos/SINAPI-CT-ARMACAO-PARA-ESTRUTURAS-DE-CONCRETO-ARMADO.pdf" TargetMode="External"/><Relationship Id="rId4096" Type="http://schemas.openxmlformats.org/officeDocument/2006/relationships/hyperlink" Target="https://www.caixa.gov.br/Downloads/sinapi-cadernos-tecnicos/SINAPI-CT-FORMAS-PARA-ESTRUTURAS-DE-CONCRETO-ARMADO.pdf" TargetMode="External"/><Relationship Id="rId5147" Type="http://schemas.openxmlformats.org/officeDocument/2006/relationships/hyperlink" Target="https://www.caixa.gov.br/Downloads/sinapi-cadernos-tecnicos/SINAPI-CT-INSTALACOES-HIDRAULICAS-EM-PEX.pdf" TargetMode="External"/><Relationship Id="rId6545" Type="http://schemas.openxmlformats.org/officeDocument/2006/relationships/hyperlink" Target="https://www.caixa.gov.br/Downloads/sinapi-cadernos-tecnicos/SINAPI-CT-INSTALACOES-EM-COBRE.pdf" TargetMode="External"/><Relationship Id="rId6752" Type="http://schemas.openxmlformats.org/officeDocument/2006/relationships/hyperlink" Target="https://www.caixa.gov.br/Downloads/sinapi-cadernos-tecnicos/SINAPI-CT-LIMPEZA-DE-OBRA.pdf" TargetMode="External"/><Relationship Id="rId7803" Type="http://schemas.openxmlformats.org/officeDocument/2006/relationships/hyperlink" Target="https://www.caixa.gov.br/Downloads/sinapi-cadernos-tecnicos/SINAPI-CT-PERFURACAO-HORIZONTAL-DIRECIONAL-HDD.pdf" TargetMode="External"/><Relationship Id="rId1897" Type="http://schemas.openxmlformats.org/officeDocument/2006/relationships/hyperlink" Target="https://www.caixa.gov.br/Downloads/sinapi-cadernos-tecnicos/SINAPI-CT-DEMOLICOES-E-REMOCOES.pdf" TargetMode="External"/><Relationship Id="rId2948" Type="http://schemas.openxmlformats.org/officeDocument/2006/relationships/hyperlink" Target="https://www.caixa.gov.br/Downloads/sinapi-cadernos-tecnicos/SINAPI-CT-ENERGIA-SOLAR-PARA-EDIFICACOES.pdf" TargetMode="External"/><Relationship Id="rId5354" Type="http://schemas.openxmlformats.org/officeDocument/2006/relationships/hyperlink" Target="https://www.caixa.gov.br/Downloads/sinapi-cadernos-tecnicos/SINAPI-CT-INSTALACOES-PREDIAIS-DE-ESGOTO-TUBOS-E-CONEXOES.pdf" TargetMode="External"/><Relationship Id="rId5561" Type="http://schemas.openxmlformats.org/officeDocument/2006/relationships/hyperlink" Target="https://www.caixa.gov.br/Downloads/sinapi-cadernos-tecnicos/SINAPI-CT-INSTALACOES-PREDIAIS-DE-AGUA-FRIA-EM-PVC.pdf" TargetMode="External"/><Relationship Id="rId6405" Type="http://schemas.openxmlformats.org/officeDocument/2006/relationships/hyperlink" Target="https://www.caixa.gov.br/Downloads/sinapi-cadernos-tecnicos/SINAPI-CT-INSTALACOES-EM-COBRE.pdf" TargetMode="External"/><Relationship Id="rId6612" Type="http://schemas.openxmlformats.org/officeDocument/2006/relationships/hyperlink" Target="https://www.caixa.gov.br/Downloads/sinapi-cadernos-tecnicos/SINAPI-CT-INSTALACOES-EM-COBRE.pdf" TargetMode="External"/><Relationship Id="rId1757" Type="http://schemas.openxmlformats.org/officeDocument/2006/relationships/hyperlink" Target="https://www.caixa.gov.br/Downloads/sinapi-cadernos-tecnicos/SINAPI-CT-CUSTOS-HORARIOS-PRODUTIVO-E-IMPRODUTIVO-DOS-EQUIPAMENTOS.pdf" TargetMode="External"/><Relationship Id="rId1964" Type="http://schemas.openxmlformats.org/officeDocument/2006/relationships/hyperlink" Target="https://www.caixa.gov.br/Downloads/sinapi-cadernos-tecnicos/SINAPI-CT-DEPRECIACAO-JUROS-IMPOSTOS-E-SEGUROS-MANUTENCAO-E-MATERIAIS-NA-OPERACAO-DOS-EQUIPAMENTOS.pdf" TargetMode="External"/><Relationship Id="rId2808" Type="http://schemas.openxmlformats.org/officeDocument/2006/relationships/hyperlink" Target="https://www.caixa.gov.br/Downloads/sinapi-cadernos-tecnicos/SINAPI-CT-DUTOS-PARA-AR-CONDICIONADO.pdf" TargetMode="External"/><Relationship Id="rId4163" Type="http://schemas.openxmlformats.org/officeDocument/2006/relationships/hyperlink" Target="https://www.caixa.gov.br/Downloads/sinapi-cadernos-tecnicos/SINAPI-CT-GALERIAS-COM-ADUELAS-DE-CONCRETO.pdf" TargetMode="External"/><Relationship Id="rId4370" Type="http://schemas.openxmlformats.org/officeDocument/2006/relationships/hyperlink" Target="https://www.caixa.gov.br/Downloads/sinapi-cadernos-tecnicos/SINAPI-CT-INSTALACOES-ELETRICAS-ELETRODUTOS-EMBUTIDOS-CABOS-CAIXAS-TOMADAS-E-INTERRUPTORES.pdf" TargetMode="External"/><Relationship Id="rId5007" Type="http://schemas.openxmlformats.org/officeDocument/2006/relationships/hyperlink" Target="https://www.caixa.gov.br/Downloads/sinapi-cadernos-tecnicos/SINAPI-CT-INSTALACOES-HIDRAULICAS-RESERVACAO-E-BOMBAS-DE-RECALQUE.pdf" TargetMode="External"/><Relationship Id="rId5214" Type="http://schemas.openxmlformats.org/officeDocument/2006/relationships/hyperlink" Target="https://www.caixa.gov.br/Downloads/sinapi-cadernos-tecnicos/SINAPI-CT-INSTALACOES-HIDRAULICAS-EM-PEX.pdf" TargetMode="External"/><Relationship Id="rId5421" Type="http://schemas.openxmlformats.org/officeDocument/2006/relationships/hyperlink" Target="https://www.caixa.gov.br/Downloads/sinapi-cadernos-tecnicos/SINAPI-CT-INSTALACOES-PREDIAIS-DE-ESGOTO-TUBOS-E-CONEXOES.pdf" TargetMode="External"/><Relationship Id="rId8577" Type="http://schemas.openxmlformats.org/officeDocument/2006/relationships/hyperlink" Target="https://www.caixa.gov.br/Downloads/sinapi-cadernos-tecnicos/SINAPI-CT-REDES-ENTERRADAS-DE-DISTRIBUICAO-ELETRICA.pdf" TargetMode="External"/><Relationship Id="rId8784" Type="http://schemas.openxmlformats.org/officeDocument/2006/relationships/hyperlink" Target="https://www.caixa.gov.br/Downloads/sinapi-cadernos-tecnicos/SINAPI-CT-REVESTIMENTOS-CERAMICOS-INTERNOS.pdf" TargetMode="External"/><Relationship Id="rId8991" Type="http://schemas.openxmlformats.org/officeDocument/2006/relationships/hyperlink" Target="https://www.caixa.gov.br/Downloads/sinapi-cadernos-tecnicos/SINAPI-CT-TELHAMENTO-PARA-COBERTURA.pdf" TargetMode="External"/><Relationship Id="rId9628" Type="http://schemas.openxmlformats.org/officeDocument/2006/relationships/hyperlink" Target="https://www.caixa.gov.br/Downloads/sinapi-cadernos-tecnicos/SINAPI-CT-VALVULAS-E-REGISTROS-PARA-SISTEMAS-PREDIAIS.pdf" TargetMode="External"/><Relationship Id="rId49" Type="http://schemas.openxmlformats.org/officeDocument/2006/relationships/hyperlink" Target="https://www.caixa.gov.br/Downloads/sinapi-cadernos-tecnicos/SINAPI-CT-ALVENARIA-DE-VEDACAO.pdf" TargetMode="External"/><Relationship Id="rId1617" Type="http://schemas.openxmlformats.org/officeDocument/2006/relationships/hyperlink" Target="https://www.caixa.gov.br/Downloads/sinapi-cadernos-tecnicos/SINAPI-CT-CUSTOS-HORARIOS-PRODUTIVO-E-IMPRODUTIVO-DOS-EQUIPAMENTOS.pdf" TargetMode="External"/><Relationship Id="rId1824" Type="http://schemas.openxmlformats.org/officeDocument/2006/relationships/hyperlink" Target="https://www.caixa.gov.br/Downloads/sinapi-cadernos-tecnicos/SINAPI-CT-CUSTOS-HORARIOS-PRODUTIVO-E-IMPRODUTIVO-DOS-EQUIPAMENTOS.pdf" TargetMode="External"/><Relationship Id="rId4023" Type="http://schemas.openxmlformats.org/officeDocument/2006/relationships/hyperlink" Target="https://www.caixa.gov.br/Downloads/sinapi-cadernos-tecnicos/SINAPI-CT-FORMAS-PARA-ESTRUTURAS-DE-CONCRETO-ARMADO.pdf" TargetMode="External"/><Relationship Id="rId4230" Type="http://schemas.openxmlformats.org/officeDocument/2006/relationships/hyperlink" Target="https://www.caixa.gov.br/Downloads/sinapi-cadernos-tecnicos/SINAPI-CT-GUARDA-CORPO-CORRIMAO-E-GRADE-PARA-ESQUADRIAS.pdf" TargetMode="External"/><Relationship Id="rId7179" Type="http://schemas.openxmlformats.org/officeDocument/2006/relationships/hyperlink" Target="https://www.caixa.gov.br/Downloads/sinapi-cadernos-tecnicos/SINAPI-CT-LOUCAS-E-METAIS.pdf" TargetMode="External"/><Relationship Id="rId7386" Type="http://schemas.openxmlformats.org/officeDocument/2006/relationships/hyperlink" Target="https://www.caixa.gov.br/Downloads/sinapi-cadernos-tecnicos/SINAPI-CT-MASSA-UNICA-INTERNA.pdf" TargetMode="External"/><Relationship Id="rId7593" Type="http://schemas.openxmlformats.org/officeDocument/2006/relationships/hyperlink" Target="https://www.caixa.gov.br/Downloads/sinapi-cadernos-tecnicos/SINAPI-CT-PAREDES-EM-DRYWALL.pdf" TargetMode="External"/><Relationship Id="rId8437" Type="http://schemas.openxmlformats.org/officeDocument/2006/relationships/hyperlink" Target="https://www.caixa.gov.br/Downloads/sinapi-cadernos-tecnicos/SINAPI-CT-RASGOS-E-FIXACOES.pdf" TargetMode="External"/><Relationship Id="rId8644" Type="http://schemas.openxmlformats.org/officeDocument/2006/relationships/hyperlink" Target="https://www.caixa.gov.br/Downloads/sinapi-cadernos-tecnicos/SINAPI-CT-REDES-DE-AGUA-E-ESGOTO-EM-PEAD-LISO-(TUBOS-E-CONEXOES).pdf" TargetMode="External"/><Relationship Id="rId8851" Type="http://schemas.openxmlformats.org/officeDocument/2006/relationships/hyperlink" Target="https://www.caixa.gov.br/Downloads/sinapi-cadernos-tecnicos/SINAPI-CT-SINALIZACAO-VERTICAL-VIARIA.pdf" TargetMode="External"/><Relationship Id="rId3789" Type="http://schemas.openxmlformats.org/officeDocument/2006/relationships/hyperlink" Target="https://www.caixa.gov.br/Downloads/sinapi-cadernos-tecnicos/SINAPI-CT-ESTRUTURAS-DE-MADEIRA.pdf" TargetMode="External"/><Relationship Id="rId6195" Type="http://schemas.openxmlformats.org/officeDocument/2006/relationships/hyperlink" Target="https://www.caixa.gov.br/Downloads/sinapi-cadernos-tecnicos/SINAPI-CT-INSTALACOES-DE-GAS-E-INCENDIO-EM-ACO-E-FERRO-GALVANIZADO.pdf" TargetMode="External"/><Relationship Id="rId7039" Type="http://schemas.openxmlformats.org/officeDocument/2006/relationships/hyperlink" Target="https://www.caixa.gov.br/Downloads/sinapi-metodologia/Livro_SINAPI_Calculos_Parametros.pdf" TargetMode="External"/><Relationship Id="rId7246" Type="http://schemas.openxmlformats.org/officeDocument/2006/relationships/hyperlink" Target="https://www.caixa.gov.br/Downloads/sinapi-cadernos-tecnicos/SINAPI-CT-LOUCAS-E-METAIS.pdf" TargetMode="External"/><Relationship Id="rId7453" Type="http://schemas.openxmlformats.org/officeDocument/2006/relationships/hyperlink" Target="https://www.caixa.gov.br/Downloads/sinapi-cadernos-tecnicos/SINAPI-CT-MONOCAPA.pdf" TargetMode="External"/><Relationship Id="rId7660" Type="http://schemas.openxmlformats.org/officeDocument/2006/relationships/hyperlink" Target="https://www.caixa.gov.br/Downloads/sinapi-cadernos-tecnicos/SINAPI-CT-PAVIMENTO-INTERTRAVADO.pdf" TargetMode="External"/><Relationship Id="rId8504" Type="http://schemas.openxmlformats.org/officeDocument/2006/relationships/hyperlink" Target="https://www.caixa.gov.br/Downloads/sinapi-cadernos-tecnicos/SINAPI-CT-RECOMPOSICAO-DE-PAVIMENTOS.pdf" TargetMode="External"/><Relationship Id="rId2598" Type="http://schemas.openxmlformats.org/officeDocument/2006/relationships/hyperlink" Target="https://www.caixa.gov.br/Downloads/sinapi-cadernos-tecnicos/SINAPI-CT-DEPRECIACAO-JUROS-IMPOSTOS-E-SEGUROS-MANUTENCAO-E-MATERIAIS-NA-OPERACAO-DOS-EQUIPAMENTOS.pdf" TargetMode="External"/><Relationship Id="rId3996" Type="http://schemas.openxmlformats.org/officeDocument/2006/relationships/hyperlink" Target="https://www.caixa.gov.br/Downloads/sinapi-cadernos-tecnicos/SINAPI-CT-FUNDACOES-RASAS-(BLOCOS-SAPATAS-VIGAS-BALDRAME).pdf" TargetMode="External"/><Relationship Id="rId6055" Type="http://schemas.openxmlformats.org/officeDocument/2006/relationships/hyperlink" Target="https://www.caixa.gov.br/Downloads/sinapi-cadernos-tecnicos/SINAPI-CT-INSTALACOES-DE-GAS-E-INCENDIO-EM-ACO-E-FERRO-GALVANIZADO.pdf" TargetMode="External"/><Relationship Id="rId6262" Type="http://schemas.openxmlformats.org/officeDocument/2006/relationships/hyperlink" Target="https://www.caixa.gov.br/Downloads/sinapi-cadernos-tecnicos/SINAPI-CT-INSTALACOES-DE-GAS-EM-PEX-MULTICAMADAS.pdf" TargetMode="External"/><Relationship Id="rId7106" Type="http://schemas.openxmlformats.org/officeDocument/2006/relationships/hyperlink" Target="https://www.caixa.gov.br/Downloads/sinapi-metodologia/Livro_SINAPI_Calculos_Parametros.pdf" TargetMode="External"/><Relationship Id="rId7313" Type="http://schemas.openxmlformats.org/officeDocument/2006/relationships/hyperlink" Target="https://www.caixa.gov.br/Downloads/sinapi-cadernos-tecnicos/SINAPI-CT-MASSA-UNICA-EXTERNA.pdf" TargetMode="External"/><Relationship Id="rId8711" Type="http://schemas.openxmlformats.org/officeDocument/2006/relationships/hyperlink" Target="https://www.caixa.gov.br/Downloads/sinapi-cadernos-tecnicos/SINAPI-CT-REDES-DE-AGUA-E-ESGOTO-EM-PEAD-LISO-(TUBOS-E-CONEXOES).pdf" TargetMode="External"/><Relationship Id="rId3649" Type="http://schemas.openxmlformats.org/officeDocument/2006/relationships/hyperlink" Target="https://www.caixa.gov.br/Downloads/sinapi-cadernos-tecnicos/SINAPI-CT-ESTRUTURA-E-TRAMA-PARA-COBERTURA.pdf" TargetMode="External"/><Relationship Id="rId3856" Type="http://schemas.openxmlformats.org/officeDocument/2006/relationships/hyperlink" Target="https://www.caixa.gov.br/Downloads/sinapi-cadernos-tecnicos/SINAPI-CT-EXECUCAO-DE-TIRANTES.pdf" TargetMode="External"/><Relationship Id="rId4907" Type="http://schemas.openxmlformats.org/officeDocument/2006/relationships/hyperlink" Target="https://www.caixa.gov.br/Downloads/sinapi-cadernos-tecnicos/SINAPI-CT-INSTALACOES-HIDRAULICAS-RESERVACAO-E-BOMBAS-DE-RECALQUE.pdf" TargetMode="External"/><Relationship Id="rId5071" Type="http://schemas.openxmlformats.org/officeDocument/2006/relationships/hyperlink" Target="https://www.caixa.gov.br/Downloads/sinapi-cadernos-tecnicos/SINAPI-CT-INSTALACOES-HIDRAULICAS-RESERVACAO-E-BOMBAS-DE-RECALQUE.pdf" TargetMode="External"/><Relationship Id="rId6122" Type="http://schemas.openxmlformats.org/officeDocument/2006/relationships/hyperlink" Target="https://www.caixa.gov.br/Downloads/sinapi-cadernos-tecnicos/SINAPI-CT-INSTALACOES-DE-GAS-E-INCENDIO-EM-ACO-E-FERRO-GALVANIZADO.pdf" TargetMode="External"/><Relationship Id="rId7520" Type="http://schemas.openxmlformats.org/officeDocument/2006/relationships/hyperlink" Target="https://www.caixa.gov.br/Downloads/sinapi-cadernos-tecnicos/SINAPI-CT-PAREDES-DE-CONCRETO-CONCRETAGEM.pdf" TargetMode="External"/><Relationship Id="rId9278" Type="http://schemas.openxmlformats.org/officeDocument/2006/relationships/hyperlink" Target="https://www.caixa.gov.br/Downloads/sinapi-cadernos-tecnicos/SINAPI-CT-TRANSPORTE-CARGA-E-DESCARGA-DE-MATERIAIS.pdf" TargetMode="External"/><Relationship Id="rId777" Type="http://schemas.openxmlformats.org/officeDocument/2006/relationships/hyperlink" Target="https://www.caixa.gov.br/Downloads/sinapi-cadernos-tecnicos/SINAPI-CT-ATERROS-BASES-SUB-BASES-E-IMPRIMACOES.pdf" TargetMode="External"/><Relationship Id="rId984" Type="http://schemas.openxmlformats.org/officeDocument/2006/relationships/hyperlink" Target="https://www.caixa.gov.br/Downloads/sinapi-cadernos-tecnicos/SINAPI-CT-BOCAS-PARA-BUEIROS.pdf" TargetMode="External"/><Relationship Id="rId2458" Type="http://schemas.openxmlformats.org/officeDocument/2006/relationships/hyperlink" Target="https://www.caixa.gov.br/Downloads/sinapi-cadernos-tecnicos/SINAPI-CT-DEPRECIACAO-JUROS-IMPOSTOS-E-SEGUROS-MANUTENCAO-E-MATERIAIS-NA-OPERACAO-DOS-EQUIPAMENTOS.pdf" TargetMode="External"/><Relationship Id="rId2665" Type="http://schemas.openxmlformats.org/officeDocument/2006/relationships/hyperlink" Target="https://www.caixa.gov.br/Downloads/sinapi-cadernos-tecnicos/SINAPI-CT-DEPRECIACAO-JUROS-IMPOSTOS-E-SEGUROS-MANUTENCAO-E-MATERIAIS-NA-OPERACAO-DOS-EQUIPAMENTOS.pdf" TargetMode="External"/><Relationship Id="rId2872" Type="http://schemas.openxmlformats.org/officeDocument/2006/relationships/hyperlink" Target="https://www.caixa.gov.br/Downloads/sinapi-cadernos-tecnicos/SINAPI-CT-ELETROCALHAS.pdf" TargetMode="External"/><Relationship Id="rId3509" Type="http://schemas.openxmlformats.org/officeDocument/2006/relationships/hyperlink" Target="https://www.caixa.gov.br/Downloads/sinapi-cadernos-tecnicos/SINAPI-CT-ESQUADRIAS-PORTAS.pdf" TargetMode="External"/><Relationship Id="rId3716" Type="http://schemas.openxmlformats.org/officeDocument/2006/relationships/hyperlink" Target="https://www.caixa.gov.br/Downloads/sinapi-cadernos-tecnicos/SINAPI-CT-ESTRUTURA-E-TRAMA-PARA-COBERTURA.pdf" TargetMode="External"/><Relationship Id="rId3923" Type="http://schemas.openxmlformats.org/officeDocument/2006/relationships/hyperlink" Target="https://www.caixa.gov.br/Downloads/sinapi-cadernos-tecnicos/SINAPI-CT-FOSSAS-E-SUMIDOUROS.pdf" TargetMode="External"/><Relationship Id="rId8087" Type="http://schemas.openxmlformats.org/officeDocument/2006/relationships/hyperlink" Target="https://www.caixa.gov.br/Downloads/sinapi-cadernos-tecnicos/SINAPI-CT-POSTES-DE-CONCRETO-E-METALICOS.pdf" TargetMode="External"/><Relationship Id="rId9485" Type="http://schemas.openxmlformats.org/officeDocument/2006/relationships/hyperlink" Target="https://www.caixa.gov.br/Downloads/sinapi-cadernos-tecnicos/SINAPI-CT-VERGAS-CONTRAVERGAS-E-FIXACAO-DE-ALVENARIA.pdf" TargetMode="External"/><Relationship Id="rId9692" Type="http://schemas.openxmlformats.org/officeDocument/2006/relationships/hyperlink" Target="https://www.caixa.gov.br/Downloads/sinapi-cadernos-tecnicos/SINAPI-CT-VALVULAS-PARA-REDES-DE-SANEAMENTO.pdf" TargetMode="External"/><Relationship Id="rId637" Type="http://schemas.openxmlformats.org/officeDocument/2006/relationships/hyperlink" Target="https://www.caixa.gov.br/Downloads/sinapi-cadernos-tecnicos/SINAPI-CT-ASSENTAMENTO-DE-TUBOS-DE-ESGOTO-OU-DRENAGEM-PLUVIAL-EM-CONCRETO.pdf" TargetMode="External"/><Relationship Id="rId844" Type="http://schemas.openxmlformats.org/officeDocument/2006/relationships/hyperlink" Target="https://www.caixa.gov.br/Downloads/sinapi-cadernos-tecnicos/SINAPI-CT-ATERROS-BASES-SUB-BASES-E-IMPRIMACOES.pdf" TargetMode="External"/><Relationship Id="rId1267" Type="http://schemas.openxmlformats.org/officeDocument/2006/relationships/hyperlink" Target="https://www.caixa.gov.br/Downloads/sinapi-cadernos-tecnicos/SINAPI-CT-CHAPISCO.pdf" TargetMode="External"/><Relationship Id="rId1474" Type="http://schemas.openxmlformats.org/officeDocument/2006/relationships/hyperlink" Target="https://www.caixa.gov.br/Downloads/sinapi-cadernos-tecnicos/SINAPI-CT-CUSTOS-HORARIOS-PRODUTIVO-E-IMPRODUTIVO-DOS-EQUIPAMENTOS.pdf" TargetMode="External"/><Relationship Id="rId1681" Type="http://schemas.openxmlformats.org/officeDocument/2006/relationships/hyperlink" Target="https://www.caixa.gov.br/Downloads/sinapi-cadernos-tecnicos/SINAPI-CT-CUSTOS-HORARIOS-PRODUTIVO-E-IMPRODUTIVO-DOS-EQUIPAMENTOS.pdf" TargetMode="External"/><Relationship Id="rId2318" Type="http://schemas.openxmlformats.org/officeDocument/2006/relationships/hyperlink" Target="https://www.caixa.gov.br/Downloads/sinapi-cadernos-tecnicos/SINAPI-CT-DEPRECIACAO-JUROS-IMPOSTOS-E-SEGUROS-MANUTENCAO-E-MATERIAIS-NA-OPERACAO-DOS-EQUIPAMENTOS.pdf" TargetMode="External"/><Relationship Id="rId2525" Type="http://schemas.openxmlformats.org/officeDocument/2006/relationships/hyperlink" Target="https://www.caixa.gov.br/Downloads/sinapi-cadernos-tecnicos/SINAPI-CT-DEPRECIACAO-JUROS-IMPOSTOS-E-SEGUROS-MANUTENCAO-E-MATERIAIS-NA-OPERACAO-DOS-EQUIPAMENTOS.pdf" TargetMode="External"/><Relationship Id="rId2732" Type="http://schemas.openxmlformats.org/officeDocument/2006/relationships/hyperlink" Target="https://www.caixa.gov.br/Downloads/sinapi-cadernos-tecnicos/SINAPI-CT-DRAGAGEM.pdf" TargetMode="External"/><Relationship Id="rId5888" Type="http://schemas.openxmlformats.org/officeDocument/2006/relationships/hyperlink" Target="https://www.caixa.gov.br/Downloads/sinapi-cadernos-tecnicos/SINAPI-CT-INSTALACOES-PREDIAIS-DE-AGUAS-PLUVIAIS-TUBOS-CONEXOES-CAIXAS-E-RALOS.pdf" TargetMode="External"/><Relationship Id="rId6939" Type="http://schemas.openxmlformats.org/officeDocument/2006/relationships/hyperlink" Target="https://www.caixa.gov.br/Downloads/sinapi-metodologia/Livro_SINAPI_Calculos_Parametros.pdf" TargetMode="External"/><Relationship Id="rId8294" Type="http://schemas.openxmlformats.org/officeDocument/2006/relationships/hyperlink" Target="https://www.caixa.gov.br/Downloads/sinapi-cadernos-tecnicos/SINAPI-CT-PRODUCAO-DE-CONCRETO.pdf" TargetMode="External"/><Relationship Id="rId9138" Type="http://schemas.openxmlformats.org/officeDocument/2006/relationships/hyperlink" Target="https://www.caixa.gov.br/Downloads/sinapi-cadernos-tecnicos/SINAPI-CT-TRANSPORTE-FLUVIAL-CARGA-E-DESCARGA.pdf" TargetMode="External"/><Relationship Id="rId9345" Type="http://schemas.openxmlformats.org/officeDocument/2006/relationships/hyperlink" Target="https://www.caixa.gov.br/Downloads/sinapi-cadernos-tecnicos/SINAPI-CT-TRANSPORTE-CARGA-E-DESCARGA-DE-MATERIAIS.pdf" TargetMode="External"/><Relationship Id="rId9552" Type="http://schemas.openxmlformats.org/officeDocument/2006/relationships/hyperlink" Target="https://www.caixa.gov.br/Downloads/sinapi-cadernos-tecnicos/SINAPI-CT-VIDROS-E-ESPELHOS.pdf" TargetMode="External"/><Relationship Id="rId704" Type="http://schemas.openxmlformats.org/officeDocument/2006/relationships/hyperlink" Target="https://www.caixa.gov.br/Downloads/sinapi-cadernos-tecnicos/SINAPI-CT-ASSENTAMENTO-DE-TUBOS-DE-ESGOTO-OU-DRENAGEM-PLUVIAL-EM-CONCRETO.pdf" TargetMode="External"/><Relationship Id="rId911" Type="http://schemas.openxmlformats.org/officeDocument/2006/relationships/hyperlink" Target="https://www.caixa.gov.br/Downloads/sinapi-cadernos-tecnicos/SINAPI-CT-ATERROS-BASES-SUB-BASES-E-IMPRIMACOES.pdf" TargetMode="External"/><Relationship Id="rId1127" Type="http://schemas.openxmlformats.org/officeDocument/2006/relationships/hyperlink" Target="https://www.caixa.gov.br/Downloads/sinapi-cadernos-tecnicos/SINAPI-CT-CAIXAS-ENTERRADAS.pdf" TargetMode="External"/><Relationship Id="rId1334" Type="http://schemas.openxmlformats.org/officeDocument/2006/relationships/hyperlink" Target="https://www.caixa.gov.br/Downloads/sinapi-cadernos-tecnicos/SINAPI-CT-CONCRETO-PROJETADO.pdf" TargetMode="External"/><Relationship Id="rId1541" Type="http://schemas.openxmlformats.org/officeDocument/2006/relationships/hyperlink" Target="https://www.caixa.gov.br/Downloads/sinapi-cadernos-tecnicos/SINAPI-CT-CUSTOS-HORARIOS-PRODUTIVO-E-IMPRODUTIVO-DOS-EQUIPAMENTOS.pdf" TargetMode="External"/><Relationship Id="rId4697" Type="http://schemas.openxmlformats.org/officeDocument/2006/relationships/hyperlink" Target="https://www.caixa.gov.br/Downloads/sinapi-cadernos-tecnicos/SINAPI-CT-INSTALACOES-ELETRICAS-QUADROS-CABOS-DISJUNTORES-CONTATORES-E-BARRAMENTOS-BLINDADOS.pdf" TargetMode="External"/><Relationship Id="rId5748" Type="http://schemas.openxmlformats.org/officeDocument/2006/relationships/hyperlink" Target="https://www.caixa.gov.br/Downloads/sinapi-cadernos-tecnicos/SINAPI-CT-INSTALACOES-PREDIAIS-DE-AGUA-QUENTE-EM-CPVC.pdf" TargetMode="External"/><Relationship Id="rId5955" Type="http://schemas.openxmlformats.org/officeDocument/2006/relationships/hyperlink" Target="https://www.caixa.gov.br/Downloads/sinapi-cadernos-tecnicos/SINAPI-CT-INSTALACOES-DE-GAS-E-INCENDIO-EM-ACO-E-FERRO-GALVANIZADO.pdf" TargetMode="External"/><Relationship Id="rId8154" Type="http://schemas.openxmlformats.org/officeDocument/2006/relationships/hyperlink" Target="https://www.caixa.gov.br/Downloads/sinapi-cadernos-tecnicos/SINAPI-CT-POCOS-DE-VISITA-E-CAIXAS-PARA-BOCAS-DE-LOBO.pdf" TargetMode="External"/><Relationship Id="rId8361" Type="http://schemas.openxmlformats.org/officeDocument/2006/relationships/hyperlink" Target="https://www.caixa.gov.br/Downloads/sinapi-cadernos-tecnicos/SINAPI-CT-RADIER-PISO-DE-CONCRETO-E-LAJE-SOBRE-SOLO.pdf" TargetMode="External"/><Relationship Id="rId9205" Type="http://schemas.openxmlformats.org/officeDocument/2006/relationships/hyperlink" Target="https://www.caixa.gov.br/Downloads/sinapi-cadernos-tecnicos/SINAPI-CT-TRANSPORTE-DE-MATERIAIS-DENTRO-DO-CANTEIRO-DE-OBRAS.pdf" TargetMode="External"/><Relationship Id="rId9412" Type="http://schemas.openxmlformats.org/officeDocument/2006/relationships/hyperlink" Target="https://www.caixa.gov.br/Downloads/sinapi-cadernos-tecnicos/SINAPI-CT-TUBULACAO-FLANGEADA-PARA-REDES-DE-AGUA.pdf" TargetMode="External"/><Relationship Id="rId40" Type="http://schemas.openxmlformats.org/officeDocument/2006/relationships/hyperlink" Target="https://www.caixa.gov.br/Downloads/sinapi-cadernos-tecnicos/SINAPI-CT-ALVENARIA-DE-VEDACAO.pdf" TargetMode="External"/><Relationship Id="rId1401" Type="http://schemas.openxmlformats.org/officeDocument/2006/relationships/hyperlink" Target="https://www.caixa.gov.br/Downloads/sinapi-cadernos-tecnicos/SINAPI-CT-CONTRAPISO.pdf" TargetMode="External"/><Relationship Id="rId3299" Type="http://schemas.openxmlformats.org/officeDocument/2006/relationships/hyperlink" Target="https://www.caixa.gov.br/Downloads/sinapi-cadernos-tecnicos/SINAPI-CT-ESCAVACAO-DE-VALAS.pdf" TargetMode="External"/><Relationship Id="rId4557" Type="http://schemas.openxmlformats.org/officeDocument/2006/relationships/hyperlink" Target="https://www.caixa.gov.br/Downloads/sinapi-cadernos-tecnicos/SINAPI-CT-INSTALACOES-ELETRICAS-ELETRODUTOS-CONEXOES-E-CONDULETES-APARENTES.pdf" TargetMode="External"/><Relationship Id="rId4764" Type="http://schemas.openxmlformats.org/officeDocument/2006/relationships/hyperlink" Target="https://www.caixa.gov.br/Downloads/sinapi-cadernos-tecnicos/SINAPI-CT-INSTALACOES-ELETRICAS-REDE-DE-DISTRIBUICAO.pdf" TargetMode="External"/><Relationship Id="rId5608" Type="http://schemas.openxmlformats.org/officeDocument/2006/relationships/hyperlink" Target="https://www.caixa.gov.br/Downloads/sinapi-cadernos-tecnicos/SINAPI-CT-INSTALACOES-PREDIAIS-DE-AGUA-FRIA-EM-PVC.pdf" TargetMode="External"/><Relationship Id="rId7170" Type="http://schemas.openxmlformats.org/officeDocument/2006/relationships/hyperlink" Target="https://www.caixa.gov.br/Downloads/sinapi-cadernos-tecnicos/SINAPI-CT-LOUCAS-E-METAIS.pdf" TargetMode="External"/><Relationship Id="rId8014" Type="http://schemas.openxmlformats.org/officeDocument/2006/relationships/hyperlink" Target="https://www.caixa.gov.br/Downloads/sinapi-cadernos-tecnicos/SINAPI-CT-PISOS.pdf" TargetMode="External"/><Relationship Id="rId8221" Type="http://schemas.openxmlformats.org/officeDocument/2006/relationships/hyperlink" Target="https://www.caixa.gov.br/Downloads/sinapi-cadernos-tecnicos/SINAPI-CT-POCOS-DE-VISITA-E-CAIXAS-PARA-BOCAS-DE-LOBO.pdf" TargetMode="External"/><Relationship Id="rId3159" Type="http://schemas.openxmlformats.org/officeDocument/2006/relationships/hyperlink" Target="https://www.caixa.gov.br/Downloads/sinapi-cadernos-tecnicos/SINAPI-CT-ESCAVACAO-HORIZONTAL.pdf" TargetMode="External"/><Relationship Id="rId3366" Type="http://schemas.openxmlformats.org/officeDocument/2006/relationships/hyperlink" Target="https://www.caixa.gov.br/Downloads/sinapi-cadernos-tecnicos/SINAPI-CT-ESCORAMENTO-E-PREPARO-DE-FUNDO-DE-VALAS.pdf" TargetMode="External"/><Relationship Id="rId3573" Type="http://schemas.openxmlformats.org/officeDocument/2006/relationships/hyperlink" Target="https://www.caixa.gov.br/Downloads/sinapi-cadernos-tecnicos/SINAPI-CT-ESQUADRIAS-PORTAS.pdf" TargetMode="External"/><Relationship Id="rId4417" Type="http://schemas.openxmlformats.org/officeDocument/2006/relationships/hyperlink" Target="https://www.caixa.gov.br/Downloads/sinapi-cadernos-tecnicos/SINAPI-CT-INSTALACOES-ELETRICAS-ELETRODUTOS-EMBUTIDOS-CABOS-CAIXAS-TOMADAS-E-INTERRUPTORES.pdf" TargetMode="External"/><Relationship Id="rId4971" Type="http://schemas.openxmlformats.org/officeDocument/2006/relationships/hyperlink" Target="https://www.caixa.gov.br/Downloads/sinapi-cadernos-tecnicos/SINAPI-CT-INSTALACOES-HIDRAULICAS-RESERVACAO-E-BOMBAS-DE-RECALQUE.pdf" TargetMode="External"/><Relationship Id="rId5815" Type="http://schemas.openxmlformats.org/officeDocument/2006/relationships/hyperlink" Target="https://www.caixa.gov.br/Downloads/sinapi-cadernos-tecnicos/SINAPI-CT-INSTALACOES-PREDIAIS-DE-AGUA-QUENTE-EM-CPVC.pdf" TargetMode="External"/><Relationship Id="rId7030" Type="http://schemas.openxmlformats.org/officeDocument/2006/relationships/hyperlink" Target="https://www.caixa.gov.br/Downloads/sinapi-metodologia/Livro_SINAPI_Calculos_Parametros.pdf" TargetMode="External"/><Relationship Id="rId287" Type="http://schemas.openxmlformats.org/officeDocument/2006/relationships/hyperlink" Target="https://www.caixa.gov.br/Downloads/sinapi-cadernos-tecnicos/SINAPI-CT-ARMACAO-PARA-ESTRUTURAS-DE-CONCRETO-ARMADO.pdf" TargetMode="External"/><Relationship Id="rId494" Type="http://schemas.openxmlformats.org/officeDocument/2006/relationships/hyperlink" Target="https://www.caixa.gov.br/Downloads/sinapi-cadernos-tecnicos/SINAPI-CT-ASSENTAMENTO-DE-TUBOS-DE-PVC-E-METALICOS-EM-REDES-DE-AGUA.pdf" TargetMode="External"/><Relationship Id="rId2175" Type="http://schemas.openxmlformats.org/officeDocument/2006/relationships/hyperlink" Target="https://www.caixa.gov.br/Downloads/sinapi-cadernos-tecnicos/SINAPI-CT-DEPRECIACAO-JUROS-IMPOSTOS-E-SEGUROS-MANUTENCAO-E-MATERIAIS-NA-OPERACAO-DOS-EQUIPAMENTOS.pdf" TargetMode="External"/><Relationship Id="rId2382" Type="http://schemas.openxmlformats.org/officeDocument/2006/relationships/hyperlink" Target="https://www.caixa.gov.br/Downloads/sinapi-cadernos-tecnicos/SINAPI-CT-DEPRECIACAO-JUROS-IMPOSTOS-E-SEGUROS-MANUTENCAO-E-MATERIAIS-NA-OPERACAO-DOS-EQUIPAMENTOS.pdf" TargetMode="External"/><Relationship Id="rId3019" Type="http://schemas.openxmlformats.org/officeDocument/2006/relationships/hyperlink" Target="https://www.caixa.gov.br/Downloads/sinapi-cadernos-tecnicos/SINAPI-CT-EQUIPAMENTOS-DE-PROTECAO-COLETIVA.pdf" TargetMode="External"/><Relationship Id="rId3226" Type="http://schemas.openxmlformats.org/officeDocument/2006/relationships/hyperlink" Target="https://www.caixa.gov.br/Downloads/sinapi-cadernos-tecnicos/SINAPI-CT-ESCAVACAO-VERTICAL-A-CEU-ABERTO.pdf" TargetMode="External"/><Relationship Id="rId3780" Type="http://schemas.openxmlformats.org/officeDocument/2006/relationships/hyperlink" Target="https://www.caixa.gov.br/Downloads/sinapi-cadernos-tecnicos/SINAPI-CT-ESTRUTURAS-DE-MADEIRA.pdf" TargetMode="External"/><Relationship Id="rId4624" Type="http://schemas.openxmlformats.org/officeDocument/2006/relationships/hyperlink" Target="https://www.caixa.gov.br/Downloads/sinapi-cadernos-tecnicos/SINAPI-CT-INSTALACOES-ELETRICAS-ELETRODUTOS-CONEXOES-E-CONDULETES-APARENTES.pdf" TargetMode="External"/><Relationship Id="rId4831" Type="http://schemas.openxmlformats.org/officeDocument/2006/relationships/hyperlink" Target="https://www.caixa.gov.br/Downloads/sinapi-cadernos-tecnicos/SINAPI-CT-INSTALACOES-HIDRAULICAS-RESERVACAO-E-BOMBAS-DE-RECALQUE.pdf" TargetMode="External"/><Relationship Id="rId7987" Type="http://schemas.openxmlformats.org/officeDocument/2006/relationships/hyperlink" Target="https://www.caixa.gov.br/Downloads/sinapi-cadernos-tecnicos/SINAPI-CT-PISOS.pdf" TargetMode="External"/><Relationship Id="rId147" Type="http://schemas.openxmlformats.org/officeDocument/2006/relationships/hyperlink" Target="https://www.caixa.gov.br/Downloads/sinapi-cadernos-tecnicos/SINAPI-CT-ARGAMASSAS.pdf" TargetMode="External"/><Relationship Id="rId354" Type="http://schemas.openxmlformats.org/officeDocument/2006/relationships/hyperlink" Target="https://www.caixa.gov.br/Downloads/sinapi-cadernos-tecnicos/SINAPI-CT-ASSENTAMENTO-DE-TUBOS-DE-ESGOTO-EM-PVC-E-PEAD.pdf" TargetMode="External"/><Relationship Id="rId1191" Type="http://schemas.openxmlformats.org/officeDocument/2006/relationships/hyperlink" Target="https://www.caixa.gov.br/Downloads/sinapi-cadernos-tecnicos/SINAPI-CT-CANALETAS-GRELHAS-E-CAIXAS-COM-GRELHA-PARA-DRENAGEM.pdf" TargetMode="External"/><Relationship Id="rId2035" Type="http://schemas.openxmlformats.org/officeDocument/2006/relationships/hyperlink" Target="https://www.caixa.gov.br/Downloads/sinapi-cadernos-tecnicos/SINAPI-CT-DEPRECIACAO-JUROS-IMPOSTOS-E-SEGUROS-MANUTENCAO-E-MATERIAIS-NA-OPERACAO-DOS-EQUIPAMENTOS.pdf" TargetMode="External"/><Relationship Id="rId3433" Type="http://schemas.openxmlformats.org/officeDocument/2006/relationships/hyperlink" Target="https://www.caixa.gov.br/Downloads/sinapi-cadernos-tecnicos/SINAPI-CT-ESQUADRIAS-JANELAS.pdf" TargetMode="External"/><Relationship Id="rId3640" Type="http://schemas.openxmlformats.org/officeDocument/2006/relationships/hyperlink" Target="https://www.caixa.gov.br/Downloads/sinapi-cadernos-tecnicos/SINAPI-CT-ESTRUTURA-E-TRAMA-PARA-COBERTURA.pdf" TargetMode="External"/><Relationship Id="rId6589" Type="http://schemas.openxmlformats.org/officeDocument/2006/relationships/hyperlink" Target="https://www.caixa.gov.br/Downloads/sinapi-cadernos-tecnicos/SINAPI-CT-INSTALACOES-EM-COBRE.pdf" TargetMode="External"/><Relationship Id="rId6796" Type="http://schemas.openxmlformats.org/officeDocument/2006/relationships/hyperlink" Target="https://www.caixa.gov.br/Downloads/sinapi-metodologia/Livro_SINAPI_Calculos_Parametros.pdf" TargetMode="External"/><Relationship Id="rId7847" Type="http://schemas.openxmlformats.org/officeDocument/2006/relationships/hyperlink" Target="https://www.caixa.gov.br/Downloads/sinapi-cadernos-tecnicos/SINAPI-CT-PINTURA-INTERNA.pdf" TargetMode="External"/><Relationship Id="rId9062" Type="http://schemas.openxmlformats.org/officeDocument/2006/relationships/hyperlink" Target="https://www.caixa.gov.br/Downloads/sinapi-cadernos-tecnicos/SINAPI-CT-TRANSPORTE-FLUVIAL-CARGA-E-DESCARGA.pdf" TargetMode="External"/><Relationship Id="rId561" Type="http://schemas.openxmlformats.org/officeDocument/2006/relationships/hyperlink" Target="https://www.caixa.gov.br/Downloads/sinapi-cadernos-tecnicos/SINAPI-CT-ASSENTAMENTO-DE-TUBOS-DE-PVC-E-METALICOS-EM-REDES-DE-AGUA.pdf" TargetMode="External"/><Relationship Id="rId2242" Type="http://schemas.openxmlformats.org/officeDocument/2006/relationships/hyperlink" Target="https://www.caixa.gov.br/Downloads/sinapi-cadernos-tecnicos/SINAPI-CT-DEPRECIACAO-JUROS-IMPOSTOS-E-SEGUROS-MANUTENCAO-E-MATERIAIS-NA-OPERACAO-DOS-EQUIPAMENTOS.pdf" TargetMode="External"/><Relationship Id="rId3500" Type="http://schemas.openxmlformats.org/officeDocument/2006/relationships/hyperlink" Target="https://www.caixa.gov.br/Downloads/sinapi-cadernos-tecnicos/SINAPI-CT-ESQUADRIAS-PORTAS.pdf" TargetMode="External"/><Relationship Id="rId5398" Type="http://schemas.openxmlformats.org/officeDocument/2006/relationships/hyperlink" Target="https://www.caixa.gov.br/Downloads/sinapi-cadernos-tecnicos/SINAPI-CT-INSTALACOES-PREDIAIS-DE-ESGOTO-TUBOS-E-CONEXOES.pdf" TargetMode="External"/><Relationship Id="rId6449" Type="http://schemas.openxmlformats.org/officeDocument/2006/relationships/hyperlink" Target="https://www.caixa.gov.br/Downloads/sinapi-cadernos-tecnicos/SINAPI-CT-INSTALACOES-EM-COBRE.pdf" TargetMode="External"/><Relationship Id="rId6656" Type="http://schemas.openxmlformats.org/officeDocument/2006/relationships/hyperlink" Target="https://www.caixa.gov.br/Downloads/sinapi-cadernos-tecnicos/SINAPI-CT-LAJES-PRE-MOLDADAS.pdf" TargetMode="External"/><Relationship Id="rId6863" Type="http://schemas.openxmlformats.org/officeDocument/2006/relationships/hyperlink" Target="https://www.caixa.gov.br/Downloads/sinapi-metodologia/Livro_SINAPI_Calculos_Parametros.pdf" TargetMode="External"/><Relationship Id="rId7707" Type="http://schemas.openxmlformats.org/officeDocument/2006/relationships/hyperlink" Target="https://www.caixa.gov.br/Downloads/sinapi-cadernos-tecnicos/SINAPI-CT-PAVIMENTO-RIGIDO-DE-CONCRETO.pdf" TargetMode="External"/><Relationship Id="rId7914" Type="http://schemas.openxmlformats.org/officeDocument/2006/relationships/hyperlink" Target="https://www.caixa.gov.br/Downloads/sinapi-cadernos-tecnicos/SINAPI-CT-PINTURA-EM-SUPERFICIES-METALICAS.pdf" TargetMode="External"/><Relationship Id="rId214" Type="http://schemas.openxmlformats.org/officeDocument/2006/relationships/hyperlink" Target="https://www.caixa.gov.br/Downloads/sinapi-cadernos-tecnicos/SINAPI-CT-ARGAMASSAS.pdf" TargetMode="External"/><Relationship Id="rId421" Type="http://schemas.openxmlformats.org/officeDocument/2006/relationships/hyperlink" Target="https://www.caixa.gov.br/Downloads/sinapi-cadernos-tecnicos/SINAPI-CT-ASSENTAMENTO-DE-TUBOS-DE-PVC-E-METALICOS-EM-REDES-DE-AGUA.pdf" TargetMode="External"/><Relationship Id="rId1051" Type="http://schemas.openxmlformats.org/officeDocument/2006/relationships/hyperlink" Target="https://www.caixa.gov.br/Downloads/sinapi-cadernos-tecnicos/SINAPI-CT-BOCAS-PARA-BUEIROS.pdf" TargetMode="External"/><Relationship Id="rId2102" Type="http://schemas.openxmlformats.org/officeDocument/2006/relationships/hyperlink" Target="https://www.caixa.gov.br/Downloads/sinapi-cadernos-tecnicos/SINAPI-CT-DEPRECIACAO-JUROS-IMPOSTOS-E-SEGUROS-MANUTENCAO-E-MATERIAIS-NA-OPERACAO-DOS-EQUIPAMENTOS.pdf" TargetMode="External"/><Relationship Id="rId5258" Type="http://schemas.openxmlformats.org/officeDocument/2006/relationships/hyperlink" Target="https://www.caixa.gov.br/Downloads/sinapi-cadernos-tecnicos/SINAPI-CT-INSTALACOES-HIDRAULICAS-EM-PPR.pdf" TargetMode="External"/><Relationship Id="rId5465" Type="http://schemas.openxmlformats.org/officeDocument/2006/relationships/hyperlink" Target="https://www.caixa.gov.br/Downloads/sinapi-cadernos-tecnicos/SINAPI-CT-INSTALACOES-PREDIAIS-DE-AGUA-FRIA-EM-PVC.pdf" TargetMode="External"/><Relationship Id="rId5672" Type="http://schemas.openxmlformats.org/officeDocument/2006/relationships/hyperlink" Target="https://www.caixa.gov.br/Downloads/sinapi-cadernos-tecnicos/SINAPI-CT-INSTALACOES-PREDIAIS-DE-AGUA-FRIA-EM-PVC.pdf" TargetMode="External"/><Relationship Id="rId6309" Type="http://schemas.openxmlformats.org/officeDocument/2006/relationships/hyperlink" Target="https://www.caixa.gov.br/Downloads/sinapi-cadernos-tecnicos/SINAPI-CT-INSTALACOES-DE-AR-CONDICIONADO.pdf" TargetMode="External"/><Relationship Id="rId6516" Type="http://schemas.openxmlformats.org/officeDocument/2006/relationships/hyperlink" Target="https://www.caixa.gov.br/Downloads/sinapi-cadernos-tecnicos/SINAPI-CT-INSTALACOES-EM-COBRE.pdf" TargetMode="External"/><Relationship Id="rId6723" Type="http://schemas.openxmlformats.org/officeDocument/2006/relationships/hyperlink" Target="https://www.caixa.gov.br/Downloads/sinapi-cadernos-tecnicos/SINAPI-CT-LIGACOES-PREDIAIS-DE-AGUA-E-ESGOTO.pdf" TargetMode="External"/><Relationship Id="rId6930" Type="http://schemas.openxmlformats.org/officeDocument/2006/relationships/hyperlink" Target="https://www.caixa.gov.br/Downloads/sinapi-metodologia/Livro_SINAPI_Calculos_Parametros.pdf" TargetMode="External"/><Relationship Id="rId1868" Type="http://schemas.openxmlformats.org/officeDocument/2006/relationships/hyperlink" Target="https://www.caixa.gov.br/Downloads/sinapi-cadernos-tecnicos/SINAPI-CT-DEMOLICOES-E-REMOCOES.pdf" TargetMode="External"/><Relationship Id="rId4067" Type="http://schemas.openxmlformats.org/officeDocument/2006/relationships/hyperlink" Target="https://www.caixa.gov.br/Downloads/sinapi-cadernos-tecnicos/SINAPI-CT-FORMAS-PARA-ESTRUTURAS-DE-CONCRETO-ARMADO.pdf" TargetMode="External"/><Relationship Id="rId4274" Type="http://schemas.openxmlformats.org/officeDocument/2006/relationships/hyperlink" Target="https://www.caixa.gov.br/Downloads/sinapi-cadernos-tecnicos/SINAPI-CT-GUIAS-E-SARJETAS.pdf" TargetMode="External"/><Relationship Id="rId4481" Type="http://schemas.openxmlformats.org/officeDocument/2006/relationships/hyperlink" Target="https://www.caixa.gov.br/Downloads/sinapi-cadernos-tecnicos/SINAPI-CT-INSTALACOES-ELETRICAS-ELETRODUTOS-EMBUTIDOS-CABOS-CAIXAS-TOMADAS-E-INTERRUPTORES.pdf" TargetMode="External"/><Relationship Id="rId5118" Type="http://schemas.openxmlformats.org/officeDocument/2006/relationships/hyperlink" Target="https://www.caixa.gov.br/Downloads/sinapi-cadernos-tecnicos/SINAPI-CT-INSTALACOES-HIDRAULICAS-EM-PEX.pdf" TargetMode="External"/><Relationship Id="rId5325" Type="http://schemas.openxmlformats.org/officeDocument/2006/relationships/hyperlink" Target="https://www.caixa.gov.br/Downloads/sinapi-cadernos-tecnicos/SINAPI-CT-INSTALACOES-HIDRAULICAS-EM-PPR.pdf" TargetMode="External"/><Relationship Id="rId5532" Type="http://schemas.openxmlformats.org/officeDocument/2006/relationships/hyperlink" Target="https://www.caixa.gov.br/Downloads/sinapi-cadernos-tecnicos/SINAPI-CT-INSTALACOES-PREDIAIS-DE-AGUA-FRIA-EM-PVC.pdf" TargetMode="External"/><Relationship Id="rId8688" Type="http://schemas.openxmlformats.org/officeDocument/2006/relationships/hyperlink" Target="https://www.caixa.gov.br/Downloads/sinapi-cadernos-tecnicos/SINAPI-CT-REDES-DE-AGUA-E-ESGOTO-EM-PEAD-LISO-(TUBOS-E-CONEXOES).pdf" TargetMode="External"/><Relationship Id="rId8895" Type="http://schemas.openxmlformats.org/officeDocument/2006/relationships/hyperlink" Target="https://www.caixa.gov.br/Downloads/sinapi-cadernos-tecnicos/SINAPI-CT-SISTEMA-DE-PROTECAO-CONTRA-DESCARGAS-ATMOSFERICAS-SPDA.pdf" TargetMode="External"/><Relationship Id="rId2919" Type="http://schemas.openxmlformats.org/officeDocument/2006/relationships/hyperlink" Target="https://www.caixa.gov.br/Downloads/sinapi-cadernos-tecnicos/SINAPI-CT-ELETROCALHAS.pdf" TargetMode="External"/><Relationship Id="rId3083" Type="http://schemas.openxmlformats.org/officeDocument/2006/relationships/hyperlink" Target="https://www.caixa.gov.br/Downloads/sinapi-cadernos-tecnicos/SINAPI-CT-ESCADAS.pdf" TargetMode="External"/><Relationship Id="rId3290" Type="http://schemas.openxmlformats.org/officeDocument/2006/relationships/hyperlink" Target="https://www.caixa.gov.br/Downloads/sinapi-cadernos-tecnicos/SINAPI-CT-ESCAVACAO-DE-VALAS.pdf" TargetMode="External"/><Relationship Id="rId4134" Type="http://schemas.openxmlformats.org/officeDocument/2006/relationships/hyperlink" Target="https://www.caixa.gov.br/Downloads/sinapi-cadernos-tecnicos/SINAPI-CT-GABIOES-EXECUCAO-DE-MURO-E-PROTECAO-SUPERFICIAL.pdf" TargetMode="External"/><Relationship Id="rId4341" Type="http://schemas.openxmlformats.org/officeDocument/2006/relationships/hyperlink" Target="https://www.caixa.gov.br/Downloads/sinapi-cadernos-tecnicos/SINAPI-CT-IMPERMEABILIZACAO-PROTECAO-MECANICA-E-TRATAMENTO-DE-JUNTA.pdf" TargetMode="External"/><Relationship Id="rId7497" Type="http://schemas.openxmlformats.org/officeDocument/2006/relationships/hyperlink" Target="https://www.caixa.gov.br/Downloads/sinapi-cadernos-tecnicos/SINAPI-CT-PAREDES-DE-CONCRETO-ARMACAO.pdf" TargetMode="External"/><Relationship Id="rId8548" Type="http://schemas.openxmlformats.org/officeDocument/2006/relationships/hyperlink" Target="https://www.caixa.gov.br/Downloads/sinapi-cadernos-tecnicos/SINAPI-CT-REDES-ENTERRADAS-DE-DISTRIBUICAO-ELETRICA.pdf" TargetMode="External"/><Relationship Id="rId1728" Type="http://schemas.openxmlformats.org/officeDocument/2006/relationships/hyperlink" Target="https://www.caixa.gov.br/Downloads/sinapi-cadernos-tecnicos/SINAPI-CT-CUSTOS-HORARIOS-PRODUTIVO-E-IMPRODUTIVO-DOS-EQUIPAMENTOS.pdf" TargetMode="External"/><Relationship Id="rId1935" Type="http://schemas.openxmlformats.org/officeDocument/2006/relationships/hyperlink" Target="https://www.caixa.gov.br/Downloads/sinapi-cadernos-tecnicos/SINAPI-CT-DEPRECIACAO-JUROS-IMPOSTOS-E-SEGUROS-MANUTENCAO-E-MATERIAIS-NA-OPERACAO-DOS-EQUIPAMENTOS.pdf" TargetMode="External"/><Relationship Id="rId3150" Type="http://schemas.openxmlformats.org/officeDocument/2006/relationships/hyperlink" Target="https://www.caixa.gov.br/Downloads/sinapi-cadernos-tecnicos/SINAPI-CT-ESCADAS.pdf" TargetMode="External"/><Relationship Id="rId4201" Type="http://schemas.openxmlformats.org/officeDocument/2006/relationships/hyperlink" Target="https://www.caixa.gov.br/Downloads/sinapi-cadernos-tecnicos/SINAPI-CT-GRAUTE-E-ARMACAO.pdf" TargetMode="External"/><Relationship Id="rId6099" Type="http://schemas.openxmlformats.org/officeDocument/2006/relationships/hyperlink" Target="https://www.caixa.gov.br/Downloads/sinapi-cadernos-tecnicos/SINAPI-CT-INSTALACOES-DE-GAS-E-INCENDIO-EM-ACO-E-FERRO-GALVANIZADO.pdf" TargetMode="External"/><Relationship Id="rId7357" Type="http://schemas.openxmlformats.org/officeDocument/2006/relationships/hyperlink" Target="https://www.caixa.gov.br/Downloads/sinapi-cadernos-tecnicos/SINAPI-CT-MASSA-UNICA-EXTERNA.pdf" TargetMode="External"/><Relationship Id="rId8408" Type="http://schemas.openxmlformats.org/officeDocument/2006/relationships/hyperlink" Target="https://www.caixa.gov.br/Downloads/sinapi-cadernos-tecnicos/SINAPI-CT-RASGOS-E-FIXACOES.pdf" TargetMode="External"/><Relationship Id="rId8755" Type="http://schemas.openxmlformats.org/officeDocument/2006/relationships/hyperlink" Target="https://www.caixa.gov.br/Downloads/sinapi-cadernos-tecnicos/SINAPI-CT-REVESTIMENTOS-CERAMICOS-EXTERNOS.pdf" TargetMode="External"/><Relationship Id="rId8962" Type="http://schemas.openxmlformats.org/officeDocument/2006/relationships/hyperlink" Target="https://www.caixa.gov.br/Downloads/sinapi-cadernos-tecnicos/SINAPI-CT-SISTEMAS-DE-MEDICAO.pdf" TargetMode="External"/><Relationship Id="rId3010" Type="http://schemas.openxmlformats.org/officeDocument/2006/relationships/hyperlink" Target="https://www.caixa.gov.br/Downloads/sinapi-cadernos-tecnicos/SINAPI-CT-EQUIPAMENTOS-DE-PROTECAO-COLETIVA.pdf" TargetMode="External"/><Relationship Id="rId6166" Type="http://schemas.openxmlformats.org/officeDocument/2006/relationships/hyperlink" Target="https://www.caixa.gov.br/Downloads/sinapi-cadernos-tecnicos/SINAPI-CT-INSTALACOES-DE-GAS-E-INCENDIO-EM-ACO-E-FERRO-GALVANIZADO.pdf" TargetMode="External"/><Relationship Id="rId7564" Type="http://schemas.openxmlformats.org/officeDocument/2006/relationships/hyperlink" Target="https://www.caixa.gov.br/Downloads/sinapi-cadernos-tecnicos/SINAPI-CT-PAREDES-DE-CONCRETO-FORMAS.pdf" TargetMode="External"/><Relationship Id="rId7771" Type="http://schemas.openxmlformats.org/officeDocument/2006/relationships/hyperlink" Target="https://www.caixa.gov.br/Downloads/sinapi-cadernos-tecnicos/SINAPI-CT-PERFURACAO-HORIZONTAL-DIRECIONAL-HDD.pdf" TargetMode="External"/><Relationship Id="rId8615" Type="http://schemas.openxmlformats.org/officeDocument/2006/relationships/hyperlink" Target="https://www.caixa.gov.br/Downloads/sinapi-cadernos-tecnicos/SINAPI-CT-REDES-DE-LOGICA-TELEFONIA-E-IMAGEM.pdf" TargetMode="External"/><Relationship Id="rId8822" Type="http://schemas.openxmlformats.org/officeDocument/2006/relationships/hyperlink" Target="https://www.caixa.gov.br/Downloads/sinapi-cadernos-tecnicos/SINAPI-CT-SINALIZACAO-HORIZONTAL-VIARIA.pdf" TargetMode="External"/><Relationship Id="rId3967" Type="http://schemas.openxmlformats.org/officeDocument/2006/relationships/hyperlink" Target="https://www.caixa.gov.br/Downloads/sinapi-cadernos-tecnicos/SINAPI-CT-FOSSAS-E-SUMIDOUROS.pdf" TargetMode="External"/><Relationship Id="rId6373" Type="http://schemas.openxmlformats.org/officeDocument/2006/relationships/hyperlink" Target="https://www.caixa.gov.br/Downloads/sinapi-cadernos-tecnicos/SINAPI-CT-INSTALACOES-EM-COBRE.pdf" TargetMode="External"/><Relationship Id="rId6580" Type="http://schemas.openxmlformats.org/officeDocument/2006/relationships/hyperlink" Target="https://www.caixa.gov.br/Downloads/sinapi-cadernos-tecnicos/SINAPI-CT-INSTALACOES-EM-COBRE.pdf" TargetMode="External"/><Relationship Id="rId7217" Type="http://schemas.openxmlformats.org/officeDocument/2006/relationships/hyperlink" Target="https://www.caixa.gov.br/Downloads/sinapi-cadernos-tecnicos/SINAPI-CT-LOUCAS-E-METAIS.pdf" TargetMode="External"/><Relationship Id="rId7424" Type="http://schemas.openxmlformats.org/officeDocument/2006/relationships/hyperlink" Target="https://www.caixa.gov.br/Downloads/sinapi-cadernos-tecnicos/SINAPI-CT-MASSA-UNICA-INTERNA.pdf" TargetMode="External"/><Relationship Id="rId7631" Type="http://schemas.openxmlformats.org/officeDocument/2006/relationships/hyperlink" Target="https://www.caixa.gov.br/Downloads/sinapi-cadernos-tecnicos/SINAPI-CT-PARQUINHOS-E-EQUIPAMENTOS-DE-GINASTICA-AO-AR-LIVRE.pdf" TargetMode="External"/><Relationship Id="rId4" Type="http://schemas.openxmlformats.org/officeDocument/2006/relationships/hyperlink" Target="https://www.caixa.gov.br/Downloads/sinapi-cadernos-tecnicos/SINAPI-CT-ACESSIBILIDADE.pdf" TargetMode="External"/><Relationship Id="rId888" Type="http://schemas.openxmlformats.org/officeDocument/2006/relationships/hyperlink" Target="https://www.caixa.gov.br/Downloads/sinapi-cadernos-tecnicos/SINAPI-CT-ATERROS-BASES-SUB-BASES-E-IMPRIMACOES.pdf" TargetMode="External"/><Relationship Id="rId2569" Type="http://schemas.openxmlformats.org/officeDocument/2006/relationships/hyperlink" Target="https://www.caixa.gov.br/Downloads/sinapi-cadernos-tecnicos/SINAPI-CT-DEPRECIACAO-JUROS-IMPOSTOS-E-SEGUROS-MANUTENCAO-E-MATERIAIS-NA-OPERACAO-DOS-EQUIPAMENTOS.pdf" TargetMode="External"/><Relationship Id="rId2776" Type="http://schemas.openxmlformats.org/officeDocument/2006/relationships/hyperlink" Target="https://www.caixa.gov.br/Downloads/sinapi-cadernos-tecnicos/SINAPI-CT-DRENOS.pdf" TargetMode="External"/><Relationship Id="rId2983" Type="http://schemas.openxmlformats.org/officeDocument/2006/relationships/hyperlink" Target="https://www.caixa.gov.br/Downloads/sinapi-cadernos-tecnicos/SINAPI-CT-EQUIPAMENTOS-DE-PROTECAO-COLETIVA.pdf" TargetMode="External"/><Relationship Id="rId3827" Type="http://schemas.openxmlformats.org/officeDocument/2006/relationships/hyperlink" Target="https://www.caixa.gov.br/Downloads/sinapi-cadernos-tecnicos/SINAPI-CT-ESTRUTURAS-DE-MADEIRA.pdf" TargetMode="External"/><Relationship Id="rId5182" Type="http://schemas.openxmlformats.org/officeDocument/2006/relationships/hyperlink" Target="https://www.caixa.gov.br/Downloads/sinapi-cadernos-tecnicos/SINAPI-CT-INSTALACOES-HIDRAULICAS-EM-PEX.pdf" TargetMode="External"/><Relationship Id="rId6026" Type="http://schemas.openxmlformats.org/officeDocument/2006/relationships/hyperlink" Target="https://www.caixa.gov.br/Downloads/sinapi-cadernos-tecnicos/SINAPI-CT-INSTALACOES-DE-GAS-E-INCENDIO-EM-ACO-E-FERRO-GALVANIZADO.pdf" TargetMode="External"/><Relationship Id="rId6233" Type="http://schemas.openxmlformats.org/officeDocument/2006/relationships/hyperlink" Target="https://www.caixa.gov.br/Downloads/sinapi-cadernos-tecnicos/SINAPI-CT-INSTALACOES-DE-GAS-E-INCENDIO-EM-ACO-E-FERRO-GALVANIZADO.pdf" TargetMode="External"/><Relationship Id="rId6440" Type="http://schemas.openxmlformats.org/officeDocument/2006/relationships/hyperlink" Target="https://www.caixa.gov.br/Downloads/sinapi-cadernos-tecnicos/SINAPI-CT-INSTALACOES-EM-COBRE.pdf" TargetMode="External"/><Relationship Id="rId9389" Type="http://schemas.openxmlformats.org/officeDocument/2006/relationships/hyperlink" Target="https://www.caixa.gov.br/Downloads/sinapi-cadernos-tecnicos/SINAPI-CT-TRATAMENTOS-SUPERFICIAIS.pdf" TargetMode="External"/><Relationship Id="rId9596" Type="http://schemas.openxmlformats.org/officeDocument/2006/relationships/hyperlink" Target="https://www.caixa.gov.br/Downloads/sinapi-cadernos-tecnicos/SINAPI-CT-VALVULAS-E-REGISTROS-PARA-SISTEMAS-PREDIAIS.pdf" TargetMode="External"/><Relationship Id="rId748" Type="http://schemas.openxmlformats.org/officeDocument/2006/relationships/hyperlink" Target="https://www.caixa.gov.br/Downloads/sinapi-cadernos-tecnicos/SINAPI-CT-ATERRO-E-REATERRO-DE-VALAS.pdf" TargetMode="External"/><Relationship Id="rId955" Type="http://schemas.openxmlformats.org/officeDocument/2006/relationships/hyperlink" Target="https://www.caixa.gov.br/Downloads/sinapi-cadernos-tecnicos/SINAPI-CT-ATERROS-BASES-SUB-BASES-E-IMPRIMACOES.pdf" TargetMode="External"/><Relationship Id="rId1378" Type="http://schemas.openxmlformats.org/officeDocument/2006/relationships/hyperlink" Target="https://www.caixa.gov.br/Downloads/sinapi-cadernos-tecnicos/SINAPI-CT-CONCRETO-PROTENDIDO.pdf" TargetMode="External"/><Relationship Id="rId1585" Type="http://schemas.openxmlformats.org/officeDocument/2006/relationships/hyperlink" Target="https://www.caixa.gov.br/Downloads/sinapi-cadernos-tecnicos/SINAPI-CT-CUSTOS-HORARIOS-PRODUTIVO-E-IMPRODUTIVO-DOS-EQUIPAMENTOS.pdf" TargetMode="External"/><Relationship Id="rId1792" Type="http://schemas.openxmlformats.org/officeDocument/2006/relationships/hyperlink" Target="https://www.caixa.gov.br/Downloads/sinapi-cadernos-tecnicos/SINAPI-CT-CUSTOS-HORARIOS-PRODUTIVO-E-IMPRODUTIVO-DOS-EQUIPAMENTOS.pdf" TargetMode="External"/><Relationship Id="rId2429" Type="http://schemas.openxmlformats.org/officeDocument/2006/relationships/hyperlink" Target="https://www.caixa.gov.br/Downloads/sinapi-cadernos-tecnicos/SINAPI-CT-DEPRECIACAO-JUROS-IMPOSTOS-E-SEGUROS-MANUTENCAO-E-MATERIAIS-NA-OPERACAO-DOS-EQUIPAMENTOS.pdf" TargetMode="External"/><Relationship Id="rId2636" Type="http://schemas.openxmlformats.org/officeDocument/2006/relationships/hyperlink" Target="https://www.caixa.gov.br/Downloads/sinapi-cadernos-tecnicos/SINAPI-CT-DEPRECIACAO-JUROS-IMPOSTOS-E-SEGUROS-MANUTENCAO-E-MATERIAIS-NA-OPERACAO-DOS-EQUIPAMENTOS.pdf" TargetMode="External"/><Relationship Id="rId2843" Type="http://schemas.openxmlformats.org/officeDocument/2006/relationships/hyperlink" Target="https://www.caixa.gov.br/Downloads/sinapi-cadernos-tecnicos/SINAPI-CT-DUTOS-PARA-AR-CONDICIONADO.pdf" TargetMode="External"/><Relationship Id="rId5042" Type="http://schemas.openxmlformats.org/officeDocument/2006/relationships/hyperlink" Target="https://www.caixa.gov.br/Downloads/sinapi-cadernos-tecnicos/SINAPI-CT-INSTALACOES-HIDRAULICAS-RESERVACAO-E-BOMBAS-DE-RECALQUE.pdf" TargetMode="External"/><Relationship Id="rId5999" Type="http://schemas.openxmlformats.org/officeDocument/2006/relationships/hyperlink" Target="https://www.caixa.gov.br/Downloads/sinapi-cadernos-tecnicos/SINAPI-CT-INSTALACOES-DE-GAS-E-INCENDIO-EM-ACO-E-FERRO-GALVANIZADO.pdf" TargetMode="External"/><Relationship Id="rId6300" Type="http://schemas.openxmlformats.org/officeDocument/2006/relationships/hyperlink" Target="https://www.caixa.gov.br/Downloads/sinapi-cadernos-tecnicos/SINAPI-CT-INSTALACOES-DE-GAS-EM-PEX-MULTICAMADAS.pdf" TargetMode="External"/><Relationship Id="rId8198" Type="http://schemas.openxmlformats.org/officeDocument/2006/relationships/hyperlink" Target="https://www.caixa.gov.br/Downloads/sinapi-cadernos-tecnicos/SINAPI-CT-POCOS-DE-VISITA-E-CAIXAS-PARA-BOCAS-DE-LOBO.pdf" TargetMode="External"/><Relationship Id="rId9249" Type="http://schemas.openxmlformats.org/officeDocument/2006/relationships/hyperlink" Target="https://www.caixa.gov.br/Downloads/sinapi-cadernos-tecnicos/SINAPI-CT-TRANSPORTE-CARGA-E-DESCARGA-DE-MATERIAIS.pdf" TargetMode="External"/><Relationship Id="rId9456" Type="http://schemas.openxmlformats.org/officeDocument/2006/relationships/hyperlink" Target="https://www.caixa.gov.br/Downloads/sinapi-cadernos-tecnicos/SINAPI-CT-TUBULOES.pdf" TargetMode="External"/><Relationship Id="rId9663" Type="http://schemas.openxmlformats.org/officeDocument/2006/relationships/hyperlink" Target="https://www.caixa.gov.br/Downloads/sinapi-cadernos-tecnicos/SINAPI-CT-VALVULAS-E-REGISTROS-PARA-SISTEMAS-PREDIAIS.pdf" TargetMode="External"/><Relationship Id="rId84" Type="http://schemas.openxmlformats.org/officeDocument/2006/relationships/hyperlink" Target="https://www.caixa.gov.br/Downloads/sinapi-cadernos-tecnicos/SINAPI-CT-ALVENARIA-DE-VEDACAO.pdf" TargetMode="External"/><Relationship Id="rId608" Type="http://schemas.openxmlformats.org/officeDocument/2006/relationships/hyperlink" Target="https://www.caixa.gov.br/Downloads/sinapi-cadernos-tecnicos/SINAPI-CT-ASSENTAMENTO-DE-TUBOS-DE-PVC-E-METALICOS-EM-REDES-DE-AGUA.pdf" TargetMode="External"/><Relationship Id="rId815" Type="http://schemas.openxmlformats.org/officeDocument/2006/relationships/hyperlink" Target="https://www.caixa.gov.br/Downloads/sinapi-cadernos-tecnicos/SINAPI-CT-ATERROS-BASES-SUB-BASES-E-IMPRIMACOES.pdf" TargetMode="External"/><Relationship Id="rId1238" Type="http://schemas.openxmlformats.org/officeDocument/2006/relationships/hyperlink" Target="https://www.caixa.gov.br/Downloads/sinapi-cadernos-tecnicos/SINAPI-CT-CERCAS-PROTETORES-E-ALAMBRADOS.pdf" TargetMode="External"/><Relationship Id="rId1445" Type="http://schemas.openxmlformats.org/officeDocument/2006/relationships/hyperlink" Target="https://www.caixa.gov.br/Downloads/sinapi-cadernos-tecnicos/SINAPI-CT-CONTRAPISO.pdf" TargetMode="External"/><Relationship Id="rId1652" Type="http://schemas.openxmlformats.org/officeDocument/2006/relationships/hyperlink" Target="https://www.caixa.gov.br/Downloads/sinapi-cadernos-tecnicos/SINAPI-CT-CUSTOS-HORARIOS-PRODUTIVO-E-IMPRODUTIVO-DOS-EQUIPAMENTOS.pdf" TargetMode="External"/><Relationship Id="rId8058" Type="http://schemas.openxmlformats.org/officeDocument/2006/relationships/hyperlink" Target="https://www.caixa.gov.br/Downloads/sinapi-cadernos-tecnicos/SINAPI-CT-POSTES-DE-CONCRETO-E-METALICOS.pdf" TargetMode="External"/><Relationship Id="rId8265" Type="http://schemas.openxmlformats.org/officeDocument/2006/relationships/hyperlink" Target="https://www.caixa.gov.br/Downloads/sinapi-cadernos-tecnicos/SINAPI-CT-POCOS-DE-VISITA-E-CAIXAS-PARA-BOCAS-DE-LOBO.pdf" TargetMode="External"/><Relationship Id="rId8472" Type="http://schemas.openxmlformats.org/officeDocument/2006/relationships/hyperlink" Target="https://www.caixa.gov.br/Downloads/sinapi-cadernos-tecnicos/SINAPI-CT-RASGOS-E-FIXACOES.pdf" TargetMode="External"/><Relationship Id="rId9109" Type="http://schemas.openxmlformats.org/officeDocument/2006/relationships/hyperlink" Target="https://www.caixa.gov.br/Downloads/sinapi-cadernos-tecnicos/SINAPI-CT-TRANSPORTE-FLUVIAL-CARGA-E-DESCARGA.pdf" TargetMode="External"/><Relationship Id="rId9316" Type="http://schemas.openxmlformats.org/officeDocument/2006/relationships/hyperlink" Target="https://www.caixa.gov.br/Downloads/sinapi-cadernos-tecnicos/SINAPI-CT-TRANSPORTE-CARGA-E-DESCARGA-DE-MATERIAIS.pdf" TargetMode="External"/><Relationship Id="rId9523" Type="http://schemas.openxmlformats.org/officeDocument/2006/relationships/hyperlink" Target="https://www.caixa.gov.br/Downloads/sinapi-cadernos-tecnicos/SINAPI-CT-VIDROS-E-ESPELHOS.pdf" TargetMode="External"/><Relationship Id="rId1305" Type="http://schemas.openxmlformats.org/officeDocument/2006/relationships/hyperlink" Target="https://www.caixa.gov.br/Downloads/sinapi-cadernos-tecnicos/SINAPI-CT-CONCRETAGEM-PARA-ESTRUTURAS-DE-CONCRETO-ARMADO.pdf" TargetMode="External"/><Relationship Id="rId2703" Type="http://schemas.openxmlformats.org/officeDocument/2006/relationships/hyperlink" Target="https://www.caixa.gov.br/Downloads/sinapi-cadernos-tecnicos/SINAPI-CT-DEPRECIACAO-JUROS-IMPOSTOS-E-SEGUROS-MANUTENCAO-E-MATERIAIS-NA-OPERACAO-DOS-EQUIPAMENTOS.pdf" TargetMode="External"/><Relationship Id="rId2910" Type="http://schemas.openxmlformats.org/officeDocument/2006/relationships/hyperlink" Target="https://www.caixa.gov.br/Downloads/sinapi-cadernos-tecnicos/SINAPI-CT-ELETROCALHAS.pdf" TargetMode="External"/><Relationship Id="rId5859" Type="http://schemas.openxmlformats.org/officeDocument/2006/relationships/hyperlink" Target="https://www.caixa.gov.br/Downloads/sinapi-cadernos-tecnicos/SINAPI-CT-INSTALACOES-PREDIAIS-DE-AGUAS-PLUVIAIS-TUBOS-CONEXOES-CAIXAS-E-RALOS.pdf" TargetMode="External"/><Relationship Id="rId7074" Type="http://schemas.openxmlformats.org/officeDocument/2006/relationships/hyperlink" Target="https://www.caixa.gov.br/Downloads/sinapi-metodologia/Livro_SINAPI_Calculos_Parametros.pdf" TargetMode="External"/><Relationship Id="rId7281" Type="http://schemas.openxmlformats.org/officeDocument/2006/relationships/hyperlink" Target="https://www.caixa.gov.br/Downloads/sinapi-cadernos-tecnicos/SINAPI-CT-MASSA-UNICA-EXTERNA.pdf" TargetMode="External"/><Relationship Id="rId8125" Type="http://schemas.openxmlformats.org/officeDocument/2006/relationships/hyperlink" Target="https://www.caixa.gov.br/Downloads/sinapi-cadernos-tecnicos/SINAPI-CT-POCOS-DE-VISITA-E-CAIXAS-PARA-BOCAS-DE-LOBO.pdf" TargetMode="External"/><Relationship Id="rId8332" Type="http://schemas.openxmlformats.org/officeDocument/2006/relationships/hyperlink" Target="https://www.caixa.gov.br/Downloads/sinapi-cadernos-tecnicos/SINAPI-CT-QUADRAS-E-SEUS-EQUIPAMENTOS.pdf" TargetMode="External"/><Relationship Id="rId1512" Type="http://schemas.openxmlformats.org/officeDocument/2006/relationships/hyperlink" Target="https://www.caixa.gov.br/Downloads/sinapi-cadernos-tecnicos/SINAPI-CT-CUSTOS-HORARIOS-PRODUTIVO-E-IMPRODUTIVO-DOS-EQUIPAMENTOS.pdf" TargetMode="External"/><Relationship Id="rId4668" Type="http://schemas.openxmlformats.org/officeDocument/2006/relationships/hyperlink" Target="https://www.caixa.gov.br/Downloads/sinapi-cadernos-tecnicos/SINAPI-CT-INSTALACOES-ELETRICAS-QUADROS-CABOS-DISJUNTORES-CONTATORES-E-BARRAMENTOS-BLINDADOS.pdf" TargetMode="External"/><Relationship Id="rId4875" Type="http://schemas.openxmlformats.org/officeDocument/2006/relationships/hyperlink" Target="https://www.caixa.gov.br/Downloads/sinapi-cadernos-tecnicos/SINAPI-CT-INSTALACOES-HIDRAULICAS-RESERVACAO-E-BOMBAS-DE-RECALQUE.pdf" TargetMode="External"/><Relationship Id="rId5719" Type="http://schemas.openxmlformats.org/officeDocument/2006/relationships/hyperlink" Target="https://www.caixa.gov.br/Downloads/sinapi-cadernos-tecnicos/SINAPI-CT-INSTALACOES-PREDIAIS-DE-AGUA-QUENTE-EM-CPVC.pdf" TargetMode="External"/><Relationship Id="rId5926" Type="http://schemas.openxmlformats.org/officeDocument/2006/relationships/hyperlink" Target="https://www.caixa.gov.br/Downloads/sinapi-cadernos-tecnicos/SINAPI-CT-INSTALACOES-DE-DIVISORIAS-DIVERSAS.pdf" TargetMode="External"/><Relationship Id="rId6090" Type="http://schemas.openxmlformats.org/officeDocument/2006/relationships/hyperlink" Target="https://www.caixa.gov.br/Downloads/sinapi-cadernos-tecnicos/SINAPI-CT-INSTALACOES-DE-GAS-E-INCENDIO-EM-ACO-E-FERRO-GALVANIZADO.pdf" TargetMode="External"/><Relationship Id="rId7141" Type="http://schemas.openxmlformats.org/officeDocument/2006/relationships/hyperlink" Target="https://www.caixa.gov.br/Downloads/sinapi-cadernos-tecnicos/SINAPI-CT-LOCACAO-DE-OBRAS.pdf" TargetMode="External"/><Relationship Id="rId11" Type="http://schemas.openxmlformats.org/officeDocument/2006/relationships/hyperlink" Target="https://www.caixa.gov.br/Downloads/sinapi-cadernos-tecnicos/SINAPI-CT-ALVENARIA-ESTRUTURAL-BLOCOS-CERAMICOS.pdf" TargetMode="External"/><Relationship Id="rId398" Type="http://schemas.openxmlformats.org/officeDocument/2006/relationships/hyperlink" Target="https://www.caixa.gov.br/Downloads/sinapi-cadernos-tecnicos/SINAPI-CT-ASSENTAMENTO-DE-TUBOS-DE-ESGOTO-EM-PVC-E-PEAD.pdf" TargetMode="External"/><Relationship Id="rId2079" Type="http://schemas.openxmlformats.org/officeDocument/2006/relationships/hyperlink" Target="https://www.caixa.gov.br/Downloads/sinapi-cadernos-tecnicos/SINAPI-CT-DEPRECIACAO-JUROS-IMPOSTOS-E-SEGUROS-MANUTENCAO-E-MATERIAIS-NA-OPERACAO-DOS-EQUIPAMENTOS.pdf" TargetMode="External"/><Relationship Id="rId3477" Type="http://schemas.openxmlformats.org/officeDocument/2006/relationships/hyperlink" Target="https://www.caixa.gov.br/Downloads/sinapi-cadernos-tecnicos/SINAPI-CT-ESQUADRIAS-PORTAS.pdf" TargetMode="External"/><Relationship Id="rId3684" Type="http://schemas.openxmlformats.org/officeDocument/2006/relationships/hyperlink" Target="https://www.caixa.gov.br/Downloads/sinapi-cadernos-tecnicos/SINAPI-CT-ESTRUTURA-E-TRAMA-PARA-COBERTURA.pdf" TargetMode="External"/><Relationship Id="rId3891" Type="http://schemas.openxmlformats.org/officeDocument/2006/relationships/hyperlink" Target="https://www.caixa.gov.br/Downloads/sinapi-cadernos-tecnicos/SINAPI-CT-EXECUCAO-DE-TIRANTES.pdf" TargetMode="External"/><Relationship Id="rId4528" Type="http://schemas.openxmlformats.org/officeDocument/2006/relationships/hyperlink" Target="https://www.caixa.gov.br/Downloads/sinapi-cadernos-tecnicos/SINAPI-CT-INSTALACOES-ELETRICAS-ELETRODUTOS-EMBUTIDOS-CABOS-CAIXAS-TOMADAS-E-INTERRUPTORES.pdf" TargetMode="External"/><Relationship Id="rId4735" Type="http://schemas.openxmlformats.org/officeDocument/2006/relationships/hyperlink" Target="https://www.caixa.gov.br/Downloads/sinapi-cadernos-tecnicos/SINAPI-CT-INSTALACOES-ELETRICAS-REDE-DE-DISTRIBUICAO.pdf" TargetMode="External"/><Relationship Id="rId4942" Type="http://schemas.openxmlformats.org/officeDocument/2006/relationships/hyperlink" Target="https://www.caixa.gov.br/Downloads/sinapi-cadernos-tecnicos/SINAPI-CT-INSTALACOES-HIDRAULICAS-RESERVACAO-E-BOMBAS-DE-RECALQUE.pdf" TargetMode="External"/><Relationship Id="rId2286" Type="http://schemas.openxmlformats.org/officeDocument/2006/relationships/hyperlink" Target="https://www.caixa.gov.br/Downloads/sinapi-cadernos-tecnicos/SINAPI-CT-DEPRECIACAO-JUROS-IMPOSTOS-E-SEGUROS-MANUTENCAO-E-MATERIAIS-NA-OPERACAO-DOS-EQUIPAMENTOS.pdf" TargetMode="External"/><Relationship Id="rId2493" Type="http://schemas.openxmlformats.org/officeDocument/2006/relationships/hyperlink" Target="https://www.caixa.gov.br/Downloads/sinapi-cadernos-tecnicos/SINAPI-CT-DEPRECIACAO-JUROS-IMPOSTOS-E-SEGUROS-MANUTENCAO-E-MATERIAIS-NA-OPERACAO-DOS-EQUIPAMENTOS.pdf" TargetMode="External"/><Relationship Id="rId3337" Type="http://schemas.openxmlformats.org/officeDocument/2006/relationships/hyperlink" Target="https://www.caixa.gov.br/Downloads/sinapi-cadernos-tecnicos/SINAPI-CT-ESCAVACAO-EM-MATERIAL-DE-3&#170;-CATEGORIA.pdf" TargetMode="External"/><Relationship Id="rId3544" Type="http://schemas.openxmlformats.org/officeDocument/2006/relationships/hyperlink" Target="https://www.caixa.gov.br/Downloads/sinapi-cadernos-tecnicos/SINAPI-CT-ESQUADRIAS-PORTAS.pdf" TargetMode="External"/><Relationship Id="rId3751" Type="http://schemas.openxmlformats.org/officeDocument/2006/relationships/hyperlink" Target="https://www.caixa.gov.br/Downloads/sinapi-cadernos-tecnicos/SINAPI-CT-ESTRUTURAS-DE-CONTENCAO-ESTACAS-PAREDES-DIAFRAGMA-E-MURETA-GUIA.pdf" TargetMode="External"/><Relationship Id="rId4802" Type="http://schemas.openxmlformats.org/officeDocument/2006/relationships/hyperlink" Target="https://www.caixa.gov.br/Downloads/sinapi-cadernos-tecnicos/SINAPI-CT-INSTALACOES-ELETRICAS-REDE-DE-DISTRIBUICAO.pdf" TargetMode="External"/><Relationship Id="rId7001" Type="http://schemas.openxmlformats.org/officeDocument/2006/relationships/hyperlink" Target="https://www.caixa.gov.br/Downloads/sinapi-metodologia/Livro_SINAPI_Calculos_Parametros.pdf" TargetMode="External"/><Relationship Id="rId7958" Type="http://schemas.openxmlformats.org/officeDocument/2006/relationships/hyperlink" Target="https://www.caixa.gov.br/Downloads/sinapi-cadernos-tecnicos/SINAPI-CT-PINTURA-PARA-PISOS-E-PARA-SINALIZACAO-HORIZONTAL-E-VERTICAL.pdf" TargetMode="External"/><Relationship Id="rId258" Type="http://schemas.openxmlformats.org/officeDocument/2006/relationships/hyperlink" Target="https://www.caixa.gov.br/Downloads/sinapi-cadernos-tecnicos/SINAPI-CT-ARGAMASSAS.pdf" TargetMode="External"/><Relationship Id="rId465" Type="http://schemas.openxmlformats.org/officeDocument/2006/relationships/hyperlink" Target="https://www.caixa.gov.br/Downloads/sinapi-cadernos-tecnicos/SINAPI-CT-ASSENTAMENTO-DE-TUBOS-DE-PVC-E-METALICOS-EM-REDES-DE-AGUA.pdf" TargetMode="External"/><Relationship Id="rId672" Type="http://schemas.openxmlformats.org/officeDocument/2006/relationships/hyperlink" Target="https://www.caixa.gov.br/Downloads/sinapi-cadernos-tecnicos/SINAPI-CT-ASSENTAMENTO-DE-TUBOS-DE-ESGOTO-OU-DRENAGEM-PLUVIAL-EM-CONCRETO.pdf" TargetMode="External"/><Relationship Id="rId1095" Type="http://schemas.openxmlformats.org/officeDocument/2006/relationships/hyperlink" Target="https://www.caixa.gov.br/Downloads/sinapi-cadernos-tecnicos/SINAPI-CT-CAIXAS-ENTERRADAS.pdf" TargetMode="External"/><Relationship Id="rId2146" Type="http://schemas.openxmlformats.org/officeDocument/2006/relationships/hyperlink" Target="https://www.caixa.gov.br/Downloads/sinapi-cadernos-tecnicos/SINAPI-CT-DEPRECIACAO-JUROS-IMPOSTOS-E-SEGUROS-MANUTENCAO-E-MATERIAIS-NA-OPERACAO-DOS-EQUIPAMENTOS.pdf" TargetMode="External"/><Relationship Id="rId2353" Type="http://schemas.openxmlformats.org/officeDocument/2006/relationships/hyperlink" Target="https://www.caixa.gov.br/Downloads/sinapi-cadernos-tecnicos/SINAPI-CT-DEPRECIACAO-JUROS-IMPOSTOS-E-SEGUROS-MANUTENCAO-E-MATERIAIS-NA-OPERACAO-DOS-EQUIPAMENTOS.pdf" TargetMode="External"/><Relationship Id="rId2560" Type="http://schemas.openxmlformats.org/officeDocument/2006/relationships/hyperlink" Target="https://www.caixa.gov.br/Downloads/sinapi-cadernos-tecnicos/SINAPI-CT-DEPRECIACAO-JUROS-IMPOSTOS-E-SEGUROS-MANUTENCAO-E-MATERIAIS-NA-OPERACAO-DOS-EQUIPAMENTOS.pdf" TargetMode="External"/><Relationship Id="rId3404" Type="http://schemas.openxmlformats.org/officeDocument/2006/relationships/hyperlink" Target="https://www.caixa.gov.br/Downloads/sinapi-cadernos-tecnicos/SINAPI-CT-ESCORAMENTO-E-PREPARO-DE-FUNDO-DE-VALAS.pdf" TargetMode="External"/><Relationship Id="rId3611" Type="http://schemas.openxmlformats.org/officeDocument/2006/relationships/hyperlink" Target="https://www.caixa.gov.br/Downloads/sinapi-cadernos-tecnicos/SINAPI-CT-ESTACAS-RAIZ.pdf" TargetMode="External"/><Relationship Id="rId6767" Type="http://schemas.openxmlformats.org/officeDocument/2006/relationships/hyperlink" Target="https://www.caixa.gov.br/Downloads/sinapi-metodologia/Livro_SINAPI_Calculos_Parametros.pdf" TargetMode="External"/><Relationship Id="rId6974" Type="http://schemas.openxmlformats.org/officeDocument/2006/relationships/hyperlink" Target="https://www.caixa.gov.br/Downloads/sinapi-metodologia/Livro_SINAPI_Calculos_Parametros.pdf" TargetMode="External"/><Relationship Id="rId7818" Type="http://schemas.openxmlformats.org/officeDocument/2006/relationships/hyperlink" Target="https://www.caixa.gov.br/Downloads/sinapi-cadernos-tecnicos/SINAPI-CT-PINTURA-EXTERNA.pdf" TargetMode="External"/><Relationship Id="rId9173" Type="http://schemas.openxmlformats.org/officeDocument/2006/relationships/hyperlink" Target="https://www.caixa.gov.br/Downloads/sinapi-cadernos-tecnicos/SINAPI-CT-TRANSPORTE-DE-MATERIAIS-DENTRO-DO-CANTEIRO-DE-OBRAS.pdf" TargetMode="External"/><Relationship Id="rId9380" Type="http://schemas.openxmlformats.org/officeDocument/2006/relationships/hyperlink" Target="https://www.caixa.gov.br/Downloads/sinapi-cadernos-tecnicos/SINAPI-CT-TRATAMENTOS-SUPERFICIAIS.pdf" TargetMode="External"/><Relationship Id="rId118" Type="http://schemas.openxmlformats.org/officeDocument/2006/relationships/hyperlink" Target="https://www.caixa.gov.br/Downloads/sinapi-cadernos-tecnicos/SINAPI-CT-ARGAMASSAS.pdf" TargetMode="External"/><Relationship Id="rId325" Type="http://schemas.openxmlformats.org/officeDocument/2006/relationships/hyperlink" Target="https://www.caixa.gov.br/Downloads/sinapi-cadernos-tecnicos/SINAPI-CT-ARMACAO-PARA-ESTRUTURAS-DE-CONCRETO-ARMADO.pdf" TargetMode="External"/><Relationship Id="rId532" Type="http://schemas.openxmlformats.org/officeDocument/2006/relationships/hyperlink" Target="https://www.caixa.gov.br/Downloads/sinapi-cadernos-tecnicos/SINAPI-CT-ASSENTAMENTO-DE-TUBOS-DE-PVC-E-METALICOS-EM-REDES-DE-AGUA.pdf" TargetMode="External"/><Relationship Id="rId1162" Type="http://schemas.openxmlformats.org/officeDocument/2006/relationships/hyperlink" Target="https://www.caixa.gov.br/Downloads/sinapi-cadernos-tecnicos/SINAPI-CT-CAIXAS-DE-AGUA-PARA-EDIFICACOES.pdf" TargetMode="External"/><Relationship Id="rId2006" Type="http://schemas.openxmlformats.org/officeDocument/2006/relationships/hyperlink" Target="https://www.caixa.gov.br/Downloads/sinapi-cadernos-tecnicos/SINAPI-CT-DEPRECIACAO-JUROS-IMPOSTOS-E-SEGUROS-MANUTENCAO-E-MATERIAIS-NA-OPERACAO-DOS-EQUIPAMENTOS.pdf" TargetMode="External"/><Relationship Id="rId2213" Type="http://schemas.openxmlformats.org/officeDocument/2006/relationships/hyperlink" Target="https://www.caixa.gov.br/Downloads/sinapi-cadernos-tecnicos/SINAPI-CT-DEPRECIACAO-JUROS-IMPOSTOS-E-SEGUROS-MANUTENCAO-E-MATERIAIS-NA-OPERACAO-DOS-EQUIPAMENTOS.pdf" TargetMode="External"/><Relationship Id="rId2420" Type="http://schemas.openxmlformats.org/officeDocument/2006/relationships/hyperlink" Target="https://www.caixa.gov.br/Downloads/sinapi-cadernos-tecnicos/SINAPI-CT-DEPRECIACAO-JUROS-IMPOSTOS-E-SEGUROS-MANUTENCAO-E-MATERIAIS-NA-OPERACAO-DOS-EQUIPAMENTOS.pdf" TargetMode="External"/><Relationship Id="rId5369" Type="http://schemas.openxmlformats.org/officeDocument/2006/relationships/hyperlink" Target="https://www.caixa.gov.br/Downloads/sinapi-cadernos-tecnicos/SINAPI-CT-INSTALACOES-PREDIAIS-DE-ESGOTO-TUBOS-E-CONEXOES.pdf" TargetMode="External"/><Relationship Id="rId5576" Type="http://schemas.openxmlformats.org/officeDocument/2006/relationships/hyperlink" Target="https://www.caixa.gov.br/Downloads/sinapi-cadernos-tecnicos/SINAPI-CT-INSTALACOES-PREDIAIS-DE-AGUA-FRIA-EM-PVC.pdf" TargetMode="External"/><Relationship Id="rId5783" Type="http://schemas.openxmlformats.org/officeDocument/2006/relationships/hyperlink" Target="https://www.caixa.gov.br/Downloads/sinapi-cadernos-tecnicos/SINAPI-CT-INSTALACOES-PREDIAIS-DE-AGUA-QUENTE-EM-CPVC.pdf" TargetMode="External"/><Relationship Id="rId6627" Type="http://schemas.openxmlformats.org/officeDocument/2006/relationships/hyperlink" Target="https://www.caixa.gov.br/Downloads/sinapi-cadernos-tecnicos/SINAPI-CT-INSTALACOES-PARA-CANTEIROS-DE-OBRAS.pdf" TargetMode="External"/><Relationship Id="rId9033" Type="http://schemas.openxmlformats.org/officeDocument/2006/relationships/hyperlink" Target="https://www.caixa.gov.br/Downloads/sinapi-cadernos-tecnicos/SINAPI-CT-TRANSFORMADORES.pdf" TargetMode="External"/><Relationship Id="rId9240" Type="http://schemas.openxmlformats.org/officeDocument/2006/relationships/hyperlink" Target="https://www.caixa.gov.br/Downloads/sinapi-cadernos-tecnicos/SINAPI-CT-TRANSPORTE-CARGA-E-DESCARGA-DE-MATERIAIS.pdf" TargetMode="External"/><Relationship Id="rId1022" Type="http://schemas.openxmlformats.org/officeDocument/2006/relationships/hyperlink" Target="https://www.caixa.gov.br/Downloads/sinapi-cadernos-tecnicos/SINAPI-CT-BOCAS-PARA-BUEIROS.pdf" TargetMode="External"/><Relationship Id="rId4178" Type="http://schemas.openxmlformats.org/officeDocument/2006/relationships/hyperlink" Target="https://www.caixa.gov.br/Downloads/sinapi-cadernos-tecnicos/SINAPI-CT-GESSO.pdf" TargetMode="External"/><Relationship Id="rId4385" Type="http://schemas.openxmlformats.org/officeDocument/2006/relationships/hyperlink" Target="https://www.caixa.gov.br/Downloads/sinapi-cadernos-tecnicos/SINAPI-CT-INSTALACOES-ELETRICAS-ELETRODUTOS-EMBUTIDOS-CABOS-CAIXAS-TOMADAS-E-INTERRUPTORES.pdf" TargetMode="External"/><Relationship Id="rId4592" Type="http://schemas.openxmlformats.org/officeDocument/2006/relationships/hyperlink" Target="https://www.caixa.gov.br/Downloads/sinapi-cadernos-tecnicos/SINAPI-CT-INSTALACOES-ELETRICAS-ELETRODUTOS-CONEXOES-E-CONDULETES-APARENTES.pdf" TargetMode="External"/><Relationship Id="rId5229" Type="http://schemas.openxmlformats.org/officeDocument/2006/relationships/hyperlink" Target="https://www.caixa.gov.br/Downloads/sinapi-cadernos-tecnicos/SINAPI-CT-INSTALACOES-HIDRAULICAS-EM-PEX.pdf" TargetMode="External"/><Relationship Id="rId5436" Type="http://schemas.openxmlformats.org/officeDocument/2006/relationships/hyperlink" Target="https://www.caixa.gov.br/Downloads/sinapi-cadernos-tecnicos/SINAPI-CT-INSTALACOES-PREDIAIS-DE-ESGOTO-TUBOS-E-CONEXOES.pdf" TargetMode="External"/><Relationship Id="rId5990" Type="http://schemas.openxmlformats.org/officeDocument/2006/relationships/hyperlink" Target="https://www.caixa.gov.br/Downloads/sinapi-cadernos-tecnicos/SINAPI-CT-INSTALACOES-DE-GAS-E-INCENDIO-EM-ACO-E-FERRO-GALVANIZADO.pdf" TargetMode="External"/><Relationship Id="rId6834" Type="http://schemas.openxmlformats.org/officeDocument/2006/relationships/hyperlink" Target="https://www.caixa.gov.br/Downloads/sinapi-metodologia/Livro_SINAPI_Calculos_Parametros.pdf" TargetMode="External"/><Relationship Id="rId9100" Type="http://schemas.openxmlformats.org/officeDocument/2006/relationships/hyperlink" Target="https://www.caixa.gov.br/Downloads/sinapi-cadernos-tecnicos/SINAPI-CT-TRANSPORTE-FLUVIAL-CARGA-E-DESCARGA.pdf" TargetMode="External"/><Relationship Id="rId1979" Type="http://schemas.openxmlformats.org/officeDocument/2006/relationships/hyperlink" Target="https://www.caixa.gov.br/Downloads/sinapi-cadernos-tecnicos/SINAPI-CT-DEPRECIACAO-JUROS-IMPOSTOS-E-SEGUROS-MANUTENCAO-E-MATERIAIS-NA-OPERACAO-DOS-EQUIPAMENTOS.pdf" TargetMode="External"/><Relationship Id="rId3194" Type="http://schemas.openxmlformats.org/officeDocument/2006/relationships/hyperlink" Target="https://www.caixa.gov.br/Downloads/sinapi-cadernos-tecnicos/SINAPI-CT-ESCAVACAO-VERTICAL-A-CEU-ABERTO.pdf" TargetMode="External"/><Relationship Id="rId4038" Type="http://schemas.openxmlformats.org/officeDocument/2006/relationships/hyperlink" Target="https://www.caixa.gov.br/Downloads/sinapi-cadernos-tecnicos/SINAPI-CT-FORMAS-PARA-ESTRUTURAS-DE-CONCRETO-ARMADO.pdf" TargetMode="External"/><Relationship Id="rId4245" Type="http://schemas.openxmlformats.org/officeDocument/2006/relationships/hyperlink" Target="https://www.caixa.gov.br/Downloads/sinapi-cadernos-tecnicos/SINAPI-CT-GUIAS-E-SARJETAS.pdf" TargetMode="External"/><Relationship Id="rId5643" Type="http://schemas.openxmlformats.org/officeDocument/2006/relationships/hyperlink" Target="https://www.caixa.gov.br/Downloads/sinapi-cadernos-tecnicos/SINAPI-CT-INSTALACOES-PREDIAIS-DE-AGUA-FRIA-EM-PVC.pdf" TargetMode="External"/><Relationship Id="rId5850" Type="http://schemas.openxmlformats.org/officeDocument/2006/relationships/hyperlink" Target="https://www.caixa.gov.br/Downloads/sinapi-cadernos-tecnicos/SINAPI-CT-INSTALACOES-PREDIAIS-DE-AGUAS-PLUVIAIS-TUBOS-CONEXOES-CAIXAS-E-RALOS.pdf" TargetMode="External"/><Relationship Id="rId6901" Type="http://schemas.openxmlformats.org/officeDocument/2006/relationships/hyperlink" Target="https://www.caixa.gov.br/Downloads/sinapi-metodologia/Livro_SINAPI_Calculos_Parametros.pdf" TargetMode="External"/><Relationship Id="rId8799" Type="http://schemas.openxmlformats.org/officeDocument/2006/relationships/hyperlink" Target="https://www.caixa.gov.br/Downloads/sinapi-cadernos-tecnicos/SINAPI-CT-REVESTIMENTOS-CERAMICOS-INTERNOS.pdf" TargetMode="External"/><Relationship Id="rId1839" Type="http://schemas.openxmlformats.org/officeDocument/2006/relationships/hyperlink" Target="https://www.caixa.gov.br/Downloads/sinapi-cadernos-tecnicos/SINAPI-CT-CUSTOS-HORARIOS-PRODUTIVO-E-IMPRODUTIVO-DOS-EQUIPAMENTOS.pdf" TargetMode="External"/><Relationship Id="rId3054" Type="http://schemas.openxmlformats.org/officeDocument/2006/relationships/hyperlink" Target="https://www.caixa.gov.br/Downloads/sinapi-cadernos-tecnicos/SINAPI-CT-ESCADAS.pdf" TargetMode="External"/><Relationship Id="rId4452" Type="http://schemas.openxmlformats.org/officeDocument/2006/relationships/hyperlink" Target="https://www.caixa.gov.br/Downloads/sinapi-cadernos-tecnicos/SINAPI-CT-INSTALACOES-ELETRICAS-ELETRODUTOS-EMBUTIDOS-CABOS-CAIXAS-TOMADAS-E-INTERRUPTORES.pdf" TargetMode="External"/><Relationship Id="rId5503" Type="http://schemas.openxmlformats.org/officeDocument/2006/relationships/hyperlink" Target="https://www.caixa.gov.br/Downloads/sinapi-cadernos-tecnicos/SINAPI-CT-INSTALACOES-PREDIAIS-DE-AGUA-FRIA-EM-PVC.pdf" TargetMode="External"/><Relationship Id="rId5710" Type="http://schemas.openxmlformats.org/officeDocument/2006/relationships/hyperlink" Target="https://www.caixa.gov.br/Downloads/sinapi-cadernos-tecnicos/SINAPI-CT-INSTALACOES-PREDIAIS-DE-AGUA-QUENTE-EM-CPVC.pdf" TargetMode="External"/><Relationship Id="rId8659" Type="http://schemas.openxmlformats.org/officeDocument/2006/relationships/hyperlink" Target="https://www.caixa.gov.br/Downloads/sinapi-cadernos-tecnicos/SINAPI-CT-REDES-DE-AGUA-E-ESGOTO-EM-PEAD-LISO-(TUBOS-E-CONEXOES).pdf" TargetMode="External"/><Relationship Id="rId8866" Type="http://schemas.openxmlformats.org/officeDocument/2006/relationships/hyperlink" Target="https://www.caixa.gov.br/Downloads/sinapi-cadernos-tecnicos/SINAPI-CT-SINALIZACAO-VERTICAL-VIARIA.pdf" TargetMode="External"/><Relationship Id="rId182" Type="http://schemas.openxmlformats.org/officeDocument/2006/relationships/hyperlink" Target="https://www.caixa.gov.br/Downloads/sinapi-cadernos-tecnicos/SINAPI-CT-ARGAMASSAS.pdf" TargetMode="External"/><Relationship Id="rId1906" Type="http://schemas.openxmlformats.org/officeDocument/2006/relationships/hyperlink" Target="https://www.caixa.gov.br/Downloads/sinapi-cadernos-tecnicos/SINAPI-CT-DEPRECIACAO-JUROS-IMPOSTOS-E-SEGUROS-MANUTENCAO-E-MATERIAIS-NA-OPERACAO-DOS-EQUIPAMENTOS.pdf" TargetMode="External"/><Relationship Id="rId3261" Type="http://schemas.openxmlformats.org/officeDocument/2006/relationships/hyperlink" Target="https://www.caixa.gov.br/Downloads/sinapi-cadernos-tecnicos/SINAPI-CT-ESCAVACAO-VERTICAL-A-CEU-ABERTO.pdf" TargetMode="External"/><Relationship Id="rId4105" Type="http://schemas.openxmlformats.org/officeDocument/2006/relationships/hyperlink" Target="https://www.caixa.gov.br/Downloads/sinapi-cadernos-tecnicos/SINAPI-CT-FORMAS-PARA-ESTRUTURAS-DE-CONCRETO-ARMADO.pdf" TargetMode="External"/><Relationship Id="rId4312" Type="http://schemas.openxmlformats.org/officeDocument/2006/relationships/hyperlink" Target="https://www.caixa.gov.br/Downloads/sinapi-cadernos-tecnicos/SINAPI-CT-ILUMINACAO-PREDIAL-E-MONITORAMENTO.pdf" TargetMode="External"/><Relationship Id="rId7468" Type="http://schemas.openxmlformats.org/officeDocument/2006/relationships/hyperlink" Target="https://www.caixa.gov.br/Downloads/sinapi-cadernos-tecnicos/SINAPI-CT-MONTAGEM-DE-GRUAS-E-CREMALHEIRAS.pdf" TargetMode="External"/><Relationship Id="rId7675" Type="http://schemas.openxmlformats.org/officeDocument/2006/relationships/hyperlink" Target="https://www.caixa.gov.br/Downloads/sinapi-cadernos-tecnicos/SINAPI-CT-PAVIMENTO-INTERTRAVADO.pdf" TargetMode="External"/><Relationship Id="rId7882" Type="http://schemas.openxmlformats.org/officeDocument/2006/relationships/hyperlink" Target="https://www.caixa.gov.br/Downloads/sinapi-cadernos-tecnicos/SINAPI-CT-PINTURA-EM-MADEIRA.pdf" TargetMode="External"/><Relationship Id="rId8519" Type="http://schemas.openxmlformats.org/officeDocument/2006/relationships/hyperlink" Target="https://www.caixa.gov.br/Downloads/sinapi-cadernos-tecnicos/SINAPI-CT-RECOMPOSICAO-DE-PAVIMENTOS.pdf" TargetMode="External"/><Relationship Id="rId8726" Type="http://schemas.openxmlformats.org/officeDocument/2006/relationships/hyperlink" Target="https://www.caixa.gov.br/Downloads/sinapi-cadernos-tecnicos/SINAPI-CT-REDES-DE-AGUA-E-ESGOTO-EM-PEAD-LISO-(TUBOS-E-CONEXOES).pdf" TargetMode="External"/><Relationship Id="rId8933" Type="http://schemas.openxmlformats.org/officeDocument/2006/relationships/hyperlink" Target="https://www.caixa.gov.br/Downloads/sinapi-cadernos-tecnicos/SINAPI-CT-SISTEMAS-DE-MEDICAO.pdf" TargetMode="External"/><Relationship Id="rId2070" Type="http://schemas.openxmlformats.org/officeDocument/2006/relationships/hyperlink" Target="https://www.caixa.gov.br/Downloads/sinapi-cadernos-tecnicos/SINAPI-CT-DEPRECIACAO-JUROS-IMPOSTOS-E-SEGUROS-MANUTENCAO-E-MATERIAIS-NA-OPERACAO-DOS-EQUIPAMENTOS.pdf" TargetMode="External"/><Relationship Id="rId3121" Type="http://schemas.openxmlformats.org/officeDocument/2006/relationships/hyperlink" Target="https://www.caixa.gov.br/Downloads/sinapi-cadernos-tecnicos/SINAPI-CT-ESCADAS.pdf" TargetMode="External"/><Relationship Id="rId6277" Type="http://schemas.openxmlformats.org/officeDocument/2006/relationships/hyperlink" Target="https://www.caixa.gov.br/Downloads/sinapi-cadernos-tecnicos/SINAPI-CT-INSTALACOES-DE-GAS-EM-PEX-MULTICAMADAS.pdf" TargetMode="External"/><Relationship Id="rId6484" Type="http://schemas.openxmlformats.org/officeDocument/2006/relationships/hyperlink" Target="https://www.caixa.gov.br/Downloads/sinapi-cadernos-tecnicos/SINAPI-CT-INSTALACOES-EM-COBRE.pdf" TargetMode="External"/><Relationship Id="rId6691" Type="http://schemas.openxmlformats.org/officeDocument/2006/relationships/hyperlink" Target="https://www.caixa.gov.br/Downloads/sinapi-cadernos-tecnicos/SINAPI-CT-LIGACOES-PREDIAIS-DE-AGUA-E-ESGOTO.pdf" TargetMode="External"/><Relationship Id="rId7328" Type="http://schemas.openxmlformats.org/officeDocument/2006/relationships/hyperlink" Target="https://www.caixa.gov.br/Downloads/sinapi-cadernos-tecnicos/SINAPI-CT-MASSA-UNICA-EXTERNA.pdf" TargetMode="External"/><Relationship Id="rId7535" Type="http://schemas.openxmlformats.org/officeDocument/2006/relationships/hyperlink" Target="https://www.caixa.gov.br/Downloads/sinapi-cadernos-tecnicos/SINAPI-CT-PAREDES-DE-CONCRETO-ESTUCAMENTO.pdf" TargetMode="External"/><Relationship Id="rId7742" Type="http://schemas.openxmlformats.org/officeDocument/2006/relationships/hyperlink" Target="https://www.caixa.gov.br/Downloads/sinapi-cadernos-tecnicos/SINAPI-CT-PERFURACAO-HORIZONTAL-DIRECIONAL-HDD.pdf" TargetMode="External"/><Relationship Id="rId999" Type="http://schemas.openxmlformats.org/officeDocument/2006/relationships/hyperlink" Target="https://www.caixa.gov.br/Downloads/sinapi-cadernos-tecnicos/SINAPI-CT-BOCAS-PARA-BUEIROS.pdf" TargetMode="External"/><Relationship Id="rId2887" Type="http://schemas.openxmlformats.org/officeDocument/2006/relationships/hyperlink" Target="https://www.caixa.gov.br/Downloads/sinapi-cadernos-tecnicos/SINAPI-CT-ELETROCALHAS.pdf" TargetMode="External"/><Relationship Id="rId5086" Type="http://schemas.openxmlformats.org/officeDocument/2006/relationships/hyperlink" Target="https://www.caixa.gov.br/Downloads/sinapi-cadernos-tecnicos/SINAPI-CT-INSTALACOES-HIDRAULICAS-RESERVACAO-E-BOMBAS-DE-RECALQUE.pdf" TargetMode="External"/><Relationship Id="rId5293" Type="http://schemas.openxmlformats.org/officeDocument/2006/relationships/hyperlink" Target="https://www.caixa.gov.br/Downloads/sinapi-cadernos-tecnicos/SINAPI-CT-INSTALACOES-HIDRAULICAS-EM-PPR.pdf" TargetMode="External"/><Relationship Id="rId6137" Type="http://schemas.openxmlformats.org/officeDocument/2006/relationships/hyperlink" Target="https://www.caixa.gov.br/Downloads/sinapi-cadernos-tecnicos/SINAPI-CT-INSTALACOES-DE-GAS-E-INCENDIO-EM-ACO-E-FERRO-GALVANIZADO.pdf" TargetMode="External"/><Relationship Id="rId6344" Type="http://schemas.openxmlformats.org/officeDocument/2006/relationships/hyperlink" Target="https://www.caixa.gov.br/Downloads/sinapi-cadernos-tecnicos/SINAPI-CT-INSTALACOES-DE-AR-CONDICIONADO.pdf" TargetMode="External"/><Relationship Id="rId6551" Type="http://schemas.openxmlformats.org/officeDocument/2006/relationships/hyperlink" Target="https://www.caixa.gov.br/Downloads/sinapi-cadernos-tecnicos/SINAPI-CT-INSTALACOES-EM-COBRE.pdf" TargetMode="External"/><Relationship Id="rId7602" Type="http://schemas.openxmlformats.org/officeDocument/2006/relationships/hyperlink" Target="https://www.caixa.gov.br/Downloads/sinapi-cadernos-tecnicos/SINAPI-CT-PARQUINHOS-E-EQUIPAMENTOS-DE-GINASTICA-AO-AR-LIVRE.pdf" TargetMode="External"/><Relationship Id="rId859" Type="http://schemas.openxmlformats.org/officeDocument/2006/relationships/hyperlink" Target="https://www.caixa.gov.br/Downloads/sinapi-cadernos-tecnicos/SINAPI-CT-ATERROS-BASES-SUB-BASES-E-IMPRIMACOES.pdf" TargetMode="External"/><Relationship Id="rId1489" Type="http://schemas.openxmlformats.org/officeDocument/2006/relationships/hyperlink" Target="https://www.caixa.gov.br/Downloads/sinapi-cadernos-tecnicos/SINAPI-CT-CUSTOS-HORARIOS-PRODUTIVO-E-IMPRODUTIVO-DOS-EQUIPAMENTOS.pdf" TargetMode="External"/><Relationship Id="rId1696" Type="http://schemas.openxmlformats.org/officeDocument/2006/relationships/hyperlink" Target="https://www.caixa.gov.br/Downloads/sinapi-cadernos-tecnicos/SINAPI-CT-CUSTOS-HORARIOS-PRODUTIVO-E-IMPRODUTIVO-DOS-EQUIPAMENTOS.pdf" TargetMode="External"/><Relationship Id="rId3938" Type="http://schemas.openxmlformats.org/officeDocument/2006/relationships/hyperlink" Target="https://www.caixa.gov.br/Downloads/sinapi-cadernos-tecnicos/SINAPI-CT-FOSSAS-E-SUMIDOUROS.pdf" TargetMode="External"/><Relationship Id="rId5153" Type="http://schemas.openxmlformats.org/officeDocument/2006/relationships/hyperlink" Target="https://www.caixa.gov.br/Downloads/sinapi-cadernos-tecnicos/SINAPI-CT-INSTALACOES-HIDRAULICAS-EM-PEX.pdf" TargetMode="External"/><Relationship Id="rId5360" Type="http://schemas.openxmlformats.org/officeDocument/2006/relationships/hyperlink" Target="https://www.caixa.gov.br/Downloads/sinapi-cadernos-tecnicos/SINAPI-CT-INSTALACOES-PREDIAIS-DE-ESGOTO-TUBOS-E-CONEXOES.pdf" TargetMode="External"/><Relationship Id="rId6204" Type="http://schemas.openxmlformats.org/officeDocument/2006/relationships/hyperlink" Target="https://www.caixa.gov.br/Downloads/sinapi-cadernos-tecnicos/SINAPI-CT-INSTALACOES-DE-GAS-E-INCENDIO-EM-ACO-E-FERRO-GALVANIZADO.pdf" TargetMode="External"/><Relationship Id="rId6411" Type="http://schemas.openxmlformats.org/officeDocument/2006/relationships/hyperlink" Target="https://www.caixa.gov.br/Downloads/sinapi-cadernos-tecnicos/SINAPI-CT-INSTALACOES-EM-COBRE.pdf" TargetMode="External"/><Relationship Id="rId9567" Type="http://schemas.openxmlformats.org/officeDocument/2006/relationships/hyperlink" Target="https://www.caixa.gov.br/Downloads/sinapi-cadernos-tecnicos/SINAPI-CT-VALVULAS-E-REGISTROS-PARA-SISTEMAS-PREDIAIS.pdf" TargetMode="External"/><Relationship Id="rId1349" Type="http://schemas.openxmlformats.org/officeDocument/2006/relationships/hyperlink" Target="https://www.caixa.gov.br/Downloads/sinapi-cadernos-tecnicos/SINAPI-CT-CONCRETO-PROTENDIDO.pdf" TargetMode="External"/><Relationship Id="rId2747" Type="http://schemas.openxmlformats.org/officeDocument/2006/relationships/hyperlink" Target="https://www.caixa.gov.br/Downloads/sinapi-cadernos-tecnicos/SINAPI-CT-DRENAGEM-DE-AR-CONDICIONADO.pdf" TargetMode="External"/><Relationship Id="rId2954" Type="http://schemas.openxmlformats.org/officeDocument/2006/relationships/hyperlink" Target="https://www.caixa.gov.br/Downloads/sinapi-cadernos-tecnicos/SINAPI-CT-ENERGIA-SOLAR-PARA-EDIFICACOES.pdf" TargetMode="External"/><Relationship Id="rId5013" Type="http://schemas.openxmlformats.org/officeDocument/2006/relationships/hyperlink" Target="https://www.caixa.gov.br/Downloads/sinapi-cadernos-tecnicos/SINAPI-CT-INSTALACOES-HIDRAULICAS-RESERVACAO-E-BOMBAS-DE-RECALQUE.pdf" TargetMode="External"/><Relationship Id="rId5220" Type="http://schemas.openxmlformats.org/officeDocument/2006/relationships/hyperlink" Target="https://www.caixa.gov.br/Downloads/sinapi-cadernos-tecnicos/SINAPI-CT-INSTALACOES-HIDRAULICAS-EM-PEX.pdf" TargetMode="External"/><Relationship Id="rId8169" Type="http://schemas.openxmlformats.org/officeDocument/2006/relationships/hyperlink" Target="https://www.caixa.gov.br/Downloads/sinapi-cadernos-tecnicos/SINAPI-CT-POCOS-DE-VISITA-E-CAIXAS-PARA-BOCAS-DE-LOBO.pdf" TargetMode="External"/><Relationship Id="rId8376" Type="http://schemas.openxmlformats.org/officeDocument/2006/relationships/hyperlink" Target="https://www.caixa.gov.br/Downloads/sinapi-cadernos-tecnicos/SINAPI-CT-RADIER-PISO-DE-CONCRETO-E-LAJE-SOBRE-SOLO.pdf" TargetMode="External"/><Relationship Id="rId719" Type="http://schemas.openxmlformats.org/officeDocument/2006/relationships/hyperlink" Target="https://www.caixa.gov.br/Downloads/sinapi-cadernos-tecnicos/SINAPI-CT-ATERRO-E-REATERRO-DE-VALAS.pdf" TargetMode="External"/><Relationship Id="rId926" Type="http://schemas.openxmlformats.org/officeDocument/2006/relationships/hyperlink" Target="https://www.caixa.gov.br/Downloads/sinapi-cadernos-tecnicos/SINAPI-CT-ATERROS-BASES-SUB-BASES-E-IMPRIMACOES.pdf" TargetMode="External"/><Relationship Id="rId1556" Type="http://schemas.openxmlformats.org/officeDocument/2006/relationships/hyperlink" Target="https://www.caixa.gov.br/Downloads/sinapi-cadernos-tecnicos/SINAPI-CT-CUSTOS-HORARIOS-PRODUTIVO-E-IMPRODUTIVO-DOS-EQUIPAMENTOS.pdf" TargetMode="External"/><Relationship Id="rId1763" Type="http://schemas.openxmlformats.org/officeDocument/2006/relationships/hyperlink" Target="https://www.caixa.gov.br/Downloads/sinapi-cadernos-tecnicos/SINAPI-CT-CUSTOS-HORARIOS-PRODUTIVO-E-IMPRODUTIVO-DOS-EQUIPAMENTOS.pdf" TargetMode="External"/><Relationship Id="rId1970" Type="http://schemas.openxmlformats.org/officeDocument/2006/relationships/hyperlink" Target="https://www.caixa.gov.br/Downloads/sinapi-cadernos-tecnicos/SINAPI-CT-DEPRECIACAO-JUROS-IMPOSTOS-E-SEGUROS-MANUTENCAO-E-MATERIAIS-NA-OPERACAO-DOS-EQUIPAMENTOS.pdf" TargetMode="External"/><Relationship Id="rId2607" Type="http://schemas.openxmlformats.org/officeDocument/2006/relationships/hyperlink" Target="https://www.caixa.gov.br/Downloads/sinapi-cadernos-tecnicos/SINAPI-CT-DEPRECIACAO-JUROS-IMPOSTOS-E-SEGUROS-MANUTENCAO-E-MATERIAIS-NA-OPERACAO-DOS-EQUIPAMENTOS.pdf" TargetMode="External"/><Relationship Id="rId2814" Type="http://schemas.openxmlformats.org/officeDocument/2006/relationships/hyperlink" Target="https://www.caixa.gov.br/Downloads/sinapi-cadernos-tecnicos/SINAPI-CT-DUTOS-PARA-AR-CONDICIONADO.pdf" TargetMode="External"/><Relationship Id="rId7185" Type="http://schemas.openxmlformats.org/officeDocument/2006/relationships/hyperlink" Target="https://www.caixa.gov.br/Downloads/sinapi-cadernos-tecnicos/SINAPI-CT-LOUCAS-E-METAIS.pdf" TargetMode="External"/><Relationship Id="rId8029" Type="http://schemas.openxmlformats.org/officeDocument/2006/relationships/hyperlink" Target="https://www.caixa.gov.br/Downloads/sinapi-cadernos-tecnicos/SINAPI-CT-POSTES-DE-CONCRETO-E-METALICOS.pdf" TargetMode="External"/><Relationship Id="rId8583" Type="http://schemas.openxmlformats.org/officeDocument/2006/relationships/hyperlink" Target="https://www.caixa.gov.br/Downloads/sinapi-cadernos-tecnicos/SINAPI-CT-REDES-DE-LOGICA-TELEFONIA-E-IMAGEM.pdf" TargetMode="External"/><Relationship Id="rId8790" Type="http://schemas.openxmlformats.org/officeDocument/2006/relationships/hyperlink" Target="https://www.caixa.gov.br/Downloads/sinapi-cadernos-tecnicos/SINAPI-CT-REVESTIMENTOS-CERAMICOS-INTERNOS.pdf" TargetMode="External"/><Relationship Id="rId9427" Type="http://schemas.openxmlformats.org/officeDocument/2006/relationships/hyperlink" Target="https://www.caixa.gov.br/Downloads/sinapi-cadernos-tecnicos/SINAPI-CT-TUBULACAO-FLANGEADA-PARA-REDES-DE-AGUA.pdf" TargetMode="External"/><Relationship Id="rId9634" Type="http://schemas.openxmlformats.org/officeDocument/2006/relationships/hyperlink" Target="https://www.caixa.gov.br/Downloads/sinapi-cadernos-tecnicos/SINAPI-CT-VALVULAS-E-REGISTROS-PARA-SISTEMAS-PREDIAIS.pdf" TargetMode="External"/><Relationship Id="rId55" Type="http://schemas.openxmlformats.org/officeDocument/2006/relationships/hyperlink" Target="https://www.caixa.gov.br/Downloads/sinapi-cadernos-tecnicos/SINAPI-CT-ALVENARIA-DE-VEDACAO.pdf" TargetMode="External"/><Relationship Id="rId1209" Type="http://schemas.openxmlformats.org/officeDocument/2006/relationships/hyperlink" Target="https://www.caixa.gov.br/Downloads/sinapi-cadernos-tecnicos/SINAPI-CT-CANALETAS-GRELHAS-E-CAIXAS-COM-GRELHA-PARA-DRENAGEM.pdf" TargetMode="External"/><Relationship Id="rId1416" Type="http://schemas.openxmlformats.org/officeDocument/2006/relationships/hyperlink" Target="https://www.caixa.gov.br/Downloads/sinapi-cadernos-tecnicos/SINAPI-CT-CONTRAPISO.pdf" TargetMode="External"/><Relationship Id="rId1623" Type="http://schemas.openxmlformats.org/officeDocument/2006/relationships/hyperlink" Target="https://www.caixa.gov.br/Downloads/sinapi-cadernos-tecnicos/SINAPI-CT-CUSTOS-HORARIOS-PRODUTIVO-E-IMPRODUTIVO-DOS-EQUIPAMENTOS.pdf" TargetMode="External"/><Relationship Id="rId1830" Type="http://schemas.openxmlformats.org/officeDocument/2006/relationships/hyperlink" Target="https://www.caixa.gov.br/Downloads/sinapi-cadernos-tecnicos/SINAPI-CT-CUSTOS-HORARIOS-PRODUTIVO-E-IMPRODUTIVO-DOS-EQUIPAMENTOS.pdf" TargetMode="External"/><Relationship Id="rId4779" Type="http://schemas.openxmlformats.org/officeDocument/2006/relationships/hyperlink" Target="https://www.caixa.gov.br/Downloads/sinapi-cadernos-tecnicos/SINAPI-CT-INSTALACOES-ELETRICAS-REDE-DE-DISTRIBUICAO.pdf" TargetMode="External"/><Relationship Id="rId4986" Type="http://schemas.openxmlformats.org/officeDocument/2006/relationships/hyperlink" Target="https://www.caixa.gov.br/Downloads/sinapi-cadernos-tecnicos/SINAPI-CT-INSTALACOES-HIDRAULICAS-RESERVACAO-E-BOMBAS-DE-RECALQUE.pdf" TargetMode="External"/><Relationship Id="rId7392" Type="http://schemas.openxmlformats.org/officeDocument/2006/relationships/hyperlink" Target="https://www.caixa.gov.br/Downloads/sinapi-cadernos-tecnicos/SINAPI-CT-MASSA-UNICA-INTERNA.pdf" TargetMode="External"/><Relationship Id="rId8236" Type="http://schemas.openxmlformats.org/officeDocument/2006/relationships/hyperlink" Target="https://www.caixa.gov.br/Downloads/sinapi-cadernos-tecnicos/SINAPI-CT-POCOS-DE-VISITA-E-CAIXAS-PARA-BOCAS-DE-LOBO.pdf" TargetMode="External"/><Relationship Id="rId8443" Type="http://schemas.openxmlformats.org/officeDocument/2006/relationships/hyperlink" Target="https://www.caixa.gov.br/Downloads/sinapi-cadernos-tecnicos/SINAPI-CT-RASGOS-E-FIXACOES.pdf" TargetMode="External"/><Relationship Id="rId8650" Type="http://schemas.openxmlformats.org/officeDocument/2006/relationships/hyperlink" Target="https://www.caixa.gov.br/Downloads/sinapi-cadernos-tecnicos/SINAPI-CT-REDES-DE-AGUA-E-ESGOTO-EM-PEAD-LISO-(TUBOS-E-CONEXOES).pdf" TargetMode="External"/><Relationship Id="rId9701" Type="http://schemas.openxmlformats.org/officeDocument/2006/relationships/hyperlink" Target="https://www.caixa.gov.br/Downloads/sinapi-cadernos-tecnicos/SINAPI-CT-VALVULAS-PARA-REDES-DE-SANEAMENTO.pdf" TargetMode="External"/><Relationship Id="rId3588" Type="http://schemas.openxmlformats.org/officeDocument/2006/relationships/hyperlink" Target="https://www.caixa.gov.br/Downloads/sinapi-cadernos-tecnicos/SINAPI-CT-ESTACAS-BROCA-STRAUSS-E-ESCAVADA-COM-FLUIDO-ESTABILIZANTE.pdf" TargetMode="External"/><Relationship Id="rId3795" Type="http://schemas.openxmlformats.org/officeDocument/2006/relationships/hyperlink" Target="https://www.caixa.gov.br/Downloads/sinapi-cadernos-tecnicos/SINAPI-CT-ESTRUTURAS-DE-MADEIRA.pdf" TargetMode="External"/><Relationship Id="rId4639" Type="http://schemas.openxmlformats.org/officeDocument/2006/relationships/hyperlink" Target="https://www.caixa.gov.br/Downloads/sinapi-cadernos-tecnicos/SINAPI-CT-INSTALACOES-ELETRICAS-QUADROS-CABOS-DISJUNTORES-CONTATORES-E-BARRAMENTOS-BLINDADOS.pdf" TargetMode="External"/><Relationship Id="rId4846" Type="http://schemas.openxmlformats.org/officeDocument/2006/relationships/hyperlink" Target="https://www.caixa.gov.br/Downloads/sinapi-cadernos-tecnicos/SINAPI-CT-INSTALACOES-HIDRAULICAS-RESERVACAO-E-BOMBAS-DE-RECALQUE.pdf" TargetMode="External"/><Relationship Id="rId7045" Type="http://schemas.openxmlformats.org/officeDocument/2006/relationships/hyperlink" Target="https://www.caixa.gov.br/Downloads/sinapi-metodologia/Livro_SINAPI_Calculos_Parametros.pdf" TargetMode="External"/><Relationship Id="rId7252" Type="http://schemas.openxmlformats.org/officeDocument/2006/relationships/hyperlink" Target="https://www.caixa.gov.br/Downloads/sinapi-cadernos-tecnicos/SINAPI-CT-LUMINARIAS-EXTERNAS.pdf" TargetMode="External"/><Relationship Id="rId8303" Type="http://schemas.openxmlformats.org/officeDocument/2006/relationships/hyperlink" Target="https://www.caixa.gov.br/Downloads/sinapi-cadernos-tecnicos/SINAPI-CT-PRODUCAO-DE-CONCRETO.pdf" TargetMode="External"/><Relationship Id="rId8510" Type="http://schemas.openxmlformats.org/officeDocument/2006/relationships/hyperlink" Target="https://www.caixa.gov.br/Downloads/sinapi-cadernos-tecnicos/SINAPI-CT-RECOMPOSICAO-DE-PAVIMENTOS.pdf" TargetMode="External"/><Relationship Id="rId2397" Type="http://schemas.openxmlformats.org/officeDocument/2006/relationships/hyperlink" Target="https://www.caixa.gov.br/Downloads/sinapi-cadernos-tecnicos/SINAPI-CT-DEPRECIACAO-JUROS-IMPOSTOS-E-SEGUROS-MANUTENCAO-E-MATERIAIS-NA-OPERACAO-DOS-EQUIPAMENTOS.pdf" TargetMode="External"/><Relationship Id="rId3448" Type="http://schemas.openxmlformats.org/officeDocument/2006/relationships/hyperlink" Target="https://www.caixa.gov.br/Downloads/sinapi-cadernos-tecnicos/SINAPI-CT-ESQUADRIAS-JANELAS.pdf" TargetMode="External"/><Relationship Id="rId3655" Type="http://schemas.openxmlformats.org/officeDocument/2006/relationships/hyperlink" Target="https://www.caixa.gov.br/Downloads/sinapi-cadernos-tecnicos/SINAPI-CT-ESTRUTURA-E-TRAMA-PARA-COBERTURA.pdf" TargetMode="External"/><Relationship Id="rId3862" Type="http://schemas.openxmlformats.org/officeDocument/2006/relationships/hyperlink" Target="https://www.caixa.gov.br/Downloads/sinapi-cadernos-tecnicos/SINAPI-CT-EXECUCAO-DE-TIRANTES.pdf" TargetMode="External"/><Relationship Id="rId4706" Type="http://schemas.openxmlformats.org/officeDocument/2006/relationships/hyperlink" Target="https://www.caixa.gov.br/Downloads/sinapi-cadernos-tecnicos/SINAPI-CT-INSTALACOES-ELETRICAS-QUADROS-CABOS-DISJUNTORES-CONTATORES-E-BARRAMENTOS-BLINDADOS.pdf" TargetMode="External"/><Relationship Id="rId6061" Type="http://schemas.openxmlformats.org/officeDocument/2006/relationships/hyperlink" Target="https://www.caixa.gov.br/Downloads/sinapi-cadernos-tecnicos/SINAPI-CT-INSTALACOES-DE-GAS-E-INCENDIO-EM-ACO-E-FERRO-GALVANIZADO.pdf" TargetMode="External"/><Relationship Id="rId7112" Type="http://schemas.openxmlformats.org/officeDocument/2006/relationships/hyperlink" Target="https://www.caixa.gov.br/Downloads/sinapi-metodologia/Livro_SINAPI_Calculos_Parametros.pdf" TargetMode="External"/><Relationship Id="rId369" Type="http://schemas.openxmlformats.org/officeDocument/2006/relationships/hyperlink" Target="https://www.caixa.gov.br/Downloads/sinapi-cadernos-tecnicos/SINAPI-CT-ASSENTAMENTO-DE-TUBOS-DE-ESGOTO-EM-PVC-E-PEAD.pdf" TargetMode="External"/><Relationship Id="rId576" Type="http://schemas.openxmlformats.org/officeDocument/2006/relationships/hyperlink" Target="https://www.caixa.gov.br/Downloads/sinapi-cadernos-tecnicos/SINAPI-CT-ASSENTAMENTO-DE-TUBOS-DE-PVC-E-METALICOS-EM-REDES-DE-AGUA.pdf" TargetMode="External"/><Relationship Id="rId783" Type="http://schemas.openxmlformats.org/officeDocument/2006/relationships/hyperlink" Target="https://www.caixa.gov.br/Downloads/sinapi-cadernos-tecnicos/SINAPI-CT-ATERROS-BASES-SUB-BASES-E-IMPRIMACOES.pdf" TargetMode="External"/><Relationship Id="rId990" Type="http://schemas.openxmlformats.org/officeDocument/2006/relationships/hyperlink" Target="https://www.caixa.gov.br/Downloads/sinapi-cadernos-tecnicos/SINAPI-CT-BOCAS-PARA-BUEIROS.pdf" TargetMode="External"/><Relationship Id="rId2257" Type="http://schemas.openxmlformats.org/officeDocument/2006/relationships/hyperlink" Target="https://www.caixa.gov.br/Downloads/sinapi-cadernos-tecnicos/SINAPI-CT-DEPRECIACAO-JUROS-IMPOSTOS-E-SEGUROS-MANUTENCAO-E-MATERIAIS-NA-OPERACAO-DOS-EQUIPAMENTOS.pdf" TargetMode="External"/><Relationship Id="rId2464" Type="http://schemas.openxmlformats.org/officeDocument/2006/relationships/hyperlink" Target="https://www.caixa.gov.br/Downloads/sinapi-cadernos-tecnicos/SINAPI-CT-DEPRECIACAO-JUROS-IMPOSTOS-E-SEGUROS-MANUTENCAO-E-MATERIAIS-NA-OPERACAO-DOS-EQUIPAMENTOS.pdf" TargetMode="External"/><Relationship Id="rId2671" Type="http://schemas.openxmlformats.org/officeDocument/2006/relationships/hyperlink" Target="https://www.caixa.gov.br/Downloads/sinapi-cadernos-tecnicos/SINAPI-CT-DEPRECIACAO-JUROS-IMPOSTOS-E-SEGUROS-MANUTENCAO-E-MATERIAIS-NA-OPERACAO-DOS-EQUIPAMENTOS.pdf" TargetMode="External"/><Relationship Id="rId3308" Type="http://schemas.openxmlformats.org/officeDocument/2006/relationships/hyperlink" Target="https://www.caixa.gov.br/Downloads/sinapi-cadernos-tecnicos/SINAPI-CT-ESCAVACAO-DE-VALAS.pdf" TargetMode="External"/><Relationship Id="rId3515" Type="http://schemas.openxmlformats.org/officeDocument/2006/relationships/hyperlink" Target="https://www.caixa.gov.br/Downloads/sinapi-cadernos-tecnicos/SINAPI-CT-ESQUADRIAS-PORTAS.pdf" TargetMode="External"/><Relationship Id="rId4913" Type="http://schemas.openxmlformats.org/officeDocument/2006/relationships/hyperlink" Target="https://www.caixa.gov.br/Downloads/sinapi-cadernos-tecnicos/SINAPI-CT-INSTALACOES-HIDRAULICAS-RESERVACAO-E-BOMBAS-DE-RECALQUE.pdf" TargetMode="External"/><Relationship Id="rId9077" Type="http://schemas.openxmlformats.org/officeDocument/2006/relationships/hyperlink" Target="https://www.caixa.gov.br/Downloads/sinapi-cadernos-tecnicos/SINAPI-CT-TRANSPORTE-FLUVIAL-CARGA-E-DESCARGA.pdf" TargetMode="External"/><Relationship Id="rId9284" Type="http://schemas.openxmlformats.org/officeDocument/2006/relationships/hyperlink" Target="https://www.caixa.gov.br/Downloads/sinapi-cadernos-tecnicos/SINAPI-CT-TRANSPORTE-CARGA-E-DESCARGA-DE-MATERIAIS.pdf" TargetMode="External"/><Relationship Id="rId9491" Type="http://schemas.openxmlformats.org/officeDocument/2006/relationships/hyperlink" Target="https://www.caixa.gov.br/Downloads/sinapi-cadernos-tecnicos/SINAPI-CT-VERGAS-CONTRAVERGAS-E-FIXACAO-DE-ALVENARIA.pdf" TargetMode="External"/><Relationship Id="rId229" Type="http://schemas.openxmlformats.org/officeDocument/2006/relationships/hyperlink" Target="https://www.caixa.gov.br/Downloads/sinapi-cadernos-tecnicos/SINAPI-CT-ARGAMASSAS.pdf" TargetMode="External"/><Relationship Id="rId436" Type="http://schemas.openxmlformats.org/officeDocument/2006/relationships/hyperlink" Target="https://www.caixa.gov.br/Downloads/sinapi-cadernos-tecnicos/SINAPI-CT-ASSENTAMENTO-DE-TUBOS-DE-PVC-E-METALICOS-EM-REDES-DE-AGUA.pdf" TargetMode="External"/><Relationship Id="rId643" Type="http://schemas.openxmlformats.org/officeDocument/2006/relationships/hyperlink" Target="https://www.caixa.gov.br/Downloads/sinapi-cadernos-tecnicos/SINAPI-CT-ASSENTAMENTO-DE-TUBOS-DE-ESGOTO-OU-DRENAGEM-PLUVIAL-EM-CONCRETO.pdf" TargetMode="External"/><Relationship Id="rId1066" Type="http://schemas.openxmlformats.org/officeDocument/2006/relationships/hyperlink" Target="https://www.caixa.gov.br/Downloads/sinapi-cadernos-tecnicos/SINAPI-CT-BOMBAS-HIDRAULICAS-CENTRIFUGAS-HORIZONTAIS-E-SUBMERSIVEIS.pdf" TargetMode="External"/><Relationship Id="rId1273" Type="http://schemas.openxmlformats.org/officeDocument/2006/relationships/hyperlink" Target="https://www.caixa.gov.br/Downloads/sinapi-cadernos-tecnicos/SINAPI-CT-CHAPISCO.pdf" TargetMode="External"/><Relationship Id="rId1480" Type="http://schemas.openxmlformats.org/officeDocument/2006/relationships/hyperlink" Target="https://www.caixa.gov.br/Downloads/sinapi-cadernos-tecnicos/SINAPI-CT-CUSTOS-HORARIOS-PRODUTIVO-E-IMPRODUTIVO-DOS-EQUIPAMENTOS.pdf" TargetMode="External"/><Relationship Id="rId2117" Type="http://schemas.openxmlformats.org/officeDocument/2006/relationships/hyperlink" Target="https://www.caixa.gov.br/Downloads/sinapi-cadernos-tecnicos/SINAPI-CT-DEPRECIACAO-JUROS-IMPOSTOS-E-SEGUROS-MANUTENCAO-E-MATERIAIS-NA-OPERACAO-DOS-EQUIPAMENTOS.pdf" TargetMode="External"/><Relationship Id="rId2324" Type="http://schemas.openxmlformats.org/officeDocument/2006/relationships/hyperlink" Target="https://www.caixa.gov.br/Downloads/sinapi-cadernos-tecnicos/SINAPI-CT-DEPRECIACAO-JUROS-IMPOSTOS-E-SEGUROS-MANUTENCAO-E-MATERIAIS-NA-OPERACAO-DOS-EQUIPAMENTOS.pdf" TargetMode="External"/><Relationship Id="rId3722" Type="http://schemas.openxmlformats.org/officeDocument/2006/relationships/hyperlink" Target="https://www.caixa.gov.br/Downloads/sinapi-cadernos-tecnicos/SINAPI-CT-ESTRUTURA-E-TRAMA-PARA-COBERTURA.pdf" TargetMode="External"/><Relationship Id="rId6878" Type="http://schemas.openxmlformats.org/officeDocument/2006/relationships/hyperlink" Target="https://www.caixa.gov.br/Downloads/sinapi-metodologia/Livro_SINAPI_Calculos_Parametros.pdf" TargetMode="External"/><Relationship Id="rId7929" Type="http://schemas.openxmlformats.org/officeDocument/2006/relationships/hyperlink" Target="https://www.caixa.gov.br/Downloads/sinapi-cadernos-tecnicos/SINAPI-CT-PINTURA-EM-SUPERFICIES-METALICAS.pdf" TargetMode="External"/><Relationship Id="rId8093" Type="http://schemas.openxmlformats.org/officeDocument/2006/relationships/hyperlink" Target="https://www.caixa.gov.br/Downloads/sinapi-cadernos-tecnicos/SINAPI-CT-POSTES-DE-CONCRETO-E-METALICOS.pdf" TargetMode="External"/><Relationship Id="rId9144" Type="http://schemas.openxmlformats.org/officeDocument/2006/relationships/hyperlink" Target="https://www.caixa.gov.br/Downloads/sinapi-cadernos-tecnicos/SINAPI-CT-TRANSPORTE-FLUVIAL-MOMENTO-DE-TRANSPORTE.pdf" TargetMode="External"/><Relationship Id="rId9351" Type="http://schemas.openxmlformats.org/officeDocument/2006/relationships/hyperlink" Target="https://www.caixa.gov.br/Downloads/sinapi-cadernos-tecnicos/SINAPI-CT-TRANSPORTE-CARGA-E-DESCARGA-DE-MATERIAIS.pdf" TargetMode="External"/><Relationship Id="rId850" Type="http://schemas.openxmlformats.org/officeDocument/2006/relationships/hyperlink" Target="https://www.caixa.gov.br/Downloads/sinapi-cadernos-tecnicos/SINAPI-CT-ATERROS-BASES-SUB-BASES-E-IMPRIMACOES.pdf" TargetMode="External"/><Relationship Id="rId1133" Type="http://schemas.openxmlformats.org/officeDocument/2006/relationships/hyperlink" Target="https://www.caixa.gov.br/Downloads/sinapi-cadernos-tecnicos/SINAPI-CT-CAIXAS-ENTERRADAS.pdf" TargetMode="External"/><Relationship Id="rId2531" Type="http://schemas.openxmlformats.org/officeDocument/2006/relationships/hyperlink" Target="https://www.caixa.gov.br/Downloads/sinapi-cadernos-tecnicos/SINAPI-CT-DEPRECIACAO-JUROS-IMPOSTOS-E-SEGUROS-MANUTENCAO-E-MATERIAIS-NA-OPERACAO-DOS-EQUIPAMENTOS.pdf" TargetMode="External"/><Relationship Id="rId4289" Type="http://schemas.openxmlformats.org/officeDocument/2006/relationships/hyperlink" Target="https://www.caixa.gov.br/Downloads/sinapi-cadernos-tecnicos/SINAPI-CT-ILUMINACAO-PREDIAL-E-MONITORAMENTO.pdf" TargetMode="External"/><Relationship Id="rId5687" Type="http://schemas.openxmlformats.org/officeDocument/2006/relationships/hyperlink" Target="https://www.caixa.gov.br/Downloads/sinapi-cadernos-tecnicos/SINAPI-CT-INSTALACOES-PREDIAIS-DE-AGUA-QUENTE-EM-CPVC.pdf" TargetMode="External"/><Relationship Id="rId5894" Type="http://schemas.openxmlformats.org/officeDocument/2006/relationships/hyperlink" Target="https://www.caixa.gov.br/Downloads/sinapi-cadernos-tecnicos/SINAPI-CT-INSTALACOES-PREDIAIS-DE-AGUAS-PLUVIAIS-TUBOS-CONEXOES-CAIXAS-E-RALOS.pdf" TargetMode="External"/><Relationship Id="rId6738" Type="http://schemas.openxmlformats.org/officeDocument/2006/relationships/hyperlink" Target="https://www.caixa.gov.br/Downloads/sinapi-cadernos-tecnicos/SINAPI-CT-LIMPEZA-DE-OBRA.pdf" TargetMode="External"/><Relationship Id="rId6945" Type="http://schemas.openxmlformats.org/officeDocument/2006/relationships/hyperlink" Target="https://www.caixa.gov.br/Downloads/sinapi-metodologia/Livro_SINAPI_Calculos_Parametros.pdf" TargetMode="External"/><Relationship Id="rId8160" Type="http://schemas.openxmlformats.org/officeDocument/2006/relationships/hyperlink" Target="https://www.caixa.gov.br/Downloads/sinapi-cadernos-tecnicos/SINAPI-CT-POCOS-DE-VISITA-E-CAIXAS-PARA-BOCAS-DE-LOBO.pdf" TargetMode="External"/><Relationship Id="rId9004" Type="http://schemas.openxmlformats.org/officeDocument/2006/relationships/hyperlink" Target="https://www.caixa.gov.br/Downloads/sinapi-cadernos-tecnicos/SINAPI-CT-TELHAMENTO-PARA-COBERTURA.pdf" TargetMode="External"/><Relationship Id="rId503" Type="http://schemas.openxmlformats.org/officeDocument/2006/relationships/hyperlink" Target="https://www.caixa.gov.br/Downloads/sinapi-cadernos-tecnicos/SINAPI-CT-ASSENTAMENTO-DE-TUBOS-DE-PVC-E-METALICOS-EM-REDES-DE-AGUA.pdf" TargetMode="External"/><Relationship Id="rId710" Type="http://schemas.openxmlformats.org/officeDocument/2006/relationships/hyperlink" Target="https://www.caixa.gov.br/Downloads/sinapi-cadernos-tecnicos/SINAPI-CT-ASSENTAMENTO-DE-TUBOS-DE-ESGOTO-OU-DRENAGEM-PLUVIAL-EM-CONCRETO.pdf" TargetMode="External"/><Relationship Id="rId1340" Type="http://schemas.openxmlformats.org/officeDocument/2006/relationships/hyperlink" Target="https://www.caixa.gov.br/Downloads/sinapi-cadernos-tecnicos/SINAPI-CT-CONCRETO-PROTENDIDO.pdf" TargetMode="External"/><Relationship Id="rId3098" Type="http://schemas.openxmlformats.org/officeDocument/2006/relationships/hyperlink" Target="https://www.caixa.gov.br/Downloads/sinapi-cadernos-tecnicos/SINAPI-CT-ESCADAS.pdf" TargetMode="External"/><Relationship Id="rId4496" Type="http://schemas.openxmlformats.org/officeDocument/2006/relationships/hyperlink" Target="https://www.caixa.gov.br/Downloads/sinapi-cadernos-tecnicos/SINAPI-CT-INSTALACOES-ELETRICAS-ELETRODUTOS-EMBUTIDOS-CABOS-CAIXAS-TOMADAS-E-INTERRUPTORES.pdf" TargetMode="External"/><Relationship Id="rId5547" Type="http://schemas.openxmlformats.org/officeDocument/2006/relationships/hyperlink" Target="https://www.caixa.gov.br/Downloads/sinapi-cadernos-tecnicos/SINAPI-CT-INSTALACOES-PREDIAIS-DE-AGUA-FRIA-EM-PVC.pdf" TargetMode="External"/><Relationship Id="rId5754" Type="http://schemas.openxmlformats.org/officeDocument/2006/relationships/hyperlink" Target="https://www.caixa.gov.br/Downloads/sinapi-cadernos-tecnicos/SINAPI-CT-INSTALACOES-PREDIAIS-DE-AGUA-QUENTE-EM-CPVC.pdf" TargetMode="External"/><Relationship Id="rId5961" Type="http://schemas.openxmlformats.org/officeDocument/2006/relationships/hyperlink" Target="https://www.caixa.gov.br/Downloads/sinapi-cadernos-tecnicos/SINAPI-CT-INSTALACOES-DE-GAS-E-INCENDIO-EM-ACO-E-FERRO-GALVANIZADO.pdf" TargetMode="External"/><Relationship Id="rId6805" Type="http://schemas.openxmlformats.org/officeDocument/2006/relationships/hyperlink" Target="https://www.caixa.gov.br/Downloads/sinapi-metodologia/Livro_SINAPI_Calculos_Parametros.pdf" TargetMode="External"/><Relationship Id="rId9211" Type="http://schemas.openxmlformats.org/officeDocument/2006/relationships/hyperlink" Target="https://www.caixa.gov.br/Downloads/sinapi-cadernos-tecnicos/SINAPI-CT-TRANSPORTE-DE-MATERIAIS-DENTRO-DO-CANTEIRO-DE-OBRAS.pdf" TargetMode="External"/><Relationship Id="rId1200" Type="http://schemas.openxmlformats.org/officeDocument/2006/relationships/hyperlink" Target="https://www.caixa.gov.br/Downloads/sinapi-cadernos-tecnicos/SINAPI-CT-CANALETAS-GRELHAS-E-CAIXAS-COM-GRELHA-PARA-DRENAGEM.pdf" TargetMode="External"/><Relationship Id="rId4149" Type="http://schemas.openxmlformats.org/officeDocument/2006/relationships/hyperlink" Target="https://www.caixa.gov.br/Downloads/sinapi-cadernos-tecnicos/SINAPI-CT-GALERIAS-COM-ADUELAS-DE-CONCRETO.pdf" TargetMode="External"/><Relationship Id="rId4356" Type="http://schemas.openxmlformats.org/officeDocument/2006/relationships/hyperlink" Target="https://www.caixa.gov.br/Downloads/sinapi-cadernos-tecnicos/SINAPI-CT-INSTALACOES-ELETRICAS-ELETRODUTOS-EMBUTIDOS-CABOS-CAIXAS-TOMADAS-E-INTERRUPTORES.pdf" TargetMode="External"/><Relationship Id="rId4563" Type="http://schemas.openxmlformats.org/officeDocument/2006/relationships/hyperlink" Target="https://www.caixa.gov.br/Downloads/sinapi-cadernos-tecnicos/SINAPI-CT-INSTALACOES-ELETRICAS-ELETRODUTOS-CONEXOES-E-CONDULETES-APARENTES.pdf" TargetMode="External"/><Relationship Id="rId4770" Type="http://schemas.openxmlformats.org/officeDocument/2006/relationships/hyperlink" Target="https://www.caixa.gov.br/Downloads/sinapi-cadernos-tecnicos/SINAPI-CT-INSTALACOES-ELETRICAS-REDE-DE-DISTRIBUICAO.pdf" TargetMode="External"/><Relationship Id="rId5407" Type="http://schemas.openxmlformats.org/officeDocument/2006/relationships/hyperlink" Target="https://www.caixa.gov.br/Downloads/sinapi-cadernos-tecnicos/SINAPI-CT-INSTALACOES-PREDIAIS-DE-ESGOTO-TUBOS-E-CONEXOES.pdf" TargetMode="External"/><Relationship Id="rId5614" Type="http://schemas.openxmlformats.org/officeDocument/2006/relationships/hyperlink" Target="https://www.caixa.gov.br/Downloads/sinapi-cadernos-tecnicos/SINAPI-CT-INSTALACOES-PREDIAIS-DE-AGUA-FRIA-EM-PVC.pdf" TargetMode="External"/><Relationship Id="rId5821" Type="http://schemas.openxmlformats.org/officeDocument/2006/relationships/hyperlink" Target="https://www.caixa.gov.br/Downloads/sinapi-cadernos-tecnicos/SINAPI-CT-INSTALACOES-PREDIAIS-DE-AGUAS-PLUVIAIS-TUBOS-CONEXOES-CAIXAS-E-RALOS.pdf" TargetMode="External"/><Relationship Id="rId8020" Type="http://schemas.openxmlformats.org/officeDocument/2006/relationships/hyperlink" Target="https://www.caixa.gov.br/Downloads/sinapi-cadernos-tecnicos/SINAPI-CT-PISOS.pdf" TargetMode="External"/><Relationship Id="rId8977" Type="http://schemas.openxmlformats.org/officeDocument/2006/relationships/hyperlink" Target="https://www.caixa.gov.br/Downloads/sinapi-cadernos-tecnicos/SINAPI-CT-SUPRESSAO-VEGETAL.pdf" TargetMode="External"/><Relationship Id="rId3165" Type="http://schemas.openxmlformats.org/officeDocument/2006/relationships/hyperlink" Target="https://www.caixa.gov.br/Downloads/sinapi-cadernos-tecnicos/SINAPI-CT-ESCAVACAO-HORIZONTAL.pdf" TargetMode="External"/><Relationship Id="rId3372" Type="http://schemas.openxmlformats.org/officeDocument/2006/relationships/hyperlink" Target="https://www.caixa.gov.br/Downloads/sinapi-cadernos-tecnicos/SINAPI-CT-ESCORAMENTO-E-PREPARO-DE-FUNDO-DE-VALAS.pdf" TargetMode="External"/><Relationship Id="rId4009" Type="http://schemas.openxmlformats.org/officeDocument/2006/relationships/hyperlink" Target="https://www.caixa.gov.br/Downloads/sinapi-cadernos-tecnicos/SINAPI-CT-FUNDACOES-RASAS-(BLOCOS-SAPATAS-VIGAS-BALDRAME).pdf" TargetMode="External"/><Relationship Id="rId4216" Type="http://schemas.openxmlformats.org/officeDocument/2006/relationships/hyperlink" Target="https://www.caixa.gov.br/Downloads/sinapi-cadernos-tecnicos/SINAPI-CT-GUARDA-CORPO-CORRIMAO-E-GRADE-PARA-ESQUADRIAS.pdf" TargetMode="External"/><Relationship Id="rId4423" Type="http://schemas.openxmlformats.org/officeDocument/2006/relationships/hyperlink" Target="https://www.caixa.gov.br/Downloads/sinapi-cadernos-tecnicos/SINAPI-CT-INSTALACOES-ELETRICAS-ELETRODUTOS-EMBUTIDOS-CABOS-CAIXAS-TOMADAS-E-INTERRUPTORES.pdf" TargetMode="External"/><Relationship Id="rId4630" Type="http://schemas.openxmlformats.org/officeDocument/2006/relationships/hyperlink" Target="https://www.caixa.gov.br/Downloads/sinapi-cadernos-tecnicos/SINAPI-CT-INSTALACOES-ELETRICAS-ELETRODUTOS-CONEXOES-E-CONDULETES-APARENTES.pdf" TargetMode="External"/><Relationship Id="rId7579" Type="http://schemas.openxmlformats.org/officeDocument/2006/relationships/hyperlink" Target="https://www.caixa.gov.br/Downloads/sinapi-cadernos-tecnicos/SINAPI-CT-PAREDES-EM-DRYWALL.pdf" TargetMode="External"/><Relationship Id="rId7786" Type="http://schemas.openxmlformats.org/officeDocument/2006/relationships/hyperlink" Target="https://www.caixa.gov.br/Downloads/sinapi-cadernos-tecnicos/SINAPI-CT-PERFURACAO-HORIZONTAL-DIRECIONAL-HDD.pdf" TargetMode="External"/><Relationship Id="rId7993" Type="http://schemas.openxmlformats.org/officeDocument/2006/relationships/hyperlink" Target="https://www.caixa.gov.br/Downloads/sinapi-cadernos-tecnicos/SINAPI-CT-PISOS.pdf" TargetMode="External"/><Relationship Id="rId8837" Type="http://schemas.openxmlformats.org/officeDocument/2006/relationships/hyperlink" Target="https://www.caixa.gov.br/Downloads/sinapi-cadernos-tecnicos/SINAPI-CT-SINALIZACAO-VERTICAL-VIARIA.pdf" TargetMode="External"/><Relationship Id="rId293" Type="http://schemas.openxmlformats.org/officeDocument/2006/relationships/hyperlink" Target="https://www.caixa.gov.br/Downloads/sinapi-cadernos-tecnicos/SINAPI-CT-ARMACAO-PARA-ESTRUTURAS-DE-CONCRETO-ARMADO.pdf" TargetMode="External"/><Relationship Id="rId2181" Type="http://schemas.openxmlformats.org/officeDocument/2006/relationships/hyperlink" Target="https://www.caixa.gov.br/Downloads/sinapi-cadernos-tecnicos/SINAPI-CT-DEPRECIACAO-JUROS-IMPOSTOS-E-SEGUROS-MANUTENCAO-E-MATERIAIS-NA-OPERACAO-DOS-EQUIPAMENTOS.pdf" TargetMode="External"/><Relationship Id="rId3025" Type="http://schemas.openxmlformats.org/officeDocument/2006/relationships/hyperlink" Target="https://www.caixa.gov.br/Downloads/sinapi-cadernos-tecnicos/SINAPI-CT-EQUIPAMENTOS-DE-PROTECAO-COLETIVA.pdf" TargetMode="External"/><Relationship Id="rId3232" Type="http://schemas.openxmlformats.org/officeDocument/2006/relationships/hyperlink" Target="https://www.caixa.gov.br/Downloads/sinapi-cadernos-tecnicos/SINAPI-CT-ESCAVACAO-VERTICAL-A-CEU-ABERTO.pdf" TargetMode="External"/><Relationship Id="rId6388" Type="http://schemas.openxmlformats.org/officeDocument/2006/relationships/hyperlink" Target="https://www.caixa.gov.br/Downloads/sinapi-cadernos-tecnicos/SINAPI-CT-INSTALACOES-EM-COBRE.pdf" TargetMode="External"/><Relationship Id="rId6595" Type="http://schemas.openxmlformats.org/officeDocument/2006/relationships/hyperlink" Target="https://www.caixa.gov.br/Downloads/sinapi-cadernos-tecnicos/SINAPI-CT-INSTALACOES-EM-COBRE.pdf" TargetMode="External"/><Relationship Id="rId7439" Type="http://schemas.openxmlformats.org/officeDocument/2006/relationships/hyperlink" Target="https://www.caixa.gov.br/Downloads/sinapi-cadernos-tecnicos/SINAPI-CT-MOBILIARIO-URBANO.pdf" TargetMode="External"/><Relationship Id="rId7646" Type="http://schemas.openxmlformats.org/officeDocument/2006/relationships/hyperlink" Target="https://www.caixa.gov.br/Downloads/sinapi-cadernos-tecnicos/SINAPI-CT-PASSEIOS-DE-CONCRETO.pdf" TargetMode="External"/><Relationship Id="rId153" Type="http://schemas.openxmlformats.org/officeDocument/2006/relationships/hyperlink" Target="https://www.caixa.gov.br/Downloads/sinapi-cadernos-tecnicos/SINAPI-CT-ARGAMASSAS.pdf" TargetMode="External"/><Relationship Id="rId360" Type="http://schemas.openxmlformats.org/officeDocument/2006/relationships/hyperlink" Target="https://www.caixa.gov.br/Downloads/sinapi-cadernos-tecnicos/SINAPI-CT-ASSENTAMENTO-DE-TUBOS-DE-ESGOTO-EM-PVC-E-PEAD.pdf" TargetMode="External"/><Relationship Id="rId2041" Type="http://schemas.openxmlformats.org/officeDocument/2006/relationships/hyperlink" Target="https://www.caixa.gov.br/Downloads/sinapi-cadernos-tecnicos/SINAPI-CT-DEPRECIACAO-JUROS-IMPOSTOS-E-SEGUROS-MANUTENCAO-E-MATERIAIS-NA-OPERACAO-DOS-EQUIPAMENTOS.pdf" TargetMode="External"/><Relationship Id="rId5197" Type="http://schemas.openxmlformats.org/officeDocument/2006/relationships/hyperlink" Target="https://www.caixa.gov.br/Downloads/sinapi-cadernos-tecnicos/SINAPI-CT-INSTALACOES-HIDRAULICAS-EM-PEX.pdf" TargetMode="External"/><Relationship Id="rId6248" Type="http://schemas.openxmlformats.org/officeDocument/2006/relationships/hyperlink" Target="https://www.caixa.gov.br/Downloads/sinapi-cadernos-tecnicos/SINAPI-CT-INSTALACOES-DE-GAS-EM-PEX-MULTICAMADAS.pdf" TargetMode="External"/><Relationship Id="rId6455" Type="http://schemas.openxmlformats.org/officeDocument/2006/relationships/hyperlink" Target="https://www.caixa.gov.br/Downloads/sinapi-cadernos-tecnicos/SINAPI-CT-INSTALACOES-EM-COBRE.pdf" TargetMode="External"/><Relationship Id="rId7853" Type="http://schemas.openxmlformats.org/officeDocument/2006/relationships/hyperlink" Target="https://www.caixa.gov.br/Downloads/sinapi-cadernos-tecnicos/SINAPI-CT-PINTURA-INTERNA.pdf" TargetMode="External"/><Relationship Id="rId8904" Type="http://schemas.openxmlformats.org/officeDocument/2006/relationships/hyperlink" Target="https://www.caixa.gov.br/Downloads/sinapi-cadernos-tecnicos/SINAPI-CT-SISTEMA-DE-PROTECAO-CONTRA-DESCARGAS-ATMOSFERICAS-SPDA.pdf" TargetMode="External"/><Relationship Id="rId220" Type="http://schemas.openxmlformats.org/officeDocument/2006/relationships/hyperlink" Target="https://www.caixa.gov.br/Downloads/sinapi-cadernos-tecnicos/SINAPI-CT-ARGAMASSAS.pdf" TargetMode="External"/><Relationship Id="rId2998" Type="http://schemas.openxmlformats.org/officeDocument/2006/relationships/hyperlink" Target="https://www.caixa.gov.br/Downloads/sinapi-cadernos-tecnicos/SINAPI-CT-EQUIPAMENTOS-DE-PROTECAO-COLETIVA.pdf" TargetMode="External"/><Relationship Id="rId5057" Type="http://schemas.openxmlformats.org/officeDocument/2006/relationships/hyperlink" Target="https://www.caixa.gov.br/Downloads/sinapi-cadernos-tecnicos/SINAPI-CT-INSTALACOES-HIDRAULICAS-RESERVACAO-E-BOMBAS-DE-RECALQUE.pdf" TargetMode="External"/><Relationship Id="rId5264" Type="http://schemas.openxmlformats.org/officeDocument/2006/relationships/hyperlink" Target="https://www.caixa.gov.br/Downloads/sinapi-cadernos-tecnicos/SINAPI-CT-INSTALACOES-HIDRAULICAS-EM-PPR.pdf" TargetMode="External"/><Relationship Id="rId6108" Type="http://schemas.openxmlformats.org/officeDocument/2006/relationships/hyperlink" Target="https://www.caixa.gov.br/Downloads/sinapi-cadernos-tecnicos/SINAPI-CT-INSTALACOES-DE-GAS-E-INCENDIO-EM-ACO-E-FERRO-GALVANIZADO.pdf" TargetMode="External"/><Relationship Id="rId6662" Type="http://schemas.openxmlformats.org/officeDocument/2006/relationships/hyperlink" Target="https://www.caixa.gov.br/Downloads/sinapi-cadernos-tecnicos/SINAPI-CT-LAJES-PRE-MOLDADAS.pdf" TargetMode="External"/><Relationship Id="rId7506" Type="http://schemas.openxmlformats.org/officeDocument/2006/relationships/hyperlink" Target="https://www.caixa.gov.br/Downloads/sinapi-cadernos-tecnicos/SINAPI-CT-PAREDES-DE-CONCRETO-ARMACAO.pdf" TargetMode="External"/><Relationship Id="rId7713" Type="http://schemas.openxmlformats.org/officeDocument/2006/relationships/hyperlink" Target="https://www.caixa.gov.br/Downloads/sinapi-cadernos-tecnicos/SINAPI-CT-PAVIMENTO-RIGIDO-DE-CONCRETO.pdf" TargetMode="External"/><Relationship Id="rId7920" Type="http://schemas.openxmlformats.org/officeDocument/2006/relationships/hyperlink" Target="https://www.caixa.gov.br/Downloads/sinapi-cadernos-tecnicos/SINAPI-CT-PINTURA-EM-SUPERFICIES-METALICAS.pdf" TargetMode="External"/><Relationship Id="rId2858" Type="http://schemas.openxmlformats.org/officeDocument/2006/relationships/hyperlink" Target="https://www.caixa.gov.br/Downloads/sinapi-cadernos-tecnicos/SINAPI-CT-ELETROCALHAS.pdf" TargetMode="External"/><Relationship Id="rId3909" Type="http://schemas.openxmlformats.org/officeDocument/2006/relationships/hyperlink" Target="https://www.caixa.gov.br/Downloads/sinapi-cadernos-tecnicos/SINAPI-CT-FORROS.pdf" TargetMode="External"/><Relationship Id="rId4073" Type="http://schemas.openxmlformats.org/officeDocument/2006/relationships/hyperlink" Target="https://www.caixa.gov.br/Downloads/sinapi-cadernos-tecnicos/SINAPI-CT-FORMAS-PARA-ESTRUTURAS-DE-CONCRETO-ARMADO.pdf" TargetMode="External"/><Relationship Id="rId5471" Type="http://schemas.openxmlformats.org/officeDocument/2006/relationships/hyperlink" Target="https://www.caixa.gov.br/Downloads/sinapi-cadernos-tecnicos/SINAPI-CT-INSTALACOES-PREDIAIS-DE-AGUA-FRIA-EM-PVC.pdf" TargetMode="External"/><Relationship Id="rId6315" Type="http://schemas.openxmlformats.org/officeDocument/2006/relationships/hyperlink" Target="https://www.caixa.gov.br/Downloads/sinapi-cadernos-tecnicos/SINAPI-CT-INSTALACOES-DE-AR-CONDICIONADO.pdf" TargetMode="External"/><Relationship Id="rId6522" Type="http://schemas.openxmlformats.org/officeDocument/2006/relationships/hyperlink" Target="https://www.caixa.gov.br/Downloads/sinapi-cadernos-tecnicos/SINAPI-CT-INSTALACOES-EM-COBRE.pdf" TargetMode="External"/><Relationship Id="rId9678" Type="http://schemas.openxmlformats.org/officeDocument/2006/relationships/hyperlink" Target="https://www.caixa.gov.br/Downloads/sinapi-cadernos-tecnicos/SINAPI-CT-VALVULAS-PARA-REDES-DE-SANEAMENTO.pdf" TargetMode="External"/><Relationship Id="rId99" Type="http://schemas.openxmlformats.org/officeDocument/2006/relationships/hyperlink" Target="https://www.caixa.gov.br/Downloads/sinapi-cadernos-tecnicos/SINAPI-CT-ARGAMASSAS.pdf" TargetMode="External"/><Relationship Id="rId1667" Type="http://schemas.openxmlformats.org/officeDocument/2006/relationships/hyperlink" Target="https://www.caixa.gov.br/Downloads/sinapi-cadernos-tecnicos/SINAPI-CT-CUSTOS-HORARIOS-PRODUTIVO-E-IMPRODUTIVO-DOS-EQUIPAMENTOS.pdf" TargetMode="External"/><Relationship Id="rId1874" Type="http://schemas.openxmlformats.org/officeDocument/2006/relationships/hyperlink" Target="https://www.caixa.gov.br/Downloads/sinapi-cadernos-tecnicos/SINAPI-CT-DEMOLICOES-E-REMOCOES.pdf" TargetMode="External"/><Relationship Id="rId2718" Type="http://schemas.openxmlformats.org/officeDocument/2006/relationships/hyperlink" Target="https://www.caixa.gov.br/Downloads/sinapi-cadernos-tecnicos/SINAPI-CT-DISSIPADORES-DE-ENERGIA.pdf" TargetMode="External"/><Relationship Id="rId2925" Type="http://schemas.openxmlformats.org/officeDocument/2006/relationships/hyperlink" Target="https://www.caixa.gov.br/Downloads/sinapi-cadernos-tecnicos/SINAPI-CT-ELETROCALHAS.pdf" TargetMode="External"/><Relationship Id="rId4280" Type="http://schemas.openxmlformats.org/officeDocument/2006/relationships/hyperlink" Target="https://www.caixa.gov.br/Downloads/sinapi-cadernos-tecnicos/SINAPI-CT-ILUMINACAO-PREDIAL-E-MONITORAMENTO.pdf" TargetMode="External"/><Relationship Id="rId5124" Type="http://schemas.openxmlformats.org/officeDocument/2006/relationships/hyperlink" Target="https://www.caixa.gov.br/Downloads/sinapi-cadernos-tecnicos/SINAPI-CT-INSTALACOES-HIDRAULICAS-EM-PEX.pdf" TargetMode="External"/><Relationship Id="rId5331" Type="http://schemas.openxmlformats.org/officeDocument/2006/relationships/hyperlink" Target="https://www.caixa.gov.br/Downloads/sinapi-cadernos-tecnicos/SINAPI-CT-INSTALACOES-HIDRAULICAS-EM-PPR.pdf" TargetMode="External"/><Relationship Id="rId8487" Type="http://schemas.openxmlformats.org/officeDocument/2006/relationships/hyperlink" Target="https://www.caixa.gov.br/Downloads/sinapi-cadernos-tecnicos/SINAPI-CT-RECOMPOSICAO-DE-PAVIMENTOS.pdf" TargetMode="External"/><Relationship Id="rId8694" Type="http://schemas.openxmlformats.org/officeDocument/2006/relationships/hyperlink" Target="https://www.caixa.gov.br/Downloads/sinapi-cadernos-tecnicos/SINAPI-CT-REDES-DE-AGUA-E-ESGOTO-EM-PEAD-LISO-(TUBOS-E-CONEXOES).pdf" TargetMode="External"/><Relationship Id="rId9538" Type="http://schemas.openxmlformats.org/officeDocument/2006/relationships/hyperlink" Target="https://www.caixa.gov.br/Downloads/sinapi-cadernos-tecnicos/SINAPI-CT-VIDROS-E-ESPELHOS.pdf" TargetMode="External"/><Relationship Id="rId1527" Type="http://schemas.openxmlformats.org/officeDocument/2006/relationships/hyperlink" Target="https://www.caixa.gov.br/Downloads/sinapi-cadernos-tecnicos/SINAPI-CT-CUSTOS-HORARIOS-PRODUTIVO-E-IMPRODUTIVO-DOS-EQUIPAMENTOS.pdf" TargetMode="External"/><Relationship Id="rId1734" Type="http://schemas.openxmlformats.org/officeDocument/2006/relationships/hyperlink" Target="https://www.caixa.gov.br/Downloads/sinapi-cadernos-tecnicos/SINAPI-CT-CUSTOS-HORARIOS-PRODUTIVO-E-IMPRODUTIVO-DOS-EQUIPAMENTOS.pdf" TargetMode="External"/><Relationship Id="rId1941" Type="http://schemas.openxmlformats.org/officeDocument/2006/relationships/hyperlink" Target="https://www.caixa.gov.br/Downloads/sinapi-cadernos-tecnicos/SINAPI-CT-DEPRECIACAO-JUROS-IMPOSTOS-E-SEGUROS-MANUTENCAO-E-MATERIAIS-NA-OPERACAO-DOS-EQUIPAMENTOS.pdf" TargetMode="External"/><Relationship Id="rId4140" Type="http://schemas.openxmlformats.org/officeDocument/2006/relationships/hyperlink" Target="https://www.caixa.gov.br/Downloads/sinapi-cadernos-tecnicos/SINAPI-CT-GABIOES-EXECUCAO-DE-MURO-E-PROTECAO-SUPERFICIAL.pdf" TargetMode="External"/><Relationship Id="rId7089" Type="http://schemas.openxmlformats.org/officeDocument/2006/relationships/hyperlink" Target="https://www.caixa.gov.br/Downloads/sinapi-metodologia/Livro_SINAPI_Calculos_Parametros.pdf" TargetMode="External"/><Relationship Id="rId7296" Type="http://schemas.openxmlformats.org/officeDocument/2006/relationships/hyperlink" Target="https://www.caixa.gov.br/Downloads/sinapi-cadernos-tecnicos/SINAPI-CT-MASSA-UNICA-EXTERNA.pdf" TargetMode="External"/><Relationship Id="rId8347" Type="http://schemas.openxmlformats.org/officeDocument/2006/relationships/hyperlink" Target="https://www.caixa.gov.br/Downloads/sinapi-cadernos-tecnicos/SINAPI-CT-RADIER-PISO-DE-CONCRETO-E-LAJE-SOBRE-SOLO.pdf" TargetMode="External"/><Relationship Id="rId8554" Type="http://schemas.openxmlformats.org/officeDocument/2006/relationships/hyperlink" Target="https://www.caixa.gov.br/Downloads/sinapi-cadernos-tecnicos/SINAPI-CT-REDES-ENTERRADAS-DE-DISTRIBUICAO-ELETRICA.pdf" TargetMode="External"/><Relationship Id="rId8761" Type="http://schemas.openxmlformats.org/officeDocument/2006/relationships/hyperlink" Target="https://www.caixa.gov.br/Downloads/sinapi-cadernos-tecnicos/SINAPI-CT-REVESTIMENTOS-CERAMICOS-EXTERNOS.pdf" TargetMode="External"/><Relationship Id="rId9605" Type="http://schemas.openxmlformats.org/officeDocument/2006/relationships/hyperlink" Target="https://www.caixa.gov.br/Downloads/sinapi-cadernos-tecnicos/SINAPI-CT-VALVULAS-E-REGISTROS-PARA-SISTEMAS-PREDIAIS.pdf" TargetMode="External"/><Relationship Id="rId26" Type="http://schemas.openxmlformats.org/officeDocument/2006/relationships/hyperlink" Target="https://www.caixa.gov.br/Downloads/sinapi-cadernos-tecnicos/SINAPI-CT-ALVENARIA-ESTRUTURAL-BLOCOS-DE-CONCRETO.pdf" TargetMode="External"/><Relationship Id="rId3699" Type="http://schemas.openxmlformats.org/officeDocument/2006/relationships/hyperlink" Target="https://www.caixa.gov.br/Downloads/sinapi-cadernos-tecnicos/SINAPI-CT-ESTRUTURA-E-TRAMA-PARA-COBERTURA.pdf" TargetMode="External"/><Relationship Id="rId4000" Type="http://schemas.openxmlformats.org/officeDocument/2006/relationships/hyperlink" Target="https://www.caixa.gov.br/Downloads/sinapi-cadernos-tecnicos/SINAPI-CT-FUNDACOES-RASAS-(BLOCOS-SAPATAS-VIGAS-BALDRAME).pdf" TargetMode="External"/><Relationship Id="rId7156" Type="http://schemas.openxmlformats.org/officeDocument/2006/relationships/hyperlink" Target="https://www.caixa.gov.br/Downloads/sinapi-cadernos-tecnicos/SINAPI-CT-LOUCAS-E-METAIS.pdf" TargetMode="External"/><Relationship Id="rId7363" Type="http://schemas.openxmlformats.org/officeDocument/2006/relationships/hyperlink" Target="https://www.caixa.gov.br/Downloads/sinapi-cadernos-tecnicos/SINAPI-CT-MASSA-UNICA-EXTERNA.pdf" TargetMode="External"/><Relationship Id="rId7570" Type="http://schemas.openxmlformats.org/officeDocument/2006/relationships/hyperlink" Target="https://www.caixa.gov.br/Downloads/sinapi-cadernos-tecnicos/SINAPI-CT-PAREDES-DE-CONCRETO-FORMAS.pdf" TargetMode="External"/><Relationship Id="rId8207" Type="http://schemas.openxmlformats.org/officeDocument/2006/relationships/hyperlink" Target="https://www.caixa.gov.br/Downloads/sinapi-cadernos-tecnicos/SINAPI-CT-POCOS-DE-VISITA-E-CAIXAS-PARA-BOCAS-DE-LOBO.pdf" TargetMode="External"/><Relationship Id="rId8414" Type="http://schemas.openxmlformats.org/officeDocument/2006/relationships/hyperlink" Target="https://www.caixa.gov.br/Downloads/sinapi-cadernos-tecnicos/SINAPI-CT-RASGOS-E-FIXACOES.pdf" TargetMode="External"/><Relationship Id="rId8621" Type="http://schemas.openxmlformats.org/officeDocument/2006/relationships/hyperlink" Target="https://www.caixa.gov.br/Downloads/sinapi-cadernos-tecnicos/SINAPI-CT-REDES-DE-LOGICA-TELEFONIA-E-IMAGEM.pdf" TargetMode="External"/><Relationship Id="rId1801" Type="http://schemas.openxmlformats.org/officeDocument/2006/relationships/hyperlink" Target="https://www.caixa.gov.br/Downloads/sinapi-cadernos-tecnicos/SINAPI-CT-CUSTOS-HORARIOS-PRODUTIVO-E-IMPRODUTIVO-DOS-EQUIPAMENTOS.pdf" TargetMode="External"/><Relationship Id="rId3559" Type="http://schemas.openxmlformats.org/officeDocument/2006/relationships/hyperlink" Target="https://www.caixa.gov.br/Downloads/sinapi-cadernos-tecnicos/SINAPI-CT-ESQUADRIAS-PORTAS.pdf" TargetMode="External"/><Relationship Id="rId4957" Type="http://schemas.openxmlformats.org/officeDocument/2006/relationships/hyperlink" Target="https://www.caixa.gov.br/Downloads/sinapi-cadernos-tecnicos/SINAPI-CT-INSTALACOES-HIDRAULICAS-RESERVACAO-E-BOMBAS-DE-RECALQUE.pdf" TargetMode="External"/><Relationship Id="rId6172" Type="http://schemas.openxmlformats.org/officeDocument/2006/relationships/hyperlink" Target="https://www.caixa.gov.br/Downloads/sinapi-cadernos-tecnicos/SINAPI-CT-INSTALACOES-DE-GAS-E-INCENDIO-EM-ACO-E-FERRO-GALVANIZADO.pdf" TargetMode="External"/><Relationship Id="rId7016" Type="http://schemas.openxmlformats.org/officeDocument/2006/relationships/hyperlink" Target="https://www.caixa.gov.br/Downloads/sinapi-metodologia/Livro_SINAPI_Calculos_Parametros.pdf" TargetMode="External"/><Relationship Id="rId7223" Type="http://schemas.openxmlformats.org/officeDocument/2006/relationships/hyperlink" Target="https://www.caixa.gov.br/Downloads/sinapi-cadernos-tecnicos/SINAPI-CT-LOUCAS-E-METAIS.pdf" TargetMode="External"/><Relationship Id="rId7430" Type="http://schemas.openxmlformats.org/officeDocument/2006/relationships/hyperlink" Target="https://www.caixa.gov.br/Downloads/sinapi-cadernos-tecnicos/SINAPI-CT-MOBILIARIO-URBANO.pdf" TargetMode="External"/><Relationship Id="rId687" Type="http://schemas.openxmlformats.org/officeDocument/2006/relationships/hyperlink" Target="https://www.caixa.gov.br/Downloads/sinapi-cadernos-tecnicos/SINAPI-CT-ASSENTAMENTO-DE-TUBOS-DE-ESGOTO-OU-DRENAGEM-PLUVIAL-EM-CONCRETO.pdf" TargetMode="External"/><Relationship Id="rId2368" Type="http://schemas.openxmlformats.org/officeDocument/2006/relationships/hyperlink" Target="https://www.caixa.gov.br/Downloads/sinapi-cadernos-tecnicos/SINAPI-CT-DEPRECIACAO-JUROS-IMPOSTOS-E-SEGUROS-MANUTENCAO-E-MATERIAIS-NA-OPERACAO-DOS-EQUIPAMENTOS.pdf" TargetMode="External"/><Relationship Id="rId3766" Type="http://schemas.openxmlformats.org/officeDocument/2006/relationships/hyperlink" Target="https://www.caixa.gov.br/Downloads/sinapi-cadernos-tecnicos/SINAPI-CT-ESTRUTURAS-DE-CONTENCAO-PERFIS-PRANCHADOS-CORTINAS-E-MUROS-DE-ARRIMO.pdf" TargetMode="External"/><Relationship Id="rId3973" Type="http://schemas.openxmlformats.org/officeDocument/2006/relationships/hyperlink" Target="https://www.caixa.gov.br/Downloads/sinapi-cadernos-tecnicos/SINAPI-CT-FUNDACOES-RASAS-(BLOCOS-SAPATAS-VIGAS-BALDRAME).pdf" TargetMode="External"/><Relationship Id="rId4817" Type="http://schemas.openxmlformats.org/officeDocument/2006/relationships/hyperlink" Target="https://www.caixa.gov.br/Downloads/sinapi-cadernos-tecnicos/SINAPI-CT-INSTALACOES-HIDRAULICAS-RESERVACAO-E-BOMBAS-DE-RECALQUE.pdf" TargetMode="External"/><Relationship Id="rId6032" Type="http://schemas.openxmlformats.org/officeDocument/2006/relationships/hyperlink" Target="https://www.caixa.gov.br/Downloads/sinapi-cadernos-tecnicos/SINAPI-CT-INSTALACOES-DE-GAS-E-INCENDIO-EM-ACO-E-FERRO-GALVANIZADO.pdf" TargetMode="External"/><Relationship Id="rId9188" Type="http://schemas.openxmlformats.org/officeDocument/2006/relationships/hyperlink" Target="https://www.caixa.gov.br/Downloads/sinapi-cadernos-tecnicos/SINAPI-CT-TRANSPORTE-DE-MATERIAIS-DENTRO-DO-CANTEIRO-DE-OBRAS.pdf" TargetMode="External"/><Relationship Id="rId9395" Type="http://schemas.openxmlformats.org/officeDocument/2006/relationships/hyperlink" Target="https://www.caixa.gov.br/Downloads/sinapi-cadernos-tecnicos/SINAPI-CT-TUBULACAO-FLANGEADA-PARA-REDES-DE-AGUA.pdf" TargetMode="External"/><Relationship Id="rId894" Type="http://schemas.openxmlformats.org/officeDocument/2006/relationships/hyperlink" Target="https://www.caixa.gov.br/Downloads/sinapi-cadernos-tecnicos/SINAPI-CT-ATERROS-BASES-SUB-BASES-E-IMPRIMACOES.pdf" TargetMode="External"/><Relationship Id="rId1177" Type="http://schemas.openxmlformats.org/officeDocument/2006/relationships/hyperlink" Target="https://www.caixa.gov.br/Downloads/sinapi-cadernos-tecnicos/SINAPI-CT-CAIXAS-DE-AGUA-PARA-EDIFICACOES.pdf" TargetMode="External"/><Relationship Id="rId2575" Type="http://schemas.openxmlformats.org/officeDocument/2006/relationships/hyperlink" Target="https://www.caixa.gov.br/Downloads/sinapi-cadernos-tecnicos/SINAPI-CT-DEPRECIACAO-JUROS-IMPOSTOS-E-SEGUROS-MANUTENCAO-E-MATERIAIS-NA-OPERACAO-DOS-EQUIPAMENTOS.pdf" TargetMode="External"/><Relationship Id="rId2782" Type="http://schemas.openxmlformats.org/officeDocument/2006/relationships/hyperlink" Target="https://www.caixa.gov.br/Downloads/sinapi-cadernos-tecnicos/SINAPI-CT-DRENOS.pdf" TargetMode="External"/><Relationship Id="rId3419" Type="http://schemas.openxmlformats.org/officeDocument/2006/relationships/hyperlink" Target="https://www.caixa.gov.br/Downloads/sinapi-cadernos-tecnicos/SINAPI-CT-ESGOTAMENTO-DE-VALA-E-REBAIXAMENTO-DO-LENCOL-FREATICO.pdf" TargetMode="External"/><Relationship Id="rId3626" Type="http://schemas.openxmlformats.org/officeDocument/2006/relationships/hyperlink" Target="https://www.caixa.gov.br/Downloads/sinapi-cadernos-tecnicos/SINAPI-CT-ESTRUTURA-E-TRAMA-PARA-COBERTURA.pdf" TargetMode="External"/><Relationship Id="rId3833" Type="http://schemas.openxmlformats.org/officeDocument/2006/relationships/hyperlink" Target="https://www.caixa.gov.br/Downloads/sinapi-cadernos-tecnicos/SINAPI-CT-ESTRUTURAS-DE-MADEIRA.pdf" TargetMode="External"/><Relationship Id="rId6989" Type="http://schemas.openxmlformats.org/officeDocument/2006/relationships/hyperlink" Target="https://www.caixa.gov.br/Downloads/sinapi-metodologia/Livro_SINAPI_Calculos_Parametros.pdf" TargetMode="External"/><Relationship Id="rId9048" Type="http://schemas.openxmlformats.org/officeDocument/2006/relationships/hyperlink" Target="https://www.caixa.gov.br/Downloads/sinapi-cadernos-tecnicos/SINAPI-CT-TRANSPORTE-FLUVIAL-CARGA-E-DESCARGA.pdf" TargetMode="External"/><Relationship Id="rId547" Type="http://schemas.openxmlformats.org/officeDocument/2006/relationships/hyperlink" Target="https://www.caixa.gov.br/Downloads/sinapi-cadernos-tecnicos/SINAPI-CT-ASSENTAMENTO-DE-TUBOS-DE-PVC-E-METALICOS-EM-REDES-DE-AGUA.pdf" TargetMode="External"/><Relationship Id="rId754" Type="http://schemas.openxmlformats.org/officeDocument/2006/relationships/hyperlink" Target="https://www.caixa.gov.br/Downloads/sinapi-cadernos-tecnicos/SINAPI-CT-ATERROS-BASES-SUB-BASES-E-IMPRIMACOES.pdf" TargetMode="External"/><Relationship Id="rId961" Type="http://schemas.openxmlformats.org/officeDocument/2006/relationships/hyperlink" Target="https://www.caixa.gov.br/Downloads/sinapi-cadernos-tecnicos/SINAPI-CT-ATERROS-BASES-SUB-BASES-E-IMPRIMACOES.pdf" TargetMode="External"/><Relationship Id="rId1384" Type="http://schemas.openxmlformats.org/officeDocument/2006/relationships/hyperlink" Target="https://www.caixa.gov.br/Downloads/sinapi-cadernos-tecnicos/SINAPI-CT-CONCRETO-PROTENDIDO.pdf" TargetMode="External"/><Relationship Id="rId1591" Type="http://schemas.openxmlformats.org/officeDocument/2006/relationships/hyperlink" Target="https://www.caixa.gov.br/Downloads/sinapi-cadernos-tecnicos/SINAPI-CT-CUSTOS-HORARIOS-PRODUTIVO-E-IMPRODUTIVO-DOS-EQUIPAMENTOS.pdf" TargetMode="External"/><Relationship Id="rId2228" Type="http://schemas.openxmlformats.org/officeDocument/2006/relationships/hyperlink" Target="https://www.caixa.gov.br/Downloads/sinapi-cadernos-tecnicos/SINAPI-CT-DEPRECIACAO-JUROS-IMPOSTOS-E-SEGUROS-MANUTENCAO-E-MATERIAIS-NA-OPERACAO-DOS-EQUIPAMENTOS.pdf" TargetMode="External"/><Relationship Id="rId2435" Type="http://schemas.openxmlformats.org/officeDocument/2006/relationships/hyperlink" Target="https://www.caixa.gov.br/Downloads/sinapi-cadernos-tecnicos/SINAPI-CT-DEPRECIACAO-JUROS-IMPOSTOS-E-SEGUROS-MANUTENCAO-E-MATERIAIS-NA-OPERACAO-DOS-EQUIPAMENTOS.pdf" TargetMode="External"/><Relationship Id="rId2642" Type="http://schemas.openxmlformats.org/officeDocument/2006/relationships/hyperlink" Target="https://www.caixa.gov.br/Downloads/sinapi-cadernos-tecnicos/SINAPI-CT-DEPRECIACAO-JUROS-IMPOSTOS-E-SEGUROS-MANUTENCAO-E-MATERIAIS-NA-OPERACAO-DOS-EQUIPAMENTOS.pdf" TargetMode="External"/><Relationship Id="rId3900" Type="http://schemas.openxmlformats.org/officeDocument/2006/relationships/hyperlink" Target="https://www.caixa.gov.br/Downloads/sinapi-cadernos-tecnicos/SINAPI-CT-FACHADAS-COM-PLACAS-CERAMICAS-E-GRANITO-INSERTADAS.pdf" TargetMode="External"/><Relationship Id="rId5798" Type="http://schemas.openxmlformats.org/officeDocument/2006/relationships/hyperlink" Target="https://www.caixa.gov.br/Downloads/sinapi-cadernos-tecnicos/SINAPI-CT-INSTALACOES-PREDIAIS-DE-AGUA-QUENTE-EM-CPVC.pdf" TargetMode="External"/><Relationship Id="rId6849" Type="http://schemas.openxmlformats.org/officeDocument/2006/relationships/hyperlink" Target="https://www.caixa.gov.br/Downloads/sinapi-metodologia/Livro_SINAPI_Calculos_Parametros.pdf" TargetMode="External"/><Relationship Id="rId9255" Type="http://schemas.openxmlformats.org/officeDocument/2006/relationships/hyperlink" Target="https://www.caixa.gov.br/Downloads/sinapi-cadernos-tecnicos/SINAPI-CT-TRANSPORTE-CARGA-E-DESCARGA-DE-MATERIAIS.pdf" TargetMode="External"/><Relationship Id="rId9462" Type="http://schemas.openxmlformats.org/officeDocument/2006/relationships/hyperlink" Target="https://www.caixa.gov.br/Downloads/sinapi-cadernos-tecnicos/SINAPI-CT-TUBULOES.pdf" TargetMode="External"/><Relationship Id="rId90" Type="http://schemas.openxmlformats.org/officeDocument/2006/relationships/hyperlink" Target="https://www.caixa.gov.br/Downloads/sinapi-cadernos-tecnicos/SINAPI-CT-ALVENARIAS-DIVERSAS.pdf" TargetMode="External"/><Relationship Id="rId407" Type="http://schemas.openxmlformats.org/officeDocument/2006/relationships/hyperlink" Target="https://www.caixa.gov.br/Downloads/sinapi-cadernos-tecnicos/SINAPI-CT-ASSENTAMENTO-DE-TUBOS-DE-PVC-E-METALICOS-EM-REDES-DE-AGUA.pdf" TargetMode="External"/><Relationship Id="rId614" Type="http://schemas.openxmlformats.org/officeDocument/2006/relationships/hyperlink" Target="https://www.caixa.gov.br/Downloads/sinapi-cadernos-tecnicos/SINAPI-CT-ASSENTAMENTO-DE-TUBOS-DE-PVC-E-METALICOS-EM-REDES-DE-AGUA.pdf" TargetMode="External"/><Relationship Id="rId821" Type="http://schemas.openxmlformats.org/officeDocument/2006/relationships/hyperlink" Target="https://www.caixa.gov.br/Downloads/sinapi-cadernos-tecnicos/SINAPI-CT-ATERROS-BASES-SUB-BASES-E-IMPRIMACOES.pdf" TargetMode="External"/><Relationship Id="rId1037" Type="http://schemas.openxmlformats.org/officeDocument/2006/relationships/hyperlink" Target="https://www.caixa.gov.br/Downloads/sinapi-cadernos-tecnicos/SINAPI-CT-BOCAS-PARA-BUEIROS.pdf" TargetMode="External"/><Relationship Id="rId1244" Type="http://schemas.openxmlformats.org/officeDocument/2006/relationships/hyperlink" Target="https://www.caixa.gov.br/Downloads/sinapi-cadernos-tecnicos/SINAPI-CT-CERCAS-PROTETORES-E-ALAMBRADOS.pdf" TargetMode="External"/><Relationship Id="rId1451" Type="http://schemas.openxmlformats.org/officeDocument/2006/relationships/hyperlink" Target="https://www.caixa.gov.br/Downloads/sinapi-cadernos-tecnicos/SINAPI-CT-CUSTOS-HORARIOS-PRODUTIVO-E-IMPRODUTIVO-DOS-EQUIPAMENTOS.pdf" TargetMode="External"/><Relationship Id="rId2502" Type="http://schemas.openxmlformats.org/officeDocument/2006/relationships/hyperlink" Target="https://www.caixa.gov.br/Downloads/sinapi-cadernos-tecnicos/SINAPI-CT-DEPRECIACAO-JUROS-IMPOSTOS-E-SEGUROS-MANUTENCAO-E-MATERIAIS-NA-OPERACAO-DOS-EQUIPAMENTOS.pdf" TargetMode="External"/><Relationship Id="rId5658" Type="http://schemas.openxmlformats.org/officeDocument/2006/relationships/hyperlink" Target="https://www.caixa.gov.br/Downloads/sinapi-cadernos-tecnicos/SINAPI-CT-INSTALACOES-PREDIAIS-DE-AGUA-FRIA-EM-PVC.pdf" TargetMode="External"/><Relationship Id="rId5865" Type="http://schemas.openxmlformats.org/officeDocument/2006/relationships/hyperlink" Target="https://www.caixa.gov.br/Downloads/sinapi-cadernos-tecnicos/SINAPI-CT-INSTALACOES-PREDIAIS-DE-AGUAS-PLUVIAIS-TUBOS-CONEXOES-CAIXAS-E-RALOS.pdf" TargetMode="External"/><Relationship Id="rId6709" Type="http://schemas.openxmlformats.org/officeDocument/2006/relationships/hyperlink" Target="https://www.caixa.gov.br/Downloads/sinapi-cadernos-tecnicos/SINAPI-CT-LIGACOES-PREDIAIS-DE-AGUA-E-ESGOTO.pdf" TargetMode="External"/><Relationship Id="rId6916" Type="http://schemas.openxmlformats.org/officeDocument/2006/relationships/hyperlink" Target="https://www.caixa.gov.br/Downloads/sinapi-metodologia/Livro_SINAPI_Calculos_Parametros.pdf" TargetMode="External"/><Relationship Id="rId8064" Type="http://schemas.openxmlformats.org/officeDocument/2006/relationships/hyperlink" Target="https://www.caixa.gov.br/Downloads/sinapi-cadernos-tecnicos/SINAPI-CT-POSTES-DE-CONCRETO-E-METALICOS.pdf" TargetMode="External"/><Relationship Id="rId8271" Type="http://schemas.openxmlformats.org/officeDocument/2006/relationships/hyperlink" Target="https://www.caixa.gov.br/Downloads/sinapi-cadernos-tecnicos/SINAPI-CT-POCOS-DE-VISITA-E-CAIXAS-PARA-BOCAS-DE-LOBO.pdf" TargetMode="External"/><Relationship Id="rId9115" Type="http://schemas.openxmlformats.org/officeDocument/2006/relationships/hyperlink" Target="https://www.caixa.gov.br/Downloads/sinapi-cadernos-tecnicos/SINAPI-CT-TRANSPORTE-FLUVIAL-CARGA-E-DESCARGA.pdf" TargetMode="External"/><Relationship Id="rId9322" Type="http://schemas.openxmlformats.org/officeDocument/2006/relationships/hyperlink" Target="https://www.caixa.gov.br/Downloads/sinapi-cadernos-tecnicos/SINAPI-CT-TRANSPORTE-CARGA-E-DESCARGA-DE-MATERIAIS.pdf" TargetMode="External"/><Relationship Id="rId1104" Type="http://schemas.openxmlformats.org/officeDocument/2006/relationships/hyperlink" Target="https://www.caixa.gov.br/Downloads/sinapi-cadernos-tecnicos/SINAPI-CT-CAIXAS-ENTERRADAS.pdf" TargetMode="External"/><Relationship Id="rId1311" Type="http://schemas.openxmlformats.org/officeDocument/2006/relationships/hyperlink" Target="https://www.caixa.gov.br/Downloads/sinapi-cadernos-tecnicos/SINAPI-CT-CONCRETO-PROJETADO.pdf" TargetMode="External"/><Relationship Id="rId4467" Type="http://schemas.openxmlformats.org/officeDocument/2006/relationships/hyperlink" Target="https://www.caixa.gov.br/Downloads/sinapi-cadernos-tecnicos/SINAPI-CT-INSTALACOES-ELETRICAS-ELETRODUTOS-EMBUTIDOS-CABOS-CAIXAS-TOMADAS-E-INTERRUPTORES.pdf" TargetMode="External"/><Relationship Id="rId4674" Type="http://schemas.openxmlformats.org/officeDocument/2006/relationships/hyperlink" Target="https://www.caixa.gov.br/Downloads/sinapi-cadernos-tecnicos/SINAPI-CT-INSTALACOES-ELETRICAS-QUADROS-CABOS-DISJUNTORES-CONTATORES-E-BARRAMENTOS-BLINDADOS.pdf" TargetMode="External"/><Relationship Id="rId4881" Type="http://schemas.openxmlformats.org/officeDocument/2006/relationships/hyperlink" Target="https://www.caixa.gov.br/Downloads/sinapi-cadernos-tecnicos/SINAPI-CT-INSTALACOES-HIDRAULICAS-RESERVACAO-E-BOMBAS-DE-RECALQUE.pdf" TargetMode="External"/><Relationship Id="rId5518" Type="http://schemas.openxmlformats.org/officeDocument/2006/relationships/hyperlink" Target="https://www.caixa.gov.br/Downloads/sinapi-cadernos-tecnicos/SINAPI-CT-INSTALACOES-PREDIAIS-DE-AGUA-FRIA-EM-PVC.pdf" TargetMode="External"/><Relationship Id="rId5725" Type="http://schemas.openxmlformats.org/officeDocument/2006/relationships/hyperlink" Target="https://www.caixa.gov.br/Downloads/sinapi-cadernos-tecnicos/SINAPI-CT-INSTALACOES-PREDIAIS-DE-AGUA-QUENTE-EM-CPVC.pdf" TargetMode="External"/><Relationship Id="rId7080" Type="http://schemas.openxmlformats.org/officeDocument/2006/relationships/hyperlink" Target="https://www.caixa.gov.br/Downloads/sinapi-metodologia/Livro_SINAPI_Calculos_Parametros.pdf" TargetMode="External"/><Relationship Id="rId8131" Type="http://schemas.openxmlformats.org/officeDocument/2006/relationships/hyperlink" Target="https://www.caixa.gov.br/Downloads/sinapi-cadernos-tecnicos/SINAPI-CT-POCOS-DE-VISITA-E-CAIXAS-PARA-BOCAS-DE-LOBO.pdf" TargetMode="External"/><Relationship Id="rId3069" Type="http://schemas.openxmlformats.org/officeDocument/2006/relationships/hyperlink" Target="https://www.caixa.gov.br/Downloads/sinapi-cadernos-tecnicos/SINAPI-CT-ESCADAS.pdf" TargetMode="External"/><Relationship Id="rId3276" Type="http://schemas.openxmlformats.org/officeDocument/2006/relationships/hyperlink" Target="https://www.caixa.gov.br/Downloads/sinapi-cadernos-tecnicos/SINAPI-CT-ESCAVACAO-DE-VALAS.pdf" TargetMode="External"/><Relationship Id="rId3483" Type="http://schemas.openxmlformats.org/officeDocument/2006/relationships/hyperlink" Target="https://www.caixa.gov.br/Downloads/sinapi-cadernos-tecnicos/SINAPI-CT-ESQUADRIAS-PORTAS.pdf" TargetMode="External"/><Relationship Id="rId3690" Type="http://schemas.openxmlformats.org/officeDocument/2006/relationships/hyperlink" Target="https://www.caixa.gov.br/Downloads/sinapi-cadernos-tecnicos/SINAPI-CT-ESTRUTURA-E-TRAMA-PARA-COBERTURA.pdf" TargetMode="External"/><Relationship Id="rId4327" Type="http://schemas.openxmlformats.org/officeDocument/2006/relationships/hyperlink" Target="https://www.caixa.gov.br/Downloads/sinapi-cadernos-tecnicos/SINAPI-CT-IMPERMEABILIZACAO-PROTECAO-MECANICA-E-TRATAMENTO-DE-JUNTA.pdf" TargetMode="External"/><Relationship Id="rId4534" Type="http://schemas.openxmlformats.org/officeDocument/2006/relationships/hyperlink" Target="https://www.caixa.gov.br/Downloads/sinapi-cadernos-tecnicos/SINAPI-CT-INSTALACOES-ELETRICAS-ELETRODUTOS-EMBUTIDOS-CABOS-CAIXAS-TOMADAS-E-INTERRUPTORES.pdf" TargetMode="External"/><Relationship Id="rId5932" Type="http://schemas.openxmlformats.org/officeDocument/2006/relationships/hyperlink" Target="https://www.caixa.gov.br/Downloads/sinapi-cadernos-tecnicos/SINAPI-CT-INSTALACOES-DE-GAS-E-INCENDIO-EM-ACO-E-FERRO-GALVANIZADO.pdf" TargetMode="External"/><Relationship Id="rId197" Type="http://schemas.openxmlformats.org/officeDocument/2006/relationships/hyperlink" Target="https://www.caixa.gov.br/Downloads/sinapi-cadernos-tecnicos/SINAPI-CT-ARGAMASSAS.pdf" TargetMode="External"/><Relationship Id="rId2085" Type="http://schemas.openxmlformats.org/officeDocument/2006/relationships/hyperlink" Target="https://www.caixa.gov.br/Downloads/sinapi-cadernos-tecnicos/SINAPI-CT-DEPRECIACAO-JUROS-IMPOSTOS-E-SEGUROS-MANUTENCAO-E-MATERIAIS-NA-OPERACAO-DOS-EQUIPAMENTOS.pdf" TargetMode="External"/><Relationship Id="rId2292" Type="http://schemas.openxmlformats.org/officeDocument/2006/relationships/hyperlink" Target="https://www.caixa.gov.br/Downloads/sinapi-cadernos-tecnicos/SINAPI-CT-DEPRECIACAO-JUROS-IMPOSTOS-E-SEGUROS-MANUTENCAO-E-MATERIAIS-NA-OPERACAO-DOS-EQUIPAMENTOS.pdf" TargetMode="External"/><Relationship Id="rId3136" Type="http://schemas.openxmlformats.org/officeDocument/2006/relationships/hyperlink" Target="https://www.caixa.gov.br/Downloads/sinapi-cadernos-tecnicos/SINAPI-CT-ESCADAS.pdf" TargetMode="External"/><Relationship Id="rId3343" Type="http://schemas.openxmlformats.org/officeDocument/2006/relationships/hyperlink" Target="https://www.caixa.gov.br/Downloads/sinapi-cadernos-tecnicos/SINAPI-CT-ESCAVACAO-EM-MATERIAL-DE-3&#170;-CATEGORIA.pdf" TargetMode="External"/><Relationship Id="rId4741" Type="http://schemas.openxmlformats.org/officeDocument/2006/relationships/hyperlink" Target="https://www.caixa.gov.br/Downloads/sinapi-cadernos-tecnicos/SINAPI-CT-INSTALACOES-ELETRICAS-REDE-DE-DISTRIBUICAO.pdf" TargetMode="External"/><Relationship Id="rId6499" Type="http://schemas.openxmlformats.org/officeDocument/2006/relationships/hyperlink" Target="https://www.caixa.gov.br/Downloads/sinapi-cadernos-tecnicos/SINAPI-CT-INSTALACOES-EM-COBRE.pdf" TargetMode="External"/><Relationship Id="rId7897" Type="http://schemas.openxmlformats.org/officeDocument/2006/relationships/hyperlink" Target="https://www.caixa.gov.br/Downloads/sinapi-cadernos-tecnicos/SINAPI-CT-PINTURA-EM-MADEIRA.pdf" TargetMode="External"/><Relationship Id="rId8948" Type="http://schemas.openxmlformats.org/officeDocument/2006/relationships/hyperlink" Target="https://www.caixa.gov.br/Downloads/sinapi-cadernos-tecnicos/SINAPI-CT-SISTEMAS-DE-MEDICAO.pdf" TargetMode="External"/><Relationship Id="rId264" Type="http://schemas.openxmlformats.org/officeDocument/2006/relationships/hyperlink" Target="https://www.caixa.gov.br/Downloads/sinapi-cadernos-tecnicos/SINAPI-CT-ARMACAO-DE-ESTACAS.pdf" TargetMode="External"/><Relationship Id="rId471" Type="http://schemas.openxmlformats.org/officeDocument/2006/relationships/hyperlink" Target="https://www.caixa.gov.br/Downloads/sinapi-cadernos-tecnicos/SINAPI-CT-ASSENTAMENTO-DE-TUBOS-DE-PVC-E-METALICOS-EM-REDES-DE-AGUA.pdf" TargetMode="External"/><Relationship Id="rId2152" Type="http://schemas.openxmlformats.org/officeDocument/2006/relationships/hyperlink" Target="https://www.caixa.gov.br/Downloads/sinapi-cadernos-tecnicos/SINAPI-CT-DEPRECIACAO-JUROS-IMPOSTOS-E-SEGUROS-MANUTENCAO-E-MATERIAIS-NA-OPERACAO-DOS-EQUIPAMENTOS.pdf" TargetMode="External"/><Relationship Id="rId3550" Type="http://schemas.openxmlformats.org/officeDocument/2006/relationships/hyperlink" Target="https://www.caixa.gov.br/Downloads/sinapi-cadernos-tecnicos/SINAPI-CT-ESQUADRIAS-PORTAS.pdf" TargetMode="External"/><Relationship Id="rId4601" Type="http://schemas.openxmlformats.org/officeDocument/2006/relationships/hyperlink" Target="https://www.caixa.gov.br/Downloads/sinapi-cadernos-tecnicos/SINAPI-CT-INSTALACOES-ELETRICAS-ELETRODUTOS-CONEXOES-E-CONDULETES-APARENTES.pdf" TargetMode="External"/><Relationship Id="rId7757" Type="http://schemas.openxmlformats.org/officeDocument/2006/relationships/hyperlink" Target="https://www.caixa.gov.br/Downloads/sinapi-cadernos-tecnicos/SINAPI-CT-PERFURACAO-HORIZONTAL-DIRECIONAL-HDD.pdf" TargetMode="External"/><Relationship Id="rId7964" Type="http://schemas.openxmlformats.org/officeDocument/2006/relationships/hyperlink" Target="https://www.caixa.gov.br/Downloads/sinapi-cadernos-tecnicos/SINAPI-CT-PINTURA-PARA-PISOS-E-PARA-SINALIZACAO-HORIZONTAL-E-VERTICAL.pdf" TargetMode="External"/><Relationship Id="rId8808" Type="http://schemas.openxmlformats.org/officeDocument/2006/relationships/hyperlink" Target="https://www.caixa.gov.br/Downloads/sinapi-cadernos-tecnicos/SINAPI-CT-SINALIZACAO-HORIZONTAL-VIARIA.pdf" TargetMode="External"/><Relationship Id="rId124" Type="http://schemas.openxmlformats.org/officeDocument/2006/relationships/hyperlink" Target="https://www.caixa.gov.br/Downloads/sinapi-cadernos-tecnicos/SINAPI-CT-ARGAMASSAS.pdf" TargetMode="External"/><Relationship Id="rId3203" Type="http://schemas.openxmlformats.org/officeDocument/2006/relationships/hyperlink" Target="https://www.caixa.gov.br/Downloads/sinapi-cadernos-tecnicos/SINAPI-CT-ESCAVACAO-VERTICAL-A-CEU-ABERTO.pdf" TargetMode="External"/><Relationship Id="rId3410" Type="http://schemas.openxmlformats.org/officeDocument/2006/relationships/hyperlink" Target="https://www.caixa.gov.br/Downloads/sinapi-cadernos-tecnicos/SINAPI-CT-ESGOTAMENTO-DE-VALA-E-REBAIXAMENTO-DO-LENCOL-FREATICO.pdf" TargetMode="External"/><Relationship Id="rId6359" Type="http://schemas.openxmlformats.org/officeDocument/2006/relationships/hyperlink" Target="https://www.caixa.gov.br/Downloads/sinapi-cadernos-tecnicos/SINAPI-CT-INSTALACOES-DE-AR-CONDICIONADO-EM-COBRE.pdf" TargetMode="External"/><Relationship Id="rId6566" Type="http://schemas.openxmlformats.org/officeDocument/2006/relationships/hyperlink" Target="https://www.caixa.gov.br/Downloads/sinapi-cadernos-tecnicos/SINAPI-CT-INSTALACOES-EM-COBRE.pdf" TargetMode="External"/><Relationship Id="rId6773" Type="http://schemas.openxmlformats.org/officeDocument/2006/relationships/hyperlink" Target="https://www.caixa.gov.br/Downloads/sinapi-metodologia/Livro_SINAPI_Calculos_Parametros.pdf" TargetMode="External"/><Relationship Id="rId6980" Type="http://schemas.openxmlformats.org/officeDocument/2006/relationships/hyperlink" Target="https://www.caixa.gov.br/Downloads/sinapi-metodologia/Livro_SINAPI_Calculos_Parametros.pdf" TargetMode="External"/><Relationship Id="rId7617" Type="http://schemas.openxmlformats.org/officeDocument/2006/relationships/hyperlink" Target="https://www.caixa.gov.br/Downloads/sinapi-cadernos-tecnicos/SINAPI-CT-PARQUINHOS-E-EQUIPAMENTOS-DE-GINASTICA-AO-AR-LIVRE.pdf" TargetMode="External"/><Relationship Id="rId7824" Type="http://schemas.openxmlformats.org/officeDocument/2006/relationships/hyperlink" Target="https://www.caixa.gov.br/Downloads/sinapi-cadernos-tecnicos/SINAPI-CT-PINTURA-EXTERNA.pdf" TargetMode="External"/><Relationship Id="rId331" Type="http://schemas.openxmlformats.org/officeDocument/2006/relationships/hyperlink" Target="https://www.caixa.gov.br/Downloads/sinapi-cadernos-tecnicos/SINAPI-CT-ARRASAMENTO-DE-ESTACAS.pdf" TargetMode="External"/><Relationship Id="rId2012" Type="http://schemas.openxmlformats.org/officeDocument/2006/relationships/hyperlink" Target="https://www.caixa.gov.br/Downloads/sinapi-cadernos-tecnicos/SINAPI-CT-DEPRECIACAO-JUROS-IMPOSTOS-E-SEGUROS-MANUTENCAO-E-MATERIAIS-NA-OPERACAO-DOS-EQUIPAMENTOS.pdf" TargetMode="External"/><Relationship Id="rId2969" Type="http://schemas.openxmlformats.org/officeDocument/2006/relationships/hyperlink" Target="https://www.caixa.gov.br/Downloads/sinapi-cadernos-tecnicos/SINAPI-CT-ENERGIA-SOLAR-PARA-EDIFICACOES.pdf" TargetMode="External"/><Relationship Id="rId5168" Type="http://schemas.openxmlformats.org/officeDocument/2006/relationships/hyperlink" Target="https://www.caixa.gov.br/Downloads/sinapi-cadernos-tecnicos/SINAPI-CT-INSTALACOES-HIDRAULICAS-EM-PEX.pdf" TargetMode="External"/><Relationship Id="rId5375" Type="http://schemas.openxmlformats.org/officeDocument/2006/relationships/hyperlink" Target="https://www.caixa.gov.br/Downloads/sinapi-cadernos-tecnicos/SINAPI-CT-INSTALACOES-PREDIAIS-DE-ESGOTO-TUBOS-E-CONEXOES.pdf" TargetMode="External"/><Relationship Id="rId5582" Type="http://schemas.openxmlformats.org/officeDocument/2006/relationships/hyperlink" Target="https://www.caixa.gov.br/Downloads/sinapi-cadernos-tecnicos/SINAPI-CT-INSTALACOES-PREDIAIS-DE-AGUA-FRIA-EM-PVC.pdf" TargetMode="External"/><Relationship Id="rId6219" Type="http://schemas.openxmlformats.org/officeDocument/2006/relationships/hyperlink" Target="https://www.caixa.gov.br/Downloads/sinapi-cadernos-tecnicos/SINAPI-CT-INSTALACOES-DE-GAS-E-INCENDIO-EM-ACO-E-FERRO-GALVANIZADO.pdf" TargetMode="External"/><Relationship Id="rId6426" Type="http://schemas.openxmlformats.org/officeDocument/2006/relationships/hyperlink" Target="https://www.caixa.gov.br/Downloads/sinapi-cadernos-tecnicos/SINAPI-CT-INSTALACOES-EM-COBRE.pdf" TargetMode="External"/><Relationship Id="rId6633" Type="http://schemas.openxmlformats.org/officeDocument/2006/relationships/hyperlink" Target="https://www.caixa.gov.br/Downloads/sinapi-cadernos-tecnicos/SINAPI-CT-INSTALACOES-PARA-CANTEIROS-DE-OBRAS.pdf" TargetMode="External"/><Relationship Id="rId6840" Type="http://schemas.openxmlformats.org/officeDocument/2006/relationships/hyperlink" Target="https://www.caixa.gov.br/Downloads/sinapi-metodologia/Livro_SINAPI_Calculos_Parametros.pdf" TargetMode="External"/><Relationship Id="rId1778" Type="http://schemas.openxmlformats.org/officeDocument/2006/relationships/hyperlink" Target="https://www.caixa.gov.br/Downloads/sinapi-cadernos-tecnicos/SINAPI-CT-CUSTOS-HORARIOS-PRODUTIVO-E-IMPRODUTIVO-DOS-EQUIPAMENTOS.pdf" TargetMode="External"/><Relationship Id="rId1985" Type="http://schemas.openxmlformats.org/officeDocument/2006/relationships/hyperlink" Target="https://www.caixa.gov.br/Downloads/sinapi-cadernos-tecnicos/SINAPI-CT-DEPRECIACAO-JUROS-IMPOSTOS-E-SEGUROS-MANUTENCAO-E-MATERIAIS-NA-OPERACAO-DOS-EQUIPAMENTOS.pdf" TargetMode="External"/><Relationship Id="rId2829" Type="http://schemas.openxmlformats.org/officeDocument/2006/relationships/hyperlink" Target="https://www.caixa.gov.br/Downloads/sinapi-cadernos-tecnicos/SINAPI-CT-DUTOS-PARA-AR-CONDICIONADO.pdf" TargetMode="External"/><Relationship Id="rId4184" Type="http://schemas.openxmlformats.org/officeDocument/2006/relationships/hyperlink" Target="https://www.caixa.gov.br/Downloads/sinapi-cadernos-tecnicos/SINAPI-CT-GESSO.pdf" TargetMode="External"/><Relationship Id="rId4391" Type="http://schemas.openxmlformats.org/officeDocument/2006/relationships/hyperlink" Target="https://www.caixa.gov.br/Downloads/sinapi-cadernos-tecnicos/SINAPI-CT-INSTALACOES-ELETRICAS-ELETRODUTOS-EMBUTIDOS-CABOS-CAIXAS-TOMADAS-E-INTERRUPTORES.pdf" TargetMode="External"/><Relationship Id="rId5028" Type="http://schemas.openxmlformats.org/officeDocument/2006/relationships/hyperlink" Target="https://www.caixa.gov.br/Downloads/sinapi-cadernos-tecnicos/SINAPI-CT-INSTALACOES-HIDRAULICAS-RESERVACAO-E-BOMBAS-DE-RECALQUE.pdf" TargetMode="External"/><Relationship Id="rId5235" Type="http://schemas.openxmlformats.org/officeDocument/2006/relationships/hyperlink" Target="https://www.caixa.gov.br/Downloads/sinapi-cadernos-tecnicos/SINAPI-CT-INSTALACOES-HIDRAULICAS-EM-PEX.pdf" TargetMode="External"/><Relationship Id="rId5442" Type="http://schemas.openxmlformats.org/officeDocument/2006/relationships/hyperlink" Target="https://www.caixa.gov.br/Downloads/sinapi-cadernos-tecnicos/SINAPI-CT-INSTALACOES-PREDIAIS-DE-ESGOTO-TUBOS-E-CONEXOES.pdf" TargetMode="External"/><Relationship Id="rId6700" Type="http://schemas.openxmlformats.org/officeDocument/2006/relationships/hyperlink" Target="https://www.caixa.gov.br/Downloads/sinapi-cadernos-tecnicos/SINAPI-CT-LIGACOES-PREDIAIS-DE-AGUA-E-ESGOTO.pdf" TargetMode="External"/><Relationship Id="rId8598" Type="http://schemas.openxmlformats.org/officeDocument/2006/relationships/hyperlink" Target="https://www.caixa.gov.br/Downloads/sinapi-cadernos-tecnicos/SINAPI-CT-REDES-DE-LOGICA-TELEFONIA-E-IMAGEM.pdf" TargetMode="External"/><Relationship Id="rId9649" Type="http://schemas.openxmlformats.org/officeDocument/2006/relationships/hyperlink" Target="https://www.caixa.gov.br/Downloads/sinapi-cadernos-tecnicos/SINAPI-CT-VALVULAS-E-REGISTROS-PARA-SISTEMAS-PREDIAIS.pdf" TargetMode="External"/><Relationship Id="rId1638" Type="http://schemas.openxmlformats.org/officeDocument/2006/relationships/hyperlink" Target="https://www.caixa.gov.br/Downloads/sinapi-cadernos-tecnicos/SINAPI-CT-CUSTOS-HORARIOS-PRODUTIVO-E-IMPRODUTIVO-DOS-EQUIPAMENTOS.pdf" TargetMode="External"/><Relationship Id="rId4044" Type="http://schemas.openxmlformats.org/officeDocument/2006/relationships/hyperlink" Target="https://www.caixa.gov.br/Downloads/sinapi-cadernos-tecnicos/SINAPI-CT-FORMAS-PARA-ESTRUTURAS-DE-CONCRETO-ARMADO.pdf" TargetMode="External"/><Relationship Id="rId4251" Type="http://schemas.openxmlformats.org/officeDocument/2006/relationships/hyperlink" Target="https://www.caixa.gov.br/Downloads/sinapi-cadernos-tecnicos/SINAPI-CT-GUIAS-E-SARJETAS.pdf" TargetMode="External"/><Relationship Id="rId5302" Type="http://schemas.openxmlformats.org/officeDocument/2006/relationships/hyperlink" Target="https://www.caixa.gov.br/Downloads/sinapi-cadernos-tecnicos/SINAPI-CT-INSTALACOES-HIDRAULICAS-EM-PPR.pdf" TargetMode="External"/><Relationship Id="rId8458" Type="http://schemas.openxmlformats.org/officeDocument/2006/relationships/hyperlink" Target="https://www.caixa.gov.br/Downloads/sinapi-cadernos-tecnicos/SINAPI-CT-RASGOS-E-FIXACOES.pdf" TargetMode="External"/><Relationship Id="rId8665" Type="http://schemas.openxmlformats.org/officeDocument/2006/relationships/hyperlink" Target="https://www.caixa.gov.br/Downloads/sinapi-cadernos-tecnicos/SINAPI-CT-REDES-DE-AGUA-E-ESGOTO-EM-PEAD-LISO-(TUBOS-E-CONEXOES).pdf" TargetMode="External"/><Relationship Id="rId9509" Type="http://schemas.openxmlformats.org/officeDocument/2006/relationships/hyperlink" Target="https://www.caixa.gov.br/Downloads/sinapi-cadernos-tecnicos/SINAPI-CT-VERGAS-CONTRAVERGAS-E-FIXACAO-DE-ALVENARIA.pdf" TargetMode="External"/><Relationship Id="rId1845" Type="http://schemas.openxmlformats.org/officeDocument/2006/relationships/hyperlink" Target="https://www.caixa.gov.br/Downloads/sinapi-cadernos-tecnicos/SINAPI-CT-DEMOLICOES-E-REMOCOES.pdf" TargetMode="External"/><Relationship Id="rId3060" Type="http://schemas.openxmlformats.org/officeDocument/2006/relationships/hyperlink" Target="https://www.caixa.gov.br/Downloads/sinapi-cadernos-tecnicos/SINAPI-CT-ESCADAS.pdf" TargetMode="External"/><Relationship Id="rId4111" Type="http://schemas.openxmlformats.org/officeDocument/2006/relationships/hyperlink" Target="https://www.caixa.gov.br/Downloads/sinapi-cadernos-tecnicos/SINAPI-CT-FORMAS-PARA-ESTRUTURAS-DE-CONCRETO-ARMADO.pdf" TargetMode="External"/><Relationship Id="rId7267" Type="http://schemas.openxmlformats.org/officeDocument/2006/relationships/hyperlink" Target="https://www.caixa.gov.br/Downloads/sinapi-cadernos-tecnicos/SINAPI-CT-LUMINARIAS-EXTERNAS.pdf" TargetMode="External"/><Relationship Id="rId7474" Type="http://schemas.openxmlformats.org/officeDocument/2006/relationships/hyperlink" Target="https://www.caixa.gov.br/Downloads/sinapi-cadernos-tecnicos/SINAPI-CT-PAISAGISMO-PLANTIO.pdf" TargetMode="External"/><Relationship Id="rId8318" Type="http://schemas.openxmlformats.org/officeDocument/2006/relationships/hyperlink" Target="https://www.caixa.gov.br/Downloads/sinapi-cadernos-tecnicos/SINAPI-CT-PRODUCAO-DE-CONCRETOS-E-ARGAMASSAS-UTILIZANDO-AGREGADO-RECICLADO.pdf" TargetMode="External"/><Relationship Id="rId8872" Type="http://schemas.openxmlformats.org/officeDocument/2006/relationships/hyperlink" Target="https://www.caixa.gov.br/Downloads/sinapi-cadernos-tecnicos/SINAPI-CT-SINALIZACAO-VERTICAL-VIARIA.pdf" TargetMode="External"/><Relationship Id="rId9716" Type="http://schemas.openxmlformats.org/officeDocument/2006/relationships/hyperlink" Target="https://www.caixa.gov.br/Downloads/sinapi-cadernos-tecnicos/SINAPI-CT-VALVULAS-PARA-REDES-DE-SANEAMENTO.pdf" TargetMode="External"/><Relationship Id="rId1705" Type="http://schemas.openxmlformats.org/officeDocument/2006/relationships/hyperlink" Target="https://www.caixa.gov.br/Downloads/sinapi-cadernos-tecnicos/SINAPI-CT-CUSTOS-HORARIOS-PRODUTIVO-E-IMPRODUTIVO-DOS-EQUIPAMENTOS.pdf" TargetMode="External"/><Relationship Id="rId1912" Type="http://schemas.openxmlformats.org/officeDocument/2006/relationships/hyperlink" Target="https://www.caixa.gov.br/Downloads/sinapi-cadernos-tecnicos/SINAPI-CT-DEPRECIACAO-JUROS-IMPOSTOS-E-SEGUROS-MANUTENCAO-E-MATERIAIS-NA-OPERACAO-DOS-EQUIPAMENTOS.pdf" TargetMode="External"/><Relationship Id="rId6076" Type="http://schemas.openxmlformats.org/officeDocument/2006/relationships/hyperlink" Target="https://www.caixa.gov.br/Downloads/sinapi-cadernos-tecnicos/SINAPI-CT-INSTALACOES-DE-GAS-E-INCENDIO-EM-ACO-E-FERRO-GALVANIZADO.pdf" TargetMode="External"/><Relationship Id="rId6283" Type="http://schemas.openxmlformats.org/officeDocument/2006/relationships/hyperlink" Target="https://www.caixa.gov.br/Downloads/sinapi-cadernos-tecnicos/SINAPI-CT-INSTALACOES-DE-GAS-EM-PEX-MULTICAMADAS.pdf" TargetMode="External"/><Relationship Id="rId7127" Type="http://schemas.openxmlformats.org/officeDocument/2006/relationships/hyperlink" Target="https://www.caixa.gov.br/Downloads/sinapi-metodologia/Livro_SINAPI_Calculos_Parametros.pdf" TargetMode="External"/><Relationship Id="rId7681" Type="http://schemas.openxmlformats.org/officeDocument/2006/relationships/hyperlink" Target="https://www.caixa.gov.br/Downloads/sinapi-cadernos-tecnicos/SINAPI-CT-PAVIMENTO-INTERTRAVADO.pdf" TargetMode="External"/><Relationship Id="rId8525" Type="http://schemas.openxmlformats.org/officeDocument/2006/relationships/hyperlink" Target="https://www.caixa.gov.br/Downloads/sinapi-cadernos-tecnicos/SINAPI-CT-RECOMPOSICAO-DE-PAVIMENTOS.pdf" TargetMode="External"/><Relationship Id="rId8732" Type="http://schemas.openxmlformats.org/officeDocument/2006/relationships/hyperlink" Target="https://www.caixa.gov.br/Downloads/sinapi-cadernos-tecnicos/SINAPI-CT-REDES-DE-AGUA-E-ESGOTO-EM-PEAD-LISO-(TUBOS-E-CONEXOES).pdf" TargetMode="External"/><Relationship Id="rId3877" Type="http://schemas.openxmlformats.org/officeDocument/2006/relationships/hyperlink" Target="https://www.caixa.gov.br/Downloads/sinapi-cadernos-tecnicos/SINAPI-CT-EXECUCAO-DE-TIRANTES.pdf" TargetMode="External"/><Relationship Id="rId4928" Type="http://schemas.openxmlformats.org/officeDocument/2006/relationships/hyperlink" Target="https://www.caixa.gov.br/Downloads/sinapi-cadernos-tecnicos/SINAPI-CT-INSTALACOES-HIDRAULICAS-RESERVACAO-E-BOMBAS-DE-RECALQUE.pdf" TargetMode="External"/><Relationship Id="rId5092" Type="http://schemas.openxmlformats.org/officeDocument/2006/relationships/hyperlink" Target="https://www.caixa.gov.br/Downloads/sinapi-cadernos-tecnicos/SINAPI-CT-INSTALACOES-HIDRAULICAS-RESERVACAO-E-BOMBAS-DE-RECALQUE.pdf" TargetMode="External"/><Relationship Id="rId6490" Type="http://schemas.openxmlformats.org/officeDocument/2006/relationships/hyperlink" Target="https://www.caixa.gov.br/Downloads/sinapi-cadernos-tecnicos/SINAPI-CT-INSTALACOES-EM-COBRE.pdf" TargetMode="External"/><Relationship Id="rId7334" Type="http://schemas.openxmlformats.org/officeDocument/2006/relationships/hyperlink" Target="https://www.caixa.gov.br/Downloads/sinapi-cadernos-tecnicos/SINAPI-CT-MASSA-UNICA-EXTERNA.pdf" TargetMode="External"/><Relationship Id="rId7541" Type="http://schemas.openxmlformats.org/officeDocument/2006/relationships/hyperlink" Target="https://www.caixa.gov.br/Downloads/sinapi-cadernos-tecnicos/SINAPI-CT-PAREDES-DE-CONCRETO-ESTUCAMENTO.pdf" TargetMode="External"/><Relationship Id="rId798" Type="http://schemas.openxmlformats.org/officeDocument/2006/relationships/hyperlink" Target="https://www.caixa.gov.br/Downloads/sinapi-cadernos-tecnicos/SINAPI-CT-ATERROS-BASES-SUB-BASES-E-IMPRIMACOES.pdf" TargetMode="External"/><Relationship Id="rId2479" Type="http://schemas.openxmlformats.org/officeDocument/2006/relationships/hyperlink" Target="https://www.caixa.gov.br/Downloads/sinapi-cadernos-tecnicos/SINAPI-CT-DEPRECIACAO-JUROS-IMPOSTOS-E-SEGUROS-MANUTENCAO-E-MATERIAIS-NA-OPERACAO-DOS-EQUIPAMENTOS.pdf" TargetMode="External"/><Relationship Id="rId2686" Type="http://schemas.openxmlformats.org/officeDocument/2006/relationships/hyperlink" Target="https://www.caixa.gov.br/Downloads/sinapi-cadernos-tecnicos/SINAPI-CT-DEPRECIACAO-JUROS-IMPOSTOS-E-SEGUROS-MANUTENCAO-E-MATERIAIS-NA-OPERACAO-DOS-EQUIPAMENTOS.pdf" TargetMode="External"/><Relationship Id="rId2893" Type="http://schemas.openxmlformats.org/officeDocument/2006/relationships/hyperlink" Target="https://www.caixa.gov.br/Downloads/sinapi-cadernos-tecnicos/SINAPI-CT-ELETROCALHAS.pdf" TargetMode="External"/><Relationship Id="rId3737" Type="http://schemas.openxmlformats.org/officeDocument/2006/relationships/hyperlink" Target="https://www.caixa.gov.br/Downloads/sinapi-cadernos-tecnicos/SINAPI-CT-ESTRUTURAS-PRE-FABRICADAS-E-PRE-MOLDADAS.pdf" TargetMode="External"/><Relationship Id="rId3944" Type="http://schemas.openxmlformats.org/officeDocument/2006/relationships/hyperlink" Target="https://www.caixa.gov.br/Downloads/sinapi-cadernos-tecnicos/SINAPI-CT-FOSSAS-E-SUMIDOUROS.pdf" TargetMode="External"/><Relationship Id="rId6143" Type="http://schemas.openxmlformats.org/officeDocument/2006/relationships/hyperlink" Target="https://www.caixa.gov.br/Downloads/sinapi-cadernos-tecnicos/SINAPI-CT-INSTALACOES-DE-GAS-E-INCENDIO-EM-ACO-E-FERRO-GALVANIZADO.pdf" TargetMode="External"/><Relationship Id="rId6350" Type="http://schemas.openxmlformats.org/officeDocument/2006/relationships/hyperlink" Target="https://www.caixa.gov.br/Downloads/sinapi-cadernos-tecnicos/SINAPI-CT-INSTALACOES-DE-AR-CONDICIONADO.pdf" TargetMode="External"/><Relationship Id="rId7401" Type="http://schemas.openxmlformats.org/officeDocument/2006/relationships/hyperlink" Target="https://www.caixa.gov.br/Downloads/sinapi-cadernos-tecnicos/SINAPI-CT-MASSA-UNICA-INTERNA.pdf" TargetMode="External"/><Relationship Id="rId9299" Type="http://schemas.openxmlformats.org/officeDocument/2006/relationships/hyperlink" Target="https://www.caixa.gov.br/Downloads/sinapi-cadernos-tecnicos/SINAPI-CT-TRANSPORTE-CARGA-E-DESCARGA-DE-MATERIAIS.pdf" TargetMode="External"/><Relationship Id="rId658" Type="http://schemas.openxmlformats.org/officeDocument/2006/relationships/hyperlink" Target="https://www.caixa.gov.br/Downloads/sinapi-cadernos-tecnicos/SINAPI-CT-ASSENTAMENTO-DE-TUBOS-DE-ESGOTO-OU-DRENAGEM-PLUVIAL-EM-CONCRETO.pdf" TargetMode="External"/><Relationship Id="rId865" Type="http://schemas.openxmlformats.org/officeDocument/2006/relationships/hyperlink" Target="https://www.caixa.gov.br/Downloads/sinapi-cadernos-tecnicos/SINAPI-CT-ATERROS-BASES-SUB-BASES-E-IMPRIMACOES.pdf" TargetMode="External"/><Relationship Id="rId1288" Type="http://schemas.openxmlformats.org/officeDocument/2006/relationships/hyperlink" Target="https://www.caixa.gov.br/Downloads/sinapi-cadernos-tecnicos/SINAPI-CT-CONCRETAGEM-PARA-ESTRUTURAS-DE-CONCRETO-ARMADO.pdf" TargetMode="External"/><Relationship Id="rId1495" Type="http://schemas.openxmlformats.org/officeDocument/2006/relationships/hyperlink" Target="https://www.caixa.gov.br/Downloads/sinapi-cadernos-tecnicos/SINAPI-CT-CUSTOS-HORARIOS-PRODUTIVO-E-IMPRODUTIVO-DOS-EQUIPAMENTOS.pdf" TargetMode="External"/><Relationship Id="rId2339" Type="http://schemas.openxmlformats.org/officeDocument/2006/relationships/hyperlink" Target="https://www.caixa.gov.br/Downloads/sinapi-cadernos-tecnicos/SINAPI-CT-DEPRECIACAO-JUROS-IMPOSTOS-E-SEGUROS-MANUTENCAO-E-MATERIAIS-NA-OPERACAO-DOS-EQUIPAMENTOS.pdf" TargetMode="External"/><Relationship Id="rId2546" Type="http://schemas.openxmlformats.org/officeDocument/2006/relationships/hyperlink" Target="https://www.caixa.gov.br/Downloads/sinapi-cadernos-tecnicos/SINAPI-CT-DEPRECIACAO-JUROS-IMPOSTOS-E-SEGUROS-MANUTENCAO-E-MATERIAIS-NA-OPERACAO-DOS-EQUIPAMENTOS.pdf" TargetMode="External"/><Relationship Id="rId2753" Type="http://schemas.openxmlformats.org/officeDocument/2006/relationships/hyperlink" Target="https://www.caixa.gov.br/Downloads/sinapi-cadernos-tecnicos/SINAPI-CT-DRENOS.pdf" TargetMode="External"/><Relationship Id="rId2960" Type="http://schemas.openxmlformats.org/officeDocument/2006/relationships/hyperlink" Target="https://www.caixa.gov.br/Downloads/sinapi-cadernos-tecnicos/SINAPI-CT-ENERGIA-SOLAR-PARA-EDIFICACOES.pdf" TargetMode="External"/><Relationship Id="rId3804" Type="http://schemas.openxmlformats.org/officeDocument/2006/relationships/hyperlink" Target="https://www.caixa.gov.br/Downloads/sinapi-cadernos-tecnicos/SINAPI-CT-ESTRUTURAS-DE-MADEIRA.pdf" TargetMode="External"/><Relationship Id="rId6003" Type="http://schemas.openxmlformats.org/officeDocument/2006/relationships/hyperlink" Target="https://www.caixa.gov.br/Downloads/sinapi-cadernos-tecnicos/SINAPI-CT-INSTALACOES-DE-GAS-E-INCENDIO-EM-ACO-E-FERRO-GALVANIZADO.pdf" TargetMode="External"/><Relationship Id="rId6210" Type="http://schemas.openxmlformats.org/officeDocument/2006/relationships/hyperlink" Target="https://www.caixa.gov.br/Downloads/sinapi-cadernos-tecnicos/SINAPI-CT-INSTALACOES-DE-GAS-E-INCENDIO-EM-ACO-E-FERRO-GALVANIZADO.pdf" TargetMode="External"/><Relationship Id="rId9159" Type="http://schemas.openxmlformats.org/officeDocument/2006/relationships/hyperlink" Target="https://www.caixa.gov.br/Downloads/sinapi-cadernos-tecnicos/SINAPI-CT-TRANSPORTE-DE-MATERIAIS-DENTRO-DO-CANTEIRO-DE-OBRAS.pdf" TargetMode="External"/><Relationship Id="rId9366" Type="http://schemas.openxmlformats.org/officeDocument/2006/relationships/hyperlink" Target="https://www.caixa.gov.br/Downloads/sinapi-cadernos-tecnicos/SINAPI-CT-TRANSPORTE-CARGA-E-DESCARGA-DE-MATERIAIS.pdf" TargetMode="External"/><Relationship Id="rId9573" Type="http://schemas.openxmlformats.org/officeDocument/2006/relationships/hyperlink" Target="https://www.caixa.gov.br/Downloads/sinapi-cadernos-tecnicos/SINAPI-CT-VALVULAS-E-REGISTROS-PARA-SISTEMAS-PREDIAIS.pdf" TargetMode="External"/><Relationship Id="rId518" Type="http://schemas.openxmlformats.org/officeDocument/2006/relationships/hyperlink" Target="https://www.caixa.gov.br/Downloads/sinapi-cadernos-tecnicos/SINAPI-CT-ASSENTAMENTO-DE-TUBOS-DE-PVC-E-METALICOS-EM-REDES-DE-AGUA.pdf" TargetMode="External"/><Relationship Id="rId725" Type="http://schemas.openxmlformats.org/officeDocument/2006/relationships/hyperlink" Target="https://www.caixa.gov.br/Downloads/sinapi-cadernos-tecnicos/SINAPI-CT-ATERRO-E-REATERRO-DE-VALAS.pdf" TargetMode="External"/><Relationship Id="rId932" Type="http://schemas.openxmlformats.org/officeDocument/2006/relationships/hyperlink" Target="https://www.caixa.gov.br/Downloads/sinapi-cadernos-tecnicos/SINAPI-CT-ATERROS-BASES-SUB-BASES-E-IMPRIMACOES.pdf" TargetMode="External"/><Relationship Id="rId1148" Type="http://schemas.openxmlformats.org/officeDocument/2006/relationships/hyperlink" Target="https://www.caixa.gov.br/Downloads/sinapi-cadernos-tecnicos/SINAPI-CT-CAIXAS-ENTERRADAS.pdf" TargetMode="External"/><Relationship Id="rId1355" Type="http://schemas.openxmlformats.org/officeDocument/2006/relationships/hyperlink" Target="https://www.caixa.gov.br/Downloads/sinapi-cadernos-tecnicos/SINAPI-CT-CONCRETO-PROTENDIDO.pdf" TargetMode="External"/><Relationship Id="rId1562" Type="http://schemas.openxmlformats.org/officeDocument/2006/relationships/hyperlink" Target="https://www.caixa.gov.br/Downloads/sinapi-cadernos-tecnicos/SINAPI-CT-CUSTOS-HORARIOS-PRODUTIVO-E-IMPRODUTIVO-DOS-EQUIPAMENTOS.pdf" TargetMode="External"/><Relationship Id="rId2406" Type="http://schemas.openxmlformats.org/officeDocument/2006/relationships/hyperlink" Target="https://www.caixa.gov.br/Downloads/sinapi-cadernos-tecnicos/SINAPI-CT-DEPRECIACAO-JUROS-IMPOSTOS-E-SEGUROS-MANUTENCAO-E-MATERIAIS-NA-OPERACAO-DOS-EQUIPAMENTOS.pdf" TargetMode="External"/><Relationship Id="rId2613" Type="http://schemas.openxmlformats.org/officeDocument/2006/relationships/hyperlink" Target="https://www.caixa.gov.br/Downloads/sinapi-cadernos-tecnicos/SINAPI-CT-DEPRECIACAO-JUROS-IMPOSTOS-E-SEGUROS-MANUTENCAO-E-MATERIAIS-NA-OPERACAO-DOS-EQUIPAMENTOS.pdf" TargetMode="External"/><Relationship Id="rId5769" Type="http://schemas.openxmlformats.org/officeDocument/2006/relationships/hyperlink" Target="https://www.caixa.gov.br/Downloads/sinapi-cadernos-tecnicos/SINAPI-CT-INSTALACOES-PREDIAIS-DE-AGUA-QUENTE-EM-CPVC.pdf" TargetMode="External"/><Relationship Id="rId8175" Type="http://schemas.openxmlformats.org/officeDocument/2006/relationships/hyperlink" Target="https://www.caixa.gov.br/Downloads/sinapi-cadernos-tecnicos/SINAPI-CT-POCOS-DE-VISITA-E-CAIXAS-PARA-BOCAS-DE-LOBO.pdf" TargetMode="External"/><Relationship Id="rId8382" Type="http://schemas.openxmlformats.org/officeDocument/2006/relationships/hyperlink" Target="https://www.caixa.gov.br/Downloads/sinapi-cadernos-tecnicos/SINAPI-CT-RADIER-PISO-DE-CONCRETO-E-LAJE-SOBRE-SOLO.pdf" TargetMode="External"/><Relationship Id="rId9019" Type="http://schemas.openxmlformats.org/officeDocument/2006/relationships/hyperlink" Target="https://www.caixa.gov.br/Downloads/sinapi-cadernos-tecnicos/SINAPI-CT-TELHAMENTO-PARA-COBERTURA.pdf" TargetMode="External"/><Relationship Id="rId9226" Type="http://schemas.openxmlformats.org/officeDocument/2006/relationships/hyperlink" Target="https://www.caixa.gov.br/Downloads/sinapi-cadernos-tecnicos/SINAPI-CT-TRANSPORTE-DE-MATERIAIS-DENTRO-DO-CANTEIRO-DE-OBRAS.pdf" TargetMode="External"/><Relationship Id="rId9433" Type="http://schemas.openxmlformats.org/officeDocument/2006/relationships/hyperlink" Target="https://www.caixa.gov.br/Downloads/sinapi-cadernos-tecnicos/SINAPI-CT-TUBULACAO-FLANGEADA-PARA-REDES-DE-AGUA.pdf" TargetMode="External"/><Relationship Id="rId9640" Type="http://schemas.openxmlformats.org/officeDocument/2006/relationships/hyperlink" Target="https://www.caixa.gov.br/Downloads/sinapi-cadernos-tecnicos/SINAPI-CT-VALVULAS-E-REGISTROS-PARA-SISTEMAS-PREDIAIS.pdf" TargetMode="External"/><Relationship Id="rId1008" Type="http://schemas.openxmlformats.org/officeDocument/2006/relationships/hyperlink" Target="https://www.caixa.gov.br/Downloads/sinapi-cadernos-tecnicos/SINAPI-CT-BOCAS-PARA-BUEIROS.pdf" TargetMode="External"/><Relationship Id="rId1215" Type="http://schemas.openxmlformats.org/officeDocument/2006/relationships/hyperlink" Target="https://www.caixa.gov.br/Downloads/sinapi-cadernos-tecnicos/SINAPI-CT-CANALETAS-GRELHAS-E-CAIXAS-COM-GRELHA-PARA-DRENAGEM.pdf" TargetMode="External"/><Relationship Id="rId1422" Type="http://schemas.openxmlformats.org/officeDocument/2006/relationships/hyperlink" Target="https://www.caixa.gov.br/Downloads/sinapi-cadernos-tecnicos/SINAPI-CT-CONTRAPISO.pdf" TargetMode="External"/><Relationship Id="rId2820" Type="http://schemas.openxmlformats.org/officeDocument/2006/relationships/hyperlink" Target="https://www.caixa.gov.br/Downloads/sinapi-cadernos-tecnicos/SINAPI-CT-DUTOS-PARA-AR-CONDICIONADO.pdf" TargetMode="External"/><Relationship Id="rId4578" Type="http://schemas.openxmlformats.org/officeDocument/2006/relationships/hyperlink" Target="https://www.caixa.gov.br/Downloads/sinapi-cadernos-tecnicos/SINAPI-CT-INSTALACOES-ELETRICAS-ELETRODUTOS-CONEXOES-E-CONDULETES-APARENTES.pdf" TargetMode="External"/><Relationship Id="rId5976" Type="http://schemas.openxmlformats.org/officeDocument/2006/relationships/hyperlink" Target="https://www.caixa.gov.br/Downloads/sinapi-cadernos-tecnicos/SINAPI-CT-INSTALACOES-DE-GAS-E-INCENDIO-EM-ACO-E-FERRO-GALVANIZADO.pdf" TargetMode="External"/><Relationship Id="rId7191" Type="http://schemas.openxmlformats.org/officeDocument/2006/relationships/hyperlink" Target="https://www.caixa.gov.br/Downloads/sinapi-cadernos-tecnicos/SINAPI-CT-LOUCAS-E-METAIS.pdf" TargetMode="External"/><Relationship Id="rId8035" Type="http://schemas.openxmlformats.org/officeDocument/2006/relationships/hyperlink" Target="https://www.caixa.gov.br/Downloads/sinapi-cadernos-tecnicos/SINAPI-CT-POSTES-DE-CONCRETO-E-METALICOS.pdf" TargetMode="External"/><Relationship Id="rId8242" Type="http://schemas.openxmlformats.org/officeDocument/2006/relationships/hyperlink" Target="https://www.caixa.gov.br/Downloads/sinapi-cadernos-tecnicos/SINAPI-CT-POCOS-DE-VISITA-E-CAIXAS-PARA-BOCAS-DE-LOBO.pdf" TargetMode="External"/><Relationship Id="rId61" Type="http://schemas.openxmlformats.org/officeDocument/2006/relationships/hyperlink" Target="https://www.caixa.gov.br/Downloads/sinapi-cadernos-tecnicos/SINAPI-CT-ALVENARIA-DE-VEDACAO.pdf" TargetMode="External"/><Relationship Id="rId3387" Type="http://schemas.openxmlformats.org/officeDocument/2006/relationships/hyperlink" Target="https://www.caixa.gov.br/Downloads/sinapi-cadernos-tecnicos/SINAPI-CT-ESCORAMENTO-E-PREPARO-DE-FUNDO-DE-VALAS.pdf" TargetMode="External"/><Relationship Id="rId4785" Type="http://schemas.openxmlformats.org/officeDocument/2006/relationships/hyperlink" Target="https://www.caixa.gov.br/Downloads/sinapi-cadernos-tecnicos/SINAPI-CT-INSTALACOES-ELETRICAS-REDE-DE-DISTRIBUICAO.pdf" TargetMode="External"/><Relationship Id="rId4992" Type="http://schemas.openxmlformats.org/officeDocument/2006/relationships/hyperlink" Target="https://www.caixa.gov.br/Downloads/sinapi-cadernos-tecnicos/SINAPI-CT-INSTALACOES-HIDRAULICAS-RESERVACAO-E-BOMBAS-DE-RECALQUE.pdf" TargetMode="External"/><Relationship Id="rId5629" Type="http://schemas.openxmlformats.org/officeDocument/2006/relationships/hyperlink" Target="https://www.caixa.gov.br/Downloads/sinapi-cadernos-tecnicos/SINAPI-CT-INSTALACOES-PREDIAIS-DE-AGUA-FRIA-EM-PVC.pdf" TargetMode="External"/><Relationship Id="rId5836" Type="http://schemas.openxmlformats.org/officeDocument/2006/relationships/hyperlink" Target="https://www.caixa.gov.br/Downloads/sinapi-cadernos-tecnicos/SINAPI-CT-INSTALACOES-PREDIAIS-DE-AGUAS-PLUVIAIS-TUBOS-CONEXOES-CAIXAS-E-RALOS.pdf" TargetMode="External"/><Relationship Id="rId7051" Type="http://schemas.openxmlformats.org/officeDocument/2006/relationships/hyperlink" Target="https://www.caixa.gov.br/Downloads/sinapi-metodologia/Livro_SINAPI_Calculos_Parametros.pdf" TargetMode="External"/><Relationship Id="rId8102" Type="http://schemas.openxmlformats.org/officeDocument/2006/relationships/hyperlink" Target="https://www.caixa.gov.br/Downloads/sinapi-cadernos-tecnicos/SINAPI-CT-POSTES-DE-CONCRETO-E-METALICOS.pdf" TargetMode="External"/><Relationship Id="rId9500" Type="http://schemas.openxmlformats.org/officeDocument/2006/relationships/hyperlink" Target="https://www.caixa.gov.br/Downloads/sinapi-cadernos-tecnicos/SINAPI-CT-VERGAS-CONTRAVERGAS-E-FIXACAO-DE-ALVENARIA.pdf" TargetMode="External"/><Relationship Id="rId2196" Type="http://schemas.openxmlformats.org/officeDocument/2006/relationships/hyperlink" Target="https://www.caixa.gov.br/Downloads/sinapi-cadernos-tecnicos/SINAPI-CT-DEPRECIACAO-JUROS-IMPOSTOS-E-SEGUROS-MANUTENCAO-E-MATERIAIS-NA-OPERACAO-DOS-EQUIPAMENTOS.pdf" TargetMode="External"/><Relationship Id="rId3594" Type="http://schemas.openxmlformats.org/officeDocument/2006/relationships/hyperlink" Target="https://www.caixa.gov.br/Downloads/sinapi-cadernos-tecnicos/SINAPI-CT-ESTACAS-ESCAVADAS-SEM-FLUIDO-ESTABILIZANTE.pdf" TargetMode="External"/><Relationship Id="rId4438" Type="http://schemas.openxmlformats.org/officeDocument/2006/relationships/hyperlink" Target="https://www.caixa.gov.br/Downloads/sinapi-cadernos-tecnicos/SINAPI-CT-INSTALACOES-ELETRICAS-ELETRODUTOS-EMBUTIDOS-CABOS-CAIXAS-TOMADAS-E-INTERRUPTORES.pdf" TargetMode="External"/><Relationship Id="rId4645" Type="http://schemas.openxmlformats.org/officeDocument/2006/relationships/hyperlink" Target="https://www.caixa.gov.br/Downloads/sinapi-cadernos-tecnicos/SINAPI-CT-INSTALACOES-ELETRICAS-QUADROS-CABOS-DISJUNTORES-CONTATORES-E-BARRAMENTOS-BLINDADOS.pdf" TargetMode="External"/><Relationship Id="rId4852" Type="http://schemas.openxmlformats.org/officeDocument/2006/relationships/hyperlink" Target="https://www.caixa.gov.br/Downloads/sinapi-cadernos-tecnicos/SINAPI-CT-INSTALACOES-HIDRAULICAS-RESERVACAO-E-BOMBAS-DE-RECALQUE.pdf" TargetMode="External"/><Relationship Id="rId5903" Type="http://schemas.openxmlformats.org/officeDocument/2006/relationships/hyperlink" Target="https://www.caixa.gov.br/Downloads/sinapi-cadernos-tecnicos/SINAPI-CT-INSTALACOES-DE-DIVISORIAS-DIVERSAS.pdf" TargetMode="External"/><Relationship Id="rId168" Type="http://schemas.openxmlformats.org/officeDocument/2006/relationships/hyperlink" Target="https://www.caixa.gov.br/Downloads/sinapi-cadernos-tecnicos/SINAPI-CT-ARGAMASSAS.pdf" TargetMode="External"/><Relationship Id="rId3247" Type="http://schemas.openxmlformats.org/officeDocument/2006/relationships/hyperlink" Target="https://www.caixa.gov.br/Downloads/sinapi-cadernos-tecnicos/SINAPI-CT-ESCAVACAO-VERTICAL-A-CEU-ABERTO.pdf" TargetMode="External"/><Relationship Id="rId3454" Type="http://schemas.openxmlformats.org/officeDocument/2006/relationships/hyperlink" Target="https://www.caixa.gov.br/Downloads/sinapi-cadernos-tecnicos/SINAPI-CT-ESQUADRIAS-PORTAS.pdf" TargetMode="External"/><Relationship Id="rId3661" Type="http://schemas.openxmlformats.org/officeDocument/2006/relationships/hyperlink" Target="https://www.caixa.gov.br/Downloads/sinapi-cadernos-tecnicos/SINAPI-CT-ESTRUTURA-E-TRAMA-PARA-COBERTURA.pdf" TargetMode="External"/><Relationship Id="rId4505" Type="http://schemas.openxmlformats.org/officeDocument/2006/relationships/hyperlink" Target="https://www.caixa.gov.br/Downloads/sinapi-cadernos-tecnicos/SINAPI-CT-INSTALACOES-ELETRICAS-ELETRODUTOS-EMBUTIDOS-CABOS-CAIXAS-TOMADAS-E-INTERRUPTORES.pdf" TargetMode="External"/><Relationship Id="rId4712" Type="http://schemas.openxmlformats.org/officeDocument/2006/relationships/hyperlink" Target="https://www.caixa.gov.br/Downloads/sinapi-cadernos-tecnicos/SINAPI-CT-INSTALACOES-ELETRICAS-QUADROS-CABOS-DISJUNTORES-CONTATORES-E-BARRAMENTOS-BLINDADOS.pdf" TargetMode="External"/><Relationship Id="rId7868" Type="http://schemas.openxmlformats.org/officeDocument/2006/relationships/hyperlink" Target="https://www.caixa.gov.br/Downloads/sinapi-cadernos-tecnicos/SINAPI-CT-PINTURA-EM-MADEIRA.pdf" TargetMode="External"/><Relationship Id="rId8919" Type="http://schemas.openxmlformats.org/officeDocument/2006/relationships/hyperlink" Target="https://www.caixa.gov.br/Downloads/sinapi-cadernos-tecnicos/SINAPI-CT-SISTEMAS-DE-MEDICAO.pdf" TargetMode="External"/><Relationship Id="rId375" Type="http://schemas.openxmlformats.org/officeDocument/2006/relationships/hyperlink" Target="https://www.caixa.gov.br/Downloads/sinapi-cadernos-tecnicos/SINAPI-CT-ASSENTAMENTO-DE-TUBOS-DE-ESGOTO-EM-PVC-E-PEAD.pdf" TargetMode="External"/><Relationship Id="rId582" Type="http://schemas.openxmlformats.org/officeDocument/2006/relationships/hyperlink" Target="https://www.caixa.gov.br/Downloads/sinapi-cadernos-tecnicos/SINAPI-CT-ASSENTAMENTO-DE-TUBOS-DE-PVC-E-METALICOS-EM-REDES-DE-AGUA.pdf" TargetMode="External"/><Relationship Id="rId2056" Type="http://schemas.openxmlformats.org/officeDocument/2006/relationships/hyperlink" Target="https://www.caixa.gov.br/Downloads/sinapi-cadernos-tecnicos/SINAPI-CT-DEPRECIACAO-JUROS-IMPOSTOS-E-SEGUROS-MANUTENCAO-E-MATERIAIS-NA-OPERACAO-DOS-EQUIPAMENTOS.pdf" TargetMode="External"/><Relationship Id="rId2263" Type="http://schemas.openxmlformats.org/officeDocument/2006/relationships/hyperlink" Target="https://www.caixa.gov.br/Downloads/sinapi-cadernos-tecnicos/SINAPI-CT-DEPRECIACAO-JUROS-IMPOSTOS-E-SEGUROS-MANUTENCAO-E-MATERIAIS-NA-OPERACAO-DOS-EQUIPAMENTOS.pdf" TargetMode="External"/><Relationship Id="rId2470" Type="http://schemas.openxmlformats.org/officeDocument/2006/relationships/hyperlink" Target="https://www.caixa.gov.br/Downloads/sinapi-cadernos-tecnicos/SINAPI-CT-DEPRECIACAO-JUROS-IMPOSTOS-E-SEGUROS-MANUTENCAO-E-MATERIAIS-NA-OPERACAO-DOS-EQUIPAMENTOS.pdf" TargetMode="External"/><Relationship Id="rId3107" Type="http://schemas.openxmlformats.org/officeDocument/2006/relationships/hyperlink" Target="https://www.caixa.gov.br/Downloads/sinapi-cadernos-tecnicos/SINAPI-CT-ESCADAS.pdf" TargetMode="External"/><Relationship Id="rId3314" Type="http://schemas.openxmlformats.org/officeDocument/2006/relationships/hyperlink" Target="https://www.caixa.gov.br/Downloads/sinapi-cadernos-tecnicos/SINAPI-CT-ESCAVACAO-DE-VALAS.pdf" TargetMode="External"/><Relationship Id="rId3521" Type="http://schemas.openxmlformats.org/officeDocument/2006/relationships/hyperlink" Target="https://www.caixa.gov.br/Downloads/sinapi-cadernos-tecnicos/SINAPI-CT-ESQUADRIAS-PORTAS.pdf" TargetMode="External"/><Relationship Id="rId6677" Type="http://schemas.openxmlformats.org/officeDocument/2006/relationships/hyperlink" Target="https://www.caixa.gov.br/Downloads/sinapi-cadernos-tecnicos/SINAPI-CT-LASTRO.pdf" TargetMode="External"/><Relationship Id="rId6884" Type="http://schemas.openxmlformats.org/officeDocument/2006/relationships/hyperlink" Target="https://www.caixa.gov.br/Downloads/sinapi-metodologia/Livro_SINAPI_Calculos_Parametros.pdf" TargetMode="External"/><Relationship Id="rId7728" Type="http://schemas.openxmlformats.org/officeDocument/2006/relationships/hyperlink" Target="https://www.caixa.gov.br/Downloads/sinapi-cadernos-tecnicos/SINAPI-CT-PEITORIS-E-CHAPINS.pdf" TargetMode="External"/><Relationship Id="rId7935" Type="http://schemas.openxmlformats.org/officeDocument/2006/relationships/hyperlink" Target="https://www.caixa.gov.br/Downloads/sinapi-cadernos-tecnicos/SINAPI-CT-PINTURA-EM-SUPERFICIES-METALICAS.pdf" TargetMode="External"/><Relationship Id="rId9083" Type="http://schemas.openxmlformats.org/officeDocument/2006/relationships/hyperlink" Target="https://www.caixa.gov.br/Downloads/sinapi-cadernos-tecnicos/SINAPI-CT-TRANSPORTE-FLUVIAL-CARGA-E-DESCARGA.pdf" TargetMode="External"/><Relationship Id="rId9290" Type="http://schemas.openxmlformats.org/officeDocument/2006/relationships/hyperlink" Target="https://www.caixa.gov.br/Downloads/sinapi-cadernos-tecnicos/SINAPI-CT-TRANSPORTE-CARGA-E-DESCARGA-DE-MATERIAIS.pdf" TargetMode="External"/><Relationship Id="rId235" Type="http://schemas.openxmlformats.org/officeDocument/2006/relationships/hyperlink" Target="https://www.caixa.gov.br/Downloads/sinapi-cadernos-tecnicos/SINAPI-CT-ARGAMASSAS.pdf" TargetMode="External"/><Relationship Id="rId442" Type="http://schemas.openxmlformats.org/officeDocument/2006/relationships/hyperlink" Target="https://www.caixa.gov.br/Downloads/sinapi-cadernos-tecnicos/SINAPI-CT-ASSENTAMENTO-DE-TUBOS-DE-PVC-E-METALICOS-EM-REDES-DE-AGUA.pdf" TargetMode="External"/><Relationship Id="rId1072" Type="http://schemas.openxmlformats.org/officeDocument/2006/relationships/hyperlink" Target="https://www.caixa.gov.br/Downloads/sinapi-cadernos-tecnicos/SINAPI-CT-BOMBAS-HIDRAULICAS-CENTRIFUGAS-HORIZONTAIS-E-SUBMERSIVEIS.pdf" TargetMode="External"/><Relationship Id="rId2123" Type="http://schemas.openxmlformats.org/officeDocument/2006/relationships/hyperlink" Target="https://www.caixa.gov.br/Downloads/sinapi-cadernos-tecnicos/SINAPI-CT-DEPRECIACAO-JUROS-IMPOSTOS-E-SEGUROS-MANUTENCAO-E-MATERIAIS-NA-OPERACAO-DOS-EQUIPAMENTOS.pdf" TargetMode="External"/><Relationship Id="rId2330" Type="http://schemas.openxmlformats.org/officeDocument/2006/relationships/hyperlink" Target="https://www.caixa.gov.br/Downloads/sinapi-cadernos-tecnicos/SINAPI-CT-DEPRECIACAO-JUROS-IMPOSTOS-E-SEGUROS-MANUTENCAO-E-MATERIAIS-NA-OPERACAO-DOS-EQUIPAMENTOS.pdf" TargetMode="External"/><Relationship Id="rId5279" Type="http://schemas.openxmlformats.org/officeDocument/2006/relationships/hyperlink" Target="https://www.caixa.gov.br/Downloads/sinapi-cadernos-tecnicos/SINAPI-CT-INSTALACOES-HIDRAULICAS-EM-PPR.pdf" TargetMode="External"/><Relationship Id="rId5486" Type="http://schemas.openxmlformats.org/officeDocument/2006/relationships/hyperlink" Target="https://www.caixa.gov.br/Downloads/sinapi-cadernos-tecnicos/SINAPI-CT-INSTALACOES-PREDIAIS-DE-AGUA-FRIA-EM-PVC.pdf" TargetMode="External"/><Relationship Id="rId5693" Type="http://schemas.openxmlformats.org/officeDocument/2006/relationships/hyperlink" Target="https://www.caixa.gov.br/Downloads/sinapi-cadernos-tecnicos/SINAPI-CT-INSTALACOES-PREDIAIS-DE-AGUA-QUENTE-EM-CPVC.pdf" TargetMode="External"/><Relationship Id="rId6537" Type="http://schemas.openxmlformats.org/officeDocument/2006/relationships/hyperlink" Target="https://www.caixa.gov.br/Downloads/sinapi-cadernos-tecnicos/SINAPI-CT-INSTALACOES-EM-COBRE.pdf" TargetMode="External"/><Relationship Id="rId6744" Type="http://schemas.openxmlformats.org/officeDocument/2006/relationships/hyperlink" Target="https://www.caixa.gov.br/Downloads/sinapi-cadernos-tecnicos/SINAPI-CT-LIMPEZA-DE-OBRA.pdf" TargetMode="External"/><Relationship Id="rId9150" Type="http://schemas.openxmlformats.org/officeDocument/2006/relationships/hyperlink" Target="https://www.caixa.gov.br/Downloads/sinapi-cadernos-tecnicos/SINAPI-CT-TRANSPORTE-DE-MATERIAIS-DENTRO-DO-CANTEIRO-DE-OBRAS.pdf" TargetMode="External"/><Relationship Id="rId302" Type="http://schemas.openxmlformats.org/officeDocument/2006/relationships/hyperlink" Target="https://www.caixa.gov.br/Downloads/sinapi-cadernos-tecnicos/SINAPI-CT-ARMACAO-PARA-ESTRUTURAS-DE-CONCRETO-ARMADO.pdf" TargetMode="External"/><Relationship Id="rId4088" Type="http://schemas.openxmlformats.org/officeDocument/2006/relationships/hyperlink" Target="https://www.caixa.gov.br/Downloads/sinapi-cadernos-tecnicos/SINAPI-CT-FORMAS-PARA-ESTRUTURAS-DE-CONCRETO-ARMADO.pdf" TargetMode="External"/><Relationship Id="rId4295" Type="http://schemas.openxmlformats.org/officeDocument/2006/relationships/hyperlink" Target="https://www.caixa.gov.br/Downloads/sinapi-cadernos-tecnicos/SINAPI-CT-ILUMINACAO-PREDIAL-E-MONITORAMENTO.pdf" TargetMode="External"/><Relationship Id="rId5139" Type="http://schemas.openxmlformats.org/officeDocument/2006/relationships/hyperlink" Target="https://www.caixa.gov.br/Downloads/sinapi-cadernos-tecnicos/SINAPI-CT-INSTALACOES-HIDRAULICAS-EM-PEX.pdf" TargetMode="External"/><Relationship Id="rId5346" Type="http://schemas.openxmlformats.org/officeDocument/2006/relationships/hyperlink" Target="https://www.caixa.gov.br/Downloads/sinapi-cadernos-tecnicos/SINAPI-CT-INSTALACOES-PREDIAIS-DE-ESGOTO-CAIXAS-E-RALOS.pdf" TargetMode="External"/><Relationship Id="rId5553" Type="http://schemas.openxmlformats.org/officeDocument/2006/relationships/hyperlink" Target="https://www.caixa.gov.br/Downloads/sinapi-cadernos-tecnicos/SINAPI-CT-INSTALACOES-PREDIAIS-DE-AGUA-FRIA-EM-PVC.pdf" TargetMode="External"/><Relationship Id="rId6951" Type="http://schemas.openxmlformats.org/officeDocument/2006/relationships/hyperlink" Target="https://www.caixa.gov.br/Downloads/sinapi-metodologia/Livro_SINAPI_Calculos_Parametros.pdf" TargetMode="External"/><Relationship Id="rId9010" Type="http://schemas.openxmlformats.org/officeDocument/2006/relationships/hyperlink" Target="https://www.caixa.gov.br/Downloads/sinapi-cadernos-tecnicos/SINAPI-CT-TELHAMENTO-PARA-COBERTURA.pdf" TargetMode="External"/><Relationship Id="rId1889" Type="http://schemas.openxmlformats.org/officeDocument/2006/relationships/hyperlink" Target="https://www.caixa.gov.br/Downloads/sinapi-cadernos-tecnicos/SINAPI-CT-DEMOLICOES-E-REMOCOES.pdf" TargetMode="External"/><Relationship Id="rId4155" Type="http://schemas.openxmlformats.org/officeDocument/2006/relationships/hyperlink" Target="https://www.caixa.gov.br/Downloads/sinapi-cadernos-tecnicos/SINAPI-CT-GALERIAS-COM-ADUELAS-DE-CONCRETO.pdf" TargetMode="External"/><Relationship Id="rId4362" Type="http://schemas.openxmlformats.org/officeDocument/2006/relationships/hyperlink" Target="https://www.caixa.gov.br/Downloads/sinapi-cadernos-tecnicos/SINAPI-CT-INSTALACOES-ELETRICAS-ELETRODUTOS-EMBUTIDOS-CABOS-CAIXAS-TOMADAS-E-INTERRUPTORES.pdf" TargetMode="External"/><Relationship Id="rId5206" Type="http://schemas.openxmlformats.org/officeDocument/2006/relationships/hyperlink" Target="https://www.caixa.gov.br/Downloads/sinapi-cadernos-tecnicos/SINAPI-CT-INSTALACOES-HIDRAULICAS-EM-PEX.pdf" TargetMode="External"/><Relationship Id="rId5760" Type="http://schemas.openxmlformats.org/officeDocument/2006/relationships/hyperlink" Target="https://www.caixa.gov.br/Downloads/sinapi-cadernos-tecnicos/SINAPI-CT-INSTALACOES-PREDIAIS-DE-AGUA-QUENTE-EM-CPVC.pdf" TargetMode="External"/><Relationship Id="rId6604" Type="http://schemas.openxmlformats.org/officeDocument/2006/relationships/hyperlink" Target="https://www.caixa.gov.br/Downloads/sinapi-cadernos-tecnicos/SINAPI-CT-INSTALACOES-EM-COBRE.pdf" TargetMode="External"/><Relationship Id="rId6811" Type="http://schemas.openxmlformats.org/officeDocument/2006/relationships/hyperlink" Target="https://www.caixa.gov.br/Downloads/sinapi-metodologia/Livro_SINAPI_Calculos_Parametros.pdf" TargetMode="External"/><Relationship Id="rId1749" Type="http://schemas.openxmlformats.org/officeDocument/2006/relationships/hyperlink" Target="https://www.caixa.gov.br/Downloads/sinapi-cadernos-tecnicos/SINAPI-CT-CUSTOS-HORARIOS-PRODUTIVO-E-IMPRODUTIVO-DOS-EQUIPAMENTOS.pdf" TargetMode="External"/><Relationship Id="rId1956" Type="http://schemas.openxmlformats.org/officeDocument/2006/relationships/hyperlink" Target="https://www.caixa.gov.br/Downloads/sinapi-cadernos-tecnicos/SINAPI-CT-DEPRECIACAO-JUROS-IMPOSTOS-E-SEGUROS-MANUTENCAO-E-MATERIAIS-NA-OPERACAO-DOS-EQUIPAMENTOS.pdf" TargetMode="External"/><Relationship Id="rId3171" Type="http://schemas.openxmlformats.org/officeDocument/2006/relationships/hyperlink" Target="https://www.caixa.gov.br/Downloads/sinapi-cadernos-tecnicos/SINAPI-CT-ESCAVACAO-HORIZONTAL.pdf" TargetMode="External"/><Relationship Id="rId4015" Type="http://schemas.openxmlformats.org/officeDocument/2006/relationships/hyperlink" Target="https://www.caixa.gov.br/Downloads/sinapi-cadernos-tecnicos/SINAPI-CT-FORMAS-CURVAS-PARA-PAREDES-DE-RESERVATORIOS-DE-CONCRETO.pdf" TargetMode="External"/><Relationship Id="rId5413" Type="http://schemas.openxmlformats.org/officeDocument/2006/relationships/hyperlink" Target="https://www.caixa.gov.br/Downloads/sinapi-cadernos-tecnicos/SINAPI-CT-INSTALACOES-PREDIAIS-DE-ESGOTO-TUBOS-E-CONEXOES.pdf" TargetMode="External"/><Relationship Id="rId5620" Type="http://schemas.openxmlformats.org/officeDocument/2006/relationships/hyperlink" Target="https://www.caixa.gov.br/Downloads/sinapi-cadernos-tecnicos/SINAPI-CT-INSTALACOES-PREDIAIS-DE-AGUA-FRIA-EM-PVC.pdf" TargetMode="External"/><Relationship Id="rId8569" Type="http://schemas.openxmlformats.org/officeDocument/2006/relationships/hyperlink" Target="https://www.caixa.gov.br/Downloads/sinapi-cadernos-tecnicos/SINAPI-CT-REDES-ENTERRADAS-DE-DISTRIBUICAO-ELETRICA.pdf" TargetMode="External"/><Relationship Id="rId8776" Type="http://schemas.openxmlformats.org/officeDocument/2006/relationships/hyperlink" Target="https://www.caixa.gov.br/Downloads/sinapi-cadernos-tecnicos/SINAPI-CT-REVESTIMENTOS-CERAMICOS-INTERNOS.pdf" TargetMode="External"/><Relationship Id="rId8983" Type="http://schemas.openxmlformats.org/officeDocument/2006/relationships/hyperlink" Target="https://www.caixa.gov.br/Downloads/sinapi-cadernos-tecnicos/SINAPI-CT-TELHAMENTO-PARA-COBERTURA.pdf" TargetMode="External"/><Relationship Id="rId1609" Type="http://schemas.openxmlformats.org/officeDocument/2006/relationships/hyperlink" Target="https://www.caixa.gov.br/Downloads/sinapi-cadernos-tecnicos/SINAPI-CT-CUSTOS-HORARIOS-PRODUTIVO-E-IMPRODUTIVO-DOS-EQUIPAMENTOS.pdf" TargetMode="External"/><Relationship Id="rId1816" Type="http://schemas.openxmlformats.org/officeDocument/2006/relationships/hyperlink" Target="https://www.caixa.gov.br/Downloads/sinapi-cadernos-tecnicos/SINAPI-CT-CUSTOS-HORARIOS-PRODUTIVO-E-IMPRODUTIVO-DOS-EQUIPAMENTOS.pdf" TargetMode="External"/><Relationship Id="rId4222" Type="http://schemas.openxmlformats.org/officeDocument/2006/relationships/hyperlink" Target="https://www.caixa.gov.br/Downloads/sinapi-cadernos-tecnicos/SINAPI-CT-GUARDA-CORPO-CORRIMAO-E-GRADE-PARA-ESQUADRIAS.pdf" TargetMode="External"/><Relationship Id="rId7378" Type="http://schemas.openxmlformats.org/officeDocument/2006/relationships/hyperlink" Target="https://www.caixa.gov.br/Downloads/sinapi-cadernos-tecnicos/SINAPI-CT-MASSA-UNICA-EXTERNA.pdf" TargetMode="External"/><Relationship Id="rId7585" Type="http://schemas.openxmlformats.org/officeDocument/2006/relationships/hyperlink" Target="https://www.caixa.gov.br/Downloads/sinapi-cadernos-tecnicos/SINAPI-CT-PAREDES-EM-DRYWALL.pdf" TargetMode="External"/><Relationship Id="rId7792" Type="http://schemas.openxmlformats.org/officeDocument/2006/relationships/hyperlink" Target="https://www.caixa.gov.br/Downloads/sinapi-cadernos-tecnicos/SINAPI-CT-PERFURACAO-HORIZONTAL-DIRECIONAL-HDD.pdf" TargetMode="External"/><Relationship Id="rId8429" Type="http://schemas.openxmlformats.org/officeDocument/2006/relationships/hyperlink" Target="https://www.caixa.gov.br/Downloads/sinapi-cadernos-tecnicos/SINAPI-CT-RASGOS-E-FIXACOES.pdf" TargetMode="External"/><Relationship Id="rId8636" Type="http://schemas.openxmlformats.org/officeDocument/2006/relationships/hyperlink" Target="https://www.caixa.gov.br/Downloads/sinapi-cadernos-tecnicos/SINAPI-CT-REDES-DE-LOGICA-TELEFONIA-E-IMAGEM.pdf" TargetMode="External"/><Relationship Id="rId8843" Type="http://schemas.openxmlformats.org/officeDocument/2006/relationships/hyperlink" Target="https://www.caixa.gov.br/Downloads/sinapi-cadernos-tecnicos/SINAPI-CT-SINALIZACAO-VERTICAL-VIARIA.pdf" TargetMode="External"/><Relationship Id="rId3031" Type="http://schemas.openxmlformats.org/officeDocument/2006/relationships/hyperlink" Target="https://www.caixa.gov.br/Downloads/sinapi-cadernos-tecnicos/SINAPI-CT-EQUIPAMENTOS-DE-PROTECAO-COLETIVA.pdf" TargetMode="External"/><Relationship Id="rId3988" Type="http://schemas.openxmlformats.org/officeDocument/2006/relationships/hyperlink" Target="https://www.caixa.gov.br/Downloads/sinapi-cadernos-tecnicos/SINAPI-CT-FUNDACOES-RASAS-(BLOCOS-SAPATAS-VIGAS-BALDRAME).pdf" TargetMode="External"/><Relationship Id="rId6187" Type="http://schemas.openxmlformats.org/officeDocument/2006/relationships/hyperlink" Target="https://www.caixa.gov.br/Downloads/sinapi-cadernos-tecnicos/SINAPI-CT-INSTALACOES-DE-GAS-E-INCENDIO-EM-ACO-E-FERRO-GALVANIZADO.pdf" TargetMode="External"/><Relationship Id="rId6394" Type="http://schemas.openxmlformats.org/officeDocument/2006/relationships/hyperlink" Target="https://www.caixa.gov.br/Downloads/sinapi-cadernos-tecnicos/SINAPI-CT-INSTALACOES-EM-COBRE.pdf" TargetMode="External"/><Relationship Id="rId7238" Type="http://schemas.openxmlformats.org/officeDocument/2006/relationships/hyperlink" Target="https://www.caixa.gov.br/Downloads/sinapi-cadernos-tecnicos/SINAPI-CT-LOUCAS-E-METAIS.pdf" TargetMode="External"/><Relationship Id="rId7445" Type="http://schemas.openxmlformats.org/officeDocument/2006/relationships/hyperlink" Target="https://www.caixa.gov.br/Downloads/sinapi-cadernos-tecnicos/SINAPI-CT-MOBILIARIO-URBANO.pdf" TargetMode="External"/><Relationship Id="rId7652" Type="http://schemas.openxmlformats.org/officeDocument/2006/relationships/hyperlink" Target="https://www.caixa.gov.br/Downloads/sinapi-cadernos-tecnicos/SINAPI-CT-PAVIMENTACOES-DIVERSAS-PARALELEPIPEDOS-E-PEDRAS-POLIEDRICAS.pdf" TargetMode="External"/><Relationship Id="rId8703" Type="http://schemas.openxmlformats.org/officeDocument/2006/relationships/hyperlink" Target="https://www.caixa.gov.br/Downloads/sinapi-cadernos-tecnicos/SINAPI-CT-REDES-DE-AGUA-E-ESGOTO-EM-PEAD-LISO-(TUBOS-E-CONEXOES).pdf" TargetMode="External"/><Relationship Id="rId8910" Type="http://schemas.openxmlformats.org/officeDocument/2006/relationships/hyperlink" Target="https://www.caixa.gov.br/Downloads/sinapi-cadernos-tecnicos/SINAPI-CT-SISTEMAS-HOSPITALARES-PONTOS-DE-CONSUMO.pdf" TargetMode="External"/><Relationship Id="rId2797" Type="http://schemas.openxmlformats.org/officeDocument/2006/relationships/hyperlink" Target="https://www.caixa.gov.br/Downloads/sinapi-cadernos-tecnicos/SINAPI-CT-DRENOS.pdf" TargetMode="External"/><Relationship Id="rId3848" Type="http://schemas.openxmlformats.org/officeDocument/2006/relationships/hyperlink" Target="https://www.caixa.gov.br/Downloads/sinapi-cadernos-tecnicos/SINAPI-CT-EXECUCAO-DE-TIRANTES.pdf" TargetMode="External"/><Relationship Id="rId6047" Type="http://schemas.openxmlformats.org/officeDocument/2006/relationships/hyperlink" Target="https://www.caixa.gov.br/Downloads/sinapi-cadernos-tecnicos/SINAPI-CT-INSTALACOES-DE-GAS-E-INCENDIO-EM-ACO-E-FERRO-GALVANIZADO.pdf" TargetMode="External"/><Relationship Id="rId6254" Type="http://schemas.openxmlformats.org/officeDocument/2006/relationships/hyperlink" Target="https://www.caixa.gov.br/Downloads/sinapi-cadernos-tecnicos/SINAPI-CT-INSTALACOES-DE-GAS-EM-PEX-MULTICAMADAS.pdf" TargetMode="External"/><Relationship Id="rId6461" Type="http://schemas.openxmlformats.org/officeDocument/2006/relationships/hyperlink" Target="https://www.caixa.gov.br/Downloads/sinapi-cadernos-tecnicos/SINAPI-CT-INSTALACOES-EM-COBRE.pdf" TargetMode="External"/><Relationship Id="rId7305" Type="http://schemas.openxmlformats.org/officeDocument/2006/relationships/hyperlink" Target="https://www.caixa.gov.br/Downloads/sinapi-cadernos-tecnicos/SINAPI-CT-MASSA-UNICA-EXTERNA.pdf" TargetMode="External"/><Relationship Id="rId7512" Type="http://schemas.openxmlformats.org/officeDocument/2006/relationships/hyperlink" Target="https://www.caixa.gov.br/Downloads/sinapi-cadernos-tecnicos/SINAPI-CT-PAREDES-DE-CONCRETO-ARMACAO.pdf" TargetMode="External"/><Relationship Id="rId769" Type="http://schemas.openxmlformats.org/officeDocument/2006/relationships/hyperlink" Target="https://www.caixa.gov.br/Downloads/sinapi-cadernos-tecnicos/SINAPI-CT-ATERROS-BASES-SUB-BASES-E-IMPRIMACOES.pdf" TargetMode="External"/><Relationship Id="rId976" Type="http://schemas.openxmlformats.org/officeDocument/2006/relationships/hyperlink" Target="https://www.caixa.gov.br/Downloads/sinapi-cadernos-tecnicos/SINAPI-CT-ATERROS-BASES-SUB-BASES-E-IMPRIMACOES.pdf" TargetMode="External"/><Relationship Id="rId1399" Type="http://schemas.openxmlformats.org/officeDocument/2006/relationships/hyperlink" Target="https://www.caixa.gov.br/Downloads/sinapi-cadernos-tecnicos/SINAPI-CT-CONTRAPISO.pdf" TargetMode="External"/><Relationship Id="rId2657" Type="http://schemas.openxmlformats.org/officeDocument/2006/relationships/hyperlink" Target="https://www.caixa.gov.br/Downloads/sinapi-cadernos-tecnicos/SINAPI-CT-DEPRECIACAO-JUROS-IMPOSTOS-E-SEGUROS-MANUTENCAO-E-MATERIAIS-NA-OPERACAO-DOS-EQUIPAMENTOS.pdf" TargetMode="External"/><Relationship Id="rId5063" Type="http://schemas.openxmlformats.org/officeDocument/2006/relationships/hyperlink" Target="https://www.caixa.gov.br/Downloads/sinapi-cadernos-tecnicos/SINAPI-CT-INSTALACOES-HIDRAULICAS-RESERVACAO-E-BOMBAS-DE-RECALQUE.pdf" TargetMode="External"/><Relationship Id="rId5270" Type="http://schemas.openxmlformats.org/officeDocument/2006/relationships/hyperlink" Target="https://www.caixa.gov.br/Downloads/sinapi-cadernos-tecnicos/SINAPI-CT-INSTALACOES-HIDRAULICAS-EM-PPR.pdf" TargetMode="External"/><Relationship Id="rId6114" Type="http://schemas.openxmlformats.org/officeDocument/2006/relationships/hyperlink" Target="https://www.caixa.gov.br/Downloads/sinapi-cadernos-tecnicos/SINAPI-CT-INSTALACOES-DE-GAS-E-INCENDIO-EM-ACO-E-FERRO-GALVANIZADO.pdf" TargetMode="External"/><Relationship Id="rId6321" Type="http://schemas.openxmlformats.org/officeDocument/2006/relationships/hyperlink" Target="https://www.caixa.gov.br/Downloads/sinapi-cadernos-tecnicos/SINAPI-CT-INSTALACOES-DE-AR-CONDICIONADO.pdf" TargetMode="External"/><Relationship Id="rId9477" Type="http://schemas.openxmlformats.org/officeDocument/2006/relationships/hyperlink" Target="https://www.caixa.gov.br/Downloads/sinapi-cadernos-tecnicos/SINAPI-CT-USINAGENS.pdf" TargetMode="External"/><Relationship Id="rId9684" Type="http://schemas.openxmlformats.org/officeDocument/2006/relationships/hyperlink" Target="https://www.caixa.gov.br/Downloads/sinapi-cadernos-tecnicos/SINAPI-CT-VALVULAS-PARA-REDES-DE-SANEAMENTO.pdf" TargetMode="External"/><Relationship Id="rId629" Type="http://schemas.openxmlformats.org/officeDocument/2006/relationships/hyperlink" Target="https://www.caixa.gov.br/Downloads/sinapi-cadernos-tecnicos/SINAPI-CT-ASSENTAMENTO-DE-TUBOS-DE-ESGOTO-OU-DRENAGEM-PLUVIAL-EM-CONCRETO.pdf" TargetMode="External"/><Relationship Id="rId1259" Type="http://schemas.openxmlformats.org/officeDocument/2006/relationships/hyperlink" Target="https://www.caixa.gov.br/Downloads/sinapi-cadernos-tecnicos/SINAPI-CT-CHAPISCO.pdf" TargetMode="External"/><Relationship Id="rId1466" Type="http://schemas.openxmlformats.org/officeDocument/2006/relationships/hyperlink" Target="https://www.caixa.gov.br/Downloads/sinapi-cadernos-tecnicos/SINAPI-CT-CUSTOS-HORARIOS-PRODUTIVO-E-IMPRODUTIVO-DOS-EQUIPAMENTOS.pdf" TargetMode="External"/><Relationship Id="rId2864" Type="http://schemas.openxmlformats.org/officeDocument/2006/relationships/hyperlink" Target="https://www.caixa.gov.br/Downloads/sinapi-cadernos-tecnicos/SINAPI-CT-ELETROCALHAS.pdf" TargetMode="External"/><Relationship Id="rId3708" Type="http://schemas.openxmlformats.org/officeDocument/2006/relationships/hyperlink" Target="https://www.caixa.gov.br/Downloads/sinapi-cadernos-tecnicos/SINAPI-CT-ESTRUTURA-E-TRAMA-PARA-COBERTURA.pdf" TargetMode="External"/><Relationship Id="rId3915" Type="http://schemas.openxmlformats.org/officeDocument/2006/relationships/hyperlink" Target="https://www.caixa.gov.br/Downloads/sinapi-cadernos-tecnicos/SINAPI-CT-FORROS.pdf" TargetMode="External"/><Relationship Id="rId5130" Type="http://schemas.openxmlformats.org/officeDocument/2006/relationships/hyperlink" Target="https://www.caixa.gov.br/Downloads/sinapi-cadernos-tecnicos/SINAPI-CT-INSTALACOES-HIDRAULICAS-EM-PEX.pdf" TargetMode="External"/><Relationship Id="rId8079" Type="http://schemas.openxmlformats.org/officeDocument/2006/relationships/hyperlink" Target="https://www.caixa.gov.br/Downloads/sinapi-cadernos-tecnicos/SINAPI-CT-POSTES-DE-CONCRETO-E-METALICOS.pdf" TargetMode="External"/><Relationship Id="rId8286" Type="http://schemas.openxmlformats.org/officeDocument/2006/relationships/hyperlink" Target="https://www.caixa.gov.br/Downloads/sinapi-cadernos-tecnicos/SINAPI-CT-PRODUCAO-DE-CONCRETO.pdf" TargetMode="External"/><Relationship Id="rId8493" Type="http://schemas.openxmlformats.org/officeDocument/2006/relationships/hyperlink" Target="https://www.caixa.gov.br/Downloads/sinapi-cadernos-tecnicos/SINAPI-CT-RECOMPOSICAO-DE-PAVIMENTOS.pdf" TargetMode="External"/><Relationship Id="rId9337" Type="http://schemas.openxmlformats.org/officeDocument/2006/relationships/hyperlink" Target="https://www.caixa.gov.br/Downloads/sinapi-cadernos-tecnicos/SINAPI-CT-TRANSPORTE-CARGA-E-DESCARGA-DE-MATERIAIS.pdf" TargetMode="External"/><Relationship Id="rId836" Type="http://schemas.openxmlformats.org/officeDocument/2006/relationships/hyperlink" Target="https://www.caixa.gov.br/Downloads/sinapi-cadernos-tecnicos/SINAPI-CT-ATERROS-BASES-SUB-BASES-E-IMPRIMACOES.pdf" TargetMode="External"/><Relationship Id="rId1119" Type="http://schemas.openxmlformats.org/officeDocument/2006/relationships/hyperlink" Target="https://www.caixa.gov.br/Downloads/sinapi-cadernos-tecnicos/SINAPI-CT-CAIXAS-ENTERRADAS.pdf" TargetMode="External"/><Relationship Id="rId1673" Type="http://schemas.openxmlformats.org/officeDocument/2006/relationships/hyperlink" Target="https://www.caixa.gov.br/Downloads/sinapi-cadernos-tecnicos/SINAPI-CT-CUSTOS-HORARIOS-PRODUTIVO-E-IMPRODUTIVO-DOS-EQUIPAMENTOS.pdf" TargetMode="External"/><Relationship Id="rId1880" Type="http://schemas.openxmlformats.org/officeDocument/2006/relationships/hyperlink" Target="https://www.caixa.gov.br/Downloads/sinapi-cadernos-tecnicos/SINAPI-CT-DEMOLICOES-E-REMOCOES.pdf" TargetMode="External"/><Relationship Id="rId2517" Type="http://schemas.openxmlformats.org/officeDocument/2006/relationships/hyperlink" Target="https://www.caixa.gov.br/Downloads/sinapi-cadernos-tecnicos/SINAPI-CT-DEPRECIACAO-JUROS-IMPOSTOS-E-SEGUROS-MANUTENCAO-E-MATERIAIS-NA-OPERACAO-DOS-EQUIPAMENTOS.pdf" TargetMode="External"/><Relationship Id="rId2724" Type="http://schemas.openxmlformats.org/officeDocument/2006/relationships/hyperlink" Target="https://www.caixa.gov.br/Downloads/sinapi-cadernos-tecnicos/SINAPI-CT-DISSIPADORES-DE-ENERGIA.pdf" TargetMode="External"/><Relationship Id="rId2931" Type="http://schemas.openxmlformats.org/officeDocument/2006/relationships/hyperlink" Target="https://www.caixa.gov.br/Downloads/sinapi-cadernos-tecnicos/SINAPI-CT-ELETROCALHAS.pdf" TargetMode="External"/><Relationship Id="rId7095" Type="http://schemas.openxmlformats.org/officeDocument/2006/relationships/hyperlink" Target="https://www.caixa.gov.br/Downloads/sinapi-metodologia/Livro_SINAPI_Calculos_Parametros.pdf" TargetMode="External"/><Relationship Id="rId8146" Type="http://schemas.openxmlformats.org/officeDocument/2006/relationships/hyperlink" Target="https://www.caixa.gov.br/Downloads/sinapi-cadernos-tecnicos/SINAPI-CT-POCOS-DE-VISITA-E-CAIXAS-PARA-BOCAS-DE-LOBO.pdf" TargetMode="External"/><Relationship Id="rId9544" Type="http://schemas.openxmlformats.org/officeDocument/2006/relationships/hyperlink" Target="https://www.caixa.gov.br/Downloads/sinapi-cadernos-tecnicos/SINAPI-CT-VIDROS-E-ESPELHOS.pdf" TargetMode="External"/><Relationship Id="rId903" Type="http://schemas.openxmlformats.org/officeDocument/2006/relationships/hyperlink" Target="https://www.caixa.gov.br/Downloads/sinapi-cadernos-tecnicos/SINAPI-CT-ATERROS-BASES-SUB-BASES-E-IMPRIMACOES.pdf" TargetMode="External"/><Relationship Id="rId1326" Type="http://schemas.openxmlformats.org/officeDocument/2006/relationships/hyperlink" Target="https://www.caixa.gov.br/Downloads/sinapi-cadernos-tecnicos/SINAPI-CT-CONCRETO-PROJETADO.pdf" TargetMode="External"/><Relationship Id="rId1533" Type="http://schemas.openxmlformats.org/officeDocument/2006/relationships/hyperlink" Target="https://www.caixa.gov.br/Downloads/sinapi-cadernos-tecnicos/SINAPI-CT-CUSTOS-HORARIOS-PRODUTIVO-E-IMPRODUTIVO-DOS-EQUIPAMENTOS.pdf" TargetMode="External"/><Relationship Id="rId1740" Type="http://schemas.openxmlformats.org/officeDocument/2006/relationships/hyperlink" Target="https://www.caixa.gov.br/Downloads/sinapi-cadernos-tecnicos/SINAPI-CT-CUSTOS-HORARIOS-PRODUTIVO-E-IMPRODUTIVO-DOS-EQUIPAMENTOS.pdf" TargetMode="External"/><Relationship Id="rId4689" Type="http://schemas.openxmlformats.org/officeDocument/2006/relationships/hyperlink" Target="https://www.caixa.gov.br/Downloads/sinapi-cadernos-tecnicos/SINAPI-CT-INSTALACOES-ELETRICAS-QUADROS-CABOS-DISJUNTORES-CONTATORES-E-BARRAMENTOS-BLINDADOS.pdf" TargetMode="External"/><Relationship Id="rId4896" Type="http://schemas.openxmlformats.org/officeDocument/2006/relationships/hyperlink" Target="https://www.caixa.gov.br/Downloads/sinapi-cadernos-tecnicos/SINAPI-CT-INSTALACOES-HIDRAULICAS-RESERVACAO-E-BOMBAS-DE-RECALQUE.pdf" TargetMode="External"/><Relationship Id="rId5947" Type="http://schemas.openxmlformats.org/officeDocument/2006/relationships/hyperlink" Target="https://www.caixa.gov.br/Downloads/sinapi-cadernos-tecnicos/SINAPI-CT-INSTALACOES-DE-GAS-E-INCENDIO-EM-ACO-E-FERRO-GALVANIZADO.pdf" TargetMode="External"/><Relationship Id="rId8353" Type="http://schemas.openxmlformats.org/officeDocument/2006/relationships/hyperlink" Target="https://www.caixa.gov.br/Downloads/sinapi-cadernos-tecnicos/SINAPI-CT-RADIER-PISO-DE-CONCRETO-E-LAJE-SOBRE-SOLO.pdf" TargetMode="External"/><Relationship Id="rId8560" Type="http://schemas.openxmlformats.org/officeDocument/2006/relationships/hyperlink" Target="https://www.caixa.gov.br/Downloads/sinapi-cadernos-tecnicos/SINAPI-CT-REDES-ENTERRADAS-DE-DISTRIBUICAO-ELETRICA.pdf" TargetMode="External"/><Relationship Id="rId9404" Type="http://schemas.openxmlformats.org/officeDocument/2006/relationships/hyperlink" Target="https://www.caixa.gov.br/Downloads/sinapi-cadernos-tecnicos/SINAPI-CT-TUBULACAO-FLANGEADA-PARA-REDES-DE-AGUA.pdf" TargetMode="External"/><Relationship Id="rId9611" Type="http://schemas.openxmlformats.org/officeDocument/2006/relationships/hyperlink" Target="https://www.caixa.gov.br/Downloads/sinapi-cadernos-tecnicos/SINAPI-CT-VALVULAS-E-REGISTROS-PARA-SISTEMAS-PREDIAIS.pdf" TargetMode="External"/><Relationship Id="rId32" Type="http://schemas.openxmlformats.org/officeDocument/2006/relationships/hyperlink" Target="https://www.caixa.gov.br/Downloads/sinapi-cadernos-tecnicos/SINAPI-CT-ALVENARIA-DE-VEDACAO.pdf" TargetMode="External"/><Relationship Id="rId1600" Type="http://schemas.openxmlformats.org/officeDocument/2006/relationships/hyperlink" Target="https://www.caixa.gov.br/Downloads/sinapi-cadernos-tecnicos/SINAPI-CT-CUSTOS-HORARIOS-PRODUTIVO-E-IMPRODUTIVO-DOS-EQUIPAMENTOS.pdf" TargetMode="External"/><Relationship Id="rId3498" Type="http://schemas.openxmlformats.org/officeDocument/2006/relationships/hyperlink" Target="https://www.caixa.gov.br/Downloads/sinapi-cadernos-tecnicos/SINAPI-CT-ESQUADRIAS-PORTAS.pdf" TargetMode="External"/><Relationship Id="rId4549" Type="http://schemas.openxmlformats.org/officeDocument/2006/relationships/hyperlink" Target="https://www.caixa.gov.br/Downloads/sinapi-cadernos-tecnicos/SINAPI-CT-INSTALACOES-ELETRICAS-ELETRODUTOS-EMBUTIDOS-CABOS-CAIXAS-TOMADAS-E-INTERRUPTORES.pdf" TargetMode="External"/><Relationship Id="rId4756" Type="http://schemas.openxmlformats.org/officeDocument/2006/relationships/hyperlink" Target="https://www.caixa.gov.br/Downloads/sinapi-cadernos-tecnicos/SINAPI-CT-INSTALACOES-ELETRICAS-REDE-DE-DISTRIBUICAO.pdf" TargetMode="External"/><Relationship Id="rId4963" Type="http://schemas.openxmlformats.org/officeDocument/2006/relationships/hyperlink" Target="https://www.caixa.gov.br/Downloads/sinapi-cadernos-tecnicos/SINAPI-CT-INSTALACOES-HIDRAULICAS-RESERVACAO-E-BOMBAS-DE-RECALQUE.pdf" TargetMode="External"/><Relationship Id="rId5807" Type="http://schemas.openxmlformats.org/officeDocument/2006/relationships/hyperlink" Target="https://www.caixa.gov.br/Downloads/sinapi-cadernos-tecnicos/SINAPI-CT-INSTALACOES-PREDIAIS-DE-AGUA-QUENTE-EM-CPVC.pdf" TargetMode="External"/><Relationship Id="rId7162" Type="http://schemas.openxmlformats.org/officeDocument/2006/relationships/hyperlink" Target="https://www.caixa.gov.br/Downloads/sinapi-cadernos-tecnicos/SINAPI-CT-LOUCAS-E-METAIS.pdf" TargetMode="External"/><Relationship Id="rId8006" Type="http://schemas.openxmlformats.org/officeDocument/2006/relationships/hyperlink" Target="https://www.caixa.gov.br/Downloads/sinapi-cadernos-tecnicos/SINAPI-CT-PISOS.pdf" TargetMode="External"/><Relationship Id="rId8213" Type="http://schemas.openxmlformats.org/officeDocument/2006/relationships/hyperlink" Target="https://www.caixa.gov.br/Downloads/sinapi-cadernos-tecnicos/SINAPI-CT-POCOS-DE-VISITA-E-CAIXAS-PARA-BOCAS-DE-LOBO.pdf" TargetMode="External"/><Relationship Id="rId8420" Type="http://schemas.openxmlformats.org/officeDocument/2006/relationships/hyperlink" Target="https://www.caixa.gov.br/Downloads/sinapi-cadernos-tecnicos/SINAPI-CT-RASGOS-E-FIXACOES.pdf" TargetMode="External"/><Relationship Id="rId3358" Type="http://schemas.openxmlformats.org/officeDocument/2006/relationships/hyperlink" Target="https://www.caixa.gov.br/Downloads/sinapi-cadernos-tecnicos/SINAPI-CT-ESCORAMENTO-E-PREPARO-DE-FUNDO-DE-VALAS.pdf" TargetMode="External"/><Relationship Id="rId3565" Type="http://schemas.openxmlformats.org/officeDocument/2006/relationships/hyperlink" Target="https://www.caixa.gov.br/Downloads/sinapi-cadernos-tecnicos/SINAPI-CT-ESQUADRIAS-PORTAS.pdf" TargetMode="External"/><Relationship Id="rId3772" Type="http://schemas.openxmlformats.org/officeDocument/2006/relationships/hyperlink" Target="https://www.caixa.gov.br/Downloads/sinapi-cadernos-tecnicos/SINAPI-CT-ESTRUTURAS-DE-CONTENCAO-PERFIS-PRANCHADOS-CORTINAS-E-MUROS-DE-ARRIMO.pdf" TargetMode="External"/><Relationship Id="rId4409" Type="http://schemas.openxmlformats.org/officeDocument/2006/relationships/hyperlink" Target="https://www.caixa.gov.br/Downloads/sinapi-cadernos-tecnicos/SINAPI-CT-INSTALACOES-ELETRICAS-ELETRODUTOS-EMBUTIDOS-CABOS-CAIXAS-TOMADAS-E-INTERRUPTORES.pdf" TargetMode="External"/><Relationship Id="rId4616" Type="http://schemas.openxmlformats.org/officeDocument/2006/relationships/hyperlink" Target="https://www.caixa.gov.br/Downloads/sinapi-cadernos-tecnicos/SINAPI-CT-INSTALACOES-ELETRICAS-ELETRODUTOS-CONEXOES-E-CONDULETES-APARENTES.pdf" TargetMode="External"/><Relationship Id="rId4823" Type="http://schemas.openxmlformats.org/officeDocument/2006/relationships/hyperlink" Target="https://www.caixa.gov.br/Downloads/sinapi-cadernos-tecnicos/SINAPI-CT-INSTALACOES-HIDRAULICAS-RESERVACAO-E-BOMBAS-DE-RECALQUE.pdf" TargetMode="External"/><Relationship Id="rId7022" Type="http://schemas.openxmlformats.org/officeDocument/2006/relationships/hyperlink" Target="https://www.caixa.gov.br/Downloads/sinapi-metodologia/Livro_SINAPI_Calculos_Parametros.pdf" TargetMode="External"/><Relationship Id="rId7979" Type="http://schemas.openxmlformats.org/officeDocument/2006/relationships/hyperlink" Target="https://www.caixa.gov.br/Downloads/sinapi-cadernos-tecnicos/SINAPI-CT-PISOS.pdf" TargetMode="External"/><Relationship Id="rId279" Type="http://schemas.openxmlformats.org/officeDocument/2006/relationships/hyperlink" Target="https://www.caixa.gov.br/Downloads/sinapi-cadernos-tecnicos/SINAPI-CT-ARMACAO-PARA-ESTRUTURAS-DE-CONCRETO-ARMADO.pdf" TargetMode="External"/><Relationship Id="rId486" Type="http://schemas.openxmlformats.org/officeDocument/2006/relationships/hyperlink" Target="https://www.caixa.gov.br/Downloads/sinapi-cadernos-tecnicos/SINAPI-CT-ASSENTAMENTO-DE-TUBOS-DE-PVC-E-METALICOS-EM-REDES-DE-AGUA.pdf" TargetMode="External"/><Relationship Id="rId693" Type="http://schemas.openxmlformats.org/officeDocument/2006/relationships/hyperlink" Target="https://www.caixa.gov.br/Downloads/sinapi-cadernos-tecnicos/SINAPI-CT-ASSENTAMENTO-DE-TUBOS-DE-ESGOTO-OU-DRENAGEM-PLUVIAL-EM-CONCRETO.pdf" TargetMode="External"/><Relationship Id="rId2167" Type="http://schemas.openxmlformats.org/officeDocument/2006/relationships/hyperlink" Target="https://www.caixa.gov.br/Downloads/sinapi-cadernos-tecnicos/SINAPI-CT-DEPRECIACAO-JUROS-IMPOSTOS-E-SEGUROS-MANUTENCAO-E-MATERIAIS-NA-OPERACAO-DOS-EQUIPAMENTOS.pdf" TargetMode="External"/><Relationship Id="rId2374" Type="http://schemas.openxmlformats.org/officeDocument/2006/relationships/hyperlink" Target="https://www.caixa.gov.br/Downloads/sinapi-cadernos-tecnicos/SINAPI-CT-DEPRECIACAO-JUROS-IMPOSTOS-E-SEGUROS-MANUTENCAO-E-MATERIAIS-NA-OPERACAO-DOS-EQUIPAMENTOS.pdf" TargetMode="External"/><Relationship Id="rId2581" Type="http://schemas.openxmlformats.org/officeDocument/2006/relationships/hyperlink" Target="https://www.caixa.gov.br/Downloads/sinapi-cadernos-tecnicos/SINAPI-CT-DEPRECIACAO-JUROS-IMPOSTOS-E-SEGUROS-MANUTENCAO-E-MATERIAIS-NA-OPERACAO-DOS-EQUIPAMENTOS.pdf" TargetMode="External"/><Relationship Id="rId3218" Type="http://schemas.openxmlformats.org/officeDocument/2006/relationships/hyperlink" Target="https://www.caixa.gov.br/Downloads/sinapi-cadernos-tecnicos/SINAPI-CT-ESCAVACAO-VERTICAL-A-CEU-ABERTO.pdf" TargetMode="External"/><Relationship Id="rId3425" Type="http://schemas.openxmlformats.org/officeDocument/2006/relationships/hyperlink" Target="https://www.caixa.gov.br/Downloads/sinapi-cadernos-tecnicos/SINAPI-CT-ESQUADRIAS-JANELAS.pdf" TargetMode="External"/><Relationship Id="rId3632" Type="http://schemas.openxmlformats.org/officeDocument/2006/relationships/hyperlink" Target="https://www.caixa.gov.br/Downloads/sinapi-cadernos-tecnicos/SINAPI-CT-ESTRUTURA-E-TRAMA-PARA-COBERTURA.pdf" TargetMode="External"/><Relationship Id="rId6788" Type="http://schemas.openxmlformats.org/officeDocument/2006/relationships/hyperlink" Target="https://www.caixa.gov.br/Downloads/sinapi-metodologia/Livro_SINAPI_Calculos_Parametros.pdf" TargetMode="External"/><Relationship Id="rId9194" Type="http://schemas.openxmlformats.org/officeDocument/2006/relationships/hyperlink" Target="https://www.caixa.gov.br/Downloads/sinapi-cadernos-tecnicos/SINAPI-CT-TRANSPORTE-DE-MATERIAIS-DENTRO-DO-CANTEIRO-DE-OBRAS.pdf" TargetMode="External"/><Relationship Id="rId139" Type="http://schemas.openxmlformats.org/officeDocument/2006/relationships/hyperlink" Target="https://www.caixa.gov.br/Downloads/sinapi-cadernos-tecnicos/SINAPI-CT-ARGAMASSAS.pdf" TargetMode="External"/><Relationship Id="rId346" Type="http://schemas.openxmlformats.org/officeDocument/2006/relationships/hyperlink" Target="https://www.caixa.gov.br/Downloads/sinapi-cadernos-tecnicos/SINAPI-CT-ASFALTO.pdf" TargetMode="External"/><Relationship Id="rId553" Type="http://schemas.openxmlformats.org/officeDocument/2006/relationships/hyperlink" Target="https://www.caixa.gov.br/Downloads/sinapi-cadernos-tecnicos/SINAPI-CT-ASSENTAMENTO-DE-TUBOS-DE-PVC-E-METALICOS-EM-REDES-DE-AGUA.pdf" TargetMode="External"/><Relationship Id="rId760" Type="http://schemas.openxmlformats.org/officeDocument/2006/relationships/hyperlink" Target="https://www.caixa.gov.br/Downloads/sinapi-cadernos-tecnicos/SINAPI-CT-ATERROS-BASES-SUB-BASES-E-IMPRIMACOES.pdf" TargetMode="External"/><Relationship Id="rId1183" Type="http://schemas.openxmlformats.org/officeDocument/2006/relationships/hyperlink" Target="https://www.caixa.gov.br/Downloads/sinapi-cadernos-tecnicos/SINAPI-CT-CAIXAS-DE-AGUA-PARA-EDIFICACOES.pdf" TargetMode="External"/><Relationship Id="rId1390" Type="http://schemas.openxmlformats.org/officeDocument/2006/relationships/hyperlink" Target="https://www.caixa.gov.br/Downloads/sinapi-cadernos-tecnicos/SINAPI-CT-CONTRAPISO.pdf" TargetMode="External"/><Relationship Id="rId2027" Type="http://schemas.openxmlformats.org/officeDocument/2006/relationships/hyperlink" Target="https://www.caixa.gov.br/Downloads/sinapi-cadernos-tecnicos/SINAPI-CT-DEPRECIACAO-JUROS-IMPOSTOS-E-SEGUROS-MANUTENCAO-E-MATERIAIS-NA-OPERACAO-DOS-EQUIPAMENTOS.pdf" TargetMode="External"/><Relationship Id="rId2234" Type="http://schemas.openxmlformats.org/officeDocument/2006/relationships/hyperlink" Target="https://www.caixa.gov.br/Downloads/sinapi-cadernos-tecnicos/SINAPI-CT-DEPRECIACAO-JUROS-IMPOSTOS-E-SEGUROS-MANUTENCAO-E-MATERIAIS-NA-OPERACAO-DOS-EQUIPAMENTOS.pdf" TargetMode="External"/><Relationship Id="rId2441" Type="http://schemas.openxmlformats.org/officeDocument/2006/relationships/hyperlink" Target="https://www.caixa.gov.br/Downloads/sinapi-cadernos-tecnicos/SINAPI-CT-DEPRECIACAO-JUROS-IMPOSTOS-E-SEGUROS-MANUTENCAO-E-MATERIAIS-NA-OPERACAO-DOS-EQUIPAMENTOS.pdf" TargetMode="External"/><Relationship Id="rId5597" Type="http://schemas.openxmlformats.org/officeDocument/2006/relationships/hyperlink" Target="https://www.caixa.gov.br/Downloads/sinapi-cadernos-tecnicos/SINAPI-CT-INSTALACOES-PREDIAIS-DE-AGUA-FRIA-EM-PVC.pdf" TargetMode="External"/><Relationship Id="rId6995" Type="http://schemas.openxmlformats.org/officeDocument/2006/relationships/hyperlink" Target="https://www.caixa.gov.br/Downloads/sinapi-metodologia/Livro_SINAPI_Calculos_Parametros.pdf" TargetMode="External"/><Relationship Id="rId7839" Type="http://schemas.openxmlformats.org/officeDocument/2006/relationships/hyperlink" Target="https://www.caixa.gov.br/Downloads/sinapi-cadernos-tecnicos/SINAPI-CT-PINTURA-INTERNA.pdf" TargetMode="External"/><Relationship Id="rId9054" Type="http://schemas.openxmlformats.org/officeDocument/2006/relationships/hyperlink" Target="https://www.caixa.gov.br/Downloads/sinapi-cadernos-tecnicos/SINAPI-CT-TRANSPORTE-FLUVIAL-CARGA-E-DESCARGA.pdf" TargetMode="External"/><Relationship Id="rId9261" Type="http://schemas.openxmlformats.org/officeDocument/2006/relationships/hyperlink" Target="https://www.caixa.gov.br/Downloads/sinapi-cadernos-tecnicos/SINAPI-CT-TRANSPORTE-CARGA-E-DESCARGA-DE-MATERIAIS.pdf" TargetMode="External"/><Relationship Id="rId206" Type="http://schemas.openxmlformats.org/officeDocument/2006/relationships/hyperlink" Target="https://www.caixa.gov.br/Downloads/sinapi-cadernos-tecnicos/SINAPI-CT-ARGAMASSAS.pdf" TargetMode="External"/><Relationship Id="rId413" Type="http://schemas.openxmlformats.org/officeDocument/2006/relationships/hyperlink" Target="https://www.caixa.gov.br/Downloads/sinapi-cadernos-tecnicos/SINAPI-CT-ASSENTAMENTO-DE-TUBOS-DE-PVC-E-METALICOS-EM-REDES-DE-AGUA.pdf" TargetMode="External"/><Relationship Id="rId1043" Type="http://schemas.openxmlformats.org/officeDocument/2006/relationships/hyperlink" Target="https://www.caixa.gov.br/Downloads/sinapi-cadernos-tecnicos/SINAPI-CT-BOCAS-PARA-BUEIROS.pdf" TargetMode="External"/><Relationship Id="rId4199" Type="http://schemas.openxmlformats.org/officeDocument/2006/relationships/hyperlink" Target="https://www.caixa.gov.br/Downloads/sinapi-cadernos-tecnicos/SINAPI-CT-GRAUTE-E-ARMACAO.pdf" TargetMode="External"/><Relationship Id="rId6648" Type="http://schemas.openxmlformats.org/officeDocument/2006/relationships/hyperlink" Target="https://www.caixa.gov.br/Downloads/sinapi-cadernos-tecnicos/SINAPI-CT-INSTALACOES-PARA-CANTEIROS-DE-OBRAS.pdf" TargetMode="External"/><Relationship Id="rId6855" Type="http://schemas.openxmlformats.org/officeDocument/2006/relationships/hyperlink" Target="https://www.caixa.gov.br/Downloads/sinapi-metodologia/Livro_SINAPI_Calculos_Parametros.pdf" TargetMode="External"/><Relationship Id="rId7906" Type="http://schemas.openxmlformats.org/officeDocument/2006/relationships/hyperlink" Target="https://www.caixa.gov.br/Downloads/sinapi-cadernos-tecnicos/SINAPI-CT-PINTURA-EM-SUPERFICIES-METALICAS.pdf" TargetMode="External"/><Relationship Id="rId8070" Type="http://schemas.openxmlformats.org/officeDocument/2006/relationships/hyperlink" Target="https://www.caixa.gov.br/Downloads/sinapi-cadernos-tecnicos/SINAPI-CT-POSTES-DE-CONCRETO-E-METALICOS.pdf" TargetMode="External"/><Relationship Id="rId9121" Type="http://schemas.openxmlformats.org/officeDocument/2006/relationships/hyperlink" Target="https://www.caixa.gov.br/Downloads/sinapi-cadernos-tecnicos/SINAPI-CT-TRANSPORTE-FLUVIAL-CARGA-E-DESCARGA.pdf" TargetMode="External"/><Relationship Id="rId620" Type="http://schemas.openxmlformats.org/officeDocument/2006/relationships/hyperlink" Target="https://www.caixa.gov.br/Downloads/sinapi-cadernos-tecnicos/SINAPI-CT-ASSENTAMENTO-DE-TUBOS-DE-PVC-E-METALICOS-EM-REDES-DE-AGUA.pdf" TargetMode="External"/><Relationship Id="rId1250" Type="http://schemas.openxmlformats.org/officeDocument/2006/relationships/hyperlink" Target="https://www.caixa.gov.br/Downloads/sinapi-cadernos-tecnicos/SINAPI-CT-CERCAS-PROTETORES-E-ALAMBRADOS.pdf" TargetMode="External"/><Relationship Id="rId2301" Type="http://schemas.openxmlformats.org/officeDocument/2006/relationships/hyperlink" Target="https://www.caixa.gov.br/Downloads/sinapi-cadernos-tecnicos/SINAPI-CT-DEPRECIACAO-JUROS-IMPOSTOS-E-SEGUROS-MANUTENCAO-E-MATERIAIS-NA-OPERACAO-DOS-EQUIPAMENTOS.pdf" TargetMode="External"/><Relationship Id="rId4059" Type="http://schemas.openxmlformats.org/officeDocument/2006/relationships/hyperlink" Target="https://www.caixa.gov.br/Downloads/sinapi-cadernos-tecnicos/SINAPI-CT-FORMAS-PARA-ESTRUTURAS-DE-CONCRETO-ARMADO.pdf" TargetMode="External"/><Relationship Id="rId5457" Type="http://schemas.openxmlformats.org/officeDocument/2006/relationships/hyperlink" Target="https://www.caixa.gov.br/Downloads/sinapi-cadernos-tecnicos/SINAPI-CT-INSTALACOES-PREDIAIS-DE-AGUA-FRIA-EM-PVC.pdf" TargetMode="External"/><Relationship Id="rId5664" Type="http://schemas.openxmlformats.org/officeDocument/2006/relationships/hyperlink" Target="https://www.caixa.gov.br/Downloads/sinapi-cadernos-tecnicos/SINAPI-CT-INSTALACOES-PREDIAIS-DE-AGUA-FRIA-EM-PVC.pdf" TargetMode="External"/><Relationship Id="rId5871" Type="http://schemas.openxmlformats.org/officeDocument/2006/relationships/hyperlink" Target="https://www.caixa.gov.br/Downloads/sinapi-cadernos-tecnicos/SINAPI-CT-INSTALACOES-PREDIAIS-DE-AGUAS-PLUVIAIS-TUBOS-CONEXOES-CAIXAS-E-RALOS.pdf" TargetMode="External"/><Relationship Id="rId6508" Type="http://schemas.openxmlformats.org/officeDocument/2006/relationships/hyperlink" Target="https://www.caixa.gov.br/Downloads/sinapi-cadernos-tecnicos/SINAPI-CT-INSTALACOES-EM-COBRE.pdf" TargetMode="External"/><Relationship Id="rId6715" Type="http://schemas.openxmlformats.org/officeDocument/2006/relationships/hyperlink" Target="https://www.caixa.gov.br/Downloads/sinapi-cadernos-tecnicos/SINAPI-CT-LIGACOES-PREDIAIS-DE-AGUA-E-ESGOTO.pdf" TargetMode="External"/><Relationship Id="rId6922" Type="http://schemas.openxmlformats.org/officeDocument/2006/relationships/hyperlink" Target="https://www.caixa.gov.br/Downloads/sinapi-metodologia/Livro_SINAPI_Calculos_Parametros.pdf" TargetMode="External"/><Relationship Id="rId1110" Type="http://schemas.openxmlformats.org/officeDocument/2006/relationships/hyperlink" Target="https://www.caixa.gov.br/Downloads/sinapi-cadernos-tecnicos/SINAPI-CT-CAIXAS-ENTERRADAS.pdf" TargetMode="External"/><Relationship Id="rId4266" Type="http://schemas.openxmlformats.org/officeDocument/2006/relationships/hyperlink" Target="https://www.caixa.gov.br/Downloads/sinapi-cadernos-tecnicos/SINAPI-CT-GUIAS-E-SARJETAS.pdf" TargetMode="External"/><Relationship Id="rId4473" Type="http://schemas.openxmlformats.org/officeDocument/2006/relationships/hyperlink" Target="https://www.caixa.gov.br/Downloads/sinapi-cadernos-tecnicos/SINAPI-CT-INSTALACOES-ELETRICAS-ELETRODUTOS-EMBUTIDOS-CABOS-CAIXAS-TOMADAS-E-INTERRUPTORES.pdf" TargetMode="External"/><Relationship Id="rId4680" Type="http://schemas.openxmlformats.org/officeDocument/2006/relationships/hyperlink" Target="https://www.caixa.gov.br/Downloads/sinapi-cadernos-tecnicos/SINAPI-CT-INSTALACOES-ELETRICAS-QUADROS-CABOS-DISJUNTORES-CONTATORES-E-BARRAMENTOS-BLINDADOS.pdf" TargetMode="External"/><Relationship Id="rId5317" Type="http://schemas.openxmlformats.org/officeDocument/2006/relationships/hyperlink" Target="https://www.caixa.gov.br/Downloads/sinapi-cadernos-tecnicos/SINAPI-CT-INSTALACOES-HIDRAULICAS-EM-PPR.pdf" TargetMode="External"/><Relationship Id="rId5524" Type="http://schemas.openxmlformats.org/officeDocument/2006/relationships/hyperlink" Target="https://www.caixa.gov.br/Downloads/sinapi-cadernos-tecnicos/SINAPI-CT-INSTALACOES-PREDIAIS-DE-AGUA-FRIA-EM-PVC.pdf" TargetMode="External"/><Relationship Id="rId5731" Type="http://schemas.openxmlformats.org/officeDocument/2006/relationships/hyperlink" Target="https://www.caixa.gov.br/Downloads/sinapi-cadernos-tecnicos/SINAPI-CT-INSTALACOES-PREDIAIS-DE-AGUA-QUENTE-EM-CPVC.pdf" TargetMode="External"/><Relationship Id="rId8887" Type="http://schemas.openxmlformats.org/officeDocument/2006/relationships/hyperlink" Target="https://www.caixa.gov.br/Downloads/sinapi-cadernos-tecnicos/SINAPI-CT-SISTEMA-DE-PROTECAO-CONTRA-DESCARGAS-ATMOSFERICAS-SPDA.pdf" TargetMode="External"/><Relationship Id="rId1927" Type="http://schemas.openxmlformats.org/officeDocument/2006/relationships/hyperlink" Target="https://www.caixa.gov.br/Downloads/sinapi-cadernos-tecnicos/SINAPI-CT-DEPRECIACAO-JUROS-IMPOSTOS-E-SEGUROS-MANUTENCAO-E-MATERIAIS-NA-OPERACAO-DOS-EQUIPAMENTOS.pdf" TargetMode="External"/><Relationship Id="rId3075" Type="http://schemas.openxmlformats.org/officeDocument/2006/relationships/hyperlink" Target="https://www.caixa.gov.br/Downloads/sinapi-cadernos-tecnicos/SINAPI-CT-ESCADAS.pdf" TargetMode="External"/><Relationship Id="rId3282" Type="http://schemas.openxmlformats.org/officeDocument/2006/relationships/hyperlink" Target="https://www.caixa.gov.br/Downloads/sinapi-cadernos-tecnicos/SINAPI-CT-ESCAVACAO-DE-VALAS.pdf" TargetMode="External"/><Relationship Id="rId4126" Type="http://schemas.openxmlformats.org/officeDocument/2006/relationships/hyperlink" Target="https://www.caixa.gov.br/Downloads/sinapi-cadernos-tecnicos/SINAPI-CT-FORMAS-PARA-PILARES-CIRCULARES.pdf" TargetMode="External"/><Relationship Id="rId4333" Type="http://schemas.openxmlformats.org/officeDocument/2006/relationships/hyperlink" Target="https://www.caixa.gov.br/Downloads/sinapi-cadernos-tecnicos/SINAPI-CT-IMPERMEABILIZACAO-PROTECAO-MECANICA-E-TRATAMENTO-DE-JUNTA.pdf" TargetMode="External"/><Relationship Id="rId4540" Type="http://schemas.openxmlformats.org/officeDocument/2006/relationships/hyperlink" Target="https://www.caixa.gov.br/Downloads/sinapi-cadernos-tecnicos/SINAPI-CT-INSTALACOES-ELETRICAS-ELETRODUTOS-EMBUTIDOS-CABOS-CAIXAS-TOMADAS-E-INTERRUPTORES.pdf" TargetMode="External"/><Relationship Id="rId7489" Type="http://schemas.openxmlformats.org/officeDocument/2006/relationships/hyperlink" Target="https://www.caixa.gov.br/Downloads/sinapi-cadernos-tecnicos/SINAPI-CT-PAISAGISMO-PLANTIO.pdf" TargetMode="External"/><Relationship Id="rId7696" Type="http://schemas.openxmlformats.org/officeDocument/2006/relationships/hyperlink" Target="https://www.caixa.gov.br/Downloads/sinapi-cadernos-tecnicos/SINAPI-CT-PAVIMENTO-RIGIDO-DE-CONCRETO.pdf" TargetMode="External"/><Relationship Id="rId8747" Type="http://schemas.openxmlformats.org/officeDocument/2006/relationships/hyperlink" Target="https://www.caixa.gov.br/Downloads/sinapi-cadernos-tecnicos/SINAPI-CT-REDES-DE-AGUA-E-ESGOTO-EM-PEAD-LISO-(TUBOS-E-CONEXOES).pdf" TargetMode="External"/><Relationship Id="rId8954" Type="http://schemas.openxmlformats.org/officeDocument/2006/relationships/hyperlink" Target="https://www.caixa.gov.br/Downloads/sinapi-cadernos-tecnicos/SINAPI-CT-SISTEMAS-DE-MEDICAO.pdf" TargetMode="External"/><Relationship Id="rId2091" Type="http://schemas.openxmlformats.org/officeDocument/2006/relationships/hyperlink" Target="https://www.caixa.gov.br/Downloads/sinapi-cadernos-tecnicos/SINAPI-CT-DEPRECIACAO-JUROS-IMPOSTOS-E-SEGUROS-MANUTENCAO-E-MATERIAIS-NA-OPERACAO-DOS-EQUIPAMENTOS.pdf" TargetMode="External"/><Relationship Id="rId3142" Type="http://schemas.openxmlformats.org/officeDocument/2006/relationships/hyperlink" Target="https://www.caixa.gov.br/Downloads/sinapi-cadernos-tecnicos/SINAPI-CT-ESCADAS.pdf" TargetMode="External"/><Relationship Id="rId4400" Type="http://schemas.openxmlformats.org/officeDocument/2006/relationships/hyperlink" Target="https://www.caixa.gov.br/Downloads/sinapi-cadernos-tecnicos/SINAPI-CT-INSTALACOES-ELETRICAS-ELETRODUTOS-EMBUTIDOS-CABOS-CAIXAS-TOMADAS-E-INTERRUPTORES.pdf" TargetMode="External"/><Relationship Id="rId6298" Type="http://schemas.openxmlformats.org/officeDocument/2006/relationships/hyperlink" Target="https://www.caixa.gov.br/Downloads/sinapi-cadernos-tecnicos/SINAPI-CT-INSTALACOES-DE-GAS-EM-PEX-MULTICAMADAS.pdf" TargetMode="External"/><Relationship Id="rId7349" Type="http://schemas.openxmlformats.org/officeDocument/2006/relationships/hyperlink" Target="https://www.caixa.gov.br/Downloads/sinapi-cadernos-tecnicos/SINAPI-CT-MASSA-UNICA-EXTERNA.pdf" TargetMode="External"/><Relationship Id="rId7556" Type="http://schemas.openxmlformats.org/officeDocument/2006/relationships/hyperlink" Target="https://www.caixa.gov.br/Downloads/sinapi-cadernos-tecnicos/SINAPI-CT-PAREDES-DE-CONCRETO-ESTUCAMENTO.pdf" TargetMode="External"/><Relationship Id="rId7763" Type="http://schemas.openxmlformats.org/officeDocument/2006/relationships/hyperlink" Target="https://www.caixa.gov.br/Downloads/sinapi-cadernos-tecnicos/SINAPI-CT-PERFURACAO-HORIZONTAL-DIRECIONAL-HDD.pdf" TargetMode="External"/><Relationship Id="rId8607" Type="http://schemas.openxmlformats.org/officeDocument/2006/relationships/hyperlink" Target="https://www.caixa.gov.br/Downloads/sinapi-cadernos-tecnicos/SINAPI-CT-REDES-DE-LOGICA-TELEFONIA-E-IMAGEM.pdf" TargetMode="External"/><Relationship Id="rId270" Type="http://schemas.openxmlformats.org/officeDocument/2006/relationships/hyperlink" Target="https://www.caixa.gov.br/Downloads/sinapi-cadernos-tecnicos/SINAPI-CT-ARMACAO-DE-ESTACAS.pdf" TargetMode="External"/><Relationship Id="rId3002" Type="http://schemas.openxmlformats.org/officeDocument/2006/relationships/hyperlink" Target="https://www.caixa.gov.br/Downloads/sinapi-cadernos-tecnicos/SINAPI-CT-EQUIPAMENTOS-DE-PROTECAO-COLETIVA.pdf" TargetMode="External"/><Relationship Id="rId6158" Type="http://schemas.openxmlformats.org/officeDocument/2006/relationships/hyperlink" Target="https://www.caixa.gov.br/Downloads/sinapi-cadernos-tecnicos/SINAPI-CT-INSTALACOES-DE-GAS-E-INCENDIO-EM-ACO-E-FERRO-GALVANIZADO.pdf" TargetMode="External"/><Relationship Id="rId6365" Type="http://schemas.openxmlformats.org/officeDocument/2006/relationships/hyperlink" Target="https://www.caixa.gov.br/Downloads/sinapi-cadernos-tecnicos/SINAPI-CT-INSTALACOES-DE-AR-CONDICIONADO-EM-COBRE.pdf" TargetMode="External"/><Relationship Id="rId6572" Type="http://schemas.openxmlformats.org/officeDocument/2006/relationships/hyperlink" Target="https://www.caixa.gov.br/Downloads/sinapi-cadernos-tecnicos/SINAPI-CT-INSTALACOES-EM-COBRE.pdf" TargetMode="External"/><Relationship Id="rId7209" Type="http://schemas.openxmlformats.org/officeDocument/2006/relationships/hyperlink" Target="https://www.caixa.gov.br/Downloads/sinapi-cadernos-tecnicos/SINAPI-CT-LOUCAS-E-METAIS.pdf" TargetMode="External"/><Relationship Id="rId7416" Type="http://schemas.openxmlformats.org/officeDocument/2006/relationships/hyperlink" Target="https://www.caixa.gov.br/Downloads/sinapi-cadernos-tecnicos/SINAPI-CT-MASSA-UNICA-INTERNA.pdf" TargetMode="External"/><Relationship Id="rId7970" Type="http://schemas.openxmlformats.org/officeDocument/2006/relationships/hyperlink" Target="https://www.caixa.gov.br/Downloads/sinapi-cadernos-tecnicos/SINAPI-CT-PINTURA-PARA-PISOS-E-PARA-SINALIZACAO-HORIZONTAL-E-VERTICAL.pdf" TargetMode="External"/><Relationship Id="rId8814" Type="http://schemas.openxmlformats.org/officeDocument/2006/relationships/hyperlink" Target="https://www.caixa.gov.br/Downloads/sinapi-cadernos-tecnicos/SINAPI-CT-SINALIZACAO-HORIZONTAL-VIARIA.pdf" TargetMode="External"/><Relationship Id="rId130" Type="http://schemas.openxmlformats.org/officeDocument/2006/relationships/hyperlink" Target="https://www.caixa.gov.br/Downloads/sinapi-cadernos-tecnicos/SINAPI-CT-ARGAMASSAS.pdf" TargetMode="External"/><Relationship Id="rId3959" Type="http://schemas.openxmlformats.org/officeDocument/2006/relationships/hyperlink" Target="https://www.caixa.gov.br/Downloads/sinapi-cadernos-tecnicos/SINAPI-CT-FOSSAS-E-SUMIDOUROS.pdf" TargetMode="External"/><Relationship Id="rId5174" Type="http://schemas.openxmlformats.org/officeDocument/2006/relationships/hyperlink" Target="https://www.caixa.gov.br/Downloads/sinapi-cadernos-tecnicos/SINAPI-CT-INSTALACOES-HIDRAULICAS-EM-PEX.pdf" TargetMode="External"/><Relationship Id="rId5381" Type="http://schemas.openxmlformats.org/officeDocument/2006/relationships/hyperlink" Target="https://www.caixa.gov.br/Downloads/sinapi-cadernos-tecnicos/SINAPI-CT-INSTALACOES-PREDIAIS-DE-ESGOTO-TUBOS-E-CONEXOES.pdf" TargetMode="External"/><Relationship Id="rId6018" Type="http://schemas.openxmlformats.org/officeDocument/2006/relationships/hyperlink" Target="https://www.caixa.gov.br/Downloads/sinapi-cadernos-tecnicos/SINAPI-CT-INSTALACOES-DE-GAS-E-INCENDIO-EM-ACO-E-FERRO-GALVANIZADO.pdf" TargetMode="External"/><Relationship Id="rId6225" Type="http://schemas.openxmlformats.org/officeDocument/2006/relationships/hyperlink" Target="https://www.caixa.gov.br/Downloads/sinapi-cadernos-tecnicos/SINAPI-CT-INSTALACOES-DE-GAS-E-INCENDIO-EM-ACO-E-FERRO-GALVANIZADO.pdf" TargetMode="External"/><Relationship Id="rId7623" Type="http://schemas.openxmlformats.org/officeDocument/2006/relationships/hyperlink" Target="https://www.caixa.gov.br/Downloads/sinapi-cadernos-tecnicos/SINAPI-CT-PARQUINHOS-E-EQUIPAMENTOS-DE-GINASTICA-AO-AR-LIVRE.pdf" TargetMode="External"/><Relationship Id="rId7830" Type="http://schemas.openxmlformats.org/officeDocument/2006/relationships/hyperlink" Target="https://www.caixa.gov.br/Downloads/sinapi-cadernos-tecnicos/SINAPI-CT-PINTURA-EXTERNA.pdf" TargetMode="External"/><Relationship Id="rId2768" Type="http://schemas.openxmlformats.org/officeDocument/2006/relationships/hyperlink" Target="https://www.caixa.gov.br/Downloads/sinapi-cadernos-tecnicos/SINAPI-CT-DRENOS.pdf" TargetMode="External"/><Relationship Id="rId2975" Type="http://schemas.openxmlformats.org/officeDocument/2006/relationships/hyperlink" Target="https://www.caixa.gov.br/Downloads/sinapi-cadernos-tecnicos/SINAPI-CT-ENERGIA-SOLAR-PARA-EDIFICACOES.pdf" TargetMode="External"/><Relationship Id="rId3819" Type="http://schemas.openxmlformats.org/officeDocument/2006/relationships/hyperlink" Target="https://www.caixa.gov.br/Downloads/sinapi-cadernos-tecnicos/SINAPI-CT-ESTRUTURAS-DE-MADEIRA.pdf" TargetMode="External"/><Relationship Id="rId5034" Type="http://schemas.openxmlformats.org/officeDocument/2006/relationships/hyperlink" Target="https://www.caixa.gov.br/Downloads/sinapi-cadernos-tecnicos/SINAPI-CT-INSTALACOES-HIDRAULICAS-RESERVACAO-E-BOMBAS-DE-RECALQUE.pdf" TargetMode="External"/><Relationship Id="rId6432" Type="http://schemas.openxmlformats.org/officeDocument/2006/relationships/hyperlink" Target="https://www.caixa.gov.br/Downloads/sinapi-cadernos-tecnicos/SINAPI-CT-INSTALACOES-EM-COBRE.pdf" TargetMode="External"/><Relationship Id="rId9588" Type="http://schemas.openxmlformats.org/officeDocument/2006/relationships/hyperlink" Target="https://www.caixa.gov.br/Downloads/sinapi-cadernos-tecnicos/SINAPI-CT-VALVULAS-E-REGISTROS-PARA-SISTEMAS-PREDIAIS.pdf" TargetMode="External"/><Relationship Id="rId947" Type="http://schemas.openxmlformats.org/officeDocument/2006/relationships/hyperlink" Target="https://www.caixa.gov.br/Downloads/sinapi-cadernos-tecnicos/SINAPI-CT-ATERROS-BASES-SUB-BASES-E-IMPRIMACOES.pdf" TargetMode="External"/><Relationship Id="rId1577" Type="http://schemas.openxmlformats.org/officeDocument/2006/relationships/hyperlink" Target="https://www.caixa.gov.br/Downloads/sinapi-cadernos-tecnicos/SINAPI-CT-CUSTOS-HORARIOS-PRODUTIVO-E-IMPRODUTIVO-DOS-EQUIPAMENTOS.pdf" TargetMode="External"/><Relationship Id="rId1784" Type="http://schemas.openxmlformats.org/officeDocument/2006/relationships/hyperlink" Target="https://www.caixa.gov.br/Downloads/sinapi-cadernos-tecnicos/SINAPI-CT-CUSTOS-HORARIOS-PRODUTIVO-E-IMPRODUTIVO-DOS-EQUIPAMENTOS.pdf" TargetMode="External"/><Relationship Id="rId1991" Type="http://schemas.openxmlformats.org/officeDocument/2006/relationships/hyperlink" Target="https://www.caixa.gov.br/Downloads/sinapi-cadernos-tecnicos/SINAPI-CT-DEPRECIACAO-JUROS-IMPOSTOS-E-SEGUROS-MANUTENCAO-E-MATERIAIS-NA-OPERACAO-DOS-EQUIPAMENTOS.pdf" TargetMode="External"/><Relationship Id="rId2628" Type="http://schemas.openxmlformats.org/officeDocument/2006/relationships/hyperlink" Target="https://www.caixa.gov.br/Downloads/sinapi-cadernos-tecnicos/SINAPI-CT-DEPRECIACAO-JUROS-IMPOSTOS-E-SEGUROS-MANUTENCAO-E-MATERIAIS-NA-OPERACAO-DOS-EQUIPAMENTOS.pdf" TargetMode="External"/><Relationship Id="rId2835" Type="http://schemas.openxmlformats.org/officeDocument/2006/relationships/hyperlink" Target="https://www.caixa.gov.br/Downloads/sinapi-cadernos-tecnicos/SINAPI-CT-DUTOS-PARA-AR-CONDICIONADO.pdf" TargetMode="External"/><Relationship Id="rId4190" Type="http://schemas.openxmlformats.org/officeDocument/2006/relationships/hyperlink" Target="https://www.caixa.gov.br/Downloads/sinapi-cadernos-tecnicos/SINAPI-CT-GESSO.pdf" TargetMode="External"/><Relationship Id="rId5241" Type="http://schemas.openxmlformats.org/officeDocument/2006/relationships/hyperlink" Target="https://www.caixa.gov.br/Downloads/sinapi-cadernos-tecnicos/SINAPI-CT-INSTALACOES-HIDRAULICAS-EM-PEX.pdf" TargetMode="External"/><Relationship Id="rId8397" Type="http://schemas.openxmlformats.org/officeDocument/2006/relationships/hyperlink" Target="https://www.caixa.gov.br/Downloads/sinapi-cadernos-tecnicos/SINAPI-CT-RASGOS-E-FIXACOES.pdf" TargetMode="External"/><Relationship Id="rId9448" Type="http://schemas.openxmlformats.org/officeDocument/2006/relationships/hyperlink" Target="https://www.caixa.gov.br/Downloads/sinapi-cadernos-tecnicos/SINAPI-CT-TUBULACAO-FLANGEADA-PARA-REDES-DE-AGUA.pdf" TargetMode="External"/><Relationship Id="rId9655" Type="http://schemas.openxmlformats.org/officeDocument/2006/relationships/hyperlink" Target="https://www.caixa.gov.br/Downloads/sinapi-cadernos-tecnicos/SINAPI-CT-VALVULAS-E-REGISTROS-PARA-SISTEMAS-PREDIAIS.pdf" TargetMode="External"/><Relationship Id="rId76" Type="http://schemas.openxmlformats.org/officeDocument/2006/relationships/hyperlink" Target="https://www.caixa.gov.br/Downloads/sinapi-cadernos-tecnicos/SINAPI-CT-ALVENARIA-DE-VEDACAO.pdf" TargetMode="External"/><Relationship Id="rId807" Type="http://schemas.openxmlformats.org/officeDocument/2006/relationships/hyperlink" Target="https://www.caixa.gov.br/Downloads/sinapi-cadernos-tecnicos/SINAPI-CT-ATERROS-BASES-SUB-BASES-E-IMPRIMACOES.pdf" TargetMode="External"/><Relationship Id="rId1437" Type="http://schemas.openxmlformats.org/officeDocument/2006/relationships/hyperlink" Target="https://www.caixa.gov.br/Downloads/sinapi-cadernos-tecnicos/SINAPI-CT-CONTRAPISO.pdf" TargetMode="External"/><Relationship Id="rId1644" Type="http://schemas.openxmlformats.org/officeDocument/2006/relationships/hyperlink" Target="https://www.caixa.gov.br/Downloads/sinapi-cadernos-tecnicos/SINAPI-CT-CUSTOS-HORARIOS-PRODUTIVO-E-IMPRODUTIVO-DOS-EQUIPAMENTOS.pdf" TargetMode="External"/><Relationship Id="rId1851" Type="http://schemas.openxmlformats.org/officeDocument/2006/relationships/hyperlink" Target="https://www.caixa.gov.br/Downloads/sinapi-cadernos-tecnicos/SINAPI-CT-DEMOLICOES-E-REMOCOES.pdf" TargetMode="External"/><Relationship Id="rId2902" Type="http://schemas.openxmlformats.org/officeDocument/2006/relationships/hyperlink" Target="https://www.caixa.gov.br/Downloads/sinapi-cadernos-tecnicos/SINAPI-CT-ELETROCALHAS.pdf" TargetMode="External"/><Relationship Id="rId4050" Type="http://schemas.openxmlformats.org/officeDocument/2006/relationships/hyperlink" Target="https://www.caixa.gov.br/Downloads/sinapi-cadernos-tecnicos/SINAPI-CT-FORMAS-PARA-ESTRUTURAS-DE-CONCRETO-ARMADO.pdf" TargetMode="External"/><Relationship Id="rId5101" Type="http://schemas.openxmlformats.org/officeDocument/2006/relationships/hyperlink" Target="https://www.caixa.gov.br/Downloads/sinapi-cadernos-tecnicos/SINAPI-CT-INSTALACOES-HIDRAULICAS-RESERVACAO-E-BOMBAS-DE-RECALQUE.pdf" TargetMode="External"/><Relationship Id="rId8257" Type="http://schemas.openxmlformats.org/officeDocument/2006/relationships/hyperlink" Target="https://www.caixa.gov.br/Downloads/sinapi-cadernos-tecnicos/SINAPI-CT-POCOS-DE-VISITA-E-CAIXAS-PARA-BOCAS-DE-LOBO.pdf" TargetMode="External"/><Relationship Id="rId8464" Type="http://schemas.openxmlformats.org/officeDocument/2006/relationships/hyperlink" Target="https://www.caixa.gov.br/Downloads/sinapi-cadernos-tecnicos/SINAPI-CT-RASGOS-E-FIXACOES.pdf" TargetMode="External"/><Relationship Id="rId8671" Type="http://schemas.openxmlformats.org/officeDocument/2006/relationships/hyperlink" Target="https://www.caixa.gov.br/Downloads/sinapi-cadernos-tecnicos/SINAPI-CT-REDES-DE-AGUA-E-ESGOTO-EM-PEAD-LISO-(TUBOS-E-CONEXOES).pdf" TargetMode="External"/><Relationship Id="rId9308" Type="http://schemas.openxmlformats.org/officeDocument/2006/relationships/hyperlink" Target="https://www.caixa.gov.br/Downloads/sinapi-cadernos-tecnicos/SINAPI-CT-TRANSPORTE-CARGA-E-DESCARGA-DE-MATERIAIS.pdf" TargetMode="External"/><Relationship Id="rId9515" Type="http://schemas.openxmlformats.org/officeDocument/2006/relationships/hyperlink" Target="https://www.caixa.gov.br/Downloads/sinapi-cadernos-tecnicos/SINAPI-CT-VIDROS-E-ESPELHOS.pdf" TargetMode="External"/><Relationship Id="rId9722" Type="http://schemas.openxmlformats.org/officeDocument/2006/relationships/hyperlink" Target="https://www.caixa.gov.br/Downloads/sinapi-cadernos-tecnicos/SINAPI-CT-VALVULAS-PARA-REDES-DE-SANEAMENTO.pdf" TargetMode="External"/><Relationship Id="rId1504" Type="http://schemas.openxmlformats.org/officeDocument/2006/relationships/hyperlink" Target="https://www.caixa.gov.br/Downloads/sinapi-cadernos-tecnicos/SINAPI-CT-CUSTOS-HORARIOS-PRODUTIVO-E-IMPRODUTIVO-DOS-EQUIPAMENTOS.pdf" TargetMode="External"/><Relationship Id="rId1711" Type="http://schemas.openxmlformats.org/officeDocument/2006/relationships/hyperlink" Target="https://www.caixa.gov.br/Downloads/sinapi-cadernos-tecnicos/SINAPI-CT-CUSTOS-HORARIOS-PRODUTIVO-E-IMPRODUTIVO-DOS-EQUIPAMENTOS.pdf" TargetMode="External"/><Relationship Id="rId4867" Type="http://schemas.openxmlformats.org/officeDocument/2006/relationships/hyperlink" Target="https://www.caixa.gov.br/Downloads/sinapi-cadernos-tecnicos/SINAPI-CT-INSTALACOES-HIDRAULICAS-RESERVACAO-E-BOMBAS-DE-RECALQUE.pdf" TargetMode="External"/><Relationship Id="rId7066" Type="http://schemas.openxmlformats.org/officeDocument/2006/relationships/hyperlink" Target="https://www.caixa.gov.br/Downloads/sinapi-metodologia/Livro_SINAPI_Calculos_Parametros.pdf" TargetMode="External"/><Relationship Id="rId7273" Type="http://schemas.openxmlformats.org/officeDocument/2006/relationships/hyperlink" Target="https://www.caixa.gov.br/Downloads/sinapi-cadernos-tecnicos/SINAPI-CT-LUMINARIAS-EXTERNAS.pdf" TargetMode="External"/><Relationship Id="rId7480" Type="http://schemas.openxmlformats.org/officeDocument/2006/relationships/hyperlink" Target="https://www.caixa.gov.br/Downloads/sinapi-cadernos-tecnicos/SINAPI-CT-PAISAGISMO-PLANTIO.pdf" TargetMode="External"/><Relationship Id="rId8117" Type="http://schemas.openxmlformats.org/officeDocument/2006/relationships/hyperlink" Target="https://www.caixa.gov.br/Downloads/sinapi-cadernos-tecnicos/SINAPI-CT-POCOS-DE-VISITA-E-CAIXAS-PARA-BOCAS-DE-LOBO.pdf" TargetMode="External"/><Relationship Id="rId8324" Type="http://schemas.openxmlformats.org/officeDocument/2006/relationships/hyperlink" Target="https://www.caixa.gov.br/Downloads/sinapi-cadernos-tecnicos/SINAPI-CT-QUADRAS-E-SEUS-EQUIPAMENTOS.pdf" TargetMode="External"/><Relationship Id="rId8531" Type="http://schemas.openxmlformats.org/officeDocument/2006/relationships/hyperlink" Target="https://www.caixa.gov.br/Downloads/sinapi-cadernos-tecnicos/SINAPI-CT-RECOMPOSICAO-DE-PAVIMENTOS.pdf" TargetMode="External"/><Relationship Id="rId3469" Type="http://schemas.openxmlformats.org/officeDocument/2006/relationships/hyperlink" Target="https://www.caixa.gov.br/Downloads/sinapi-cadernos-tecnicos/SINAPI-CT-ESQUADRIAS-PORTAS.pdf" TargetMode="External"/><Relationship Id="rId3676" Type="http://schemas.openxmlformats.org/officeDocument/2006/relationships/hyperlink" Target="https://www.caixa.gov.br/Downloads/sinapi-cadernos-tecnicos/SINAPI-CT-ESTRUTURA-E-TRAMA-PARA-COBERTURA.pdf" TargetMode="External"/><Relationship Id="rId5918" Type="http://schemas.openxmlformats.org/officeDocument/2006/relationships/hyperlink" Target="https://www.caixa.gov.br/Downloads/sinapi-cadernos-tecnicos/SINAPI-CT-INSTALACOES-DE-DIVISORIAS-DIVERSAS.pdf" TargetMode="External"/><Relationship Id="rId6082" Type="http://schemas.openxmlformats.org/officeDocument/2006/relationships/hyperlink" Target="https://www.caixa.gov.br/Downloads/sinapi-cadernos-tecnicos/SINAPI-CT-INSTALACOES-DE-GAS-E-INCENDIO-EM-ACO-E-FERRO-GALVANIZADO.pdf" TargetMode="External"/><Relationship Id="rId7133" Type="http://schemas.openxmlformats.org/officeDocument/2006/relationships/hyperlink" Target="https://www.caixa.gov.br/Downloads/sinapi-metodologia/Livro_SINAPI_Calculos_Parametros.pdf" TargetMode="External"/><Relationship Id="rId7340" Type="http://schemas.openxmlformats.org/officeDocument/2006/relationships/hyperlink" Target="https://www.caixa.gov.br/Downloads/sinapi-cadernos-tecnicos/SINAPI-CT-MASSA-UNICA-EXTERNA.pdf" TargetMode="External"/><Relationship Id="rId597" Type="http://schemas.openxmlformats.org/officeDocument/2006/relationships/hyperlink" Target="https://www.caixa.gov.br/Downloads/sinapi-cadernos-tecnicos/SINAPI-CT-ASSENTAMENTO-DE-TUBOS-DE-PVC-E-METALICOS-EM-REDES-DE-AGUA.pdf" TargetMode="External"/><Relationship Id="rId2278" Type="http://schemas.openxmlformats.org/officeDocument/2006/relationships/hyperlink" Target="https://www.caixa.gov.br/Downloads/sinapi-cadernos-tecnicos/SINAPI-CT-DEPRECIACAO-JUROS-IMPOSTOS-E-SEGUROS-MANUTENCAO-E-MATERIAIS-NA-OPERACAO-DOS-EQUIPAMENTOS.pdf" TargetMode="External"/><Relationship Id="rId2485" Type="http://schemas.openxmlformats.org/officeDocument/2006/relationships/hyperlink" Target="https://www.caixa.gov.br/Downloads/sinapi-cadernos-tecnicos/SINAPI-CT-DEPRECIACAO-JUROS-IMPOSTOS-E-SEGUROS-MANUTENCAO-E-MATERIAIS-NA-OPERACAO-DOS-EQUIPAMENTOS.pdf" TargetMode="External"/><Relationship Id="rId3329" Type="http://schemas.openxmlformats.org/officeDocument/2006/relationships/hyperlink" Target="https://www.caixa.gov.br/Downloads/sinapi-cadernos-tecnicos/SINAPI-CT-ESCAVACAO-DE-VALAS.pdf" TargetMode="External"/><Relationship Id="rId3883" Type="http://schemas.openxmlformats.org/officeDocument/2006/relationships/hyperlink" Target="https://www.caixa.gov.br/Downloads/sinapi-cadernos-tecnicos/SINAPI-CT-EXECUCAO-DE-TIRANTES.pdf" TargetMode="External"/><Relationship Id="rId4727" Type="http://schemas.openxmlformats.org/officeDocument/2006/relationships/hyperlink" Target="https://www.caixa.gov.br/Downloads/sinapi-cadernos-tecnicos/SINAPI-CT-INSTALACOES-ELETRICAS-QUADROS-CABOS-DISJUNTORES-CONTATORES-E-BARRAMENTOS-BLINDADOS.pdf" TargetMode="External"/><Relationship Id="rId4934" Type="http://schemas.openxmlformats.org/officeDocument/2006/relationships/hyperlink" Target="https://www.caixa.gov.br/Downloads/sinapi-cadernos-tecnicos/SINAPI-CT-INSTALACOES-HIDRAULICAS-RESERVACAO-E-BOMBAS-DE-RECALQUE.pdf" TargetMode="External"/><Relationship Id="rId7200" Type="http://schemas.openxmlformats.org/officeDocument/2006/relationships/hyperlink" Target="https://www.caixa.gov.br/Downloads/sinapi-cadernos-tecnicos/SINAPI-CT-LOUCAS-E-METAIS.pdf" TargetMode="External"/><Relationship Id="rId9098" Type="http://schemas.openxmlformats.org/officeDocument/2006/relationships/hyperlink" Target="https://www.caixa.gov.br/Downloads/sinapi-cadernos-tecnicos/SINAPI-CT-TRANSPORTE-FLUVIAL-CARGA-E-DESCARGA.pdf" TargetMode="External"/><Relationship Id="rId457" Type="http://schemas.openxmlformats.org/officeDocument/2006/relationships/hyperlink" Target="https://www.caixa.gov.br/Downloads/sinapi-cadernos-tecnicos/SINAPI-CT-ASSENTAMENTO-DE-TUBOS-DE-PVC-E-METALICOS-EM-REDES-DE-AGUA.pdf" TargetMode="External"/><Relationship Id="rId1087" Type="http://schemas.openxmlformats.org/officeDocument/2006/relationships/hyperlink" Target="https://www.caixa.gov.br/Downloads/sinapi-cadernos-tecnicos/SINAPI-CT-BRISES.pdf" TargetMode="External"/><Relationship Id="rId1294" Type="http://schemas.openxmlformats.org/officeDocument/2006/relationships/hyperlink" Target="https://www.caixa.gov.br/Downloads/sinapi-cadernos-tecnicos/SINAPI-CT-CONCRETAGEM-PARA-ESTRUTURAS-DE-CONCRETO-ARMADO.pdf" TargetMode="External"/><Relationship Id="rId2138" Type="http://schemas.openxmlformats.org/officeDocument/2006/relationships/hyperlink" Target="https://www.caixa.gov.br/Downloads/sinapi-cadernos-tecnicos/SINAPI-CT-DEPRECIACAO-JUROS-IMPOSTOS-E-SEGUROS-MANUTENCAO-E-MATERIAIS-NA-OPERACAO-DOS-EQUIPAMENTOS.pdf" TargetMode="External"/><Relationship Id="rId2692" Type="http://schemas.openxmlformats.org/officeDocument/2006/relationships/hyperlink" Target="https://www.caixa.gov.br/Downloads/sinapi-cadernos-tecnicos/SINAPI-CT-DEPRECIACAO-JUROS-IMPOSTOS-E-SEGUROS-MANUTENCAO-E-MATERIAIS-NA-OPERACAO-DOS-EQUIPAMENTOS.pdf" TargetMode="External"/><Relationship Id="rId3536" Type="http://schemas.openxmlformats.org/officeDocument/2006/relationships/hyperlink" Target="https://www.caixa.gov.br/Downloads/sinapi-cadernos-tecnicos/SINAPI-CT-ESQUADRIAS-PORTAS.pdf" TargetMode="External"/><Relationship Id="rId3743" Type="http://schemas.openxmlformats.org/officeDocument/2006/relationships/hyperlink" Target="https://www.caixa.gov.br/Downloads/sinapi-cadernos-tecnicos/SINAPI-CT-ESTRUTURAS-PRE-FABRICADAS-E-PRE-MOLDADAS.pdf" TargetMode="External"/><Relationship Id="rId3950" Type="http://schemas.openxmlformats.org/officeDocument/2006/relationships/hyperlink" Target="https://www.caixa.gov.br/Downloads/sinapi-cadernos-tecnicos/SINAPI-CT-FOSSAS-E-SUMIDOUROS.pdf" TargetMode="External"/><Relationship Id="rId6899" Type="http://schemas.openxmlformats.org/officeDocument/2006/relationships/hyperlink" Target="https://www.caixa.gov.br/Downloads/sinapi-metodologia/Livro_SINAPI_Calculos_Parametros.pdf" TargetMode="External"/><Relationship Id="rId9165" Type="http://schemas.openxmlformats.org/officeDocument/2006/relationships/hyperlink" Target="https://www.caixa.gov.br/Downloads/sinapi-cadernos-tecnicos/SINAPI-CT-TRANSPORTE-DE-MATERIAIS-DENTRO-DO-CANTEIRO-DE-OBRAS.pdf" TargetMode="External"/><Relationship Id="rId664" Type="http://schemas.openxmlformats.org/officeDocument/2006/relationships/hyperlink" Target="https://www.caixa.gov.br/Downloads/sinapi-cadernos-tecnicos/SINAPI-CT-ASSENTAMENTO-DE-TUBOS-DE-ESGOTO-OU-DRENAGEM-PLUVIAL-EM-CONCRETO.pdf" TargetMode="External"/><Relationship Id="rId871" Type="http://schemas.openxmlformats.org/officeDocument/2006/relationships/hyperlink" Target="https://www.caixa.gov.br/Downloads/sinapi-cadernos-tecnicos/SINAPI-CT-ATERROS-BASES-SUB-BASES-E-IMPRIMACOES.pdf" TargetMode="External"/><Relationship Id="rId2345" Type="http://schemas.openxmlformats.org/officeDocument/2006/relationships/hyperlink" Target="https://www.caixa.gov.br/Downloads/sinapi-cadernos-tecnicos/SINAPI-CT-DEPRECIACAO-JUROS-IMPOSTOS-E-SEGUROS-MANUTENCAO-E-MATERIAIS-NA-OPERACAO-DOS-EQUIPAMENTOS.pdf" TargetMode="External"/><Relationship Id="rId2552" Type="http://schemas.openxmlformats.org/officeDocument/2006/relationships/hyperlink" Target="https://www.caixa.gov.br/Downloads/sinapi-cadernos-tecnicos/SINAPI-CT-DEPRECIACAO-JUROS-IMPOSTOS-E-SEGUROS-MANUTENCAO-E-MATERIAIS-NA-OPERACAO-DOS-EQUIPAMENTOS.pdf" TargetMode="External"/><Relationship Id="rId3603" Type="http://schemas.openxmlformats.org/officeDocument/2006/relationships/hyperlink" Target="https://www.caixa.gov.br/Downloads/sinapi-cadernos-tecnicos/SINAPI-CT-ESTACAS-PRE-MOLDADAS.pdf" TargetMode="External"/><Relationship Id="rId3810" Type="http://schemas.openxmlformats.org/officeDocument/2006/relationships/hyperlink" Target="https://www.caixa.gov.br/Downloads/sinapi-cadernos-tecnicos/SINAPI-CT-ESTRUTURAS-DE-MADEIRA.pdf" TargetMode="External"/><Relationship Id="rId6759" Type="http://schemas.openxmlformats.org/officeDocument/2006/relationships/hyperlink" Target="https://www.caixa.gov.br/Downloads/sinapi-metodologia/Livro_SINAPI_Calculos_Parametros.pdf" TargetMode="External"/><Relationship Id="rId6966" Type="http://schemas.openxmlformats.org/officeDocument/2006/relationships/hyperlink" Target="https://www.caixa.gov.br/Downloads/sinapi-metodologia/Livro_SINAPI_Calculos_Parametros.pdf" TargetMode="External"/><Relationship Id="rId9372" Type="http://schemas.openxmlformats.org/officeDocument/2006/relationships/hyperlink" Target="https://www.caixa.gov.br/Downloads/sinapi-cadernos-tecnicos/SINAPI-CT-TRANSPORTE-CARGA-E-DESCARGA-DE-MATERIAIS.pdf" TargetMode="External"/><Relationship Id="rId317" Type="http://schemas.openxmlformats.org/officeDocument/2006/relationships/hyperlink" Target="https://www.caixa.gov.br/Downloads/sinapi-cadernos-tecnicos/SINAPI-CT-ARMACAO-PARA-ESTRUTURAS-DE-CONCRETO-ARMADO.pdf" TargetMode="External"/><Relationship Id="rId524" Type="http://schemas.openxmlformats.org/officeDocument/2006/relationships/hyperlink" Target="https://www.caixa.gov.br/Downloads/sinapi-cadernos-tecnicos/SINAPI-CT-ASSENTAMENTO-DE-TUBOS-DE-PVC-E-METALICOS-EM-REDES-DE-AGUA.pdf" TargetMode="External"/><Relationship Id="rId731" Type="http://schemas.openxmlformats.org/officeDocument/2006/relationships/hyperlink" Target="https://www.caixa.gov.br/Downloads/sinapi-cadernos-tecnicos/SINAPI-CT-ATERRO-E-REATERRO-DE-VALAS.pdf" TargetMode="External"/><Relationship Id="rId1154" Type="http://schemas.openxmlformats.org/officeDocument/2006/relationships/hyperlink" Target="https://www.caixa.gov.br/Downloads/sinapi-cadernos-tecnicos/SINAPI-CT-CAIXAS-DE-AGUA-PARA-EDIFICACOES.pdf" TargetMode="External"/><Relationship Id="rId1361" Type="http://schemas.openxmlformats.org/officeDocument/2006/relationships/hyperlink" Target="https://www.caixa.gov.br/Downloads/sinapi-cadernos-tecnicos/SINAPI-CT-CONCRETO-PROTENDIDO.pdf" TargetMode="External"/><Relationship Id="rId2205" Type="http://schemas.openxmlformats.org/officeDocument/2006/relationships/hyperlink" Target="https://www.caixa.gov.br/Downloads/sinapi-cadernos-tecnicos/SINAPI-CT-DEPRECIACAO-JUROS-IMPOSTOS-E-SEGUROS-MANUTENCAO-E-MATERIAIS-NA-OPERACAO-DOS-EQUIPAMENTOS.pdf" TargetMode="External"/><Relationship Id="rId2412" Type="http://schemas.openxmlformats.org/officeDocument/2006/relationships/hyperlink" Target="https://www.caixa.gov.br/Downloads/sinapi-cadernos-tecnicos/SINAPI-CT-DEPRECIACAO-JUROS-IMPOSTOS-E-SEGUROS-MANUTENCAO-E-MATERIAIS-NA-OPERACAO-DOS-EQUIPAMENTOS.pdf" TargetMode="External"/><Relationship Id="rId5568" Type="http://schemas.openxmlformats.org/officeDocument/2006/relationships/hyperlink" Target="https://www.caixa.gov.br/Downloads/sinapi-cadernos-tecnicos/SINAPI-CT-INSTALACOES-PREDIAIS-DE-AGUA-FRIA-EM-PVC.pdf" TargetMode="External"/><Relationship Id="rId5775" Type="http://schemas.openxmlformats.org/officeDocument/2006/relationships/hyperlink" Target="https://www.caixa.gov.br/Downloads/sinapi-cadernos-tecnicos/SINAPI-CT-INSTALACOES-PREDIAIS-DE-AGUA-QUENTE-EM-CPVC.pdf" TargetMode="External"/><Relationship Id="rId5982" Type="http://schemas.openxmlformats.org/officeDocument/2006/relationships/hyperlink" Target="https://www.caixa.gov.br/Downloads/sinapi-cadernos-tecnicos/SINAPI-CT-INSTALACOES-DE-GAS-E-INCENDIO-EM-ACO-E-FERRO-GALVANIZADO.pdf" TargetMode="External"/><Relationship Id="rId6619" Type="http://schemas.openxmlformats.org/officeDocument/2006/relationships/hyperlink" Target="https://www.caixa.gov.br/Downloads/sinapi-cadernos-tecnicos/SINAPI-CT-INSTALACOES-PARA-CANTEIROS-DE-OBRAS.pdf" TargetMode="External"/><Relationship Id="rId6826" Type="http://schemas.openxmlformats.org/officeDocument/2006/relationships/hyperlink" Target="https://www.caixa.gov.br/Downloads/sinapi-metodologia/Livro_SINAPI_Calculos_Parametros.pdf" TargetMode="External"/><Relationship Id="rId8181" Type="http://schemas.openxmlformats.org/officeDocument/2006/relationships/hyperlink" Target="https://www.caixa.gov.br/Downloads/sinapi-cadernos-tecnicos/SINAPI-CT-POCOS-DE-VISITA-E-CAIXAS-PARA-BOCAS-DE-LOBO.pdf" TargetMode="External"/><Relationship Id="rId9025" Type="http://schemas.openxmlformats.org/officeDocument/2006/relationships/hyperlink" Target="https://www.caixa.gov.br/Downloads/sinapi-cadernos-tecnicos/SINAPI-CT-TELHAMENTO-PARA-COBERTURA.pdf" TargetMode="External"/><Relationship Id="rId9232" Type="http://schemas.openxmlformats.org/officeDocument/2006/relationships/hyperlink" Target="https://www.caixa.gov.br/Downloads/sinapi-cadernos-tecnicos/SINAPI-CT-TRANSPORTE-DE-MATERIAIS-DENTRO-DO-CANTEIRO-DE-OBRAS.pdf" TargetMode="External"/><Relationship Id="rId1014" Type="http://schemas.openxmlformats.org/officeDocument/2006/relationships/hyperlink" Target="https://www.caixa.gov.br/Downloads/sinapi-cadernos-tecnicos/SINAPI-CT-BOCAS-PARA-BUEIROS.pdf" TargetMode="External"/><Relationship Id="rId1221" Type="http://schemas.openxmlformats.org/officeDocument/2006/relationships/hyperlink" Target="https://www.caixa.gov.br/Downloads/sinapi-cadernos-tecnicos/SINAPI-CT-CANALETAS-GRELHAS-E-CAIXAS-COM-GRELHA-PARA-DRENAGEM.pdf" TargetMode="External"/><Relationship Id="rId4377" Type="http://schemas.openxmlformats.org/officeDocument/2006/relationships/hyperlink" Target="https://www.caixa.gov.br/Downloads/sinapi-cadernos-tecnicos/SINAPI-CT-INSTALACOES-ELETRICAS-ELETRODUTOS-EMBUTIDOS-CABOS-CAIXAS-TOMADAS-E-INTERRUPTORES.pdf" TargetMode="External"/><Relationship Id="rId4584" Type="http://schemas.openxmlformats.org/officeDocument/2006/relationships/hyperlink" Target="https://www.caixa.gov.br/Downloads/sinapi-cadernos-tecnicos/SINAPI-CT-INSTALACOES-ELETRICAS-ELETRODUTOS-CONEXOES-E-CONDULETES-APARENTES.pdf" TargetMode="External"/><Relationship Id="rId4791" Type="http://schemas.openxmlformats.org/officeDocument/2006/relationships/hyperlink" Target="https://www.caixa.gov.br/Downloads/sinapi-cadernos-tecnicos/SINAPI-CT-INSTALACOES-ELETRICAS-REDE-DE-DISTRIBUICAO.pdf" TargetMode="External"/><Relationship Id="rId5428" Type="http://schemas.openxmlformats.org/officeDocument/2006/relationships/hyperlink" Target="https://www.caixa.gov.br/Downloads/sinapi-cadernos-tecnicos/SINAPI-CT-INSTALACOES-PREDIAIS-DE-ESGOTO-TUBOS-E-CONEXOES.pdf" TargetMode="External"/><Relationship Id="rId5635" Type="http://schemas.openxmlformats.org/officeDocument/2006/relationships/hyperlink" Target="https://www.caixa.gov.br/Downloads/sinapi-cadernos-tecnicos/SINAPI-CT-INSTALACOES-PREDIAIS-DE-AGUA-FRIA-EM-PVC.pdf" TargetMode="External"/><Relationship Id="rId5842" Type="http://schemas.openxmlformats.org/officeDocument/2006/relationships/hyperlink" Target="https://www.caixa.gov.br/Downloads/sinapi-cadernos-tecnicos/SINAPI-CT-INSTALACOES-PREDIAIS-DE-AGUAS-PLUVIAIS-TUBOS-CONEXOES-CAIXAS-E-RALOS.pdf" TargetMode="External"/><Relationship Id="rId8041" Type="http://schemas.openxmlformats.org/officeDocument/2006/relationships/hyperlink" Target="https://www.caixa.gov.br/Downloads/sinapi-cadernos-tecnicos/SINAPI-CT-POSTES-DE-CONCRETO-E-METALICOS.pdf" TargetMode="External"/><Relationship Id="rId8998" Type="http://schemas.openxmlformats.org/officeDocument/2006/relationships/hyperlink" Target="https://www.caixa.gov.br/Downloads/sinapi-cadernos-tecnicos/SINAPI-CT-TELHAMENTO-PARA-COBERTURA.pdf" TargetMode="External"/><Relationship Id="rId3186" Type="http://schemas.openxmlformats.org/officeDocument/2006/relationships/hyperlink" Target="https://www.caixa.gov.br/Downloads/sinapi-cadernos-tecnicos/SINAPI-CT-ESCAVACAO-HORIZONTAL.pdf" TargetMode="External"/><Relationship Id="rId3393" Type="http://schemas.openxmlformats.org/officeDocument/2006/relationships/hyperlink" Target="https://www.caixa.gov.br/Downloads/sinapi-cadernos-tecnicos/SINAPI-CT-ESCORAMENTO-E-PREPARO-DE-FUNDO-DE-VALAS.pdf" TargetMode="External"/><Relationship Id="rId4237" Type="http://schemas.openxmlformats.org/officeDocument/2006/relationships/hyperlink" Target="https://www.caixa.gov.br/Downloads/sinapi-cadernos-tecnicos/SINAPI-CT-GUARDA-CORPO-CORRIMAO-E-GRADE-PARA-ESQUADRIAS.pdf" TargetMode="External"/><Relationship Id="rId4444" Type="http://schemas.openxmlformats.org/officeDocument/2006/relationships/hyperlink" Target="https://www.caixa.gov.br/Downloads/sinapi-cadernos-tecnicos/SINAPI-CT-INSTALACOES-ELETRICAS-ELETRODUTOS-EMBUTIDOS-CABOS-CAIXAS-TOMADAS-E-INTERRUPTORES.pdf" TargetMode="External"/><Relationship Id="rId4651" Type="http://schemas.openxmlformats.org/officeDocument/2006/relationships/hyperlink" Target="https://www.caixa.gov.br/Downloads/sinapi-cadernos-tecnicos/SINAPI-CT-INSTALACOES-ELETRICAS-QUADROS-CABOS-DISJUNTORES-CONTATORES-E-BARRAMENTOS-BLINDADOS.pdf" TargetMode="External"/><Relationship Id="rId3046" Type="http://schemas.openxmlformats.org/officeDocument/2006/relationships/hyperlink" Target="https://www.caixa.gov.br/Downloads/sinapi-cadernos-tecnicos/SINAPI-CT-EQUIPAMENTOS-DE-PROTECAO-COLETIVA.pdf" TargetMode="External"/><Relationship Id="rId3253" Type="http://schemas.openxmlformats.org/officeDocument/2006/relationships/hyperlink" Target="https://www.caixa.gov.br/Downloads/sinapi-cadernos-tecnicos/SINAPI-CT-ESCAVACAO-VERTICAL-A-CEU-ABERTO.pdf" TargetMode="External"/><Relationship Id="rId3460" Type="http://schemas.openxmlformats.org/officeDocument/2006/relationships/hyperlink" Target="https://www.caixa.gov.br/Downloads/sinapi-cadernos-tecnicos/SINAPI-CT-ESQUADRIAS-PORTAS.pdf" TargetMode="External"/><Relationship Id="rId4304" Type="http://schemas.openxmlformats.org/officeDocument/2006/relationships/hyperlink" Target="https://www.caixa.gov.br/Downloads/sinapi-cadernos-tecnicos/SINAPI-CT-ILUMINACAO-PREDIAL-E-MONITORAMENTO.pdf" TargetMode="External"/><Relationship Id="rId5702" Type="http://schemas.openxmlformats.org/officeDocument/2006/relationships/hyperlink" Target="https://www.caixa.gov.br/Downloads/sinapi-cadernos-tecnicos/SINAPI-CT-INSTALACOES-PREDIAIS-DE-AGUA-QUENTE-EM-CPVC.pdf" TargetMode="External"/><Relationship Id="rId8858" Type="http://schemas.openxmlformats.org/officeDocument/2006/relationships/hyperlink" Target="https://www.caixa.gov.br/Downloads/sinapi-cadernos-tecnicos/SINAPI-CT-SINALIZACAO-VERTICAL-VIARIA.pdf" TargetMode="External"/><Relationship Id="rId174" Type="http://schemas.openxmlformats.org/officeDocument/2006/relationships/hyperlink" Target="https://www.caixa.gov.br/Downloads/sinapi-cadernos-tecnicos/SINAPI-CT-ARGAMASSAS.pdf" TargetMode="External"/><Relationship Id="rId381" Type="http://schemas.openxmlformats.org/officeDocument/2006/relationships/hyperlink" Target="https://www.caixa.gov.br/Downloads/sinapi-cadernos-tecnicos/SINAPI-CT-ASSENTAMENTO-DE-TUBOS-DE-ESGOTO-EM-PVC-E-PEAD.pdf" TargetMode="External"/><Relationship Id="rId2062" Type="http://schemas.openxmlformats.org/officeDocument/2006/relationships/hyperlink" Target="https://www.caixa.gov.br/Downloads/sinapi-cadernos-tecnicos/SINAPI-CT-DEPRECIACAO-JUROS-IMPOSTOS-E-SEGUROS-MANUTENCAO-E-MATERIAIS-NA-OPERACAO-DOS-EQUIPAMENTOS.pdf" TargetMode="External"/><Relationship Id="rId3113" Type="http://schemas.openxmlformats.org/officeDocument/2006/relationships/hyperlink" Target="https://www.caixa.gov.br/Downloads/sinapi-cadernos-tecnicos/SINAPI-CT-ESCADAS.pdf" TargetMode="External"/><Relationship Id="rId4511" Type="http://schemas.openxmlformats.org/officeDocument/2006/relationships/hyperlink" Target="https://www.caixa.gov.br/Downloads/sinapi-cadernos-tecnicos/SINAPI-CT-INSTALACOES-ELETRICAS-ELETRODUTOS-EMBUTIDOS-CABOS-CAIXAS-TOMADAS-E-INTERRUPTORES.pdf" TargetMode="External"/><Relationship Id="rId6269" Type="http://schemas.openxmlformats.org/officeDocument/2006/relationships/hyperlink" Target="https://www.caixa.gov.br/Downloads/sinapi-cadernos-tecnicos/SINAPI-CT-INSTALACOES-DE-GAS-EM-PEX-MULTICAMADAS.pdf" TargetMode="External"/><Relationship Id="rId7667" Type="http://schemas.openxmlformats.org/officeDocument/2006/relationships/hyperlink" Target="https://www.caixa.gov.br/Downloads/sinapi-cadernos-tecnicos/SINAPI-CT-PAVIMENTO-INTERTRAVADO.pdf" TargetMode="External"/><Relationship Id="rId7874" Type="http://schemas.openxmlformats.org/officeDocument/2006/relationships/hyperlink" Target="https://www.caixa.gov.br/Downloads/sinapi-cadernos-tecnicos/SINAPI-CT-PINTURA-EM-MADEIRA.pdf" TargetMode="External"/><Relationship Id="rId8718" Type="http://schemas.openxmlformats.org/officeDocument/2006/relationships/hyperlink" Target="https://www.caixa.gov.br/Downloads/sinapi-cadernos-tecnicos/SINAPI-CT-REDES-DE-AGUA-E-ESGOTO-EM-PEAD-LISO-(TUBOS-E-CONEXOES).pdf" TargetMode="External"/><Relationship Id="rId8925" Type="http://schemas.openxmlformats.org/officeDocument/2006/relationships/hyperlink" Target="https://www.caixa.gov.br/Downloads/sinapi-cadernos-tecnicos/SINAPI-CT-SISTEMAS-DE-MEDICAO.pdf" TargetMode="External"/><Relationship Id="rId241" Type="http://schemas.openxmlformats.org/officeDocument/2006/relationships/hyperlink" Target="https://www.caixa.gov.br/Downloads/sinapi-cadernos-tecnicos/SINAPI-CT-ARGAMASSAS.pdf" TargetMode="External"/><Relationship Id="rId3320" Type="http://schemas.openxmlformats.org/officeDocument/2006/relationships/hyperlink" Target="https://www.caixa.gov.br/Downloads/sinapi-cadernos-tecnicos/SINAPI-CT-ESCAVACAO-DE-VALAS.pdf" TargetMode="External"/><Relationship Id="rId5078" Type="http://schemas.openxmlformats.org/officeDocument/2006/relationships/hyperlink" Target="https://www.caixa.gov.br/Downloads/sinapi-cadernos-tecnicos/SINAPI-CT-INSTALACOES-HIDRAULICAS-RESERVACAO-E-BOMBAS-DE-RECALQUE.pdf" TargetMode="External"/><Relationship Id="rId6476" Type="http://schemas.openxmlformats.org/officeDocument/2006/relationships/hyperlink" Target="https://www.caixa.gov.br/Downloads/sinapi-cadernos-tecnicos/SINAPI-CT-INSTALACOES-EM-COBRE.pdf" TargetMode="External"/><Relationship Id="rId6683" Type="http://schemas.openxmlformats.org/officeDocument/2006/relationships/hyperlink" Target="https://www.caixa.gov.br/Downloads/sinapi-cadernos-tecnicos/SINAPI-CT-LASTRO.pdf" TargetMode="External"/><Relationship Id="rId6890" Type="http://schemas.openxmlformats.org/officeDocument/2006/relationships/hyperlink" Target="https://www.caixa.gov.br/Downloads/sinapi-metodologia/Livro_SINAPI_Calculos_Parametros.pdf" TargetMode="External"/><Relationship Id="rId7527" Type="http://schemas.openxmlformats.org/officeDocument/2006/relationships/hyperlink" Target="https://www.caixa.gov.br/Downloads/sinapi-cadernos-tecnicos/SINAPI-CT-PAREDES-DE-CONCRETO-CONCRETAGEM.pdf" TargetMode="External"/><Relationship Id="rId7734" Type="http://schemas.openxmlformats.org/officeDocument/2006/relationships/hyperlink" Target="https://www.caixa.gov.br/Downloads/sinapi-cadernos-tecnicos/SINAPI-CT-PELE-DE-VIDRO-EM-FACHADAS.pdf" TargetMode="External"/><Relationship Id="rId7941" Type="http://schemas.openxmlformats.org/officeDocument/2006/relationships/hyperlink" Target="https://www.caixa.gov.br/Downloads/sinapi-cadernos-tecnicos/SINAPI-CT-PINTURA-EM-SUPERFICIES-METALICAS.pdf" TargetMode="External"/><Relationship Id="rId2879" Type="http://schemas.openxmlformats.org/officeDocument/2006/relationships/hyperlink" Target="https://www.caixa.gov.br/Downloads/sinapi-cadernos-tecnicos/SINAPI-CT-ELETROCALHAS.pdf" TargetMode="External"/><Relationship Id="rId5285" Type="http://schemas.openxmlformats.org/officeDocument/2006/relationships/hyperlink" Target="https://www.caixa.gov.br/Downloads/sinapi-cadernos-tecnicos/SINAPI-CT-INSTALACOES-HIDRAULICAS-EM-PPR.pdf" TargetMode="External"/><Relationship Id="rId5492" Type="http://schemas.openxmlformats.org/officeDocument/2006/relationships/hyperlink" Target="https://www.caixa.gov.br/Downloads/sinapi-cadernos-tecnicos/SINAPI-CT-INSTALACOES-PREDIAIS-DE-AGUA-FRIA-EM-PVC.pdf" TargetMode="External"/><Relationship Id="rId6129" Type="http://schemas.openxmlformats.org/officeDocument/2006/relationships/hyperlink" Target="https://www.caixa.gov.br/Downloads/sinapi-cadernos-tecnicos/SINAPI-CT-INSTALACOES-DE-GAS-E-INCENDIO-EM-ACO-E-FERRO-GALVANIZADO.pdf" TargetMode="External"/><Relationship Id="rId6336" Type="http://schemas.openxmlformats.org/officeDocument/2006/relationships/hyperlink" Target="https://www.caixa.gov.br/Downloads/sinapi-cadernos-tecnicos/SINAPI-CT-INSTALACOES-DE-AR-CONDICIONADO.pdf" TargetMode="External"/><Relationship Id="rId6543" Type="http://schemas.openxmlformats.org/officeDocument/2006/relationships/hyperlink" Target="https://www.caixa.gov.br/Downloads/sinapi-cadernos-tecnicos/SINAPI-CT-INSTALACOES-EM-COBRE.pdf" TargetMode="External"/><Relationship Id="rId6750" Type="http://schemas.openxmlformats.org/officeDocument/2006/relationships/hyperlink" Target="https://www.caixa.gov.br/Downloads/sinapi-cadernos-tecnicos/SINAPI-CT-LIMPEZA-DE-OBRA.pdf" TargetMode="External"/><Relationship Id="rId7801" Type="http://schemas.openxmlformats.org/officeDocument/2006/relationships/hyperlink" Target="https://www.caixa.gov.br/Downloads/sinapi-cadernos-tecnicos/SINAPI-CT-PERFURACAO-HORIZONTAL-DIRECIONAL-HDD.pdf" TargetMode="External"/><Relationship Id="rId9699" Type="http://schemas.openxmlformats.org/officeDocument/2006/relationships/hyperlink" Target="https://www.caixa.gov.br/Downloads/sinapi-cadernos-tecnicos/SINAPI-CT-VALVULAS-PARA-REDES-DE-SANEAMENTO.pdf" TargetMode="External"/><Relationship Id="rId101" Type="http://schemas.openxmlformats.org/officeDocument/2006/relationships/hyperlink" Target="https://www.caixa.gov.br/Downloads/sinapi-cadernos-tecnicos/SINAPI-CT-ARGAMASSAS.pdf" TargetMode="External"/><Relationship Id="rId1688" Type="http://schemas.openxmlformats.org/officeDocument/2006/relationships/hyperlink" Target="https://www.caixa.gov.br/Downloads/sinapi-cadernos-tecnicos/SINAPI-CT-CUSTOS-HORARIOS-PRODUTIVO-E-IMPRODUTIVO-DOS-EQUIPAMENTOS.pdf" TargetMode="External"/><Relationship Id="rId1895" Type="http://schemas.openxmlformats.org/officeDocument/2006/relationships/hyperlink" Target="https://www.caixa.gov.br/Downloads/sinapi-cadernos-tecnicos/SINAPI-CT-DEMOLICOES-E-REMOCOES.pdf" TargetMode="External"/><Relationship Id="rId2739" Type="http://schemas.openxmlformats.org/officeDocument/2006/relationships/hyperlink" Target="https://www.caixa.gov.br/Downloads/sinapi-cadernos-tecnicos/SINAPI-CT-DRENAGEM-DE-AR-CONDICIONADO.pdf" TargetMode="External"/><Relationship Id="rId2946" Type="http://schemas.openxmlformats.org/officeDocument/2006/relationships/hyperlink" Target="https://www.caixa.gov.br/Downloads/sinapi-cadernos-tecnicos/SINAPI-CT-ENERGIA-SOLAR-PARA-EDIFICACOES.pdf" TargetMode="External"/><Relationship Id="rId4094" Type="http://schemas.openxmlformats.org/officeDocument/2006/relationships/hyperlink" Target="https://www.caixa.gov.br/Downloads/sinapi-cadernos-tecnicos/SINAPI-CT-FORMAS-PARA-ESTRUTURAS-DE-CONCRETO-ARMADO.pdf" TargetMode="External"/><Relationship Id="rId5145" Type="http://schemas.openxmlformats.org/officeDocument/2006/relationships/hyperlink" Target="https://www.caixa.gov.br/Downloads/sinapi-cadernos-tecnicos/SINAPI-CT-INSTALACOES-HIDRAULICAS-EM-PEX.pdf" TargetMode="External"/><Relationship Id="rId5352" Type="http://schemas.openxmlformats.org/officeDocument/2006/relationships/hyperlink" Target="https://www.caixa.gov.br/Downloads/sinapi-cadernos-tecnicos/SINAPI-CT-INSTALACOES-PREDIAIS-DE-ESGOTO-CAIXAS-E-RALOS.pdf" TargetMode="External"/><Relationship Id="rId6403" Type="http://schemas.openxmlformats.org/officeDocument/2006/relationships/hyperlink" Target="https://www.caixa.gov.br/Downloads/sinapi-cadernos-tecnicos/SINAPI-CT-INSTALACOES-EM-COBRE.pdf" TargetMode="External"/><Relationship Id="rId6610" Type="http://schemas.openxmlformats.org/officeDocument/2006/relationships/hyperlink" Target="https://www.caixa.gov.br/Downloads/sinapi-cadernos-tecnicos/SINAPI-CT-INSTALACOES-EM-COBRE.pdf" TargetMode="External"/><Relationship Id="rId9559" Type="http://schemas.openxmlformats.org/officeDocument/2006/relationships/hyperlink" Target="https://www.caixa.gov.br/Downloads/sinapi-cadernos-tecnicos/SINAPI-CT-VIDROS-E-ESPELHOS.pdf" TargetMode="External"/><Relationship Id="rId918" Type="http://schemas.openxmlformats.org/officeDocument/2006/relationships/hyperlink" Target="https://www.caixa.gov.br/Downloads/sinapi-cadernos-tecnicos/SINAPI-CT-ATERROS-BASES-SUB-BASES-E-IMPRIMACOES.pdf" TargetMode="External"/><Relationship Id="rId1548" Type="http://schemas.openxmlformats.org/officeDocument/2006/relationships/hyperlink" Target="https://www.caixa.gov.br/Downloads/sinapi-cadernos-tecnicos/SINAPI-CT-CUSTOS-HORARIOS-PRODUTIVO-E-IMPRODUTIVO-DOS-EQUIPAMENTOS.pdf" TargetMode="External"/><Relationship Id="rId1755" Type="http://schemas.openxmlformats.org/officeDocument/2006/relationships/hyperlink" Target="https://www.caixa.gov.br/Downloads/sinapi-cadernos-tecnicos/SINAPI-CT-CUSTOS-HORARIOS-PRODUTIVO-E-IMPRODUTIVO-DOS-EQUIPAMENTOS.pdf" TargetMode="External"/><Relationship Id="rId4161" Type="http://schemas.openxmlformats.org/officeDocument/2006/relationships/hyperlink" Target="https://www.caixa.gov.br/Downloads/sinapi-cadernos-tecnicos/SINAPI-CT-GALERIAS-COM-ADUELAS-DE-CONCRETO.pdf" TargetMode="External"/><Relationship Id="rId5005" Type="http://schemas.openxmlformats.org/officeDocument/2006/relationships/hyperlink" Target="https://www.caixa.gov.br/Downloads/sinapi-cadernos-tecnicos/SINAPI-CT-INSTALACOES-HIDRAULICAS-RESERVACAO-E-BOMBAS-DE-RECALQUE.pdf" TargetMode="External"/><Relationship Id="rId5212" Type="http://schemas.openxmlformats.org/officeDocument/2006/relationships/hyperlink" Target="https://www.caixa.gov.br/Downloads/sinapi-cadernos-tecnicos/SINAPI-CT-INSTALACOES-HIDRAULICAS-EM-PEX.pdf" TargetMode="External"/><Relationship Id="rId8368" Type="http://schemas.openxmlformats.org/officeDocument/2006/relationships/hyperlink" Target="https://www.caixa.gov.br/Downloads/sinapi-cadernos-tecnicos/SINAPI-CT-RADIER-PISO-DE-CONCRETO-E-LAJE-SOBRE-SOLO.pdf" TargetMode="External"/><Relationship Id="rId8575" Type="http://schemas.openxmlformats.org/officeDocument/2006/relationships/hyperlink" Target="https://www.caixa.gov.br/Downloads/sinapi-cadernos-tecnicos/SINAPI-CT-REDES-ENTERRADAS-DE-DISTRIBUICAO-ELETRICA.pdf" TargetMode="External"/><Relationship Id="rId8782" Type="http://schemas.openxmlformats.org/officeDocument/2006/relationships/hyperlink" Target="https://www.caixa.gov.br/Downloads/sinapi-cadernos-tecnicos/SINAPI-CT-REVESTIMENTOS-CERAMICOS-INTERNOS.pdf" TargetMode="External"/><Relationship Id="rId9419" Type="http://schemas.openxmlformats.org/officeDocument/2006/relationships/hyperlink" Target="https://www.caixa.gov.br/Downloads/sinapi-cadernos-tecnicos/SINAPI-CT-TUBULACAO-FLANGEADA-PARA-REDES-DE-AGUA.pdf" TargetMode="External"/><Relationship Id="rId9626" Type="http://schemas.openxmlformats.org/officeDocument/2006/relationships/hyperlink" Target="https://www.caixa.gov.br/Downloads/sinapi-cadernos-tecnicos/SINAPI-CT-VALVULAS-E-REGISTROS-PARA-SISTEMAS-PREDIAIS.pdf" TargetMode="External"/><Relationship Id="rId1408" Type="http://schemas.openxmlformats.org/officeDocument/2006/relationships/hyperlink" Target="https://www.caixa.gov.br/Downloads/sinapi-cadernos-tecnicos/SINAPI-CT-CONTRAPISO.pdf" TargetMode="External"/><Relationship Id="rId1962" Type="http://schemas.openxmlformats.org/officeDocument/2006/relationships/hyperlink" Target="https://www.caixa.gov.br/Downloads/sinapi-cadernos-tecnicos/SINAPI-CT-DEPRECIACAO-JUROS-IMPOSTOS-E-SEGUROS-MANUTENCAO-E-MATERIAIS-NA-OPERACAO-DOS-EQUIPAMENTOS.pdf" TargetMode="External"/><Relationship Id="rId2806" Type="http://schemas.openxmlformats.org/officeDocument/2006/relationships/hyperlink" Target="https://www.caixa.gov.br/Downloads/sinapi-cadernos-tecnicos/SINAPI-CT-DUTOS-PARA-AR-CONDICIONADO.pdf" TargetMode="External"/><Relationship Id="rId4021" Type="http://schemas.openxmlformats.org/officeDocument/2006/relationships/hyperlink" Target="https://www.caixa.gov.br/Downloads/sinapi-cadernos-tecnicos/SINAPI-CT-FORMAS-PARA-ESTRUTURAS-DE-CONCRETO-ARMADO.pdf" TargetMode="External"/><Relationship Id="rId7177" Type="http://schemas.openxmlformats.org/officeDocument/2006/relationships/hyperlink" Target="https://www.caixa.gov.br/Downloads/sinapi-cadernos-tecnicos/SINAPI-CT-LOUCAS-E-METAIS.pdf" TargetMode="External"/><Relationship Id="rId7384" Type="http://schemas.openxmlformats.org/officeDocument/2006/relationships/hyperlink" Target="https://www.caixa.gov.br/Downloads/sinapi-cadernos-tecnicos/SINAPI-CT-MASSA-UNICA-INTERNA.pdf" TargetMode="External"/><Relationship Id="rId7591" Type="http://schemas.openxmlformats.org/officeDocument/2006/relationships/hyperlink" Target="https://www.caixa.gov.br/Downloads/sinapi-cadernos-tecnicos/SINAPI-CT-PAREDES-EM-DRYWALL.pdf" TargetMode="External"/><Relationship Id="rId8228" Type="http://schemas.openxmlformats.org/officeDocument/2006/relationships/hyperlink" Target="https://www.caixa.gov.br/Downloads/sinapi-cadernos-tecnicos/SINAPI-CT-POCOS-DE-VISITA-E-CAIXAS-PARA-BOCAS-DE-LOBO.pdf" TargetMode="External"/><Relationship Id="rId8435" Type="http://schemas.openxmlformats.org/officeDocument/2006/relationships/hyperlink" Target="https://www.caixa.gov.br/Downloads/sinapi-cadernos-tecnicos/SINAPI-CT-RASGOS-E-FIXACOES.pdf" TargetMode="External"/><Relationship Id="rId47" Type="http://schemas.openxmlformats.org/officeDocument/2006/relationships/hyperlink" Target="https://www.caixa.gov.br/Downloads/sinapi-cadernos-tecnicos/SINAPI-CT-ALVENARIA-DE-VEDACAO.pdf" TargetMode="External"/><Relationship Id="rId1615" Type="http://schemas.openxmlformats.org/officeDocument/2006/relationships/hyperlink" Target="https://www.caixa.gov.br/Downloads/sinapi-cadernos-tecnicos/SINAPI-CT-CUSTOS-HORARIOS-PRODUTIVO-E-IMPRODUTIVO-DOS-EQUIPAMENTOS.pdf" TargetMode="External"/><Relationship Id="rId1822" Type="http://schemas.openxmlformats.org/officeDocument/2006/relationships/hyperlink" Target="https://www.caixa.gov.br/Downloads/sinapi-cadernos-tecnicos/SINAPI-CT-CUSTOS-HORARIOS-PRODUTIVO-E-IMPRODUTIVO-DOS-EQUIPAMENTOS.pdf" TargetMode="External"/><Relationship Id="rId4978" Type="http://schemas.openxmlformats.org/officeDocument/2006/relationships/hyperlink" Target="https://www.caixa.gov.br/Downloads/sinapi-cadernos-tecnicos/SINAPI-CT-INSTALACOES-HIDRAULICAS-RESERVACAO-E-BOMBAS-DE-RECALQUE.pdf" TargetMode="External"/><Relationship Id="rId6193" Type="http://schemas.openxmlformats.org/officeDocument/2006/relationships/hyperlink" Target="https://www.caixa.gov.br/Downloads/sinapi-cadernos-tecnicos/SINAPI-CT-INSTALACOES-DE-GAS-E-INCENDIO-EM-ACO-E-FERRO-GALVANIZADO.pdf" TargetMode="External"/><Relationship Id="rId7037" Type="http://schemas.openxmlformats.org/officeDocument/2006/relationships/hyperlink" Target="https://www.caixa.gov.br/Downloads/sinapi-metodologia/Livro_SINAPI_Calculos_Parametros.pdf" TargetMode="External"/><Relationship Id="rId7244" Type="http://schemas.openxmlformats.org/officeDocument/2006/relationships/hyperlink" Target="https://www.caixa.gov.br/Downloads/sinapi-cadernos-tecnicos/SINAPI-CT-LOUCAS-E-METAIS.pdf" TargetMode="External"/><Relationship Id="rId8642" Type="http://schemas.openxmlformats.org/officeDocument/2006/relationships/hyperlink" Target="https://www.caixa.gov.br/Downloads/sinapi-cadernos-tecnicos/SINAPI-CT-REDES-DE-AGUA-E-ESGOTO-EM-PEAD-LISO-(TUBOS-E-CONEXOES).pdf" TargetMode="External"/><Relationship Id="rId3787" Type="http://schemas.openxmlformats.org/officeDocument/2006/relationships/hyperlink" Target="https://www.caixa.gov.br/Downloads/sinapi-cadernos-tecnicos/SINAPI-CT-ESTRUTURAS-DE-MADEIRA.pdf" TargetMode="External"/><Relationship Id="rId3994" Type="http://schemas.openxmlformats.org/officeDocument/2006/relationships/hyperlink" Target="https://www.caixa.gov.br/Downloads/sinapi-cadernos-tecnicos/SINAPI-CT-FUNDACOES-RASAS-(BLOCOS-SAPATAS-VIGAS-BALDRAME).pdf" TargetMode="External"/><Relationship Id="rId4838" Type="http://schemas.openxmlformats.org/officeDocument/2006/relationships/hyperlink" Target="https://www.caixa.gov.br/Downloads/sinapi-cadernos-tecnicos/SINAPI-CT-INSTALACOES-HIDRAULICAS-RESERVACAO-E-BOMBAS-DE-RECALQUE.pdf" TargetMode="External"/><Relationship Id="rId6053" Type="http://schemas.openxmlformats.org/officeDocument/2006/relationships/hyperlink" Target="https://www.caixa.gov.br/Downloads/sinapi-cadernos-tecnicos/SINAPI-CT-INSTALACOES-DE-GAS-E-INCENDIO-EM-ACO-E-FERRO-GALVANIZADO.pdf" TargetMode="External"/><Relationship Id="rId7451" Type="http://schemas.openxmlformats.org/officeDocument/2006/relationships/hyperlink" Target="https://www.caixa.gov.br/Downloads/sinapi-cadernos-tecnicos/SINAPI-CT-MOBILIARIO-URBANO.pdf" TargetMode="External"/><Relationship Id="rId8502" Type="http://schemas.openxmlformats.org/officeDocument/2006/relationships/hyperlink" Target="https://www.caixa.gov.br/Downloads/sinapi-cadernos-tecnicos/SINAPI-CT-RECOMPOSICAO-DE-PAVIMENTOS.pdf" TargetMode="External"/><Relationship Id="rId2389" Type="http://schemas.openxmlformats.org/officeDocument/2006/relationships/hyperlink" Target="https://www.caixa.gov.br/Downloads/sinapi-cadernos-tecnicos/SINAPI-CT-DEPRECIACAO-JUROS-IMPOSTOS-E-SEGUROS-MANUTENCAO-E-MATERIAIS-NA-OPERACAO-DOS-EQUIPAMENTOS.pdf" TargetMode="External"/><Relationship Id="rId2596" Type="http://schemas.openxmlformats.org/officeDocument/2006/relationships/hyperlink" Target="https://www.caixa.gov.br/Downloads/sinapi-cadernos-tecnicos/SINAPI-CT-DEPRECIACAO-JUROS-IMPOSTOS-E-SEGUROS-MANUTENCAO-E-MATERIAIS-NA-OPERACAO-DOS-EQUIPAMENTOS.pdf" TargetMode="External"/><Relationship Id="rId3647" Type="http://schemas.openxmlformats.org/officeDocument/2006/relationships/hyperlink" Target="https://www.caixa.gov.br/Downloads/sinapi-cadernos-tecnicos/SINAPI-CT-ESTRUTURA-E-TRAMA-PARA-COBERTURA.pdf" TargetMode="External"/><Relationship Id="rId3854" Type="http://schemas.openxmlformats.org/officeDocument/2006/relationships/hyperlink" Target="https://www.caixa.gov.br/Downloads/sinapi-cadernos-tecnicos/SINAPI-CT-EXECUCAO-DE-TIRANTES.pdf" TargetMode="External"/><Relationship Id="rId4905" Type="http://schemas.openxmlformats.org/officeDocument/2006/relationships/hyperlink" Target="https://www.caixa.gov.br/Downloads/sinapi-cadernos-tecnicos/SINAPI-CT-INSTALACOES-HIDRAULICAS-RESERVACAO-E-BOMBAS-DE-RECALQUE.pdf" TargetMode="External"/><Relationship Id="rId6260" Type="http://schemas.openxmlformats.org/officeDocument/2006/relationships/hyperlink" Target="https://www.caixa.gov.br/Downloads/sinapi-cadernos-tecnicos/SINAPI-CT-INSTALACOES-DE-GAS-EM-PEX-MULTICAMADAS.pdf" TargetMode="External"/><Relationship Id="rId7104" Type="http://schemas.openxmlformats.org/officeDocument/2006/relationships/hyperlink" Target="https://www.caixa.gov.br/Downloads/sinapi-metodologia/Livro_SINAPI_Calculos_Parametros.pdf" TargetMode="External"/><Relationship Id="rId7311" Type="http://schemas.openxmlformats.org/officeDocument/2006/relationships/hyperlink" Target="https://www.caixa.gov.br/Downloads/sinapi-cadernos-tecnicos/SINAPI-CT-MASSA-UNICA-EXTERNA.pdf" TargetMode="External"/><Relationship Id="rId568" Type="http://schemas.openxmlformats.org/officeDocument/2006/relationships/hyperlink" Target="https://www.caixa.gov.br/Downloads/sinapi-cadernos-tecnicos/SINAPI-CT-ASSENTAMENTO-DE-TUBOS-DE-PVC-E-METALICOS-EM-REDES-DE-AGUA.pdf" TargetMode="External"/><Relationship Id="rId775" Type="http://schemas.openxmlformats.org/officeDocument/2006/relationships/hyperlink" Target="https://www.caixa.gov.br/Downloads/sinapi-cadernos-tecnicos/SINAPI-CT-ATERROS-BASES-SUB-BASES-E-IMPRIMACOES.pdf" TargetMode="External"/><Relationship Id="rId982" Type="http://schemas.openxmlformats.org/officeDocument/2006/relationships/hyperlink" Target="https://www.caixa.gov.br/Downloads/sinapi-cadernos-tecnicos/SINAPI-CT-ATERROS-BASES-SUB-BASES-E-IMPRIMACOES.pdf" TargetMode="External"/><Relationship Id="rId1198" Type="http://schemas.openxmlformats.org/officeDocument/2006/relationships/hyperlink" Target="https://www.caixa.gov.br/Downloads/sinapi-cadernos-tecnicos/SINAPI-CT-CANALETAS-GRELHAS-E-CAIXAS-COM-GRELHA-PARA-DRENAGEM.pdf" TargetMode="External"/><Relationship Id="rId2249" Type="http://schemas.openxmlformats.org/officeDocument/2006/relationships/hyperlink" Target="https://www.caixa.gov.br/Downloads/sinapi-cadernos-tecnicos/SINAPI-CT-DEPRECIACAO-JUROS-IMPOSTOS-E-SEGUROS-MANUTENCAO-E-MATERIAIS-NA-OPERACAO-DOS-EQUIPAMENTOS.pdf" TargetMode="External"/><Relationship Id="rId2456" Type="http://schemas.openxmlformats.org/officeDocument/2006/relationships/hyperlink" Target="https://www.caixa.gov.br/Downloads/sinapi-cadernos-tecnicos/SINAPI-CT-DEPRECIACAO-JUROS-IMPOSTOS-E-SEGUROS-MANUTENCAO-E-MATERIAIS-NA-OPERACAO-DOS-EQUIPAMENTOS.pdf" TargetMode="External"/><Relationship Id="rId2663" Type="http://schemas.openxmlformats.org/officeDocument/2006/relationships/hyperlink" Target="https://www.caixa.gov.br/Downloads/sinapi-cadernos-tecnicos/SINAPI-CT-DEPRECIACAO-JUROS-IMPOSTOS-E-SEGUROS-MANUTENCAO-E-MATERIAIS-NA-OPERACAO-DOS-EQUIPAMENTOS.pdf" TargetMode="External"/><Relationship Id="rId2870" Type="http://schemas.openxmlformats.org/officeDocument/2006/relationships/hyperlink" Target="https://www.caixa.gov.br/Downloads/sinapi-cadernos-tecnicos/SINAPI-CT-ELETROCALHAS.pdf" TargetMode="External"/><Relationship Id="rId3507" Type="http://schemas.openxmlformats.org/officeDocument/2006/relationships/hyperlink" Target="https://www.caixa.gov.br/Downloads/sinapi-cadernos-tecnicos/SINAPI-CT-ESQUADRIAS-PORTAS.pdf" TargetMode="External"/><Relationship Id="rId3714" Type="http://schemas.openxmlformats.org/officeDocument/2006/relationships/hyperlink" Target="https://www.caixa.gov.br/Downloads/sinapi-cadernos-tecnicos/SINAPI-CT-ESTRUTURA-E-TRAMA-PARA-COBERTURA.pdf" TargetMode="External"/><Relationship Id="rId3921" Type="http://schemas.openxmlformats.org/officeDocument/2006/relationships/hyperlink" Target="https://www.caixa.gov.br/Downloads/sinapi-cadernos-tecnicos/SINAPI-CT-FOSSAS-E-SUMIDOUROS.pdf" TargetMode="External"/><Relationship Id="rId6120" Type="http://schemas.openxmlformats.org/officeDocument/2006/relationships/hyperlink" Target="https://www.caixa.gov.br/Downloads/sinapi-cadernos-tecnicos/SINAPI-CT-INSTALACOES-DE-GAS-E-INCENDIO-EM-ACO-E-FERRO-GALVANIZADO.pdf" TargetMode="External"/><Relationship Id="rId9069" Type="http://schemas.openxmlformats.org/officeDocument/2006/relationships/hyperlink" Target="https://www.caixa.gov.br/Downloads/sinapi-cadernos-tecnicos/SINAPI-CT-TRANSPORTE-FLUVIAL-CARGA-E-DESCARGA.pdf" TargetMode="External"/><Relationship Id="rId9276" Type="http://schemas.openxmlformats.org/officeDocument/2006/relationships/hyperlink" Target="https://www.caixa.gov.br/Downloads/sinapi-cadernos-tecnicos/SINAPI-CT-TRANSPORTE-CARGA-E-DESCARGA-DE-MATERIAIS.pdf" TargetMode="External"/><Relationship Id="rId9483" Type="http://schemas.openxmlformats.org/officeDocument/2006/relationships/hyperlink" Target="https://www.caixa.gov.br/Downloads/sinapi-cadernos-tecnicos/SINAPI-CT-USINAGENS.pdf" TargetMode="External"/><Relationship Id="rId9690" Type="http://schemas.openxmlformats.org/officeDocument/2006/relationships/hyperlink" Target="https://www.caixa.gov.br/Downloads/sinapi-cadernos-tecnicos/SINAPI-CT-VALVULAS-PARA-REDES-DE-SANEAMENTO.pdf" TargetMode="External"/><Relationship Id="rId428" Type="http://schemas.openxmlformats.org/officeDocument/2006/relationships/hyperlink" Target="https://www.caixa.gov.br/Downloads/sinapi-cadernos-tecnicos/SINAPI-CT-ASSENTAMENTO-DE-TUBOS-DE-PVC-E-METALICOS-EM-REDES-DE-AGUA.pdf" TargetMode="External"/><Relationship Id="rId635" Type="http://schemas.openxmlformats.org/officeDocument/2006/relationships/hyperlink" Target="https://www.caixa.gov.br/Downloads/sinapi-cadernos-tecnicos/SINAPI-CT-ASSENTAMENTO-DE-TUBOS-DE-ESGOTO-OU-DRENAGEM-PLUVIAL-EM-CONCRETO.pdf" TargetMode="External"/><Relationship Id="rId842" Type="http://schemas.openxmlformats.org/officeDocument/2006/relationships/hyperlink" Target="https://www.caixa.gov.br/Downloads/sinapi-cadernos-tecnicos/SINAPI-CT-ATERROS-BASES-SUB-BASES-E-IMPRIMACOES.pdf" TargetMode="External"/><Relationship Id="rId1058" Type="http://schemas.openxmlformats.org/officeDocument/2006/relationships/hyperlink" Target="https://www.caixa.gov.br/Downloads/sinapi-cadernos-tecnicos/SINAPI-CT-BOCAS-PARA-BUEIROS.pdf" TargetMode="External"/><Relationship Id="rId1265" Type="http://schemas.openxmlformats.org/officeDocument/2006/relationships/hyperlink" Target="https://www.caixa.gov.br/Downloads/sinapi-cadernos-tecnicos/SINAPI-CT-CHAPISCO.pdf" TargetMode="External"/><Relationship Id="rId1472" Type="http://schemas.openxmlformats.org/officeDocument/2006/relationships/hyperlink" Target="https://www.caixa.gov.br/Downloads/sinapi-cadernos-tecnicos/SINAPI-CT-CUSTOS-HORARIOS-PRODUTIVO-E-IMPRODUTIVO-DOS-EQUIPAMENTOS.pdf" TargetMode="External"/><Relationship Id="rId2109" Type="http://schemas.openxmlformats.org/officeDocument/2006/relationships/hyperlink" Target="https://www.caixa.gov.br/Downloads/sinapi-cadernos-tecnicos/SINAPI-CT-DEPRECIACAO-JUROS-IMPOSTOS-E-SEGUROS-MANUTENCAO-E-MATERIAIS-NA-OPERACAO-DOS-EQUIPAMENTOS.pdf" TargetMode="External"/><Relationship Id="rId2316" Type="http://schemas.openxmlformats.org/officeDocument/2006/relationships/hyperlink" Target="https://www.caixa.gov.br/Downloads/sinapi-cadernos-tecnicos/SINAPI-CT-DEPRECIACAO-JUROS-IMPOSTOS-E-SEGUROS-MANUTENCAO-E-MATERIAIS-NA-OPERACAO-DOS-EQUIPAMENTOS.pdf" TargetMode="External"/><Relationship Id="rId2523" Type="http://schemas.openxmlformats.org/officeDocument/2006/relationships/hyperlink" Target="https://www.caixa.gov.br/Downloads/sinapi-cadernos-tecnicos/SINAPI-CT-DEPRECIACAO-JUROS-IMPOSTOS-E-SEGUROS-MANUTENCAO-E-MATERIAIS-NA-OPERACAO-DOS-EQUIPAMENTOS.pdf" TargetMode="External"/><Relationship Id="rId2730" Type="http://schemas.openxmlformats.org/officeDocument/2006/relationships/hyperlink" Target="https://www.caixa.gov.br/Downloads/sinapi-cadernos-tecnicos/SINAPI-CT-DISSIPADORES-DE-ENERGIA.pdf" TargetMode="External"/><Relationship Id="rId5679" Type="http://schemas.openxmlformats.org/officeDocument/2006/relationships/hyperlink" Target="https://www.caixa.gov.br/Downloads/sinapi-cadernos-tecnicos/SINAPI-CT-INSTALACOES-PREDIAIS-DE-AGUA-QUENTE-EM-CPVC.pdf" TargetMode="External"/><Relationship Id="rId5886" Type="http://schemas.openxmlformats.org/officeDocument/2006/relationships/hyperlink" Target="https://www.caixa.gov.br/Downloads/sinapi-cadernos-tecnicos/SINAPI-CT-INSTALACOES-PREDIAIS-DE-AGUAS-PLUVIAIS-TUBOS-CONEXOES-CAIXAS-E-RALOS.pdf" TargetMode="External"/><Relationship Id="rId8085" Type="http://schemas.openxmlformats.org/officeDocument/2006/relationships/hyperlink" Target="https://www.caixa.gov.br/Downloads/sinapi-cadernos-tecnicos/SINAPI-CT-POSTES-DE-CONCRETO-E-METALICOS.pdf" TargetMode="External"/><Relationship Id="rId8292" Type="http://schemas.openxmlformats.org/officeDocument/2006/relationships/hyperlink" Target="https://www.caixa.gov.br/Downloads/sinapi-cadernos-tecnicos/SINAPI-CT-PRODUCAO-DE-CONCRETO.pdf" TargetMode="External"/><Relationship Id="rId9136" Type="http://schemas.openxmlformats.org/officeDocument/2006/relationships/hyperlink" Target="https://www.caixa.gov.br/Downloads/sinapi-cadernos-tecnicos/SINAPI-CT-TRANSPORTE-FLUVIAL-CARGA-E-DESCARGA.pdf" TargetMode="External"/><Relationship Id="rId9343" Type="http://schemas.openxmlformats.org/officeDocument/2006/relationships/hyperlink" Target="https://www.caixa.gov.br/Downloads/sinapi-cadernos-tecnicos/SINAPI-CT-TRANSPORTE-CARGA-E-DESCARGA-DE-MATERIAIS.pdf" TargetMode="External"/><Relationship Id="rId9550" Type="http://schemas.openxmlformats.org/officeDocument/2006/relationships/hyperlink" Target="https://www.caixa.gov.br/Downloads/sinapi-cadernos-tecnicos/SINAPI-CT-VIDROS-E-ESPELHOS.pdf" TargetMode="External"/><Relationship Id="rId702" Type="http://schemas.openxmlformats.org/officeDocument/2006/relationships/hyperlink" Target="https://www.caixa.gov.br/Downloads/sinapi-cadernos-tecnicos/SINAPI-CT-ASSENTAMENTO-DE-TUBOS-DE-ESGOTO-OU-DRENAGEM-PLUVIAL-EM-CONCRETO.pdf" TargetMode="External"/><Relationship Id="rId1125" Type="http://schemas.openxmlformats.org/officeDocument/2006/relationships/hyperlink" Target="https://www.caixa.gov.br/Downloads/sinapi-cadernos-tecnicos/SINAPI-CT-CAIXAS-ENTERRADAS.pdf" TargetMode="External"/><Relationship Id="rId1332" Type="http://schemas.openxmlformats.org/officeDocument/2006/relationships/hyperlink" Target="https://www.caixa.gov.br/Downloads/sinapi-cadernos-tecnicos/SINAPI-CT-CONCRETO-PROJETADO.pdf" TargetMode="External"/><Relationship Id="rId4488" Type="http://schemas.openxmlformats.org/officeDocument/2006/relationships/hyperlink" Target="https://www.caixa.gov.br/Downloads/sinapi-cadernos-tecnicos/SINAPI-CT-INSTALACOES-ELETRICAS-ELETRODUTOS-EMBUTIDOS-CABOS-CAIXAS-TOMADAS-E-INTERRUPTORES.pdf" TargetMode="External"/><Relationship Id="rId4695" Type="http://schemas.openxmlformats.org/officeDocument/2006/relationships/hyperlink" Target="https://www.caixa.gov.br/Downloads/sinapi-cadernos-tecnicos/SINAPI-CT-INSTALACOES-ELETRICAS-QUADROS-CABOS-DISJUNTORES-CONTATORES-E-BARRAMENTOS-BLINDADOS.pdf" TargetMode="External"/><Relationship Id="rId5539" Type="http://schemas.openxmlformats.org/officeDocument/2006/relationships/hyperlink" Target="https://www.caixa.gov.br/Downloads/sinapi-cadernos-tecnicos/SINAPI-CT-INSTALACOES-PREDIAIS-DE-AGUA-FRIA-EM-PVC.pdf" TargetMode="External"/><Relationship Id="rId6937" Type="http://schemas.openxmlformats.org/officeDocument/2006/relationships/hyperlink" Target="https://www.caixa.gov.br/Downloads/sinapi-metodologia/Livro_SINAPI_Calculos_Parametros.pdf" TargetMode="External"/><Relationship Id="rId8152" Type="http://schemas.openxmlformats.org/officeDocument/2006/relationships/hyperlink" Target="https://www.caixa.gov.br/Downloads/sinapi-cadernos-tecnicos/SINAPI-CT-POCOS-DE-VISITA-E-CAIXAS-PARA-BOCAS-DE-LOBO.pdf" TargetMode="External"/><Relationship Id="rId9203" Type="http://schemas.openxmlformats.org/officeDocument/2006/relationships/hyperlink" Target="https://www.caixa.gov.br/Downloads/sinapi-cadernos-tecnicos/SINAPI-CT-TRANSPORTE-DE-MATERIAIS-DENTRO-DO-CANTEIRO-DE-OBRAS.pdf" TargetMode="External"/><Relationship Id="rId9410" Type="http://schemas.openxmlformats.org/officeDocument/2006/relationships/hyperlink" Target="https://www.caixa.gov.br/Downloads/sinapi-cadernos-tecnicos/SINAPI-CT-TUBULACAO-FLANGEADA-PARA-REDES-DE-AGUA.pdf" TargetMode="External"/><Relationship Id="rId3297" Type="http://schemas.openxmlformats.org/officeDocument/2006/relationships/hyperlink" Target="https://www.caixa.gov.br/Downloads/sinapi-cadernos-tecnicos/SINAPI-CT-ESCAVACAO-DE-VALAS.pdf" TargetMode="External"/><Relationship Id="rId4348" Type="http://schemas.openxmlformats.org/officeDocument/2006/relationships/hyperlink" Target="https://www.caixa.gov.br/Downloads/sinapi-cadernos-tecnicos/SINAPI-CT-IMPERMEABILIZACAO-PROTECAO-MECANICA-E-TRATAMENTO-DE-JUNTA.pdf" TargetMode="External"/><Relationship Id="rId5746" Type="http://schemas.openxmlformats.org/officeDocument/2006/relationships/hyperlink" Target="https://www.caixa.gov.br/Downloads/sinapi-cadernos-tecnicos/SINAPI-CT-INSTALACOES-PREDIAIS-DE-AGUA-QUENTE-EM-CPVC.pdf" TargetMode="External"/><Relationship Id="rId5953" Type="http://schemas.openxmlformats.org/officeDocument/2006/relationships/hyperlink" Target="https://www.caixa.gov.br/Downloads/sinapi-cadernos-tecnicos/SINAPI-CT-INSTALACOES-DE-GAS-E-INCENDIO-EM-ACO-E-FERRO-GALVANIZADO.pdf" TargetMode="External"/><Relationship Id="rId8012" Type="http://schemas.openxmlformats.org/officeDocument/2006/relationships/hyperlink" Target="https://www.caixa.gov.br/Downloads/sinapi-cadernos-tecnicos/SINAPI-CT-PISOS.pdf" TargetMode="External"/><Relationship Id="rId3157" Type="http://schemas.openxmlformats.org/officeDocument/2006/relationships/hyperlink" Target="https://www.caixa.gov.br/Downloads/sinapi-cadernos-tecnicos/SINAPI-CT-ESCAVACAO-HORIZONTAL.pdf" TargetMode="External"/><Relationship Id="rId4555" Type="http://schemas.openxmlformats.org/officeDocument/2006/relationships/hyperlink" Target="https://www.caixa.gov.br/Downloads/sinapi-cadernos-tecnicos/SINAPI-CT-INSTALACOES-ELETRICAS-ELETRODUTOS-CONEXOES-E-CONDULETES-APARENTES.pdf" TargetMode="External"/><Relationship Id="rId4762" Type="http://schemas.openxmlformats.org/officeDocument/2006/relationships/hyperlink" Target="https://www.caixa.gov.br/Downloads/sinapi-cadernos-tecnicos/SINAPI-CT-INSTALACOES-ELETRICAS-REDE-DE-DISTRIBUICAO.pdf" TargetMode="External"/><Relationship Id="rId5606" Type="http://schemas.openxmlformats.org/officeDocument/2006/relationships/hyperlink" Target="https://www.caixa.gov.br/Downloads/sinapi-cadernos-tecnicos/SINAPI-CT-INSTALACOES-PREDIAIS-DE-AGUA-FRIA-EM-PVC.pdf" TargetMode="External"/><Relationship Id="rId5813" Type="http://schemas.openxmlformats.org/officeDocument/2006/relationships/hyperlink" Target="https://www.caixa.gov.br/Downloads/sinapi-cadernos-tecnicos/SINAPI-CT-INSTALACOES-PREDIAIS-DE-AGUA-QUENTE-EM-CPVC.pdf" TargetMode="External"/><Relationship Id="rId8969" Type="http://schemas.openxmlformats.org/officeDocument/2006/relationships/hyperlink" Target="https://www.caixa.gov.br/Downloads/sinapi-cadernos-tecnicos/SINAPI-CT-SOLDA-DE-TOPO-EM-ELEMENTOS-DE-ACO.pdf" TargetMode="External"/><Relationship Id="rId285" Type="http://schemas.openxmlformats.org/officeDocument/2006/relationships/hyperlink" Target="https://www.caixa.gov.br/Downloads/sinapi-cadernos-tecnicos/SINAPI-CT-ARMACAO-PARA-ESTRUTURAS-DE-CONCRETO-ARMADO.pdf" TargetMode="External"/><Relationship Id="rId3364" Type="http://schemas.openxmlformats.org/officeDocument/2006/relationships/hyperlink" Target="https://www.caixa.gov.br/Downloads/sinapi-cadernos-tecnicos/SINAPI-CT-ESCORAMENTO-E-PREPARO-DE-FUNDO-DE-VALAS.pdf" TargetMode="External"/><Relationship Id="rId3571" Type="http://schemas.openxmlformats.org/officeDocument/2006/relationships/hyperlink" Target="https://www.caixa.gov.br/Downloads/sinapi-cadernos-tecnicos/SINAPI-CT-ESQUADRIAS-PORTAS.pdf" TargetMode="External"/><Relationship Id="rId4208" Type="http://schemas.openxmlformats.org/officeDocument/2006/relationships/hyperlink" Target="https://www.caixa.gov.br/Downloads/sinapi-cadernos-tecnicos/SINAPI-CT-GRAUTE-E-ARMACAO.pdf" TargetMode="External"/><Relationship Id="rId4415" Type="http://schemas.openxmlformats.org/officeDocument/2006/relationships/hyperlink" Target="https://www.caixa.gov.br/Downloads/sinapi-cadernos-tecnicos/SINAPI-CT-INSTALACOES-ELETRICAS-ELETRODUTOS-EMBUTIDOS-CABOS-CAIXAS-TOMADAS-E-INTERRUPTORES.pdf" TargetMode="External"/><Relationship Id="rId4622" Type="http://schemas.openxmlformats.org/officeDocument/2006/relationships/hyperlink" Target="https://www.caixa.gov.br/Downloads/sinapi-cadernos-tecnicos/SINAPI-CT-INSTALACOES-ELETRICAS-ELETRODUTOS-CONEXOES-E-CONDULETES-APARENTES.pdf" TargetMode="External"/><Relationship Id="rId7778" Type="http://schemas.openxmlformats.org/officeDocument/2006/relationships/hyperlink" Target="https://www.caixa.gov.br/Downloads/sinapi-cadernos-tecnicos/SINAPI-CT-PERFURACAO-HORIZONTAL-DIRECIONAL-HDD.pdf" TargetMode="External"/><Relationship Id="rId7985" Type="http://schemas.openxmlformats.org/officeDocument/2006/relationships/hyperlink" Target="https://www.caixa.gov.br/Downloads/sinapi-cadernos-tecnicos/SINAPI-CT-PISOS.pdf" TargetMode="External"/><Relationship Id="rId8829" Type="http://schemas.openxmlformats.org/officeDocument/2006/relationships/hyperlink" Target="https://www.caixa.gov.br/Downloads/sinapi-cadernos-tecnicos/SINAPI-CT-SINALIZACAO-VERTICAL-VIARIA.pdf" TargetMode="External"/><Relationship Id="rId492" Type="http://schemas.openxmlformats.org/officeDocument/2006/relationships/hyperlink" Target="https://www.caixa.gov.br/Downloads/sinapi-cadernos-tecnicos/SINAPI-CT-ASSENTAMENTO-DE-TUBOS-DE-PVC-E-METALICOS-EM-REDES-DE-AGUA.pdf" TargetMode="External"/><Relationship Id="rId2173" Type="http://schemas.openxmlformats.org/officeDocument/2006/relationships/hyperlink" Target="https://www.caixa.gov.br/Downloads/sinapi-cadernos-tecnicos/SINAPI-CT-DEPRECIACAO-JUROS-IMPOSTOS-E-SEGUROS-MANUTENCAO-E-MATERIAIS-NA-OPERACAO-DOS-EQUIPAMENTOS.pdf" TargetMode="External"/><Relationship Id="rId2380" Type="http://schemas.openxmlformats.org/officeDocument/2006/relationships/hyperlink" Target="https://www.caixa.gov.br/Downloads/sinapi-cadernos-tecnicos/SINAPI-CT-DEPRECIACAO-JUROS-IMPOSTOS-E-SEGUROS-MANUTENCAO-E-MATERIAIS-NA-OPERACAO-DOS-EQUIPAMENTOS.pdf" TargetMode="External"/><Relationship Id="rId3017" Type="http://schemas.openxmlformats.org/officeDocument/2006/relationships/hyperlink" Target="https://www.caixa.gov.br/Downloads/sinapi-cadernos-tecnicos/SINAPI-CT-EQUIPAMENTOS-DE-PROTECAO-COLETIVA.pdf" TargetMode="External"/><Relationship Id="rId3224" Type="http://schemas.openxmlformats.org/officeDocument/2006/relationships/hyperlink" Target="https://www.caixa.gov.br/Downloads/sinapi-cadernos-tecnicos/SINAPI-CT-ESCAVACAO-VERTICAL-A-CEU-ABERTO.pdf" TargetMode="External"/><Relationship Id="rId3431" Type="http://schemas.openxmlformats.org/officeDocument/2006/relationships/hyperlink" Target="https://www.caixa.gov.br/Downloads/sinapi-cadernos-tecnicos/SINAPI-CT-ESQUADRIAS-JANELAS.pdf" TargetMode="External"/><Relationship Id="rId6587" Type="http://schemas.openxmlformats.org/officeDocument/2006/relationships/hyperlink" Target="https://www.caixa.gov.br/Downloads/sinapi-cadernos-tecnicos/SINAPI-CT-INSTALACOES-EM-COBRE.pdf" TargetMode="External"/><Relationship Id="rId6794" Type="http://schemas.openxmlformats.org/officeDocument/2006/relationships/hyperlink" Target="https://www.caixa.gov.br/Downloads/sinapi-metodologia/Livro_SINAPI_Calculos_Parametros.pdf" TargetMode="External"/><Relationship Id="rId7638" Type="http://schemas.openxmlformats.org/officeDocument/2006/relationships/hyperlink" Target="https://www.caixa.gov.br/Downloads/sinapi-cadernos-tecnicos/SINAPI-CT-PASSEIOS-DE-CONCRETO.pdf" TargetMode="External"/><Relationship Id="rId7845" Type="http://schemas.openxmlformats.org/officeDocument/2006/relationships/hyperlink" Target="https://www.caixa.gov.br/Downloads/sinapi-cadernos-tecnicos/SINAPI-CT-PINTURA-INTERNA.pdf" TargetMode="External"/><Relationship Id="rId145" Type="http://schemas.openxmlformats.org/officeDocument/2006/relationships/hyperlink" Target="https://www.caixa.gov.br/Downloads/sinapi-cadernos-tecnicos/SINAPI-CT-ARGAMASSAS.pdf" TargetMode="External"/><Relationship Id="rId352" Type="http://schemas.openxmlformats.org/officeDocument/2006/relationships/hyperlink" Target="https://www.caixa.gov.br/Downloads/sinapi-cadernos-tecnicos/SINAPI-CT-ASSENTAMENTO-DE-TUBOS-DE-ESGOTO-EM-PVC-E-PEAD.pdf" TargetMode="External"/><Relationship Id="rId2033" Type="http://schemas.openxmlformats.org/officeDocument/2006/relationships/hyperlink" Target="https://www.caixa.gov.br/Downloads/sinapi-cadernos-tecnicos/SINAPI-CT-DEPRECIACAO-JUROS-IMPOSTOS-E-SEGUROS-MANUTENCAO-E-MATERIAIS-NA-OPERACAO-DOS-EQUIPAMENTOS.pdf" TargetMode="External"/><Relationship Id="rId2240" Type="http://schemas.openxmlformats.org/officeDocument/2006/relationships/hyperlink" Target="https://www.caixa.gov.br/Downloads/sinapi-cadernos-tecnicos/SINAPI-CT-DEPRECIACAO-JUROS-IMPOSTOS-E-SEGUROS-MANUTENCAO-E-MATERIAIS-NA-OPERACAO-DOS-EQUIPAMENTOS.pdf" TargetMode="External"/><Relationship Id="rId5189" Type="http://schemas.openxmlformats.org/officeDocument/2006/relationships/hyperlink" Target="https://www.caixa.gov.br/Downloads/sinapi-cadernos-tecnicos/SINAPI-CT-INSTALACOES-HIDRAULICAS-EM-PEX.pdf" TargetMode="External"/><Relationship Id="rId5396" Type="http://schemas.openxmlformats.org/officeDocument/2006/relationships/hyperlink" Target="https://www.caixa.gov.br/Downloads/sinapi-cadernos-tecnicos/SINAPI-CT-INSTALACOES-PREDIAIS-DE-ESGOTO-TUBOS-E-CONEXOES.pdf" TargetMode="External"/><Relationship Id="rId6447" Type="http://schemas.openxmlformats.org/officeDocument/2006/relationships/hyperlink" Target="https://www.caixa.gov.br/Downloads/sinapi-cadernos-tecnicos/SINAPI-CT-INSTALACOES-EM-COBRE.pdf" TargetMode="External"/><Relationship Id="rId6654" Type="http://schemas.openxmlformats.org/officeDocument/2006/relationships/hyperlink" Target="https://www.caixa.gov.br/Downloads/sinapi-cadernos-tecnicos/SINAPI-CT-INSTALACOES-PARA-CANTEIROS-DE-OBRAS.pdf" TargetMode="External"/><Relationship Id="rId6861" Type="http://schemas.openxmlformats.org/officeDocument/2006/relationships/hyperlink" Target="https://www.caixa.gov.br/Downloads/sinapi-metodologia/Livro_SINAPI_Calculos_Parametros.pdf" TargetMode="External"/><Relationship Id="rId7705" Type="http://schemas.openxmlformats.org/officeDocument/2006/relationships/hyperlink" Target="https://www.caixa.gov.br/Downloads/sinapi-cadernos-tecnicos/SINAPI-CT-PAVIMENTO-RIGIDO-DE-CONCRETO.pdf" TargetMode="External"/><Relationship Id="rId9060" Type="http://schemas.openxmlformats.org/officeDocument/2006/relationships/hyperlink" Target="https://www.caixa.gov.br/Downloads/sinapi-cadernos-tecnicos/SINAPI-CT-TRANSPORTE-FLUVIAL-CARGA-E-DESCARGA.pdf" TargetMode="External"/><Relationship Id="rId212" Type="http://schemas.openxmlformats.org/officeDocument/2006/relationships/hyperlink" Target="https://www.caixa.gov.br/Downloads/sinapi-cadernos-tecnicos/SINAPI-CT-ARGAMASSAS.pdf" TargetMode="External"/><Relationship Id="rId1799" Type="http://schemas.openxmlformats.org/officeDocument/2006/relationships/hyperlink" Target="https://www.caixa.gov.br/Downloads/sinapi-cadernos-tecnicos/SINAPI-CT-CUSTOS-HORARIOS-PRODUTIVO-E-IMPRODUTIVO-DOS-EQUIPAMENTOS.pdf" TargetMode="External"/><Relationship Id="rId2100" Type="http://schemas.openxmlformats.org/officeDocument/2006/relationships/hyperlink" Target="https://www.caixa.gov.br/Downloads/sinapi-cadernos-tecnicos/SINAPI-CT-DEPRECIACAO-JUROS-IMPOSTOS-E-SEGUROS-MANUTENCAO-E-MATERIAIS-NA-OPERACAO-DOS-EQUIPAMENTOS.pdf" TargetMode="External"/><Relationship Id="rId5049" Type="http://schemas.openxmlformats.org/officeDocument/2006/relationships/hyperlink" Target="https://www.caixa.gov.br/Downloads/sinapi-cadernos-tecnicos/SINAPI-CT-INSTALACOES-HIDRAULICAS-RESERVACAO-E-BOMBAS-DE-RECALQUE.pdf" TargetMode="External"/><Relationship Id="rId5256" Type="http://schemas.openxmlformats.org/officeDocument/2006/relationships/hyperlink" Target="https://www.caixa.gov.br/Downloads/sinapi-cadernos-tecnicos/SINAPI-CT-INSTALACOES-HIDRAULICAS-EM-PPR.pdf" TargetMode="External"/><Relationship Id="rId5463" Type="http://schemas.openxmlformats.org/officeDocument/2006/relationships/hyperlink" Target="https://www.caixa.gov.br/Downloads/sinapi-cadernos-tecnicos/SINAPI-CT-INSTALACOES-PREDIAIS-DE-AGUA-FRIA-EM-PVC.pdf" TargetMode="External"/><Relationship Id="rId5670" Type="http://schemas.openxmlformats.org/officeDocument/2006/relationships/hyperlink" Target="https://www.caixa.gov.br/Downloads/sinapi-cadernos-tecnicos/SINAPI-CT-INSTALACOES-PREDIAIS-DE-AGUA-FRIA-EM-PVC.pdf" TargetMode="External"/><Relationship Id="rId6307" Type="http://schemas.openxmlformats.org/officeDocument/2006/relationships/hyperlink" Target="https://www.caixa.gov.br/Downloads/sinapi-cadernos-tecnicos/SINAPI-CT-INSTALACOES-DE-AR-CONDICIONADO.pdf" TargetMode="External"/><Relationship Id="rId6514" Type="http://schemas.openxmlformats.org/officeDocument/2006/relationships/hyperlink" Target="https://www.caixa.gov.br/Downloads/sinapi-cadernos-tecnicos/SINAPI-CT-INSTALACOES-EM-COBRE.pdf" TargetMode="External"/><Relationship Id="rId7912" Type="http://schemas.openxmlformats.org/officeDocument/2006/relationships/hyperlink" Target="https://www.caixa.gov.br/Downloads/sinapi-cadernos-tecnicos/SINAPI-CT-PINTURA-EM-SUPERFICIES-METALICAS.pdf" TargetMode="External"/><Relationship Id="rId4065" Type="http://schemas.openxmlformats.org/officeDocument/2006/relationships/hyperlink" Target="https://www.caixa.gov.br/Downloads/sinapi-cadernos-tecnicos/SINAPI-CT-FORMAS-PARA-ESTRUTURAS-DE-CONCRETO-ARMADO.pdf" TargetMode="External"/><Relationship Id="rId4272" Type="http://schemas.openxmlformats.org/officeDocument/2006/relationships/hyperlink" Target="https://www.caixa.gov.br/Downloads/sinapi-cadernos-tecnicos/SINAPI-CT-GUIAS-E-SARJETAS.pdf" TargetMode="External"/><Relationship Id="rId5116" Type="http://schemas.openxmlformats.org/officeDocument/2006/relationships/hyperlink" Target="https://www.caixa.gov.br/Downloads/sinapi-cadernos-tecnicos/SINAPI-CT-INSTALACOES-HIDRAULICAS-EM-PEX.pdf" TargetMode="External"/><Relationship Id="rId5323" Type="http://schemas.openxmlformats.org/officeDocument/2006/relationships/hyperlink" Target="https://www.caixa.gov.br/Downloads/sinapi-cadernos-tecnicos/SINAPI-CT-INSTALACOES-HIDRAULICAS-EM-PPR.pdf" TargetMode="External"/><Relationship Id="rId6721" Type="http://schemas.openxmlformats.org/officeDocument/2006/relationships/hyperlink" Target="https://www.caixa.gov.br/Downloads/sinapi-cadernos-tecnicos/SINAPI-CT-LIGACOES-PREDIAIS-DE-AGUA-E-ESGOTO.pdf" TargetMode="External"/><Relationship Id="rId8479" Type="http://schemas.openxmlformats.org/officeDocument/2006/relationships/hyperlink" Target="https://www.caixa.gov.br/Downloads/sinapi-cadernos-tecnicos/SINAPI-CT-RECOMPOSICAO-DE-PAVIMENTOS.pdf" TargetMode="External"/><Relationship Id="rId1659" Type="http://schemas.openxmlformats.org/officeDocument/2006/relationships/hyperlink" Target="https://www.caixa.gov.br/Downloads/sinapi-cadernos-tecnicos/SINAPI-CT-CUSTOS-HORARIOS-PRODUTIVO-E-IMPRODUTIVO-DOS-EQUIPAMENTOS.pdf" TargetMode="External"/><Relationship Id="rId1866" Type="http://schemas.openxmlformats.org/officeDocument/2006/relationships/hyperlink" Target="https://www.caixa.gov.br/Downloads/sinapi-cadernos-tecnicos/SINAPI-CT-DEMOLICOES-E-REMOCOES.pdf" TargetMode="External"/><Relationship Id="rId2917" Type="http://schemas.openxmlformats.org/officeDocument/2006/relationships/hyperlink" Target="https://www.caixa.gov.br/Downloads/sinapi-cadernos-tecnicos/SINAPI-CT-ELETROCALHAS.pdf" TargetMode="External"/><Relationship Id="rId3081" Type="http://schemas.openxmlformats.org/officeDocument/2006/relationships/hyperlink" Target="https://www.caixa.gov.br/Downloads/sinapi-cadernos-tecnicos/SINAPI-CT-ESCADAS.pdf" TargetMode="External"/><Relationship Id="rId4132" Type="http://schemas.openxmlformats.org/officeDocument/2006/relationships/hyperlink" Target="https://www.caixa.gov.br/Downloads/sinapi-cadernos-tecnicos/SINAPI-CT-GABIOES-EXECUCAO-DE-MURO-E-PROTECAO-SUPERFICIAL.pdf" TargetMode="External"/><Relationship Id="rId5530" Type="http://schemas.openxmlformats.org/officeDocument/2006/relationships/hyperlink" Target="https://www.caixa.gov.br/Downloads/sinapi-cadernos-tecnicos/SINAPI-CT-INSTALACOES-PREDIAIS-DE-AGUA-FRIA-EM-PVC.pdf" TargetMode="External"/><Relationship Id="rId7288" Type="http://schemas.openxmlformats.org/officeDocument/2006/relationships/hyperlink" Target="https://www.caixa.gov.br/Downloads/sinapi-cadernos-tecnicos/SINAPI-CT-MASSA-UNICA-EXTERNA.pdf" TargetMode="External"/><Relationship Id="rId8686" Type="http://schemas.openxmlformats.org/officeDocument/2006/relationships/hyperlink" Target="https://www.caixa.gov.br/Downloads/sinapi-cadernos-tecnicos/SINAPI-CT-REDES-DE-AGUA-E-ESGOTO-EM-PEAD-LISO-(TUBOS-E-CONEXOES).pdf" TargetMode="External"/><Relationship Id="rId8893" Type="http://schemas.openxmlformats.org/officeDocument/2006/relationships/hyperlink" Target="https://www.caixa.gov.br/Downloads/sinapi-cadernos-tecnicos/SINAPI-CT-SISTEMA-DE-PROTECAO-CONTRA-DESCARGAS-ATMOSFERICAS-SPDA.pdf" TargetMode="External"/><Relationship Id="rId1519" Type="http://schemas.openxmlformats.org/officeDocument/2006/relationships/hyperlink" Target="https://www.caixa.gov.br/Downloads/sinapi-cadernos-tecnicos/SINAPI-CT-CUSTOS-HORARIOS-PRODUTIVO-E-IMPRODUTIVO-DOS-EQUIPAMENTOS.pdf" TargetMode="External"/><Relationship Id="rId1726" Type="http://schemas.openxmlformats.org/officeDocument/2006/relationships/hyperlink" Target="https://www.caixa.gov.br/Downloads/sinapi-cadernos-tecnicos/SINAPI-CT-CUSTOS-HORARIOS-PRODUTIVO-E-IMPRODUTIVO-DOS-EQUIPAMENTOS.pdf" TargetMode="External"/><Relationship Id="rId1933" Type="http://schemas.openxmlformats.org/officeDocument/2006/relationships/hyperlink" Target="https://www.caixa.gov.br/Downloads/sinapi-cadernos-tecnicos/SINAPI-CT-DEPRECIACAO-JUROS-IMPOSTOS-E-SEGUROS-MANUTENCAO-E-MATERIAIS-NA-OPERACAO-DOS-EQUIPAMENTOS.pdf" TargetMode="External"/><Relationship Id="rId6097" Type="http://schemas.openxmlformats.org/officeDocument/2006/relationships/hyperlink" Target="https://www.caixa.gov.br/Downloads/sinapi-cadernos-tecnicos/SINAPI-CT-INSTALACOES-DE-GAS-E-INCENDIO-EM-ACO-E-FERRO-GALVANIZADO.pdf" TargetMode="External"/><Relationship Id="rId7495" Type="http://schemas.openxmlformats.org/officeDocument/2006/relationships/hyperlink" Target="https://www.caixa.gov.br/Downloads/sinapi-cadernos-tecnicos/SINAPI-CT-PAREDES-DE-CONCRETO-ARMACAO.pdf" TargetMode="External"/><Relationship Id="rId8339" Type="http://schemas.openxmlformats.org/officeDocument/2006/relationships/hyperlink" Target="https://www.caixa.gov.br/Downloads/sinapi-cadernos-tecnicos/SINAPI-CT-QUADRAS-E-SEUS-EQUIPAMENTOS.pdf" TargetMode="External"/><Relationship Id="rId8546" Type="http://schemas.openxmlformats.org/officeDocument/2006/relationships/hyperlink" Target="https://www.caixa.gov.br/Downloads/sinapi-cadernos-tecnicos/SINAPI-CT-REDES-ENTERRADAS-DE-DISTRIBUICAO-ELETRICA.pdf" TargetMode="External"/><Relationship Id="rId8753" Type="http://schemas.openxmlformats.org/officeDocument/2006/relationships/hyperlink" Target="https://www.caixa.gov.br/Downloads/sinapi-cadernos-tecnicos/SINAPI-CT-REDES-DE-AGUA-E-ESGOTO-EM-PEAD-LISO-(TUBOS-E-CONEXOES).pdf" TargetMode="External"/><Relationship Id="rId8960" Type="http://schemas.openxmlformats.org/officeDocument/2006/relationships/hyperlink" Target="https://www.caixa.gov.br/Downloads/sinapi-cadernos-tecnicos/SINAPI-CT-SISTEMAS-DE-MEDICAO.pdf" TargetMode="External"/><Relationship Id="rId18" Type="http://schemas.openxmlformats.org/officeDocument/2006/relationships/hyperlink" Target="https://www.caixa.gov.br/Downloads/sinapi-cadernos-tecnicos/SINAPI-CT-ALVENARIA-ESTRUTURAL-BLOCOS-DE-CONCRETO.pdf" TargetMode="External"/><Relationship Id="rId3898" Type="http://schemas.openxmlformats.org/officeDocument/2006/relationships/hyperlink" Target="https://www.caixa.gov.br/Downloads/sinapi-cadernos-tecnicos/SINAPI-CT-FACHADAS-COM-PLACAS-CERAMICAS-E-GRANITO-INSERTADAS.pdf" TargetMode="External"/><Relationship Id="rId4949" Type="http://schemas.openxmlformats.org/officeDocument/2006/relationships/hyperlink" Target="https://www.caixa.gov.br/Downloads/sinapi-cadernos-tecnicos/SINAPI-CT-INSTALACOES-HIDRAULICAS-RESERVACAO-E-BOMBAS-DE-RECALQUE.pdf" TargetMode="External"/><Relationship Id="rId7148" Type="http://schemas.openxmlformats.org/officeDocument/2006/relationships/hyperlink" Target="https://www.caixa.gov.br/Downloads/sinapi-cadernos-tecnicos/SINAPI-CT-LOUCAS-E-METAIS.pdf" TargetMode="External"/><Relationship Id="rId7355" Type="http://schemas.openxmlformats.org/officeDocument/2006/relationships/hyperlink" Target="https://www.caixa.gov.br/Downloads/sinapi-cadernos-tecnicos/SINAPI-CT-MASSA-UNICA-EXTERNA.pdf" TargetMode="External"/><Relationship Id="rId7562" Type="http://schemas.openxmlformats.org/officeDocument/2006/relationships/hyperlink" Target="https://www.caixa.gov.br/Downloads/sinapi-cadernos-tecnicos/SINAPI-CT-PAREDES-DE-CONCRETO-FORMAS.pdf" TargetMode="External"/><Relationship Id="rId8406" Type="http://schemas.openxmlformats.org/officeDocument/2006/relationships/hyperlink" Target="https://www.caixa.gov.br/Downloads/sinapi-cadernos-tecnicos/SINAPI-CT-RASGOS-E-FIXACOES.pdf" TargetMode="External"/><Relationship Id="rId8613" Type="http://schemas.openxmlformats.org/officeDocument/2006/relationships/hyperlink" Target="https://www.caixa.gov.br/Downloads/sinapi-cadernos-tecnicos/SINAPI-CT-REDES-DE-LOGICA-TELEFONIA-E-IMAGEM.pdf" TargetMode="External"/><Relationship Id="rId8820" Type="http://schemas.openxmlformats.org/officeDocument/2006/relationships/hyperlink" Target="https://www.caixa.gov.br/Downloads/sinapi-cadernos-tecnicos/SINAPI-CT-SINALIZACAO-HORIZONTAL-VIARIA.pdf" TargetMode="External"/><Relationship Id="rId3758" Type="http://schemas.openxmlformats.org/officeDocument/2006/relationships/hyperlink" Target="https://www.caixa.gov.br/Downloads/sinapi-cadernos-tecnicos/SINAPI-CT-ESTRUTURAS-DE-CONTENCAO-PERFIS-PRANCHADOS-CORTINAS-E-MUROS-DE-ARRIMO.pdf" TargetMode="External"/><Relationship Id="rId3965" Type="http://schemas.openxmlformats.org/officeDocument/2006/relationships/hyperlink" Target="https://www.caixa.gov.br/Downloads/sinapi-cadernos-tecnicos/SINAPI-CT-FOSSAS-E-SUMIDOUROS.pdf" TargetMode="External"/><Relationship Id="rId4809" Type="http://schemas.openxmlformats.org/officeDocument/2006/relationships/hyperlink" Target="https://www.caixa.gov.br/Downloads/sinapi-cadernos-tecnicos/SINAPI-CT-INSTALACOES-HIDRAULICAS-RESERVACAO-E-BOMBAS-DE-RECALQUE.pdf" TargetMode="External"/><Relationship Id="rId6164" Type="http://schemas.openxmlformats.org/officeDocument/2006/relationships/hyperlink" Target="https://www.caixa.gov.br/Downloads/sinapi-cadernos-tecnicos/SINAPI-CT-INSTALACOES-DE-GAS-E-INCENDIO-EM-ACO-E-FERRO-GALVANIZADO.pdf" TargetMode="External"/><Relationship Id="rId6371" Type="http://schemas.openxmlformats.org/officeDocument/2006/relationships/hyperlink" Target="https://www.caixa.gov.br/Downloads/sinapi-cadernos-tecnicos/SINAPI-CT-INSTALACOES-DE-AR-CONDICIONADO-EM-COBRE.pdf" TargetMode="External"/><Relationship Id="rId7008" Type="http://schemas.openxmlformats.org/officeDocument/2006/relationships/hyperlink" Target="https://www.caixa.gov.br/Downloads/sinapi-metodologia/Livro_SINAPI_Calculos_Parametros.pdf" TargetMode="External"/><Relationship Id="rId7215" Type="http://schemas.openxmlformats.org/officeDocument/2006/relationships/hyperlink" Target="https://www.caixa.gov.br/Downloads/sinapi-cadernos-tecnicos/SINAPI-CT-LOUCAS-E-METAIS.pdf" TargetMode="External"/><Relationship Id="rId7422" Type="http://schemas.openxmlformats.org/officeDocument/2006/relationships/hyperlink" Target="https://www.caixa.gov.br/Downloads/sinapi-cadernos-tecnicos/SINAPI-CT-MASSA-UNICA-INTERNA.pdf" TargetMode="External"/><Relationship Id="rId679" Type="http://schemas.openxmlformats.org/officeDocument/2006/relationships/hyperlink" Target="https://www.caixa.gov.br/Downloads/sinapi-cadernos-tecnicos/SINAPI-CT-ASSENTAMENTO-DE-TUBOS-DE-ESGOTO-OU-DRENAGEM-PLUVIAL-EM-CONCRETO.pdf" TargetMode="External"/><Relationship Id="rId886" Type="http://schemas.openxmlformats.org/officeDocument/2006/relationships/hyperlink" Target="https://www.caixa.gov.br/Downloads/sinapi-cadernos-tecnicos/SINAPI-CT-ATERROS-BASES-SUB-BASES-E-IMPRIMACOES.pdf" TargetMode="External"/><Relationship Id="rId2567" Type="http://schemas.openxmlformats.org/officeDocument/2006/relationships/hyperlink" Target="https://www.caixa.gov.br/Downloads/sinapi-cadernos-tecnicos/SINAPI-CT-DEPRECIACAO-JUROS-IMPOSTOS-E-SEGUROS-MANUTENCAO-E-MATERIAIS-NA-OPERACAO-DOS-EQUIPAMENTOS.pdf" TargetMode="External"/><Relationship Id="rId2774" Type="http://schemas.openxmlformats.org/officeDocument/2006/relationships/hyperlink" Target="https://www.caixa.gov.br/Downloads/sinapi-cadernos-tecnicos/SINAPI-CT-DRENOS.pdf" TargetMode="External"/><Relationship Id="rId3618" Type="http://schemas.openxmlformats.org/officeDocument/2006/relationships/hyperlink" Target="https://www.caixa.gov.br/Downloads/sinapi-cadernos-tecnicos/SINAPI-CT-ESTACAS-EM-HELICE-CONTINUA.pdf" TargetMode="External"/><Relationship Id="rId5180" Type="http://schemas.openxmlformats.org/officeDocument/2006/relationships/hyperlink" Target="https://www.caixa.gov.br/Downloads/sinapi-cadernos-tecnicos/SINAPI-CT-INSTALACOES-HIDRAULICAS-EM-PEX.pdf" TargetMode="External"/><Relationship Id="rId6024" Type="http://schemas.openxmlformats.org/officeDocument/2006/relationships/hyperlink" Target="https://www.caixa.gov.br/Downloads/sinapi-cadernos-tecnicos/SINAPI-CT-INSTALACOES-DE-GAS-E-INCENDIO-EM-ACO-E-FERRO-GALVANIZADO.pdf" TargetMode="External"/><Relationship Id="rId6231" Type="http://schemas.openxmlformats.org/officeDocument/2006/relationships/hyperlink" Target="https://www.caixa.gov.br/Downloads/sinapi-cadernos-tecnicos/SINAPI-CT-INSTALACOES-DE-GAS-E-INCENDIO-EM-ACO-E-FERRO-GALVANIZADO.pdf" TargetMode="External"/><Relationship Id="rId9387" Type="http://schemas.openxmlformats.org/officeDocument/2006/relationships/hyperlink" Target="https://www.caixa.gov.br/Downloads/sinapi-cadernos-tecnicos/SINAPI-CT-TRATAMENTOS-SUPERFICIAIS.pdf" TargetMode="External"/><Relationship Id="rId9594" Type="http://schemas.openxmlformats.org/officeDocument/2006/relationships/hyperlink" Target="https://www.caixa.gov.br/Downloads/sinapi-cadernos-tecnicos/SINAPI-CT-VALVULAS-E-REGISTROS-PARA-SISTEMAS-PREDIAIS.pdf" TargetMode="External"/><Relationship Id="rId2" Type="http://schemas.openxmlformats.org/officeDocument/2006/relationships/hyperlink" Target="https://www.caixa.gov.br/Downloads/sinapi-cadernos-tecnicos/SINAPI-CT-ACESSIBILIDADE.pdf" TargetMode="External"/><Relationship Id="rId539" Type="http://schemas.openxmlformats.org/officeDocument/2006/relationships/hyperlink" Target="https://www.caixa.gov.br/Downloads/sinapi-cadernos-tecnicos/SINAPI-CT-ASSENTAMENTO-DE-TUBOS-DE-PVC-E-METALICOS-EM-REDES-DE-AGUA.pdf" TargetMode="External"/><Relationship Id="rId746" Type="http://schemas.openxmlformats.org/officeDocument/2006/relationships/hyperlink" Target="https://www.caixa.gov.br/Downloads/sinapi-cadernos-tecnicos/SINAPI-CT-ATERRO-E-REATERRO-DE-VALAS.pdf" TargetMode="External"/><Relationship Id="rId1169" Type="http://schemas.openxmlformats.org/officeDocument/2006/relationships/hyperlink" Target="https://www.caixa.gov.br/Downloads/sinapi-cadernos-tecnicos/SINAPI-CT-CAIXAS-DE-AGUA-PARA-EDIFICACOES.pdf" TargetMode="External"/><Relationship Id="rId1376" Type="http://schemas.openxmlformats.org/officeDocument/2006/relationships/hyperlink" Target="https://www.caixa.gov.br/Downloads/sinapi-cadernos-tecnicos/SINAPI-CT-CONCRETO-PROTENDIDO.pdf" TargetMode="External"/><Relationship Id="rId1583" Type="http://schemas.openxmlformats.org/officeDocument/2006/relationships/hyperlink" Target="https://www.caixa.gov.br/Downloads/sinapi-cadernos-tecnicos/SINAPI-CT-CUSTOS-HORARIOS-PRODUTIVO-E-IMPRODUTIVO-DOS-EQUIPAMENTOS.pdf" TargetMode="External"/><Relationship Id="rId2427" Type="http://schemas.openxmlformats.org/officeDocument/2006/relationships/hyperlink" Target="https://www.caixa.gov.br/Downloads/sinapi-cadernos-tecnicos/SINAPI-CT-DEPRECIACAO-JUROS-IMPOSTOS-E-SEGUROS-MANUTENCAO-E-MATERIAIS-NA-OPERACAO-DOS-EQUIPAMENTOS.pdf" TargetMode="External"/><Relationship Id="rId2981" Type="http://schemas.openxmlformats.org/officeDocument/2006/relationships/hyperlink" Target="https://www.caixa.gov.br/Downloads/sinapi-cadernos-tecnicos/SINAPI-CT-EQUIPAMENTOS-DE-PROTECAO-COLETIVA.pdf" TargetMode="External"/><Relationship Id="rId3825" Type="http://schemas.openxmlformats.org/officeDocument/2006/relationships/hyperlink" Target="https://www.caixa.gov.br/Downloads/sinapi-cadernos-tecnicos/SINAPI-CT-ESTRUTURAS-DE-MADEIRA.pdf" TargetMode="External"/><Relationship Id="rId5040" Type="http://schemas.openxmlformats.org/officeDocument/2006/relationships/hyperlink" Target="https://www.caixa.gov.br/Downloads/sinapi-cadernos-tecnicos/SINAPI-CT-INSTALACOES-HIDRAULICAS-RESERVACAO-E-BOMBAS-DE-RECALQUE.pdf" TargetMode="External"/><Relationship Id="rId8196" Type="http://schemas.openxmlformats.org/officeDocument/2006/relationships/hyperlink" Target="https://www.caixa.gov.br/Downloads/sinapi-cadernos-tecnicos/SINAPI-CT-POCOS-DE-VISITA-E-CAIXAS-PARA-BOCAS-DE-LOBO.pdf" TargetMode="External"/><Relationship Id="rId9247" Type="http://schemas.openxmlformats.org/officeDocument/2006/relationships/hyperlink" Target="https://www.caixa.gov.br/Downloads/sinapi-cadernos-tecnicos/SINAPI-CT-TRANSPORTE-CARGA-E-DESCARGA-DE-MATERIAIS.pdf" TargetMode="External"/><Relationship Id="rId9454" Type="http://schemas.openxmlformats.org/officeDocument/2006/relationships/hyperlink" Target="https://www.caixa.gov.br/Downloads/sinapi-cadernos-tecnicos/SINAPI-CT-TUBULACAO-FLANGEADA-PARA-REDES-DE-AGUA.pdf" TargetMode="External"/><Relationship Id="rId953" Type="http://schemas.openxmlformats.org/officeDocument/2006/relationships/hyperlink" Target="https://www.caixa.gov.br/Downloads/sinapi-cadernos-tecnicos/SINAPI-CT-ATERROS-BASES-SUB-BASES-E-IMPRIMACOES.pdf" TargetMode="External"/><Relationship Id="rId1029" Type="http://schemas.openxmlformats.org/officeDocument/2006/relationships/hyperlink" Target="https://www.caixa.gov.br/Downloads/sinapi-cadernos-tecnicos/SINAPI-CT-BOCAS-PARA-BUEIROS.pdf" TargetMode="External"/><Relationship Id="rId1236" Type="http://schemas.openxmlformats.org/officeDocument/2006/relationships/hyperlink" Target="https://www.caixa.gov.br/Downloads/sinapi-cadernos-tecnicos/SINAPI-CT-CERCAS-PROTETORES-E-ALAMBRADOS.pdf" TargetMode="External"/><Relationship Id="rId1790" Type="http://schemas.openxmlformats.org/officeDocument/2006/relationships/hyperlink" Target="https://www.caixa.gov.br/Downloads/sinapi-cadernos-tecnicos/SINAPI-CT-CUSTOS-HORARIOS-PRODUTIVO-E-IMPRODUTIVO-DOS-EQUIPAMENTOS.pdf" TargetMode="External"/><Relationship Id="rId2634" Type="http://schemas.openxmlformats.org/officeDocument/2006/relationships/hyperlink" Target="https://www.caixa.gov.br/Downloads/sinapi-cadernos-tecnicos/SINAPI-CT-DEPRECIACAO-JUROS-IMPOSTOS-E-SEGUROS-MANUTENCAO-E-MATERIAIS-NA-OPERACAO-DOS-EQUIPAMENTOS.pdf" TargetMode="External"/><Relationship Id="rId2841" Type="http://schemas.openxmlformats.org/officeDocument/2006/relationships/hyperlink" Target="https://www.caixa.gov.br/Downloads/sinapi-cadernos-tecnicos/SINAPI-CT-DUTOS-PARA-AR-CONDICIONADO.pdf" TargetMode="External"/><Relationship Id="rId5997" Type="http://schemas.openxmlformats.org/officeDocument/2006/relationships/hyperlink" Target="https://www.caixa.gov.br/Downloads/sinapi-cadernos-tecnicos/SINAPI-CT-INSTALACOES-DE-GAS-E-INCENDIO-EM-ACO-E-FERRO-GALVANIZADO.pdf" TargetMode="External"/><Relationship Id="rId8056" Type="http://schemas.openxmlformats.org/officeDocument/2006/relationships/hyperlink" Target="https://www.caixa.gov.br/Downloads/sinapi-cadernos-tecnicos/SINAPI-CT-POSTES-DE-CONCRETO-E-METALICOS.pdf" TargetMode="External"/><Relationship Id="rId8263" Type="http://schemas.openxmlformats.org/officeDocument/2006/relationships/hyperlink" Target="https://www.caixa.gov.br/Downloads/sinapi-cadernos-tecnicos/SINAPI-CT-POCOS-DE-VISITA-E-CAIXAS-PARA-BOCAS-DE-LOBO.pdf" TargetMode="External"/><Relationship Id="rId9107" Type="http://schemas.openxmlformats.org/officeDocument/2006/relationships/hyperlink" Target="https://www.caixa.gov.br/Downloads/sinapi-cadernos-tecnicos/SINAPI-CT-TRANSPORTE-FLUVIAL-CARGA-E-DESCARGA.pdf" TargetMode="External"/><Relationship Id="rId9661" Type="http://schemas.openxmlformats.org/officeDocument/2006/relationships/hyperlink" Target="https://www.caixa.gov.br/Downloads/sinapi-cadernos-tecnicos/SINAPI-CT-VALVULAS-E-REGISTROS-PARA-SISTEMAS-PREDIAIS.pdf" TargetMode="External"/><Relationship Id="rId82" Type="http://schemas.openxmlformats.org/officeDocument/2006/relationships/hyperlink" Target="https://www.caixa.gov.br/Downloads/sinapi-cadernos-tecnicos/SINAPI-CT-ALVENARIA-DE-VEDACAO.pdf" TargetMode="External"/><Relationship Id="rId606" Type="http://schemas.openxmlformats.org/officeDocument/2006/relationships/hyperlink" Target="https://www.caixa.gov.br/Downloads/sinapi-cadernos-tecnicos/SINAPI-CT-ASSENTAMENTO-DE-TUBOS-DE-PVC-E-METALICOS-EM-REDES-DE-AGUA.pdf" TargetMode="External"/><Relationship Id="rId813" Type="http://schemas.openxmlformats.org/officeDocument/2006/relationships/hyperlink" Target="https://www.caixa.gov.br/Downloads/sinapi-cadernos-tecnicos/SINAPI-CT-ATERROS-BASES-SUB-BASES-E-IMPRIMACOES.pdf" TargetMode="External"/><Relationship Id="rId1443" Type="http://schemas.openxmlformats.org/officeDocument/2006/relationships/hyperlink" Target="https://www.caixa.gov.br/Downloads/sinapi-cadernos-tecnicos/SINAPI-CT-CONTRAPISO.pdf" TargetMode="External"/><Relationship Id="rId1650" Type="http://schemas.openxmlformats.org/officeDocument/2006/relationships/hyperlink" Target="https://www.caixa.gov.br/Downloads/sinapi-cadernos-tecnicos/SINAPI-CT-CUSTOS-HORARIOS-PRODUTIVO-E-IMPRODUTIVO-DOS-EQUIPAMENTOS.pdf" TargetMode="External"/><Relationship Id="rId2701" Type="http://schemas.openxmlformats.org/officeDocument/2006/relationships/hyperlink" Target="https://www.caixa.gov.br/Downloads/sinapi-cadernos-tecnicos/SINAPI-CT-DEPRECIACAO-JUROS-IMPOSTOS-E-SEGUROS-MANUTENCAO-E-MATERIAIS-NA-OPERACAO-DOS-EQUIPAMENTOS.pdf" TargetMode="External"/><Relationship Id="rId4599" Type="http://schemas.openxmlformats.org/officeDocument/2006/relationships/hyperlink" Target="https://www.caixa.gov.br/Downloads/sinapi-cadernos-tecnicos/SINAPI-CT-INSTALACOES-ELETRICAS-ELETRODUTOS-CONEXOES-E-CONDULETES-APARENTES.pdf" TargetMode="External"/><Relationship Id="rId5857" Type="http://schemas.openxmlformats.org/officeDocument/2006/relationships/hyperlink" Target="https://www.caixa.gov.br/Downloads/sinapi-cadernos-tecnicos/SINAPI-CT-INSTALACOES-PREDIAIS-DE-AGUAS-PLUVIAIS-TUBOS-CONEXOES-CAIXAS-E-RALOS.pdf" TargetMode="External"/><Relationship Id="rId6908" Type="http://schemas.openxmlformats.org/officeDocument/2006/relationships/hyperlink" Target="https://www.caixa.gov.br/Downloads/sinapi-metodologia/Livro_SINAPI_Calculos_Parametros.pdf" TargetMode="External"/><Relationship Id="rId7072" Type="http://schemas.openxmlformats.org/officeDocument/2006/relationships/hyperlink" Target="https://www.caixa.gov.br/Downloads/sinapi-metodologia/Livro_SINAPI_Calculos_Parametros.pdf" TargetMode="External"/><Relationship Id="rId8470" Type="http://schemas.openxmlformats.org/officeDocument/2006/relationships/hyperlink" Target="https://www.caixa.gov.br/Downloads/sinapi-cadernos-tecnicos/SINAPI-CT-RASGOS-E-FIXACOES.pdf" TargetMode="External"/><Relationship Id="rId9314" Type="http://schemas.openxmlformats.org/officeDocument/2006/relationships/hyperlink" Target="https://www.caixa.gov.br/Downloads/sinapi-cadernos-tecnicos/SINAPI-CT-TRANSPORTE-CARGA-E-DESCARGA-DE-MATERIAIS.pdf" TargetMode="External"/><Relationship Id="rId9521" Type="http://schemas.openxmlformats.org/officeDocument/2006/relationships/hyperlink" Target="https://www.caixa.gov.br/Downloads/sinapi-cadernos-tecnicos/SINAPI-CT-VIDROS-E-ESPELHOS.pdf" TargetMode="External"/><Relationship Id="rId1303" Type="http://schemas.openxmlformats.org/officeDocument/2006/relationships/hyperlink" Target="https://www.caixa.gov.br/Downloads/sinapi-cadernos-tecnicos/SINAPI-CT-CONCRETAGEM-PARA-ESTRUTURAS-DE-CONCRETO-ARMADO.pdf" TargetMode="External"/><Relationship Id="rId1510" Type="http://schemas.openxmlformats.org/officeDocument/2006/relationships/hyperlink" Target="https://www.caixa.gov.br/Downloads/sinapi-cadernos-tecnicos/SINAPI-CT-CUSTOS-HORARIOS-PRODUTIVO-E-IMPRODUTIVO-DOS-EQUIPAMENTOS.pdf" TargetMode="External"/><Relationship Id="rId4459" Type="http://schemas.openxmlformats.org/officeDocument/2006/relationships/hyperlink" Target="https://www.caixa.gov.br/Downloads/sinapi-cadernos-tecnicos/SINAPI-CT-INSTALACOES-ELETRICAS-ELETRODUTOS-EMBUTIDOS-CABOS-CAIXAS-TOMADAS-E-INTERRUPTORES.pdf" TargetMode="External"/><Relationship Id="rId4666" Type="http://schemas.openxmlformats.org/officeDocument/2006/relationships/hyperlink" Target="https://www.caixa.gov.br/Downloads/sinapi-cadernos-tecnicos/SINAPI-CT-INSTALACOES-ELETRICAS-QUADROS-CABOS-DISJUNTORES-CONTATORES-E-BARRAMENTOS-BLINDADOS.pdf" TargetMode="External"/><Relationship Id="rId4873" Type="http://schemas.openxmlformats.org/officeDocument/2006/relationships/hyperlink" Target="https://www.caixa.gov.br/Downloads/sinapi-cadernos-tecnicos/SINAPI-CT-INSTALACOES-HIDRAULICAS-RESERVACAO-E-BOMBAS-DE-RECALQUE.pdf" TargetMode="External"/><Relationship Id="rId5717" Type="http://schemas.openxmlformats.org/officeDocument/2006/relationships/hyperlink" Target="https://www.caixa.gov.br/Downloads/sinapi-cadernos-tecnicos/SINAPI-CT-INSTALACOES-PREDIAIS-DE-AGUA-QUENTE-EM-CPVC.pdf" TargetMode="External"/><Relationship Id="rId5924" Type="http://schemas.openxmlformats.org/officeDocument/2006/relationships/hyperlink" Target="https://www.caixa.gov.br/Downloads/sinapi-cadernos-tecnicos/SINAPI-CT-INSTALACOES-DE-DIVISORIAS-DIVERSAS.pdf" TargetMode="External"/><Relationship Id="rId8123" Type="http://schemas.openxmlformats.org/officeDocument/2006/relationships/hyperlink" Target="https://www.caixa.gov.br/Downloads/sinapi-cadernos-tecnicos/SINAPI-CT-POCOS-DE-VISITA-E-CAIXAS-PARA-BOCAS-DE-LOBO.pdf" TargetMode="External"/><Relationship Id="rId8330" Type="http://schemas.openxmlformats.org/officeDocument/2006/relationships/hyperlink" Target="https://www.caixa.gov.br/Downloads/sinapi-cadernos-tecnicos/SINAPI-CT-QUADRAS-E-SEUS-EQUIPAMENTOS.pdf" TargetMode="External"/><Relationship Id="rId3268" Type="http://schemas.openxmlformats.org/officeDocument/2006/relationships/hyperlink" Target="https://www.caixa.gov.br/Downloads/sinapi-cadernos-tecnicos/SINAPI-CT-ESCAVACAO-DE-VALAS.pdf" TargetMode="External"/><Relationship Id="rId3475" Type="http://schemas.openxmlformats.org/officeDocument/2006/relationships/hyperlink" Target="https://www.caixa.gov.br/Downloads/sinapi-cadernos-tecnicos/SINAPI-CT-ESQUADRIAS-PORTAS.pdf" TargetMode="External"/><Relationship Id="rId3682" Type="http://schemas.openxmlformats.org/officeDocument/2006/relationships/hyperlink" Target="https://www.caixa.gov.br/Downloads/sinapi-cadernos-tecnicos/SINAPI-CT-ESTRUTURA-E-TRAMA-PARA-COBERTURA.pdf" TargetMode="External"/><Relationship Id="rId4319" Type="http://schemas.openxmlformats.org/officeDocument/2006/relationships/hyperlink" Target="https://www.caixa.gov.br/Downloads/sinapi-cadernos-tecnicos/SINAPI-CT-ILUMINACAO-PREDIAL-E-MONITORAMENTO.pdf" TargetMode="External"/><Relationship Id="rId4526" Type="http://schemas.openxmlformats.org/officeDocument/2006/relationships/hyperlink" Target="https://www.caixa.gov.br/Downloads/sinapi-cadernos-tecnicos/SINAPI-CT-INSTALACOES-ELETRICAS-ELETRODUTOS-EMBUTIDOS-CABOS-CAIXAS-TOMADAS-E-INTERRUPTORES.pdf" TargetMode="External"/><Relationship Id="rId4733" Type="http://schemas.openxmlformats.org/officeDocument/2006/relationships/hyperlink" Target="https://www.caixa.gov.br/Downloads/sinapi-cadernos-tecnicos/SINAPI-CT-INSTALACOES-ELETRICAS-REDE-DE-DISTRIBUICAO.pdf" TargetMode="External"/><Relationship Id="rId4940" Type="http://schemas.openxmlformats.org/officeDocument/2006/relationships/hyperlink" Target="https://www.caixa.gov.br/Downloads/sinapi-cadernos-tecnicos/SINAPI-CT-INSTALACOES-HIDRAULICAS-RESERVACAO-E-BOMBAS-DE-RECALQUE.pdf" TargetMode="External"/><Relationship Id="rId7889" Type="http://schemas.openxmlformats.org/officeDocument/2006/relationships/hyperlink" Target="https://www.caixa.gov.br/Downloads/sinapi-cadernos-tecnicos/SINAPI-CT-PINTURA-EM-MADEIRA.pdf" TargetMode="External"/><Relationship Id="rId189" Type="http://schemas.openxmlformats.org/officeDocument/2006/relationships/hyperlink" Target="https://www.caixa.gov.br/Downloads/sinapi-cadernos-tecnicos/SINAPI-CT-ARGAMASSAS.pdf" TargetMode="External"/><Relationship Id="rId396" Type="http://schemas.openxmlformats.org/officeDocument/2006/relationships/hyperlink" Target="https://www.caixa.gov.br/Downloads/sinapi-cadernos-tecnicos/SINAPI-CT-ASSENTAMENTO-DE-TUBOS-DE-ESGOTO-EM-PVC-E-PEAD.pdf" TargetMode="External"/><Relationship Id="rId2077" Type="http://schemas.openxmlformats.org/officeDocument/2006/relationships/hyperlink" Target="https://www.caixa.gov.br/Downloads/sinapi-cadernos-tecnicos/SINAPI-CT-DEPRECIACAO-JUROS-IMPOSTOS-E-SEGUROS-MANUTENCAO-E-MATERIAIS-NA-OPERACAO-DOS-EQUIPAMENTOS.pdf" TargetMode="External"/><Relationship Id="rId2284" Type="http://schemas.openxmlformats.org/officeDocument/2006/relationships/hyperlink" Target="https://www.caixa.gov.br/Downloads/sinapi-cadernos-tecnicos/SINAPI-CT-DEPRECIACAO-JUROS-IMPOSTOS-E-SEGUROS-MANUTENCAO-E-MATERIAIS-NA-OPERACAO-DOS-EQUIPAMENTOS.pdf" TargetMode="External"/><Relationship Id="rId2491" Type="http://schemas.openxmlformats.org/officeDocument/2006/relationships/hyperlink" Target="https://www.caixa.gov.br/Downloads/sinapi-cadernos-tecnicos/SINAPI-CT-DEPRECIACAO-JUROS-IMPOSTOS-E-SEGUROS-MANUTENCAO-E-MATERIAIS-NA-OPERACAO-DOS-EQUIPAMENTOS.pdf" TargetMode="External"/><Relationship Id="rId3128" Type="http://schemas.openxmlformats.org/officeDocument/2006/relationships/hyperlink" Target="https://www.caixa.gov.br/Downloads/sinapi-cadernos-tecnicos/SINAPI-CT-ESCADAS.pdf" TargetMode="External"/><Relationship Id="rId3335" Type="http://schemas.openxmlformats.org/officeDocument/2006/relationships/hyperlink" Target="https://www.caixa.gov.br/Downloads/sinapi-cadernos-tecnicos/SINAPI-CT-ESCAVACAO-DE-VALAS.pdf" TargetMode="External"/><Relationship Id="rId3542" Type="http://schemas.openxmlformats.org/officeDocument/2006/relationships/hyperlink" Target="https://www.caixa.gov.br/Downloads/sinapi-cadernos-tecnicos/SINAPI-CT-ESQUADRIAS-PORTAS.pdf" TargetMode="External"/><Relationship Id="rId6698" Type="http://schemas.openxmlformats.org/officeDocument/2006/relationships/hyperlink" Target="https://www.caixa.gov.br/Downloads/sinapi-cadernos-tecnicos/SINAPI-CT-LIGACOES-PREDIAIS-DE-AGUA-E-ESGOTO.pdf" TargetMode="External"/><Relationship Id="rId7749" Type="http://schemas.openxmlformats.org/officeDocument/2006/relationships/hyperlink" Target="https://www.caixa.gov.br/Downloads/sinapi-cadernos-tecnicos/SINAPI-CT-PERFURACAO-HORIZONTAL-DIRECIONAL-HDD.pdf" TargetMode="External"/><Relationship Id="rId256" Type="http://schemas.openxmlformats.org/officeDocument/2006/relationships/hyperlink" Target="https://www.caixa.gov.br/Downloads/sinapi-cadernos-tecnicos/SINAPI-CT-ARGAMASSAS.pdf" TargetMode="External"/><Relationship Id="rId463" Type="http://schemas.openxmlformats.org/officeDocument/2006/relationships/hyperlink" Target="https://www.caixa.gov.br/Downloads/sinapi-cadernos-tecnicos/SINAPI-CT-ASSENTAMENTO-DE-TUBOS-DE-PVC-E-METALICOS-EM-REDES-DE-AGUA.pdf" TargetMode="External"/><Relationship Id="rId670" Type="http://schemas.openxmlformats.org/officeDocument/2006/relationships/hyperlink" Target="https://www.caixa.gov.br/Downloads/sinapi-cadernos-tecnicos/SINAPI-CT-ASSENTAMENTO-DE-TUBOS-DE-ESGOTO-OU-DRENAGEM-PLUVIAL-EM-CONCRETO.pdf" TargetMode="External"/><Relationship Id="rId1093" Type="http://schemas.openxmlformats.org/officeDocument/2006/relationships/hyperlink" Target="https://www.caixa.gov.br/Downloads/sinapi-cadernos-tecnicos/SINAPI-CT-CAIXAS-ENTERRADAS.pdf" TargetMode="External"/><Relationship Id="rId2144" Type="http://schemas.openxmlformats.org/officeDocument/2006/relationships/hyperlink" Target="https://www.caixa.gov.br/Downloads/sinapi-cadernos-tecnicos/SINAPI-CT-DEPRECIACAO-JUROS-IMPOSTOS-E-SEGUROS-MANUTENCAO-E-MATERIAIS-NA-OPERACAO-DOS-EQUIPAMENTOS.pdf" TargetMode="External"/><Relationship Id="rId2351" Type="http://schemas.openxmlformats.org/officeDocument/2006/relationships/hyperlink" Target="https://www.caixa.gov.br/Downloads/sinapi-cadernos-tecnicos/SINAPI-CT-DEPRECIACAO-JUROS-IMPOSTOS-E-SEGUROS-MANUTENCAO-E-MATERIAIS-NA-OPERACAO-DOS-EQUIPAMENTOS.pdf" TargetMode="External"/><Relationship Id="rId3402" Type="http://schemas.openxmlformats.org/officeDocument/2006/relationships/hyperlink" Target="https://www.caixa.gov.br/Downloads/sinapi-cadernos-tecnicos/SINAPI-CT-ESCORAMENTO-E-PREPARO-DE-FUNDO-DE-VALAS.pdf" TargetMode="External"/><Relationship Id="rId4800" Type="http://schemas.openxmlformats.org/officeDocument/2006/relationships/hyperlink" Target="https://www.caixa.gov.br/Downloads/sinapi-cadernos-tecnicos/SINAPI-CT-INSTALACOES-ELETRICAS-REDE-DE-DISTRIBUICAO.pdf" TargetMode="External"/><Relationship Id="rId6558" Type="http://schemas.openxmlformats.org/officeDocument/2006/relationships/hyperlink" Target="https://www.caixa.gov.br/Downloads/sinapi-cadernos-tecnicos/SINAPI-CT-INSTALACOES-EM-COBRE.pdf" TargetMode="External"/><Relationship Id="rId7956" Type="http://schemas.openxmlformats.org/officeDocument/2006/relationships/hyperlink" Target="https://www.caixa.gov.br/Downloads/sinapi-cadernos-tecnicos/SINAPI-CT-PINTURA-PARA-PISOS-E-PARA-SINALIZACAO-HORIZONTAL-E-VERTICAL.pdf" TargetMode="External"/><Relationship Id="rId9171" Type="http://schemas.openxmlformats.org/officeDocument/2006/relationships/hyperlink" Target="https://www.caixa.gov.br/Downloads/sinapi-cadernos-tecnicos/SINAPI-CT-TRANSPORTE-DE-MATERIAIS-DENTRO-DO-CANTEIRO-DE-OBRAS.pdf" TargetMode="External"/><Relationship Id="rId116" Type="http://schemas.openxmlformats.org/officeDocument/2006/relationships/hyperlink" Target="https://www.caixa.gov.br/Downloads/sinapi-cadernos-tecnicos/SINAPI-CT-ARGAMASSAS.pdf" TargetMode="External"/><Relationship Id="rId323" Type="http://schemas.openxmlformats.org/officeDocument/2006/relationships/hyperlink" Target="https://www.caixa.gov.br/Downloads/sinapi-cadernos-tecnicos/SINAPI-CT-ARMACAO-PARA-ESTRUTURAS-DE-CONCRETO-ARMADO.pdf" TargetMode="External"/><Relationship Id="rId530" Type="http://schemas.openxmlformats.org/officeDocument/2006/relationships/hyperlink" Target="https://www.caixa.gov.br/Downloads/sinapi-cadernos-tecnicos/SINAPI-CT-ASSENTAMENTO-DE-TUBOS-DE-PVC-E-METALICOS-EM-REDES-DE-AGUA.pdf" TargetMode="External"/><Relationship Id="rId1160" Type="http://schemas.openxmlformats.org/officeDocument/2006/relationships/hyperlink" Target="https://www.caixa.gov.br/Downloads/sinapi-cadernos-tecnicos/SINAPI-CT-CAIXAS-DE-AGUA-PARA-EDIFICACOES.pdf" TargetMode="External"/><Relationship Id="rId2004" Type="http://schemas.openxmlformats.org/officeDocument/2006/relationships/hyperlink" Target="https://www.caixa.gov.br/Downloads/sinapi-cadernos-tecnicos/SINAPI-CT-DEPRECIACAO-JUROS-IMPOSTOS-E-SEGUROS-MANUTENCAO-E-MATERIAIS-NA-OPERACAO-DOS-EQUIPAMENTOS.pdf" TargetMode="External"/><Relationship Id="rId2211" Type="http://schemas.openxmlformats.org/officeDocument/2006/relationships/hyperlink" Target="https://www.caixa.gov.br/Downloads/sinapi-cadernos-tecnicos/SINAPI-CT-DEPRECIACAO-JUROS-IMPOSTOS-E-SEGUROS-MANUTENCAO-E-MATERIAIS-NA-OPERACAO-DOS-EQUIPAMENTOS.pdf" TargetMode="External"/><Relationship Id="rId5367" Type="http://schemas.openxmlformats.org/officeDocument/2006/relationships/hyperlink" Target="https://www.caixa.gov.br/Downloads/sinapi-cadernos-tecnicos/SINAPI-CT-INSTALACOES-PREDIAIS-DE-ESGOTO-TUBOS-E-CONEXOES.pdf" TargetMode="External"/><Relationship Id="rId6765" Type="http://schemas.openxmlformats.org/officeDocument/2006/relationships/hyperlink" Target="https://www.caixa.gov.br/Downloads/sinapi-metodologia/Livro_SINAPI_Calculos_Parametros.pdf" TargetMode="External"/><Relationship Id="rId6972" Type="http://schemas.openxmlformats.org/officeDocument/2006/relationships/hyperlink" Target="https://www.caixa.gov.br/Downloads/sinapi-metodologia/Livro_SINAPI_Calculos_Parametros.pdf" TargetMode="External"/><Relationship Id="rId7609" Type="http://schemas.openxmlformats.org/officeDocument/2006/relationships/hyperlink" Target="https://www.caixa.gov.br/Downloads/sinapi-cadernos-tecnicos/SINAPI-CT-PARQUINHOS-E-EQUIPAMENTOS-DE-GINASTICA-AO-AR-LIVRE.pdf" TargetMode="External"/><Relationship Id="rId7816" Type="http://schemas.openxmlformats.org/officeDocument/2006/relationships/hyperlink" Target="https://www.caixa.gov.br/Downloads/sinapi-cadernos-tecnicos/SINAPI-CT-PINTURA-EXTERNA.pdf" TargetMode="External"/><Relationship Id="rId9031" Type="http://schemas.openxmlformats.org/officeDocument/2006/relationships/hyperlink" Target="https://www.caixa.gov.br/Downloads/sinapi-cadernos-tecnicos/SINAPI-CT-TRANSFORMADORES.pdf" TargetMode="External"/><Relationship Id="rId4176" Type="http://schemas.openxmlformats.org/officeDocument/2006/relationships/hyperlink" Target="https://www.caixa.gov.br/Downloads/sinapi-cadernos-tecnicos/SINAPI-CT-GESSO.pdf" TargetMode="External"/><Relationship Id="rId5574" Type="http://schemas.openxmlformats.org/officeDocument/2006/relationships/hyperlink" Target="https://www.caixa.gov.br/Downloads/sinapi-cadernos-tecnicos/SINAPI-CT-INSTALACOES-PREDIAIS-DE-AGUA-FRIA-EM-PVC.pdf" TargetMode="External"/><Relationship Id="rId5781" Type="http://schemas.openxmlformats.org/officeDocument/2006/relationships/hyperlink" Target="https://www.caixa.gov.br/Downloads/sinapi-cadernos-tecnicos/SINAPI-CT-INSTALACOES-PREDIAIS-DE-AGUA-QUENTE-EM-CPVC.pdf" TargetMode="External"/><Relationship Id="rId6418" Type="http://schemas.openxmlformats.org/officeDocument/2006/relationships/hyperlink" Target="https://www.caixa.gov.br/Downloads/sinapi-cadernos-tecnicos/SINAPI-CT-INSTALACOES-EM-COBRE.pdf" TargetMode="External"/><Relationship Id="rId6625" Type="http://schemas.openxmlformats.org/officeDocument/2006/relationships/hyperlink" Target="https://www.caixa.gov.br/Downloads/sinapi-cadernos-tecnicos/SINAPI-CT-INSTALACOES-PARA-CANTEIROS-DE-OBRAS.pdf" TargetMode="External"/><Relationship Id="rId6832" Type="http://schemas.openxmlformats.org/officeDocument/2006/relationships/hyperlink" Target="https://www.caixa.gov.br/Downloads/sinapi-metodologia/Livro_SINAPI_Calculos_Parametros.pdf" TargetMode="External"/><Relationship Id="rId1020" Type="http://schemas.openxmlformats.org/officeDocument/2006/relationships/hyperlink" Target="https://www.caixa.gov.br/Downloads/sinapi-cadernos-tecnicos/SINAPI-CT-BOCAS-PARA-BUEIROS.pdf" TargetMode="External"/><Relationship Id="rId1977" Type="http://schemas.openxmlformats.org/officeDocument/2006/relationships/hyperlink" Target="https://www.caixa.gov.br/Downloads/sinapi-cadernos-tecnicos/SINAPI-CT-DEPRECIACAO-JUROS-IMPOSTOS-E-SEGUROS-MANUTENCAO-E-MATERIAIS-NA-OPERACAO-DOS-EQUIPAMENTOS.pdf" TargetMode="External"/><Relationship Id="rId4383" Type="http://schemas.openxmlformats.org/officeDocument/2006/relationships/hyperlink" Target="https://www.caixa.gov.br/Downloads/sinapi-cadernos-tecnicos/SINAPI-CT-INSTALACOES-ELETRICAS-ELETRODUTOS-EMBUTIDOS-CABOS-CAIXAS-TOMADAS-E-INTERRUPTORES.pdf" TargetMode="External"/><Relationship Id="rId4590" Type="http://schemas.openxmlformats.org/officeDocument/2006/relationships/hyperlink" Target="https://www.caixa.gov.br/Downloads/sinapi-cadernos-tecnicos/SINAPI-CT-INSTALACOES-ELETRICAS-ELETRODUTOS-CONEXOES-E-CONDULETES-APARENTES.pdf" TargetMode="External"/><Relationship Id="rId5227" Type="http://schemas.openxmlformats.org/officeDocument/2006/relationships/hyperlink" Target="https://www.caixa.gov.br/Downloads/sinapi-cadernos-tecnicos/SINAPI-CT-INSTALACOES-HIDRAULICAS-EM-PEX.pdf" TargetMode="External"/><Relationship Id="rId5434" Type="http://schemas.openxmlformats.org/officeDocument/2006/relationships/hyperlink" Target="https://www.caixa.gov.br/Downloads/sinapi-cadernos-tecnicos/SINAPI-CT-INSTALACOES-PREDIAIS-DE-ESGOTO-TUBOS-E-CONEXOES.pdf" TargetMode="External"/><Relationship Id="rId5641" Type="http://schemas.openxmlformats.org/officeDocument/2006/relationships/hyperlink" Target="https://www.caixa.gov.br/Downloads/sinapi-cadernos-tecnicos/SINAPI-CT-INSTALACOES-PREDIAIS-DE-AGUA-FRIA-EM-PVC.pdf" TargetMode="External"/><Relationship Id="rId8797" Type="http://schemas.openxmlformats.org/officeDocument/2006/relationships/hyperlink" Target="https://www.caixa.gov.br/Downloads/sinapi-cadernos-tecnicos/SINAPI-CT-REVESTIMENTOS-CERAMICOS-INTERNOS.pdf" TargetMode="External"/><Relationship Id="rId1837" Type="http://schemas.openxmlformats.org/officeDocument/2006/relationships/hyperlink" Target="https://www.caixa.gov.br/Downloads/sinapi-cadernos-tecnicos/SINAPI-CT-CUSTOS-HORARIOS-PRODUTIVO-E-IMPRODUTIVO-DOS-EQUIPAMENTOS.pdf" TargetMode="External"/><Relationship Id="rId3192" Type="http://schemas.openxmlformats.org/officeDocument/2006/relationships/hyperlink" Target="https://www.caixa.gov.br/Downloads/sinapi-cadernos-tecnicos/SINAPI-CT-ESCAVACAO-VERTICAL-A-CEU-ABERTO.pdf" TargetMode="External"/><Relationship Id="rId4036" Type="http://schemas.openxmlformats.org/officeDocument/2006/relationships/hyperlink" Target="https://www.caixa.gov.br/Downloads/sinapi-cadernos-tecnicos/SINAPI-CT-FORMAS-PARA-ESTRUTURAS-DE-CONCRETO-ARMADO.pdf" TargetMode="External"/><Relationship Id="rId4243" Type="http://schemas.openxmlformats.org/officeDocument/2006/relationships/hyperlink" Target="https://www.caixa.gov.br/Downloads/sinapi-cadernos-tecnicos/SINAPI-CT-GUIAS-E-SARJETAS.pdf" TargetMode="External"/><Relationship Id="rId4450" Type="http://schemas.openxmlformats.org/officeDocument/2006/relationships/hyperlink" Target="https://www.caixa.gov.br/Downloads/sinapi-cadernos-tecnicos/SINAPI-CT-INSTALACOES-ELETRICAS-ELETRODUTOS-EMBUTIDOS-CABOS-CAIXAS-TOMADAS-E-INTERRUPTORES.pdf" TargetMode="External"/><Relationship Id="rId5501" Type="http://schemas.openxmlformats.org/officeDocument/2006/relationships/hyperlink" Target="https://www.caixa.gov.br/Downloads/sinapi-cadernos-tecnicos/SINAPI-CT-INSTALACOES-PREDIAIS-DE-AGUA-FRIA-EM-PVC.pdf" TargetMode="External"/><Relationship Id="rId7399" Type="http://schemas.openxmlformats.org/officeDocument/2006/relationships/hyperlink" Target="https://www.caixa.gov.br/Downloads/sinapi-cadernos-tecnicos/SINAPI-CT-MASSA-UNICA-INTERNA.pdf" TargetMode="External"/><Relationship Id="rId8657" Type="http://schemas.openxmlformats.org/officeDocument/2006/relationships/hyperlink" Target="https://www.caixa.gov.br/Downloads/sinapi-cadernos-tecnicos/SINAPI-CT-REDES-DE-AGUA-E-ESGOTO-EM-PEAD-LISO-(TUBOS-E-CONEXOES).pdf" TargetMode="External"/><Relationship Id="rId8864" Type="http://schemas.openxmlformats.org/officeDocument/2006/relationships/hyperlink" Target="https://www.caixa.gov.br/Downloads/sinapi-cadernos-tecnicos/SINAPI-CT-SINALIZACAO-VERTICAL-VIARIA.pdf" TargetMode="External"/><Relationship Id="rId9708" Type="http://schemas.openxmlformats.org/officeDocument/2006/relationships/hyperlink" Target="https://www.caixa.gov.br/Downloads/sinapi-cadernos-tecnicos/SINAPI-CT-VALVULAS-PARA-REDES-DE-SANEAMENTO.pdf" TargetMode="External"/><Relationship Id="rId3052" Type="http://schemas.openxmlformats.org/officeDocument/2006/relationships/hyperlink" Target="https://www.caixa.gov.br/Downloads/sinapi-cadernos-tecnicos/SINAPI-CT-EQUIPAMENTOS-DE-PROTECAO-COLETIVA.pdf" TargetMode="External"/><Relationship Id="rId4103" Type="http://schemas.openxmlformats.org/officeDocument/2006/relationships/hyperlink" Target="https://www.caixa.gov.br/Downloads/sinapi-cadernos-tecnicos/SINAPI-CT-FORMAS-PARA-ESTRUTURAS-DE-CONCRETO-ARMADO.pdf" TargetMode="External"/><Relationship Id="rId4310" Type="http://schemas.openxmlformats.org/officeDocument/2006/relationships/hyperlink" Target="https://www.caixa.gov.br/Downloads/sinapi-cadernos-tecnicos/SINAPI-CT-ILUMINACAO-PREDIAL-E-MONITORAMENTO.pdf" TargetMode="External"/><Relationship Id="rId7259" Type="http://schemas.openxmlformats.org/officeDocument/2006/relationships/hyperlink" Target="https://www.caixa.gov.br/Downloads/sinapi-cadernos-tecnicos/SINAPI-CT-LUMINARIAS-EXTERNAS.pdf" TargetMode="External"/><Relationship Id="rId7466" Type="http://schemas.openxmlformats.org/officeDocument/2006/relationships/hyperlink" Target="https://www.caixa.gov.br/Downloads/sinapi-cadernos-tecnicos/SINAPI-CT-MONTAGEM-DE-GRUAS-E-CREMALHEIRAS.pdf" TargetMode="External"/><Relationship Id="rId7673" Type="http://schemas.openxmlformats.org/officeDocument/2006/relationships/hyperlink" Target="https://www.caixa.gov.br/Downloads/sinapi-cadernos-tecnicos/SINAPI-CT-PAVIMENTO-INTERTRAVADO.pdf" TargetMode="External"/><Relationship Id="rId7880" Type="http://schemas.openxmlformats.org/officeDocument/2006/relationships/hyperlink" Target="https://www.caixa.gov.br/Downloads/sinapi-cadernos-tecnicos/SINAPI-CT-PINTURA-EM-MADEIRA.pdf" TargetMode="External"/><Relationship Id="rId8517" Type="http://schemas.openxmlformats.org/officeDocument/2006/relationships/hyperlink" Target="https://www.caixa.gov.br/Downloads/sinapi-cadernos-tecnicos/SINAPI-CT-RECOMPOSICAO-DE-PAVIMENTOS.pdf" TargetMode="External"/><Relationship Id="rId8724" Type="http://schemas.openxmlformats.org/officeDocument/2006/relationships/hyperlink" Target="https://www.caixa.gov.br/Downloads/sinapi-cadernos-tecnicos/SINAPI-CT-REDES-DE-AGUA-E-ESGOTO-EM-PEAD-LISO-(TUBOS-E-CONEXOES).pdf" TargetMode="External"/><Relationship Id="rId180" Type="http://schemas.openxmlformats.org/officeDocument/2006/relationships/hyperlink" Target="https://www.caixa.gov.br/Downloads/sinapi-cadernos-tecnicos/SINAPI-CT-ARGAMASSAS.pdf" TargetMode="External"/><Relationship Id="rId1904" Type="http://schemas.openxmlformats.org/officeDocument/2006/relationships/hyperlink" Target="https://www.caixa.gov.br/Downloads/sinapi-cadernos-tecnicos/SINAPI-CT-DEMOLICOES-E-REMOCOES.pdf" TargetMode="External"/><Relationship Id="rId6068" Type="http://schemas.openxmlformats.org/officeDocument/2006/relationships/hyperlink" Target="https://www.caixa.gov.br/Downloads/sinapi-cadernos-tecnicos/SINAPI-CT-INSTALACOES-DE-GAS-E-INCENDIO-EM-ACO-E-FERRO-GALVANIZADO.pdf" TargetMode="External"/><Relationship Id="rId6275" Type="http://schemas.openxmlformats.org/officeDocument/2006/relationships/hyperlink" Target="https://www.caixa.gov.br/Downloads/sinapi-cadernos-tecnicos/SINAPI-CT-INSTALACOES-DE-GAS-EM-PEX-MULTICAMADAS.pdf" TargetMode="External"/><Relationship Id="rId6482" Type="http://schemas.openxmlformats.org/officeDocument/2006/relationships/hyperlink" Target="https://www.caixa.gov.br/Downloads/sinapi-cadernos-tecnicos/SINAPI-CT-INSTALACOES-EM-COBRE.pdf" TargetMode="External"/><Relationship Id="rId7119" Type="http://schemas.openxmlformats.org/officeDocument/2006/relationships/hyperlink" Target="https://www.caixa.gov.br/Downloads/sinapi-metodologia/Livro_SINAPI_Calculos_Parametros.pdf" TargetMode="External"/><Relationship Id="rId7326" Type="http://schemas.openxmlformats.org/officeDocument/2006/relationships/hyperlink" Target="https://www.caixa.gov.br/Downloads/sinapi-cadernos-tecnicos/SINAPI-CT-MASSA-UNICA-EXTERNA.pdf" TargetMode="External"/><Relationship Id="rId7533" Type="http://schemas.openxmlformats.org/officeDocument/2006/relationships/hyperlink" Target="https://www.caixa.gov.br/Downloads/sinapi-cadernos-tecnicos/SINAPI-CT-PAREDES-DE-CONCRETO-ESTUCAMENTO.pdf" TargetMode="External"/><Relationship Id="rId8931" Type="http://schemas.openxmlformats.org/officeDocument/2006/relationships/hyperlink" Target="https://www.caixa.gov.br/Downloads/sinapi-cadernos-tecnicos/SINAPI-CT-SISTEMAS-DE-MEDICAO.pdf" TargetMode="External"/><Relationship Id="rId3869" Type="http://schemas.openxmlformats.org/officeDocument/2006/relationships/hyperlink" Target="https://www.caixa.gov.br/Downloads/sinapi-cadernos-tecnicos/SINAPI-CT-EXECUCAO-DE-TIRANTES.pdf" TargetMode="External"/><Relationship Id="rId5084" Type="http://schemas.openxmlformats.org/officeDocument/2006/relationships/hyperlink" Target="https://www.caixa.gov.br/Downloads/sinapi-cadernos-tecnicos/SINAPI-CT-INSTALACOES-HIDRAULICAS-RESERVACAO-E-BOMBAS-DE-RECALQUE.pdf" TargetMode="External"/><Relationship Id="rId5291" Type="http://schemas.openxmlformats.org/officeDocument/2006/relationships/hyperlink" Target="https://www.caixa.gov.br/Downloads/sinapi-cadernos-tecnicos/SINAPI-CT-INSTALACOES-HIDRAULICAS-EM-PPR.pdf" TargetMode="External"/><Relationship Id="rId6135" Type="http://schemas.openxmlformats.org/officeDocument/2006/relationships/hyperlink" Target="https://www.caixa.gov.br/Downloads/sinapi-cadernos-tecnicos/SINAPI-CT-INSTALACOES-DE-GAS-E-INCENDIO-EM-ACO-E-FERRO-GALVANIZADO.pdf" TargetMode="External"/><Relationship Id="rId6342" Type="http://schemas.openxmlformats.org/officeDocument/2006/relationships/hyperlink" Target="https://www.caixa.gov.br/Downloads/sinapi-cadernos-tecnicos/SINAPI-CT-INSTALACOES-DE-AR-CONDICIONADO.pdf" TargetMode="External"/><Relationship Id="rId7740" Type="http://schemas.openxmlformats.org/officeDocument/2006/relationships/hyperlink" Target="https://www.caixa.gov.br/Downloads/sinapi-cadernos-tecnicos/SINAPI-CT-PERFURACAO-HORIZONTAL-DIRECIONAL-HDD.pdf" TargetMode="External"/><Relationship Id="rId9498" Type="http://schemas.openxmlformats.org/officeDocument/2006/relationships/hyperlink" Target="https://www.caixa.gov.br/Downloads/sinapi-cadernos-tecnicos/SINAPI-CT-VERGAS-CONTRAVERGAS-E-FIXACAO-DE-ALVENARIA.pdf" TargetMode="External"/><Relationship Id="rId997" Type="http://schemas.openxmlformats.org/officeDocument/2006/relationships/hyperlink" Target="https://www.caixa.gov.br/Downloads/sinapi-cadernos-tecnicos/SINAPI-CT-BOCAS-PARA-BUEIROS.pdf" TargetMode="External"/><Relationship Id="rId2678" Type="http://schemas.openxmlformats.org/officeDocument/2006/relationships/hyperlink" Target="https://www.caixa.gov.br/Downloads/sinapi-cadernos-tecnicos/SINAPI-CT-DEPRECIACAO-JUROS-IMPOSTOS-E-SEGUROS-MANUTENCAO-E-MATERIAIS-NA-OPERACAO-DOS-EQUIPAMENTOS.pdf" TargetMode="External"/><Relationship Id="rId2885" Type="http://schemas.openxmlformats.org/officeDocument/2006/relationships/hyperlink" Target="https://www.caixa.gov.br/Downloads/sinapi-cadernos-tecnicos/SINAPI-CT-ELETROCALHAS.pdf" TargetMode="External"/><Relationship Id="rId3729" Type="http://schemas.openxmlformats.org/officeDocument/2006/relationships/hyperlink" Target="https://www.caixa.gov.br/Downloads/sinapi-cadernos-tecnicos/SINAPI-CT-ESTRUTURAS-PRE-FABRICADAS-E-PRE-MOLDADAS.pdf" TargetMode="External"/><Relationship Id="rId3936" Type="http://schemas.openxmlformats.org/officeDocument/2006/relationships/hyperlink" Target="https://www.caixa.gov.br/Downloads/sinapi-cadernos-tecnicos/SINAPI-CT-FOSSAS-E-SUMIDOUROS.pdf" TargetMode="External"/><Relationship Id="rId5151" Type="http://schemas.openxmlformats.org/officeDocument/2006/relationships/hyperlink" Target="https://www.caixa.gov.br/Downloads/sinapi-cadernos-tecnicos/SINAPI-CT-INSTALACOES-HIDRAULICAS-EM-PEX.pdf" TargetMode="External"/><Relationship Id="rId7600" Type="http://schemas.openxmlformats.org/officeDocument/2006/relationships/hyperlink" Target="https://www.caixa.gov.br/Downloads/sinapi-cadernos-tecnicos/SINAPI-CT-PARQUINHOS-E-EQUIPAMENTOS-DE-GINASTICA-AO-AR-LIVRE.pdf" TargetMode="External"/><Relationship Id="rId857" Type="http://schemas.openxmlformats.org/officeDocument/2006/relationships/hyperlink" Target="https://www.caixa.gov.br/Downloads/sinapi-cadernos-tecnicos/SINAPI-CT-ATERROS-BASES-SUB-BASES-E-IMPRIMACOES.pdf" TargetMode="External"/><Relationship Id="rId1487" Type="http://schemas.openxmlformats.org/officeDocument/2006/relationships/hyperlink" Target="https://www.caixa.gov.br/Downloads/sinapi-cadernos-tecnicos/SINAPI-CT-CUSTOS-HORARIOS-PRODUTIVO-E-IMPRODUTIVO-DOS-EQUIPAMENTOS.pdf" TargetMode="External"/><Relationship Id="rId1694" Type="http://schemas.openxmlformats.org/officeDocument/2006/relationships/hyperlink" Target="https://www.caixa.gov.br/Downloads/sinapi-cadernos-tecnicos/SINAPI-CT-CUSTOS-HORARIOS-PRODUTIVO-E-IMPRODUTIVO-DOS-EQUIPAMENTOS.pdf" TargetMode="External"/><Relationship Id="rId2538" Type="http://schemas.openxmlformats.org/officeDocument/2006/relationships/hyperlink" Target="https://www.caixa.gov.br/Downloads/sinapi-cadernos-tecnicos/SINAPI-CT-DEPRECIACAO-JUROS-IMPOSTOS-E-SEGUROS-MANUTENCAO-E-MATERIAIS-NA-OPERACAO-DOS-EQUIPAMENTOS.pdf" TargetMode="External"/><Relationship Id="rId2745" Type="http://schemas.openxmlformats.org/officeDocument/2006/relationships/hyperlink" Target="https://www.caixa.gov.br/Downloads/sinapi-cadernos-tecnicos/SINAPI-CT-DRENAGEM-DE-AR-CONDICIONADO.pdf" TargetMode="External"/><Relationship Id="rId2952" Type="http://schemas.openxmlformats.org/officeDocument/2006/relationships/hyperlink" Target="https://www.caixa.gov.br/Downloads/sinapi-cadernos-tecnicos/SINAPI-CT-ENERGIA-SOLAR-PARA-EDIFICACOES.pdf" TargetMode="External"/><Relationship Id="rId6202" Type="http://schemas.openxmlformats.org/officeDocument/2006/relationships/hyperlink" Target="https://www.caixa.gov.br/Downloads/sinapi-cadernos-tecnicos/SINAPI-CT-INSTALACOES-DE-GAS-E-INCENDIO-EM-ACO-E-FERRO-GALVANIZADO.pdf" TargetMode="External"/><Relationship Id="rId9358" Type="http://schemas.openxmlformats.org/officeDocument/2006/relationships/hyperlink" Target="https://www.caixa.gov.br/Downloads/sinapi-cadernos-tecnicos/SINAPI-CT-TRANSPORTE-CARGA-E-DESCARGA-DE-MATERIAIS.pdf" TargetMode="External"/><Relationship Id="rId9565" Type="http://schemas.openxmlformats.org/officeDocument/2006/relationships/hyperlink" Target="https://www.caixa.gov.br/Downloads/sinapi-cadernos-tecnicos/SINAPI-CT-VALVULAS-E-REGISTROS-PARA-SISTEMAS-PREDIAIS.pdf" TargetMode="External"/><Relationship Id="rId717" Type="http://schemas.openxmlformats.org/officeDocument/2006/relationships/hyperlink" Target="https://www.caixa.gov.br/Downloads/sinapi-cadernos-tecnicos/SINAPI-CT-ATERRO-E-REATERRO-DE-VALAS.pdf" TargetMode="External"/><Relationship Id="rId924" Type="http://schemas.openxmlformats.org/officeDocument/2006/relationships/hyperlink" Target="https://www.caixa.gov.br/Downloads/sinapi-cadernos-tecnicos/SINAPI-CT-ATERROS-BASES-SUB-BASES-E-IMPRIMACOES.pdf" TargetMode="External"/><Relationship Id="rId1347" Type="http://schemas.openxmlformats.org/officeDocument/2006/relationships/hyperlink" Target="https://www.caixa.gov.br/Downloads/sinapi-cadernos-tecnicos/SINAPI-CT-CONCRETO-PROTENDIDO.pdf" TargetMode="External"/><Relationship Id="rId1554" Type="http://schemas.openxmlformats.org/officeDocument/2006/relationships/hyperlink" Target="https://www.caixa.gov.br/Downloads/sinapi-cadernos-tecnicos/SINAPI-CT-CUSTOS-HORARIOS-PRODUTIVO-E-IMPRODUTIVO-DOS-EQUIPAMENTOS.pdf" TargetMode="External"/><Relationship Id="rId1761" Type="http://schemas.openxmlformats.org/officeDocument/2006/relationships/hyperlink" Target="https://www.caixa.gov.br/Downloads/sinapi-cadernos-tecnicos/SINAPI-CT-CUSTOS-HORARIOS-PRODUTIVO-E-IMPRODUTIVO-DOS-EQUIPAMENTOS.pdf" TargetMode="External"/><Relationship Id="rId2605" Type="http://schemas.openxmlformats.org/officeDocument/2006/relationships/hyperlink" Target="https://www.caixa.gov.br/Downloads/sinapi-cadernos-tecnicos/SINAPI-CT-DEPRECIACAO-JUROS-IMPOSTOS-E-SEGUROS-MANUTENCAO-E-MATERIAIS-NA-OPERACAO-DOS-EQUIPAMENTOS.pdf" TargetMode="External"/><Relationship Id="rId2812" Type="http://schemas.openxmlformats.org/officeDocument/2006/relationships/hyperlink" Target="https://www.caixa.gov.br/Downloads/sinapi-cadernos-tecnicos/SINAPI-CT-DUTOS-PARA-AR-CONDICIONADO.pdf" TargetMode="External"/><Relationship Id="rId5011" Type="http://schemas.openxmlformats.org/officeDocument/2006/relationships/hyperlink" Target="https://www.caixa.gov.br/Downloads/sinapi-cadernos-tecnicos/SINAPI-CT-INSTALACOES-HIDRAULICAS-RESERVACAO-E-BOMBAS-DE-RECALQUE.pdf" TargetMode="External"/><Relationship Id="rId5968" Type="http://schemas.openxmlformats.org/officeDocument/2006/relationships/hyperlink" Target="https://www.caixa.gov.br/Downloads/sinapi-cadernos-tecnicos/SINAPI-CT-INSTALACOES-DE-GAS-E-INCENDIO-EM-ACO-E-FERRO-GALVANIZADO.pdf" TargetMode="External"/><Relationship Id="rId8167" Type="http://schemas.openxmlformats.org/officeDocument/2006/relationships/hyperlink" Target="https://www.caixa.gov.br/Downloads/sinapi-cadernos-tecnicos/SINAPI-CT-POCOS-DE-VISITA-E-CAIXAS-PARA-BOCAS-DE-LOBO.pdf" TargetMode="External"/><Relationship Id="rId8374" Type="http://schemas.openxmlformats.org/officeDocument/2006/relationships/hyperlink" Target="https://www.caixa.gov.br/Downloads/sinapi-cadernos-tecnicos/SINAPI-CT-RADIER-PISO-DE-CONCRETO-E-LAJE-SOBRE-SOLO.pdf" TargetMode="External"/><Relationship Id="rId8581" Type="http://schemas.openxmlformats.org/officeDocument/2006/relationships/hyperlink" Target="https://www.caixa.gov.br/Downloads/sinapi-cadernos-tecnicos/SINAPI-CT-REDES-DE-LOGICA-TELEFONIA-E-IMAGEM.pdf" TargetMode="External"/><Relationship Id="rId9218" Type="http://schemas.openxmlformats.org/officeDocument/2006/relationships/hyperlink" Target="https://www.caixa.gov.br/Downloads/sinapi-cadernos-tecnicos/SINAPI-CT-TRANSPORTE-DE-MATERIAIS-DENTRO-DO-CANTEIRO-DE-OBRAS.pdf" TargetMode="External"/><Relationship Id="rId9425" Type="http://schemas.openxmlformats.org/officeDocument/2006/relationships/hyperlink" Target="https://www.caixa.gov.br/Downloads/sinapi-cadernos-tecnicos/SINAPI-CT-TUBULACAO-FLANGEADA-PARA-REDES-DE-AGUA.pdf" TargetMode="External"/><Relationship Id="rId9632" Type="http://schemas.openxmlformats.org/officeDocument/2006/relationships/hyperlink" Target="https://www.caixa.gov.br/Downloads/sinapi-cadernos-tecnicos/SINAPI-CT-VALVULAS-E-REGISTROS-PARA-SISTEMAS-PREDIAIS.pdf" TargetMode="External"/><Relationship Id="rId53" Type="http://schemas.openxmlformats.org/officeDocument/2006/relationships/hyperlink" Target="https://www.caixa.gov.br/Downloads/sinapi-cadernos-tecnicos/SINAPI-CT-ALVENARIA-DE-VEDACAO.pdf" TargetMode="External"/><Relationship Id="rId1207" Type="http://schemas.openxmlformats.org/officeDocument/2006/relationships/hyperlink" Target="https://www.caixa.gov.br/Downloads/sinapi-cadernos-tecnicos/SINAPI-CT-CANALETAS-GRELHAS-E-CAIXAS-COM-GRELHA-PARA-DRENAGEM.pdf" TargetMode="External"/><Relationship Id="rId1414" Type="http://schemas.openxmlformats.org/officeDocument/2006/relationships/hyperlink" Target="https://www.caixa.gov.br/Downloads/sinapi-cadernos-tecnicos/SINAPI-CT-CONTRAPISO.pdf" TargetMode="External"/><Relationship Id="rId1621" Type="http://schemas.openxmlformats.org/officeDocument/2006/relationships/hyperlink" Target="https://www.caixa.gov.br/Downloads/sinapi-cadernos-tecnicos/SINAPI-CT-CUSTOS-HORARIOS-PRODUTIVO-E-IMPRODUTIVO-DOS-EQUIPAMENTOS.pdf" TargetMode="External"/><Relationship Id="rId4777" Type="http://schemas.openxmlformats.org/officeDocument/2006/relationships/hyperlink" Target="https://www.caixa.gov.br/Downloads/sinapi-cadernos-tecnicos/SINAPI-CT-INSTALACOES-ELETRICAS-REDE-DE-DISTRIBUICAO.pdf" TargetMode="External"/><Relationship Id="rId4984" Type="http://schemas.openxmlformats.org/officeDocument/2006/relationships/hyperlink" Target="https://www.caixa.gov.br/Downloads/sinapi-cadernos-tecnicos/SINAPI-CT-INSTALACOES-HIDRAULICAS-RESERVACAO-E-BOMBAS-DE-RECALQUE.pdf" TargetMode="External"/><Relationship Id="rId5828" Type="http://schemas.openxmlformats.org/officeDocument/2006/relationships/hyperlink" Target="https://www.caixa.gov.br/Downloads/sinapi-cadernos-tecnicos/SINAPI-CT-INSTALACOES-PREDIAIS-DE-AGUAS-PLUVIAIS-TUBOS-CONEXOES-CAIXAS-E-RALOS.pdf" TargetMode="External"/><Relationship Id="rId7183" Type="http://schemas.openxmlformats.org/officeDocument/2006/relationships/hyperlink" Target="https://www.caixa.gov.br/Downloads/sinapi-cadernos-tecnicos/SINAPI-CT-LOUCAS-E-METAIS.pdf" TargetMode="External"/><Relationship Id="rId7390" Type="http://schemas.openxmlformats.org/officeDocument/2006/relationships/hyperlink" Target="https://www.caixa.gov.br/Downloads/sinapi-cadernos-tecnicos/SINAPI-CT-MASSA-UNICA-INTERNA.pdf" TargetMode="External"/><Relationship Id="rId8027" Type="http://schemas.openxmlformats.org/officeDocument/2006/relationships/hyperlink" Target="https://www.caixa.gov.br/Downloads/sinapi-cadernos-tecnicos/SINAPI-CT-PISOS.pdf" TargetMode="External"/><Relationship Id="rId8234" Type="http://schemas.openxmlformats.org/officeDocument/2006/relationships/hyperlink" Target="https://www.caixa.gov.br/Downloads/sinapi-cadernos-tecnicos/SINAPI-CT-POCOS-DE-VISITA-E-CAIXAS-PARA-BOCAS-DE-LOBO.pdf" TargetMode="External"/><Relationship Id="rId8441" Type="http://schemas.openxmlformats.org/officeDocument/2006/relationships/hyperlink" Target="https://www.caixa.gov.br/Downloads/sinapi-cadernos-tecnicos/SINAPI-CT-RASGOS-E-FIXACOES.pdf" TargetMode="External"/><Relationship Id="rId3379" Type="http://schemas.openxmlformats.org/officeDocument/2006/relationships/hyperlink" Target="https://www.caixa.gov.br/Downloads/sinapi-cadernos-tecnicos/SINAPI-CT-ESCORAMENTO-E-PREPARO-DE-FUNDO-DE-VALAS.pdf" TargetMode="External"/><Relationship Id="rId3586" Type="http://schemas.openxmlformats.org/officeDocument/2006/relationships/hyperlink" Target="https://www.caixa.gov.br/Downloads/sinapi-cadernos-tecnicos/SINAPI-CT-ESTACAS-BROCA-STRAUSS-E-ESCAVADA-COM-FLUIDO-ESTABILIZANTE.pdf" TargetMode="External"/><Relationship Id="rId3793" Type="http://schemas.openxmlformats.org/officeDocument/2006/relationships/hyperlink" Target="https://www.caixa.gov.br/Downloads/sinapi-cadernos-tecnicos/SINAPI-CT-ESTRUTURAS-DE-MADEIRA.pdf" TargetMode="External"/><Relationship Id="rId4637" Type="http://schemas.openxmlformats.org/officeDocument/2006/relationships/hyperlink" Target="https://www.caixa.gov.br/Downloads/sinapi-cadernos-tecnicos/SINAPI-CT-INSTALACOES-ELETRICAS-QUADROS-CABOS-DISJUNTORES-CONTATORES-E-BARRAMENTOS-BLINDADOS.pdf" TargetMode="External"/><Relationship Id="rId7043" Type="http://schemas.openxmlformats.org/officeDocument/2006/relationships/hyperlink" Target="https://www.caixa.gov.br/Downloads/sinapi-metodologia/Livro_SINAPI_Calculos_Parametros.pdf" TargetMode="External"/><Relationship Id="rId7250" Type="http://schemas.openxmlformats.org/officeDocument/2006/relationships/hyperlink" Target="https://www.caixa.gov.br/Downloads/sinapi-cadernos-tecnicos/SINAPI-CT-LUMINARIAS-EXTERNAS.pdf" TargetMode="External"/><Relationship Id="rId8301" Type="http://schemas.openxmlformats.org/officeDocument/2006/relationships/hyperlink" Target="https://www.caixa.gov.br/Downloads/sinapi-cadernos-tecnicos/SINAPI-CT-PRODUCAO-DE-CONCRETO.pdf" TargetMode="External"/><Relationship Id="rId2188" Type="http://schemas.openxmlformats.org/officeDocument/2006/relationships/hyperlink" Target="https://www.caixa.gov.br/Downloads/sinapi-cadernos-tecnicos/SINAPI-CT-DEPRECIACAO-JUROS-IMPOSTOS-E-SEGUROS-MANUTENCAO-E-MATERIAIS-NA-OPERACAO-DOS-EQUIPAMENTOS.pdf" TargetMode="External"/><Relationship Id="rId2395" Type="http://schemas.openxmlformats.org/officeDocument/2006/relationships/hyperlink" Target="https://www.caixa.gov.br/Downloads/sinapi-cadernos-tecnicos/SINAPI-CT-DEPRECIACAO-JUROS-IMPOSTOS-E-SEGUROS-MANUTENCAO-E-MATERIAIS-NA-OPERACAO-DOS-EQUIPAMENTOS.pdf" TargetMode="External"/><Relationship Id="rId3239" Type="http://schemas.openxmlformats.org/officeDocument/2006/relationships/hyperlink" Target="https://www.caixa.gov.br/Downloads/sinapi-cadernos-tecnicos/SINAPI-CT-ESCAVACAO-VERTICAL-A-CEU-ABERTO.pdf" TargetMode="External"/><Relationship Id="rId3446" Type="http://schemas.openxmlformats.org/officeDocument/2006/relationships/hyperlink" Target="https://www.caixa.gov.br/Downloads/sinapi-cadernos-tecnicos/SINAPI-CT-ESQUADRIAS-JANELAS.pdf" TargetMode="External"/><Relationship Id="rId4844" Type="http://schemas.openxmlformats.org/officeDocument/2006/relationships/hyperlink" Target="https://www.caixa.gov.br/Downloads/sinapi-cadernos-tecnicos/SINAPI-CT-INSTALACOES-HIDRAULICAS-RESERVACAO-E-BOMBAS-DE-RECALQUE.pdf" TargetMode="External"/><Relationship Id="rId7110" Type="http://schemas.openxmlformats.org/officeDocument/2006/relationships/hyperlink" Target="https://www.caixa.gov.br/Downloads/sinapi-metodologia/Livro_SINAPI_Calculos_Parametros.pdf" TargetMode="External"/><Relationship Id="rId367" Type="http://schemas.openxmlformats.org/officeDocument/2006/relationships/hyperlink" Target="https://www.caixa.gov.br/Downloads/sinapi-cadernos-tecnicos/SINAPI-CT-ASSENTAMENTO-DE-TUBOS-DE-ESGOTO-EM-PVC-E-PEAD.pdf" TargetMode="External"/><Relationship Id="rId574" Type="http://schemas.openxmlformats.org/officeDocument/2006/relationships/hyperlink" Target="https://www.caixa.gov.br/Downloads/sinapi-cadernos-tecnicos/SINAPI-CT-ASSENTAMENTO-DE-TUBOS-DE-PVC-E-METALICOS-EM-REDES-DE-AGUA.pdf" TargetMode="External"/><Relationship Id="rId2048" Type="http://schemas.openxmlformats.org/officeDocument/2006/relationships/hyperlink" Target="https://www.caixa.gov.br/Downloads/sinapi-cadernos-tecnicos/SINAPI-CT-DEPRECIACAO-JUROS-IMPOSTOS-E-SEGUROS-MANUTENCAO-E-MATERIAIS-NA-OPERACAO-DOS-EQUIPAMENTOS.pdf" TargetMode="External"/><Relationship Id="rId2255" Type="http://schemas.openxmlformats.org/officeDocument/2006/relationships/hyperlink" Target="https://www.caixa.gov.br/Downloads/sinapi-cadernos-tecnicos/SINAPI-CT-DEPRECIACAO-JUROS-IMPOSTOS-E-SEGUROS-MANUTENCAO-E-MATERIAIS-NA-OPERACAO-DOS-EQUIPAMENTOS.pdf" TargetMode="External"/><Relationship Id="rId3653" Type="http://schemas.openxmlformats.org/officeDocument/2006/relationships/hyperlink" Target="https://www.caixa.gov.br/Downloads/sinapi-cadernos-tecnicos/SINAPI-CT-ESTRUTURA-E-TRAMA-PARA-COBERTURA.pdf" TargetMode="External"/><Relationship Id="rId3860" Type="http://schemas.openxmlformats.org/officeDocument/2006/relationships/hyperlink" Target="https://www.caixa.gov.br/Downloads/sinapi-cadernos-tecnicos/SINAPI-CT-EXECUCAO-DE-TIRANTES.pdf" TargetMode="External"/><Relationship Id="rId4704" Type="http://schemas.openxmlformats.org/officeDocument/2006/relationships/hyperlink" Target="https://www.caixa.gov.br/Downloads/sinapi-cadernos-tecnicos/SINAPI-CT-INSTALACOES-ELETRICAS-QUADROS-CABOS-DISJUNTORES-CONTATORES-E-BARRAMENTOS-BLINDADOS.pdf" TargetMode="External"/><Relationship Id="rId4911" Type="http://schemas.openxmlformats.org/officeDocument/2006/relationships/hyperlink" Target="https://www.caixa.gov.br/Downloads/sinapi-cadernos-tecnicos/SINAPI-CT-INSTALACOES-HIDRAULICAS-RESERVACAO-E-BOMBAS-DE-RECALQUE.pdf" TargetMode="External"/><Relationship Id="rId9075" Type="http://schemas.openxmlformats.org/officeDocument/2006/relationships/hyperlink" Target="https://www.caixa.gov.br/Downloads/sinapi-cadernos-tecnicos/SINAPI-CT-TRANSPORTE-FLUVIAL-CARGA-E-DESCARGA.pdf" TargetMode="External"/><Relationship Id="rId9282" Type="http://schemas.openxmlformats.org/officeDocument/2006/relationships/hyperlink" Target="https://www.caixa.gov.br/Downloads/sinapi-cadernos-tecnicos/SINAPI-CT-TRANSPORTE-CARGA-E-DESCARGA-DE-MATERIAIS.pdf" TargetMode="External"/><Relationship Id="rId227" Type="http://schemas.openxmlformats.org/officeDocument/2006/relationships/hyperlink" Target="https://www.caixa.gov.br/Downloads/sinapi-cadernos-tecnicos/SINAPI-CT-ARGAMASSAS.pdf" TargetMode="External"/><Relationship Id="rId781" Type="http://schemas.openxmlformats.org/officeDocument/2006/relationships/hyperlink" Target="https://www.caixa.gov.br/Downloads/sinapi-cadernos-tecnicos/SINAPI-CT-ATERROS-BASES-SUB-BASES-E-IMPRIMACOES.pdf" TargetMode="External"/><Relationship Id="rId2462" Type="http://schemas.openxmlformats.org/officeDocument/2006/relationships/hyperlink" Target="https://www.caixa.gov.br/Downloads/sinapi-cadernos-tecnicos/SINAPI-CT-DEPRECIACAO-JUROS-IMPOSTOS-E-SEGUROS-MANUTENCAO-E-MATERIAIS-NA-OPERACAO-DOS-EQUIPAMENTOS.pdf" TargetMode="External"/><Relationship Id="rId3306" Type="http://schemas.openxmlformats.org/officeDocument/2006/relationships/hyperlink" Target="https://www.caixa.gov.br/Downloads/sinapi-cadernos-tecnicos/SINAPI-CT-ESCAVACAO-DE-VALAS.pdf" TargetMode="External"/><Relationship Id="rId3513" Type="http://schemas.openxmlformats.org/officeDocument/2006/relationships/hyperlink" Target="https://www.caixa.gov.br/Downloads/sinapi-cadernos-tecnicos/SINAPI-CT-ESQUADRIAS-PORTAS.pdf" TargetMode="External"/><Relationship Id="rId3720" Type="http://schemas.openxmlformats.org/officeDocument/2006/relationships/hyperlink" Target="https://www.caixa.gov.br/Downloads/sinapi-cadernos-tecnicos/SINAPI-CT-ESTRUTURA-E-TRAMA-PARA-COBERTURA.pdf" TargetMode="External"/><Relationship Id="rId6669" Type="http://schemas.openxmlformats.org/officeDocument/2006/relationships/hyperlink" Target="https://www.caixa.gov.br/Downloads/sinapi-cadernos-tecnicos/SINAPI-CT-LAJES-PRE-MOLDADAS.pdf" TargetMode="External"/><Relationship Id="rId6876" Type="http://schemas.openxmlformats.org/officeDocument/2006/relationships/hyperlink" Target="https://www.caixa.gov.br/Downloads/sinapi-metodologia/Livro_SINAPI_Calculos_Parametros.pdf" TargetMode="External"/><Relationship Id="rId7927" Type="http://schemas.openxmlformats.org/officeDocument/2006/relationships/hyperlink" Target="https://www.caixa.gov.br/Downloads/sinapi-cadernos-tecnicos/SINAPI-CT-PINTURA-EM-SUPERFICIES-METALICAS.pdf" TargetMode="External"/><Relationship Id="rId8091" Type="http://schemas.openxmlformats.org/officeDocument/2006/relationships/hyperlink" Target="https://www.caixa.gov.br/Downloads/sinapi-cadernos-tecnicos/SINAPI-CT-POSTES-DE-CONCRETO-E-METALICOS.pdf" TargetMode="External"/><Relationship Id="rId434" Type="http://schemas.openxmlformats.org/officeDocument/2006/relationships/hyperlink" Target="https://www.caixa.gov.br/Downloads/sinapi-cadernos-tecnicos/SINAPI-CT-ASSENTAMENTO-DE-TUBOS-DE-PVC-E-METALICOS-EM-REDES-DE-AGUA.pdf" TargetMode="External"/><Relationship Id="rId641" Type="http://schemas.openxmlformats.org/officeDocument/2006/relationships/hyperlink" Target="https://www.caixa.gov.br/Downloads/sinapi-cadernos-tecnicos/SINAPI-CT-ASSENTAMENTO-DE-TUBOS-DE-ESGOTO-OU-DRENAGEM-PLUVIAL-EM-CONCRETO.pdf" TargetMode="External"/><Relationship Id="rId1064" Type="http://schemas.openxmlformats.org/officeDocument/2006/relationships/hyperlink" Target="https://www.caixa.gov.br/Downloads/sinapi-cadernos-tecnicos/SINAPI-CT-BOMBAS-HIDRAULICAS-CENTRIFUGAS-HORIZONTAIS-E-SUBMERSIVEIS.pdf" TargetMode="External"/><Relationship Id="rId1271" Type="http://schemas.openxmlformats.org/officeDocument/2006/relationships/hyperlink" Target="https://www.caixa.gov.br/Downloads/sinapi-cadernos-tecnicos/SINAPI-CT-CHAPISCO.pdf" TargetMode="External"/><Relationship Id="rId2115" Type="http://schemas.openxmlformats.org/officeDocument/2006/relationships/hyperlink" Target="https://www.caixa.gov.br/Downloads/sinapi-cadernos-tecnicos/SINAPI-CT-DEPRECIACAO-JUROS-IMPOSTOS-E-SEGUROS-MANUTENCAO-E-MATERIAIS-NA-OPERACAO-DOS-EQUIPAMENTOS.pdf" TargetMode="External"/><Relationship Id="rId2322" Type="http://schemas.openxmlformats.org/officeDocument/2006/relationships/hyperlink" Target="https://www.caixa.gov.br/Downloads/sinapi-cadernos-tecnicos/SINAPI-CT-DEPRECIACAO-JUROS-IMPOSTOS-E-SEGUROS-MANUTENCAO-E-MATERIAIS-NA-OPERACAO-DOS-EQUIPAMENTOS.pdf" TargetMode="External"/><Relationship Id="rId5478" Type="http://schemas.openxmlformats.org/officeDocument/2006/relationships/hyperlink" Target="https://www.caixa.gov.br/Downloads/sinapi-cadernos-tecnicos/SINAPI-CT-INSTALACOES-PREDIAIS-DE-AGUA-FRIA-EM-PVC.pdf" TargetMode="External"/><Relationship Id="rId5685" Type="http://schemas.openxmlformats.org/officeDocument/2006/relationships/hyperlink" Target="https://www.caixa.gov.br/Downloads/sinapi-cadernos-tecnicos/SINAPI-CT-INSTALACOES-PREDIAIS-DE-AGUA-QUENTE-EM-CPVC.pdf" TargetMode="External"/><Relationship Id="rId5892" Type="http://schemas.openxmlformats.org/officeDocument/2006/relationships/hyperlink" Target="https://www.caixa.gov.br/Downloads/sinapi-cadernos-tecnicos/SINAPI-CT-INSTALACOES-PREDIAIS-DE-AGUAS-PLUVIAIS-TUBOS-CONEXOES-CAIXAS-E-RALOS.pdf" TargetMode="External"/><Relationship Id="rId6529" Type="http://schemas.openxmlformats.org/officeDocument/2006/relationships/hyperlink" Target="https://www.caixa.gov.br/Downloads/sinapi-cadernos-tecnicos/SINAPI-CT-INSTALACOES-EM-COBRE.pdf" TargetMode="External"/><Relationship Id="rId6736" Type="http://schemas.openxmlformats.org/officeDocument/2006/relationships/hyperlink" Target="https://www.caixa.gov.br/Downloads/sinapi-cadernos-tecnicos/SINAPI-CT-LIMPEZA-DE-OBRA.pdf" TargetMode="External"/><Relationship Id="rId6943" Type="http://schemas.openxmlformats.org/officeDocument/2006/relationships/hyperlink" Target="https://www.caixa.gov.br/Downloads/sinapi-metodologia/Livro_SINAPI_Calculos_Parametros.pdf" TargetMode="External"/><Relationship Id="rId9142" Type="http://schemas.openxmlformats.org/officeDocument/2006/relationships/hyperlink" Target="https://www.caixa.gov.br/Downloads/sinapi-cadernos-tecnicos/SINAPI-CT-TRANSPORTE-FLUVIAL-MOMENTO-DE-TRANSPORTE.pdf" TargetMode="External"/><Relationship Id="rId501" Type="http://schemas.openxmlformats.org/officeDocument/2006/relationships/hyperlink" Target="https://www.caixa.gov.br/Downloads/sinapi-cadernos-tecnicos/SINAPI-CT-ASSENTAMENTO-DE-TUBOS-DE-PVC-E-METALICOS-EM-REDES-DE-AGUA.pdf" TargetMode="External"/><Relationship Id="rId1131" Type="http://schemas.openxmlformats.org/officeDocument/2006/relationships/hyperlink" Target="https://www.caixa.gov.br/Downloads/sinapi-cadernos-tecnicos/SINAPI-CT-CAIXAS-ENTERRADAS.pdf" TargetMode="External"/><Relationship Id="rId4287" Type="http://schemas.openxmlformats.org/officeDocument/2006/relationships/hyperlink" Target="https://www.caixa.gov.br/Downloads/sinapi-cadernos-tecnicos/SINAPI-CT-ILUMINACAO-PREDIAL-E-MONITORAMENTO.pdf" TargetMode="External"/><Relationship Id="rId4494" Type="http://schemas.openxmlformats.org/officeDocument/2006/relationships/hyperlink" Target="https://www.caixa.gov.br/Downloads/sinapi-cadernos-tecnicos/SINAPI-CT-INSTALACOES-ELETRICAS-ELETRODUTOS-EMBUTIDOS-CABOS-CAIXAS-TOMADAS-E-INTERRUPTORES.pdf" TargetMode="External"/><Relationship Id="rId5338" Type="http://schemas.openxmlformats.org/officeDocument/2006/relationships/hyperlink" Target="https://www.caixa.gov.br/Downloads/sinapi-cadernos-tecnicos/SINAPI-CT-INSTALACOES-HIDRAULICAS-EM-PPR.pdf" TargetMode="External"/><Relationship Id="rId5545" Type="http://schemas.openxmlformats.org/officeDocument/2006/relationships/hyperlink" Target="https://www.caixa.gov.br/Downloads/sinapi-cadernos-tecnicos/SINAPI-CT-INSTALACOES-PREDIAIS-DE-AGUA-FRIA-EM-PVC.pdf" TargetMode="External"/><Relationship Id="rId5752" Type="http://schemas.openxmlformats.org/officeDocument/2006/relationships/hyperlink" Target="https://www.caixa.gov.br/Downloads/sinapi-cadernos-tecnicos/SINAPI-CT-INSTALACOES-PREDIAIS-DE-AGUA-QUENTE-EM-CPVC.pdf" TargetMode="External"/><Relationship Id="rId6803" Type="http://schemas.openxmlformats.org/officeDocument/2006/relationships/hyperlink" Target="https://www.caixa.gov.br/Downloads/sinapi-metodologia/Livro_SINAPI_Calculos_Parametros.pdf" TargetMode="External"/><Relationship Id="rId9002" Type="http://schemas.openxmlformats.org/officeDocument/2006/relationships/hyperlink" Target="https://www.caixa.gov.br/Downloads/sinapi-cadernos-tecnicos/SINAPI-CT-TELHAMENTO-PARA-COBERTURA.pdf" TargetMode="External"/><Relationship Id="rId3096" Type="http://schemas.openxmlformats.org/officeDocument/2006/relationships/hyperlink" Target="https://www.caixa.gov.br/Downloads/sinapi-cadernos-tecnicos/SINAPI-CT-ESCADAS.pdf" TargetMode="External"/><Relationship Id="rId4147" Type="http://schemas.openxmlformats.org/officeDocument/2006/relationships/hyperlink" Target="https://www.caixa.gov.br/Downloads/sinapi-cadernos-tecnicos/SINAPI-CT-GALERIAS-COM-ADUELAS-DE-CONCRETO.pdf" TargetMode="External"/><Relationship Id="rId4354" Type="http://schemas.openxmlformats.org/officeDocument/2006/relationships/hyperlink" Target="https://www.caixa.gov.br/Downloads/sinapi-cadernos-tecnicos/SINAPI-CT-INSTALACOES-ELETRICAS-ELETRODUTOS-EMBUTIDOS-CABOS-CAIXAS-TOMADAS-E-INTERRUPTORES.pdf" TargetMode="External"/><Relationship Id="rId4561" Type="http://schemas.openxmlformats.org/officeDocument/2006/relationships/hyperlink" Target="https://www.caixa.gov.br/Downloads/sinapi-cadernos-tecnicos/SINAPI-CT-INSTALACOES-ELETRICAS-ELETRODUTOS-CONEXOES-E-CONDULETES-APARENTES.pdf" TargetMode="External"/><Relationship Id="rId5405" Type="http://schemas.openxmlformats.org/officeDocument/2006/relationships/hyperlink" Target="https://www.caixa.gov.br/Downloads/sinapi-cadernos-tecnicos/SINAPI-CT-INSTALACOES-PREDIAIS-DE-ESGOTO-TUBOS-E-CONEXOES.pdf" TargetMode="External"/><Relationship Id="rId5612" Type="http://schemas.openxmlformats.org/officeDocument/2006/relationships/hyperlink" Target="https://www.caixa.gov.br/Downloads/sinapi-cadernos-tecnicos/SINAPI-CT-INSTALACOES-PREDIAIS-DE-AGUA-FRIA-EM-PVC.pdf" TargetMode="External"/><Relationship Id="rId8768" Type="http://schemas.openxmlformats.org/officeDocument/2006/relationships/hyperlink" Target="https://www.caixa.gov.br/Downloads/sinapi-cadernos-tecnicos/SINAPI-CT-REVESTIMENTOS-CERAMICOS-INTERNOS.pdf" TargetMode="External"/><Relationship Id="rId1948" Type="http://schemas.openxmlformats.org/officeDocument/2006/relationships/hyperlink" Target="https://www.caixa.gov.br/Downloads/sinapi-cadernos-tecnicos/SINAPI-CT-DEPRECIACAO-JUROS-IMPOSTOS-E-SEGUROS-MANUTENCAO-E-MATERIAIS-NA-OPERACAO-DOS-EQUIPAMENTOS.pdf" TargetMode="External"/><Relationship Id="rId3163" Type="http://schemas.openxmlformats.org/officeDocument/2006/relationships/hyperlink" Target="https://www.caixa.gov.br/Downloads/sinapi-cadernos-tecnicos/SINAPI-CT-ESCAVACAO-HORIZONTAL.pdf" TargetMode="External"/><Relationship Id="rId3370" Type="http://schemas.openxmlformats.org/officeDocument/2006/relationships/hyperlink" Target="https://www.caixa.gov.br/Downloads/sinapi-cadernos-tecnicos/SINAPI-CT-ESCORAMENTO-E-PREPARO-DE-FUNDO-DE-VALAS.pdf" TargetMode="External"/><Relationship Id="rId4007" Type="http://schemas.openxmlformats.org/officeDocument/2006/relationships/hyperlink" Target="https://www.caixa.gov.br/Downloads/sinapi-cadernos-tecnicos/SINAPI-CT-FUNDACOES-RASAS-(BLOCOS-SAPATAS-VIGAS-BALDRAME).pdf" TargetMode="External"/><Relationship Id="rId4214" Type="http://schemas.openxmlformats.org/officeDocument/2006/relationships/hyperlink" Target="https://www.caixa.gov.br/Downloads/sinapi-cadernos-tecnicos/SINAPI-CT-GRAUTE-E-ARMACAO.pdf" TargetMode="External"/><Relationship Id="rId4421" Type="http://schemas.openxmlformats.org/officeDocument/2006/relationships/hyperlink" Target="https://www.caixa.gov.br/Downloads/sinapi-cadernos-tecnicos/SINAPI-CT-INSTALACOES-ELETRICAS-ELETRODUTOS-EMBUTIDOS-CABOS-CAIXAS-TOMADAS-E-INTERRUPTORES.pdf" TargetMode="External"/><Relationship Id="rId7577" Type="http://schemas.openxmlformats.org/officeDocument/2006/relationships/hyperlink" Target="https://www.caixa.gov.br/Downloads/sinapi-cadernos-tecnicos/SINAPI-CT-PAREDES-EM-DRYWALL.pdf" TargetMode="External"/><Relationship Id="rId8975" Type="http://schemas.openxmlformats.org/officeDocument/2006/relationships/hyperlink" Target="https://www.caixa.gov.br/Downloads/sinapi-cadernos-tecnicos/SINAPI-CT-SUPRESSAO-VEGETAL.pdf" TargetMode="External"/><Relationship Id="rId291" Type="http://schemas.openxmlformats.org/officeDocument/2006/relationships/hyperlink" Target="https://www.caixa.gov.br/Downloads/sinapi-cadernos-tecnicos/SINAPI-CT-ARMACAO-PARA-ESTRUTURAS-DE-CONCRETO-ARMADO.pdf" TargetMode="External"/><Relationship Id="rId1808" Type="http://schemas.openxmlformats.org/officeDocument/2006/relationships/hyperlink" Target="https://www.caixa.gov.br/Downloads/sinapi-cadernos-tecnicos/SINAPI-CT-CUSTOS-HORARIOS-PRODUTIVO-E-IMPRODUTIVO-DOS-EQUIPAMENTOS.pdf" TargetMode="External"/><Relationship Id="rId3023" Type="http://schemas.openxmlformats.org/officeDocument/2006/relationships/hyperlink" Target="https://www.caixa.gov.br/Downloads/sinapi-cadernos-tecnicos/SINAPI-CT-EQUIPAMENTOS-DE-PROTECAO-COLETIVA.pdf" TargetMode="External"/><Relationship Id="rId6179" Type="http://schemas.openxmlformats.org/officeDocument/2006/relationships/hyperlink" Target="https://www.caixa.gov.br/Downloads/sinapi-cadernos-tecnicos/SINAPI-CT-INSTALACOES-DE-GAS-E-INCENDIO-EM-ACO-E-FERRO-GALVANIZADO.pdf" TargetMode="External"/><Relationship Id="rId6386" Type="http://schemas.openxmlformats.org/officeDocument/2006/relationships/hyperlink" Target="https://www.caixa.gov.br/Downloads/sinapi-cadernos-tecnicos/SINAPI-CT-INSTALACOES-EM-COBRE.pdf" TargetMode="External"/><Relationship Id="rId7784" Type="http://schemas.openxmlformats.org/officeDocument/2006/relationships/hyperlink" Target="https://www.caixa.gov.br/Downloads/sinapi-cadernos-tecnicos/SINAPI-CT-PERFURACAO-HORIZONTAL-DIRECIONAL-HDD.pdf" TargetMode="External"/><Relationship Id="rId7991" Type="http://schemas.openxmlformats.org/officeDocument/2006/relationships/hyperlink" Target="https://www.caixa.gov.br/Downloads/sinapi-cadernos-tecnicos/SINAPI-CT-PISOS.pdf" TargetMode="External"/><Relationship Id="rId8628" Type="http://schemas.openxmlformats.org/officeDocument/2006/relationships/hyperlink" Target="https://www.caixa.gov.br/Downloads/sinapi-cadernos-tecnicos/SINAPI-CT-REDES-DE-LOGICA-TELEFONIA-E-IMAGEM.pdf" TargetMode="External"/><Relationship Id="rId8835" Type="http://schemas.openxmlformats.org/officeDocument/2006/relationships/hyperlink" Target="https://www.caixa.gov.br/Downloads/sinapi-cadernos-tecnicos/SINAPI-CT-SINALIZACAO-VERTICAL-VIARIA.pdf" TargetMode="External"/><Relationship Id="rId151" Type="http://schemas.openxmlformats.org/officeDocument/2006/relationships/hyperlink" Target="https://www.caixa.gov.br/Downloads/sinapi-cadernos-tecnicos/SINAPI-CT-ARGAMASSAS.pdf" TargetMode="External"/><Relationship Id="rId3230" Type="http://schemas.openxmlformats.org/officeDocument/2006/relationships/hyperlink" Target="https://www.caixa.gov.br/Downloads/sinapi-cadernos-tecnicos/SINAPI-CT-ESCAVACAO-VERTICAL-A-CEU-ABERTO.pdf" TargetMode="External"/><Relationship Id="rId5195" Type="http://schemas.openxmlformats.org/officeDocument/2006/relationships/hyperlink" Target="https://www.caixa.gov.br/Downloads/sinapi-cadernos-tecnicos/SINAPI-CT-INSTALACOES-HIDRAULICAS-EM-PEX.pdf" TargetMode="External"/><Relationship Id="rId6039" Type="http://schemas.openxmlformats.org/officeDocument/2006/relationships/hyperlink" Target="https://www.caixa.gov.br/Downloads/sinapi-cadernos-tecnicos/SINAPI-CT-INSTALACOES-DE-GAS-E-INCENDIO-EM-ACO-E-FERRO-GALVANIZADO.pdf" TargetMode="External"/><Relationship Id="rId6593" Type="http://schemas.openxmlformats.org/officeDocument/2006/relationships/hyperlink" Target="https://www.caixa.gov.br/Downloads/sinapi-cadernos-tecnicos/SINAPI-CT-INSTALACOES-EM-COBRE.pdf" TargetMode="External"/><Relationship Id="rId7437" Type="http://schemas.openxmlformats.org/officeDocument/2006/relationships/hyperlink" Target="https://www.caixa.gov.br/Downloads/sinapi-cadernos-tecnicos/SINAPI-CT-MOBILIARIO-URBANO.pdf" TargetMode="External"/><Relationship Id="rId7644" Type="http://schemas.openxmlformats.org/officeDocument/2006/relationships/hyperlink" Target="https://www.caixa.gov.br/Downloads/sinapi-cadernos-tecnicos/SINAPI-CT-PASSEIOS-DE-CONCRETO.pdf" TargetMode="External"/><Relationship Id="rId7851" Type="http://schemas.openxmlformats.org/officeDocument/2006/relationships/hyperlink" Target="https://www.caixa.gov.br/Downloads/sinapi-cadernos-tecnicos/SINAPI-CT-PINTURA-INTERNA.pdf" TargetMode="External"/><Relationship Id="rId8902" Type="http://schemas.openxmlformats.org/officeDocument/2006/relationships/hyperlink" Target="https://www.caixa.gov.br/Downloads/sinapi-cadernos-tecnicos/SINAPI-CT-SISTEMA-DE-PROTECAO-CONTRA-DESCARGAS-ATMOSFERICAS-SPDA.pdf" TargetMode="External"/><Relationship Id="rId2789" Type="http://schemas.openxmlformats.org/officeDocument/2006/relationships/hyperlink" Target="https://www.caixa.gov.br/Downloads/sinapi-cadernos-tecnicos/SINAPI-CT-DRENOS.pdf" TargetMode="External"/><Relationship Id="rId2996" Type="http://schemas.openxmlformats.org/officeDocument/2006/relationships/hyperlink" Target="https://www.caixa.gov.br/Downloads/sinapi-cadernos-tecnicos/SINAPI-CT-EQUIPAMENTOS-DE-PROTECAO-COLETIVA.pdf" TargetMode="External"/><Relationship Id="rId6246" Type="http://schemas.openxmlformats.org/officeDocument/2006/relationships/hyperlink" Target="https://www.caixa.gov.br/Downloads/sinapi-cadernos-tecnicos/SINAPI-CT-INSTALACOES-DE-GAS-E-INCENDIO-EM-ACO-E-FERRO-GALVANIZADO.pdf" TargetMode="External"/><Relationship Id="rId6453" Type="http://schemas.openxmlformats.org/officeDocument/2006/relationships/hyperlink" Target="https://www.caixa.gov.br/Downloads/sinapi-cadernos-tecnicos/SINAPI-CT-INSTALACOES-EM-COBRE.pdf" TargetMode="External"/><Relationship Id="rId6660" Type="http://schemas.openxmlformats.org/officeDocument/2006/relationships/hyperlink" Target="https://www.caixa.gov.br/Downloads/sinapi-cadernos-tecnicos/SINAPI-CT-LAJES-PRE-MOLDADAS.pdf" TargetMode="External"/><Relationship Id="rId7504" Type="http://schemas.openxmlformats.org/officeDocument/2006/relationships/hyperlink" Target="https://www.caixa.gov.br/Downloads/sinapi-cadernos-tecnicos/SINAPI-CT-PAREDES-DE-CONCRETO-ARMACAO.pdf" TargetMode="External"/><Relationship Id="rId7711" Type="http://schemas.openxmlformats.org/officeDocument/2006/relationships/hyperlink" Target="https://www.caixa.gov.br/Downloads/sinapi-cadernos-tecnicos/SINAPI-CT-PAVIMENTO-RIGIDO-DE-CONCRETO.pdf" TargetMode="External"/><Relationship Id="rId968" Type="http://schemas.openxmlformats.org/officeDocument/2006/relationships/hyperlink" Target="https://www.caixa.gov.br/Downloads/sinapi-cadernos-tecnicos/SINAPI-CT-ATERROS-BASES-SUB-BASES-E-IMPRIMACOES.pdf" TargetMode="External"/><Relationship Id="rId1598" Type="http://schemas.openxmlformats.org/officeDocument/2006/relationships/hyperlink" Target="https://www.caixa.gov.br/Downloads/sinapi-cadernos-tecnicos/SINAPI-CT-CUSTOS-HORARIOS-PRODUTIVO-E-IMPRODUTIVO-DOS-EQUIPAMENTOS.pdf" TargetMode="External"/><Relationship Id="rId2649" Type="http://schemas.openxmlformats.org/officeDocument/2006/relationships/hyperlink" Target="https://www.caixa.gov.br/Downloads/sinapi-cadernos-tecnicos/SINAPI-CT-DEPRECIACAO-JUROS-IMPOSTOS-E-SEGUROS-MANUTENCAO-E-MATERIAIS-NA-OPERACAO-DOS-EQUIPAMENTOS.pdf" TargetMode="External"/><Relationship Id="rId2856" Type="http://schemas.openxmlformats.org/officeDocument/2006/relationships/hyperlink" Target="https://www.caixa.gov.br/Downloads/sinapi-cadernos-tecnicos/SINAPI-CT-ELETROCALHAS.pdf" TargetMode="External"/><Relationship Id="rId3907" Type="http://schemas.openxmlformats.org/officeDocument/2006/relationships/hyperlink" Target="https://www.caixa.gov.br/Downloads/sinapi-cadernos-tecnicos/SINAPI-CT-FORROS.pdf" TargetMode="External"/><Relationship Id="rId5055" Type="http://schemas.openxmlformats.org/officeDocument/2006/relationships/hyperlink" Target="https://www.caixa.gov.br/Downloads/sinapi-cadernos-tecnicos/SINAPI-CT-INSTALACOES-HIDRAULICAS-RESERVACAO-E-BOMBAS-DE-RECALQUE.pdf" TargetMode="External"/><Relationship Id="rId5262" Type="http://schemas.openxmlformats.org/officeDocument/2006/relationships/hyperlink" Target="https://www.caixa.gov.br/Downloads/sinapi-cadernos-tecnicos/SINAPI-CT-INSTALACOES-HIDRAULICAS-EM-PPR.pdf" TargetMode="External"/><Relationship Id="rId6106" Type="http://schemas.openxmlformats.org/officeDocument/2006/relationships/hyperlink" Target="https://www.caixa.gov.br/Downloads/sinapi-cadernos-tecnicos/SINAPI-CT-INSTALACOES-DE-GAS-E-INCENDIO-EM-ACO-E-FERRO-GALVANIZADO.pdf" TargetMode="External"/><Relationship Id="rId6313" Type="http://schemas.openxmlformats.org/officeDocument/2006/relationships/hyperlink" Target="https://www.caixa.gov.br/Downloads/sinapi-cadernos-tecnicos/SINAPI-CT-INSTALACOES-DE-AR-CONDICIONADO.pdf" TargetMode="External"/><Relationship Id="rId6520" Type="http://schemas.openxmlformats.org/officeDocument/2006/relationships/hyperlink" Target="https://www.caixa.gov.br/Downloads/sinapi-cadernos-tecnicos/SINAPI-CT-INSTALACOES-EM-COBRE.pdf" TargetMode="External"/><Relationship Id="rId9469" Type="http://schemas.openxmlformats.org/officeDocument/2006/relationships/hyperlink" Target="https://www.caixa.gov.br/Downloads/sinapi-cadernos-tecnicos/SINAPI-CT-TUBULOES.pdf" TargetMode="External"/><Relationship Id="rId9676" Type="http://schemas.openxmlformats.org/officeDocument/2006/relationships/hyperlink" Target="https://www.caixa.gov.br/Downloads/sinapi-cadernos-tecnicos/SINAPI-CT-VALVULAS-PARA-REDES-DE-SANEAMENTO.pdf" TargetMode="External"/><Relationship Id="rId97" Type="http://schemas.openxmlformats.org/officeDocument/2006/relationships/hyperlink" Target="https://www.caixa.gov.br/Downloads/sinapi-cadernos-tecnicos/SINAPI-CT-ALVENARIAS-DIVERSAS.pdf" TargetMode="External"/><Relationship Id="rId828" Type="http://schemas.openxmlformats.org/officeDocument/2006/relationships/hyperlink" Target="https://www.caixa.gov.br/Downloads/sinapi-cadernos-tecnicos/SINAPI-CT-ATERROS-BASES-SUB-BASES-E-IMPRIMACOES.pdf" TargetMode="External"/><Relationship Id="rId1458" Type="http://schemas.openxmlformats.org/officeDocument/2006/relationships/hyperlink" Target="https://www.caixa.gov.br/Downloads/sinapi-cadernos-tecnicos/SINAPI-CT-CUSTOS-HORARIOS-PRODUTIVO-E-IMPRODUTIVO-DOS-EQUIPAMENTOS.pdf" TargetMode="External"/><Relationship Id="rId1665" Type="http://schemas.openxmlformats.org/officeDocument/2006/relationships/hyperlink" Target="https://www.caixa.gov.br/Downloads/sinapi-cadernos-tecnicos/SINAPI-CT-CUSTOS-HORARIOS-PRODUTIVO-E-IMPRODUTIVO-DOS-EQUIPAMENTOS.pdf" TargetMode="External"/><Relationship Id="rId1872" Type="http://schemas.openxmlformats.org/officeDocument/2006/relationships/hyperlink" Target="https://www.caixa.gov.br/Downloads/sinapi-cadernos-tecnicos/SINAPI-CT-DEMOLICOES-E-REMOCOES.pdf" TargetMode="External"/><Relationship Id="rId2509" Type="http://schemas.openxmlformats.org/officeDocument/2006/relationships/hyperlink" Target="https://www.caixa.gov.br/Downloads/sinapi-cadernos-tecnicos/SINAPI-CT-DEPRECIACAO-JUROS-IMPOSTOS-E-SEGUROS-MANUTENCAO-E-MATERIAIS-NA-OPERACAO-DOS-EQUIPAMENTOS.pdf" TargetMode="External"/><Relationship Id="rId2716" Type="http://schemas.openxmlformats.org/officeDocument/2006/relationships/hyperlink" Target="https://www.caixa.gov.br/Downloads/sinapi-cadernos-tecnicos/SINAPI-CT-DISSIPADORES-DE-ENERGIA.pdf" TargetMode="External"/><Relationship Id="rId4071" Type="http://schemas.openxmlformats.org/officeDocument/2006/relationships/hyperlink" Target="https://www.caixa.gov.br/Downloads/sinapi-cadernos-tecnicos/SINAPI-CT-FORMAS-PARA-ESTRUTURAS-DE-CONCRETO-ARMADO.pdf" TargetMode="External"/><Relationship Id="rId5122" Type="http://schemas.openxmlformats.org/officeDocument/2006/relationships/hyperlink" Target="https://www.caixa.gov.br/Downloads/sinapi-cadernos-tecnicos/SINAPI-CT-INSTALACOES-HIDRAULICAS-EM-PEX.pdf" TargetMode="External"/><Relationship Id="rId8278" Type="http://schemas.openxmlformats.org/officeDocument/2006/relationships/hyperlink" Target="https://www.caixa.gov.br/Downloads/sinapi-cadernos-tecnicos/SINAPI-CT-POCOS-DE-VISITA-E-CAIXAS-PARA-BOCAS-DE-LOBO.pdf" TargetMode="External"/><Relationship Id="rId8485" Type="http://schemas.openxmlformats.org/officeDocument/2006/relationships/hyperlink" Target="https://www.caixa.gov.br/Downloads/sinapi-cadernos-tecnicos/SINAPI-CT-RECOMPOSICAO-DE-PAVIMENTOS.pdf" TargetMode="External"/><Relationship Id="rId8692" Type="http://schemas.openxmlformats.org/officeDocument/2006/relationships/hyperlink" Target="https://www.caixa.gov.br/Downloads/sinapi-cadernos-tecnicos/SINAPI-CT-REDES-DE-AGUA-E-ESGOTO-EM-PEAD-LISO-(TUBOS-E-CONEXOES).pdf" TargetMode="External"/><Relationship Id="rId9329" Type="http://schemas.openxmlformats.org/officeDocument/2006/relationships/hyperlink" Target="https://www.caixa.gov.br/Downloads/sinapi-cadernos-tecnicos/SINAPI-CT-TRANSPORTE-CARGA-E-DESCARGA-DE-MATERIAIS.pdf" TargetMode="External"/><Relationship Id="rId9536" Type="http://schemas.openxmlformats.org/officeDocument/2006/relationships/hyperlink" Target="https://www.caixa.gov.br/Downloads/sinapi-cadernos-tecnicos/SINAPI-CT-VIDROS-E-ESPELHOS.pdf" TargetMode="External"/><Relationship Id="rId1318" Type="http://schemas.openxmlformats.org/officeDocument/2006/relationships/hyperlink" Target="https://www.caixa.gov.br/Downloads/sinapi-cadernos-tecnicos/SINAPI-CT-CONCRETO-PROJETADO.pdf" TargetMode="External"/><Relationship Id="rId1525" Type="http://schemas.openxmlformats.org/officeDocument/2006/relationships/hyperlink" Target="https://www.caixa.gov.br/Downloads/sinapi-cadernos-tecnicos/SINAPI-CT-CUSTOS-HORARIOS-PRODUTIVO-E-IMPRODUTIVO-DOS-EQUIPAMENTOS.pdf" TargetMode="External"/><Relationship Id="rId2923" Type="http://schemas.openxmlformats.org/officeDocument/2006/relationships/hyperlink" Target="https://www.caixa.gov.br/Downloads/sinapi-cadernos-tecnicos/SINAPI-CT-ELETROCALHAS.pdf" TargetMode="External"/><Relationship Id="rId7087" Type="http://schemas.openxmlformats.org/officeDocument/2006/relationships/hyperlink" Target="https://www.caixa.gov.br/Downloads/sinapi-metodologia/Livro_SINAPI_Calculos_Parametros.pdf" TargetMode="External"/><Relationship Id="rId7294" Type="http://schemas.openxmlformats.org/officeDocument/2006/relationships/hyperlink" Target="https://www.caixa.gov.br/Downloads/sinapi-cadernos-tecnicos/SINAPI-CT-MASSA-UNICA-EXTERNA.pdf" TargetMode="External"/><Relationship Id="rId8138" Type="http://schemas.openxmlformats.org/officeDocument/2006/relationships/hyperlink" Target="https://www.caixa.gov.br/Downloads/sinapi-cadernos-tecnicos/SINAPI-CT-POCOS-DE-VISITA-E-CAIXAS-PARA-BOCAS-DE-LOBO.pdf" TargetMode="External"/><Relationship Id="rId8345" Type="http://schemas.openxmlformats.org/officeDocument/2006/relationships/hyperlink" Target="https://www.caixa.gov.br/Downloads/sinapi-cadernos-tecnicos/SINAPI-CT-RADIER-PISO-DE-CONCRETO-E-LAJE-SOBRE-SOLO.pdf" TargetMode="External"/><Relationship Id="rId8552" Type="http://schemas.openxmlformats.org/officeDocument/2006/relationships/hyperlink" Target="https://www.caixa.gov.br/Downloads/sinapi-cadernos-tecnicos/SINAPI-CT-REDES-ENTERRADAS-DE-DISTRIBUICAO-ELETRICA.pdf" TargetMode="External"/><Relationship Id="rId1732" Type="http://schemas.openxmlformats.org/officeDocument/2006/relationships/hyperlink" Target="https://www.caixa.gov.br/Downloads/sinapi-cadernos-tecnicos/SINAPI-CT-CUSTOS-HORARIOS-PRODUTIVO-E-IMPRODUTIVO-DOS-EQUIPAMENTOS.pdf" TargetMode="External"/><Relationship Id="rId4888" Type="http://schemas.openxmlformats.org/officeDocument/2006/relationships/hyperlink" Target="https://www.caixa.gov.br/Downloads/sinapi-cadernos-tecnicos/SINAPI-CT-INSTALACOES-HIDRAULICAS-RESERVACAO-E-BOMBAS-DE-RECALQUE.pdf" TargetMode="External"/><Relationship Id="rId5939" Type="http://schemas.openxmlformats.org/officeDocument/2006/relationships/hyperlink" Target="https://www.caixa.gov.br/Downloads/sinapi-cadernos-tecnicos/SINAPI-CT-INSTALACOES-DE-GAS-E-INCENDIO-EM-ACO-E-FERRO-GALVANIZADO.pdf" TargetMode="External"/><Relationship Id="rId7154" Type="http://schemas.openxmlformats.org/officeDocument/2006/relationships/hyperlink" Target="https://www.caixa.gov.br/Downloads/sinapi-cadernos-tecnicos/SINAPI-CT-LOUCAS-E-METAIS.pdf" TargetMode="External"/><Relationship Id="rId7361" Type="http://schemas.openxmlformats.org/officeDocument/2006/relationships/hyperlink" Target="https://www.caixa.gov.br/Downloads/sinapi-cadernos-tecnicos/SINAPI-CT-MASSA-UNICA-EXTERNA.pdf" TargetMode="External"/><Relationship Id="rId8205" Type="http://schemas.openxmlformats.org/officeDocument/2006/relationships/hyperlink" Target="https://www.caixa.gov.br/Downloads/sinapi-cadernos-tecnicos/SINAPI-CT-POCOS-DE-VISITA-E-CAIXAS-PARA-BOCAS-DE-LOBO.pdf" TargetMode="External"/><Relationship Id="rId9603" Type="http://schemas.openxmlformats.org/officeDocument/2006/relationships/hyperlink" Target="https://www.caixa.gov.br/Downloads/sinapi-cadernos-tecnicos/SINAPI-CT-VALVULAS-E-REGISTROS-PARA-SISTEMAS-PREDIAIS.pdf" TargetMode="External"/><Relationship Id="rId24" Type="http://schemas.openxmlformats.org/officeDocument/2006/relationships/hyperlink" Target="https://www.caixa.gov.br/Downloads/sinapi-cadernos-tecnicos/SINAPI-CT-ALVENARIA-ESTRUTURAL-BLOCOS-DE-CONCRETO.pdf" TargetMode="External"/><Relationship Id="rId2299" Type="http://schemas.openxmlformats.org/officeDocument/2006/relationships/hyperlink" Target="https://www.caixa.gov.br/Downloads/sinapi-cadernos-tecnicos/SINAPI-CT-DEPRECIACAO-JUROS-IMPOSTOS-E-SEGUROS-MANUTENCAO-E-MATERIAIS-NA-OPERACAO-DOS-EQUIPAMENTOS.pdf" TargetMode="External"/><Relationship Id="rId3697" Type="http://schemas.openxmlformats.org/officeDocument/2006/relationships/hyperlink" Target="https://www.caixa.gov.br/Downloads/sinapi-cadernos-tecnicos/SINAPI-CT-ESTRUTURA-E-TRAMA-PARA-COBERTURA.pdf" TargetMode="External"/><Relationship Id="rId4748" Type="http://schemas.openxmlformats.org/officeDocument/2006/relationships/hyperlink" Target="https://www.caixa.gov.br/Downloads/sinapi-cadernos-tecnicos/SINAPI-CT-INSTALACOES-ELETRICAS-REDE-DE-DISTRIBUICAO.pdf" TargetMode="External"/><Relationship Id="rId4955" Type="http://schemas.openxmlformats.org/officeDocument/2006/relationships/hyperlink" Target="https://www.caixa.gov.br/Downloads/sinapi-cadernos-tecnicos/SINAPI-CT-INSTALACOES-HIDRAULICAS-RESERVACAO-E-BOMBAS-DE-RECALQUE.pdf" TargetMode="External"/><Relationship Id="rId7014" Type="http://schemas.openxmlformats.org/officeDocument/2006/relationships/hyperlink" Target="https://www.caixa.gov.br/Downloads/sinapi-metodologia/Livro_SINAPI_Calculos_Parametros.pdf" TargetMode="External"/><Relationship Id="rId8412" Type="http://schemas.openxmlformats.org/officeDocument/2006/relationships/hyperlink" Target="https://www.caixa.gov.br/Downloads/sinapi-cadernos-tecnicos/SINAPI-CT-RASGOS-E-FIXACOES.pdf" TargetMode="External"/><Relationship Id="rId3557" Type="http://schemas.openxmlformats.org/officeDocument/2006/relationships/hyperlink" Target="https://www.caixa.gov.br/Downloads/sinapi-cadernos-tecnicos/SINAPI-CT-ESQUADRIAS-PORTAS.pdf" TargetMode="External"/><Relationship Id="rId3764" Type="http://schemas.openxmlformats.org/officeDocument/2006/relationships/hyperlink" Target="https://www.caixa.gov.br/Downloads/sinapi-cadernos-tecnicos/SINAPI-CT-ESTRUTURAS-DE-CONTENCAO-PERFIS-PRANCHADOS-CORTINAS-E-MUROS-DE-ARRIMO.pdf" TargetMode="External"/><Relationship Id="rId3971" Type="http://schemas.openxmlformats.org/officeDocument/2006/relationships/hyperlink" Target="https://www.caixa.gov.br/Downloads/sinapi-cadernos-tecnicos/SINAPI-CT-FUNDACOES-RASAS-(BLOCOS-SAPATAS-VIGAS-BALDRAME).pdf" TargetMode="External"/><Relationship Id="rId4608" Type="http://schemas.openxmlformats.org/officeDocument/2006/relationships/hyperlink" Target="https://www.caixa.gov.br/Downloads/sinapi-cadernos-tecnicos/SINAPI-CT-INSTALACOES-ELETRICAS-ELETRODUTOS-CONEXOES-E-CONDULETES-APARENTES.pdf" TargetMode="External"/><Relationship Id="rId4815" Type="http://schemas.openxmlformats.org/officeDocument/2006/relationships/hyperlink" Target="https://www.caixa.gov.br/Downloads/sinapi-cadernos-tecnicos/SINAPI-CT-INSTALACOES-HIDRAULICAS-RESERVACAO-E-BOMBAS-DE-RECALQUE.pdf" TargetMode="External"/><Relationship Id="rId6170" Type="http://schemas.openxmlformats.org/officeDocument/2006/relationships/hyperlink" Target="https://www.caixa.gov.br/Downloads/sinapi-cadernos-tecnicos/SINAPI-CT-INSTALACOES-DE-GAS-E-INCENDIO-EM-ACO-E-FERRO-GALVANIZADO.pdf" TargetMode="External"/><Relationship Id="rId7221" Type="http://schemas.openxmlformats.org/officeDocument/2006/relationships/hyperlink" Target="https://www.caixa.gov.br/Downloads/sinapi-cadernos-tecnicos/SINAPI-CT-LOUCAS-E-METAIS.pdf" TargetMode="External"/><Relationship Id="rId478" Type="http://schemas.openxmlformats.org/officeDocument/2006/relationships/hyperlink" Target="https://www.caixa.gov.br/Downloads/sinapi-cadernos-tecnicos/SINAPI-CT-ASSENTAMENTO-DE-TUBOS-DE-PVC-E-METALICOS-EM-REDES-DE-AGUA.pdf" TargetMode="External"/><Relationship Id="rId685" Type="http://schemas.openxmlformats.org/officeDocument/2006/relationships/hyperlink" Target="https://www.caixa.gov.br/Downloads/sinapi-cadernos-tecnicos/SINAPI-CT-ASSENTAMENTO-DE-TUBOS-DE-ESGOTO-OU-DRENAGEM-PLUVIAL-EM-CONCRETO.pdf" TargetMode="External"/><Relationship Id="rId892" Type="http://schemas.openxmlformats.org/officeDocument/2006/relationships/hyperlink" Target="https://www.caixa.gov.br/Downloads/sinapi-cadernos-tecnicos/SINAPI-CT-ATERROS-BASES-SUB-BASES-E-IMPRIMACOES.pdf" TargetMode="External"/><Relationship Id="rId2159" Type="http://schemas.openxmlformats.org/officeDocument/2006/relationships/hyperlink" Target="https://www.caixa.gov.br/Downloads/sinapi-cadernos-tecnicos/SINAPI-CT-DEPRECIACAO-JUROS-IMPOSTOS-E-SEGUROS-MANUTENCAO-E-MATERIAIS-NA-OPERACAO-DOS-EQUIPAMENTOS.pdf" TargetMode="External"/><Relationship Id="rId2366" Type="http://schemas.openxmlformats.org/officeDocument/2006/relationships/hyperlink" Target="https://www.caixa.gov.br/Downloads/sinapi-cadernos-tecnicos/SINAPI-CT-DEPRECIACAO-JUROS-IMPOSTOS-E-SEGUROS-MANUTENCAO-E-MATERIAIS-NA-OPERACAO-DOS-EQUIPAMENTOS.pdf" TargetMode="External"/><Relationship Id="rId2573" Type="http://schemas.openxmlformats.org/officeDocument/2006/relationships/hyperlink" Target="https://www.caixa.gov.br/Downloads/sinapi-cadernos-tecnicos/SINAPI-CT-DEPRECIACAO-JUROS-IMPOSTOS-E-SEGUROS-MANUTENCAO-E-MATERIAIS-NA-OPERACAO-DOS-EQUIPAMENTOS.pdf" TargetMode="External"/><Relationship Id="rId2780" Type="http://schemas.openxmlformats.org/officeDocument/2006/relationships/hyperlink" Target="https://www.caixa.gov.br/Downloads/sinapi-cadernos-tecnicos/SINAPI-CT-DRENOS.pdf" TargetMode="External"/><Relationship Id="rId3417" Type="http://schemas.openxmlformats.org/officeDocument/2006/relationships/hyperlink" Target="https://www.caixa.gov.br/Downloads/sinapi-cadernos-tecnicos/SINAPI-CT-ESGOTAMENTO-DE-VALA-E-REBAIXAMENTO-DO-LENCOL-FREATICO.pdf" TargetMode="External"/><Relationship Id="rId3624" Type="http://schemas.openxmlformats.org/officeDocument/2006/relationships/hyperlink" Target="https://www.caixa.gov.br/Downloads/sinapi-cadernos-tecnicos/SINAPI-CT-ESTRUTURA-E-TRAMA-PARA-COBERTURA.pdf" TargetMode="External"/><Relationship Id="rId3831" Type="http://schemas.openxmlformats.org/officeDocument/2006/relationships/hyperlink" Target="https://www.caixa.gov.br/Downloads/sinapi-cadernos-tecnicos/SINAPI-CT-ESTRUTURAS-DE-MADEIRA.pdf" TargetMode="External"/><Relationship Id="rId6030" Type="http://schemas.openxmlformats.org/officeDocument/2006/relationships/hyperlink" Target="https://www.caixa.gov.br/Downloads/sinapi-cadernos-tecnicos/SINAPI-CT-INSTALACOES-DE-GAS-E-INCENDIO-EM-ACO-E-FERRO-GALVANIZADO.pdf" TargetMode="External"/><Relationship Id="rId6987" Type="http://schemas.openxmlformats.org/officeDocument/2006/relationships/hyperlink" Target="https://www.caixa.gov.br/Downloads/sinapi-metodologia/Livro_SINAPI_Calculos_Parametros.pdf" TargetMode="External"/><Relationship Id="rId9186" Type="http://schemas.openxmlformats.org/officeDocument/2006/relationships/hyperlink" Target="https://www.caixa.gov.br/Downloads/sinapi-cadernos-tecnicos/SINAPI-CT-TRANSPORTE-DE-MATERIAIS-DENTRO-DO-CANTEIRO-DE-OBRAS.pdf" TargetMode="External"/><Relationship Id="rId9393" Type="http://schemas.openxmlformats.org/officeDocument/2006/relationships/hyperlink" Target="https://www.caixa.gov.br/Downloads/sinapi-cadernos-tecnicos/SINAPI-CT-TUBULACAO-FLANGEADA-PARA-REDES-DE-AGUA.pdf" TargetMode="External"/><Relationship Id="rId338" Type="http://schemas.openxmlformats.org/officeDocument/2006/relationships/hyperlink" Target="https://www.caixa.gov.br/Downloads/sinapi-cadernos-tecnicos/SINAPI-CT-ARRASAMENTO-DE-ESTACAS.pdf" TargetMode="External"/><Relationship Id="rId545" Type="http://schemas.openxmlformats.org/officeDocument/2006/relationships/hyperlink" Target="https://www.caixa.gov.br/Downloads/sinapi-cadernos-tecnicos/SINAPI-CT-ASSENTAMENTO-DE-TUBOS-DE-PVC-E-METALICOS-EM-REDES-DE-AGUA.pdf" TargetMode="External"/><Relationship Id="rId752" Type="http://schemas.openxmlformats.org/officeDocument/2006/relationships/hyperlink" Target="https://www.caixa.gov.br/Downloads/sinapi-cadernos-tecnicos/SINAPI-CT-ATERROS-BASES-SUB-BASES-E-IMPRIMACOES.pdf" TargetMode="External"/><Relationship Id="rId1175" Type="http://schemas.openxmlformats.org/officeDocument/2006/relationships/hyperlink" Target="https://www.caixa.gov.br/Downloads/sinapi-cadernos-tecnicos/SINAPI-CT-CAIXAS-DE-AGUA-PARA-EDIFICACOES.pdf" TargetMode="External"/><Relationship Id="rId1382" Type="http://schemas.openxmlformats.org/officeDocument/2006/relationships/hyperlink" Target="https://www.caixa.gov.br/Downloads/sinapi-cadernos-tecnicos/SINAPI-CT-CONCRETO-PROTENDIDO.pdf" TargetMode="External"/><Relationship Id="rId2019" Type="http://schemas.openxmlformats.org/officeDocument/2006/relationships/hyperlink" Target="https://www.caixa.gov.br/Downloads/sinapi-cadernos-tecnicos/SINAPI-CT-DEPRECIACAO-JUROS-IMPOSTOS-E-SEGUROS-MANUTENCAO-E-MATERIAIS-NA-OPERACAO-DOS-EQUIPAMENTOS.pdf" TargetMode="External"/><Relationship Id="rId2226" Type="http://schemas.openxmlformats.org/officeDocument/2006/relationships/hyperlink" Target="https://www.caixa.gov.br/Downloads/sinapi-cadernos-tecnicos/SINAPI-CT-DEPRECIACAO-JUROS-IMPOSTOS-E-SEGUROS-MANUTENCAO-E-MATERIAIS-NA-OPERACAO-DOS-EQUIPAMENTOS.pdf" TargetMode="External"/><Relationship Id="rId2433" Type="http://schemas.openxmlformats.org/officeDocument/2006/relationships/hyperlink" Target="https://www.caixa.gov.br/Downloads/sinapi-cadernos-tecnicos/SINAPI-CT-DEPRECIACAO-JUROS-IMPOSTOS-E-SEGUROS-MANUTENCAO-E-MATERIAIS-NA-OPERACAO-DOS-EQUIPAMENTOS.pdf" TargetMode="External"/><Relationship Id="rId2640" Type="http://schemas.openxmlformats.org/officeDocument/2006/relationships/hyperlink" Target="https://www.caixa.gov.br/Downloads/sinapi-cadernos-tecnicos/SINAPI-CT-DEPRECIACAO-JUROS-IMPOSTOS-E-SEGUROS-MANUTENCAO-E-MATERIAIS-NA-OPERACAO-DOS-EQUIPAMENTOS.pdf" TargetMode="External"/><Relationship Id="rId5589" Type="http://schemas.openxmlformats.org/officeDocument/2006/relationships/hyperlink" Target="https://www.caixa.gov.br/Downloads/sinapi-cadernos-tecnicos/SINAPI-CT-INSTALACOES-PREDIAIS-DE-AGUA-FRIA-EM-PVC.pdf" TargetMode="External"/><Relationship Id="rId5796" Type="http://schemas.openxmlformats.org/officeDocument/2006/relationships/hyperlink" Target="https://www.caixa.gov.br/Downloads/sinapi-cadernos-tecnicos/SINAPI-CT-INSTALACOES-PREDIAIS-DE-AGUA-QUENTE-EM-CPVC.pdf" TargetMode="External"/><Relationship Id="rId6847" Type="http://schemas.openxmlformats.org/officeDocument/2006/relationships/hyperlink" Target="https://www.caixa.gov.br/Downloads/sinapi-metodologia/Livro_SINAPI_Calculos_Parametros.pdf" TargetMode="External"/><Relationship Id="rId9046" Type="http://schemas.openxmlformats.org/officeDocument/2006/relationships/hyperlink" Target="https://www.caixa.gov.br/Downloads/sinapi-cadernos-tecnicos/SINAPI-CT-TRANSPORTE-FLUVIAL-CARGA-E-DESCARGA.pdf" TargetMode="External"/><Relationship Id="rId9253" Type="http://schemas.openxmlformats.org/officeDocument/2006/relationships/hyperlink" Target="https://www.caixa.gov.br/Downloads/sinapi-cadernos-tecnicos/SINAPI-CT-TRANSPORTE-CARGA-E-DESCARGA-DE-MATERIAIS.pdf" TargetMode="External"/><Relationship Id="rId9460" Type="http://schemas.openxmlformats.org/officeDocument/2006/relationships/hyperlink" Target="https://www.caixa.gov.br/Downloads/sinapi-cadernos-tecnicos/SINAPI-CT-TUBULOES.pdf" TargetMode="External"/><Relationship Id="rId405" Type="http://schemas.openxmlformats.org/officeDocument/2006/relationships/hyperlink" Target="https://www.caixa.gov.br/Downloads/sinapi-cadernos-tecnicos/SINAPI-CT-ASSENTAMENTO-DE-TUBOS-DE-PVC-E-METALICOS-EM-REDES-DE-AGUA.pdf" TargetMode="External"/><Relationship Id="rId612" Type="http://schemas.openxmlformats.org/officeDocument/2006/relationships/hyperlink" Target="https://www.caixa.gov.br/Downloads/sinapi-cadernos-tecnicos/SINAPI-CT-ASSENTAMENTO-DE-TUBOS-DE-PVC-E-METALICOS-EM-REDES-DE-AGUA.pdf" TargetMode="External"/><Relationship Id="rId1035" Type="http://schemas.openxmlformats.org/officeDocument/2006/relationships/hyperlink" Target="https://www.caixa.gov.br/Downloads/sinapi-cadernos-tecnicos/SINAPI-CT-BOCAS-PARA-BUEIROS.pdf" TargetMode="External"/><Relationship Id="rId1242" Type="http://schemas.openxmlformats.org/officeDocument/2006/relationships/hyperlink" Target="https://www.caixa.gov.br/Downloads/sinapi-cadernos-tecnicos/SINAPI-CT-CERCAS-PROTETORES-E-ALAMBRADOS.pdf" TargetMode="External"/><Relationship Id="rId2500" Type="http://schemas.openxmlformats.org/officeDocument/2006/relationships/hyperlink" Target="https://www.caixa.gov.br/Downloads/sinapi-cadernos-tecnicos/SINAPI-CT-DEPRECIACAO-JUROS-IMPOSTOS-E-SEGUROS-MANUTENCAO-E-MATERIAIS-NA-OPERACAO-DOS-EQUIPAMENTOS.pdf" TargetMode="External"/><Relationship Id="rId4398" Type="http://schemas.openxmlformats.org/officeDocument/2006/relationships/hyperlink" Target="https://www.caixa.gov.br/Downloads/sinapi-cadernos-tecnicos/SINAPI-CT-INSTALACOES-ELETRICAS-ELETRODUTOS-EMBUTIDOS-CABOS-CAIXAS-TOMADAS-E-INTERRUPTORES.pdf" TargetMode="External"/><Relationship Id="rId5449" Type="http://schemas.openxmlformats.org/officeDocument/2006/relationships/hyperlink" Target="https://www.caixa.gov.br/Downloads/sinapi-cadernos-tecnicos/SINAPI-CT-INSTALACOES-PREDIAIS-DE-AGUA-FRIA-EM-PVC.pdf" TargetMode="External"/><Relationship Id="rId5656" Type="http://schemas.openxmlformats.org/officeDocument/2006/relationships/hyperlink" Target="https://www.caixa.gov.br/Downloads/sinapi-cadernos-tecnicos/SINAPI-CT-INSTALACOES-PREDIAIS-DE-AGUA-FRIA-EM-PVC.pdf" TargetMode="External"/><Relationship Id="rId8062" Type="http://schemas.openxmlformats.org/officeDocument/2006/relationships/hyperlink" Target="https://www.caixa.gov.br/Downloads/sinapi-cadernos-tecnicos/SINAPI-CT-POSTES-DE-CONCRETO-E-METALICOS.pdf" TargetMode="External"/><Relationship Id="rId9113" Type="http://schemas.openxmlformats.org/officeDocument/2006/relationships/hyperlink" Target="https://www.caixa.gov.br/Downloads/sinapi-cadernos-tecnicos/SINAPI-CT-TRANSPORTE-FLUVIAL-CARGA-E-DESCARGA.pdf" TargetMode="External"/><Relationship Id="rId9320" Type="http://schemas.openxmlformats.org/officeDocument/2006/relationships/hyperlink" Target="https://www.caixa.gov.br/Downloads/sinapi-cadernos-tecnicos/SINAPI-CT-TRANSPORTE-CARGA-E-DESCARGA-DE-MATERIAIS.pdf" TargetMode="External"/><Relationship Id="rId1102" Type="http://schemas.openxmlformats.org/officeDocument/2006/relationships/hyperlink" Target="https://www.caixa.gov.br/Downloads/sinapi-cadernos-tecnicos/SINAPI-CT-CAIXAS-ENTERRADAS.pdf" TargetMode="External"/><Relationship Id="rId4258" Type="http://schemas.openxmlformats.org/officeDocument/2006/relationships/hyperlink" Target="https://www.caixa.gov.br/Downloads/sinapi-cadernos-tecnicos/SINAPI-CT-GUIAS-E-SARJETAS.pdf" TargetMode="External"/><Relationship Id="rId4465" Type="http://schemas.openxmlformats.org/officeDocument/2006/relationships/hyperlink" Target="https://www.caixa.gov.br/Downloads/sinapi-cadernos-tecnicos/SINAPI-CT-INSTALACOES-ELETRICAS-ELETRODUTOS-EMBUTIDOS-CABOS-CAIXAS-TOMADAS-E-INTERRUPTORES.pdf" TargetMode="External"/><Relationship Id="rId5309" Type="http://schemas.openxmlformats.org/officeDocument/2006/relationships/hyperlink" Target="https://www.caixa.gov.br/Downloads/sinapi-cadernos-tecnicos/SINAPI-CT-INSTALACOES-HIDRAULICAS-EM-PPR.pdf" TargetMode="External"/><Relationship Id="rId5863" Type="http://schemas.openxmlformats.org/officeDocument/2006/relationships/hyperlink" Target="https://www.caixa.gov.br/Downloads/sinapi-cadernos-tecnicos/SINAPI-CT-INSTALACOES-PREDIAIS-DE-AGUAS-PLUVIAIS-TUBOS-CONEXOES-CAIXAS-E-RALOS.pdf" TargetMode="External"/><Relationship Id="rId6707" Type="http://schemas.openxmlformats.org/officeDocument/2006/relationships/hyperlink" Target="https://www.caixa.gov.br/Downloads/sinapi-cadernos-tecnicos/SINAPI-CT-LIGACOES-PREDIAIS-DE-AGUA-E-ESGOTO.pdf" TargetMode="External"/><Relationship Id="rId6914" Type="http://schemas.openxmlformats.org/officeDocument/2006/relationships/hyperlink" Target="https://www.caixa.gov.br/Downloads/sinapi-metodologia/Livro_SINAPI_Calculos_Parametros.pdf" TargetMode="External"/><Relationship Id="rId3067" Type="http://schemas.openxmlformats.org/officeDocument/2006/relationships/hyperlink" Target="https://www.caixa.gov.br/Downloads/sinapi-cadernos-tecnicos/SINAPI-CT-ESCADAS.pdf" TargetMode="External"/><Relationship Id="rId3274" Type="http://schemas.openxmlformats.org/officeDocument/2006/relationships/hyperlink" Target="https://www.caixa.gov.br/Downloads/sinapi-cadernos-tecnicos/SINAPI-CT-ESCAVACAO-DE-VALAS.pdf" TargetMode="External"/><Relationship Id="rId4118" Type="http://schemas.openxmlformats.org/officeDocument/2006/relationships/hyperlink" Target="https://www.caixa.gov.br/Downloads/sinapi-cadernos-tecnicos/SINAPI-CT-FORMAS-PARA-ESTRUTURAS-DE-CONCRETO-ARMADO.pdf" TargetMode="External"/><Relationship Id="rId4672" Type="http://schemas.openxmlformats.org/officeDocument/2006/relationships/hyperlink" Target="https://www.caixa.gov.br/Downloads/sinapi-cadernos-tecnicos/SINAPI-CT-INSTALACOES-ELETRICAS-QUADROS-CABOS-DISJUNTORES-CONTATORES-E-BARRAMENTOS-BLINDADOS.pdf" TargetMode="External"/><Relationship Id="rId5516" Type="http://schemas.openxmlformats.org/officeDocument/2006/relationships/hyperlink" Target="https://www.caixa.gov.br/Downloads/sinapi-cadernos-tecnicos/SINAPI-CT-INSTALACOES-PREDIAIS-DE-AGUA-FRIA-EM-PVC.pdf" TargetMode="External"/><Relationship Id="rId5723" Type="http://schemas.openxmlformats.org/officeDocument/2006/relationships/hyperlink" Target="https://www.caixa.gov.br/Downloads/sinapi-cadernos-tecnicos/SINAPI-CT-INSTALACOES-PREDIAIS-DE-AGUA-QUENTE-EM-CPVC.pdf" TargetMode="External"/><Relationship Id="rId5930" Type="http://schemas.openxmlformats.org/officeDocument/2006/relationships/hyperlink" Target="https://www.caixa.gov.br/Downloads/sinapi-cadernos-tecnicos/SINAPI-CT-INSTALACOES-DE-GAS-E-INCENDIO-EM-ACO-E-FERRO-GALVANIZADO.pdf" TargetMode="External"/><Relationship Id="rId8879" Type="http://schemas.openxmlformats.org/officeDocument/2006/relationships/hyperlink" Target="https://www.caixa.gov.br/Downloads/sinapi-cadernos-tecnicos/SINAPI-CT-SISTEMA-DE-PROTECAO-CONTRA-DESCARGAS-ATMOSFERICAS-SPDA.pdf" TargetMode="External"/><Relationship Id="rId195" Type="http://schemas.openxmlformats.org/officeDocument/2006/relationships/hyperlink" Target="https://www.caixa.gov.br/Downloads/sinapi-cadernos-tecnicos/SINAPI-CT-ARGAMASSAS.pdf" TargetMode="External"/><Relationship Id="rId1919" Type="http://schemas.openxmlformats.org/officeDocument/2006/relationships/hyperlink" Target="https://www.caixa.gov.br/Downloads/sinapi-cadernos-tecnicos/SINAPI-CT-DEPRECIACAO-JUROS-IMPOSTOS-E-SEGUROS-MANUTENCAO-E-MATERIAIS-NA-OPERACAO-DOS-EQUIPAMENTOS.pdf" TargetMode="External"/><Relationship Id="rId3481" Type="http://schemas.openxmlformats.org/officeDocument/2006/relationships/hyperlink" Target="https://www.caixa.gov.br/Downloads/sinapi-cadernos-tecnicos/SINAPI-CT-ESQUADRIAS-PORTAS.pdf" TargetMode="External"/><Relationship Id="rId4325" Type="http://schemas.openxmlformats.org/officeDocument/2006/relationships/hyperlink" Target="https://www.caixa.gov.br/Downloads/sinapi-cadernos-tecnicos/SINAPI-CT-IMPERMEABILIZACAO-PROTECAO-MECANICA-E-TRATAMENTO-DE-JUNTA.pdf" TargetMode="External"/><Relationship Id="rId4532" Type="http://schemas.openxmlformats.org/officeDocument/2006/relationships/hyperlink" Target="https://www.caixa.gov.br/Downloads/sinapi-cadernos-tecnicos/SINAPI-CT-INSTALACOES-ELETRICAS-ELETRODUTOS-EMBUTIDOS-CABOS-CAIXAS-TOMADAS-E-INTERRUPTORES.pdf" TargetMode="External"/><Relationship Id="rId7688" Type="http://schemas.openxmlformats.org/officeDocument/2006/relationships/hyperlink" Target="https://www.caixa.gov.br/Downloads/sinapi-cadernos-tecnicos/SINAPI-CT-PAVIMENTO-RIGIDO-DE-CONCRETO.pdf" TargetMode="External"/><Relationship Id="rId7895" Type="http://schemas.openxmlformats.org/officeDocument/2006/relationships/hyperlink" Target="https://www.caixa.gov.br/Downloads/sinapi-cadernos-tecnicos/SINAPI-CT-PINTURA-EM-MADEIRA.pdf" TargetMode="External"/><Relationship Id="rId8739" Type="http://schemas.openxmlformats.org/officeDocument/2006/relationships/hyperlink" Target="https://www.caixa.gov.br/Downloads/sinapi-cadernos-tecnicos/SINAPI-CT-REDES-DE-AGUA-E-ESGOTO-EM-PEAD-LISO-(TUBOS-E-CONEXOES).pdf" TargetMode="External"/><Relationship Id="rId8946" Type="http://schemas.openxmlformats.org/officeDocument/2006/relationships/hyperlink" Target="https://www.caixa.gov.br/Downloads/sinapi-cadernos-tecnicos/SINAPI-CT-SISTEMAS-DE-MEDICAO.pdf" TargetMode="External"/><Relationship Id="rId2083" Type="http://schemas.openxmlformats.org/officeDocument/2006/relationships/hyperlink" Target="https://www.caixa.gov.br/Downloads/sinapi-cadernos-tecnicos/SINAPI-CT-DEPRECIACAO-JUROS-IMPOSTOS-E-SEGUROS-MANUTENCAO-E-MATERIAIS-NA-OPERACAO-DOS-EQUIPAMENTOS.pdf" TargetMode="External"/><Relationship Id="rId2290" Type="http://schemas.openxmlformats.org/officeDocument/2006/relationships/hyperlink" Target="https://www.caixa.gov.br/Downloads/sinapi-cadernos-tecnicos/SINAPI-CT-DEPRECIACAO-JUROS-IMPOSTOS-E-SEGUROS-MANUTENCAO-E-MATERIAIS-NA-OPERACAO-DOS-EQUIPAMENTOS.pdf" TargetMode="External"/><Relationship Id="rId3134" Type="http://schemas.openxmlformats.org/officeDocument/2006/relationships/hyperlink" Target="https://www.caixa.gov.br/Downloads/sinapi-cadernos-tecnicos/SINAPI-CT-ESCADAS.pdf" TargetMode="External"/><Relationship Id="rId3341" Type="http://schemas.openxmlformats.org/officeDocument/2006/relationships/hyperlink" Target="https://www.caixa.gov.br/Downloads/sinapi-cadernos-tecnicos/SINAPI-CT-ESCAVACAO-EM-MATERIAL-DE-3&#170;-CATEGORIA.pdf" TargetMode="External"/><Relationship Id="rId6497" Type="http://schemas.openxmlformats.org/officeDocument/2006/relationships/hyperlink" Target="https://www.caixa.gov.br/Downloads/sinapi-cadernos-tecnicos/SINAPI-CT-INSTALACOES-EM-COBRE.pdf" TargetMode="External"/><Relationship Id="rId7548" Type="http://schemas.openxmlformats.org/officeDocument/2006/relationships/hyperlink" Target="https://www.caixa.gov.br/Downloads/sinapi-cadernos-tecnicos/SINAPI-CT-PAREDES-DE-CONCRETO-ESTUCAMENTO.pdf" TargetMode="External"/><Relationship Id="rId7755" Type="http://schemas.openxmlformats.org/officeDocument/2006/relationships/hyperlink" Target="https://www.caixa.gov.br/Downloads/sinapi-cadernos-tecnicos/SINAPI-CT-PERFURACAO-HORIZONTAL-DIRECIONAL-HDD.pdf" TargetMode="External"/><Relationship Id="rId7962" Type="http://schemas.openxmlformats.org/officeDocument/2006/relationships/hyperlink" Target="https://www.caixa.gov.br/Downloads/sinapi-cadernos-tecnicos/SINAPI-CT-PINTURA-PARA-PISOS-E-PARA-SINALIZACAO-HORIZONTAL-E-VERTICAL.pdf" TargetMode="External"/><Relationship Id="rId8806" Type="http://schemas.openxmlformats.org/officeDocument/2006/relationships/hyperlink" Target="https://www.caixa.gov.br/Downloads/sinapi-cadernos-tecnicos/SINAPI-CT-SINALIZACAO-HORIZONTAL-VIARIA.pdf" TargetMode="External"/><Relationship Id="rId262" Type="http://schemas.openxmlformats.org/officeDocument/2006/relationships/hyperlink" Target="https://www.caixa.gov.br/Downloads/sinapi-cadernos-tecnicos/SINAPI-CT-ARGAMASSAS.pdf" TargetMode="External"/><Relationship Id="rId2150" Type="http://schemas.openxmlformats.org/officeDocument/2006/relationships/hyperlink" Target="https://www.caixa.gov.br/Downloads/sinapi-cadernos-tecnicos/SINAPI-CT-DEPRECIACAO-JUROS-IMPOSTOS-E-SEGUROS-MANUTENCAO-E-MATERIAIS-NA-OPERACAO-DOS-EQUIPAMENTOS.pdf" TargetMode="External"/><Relationship Id="rId3201" Type="http://schemas.openxmlformats.org/officeDocument/2006/relationships/hyperlink" Target="https://www.caixa.gov.br/Downloads/sinapi-cadernos-tecnicos/SINAPI-CT-ESCAVACAO-VERTICAL-A-CEU-ABERTO.pdf" TargetMode="External"/><Relationship Id="rId5099" Type="http://schemas.openxmlformats.org/officeDocument/2006/relationships/hyperlink" Target="https://www.caixa.gov.br/Downloads/sinapi-cadernos-tecnicos/SINAPI-CT-INSTALACOES-HIDRAULICAS-RESERVACAO-E-BOMBAS-DE-RECALQUE.pdf" TargetMode="External"/><Relationship Id="rId6357" Type="http://schemas.openxmlformats.org/officeDocument/2006/relationships/hyperlink" Target="https://www.caixa.gov.br/Downloads/sinapi-cadernos-tecnicos/SINAPI-CT-INSTALACOES-DE-AR-CONDICIONADO-EM-COBRE.pdf" TargetMode="External"/><Relationship Id="rId6564" Type="http://schemas.openxmlformats.org/officeDocument/2006/relationships/hyperlink" Target="https://www.caixa.gov.br/Downloads/sinapi-cadernos-tecnicos/SINAPI-CT-INSTALACOES-EM-COBRE.pdf" TargetMode="External"/><Relationship Id="rId6771" Type="http://schemas.openxmlformats.org/officeDocument/2006/relationships/hyperlink" Target="https://www.caixa.gov.br/Downloads/sinapi-metodologia/Livro_SINAPI_Calculos_Parametros.pdf" TargetMode="External"/><Relationship Id="rId7408" Type="http://schemas.openxmlformats.org/officeDocument/2006/relationships/hyperlink" Target="https://www.caixa.gov.br/Downloads/sinapi-cadernos-tecnicos/SINAPI-CT-MASSA-UNICA-INTERNA.pdf" TargetMode="External"/><Relationship Id="rId7615" Type="http://schemas.openxmlformats.org/officeDocument/2006/relationships/hyperlink" Target="https://www.caixa.gov.br/Downloads/sinapi-cadernos-tecnicos/SINAPI-CT-PARQUINHOS-E-EQUIPAMENTOS-DE-GINASTICA-AO-AR-LIVRE.pdf" TargetMode="External"/><Relationship Id="rId7822" Type="http://schemas.openxmlformats.org/officeDocument/2006/relationships/hyperlink" Target="https://www.caixa.gov.br/Downloads/sinapi-cadernos-tecnicos/SINAPI-CT-PINTURA-EXTERNA.pdf" TargetMode="External"/><Relationship Id="rId122" Type="http://schemas.openxmlformats.org/officeDocument/2006/relationships/hyperlink" Target="https://www.caixa.gov.br/Downloads/sinapi-cadernos-tecnicos/SINAPI-CT-ARGAMASSAS.pdf" TargetMode="External"/><Relationship Id="rId2010" Type="http://schemas.openxmlformats.org/officeDocument/2006/relationships/hyperlink" Target="https://www.caixa.gov.br/Downloads/sinapi-cadernos-tecnicos/SINAPI-CT-DEPRECIACAO-JUROS-IMPOSTOS-E-SEGUROS-MANUTENCAO-E-MATERIAIS-NA-OPERACAO-DOS-EQUIPAMENTOS.pdf" TargetMode="External"/><Relationship Id="rId5166" Type="http://schemas.openxmlformats.org/officeDocument/2006/relationships/hyperlink" Target="https://www.caixa.gov.br/Downloads/sinapi-cadernos-tecnicos/SINAPI-CT-INSTALACOES-HIDRAULICAS-EM-PEX.pdf" TargetMode="External"/><Relationship Id="rId5373" Type="http://schemas.openxmlformats.org/officeDocument/2006/relationships/hyperlink" Target="https://www.caixa.gov.br/Downloads/sinapi-cadernos-tecnicos/SINAPI-CT-INSTALACOES-PREDIAIS-DE-ESGOTO-TUBOS-E-CONEXOES.pdf" TargetMode="External"/><Relationship Id="rId5580" Type="http://schemas.openxmlformats.org/officeDocument/2006/relationships/hyperlink" Target="https://www.caixa.gov.br/Downloads/sinapi-cadernos-tecnicos/SINAPI-CT-INSTALACOES-PREDIAIS-DE-AGUA-FRIA-EM-PVC.pdf" TargetMode="External"/><Relationship Id="rId6217" Type="http://schemas.openxmlformats.org/officeDocument/2006/relationships/hyperlink" Target="https://www.caixa.gov.br/Downloads/sinapi-cadernos-tecnicos/SINAPI-CT-INSTALACOES-DE-GAS-E-INCENDIO-EM-ACO-E-FERRO-GALVANIZADO.pdf" TargetMode="External"/><Relationship Id="rId6424" Type="http://schemas.openxmlformats.org/officeDocument/2006/relationships/hyperlink" Target="https://www.caixa.gov.br/Downloads/sinapi-cadernos-tecnicos/SINAPI-CT-INSTALACOES-EM-COBRE.pdf" TargetMode="External"/><Relationship Id="rId6631" Type="http://schemas.openxmlformats.org/officeDocument/2006/relationships/hyperlink" Target="https://www.caixa.gov.br/Downloads/sinapi-cadernos-tecnicos/SINAPI-CT-INSTALACOES-PARA-CANTEIROS-DE-OBRAS.pdf" TargetMode="External"/><Relationship Id="rId1569" Type="http://schemas.openxmlformats.org/officeDocument/2006/relationships/hyperlink" Target="https://www.caixa.gov.br/Downloads/sinapi-cadernos-tecnicos/SINAPI-CT-CUSTOS-HORARIOS-PRODUTIVO-E-IMPRODUTIVO-DOS-EQUIPAMENTOS.pdf" TargetMode="External"/><Relationship Id="rId2967" Type="http://schemas.openxmlformats.org/officeDocument/2006/relationships/hyperlink" Target="https://www.caixa.gov.br/Downloads/sinapi-cadernos-tecnicos/SINAPI-CT-ENERGIA-SOLAR-PARA-EDIFICACOES.pdf" TargetMode="External"/><Relationship Id="rId4182" Type="http://schemas.openxmlformats.org/officeDocument/2006/relationships/hyperlink" Target="https://www.caixa.gov.br/Downloads/sinapi-cadernos-tecnicos/SINAPI-CT-GESSO.pdf" TargetMode="External"/><Relationship Id="rId5026" Type="http://schemas.openxmlformats.org/officeDocument/2006/relationships/hyperlink" Target="https://www.caixa.gov.br/Downloads/sinapi-cadernos-tecnicos/SINAPI-CT-INSTALACOES-HIDRAULICAS-RESERVACAO-E-BOMBAS-DE-RECALQUE.pdf" TargetMode="External"/><Relationship Id="rId5233" Type="http://schemas.openxmlformats.org/officeDocument/2006/relationships/hyperlink" Target="https://www.caixa.gov.br/Downloads/sinapi-cadernos-tecnicos/SINAPI-CT-INSTALACOES-HIDRAULICAS-EM-PEX.pdf" TargetMode="External"/><Relationship Id="rId5440" Type="http://schemas.openxmlformats.org/officeDocument/2006/relationships/hyperlink" Target="https://www.caixa.gov.br/Downloads/sinapi-cadernos-tecnicos/SINAPI-CT-INSTALACOES-PREDIAIS-DE-ESGOTO-TUBOS-E-CONEXOES.pdf" TargetMode="External"/><Relationship Id="rId8389" Type="http://schemas.openxmlformats.org/officeDocument/2006/relationships/hyperlink" Target="https://www.caixa.gov.br/Downloads/sinapi-cadernos-tecnicos/SINAPI-CT-RASGOS-E-FIXACOES.pdf" TargetMode="External"/><Relationship Id="rId8596" Type="http://schemas.openxmlformats.org/officeDocument/2006/relationships/hyperlink" Target="https://www.caixa.gov.br/Downloads/sinapi-cadernos-tecnicos/SINAPI-CT-REDES-DE-LOGICA-TELEFONIA-E-IMAGEM.pdf" TargetMode="External"/><Relationship Id="rId939" Type="http://schemas.openxmlformats.org/officeDocument/2006/relationships/hyperlink" Target="https://www.caixa.gov.br/Downloads/sinapi-cadernos-tecnicos/SINAPI-CT-ATERROS-BASES-SUB-BASES-E-IMPRIMACOES.pdf" TargetMode="External"/><Relationship Id="rId1776" Type="http://schemas.openxmlformats.org/officeDocument/2006/relationships/hyperlink" Target="https://www.caixa.gov.br/Downloads/sinapi-cadernos-tecnicos/SINAPI-CT-CUSTOS-HORARIOS-PRODUTIVO-E-IMPRODUTIVO-DOS-EQUIPAMENTOS.pdf" TargetMode="External"/><Relationship Id="rId1983" Type="http://schemas.openxmlformats.org/officeDocument/2006/relationships/hyperlink" Target="https://www.caixa.gov.br/Downloads/sinapi-cadernos-tecnicos/SINAPI-CT-DEPRECIACAO-JUROS-IMPOSTOS-E-SEGUROS-MANUTENCAO-E-MATERIAIS-NA-OPERACAO-DOS-EQUIPAMENTOS.pdf" TargetMode="External"/><Relationship Id="rId2827" Type="http://schemas.openxmlformats.org/officeDocument/2006/relationships/hyperlink" Target="https://www.caixa.gov.br/Downloads/sinapi-cadernos-tecnicos/SINAPI-CT-DUTOS-PARA-AR-CONDICIONADO.pdf" TargetMode="External"/><Relationship Id="rId4042" Type="http://schemas.openxmlformats.org/officeDocument/2006/relationships/hyperlink" Target="https://www.caixa.gov.br/Downloads/sinapi-cadernos-tecnicos/SINAPI-CT-FORMAS-PARA-ESTRUTURAS-DE-CONCRETO-ARMADO.pdf" TargetMode="External"/><Relationship Id="rId7198" Type="http://schemas.openxmlformats.org/officeDocument/2006/relationships/hyperlink" Target="https://www.caixa.gov.br/Downloads/sinapi-cadernos-tecnicos/SINAPI-CT-LOUCAS-E-METAIS.pdf" TargetMode="External"/><Relationship Id="rId8249" Type="http://schemas.openxmlformats.org/officeDocument/2006/relationships/hyperlink" Target="https://www.caixa.gov.br/Downloads/sinapi-cadernos-tecnicos/SINAPI-CT-POCOS-DE-VISITA-E-CAIXAS-PARA-BOCAS-DE-LOBO.pdf" TargetMode="External"/><Relationship Id="rId9647" Type="http://schemas.openxmlformats.org/officeDocument/2006/relationships/hyperlink" Target="https://www.caixa.gov.br/Downloads/sinapi-cadernos-tecnicos/SINAPI-CT-VALVULAS-E-REGISTROS-PARA-SISTEMAS-PREDIAIS.pdf" TargetMode="External"/><Relationship Id="rId68" Type="http://schemas.openxmlformats.org/officeDocument/2006/relationships/hyperlink" Target="https://www.caixa.gov.br/Downloads/sinapi-cadernos-tecnicos/SINAPI-CT-ALVENARIA-DE-VEDACAO.pdf" TargetMode="External"/><Relationship Id="rId1429" Type="http://schemas.openxmlformats.org/officeDocument/2006/relationships/hyperlink" Target="https://www.caixa.gov.br/Downloads/sinapi-cadernos-tecnicos/SINAPI-CT-CONTRAPISO.pdf" TargetMode="External"/><Relationship Id="rId1636" Type="http://schemas.openxmlformats.org/officeDocument/2006/relationships/hyperlink" Target="https://www.caixa.gov.br/Downloads/sinapi-cadernos-tecnicos/SINAPI-CT-CUSTOS-HORARIOS-PRODUTIVO-E-IMPRODUTIVO-DOS-EQUIPAMENTOS.pdf" TargetMode="External"/><Relationship Id="rId1843" Type="http://schemas.openxmlformats.org/officeDocument/2006/relationships/hyperlink" Target="https://www.caixa.gov.br/Downloads/sinapi-cadernos-tecnicos/SINAPI-CT-CUSTOS-HORARIOS-PRODUTIVO-E-IMPRODUTIVO-DOS-EQUIPAMENTOS.pdf" TargetMode="External"/><Relationship Id="rId4999" Type="http://schemas.openxmlformats.org/officeDocument/2006/relationships/hyperlink" Target="https://www.caixa.gov.br/Downloads/sinapi-cadernos-tecnicos/SINAPI-CT-INSTALACOES-HIDRAULICAS-RESERVACAO-E-BOMBAS-DE-RECALQUE.pdf" TargetMode="External"/><Relationship Id="rId5300" Type="http://schemas.openxmlformats.org/officeDocument/2006/relationships/hyperlink" Target="https://www.caixa.gov.br/Downloads/sinapi-cadernos-tecnicos/SINAPI-CT-INSTALACOES-HIDRAULICAS-EM-PPR.pdf" TargetMode="External"/><Relationship Id="rId7058" Type="http://schemas.openxmlformats.org/officeDocument/2006/relationships/hyperlink" Target="https://www.caixa.gov.br/Downloads/sinapi-metodologia/Livro_SINAPI_Calculos_Parametros.pdf" TargetMode="External"/><Relationship Id="rId8456" Type="http://schemas.openxmlformats.org/officeDocument/2006/relationships/hyperlink" Target="https://www.caixa.gov.br/Downloads/sinapi-cadernos-tecnicos/SINAPI-CT-RASGOS-E-FIXACOES.pdf" TargetMode="External"/><Relationship Id="rId8663" Type="http://schemas.openxmlformats.org/officeDocument/2006/relationships/hyperlink" Target="https://www.caixa.gov.br/Downloads/sinapi-cadernos-tecnicos/SINAPI-CT-REDES-DE-AGUA-E-ESGOTO-EM-PEAD-LISO-(TUBOS-E-CONEXOES).pdf" TargetMode="External"/><Relationship Id="rId8870" Type="http://schemas.openxmlformats.org/officeDocument/2006/relationships/hyperlink" Target="https://www.caixa.gov.br/Downloads/sinapi-cadernos-tecnicos/SINAPI-CT-SINALIZACAO-VERTICAL-VIARIA.pdf" TargetMode="External"/><Relationship Id="rId9507" Type="http://schemas.openxmlformats.org/officeDocument/2006/relationships/hyperlink" Target="https://www.caixa.gov.br/Downloads/sinapi-cadernos-tecnicos/SINAPI-CT-VERGAS-CONTRAVERGAS-E-FIXACAO-DE-ALVENARIA.pdf" TargetMode="External"/><Relationship Id="rId9714" Type="http://schemas.openxmlformats.org/officeDocument/2006/relationships/hyperlink" Target="https://www.caixa.gov.br/Downloads/sinapi-cadernos-tecnicos/SINAPI-CT-VALVULAS-PARA-REDES-DE-SANEAMENTO.pdf" TargetMode="External"/><Relationship Id="rId1703" Type="http://schemas.openxmlformats.org/officeDocument/2006/relationships/hyperlink" Target="https://www.caixa.gov.br/Downloads/sinapi-cadernos-tecnicos/SINAPI-CT-CUSTOS-HORARIOS-PRODUTIVO-E-IMPRODUTIVO-DOS-EQUIPAMENTOS.pdf" TargetMode="External"/><Relationship Id="rId1910" Type="http://schemas.openxmlformats.org/officeDocument/2006/relationships/hyperlink" Target="https://www.caixa.gov.br/Downloads/sinapi-cadernos-tecnicos/SINAPI-CT-DEPRECIACAO-JUROS-IMPOSTOS-E-SEGUROS-MANUTENCAO-E-MATERIAIS-NA-OPERACAO-DOS-EQUIPAMENTOS.pdf" TargetMode="External"/><Relationship Id="rId4859" Type="http://schemas.openxmlformats.org/officeDocument/2006/relationships/hyperlink" Target="https://www.caixa.gov.br/Downloads/sinapi-cadernos-tecnicos/SINAPI-CT-INSTALACOES-HIDRAULICAS-RESERVACAO-E-BOMBAS-DE-RECALQUE.pdf" TargetMode="External"/><Relationship Id="rId7265" Type="http://schemas.openxmlformats.org/officeDocument/2006/relationships/hyperlink" Target="https://www.caixa.gov.br/Downloads/sinapi-cadernos-tecnicos/SINAPI-CT-LUMINARIAS-EXTERNAS.pdf" TargetMode="External"/><Relationship Id="rId7472" Type="http://schemas.openxmlformats.org/officeDocument/2006/relationships/hyperlink" Target="https://www.caixa.gov.br/Downloads/sinapi-cadernos-tecnicos/SINAPI-CT-MONTAGEM-DE-GRUAS-E-CREMALHEIRAS.pdf" TargetMode="External"/><Relationship Id="rId8109" Type="http://schemas.openxmlformats.org/officeDocument/2006/relationships/hyperlink" Target="https://www.caixa.gov.br/Downloads/sinapi-cadernos-tecnicos/SINAPI-CT-POCOS-DE-VISITA-E-CAIXAS-PARA-BOCAS-DE-LOBO.pdf" TargetMode="External"/><Relationship Id="rId8316" Type="http://schemas.openxmlformats.org/officeDocument/2006/relationships/hyperlink" Target="https://www.caixa.gov.br/Downloads/sinapi-cadernos-tecnicos/SINAPI-CT-PRODUCAO-DE-CONCRETOS-E-ARGAMASSAS-UTILIZANDO-AGREGADO-RECICLADO.pdf" TargetMode="External"/><Relationship Id="rId8523" Type="http://schemas.openxmlformats.org/officeDocument/2006/relationships/hyperlink" Target="https://www.caixa.gov.br/Downloads/sinapi-cadernos-tecnicos/SINAPI-CT-RECOMPOSICAO-DE-PAVIMENTOS.pdf" TargetMode="External"/><Relationship Id="rId8730" Type="http://schemas.openxmlformats.org/officeDocument/2006/relationships/hyperlink" Target="https://www.caixa.gov.br/Downloads/sinapi-cadernos-tecnicos/SINAPI-CT-REDES-DE-AGUA-E-ESGOTO-EM-PEAD-LISO-(TUBOS-E-CONEXOES).pdf" TargetMode="External"/><Relationship Id="rId3668" Type="http://schemas.openxmlformats.org/officeDocument/2006/relationships/hyperlink" Target="https://www.caixa.gov.br/Downloads/sinapi-cadernos-tecnicos/SINAPI-CT-ESTRUTURA-E-TRAMA-PARA-COBERTURA.pdf" TargetMode="External"/><Relationship Id="rId3875" Type="http://schemas.openxmlformats.org/officeDocument/2006/relationships/hyperlink" Target="https://www.caixa.gov.br/Downloads/sinapi-cadernos-tecnicos/SINAPI-CT-EXECUCAO-DE-TIRANTES.pdf" TargetMode="External"/><Relationship Id="rId4719" Type="http://schemas.openxmlformats.org/officeDocument/2006/relationships/hyperlink" Target="https://www.caixa.gov.br/Downloads/sinapi-cadernos-tecnicos/SINAPI-CT-INSTALACOES-ELETRICAS-QUADROS-CABOS-DISJUNTORES-CONTATORES-E-BARRAMENTOS-BLINDADOS.pdf" TargetMode="External"/><Relationship Id="rId4926" Type="http://schemas.openxmlformats.org/officeDocument/2006/relationships/hyperlink" Target="https://www.caixa.gov.br/Downloads/sinapi-cadernos-tecnicos/SINAPI-CT-INSTALACOES-HIDRAULICAS-RESERVACAO-E-BOMBAS-DE-RECALQUE.pdf" TargetMode="External"/><Relationship Id="rId6074" Type="http://schemas.openxmlformats.org/officeDocument/2006/relationships/hyperlink" Target="https://www.caixa.gov.br/Downloads/sinapi-cadernos-tecnicos/SINAPI-CT-INSTALACOES-DE-GAS-E-INCENDIO-EM-ACO-E-FERRO-GALVANIZADO.pdf" TargetMode="External"/><Relationship Id="rId6281" Type="http://schemas.openxmlformats.org/officeDocument/2006/relationships/hyperlink" Target="https://www.caixa.gov.br/Downloads/sinapi-cadernos-tecnicos/SINAPI-CT-INSTALACOES-DE-GAS-EM-PEX-MULTICAMADAS.pdf" TargetMode="External"/><Relationship Id="rId7125" Type="http://schemas.openxmlformats.org/officeDocument/2006/relationships/hyperlink" Target="https://www.caixa.gov.br/Downloads/sinapi-metodologia/Livro_SINAPI_Calculos_Parametros.pdf" TargetMode="External"/><Relationship Id="rId7332" Type="http://schemas.openxmlformats.org/officeDocument/2006/relationships/hyperlink" Target="https://www.caixa.gov.br/Downloads/sinapi-cadernos-tecnicos/SINAPI-CT-MASSA-UNICA-EXTERNA.pdf" TargetMode="External"/><Relationship Id="rId589" Type="http://schemas.openxmlformats.org/officeDocument/2006/relationships/hyperlink" Target="https://www.caixa.gov.br/Downloads/sinapi-cadernos-tecnicos/SINAPI-CT-ASSENTAMENTO-DE-TUBOS-DE-PVC-E-METALICOS-EM-REDES-DE-AGUA.pdf" TargetMode="External"/><Relationship Id="rId796" Type="http://schemas.openxmlformats.org/officeDocument/2006/relationships/hyperlink" Target="https://www.caixa.gov.br/Downloads/sinapi-cadernos-tecnicos/SINAPI-CT-ATERROS-BASES-SUB-BASES-E-IMPRIMACOES.pdf" TargetMode="External"/><Relationship Id="rId2477" Type="http://schemas.openxmlformats.org/officeDocument/2006/relationships/hyperlink" Target="https://www.caixa.gov.br/Downloads/sinapi-cadernos-tecnicos/SINAPI-CT-DEPRECIACAO-JUROS-IMPOSTOS-E-SEGUROS-MANUTENCAO-E-MATERIAIS-NA-OPERACAO-DOS-EQUIPAMENTOS.pdf" TargetMode="External"/><Relationship Id="rId2684" Type="http://schemas.openxmlformats.org/officeDocument/2006/relationships/hyperlink" Target="https://www.caixa.gov.br/Downloads/sinapi-cadernos-tecnicos/SINAPI-CT-DEPRECIACAO-JUROS-IMPOSTOS-E-SEGUROS-MANUTENCAO-E-MATERIAIS-NA-OPERACAO-DOS-EQUIPAMENTOS.pdf" TargetMode="External"/><Relationship Id="rId3528" Type="http://schemas.openxmlformats.org/officeDocument/2006/relationships/hyperlink" Target="https://www.caixa.gov.br/Downloads/sinapi-cadernos-tecnicos/SINAPI-CT-ESQUADRIAS-PORTAS.pdf" TargetMode="External"/><Relationship Id="rId3735" Type="http://schemas.openxmlformats.org/officeDocument/2006/relationships/hyperlink" Target="https://www.caixa.gov.br/Downloads/sinapi-cadernos-tecnicos/SINAPI-CT-ESTRUTURAS-PRE-FABRICADAS-E-PRE-MOLDADAS.pdf" TargetMode="External"/><Relationship Id="rId5090" Type="http://schemas.openxmlformats.org/officeDocument/2006/relationships/hyperlink" Target="https://www.caixa.gov.br/Downloads/sinapi-cadernos-tecnicos/SINAPI-CT-INSTALACOES-HIDRAULICAS-RESERVACAO-E-BOMBAS-DE-RECALQUE.pdf" TargetMode="External"/><Relationship Id="rId6141" Type="http://schemas.openxmlformats.org/officeDocument/2006/relationships/hyperlink" Target="https://www.caixa.gov.br/Downloads/sinapi-cadernos-tecnicos/SINAPI-CT-INSTALACOES-DE-GAS-E-INCENDIO-EM-ACO-E-FERRO-GALVANIZADO.pdf" TargetMode="External"/><Relationship Id="rId9297" Type="http://schemas.openxmlformats.org/officeDocument/2006/relationships/hyperlink" Target="https://www.caixa.gov.br/Downloads/sinapi-cadernos-tecnicos/SINAPI-CT-TRANSPORTE-CARGA-E-DESCARGA-DE-MATERIAIS.pdf" TargetMode="External"/><Relationship Id="rId449" Type="http://schemas.openxmlformats.org/officeDocument/2006/relationships/hyperlink" Target="https://www.caixa.gov.br/Downloads/sinapi-cadernos-tecnicos/SINAPI-CT-ASSENTAMENTO-DE-TUBOS-DE-PVC-E-METALICOS-EM-REDES-DE-AGUA.pdf" TargetMode="External"/><Relationship Id="rId656" Type="http://schemas.openxmlformats.org/officeDocument/2006/relationships/hyperlink" Target="https://www.caixa.gov.br/Downloads/sinapi-cadernos-tecnicos/SINAPI-CT-ASSENTAMENTO-DE-TUBOS-DE-ESGOTO-OU-DRENAGEM-PLUVIAL-EM-CONCRETO.pdf" TargetMode="External"/><Relationship Id="rId863" Type="http://schemas.openxmlformats.org/officeDocument/2006/relationships/hyperlink" Target="https://www.caixa.gov.br/Downloads/sinapi-cadernos-tecnicos/SINAPI-CT-ATERROS-BASES-SUB-BASES-E-IMPRIMACOES.pdf" TargetMode="External"/><Relationship Id="rId1079" Type="http://schemas.openxmlformats.org/officeDocument/2006/relationships/hyperlink" Target="https://www.caixa.gov.br/Downloads/sinapi-cadernos-tecnicos/SINAPI-CT-BOMBAS-HIDRAULICAS-CENTRIFUGAS-HORIZONTAIS-E-SUBMERSIVEIS.pdf" TargetMode="External"/><Relationship Id="rId1286" Type="http://schemas.openxmlformats.org/officeDocument/2006/relationships/hyperlink" Target="https://www.caixa.gov.br/Downloads/sinapi-cadernos-tecnicos/SINAPI-CT-CHAPISCO.pdf" TargetMode="External"/><Relationship Id="rId1493" Type="http://schemas.openxmlformats.org/officeDocument/2006/relationships/hyperlink" Target="https://www.caixa.gov.br/Downloads/sinapi-cadernos-tecnicos/SINAPI-CT-CUSTOS-HORARIOS-PRODUTIVO-E-IMPRODUTIVO-DOS-EQUIPAMENTOS.pdf" TargetMode="External"/><Relationship Id="rId2337" Type="http://schemas.openxmlformats.org/officeDocument/2006/relationships/hyperlink" Target="https://www.caixa.gov.br/Downloads/sinapi-cadernos-tecnicos/SINAPI-CT-DEPRECIACAO-JUROS-IMPOSTOS-E-SEGUROS-MANUTENCAO-E-MATERIAIS-NA-OPERACAO-DOS-EQUIPAMENTOS.pdf" TargetMode="External"/><Relationship Id="rId2544" Type="http://schemas.openxmlformats.org/officeDocument/2006/relationships/hyperlink" Target="https://www.caixa.gov.br/Downloads/sinapi-cadernos-tecnicos/SINAPI-CT-DEPRECIACAO-JUROS-IMPOSTOS-E-SEGUROS-MANUTENCAO-E-MATERIAIS-NA-OPERACAO-DOS-EQUIPAMENTOS.pdf" TargetMode="External"/><Relationship Id="rId2891" Type="http://schemas.openxmlformats.org/officeDocument/2006/relationships/hyperlink" Target="https://www.caixa.gov.br/Downloads/sinapi-cadernos-tecnicos/SINAPI-CT-ELETROCALHAS.pdf" TargetMode="External"/><Relationship Id="rId3942" Type="http://schemas.openxmlformats.org/officeDocument/2006/relationships/hyperlink" Target="https://www.caixa.gov.br/Downloads/sinapi-cadernos-tecnicos/SINAPI-CT-FOSSAS-E-SUMIDOUROS.pdf" TargetMode="External"/><Relationship Id="rId6001" Type="http://schemas.openxmlformats.org/officeDocument/2006/relationships/hyperlink" Target="https://www.caixa.gov.br/Downloads/sinapi-cadernos-tecnicos/SINAPI-CT-INSTALACOES-DE-GAS-E-INCENDIO-EM-ACO-E-FERRO-GALVANIZADO.pdf" TargetMode="External"/><Relationship Id="rId9157" Type="http://schemas.openxmlformats.org/officeDocument/2006/relationships/hyperlink" Target="https://www.caixa.gov.br/Downloads/sinapi-cadernos-tecnicos/SINAPI-CT-TRANSPORTE-DE-MATERIAIS-DENTRO-DO-CANTEIRO-DE-OBRAS.pdf" TargetMode="External"/><Relationship Id="rId9364" Type="http://schemas.openxmlformats.org/officeDocument/2006/relationships/hyperlink" Target="https://www.caixa.gov.br/Downloads/sinapi-cadernos-tecnicos/SINAPI-CT-TRANSPORTE-CARGA-E-DESCARGA-DE-MATERIAIS.pdf" TargetMode="External"/><Relationship Id="rId9571" Type="http://schemas.openxmlformats.org/officeDocument/2006/relationships/hyperlink" Target="https://www.caixa.gov.br/Downloads/sinapi-cadernos-tecnicos/SINAPI-CT-VALVULAS-E-REGISTROS-PARA-SISTEMAS-PREDIAIS.pdf" TargetMode="External"/><Relationship Id="rId309" Type="http://schemas.openxmlformats.org/officeDocument/2006/relationships/hyperlink" Target="https://www.caixa.gov.br/Downloads/sinapi-cadernos-tecnicos/SINAPI-CT-ARMACAO-PARA-ESTRUTURAS-DE-CONCRETO-ARMADO.pdf" TargetMode="External"/><Relationship Id="rId516" Type="http://schemas.openxmlformats.org/officeDocument/2006/relationships/hyperlink" Target="https://www.caixa.gov.br/Downloads/sinapi-cadernos-tecnicos/SINAPI-CT-ASSENTAMENTO-DE-TUBOS-DE-PVC-E-METALICOS-EM-REDES-DE-AGUA.pdf" TargetMode="External"/><Relationship Id="rId1146" Type="http://schemas.openxmlformats.org/officeDocument/2006/relationships/hyperlink" Target="https://www.caixa.gov.br/Downloads/sinapi-cadernos-tecnicos/SINAPI-CT-CAIXAS-ENTERRADAS.pdf" TargetMode="External"/><Relationship Id="rId2751" Type="http://schemas.openxmlformats.org/officeDocument/2006/relationships/hyperlink" Target="https://www.caixa.gov.br/Downloads/sinapi-cadernos-tecnicos/SINAPI-CT-DRENOS.pdf" TargetMode="External"/><Relationship Id="rId3802" Type="http://schemas.openxmlformats.org/officeDocument/2006/relationships/hyperlink" Target="https://www.caixa.gov.br/Downloads/sinapi-cadernos-tecnicos/SINAPI-CT-ESTRUTURAS-DE-MADEIRA.pdf" TargetMode="External"/><Relationship Id="rId6958" Type="http://schemas.openxmlformats.org/officeDocument/2006/relationships/hyperlink" Target="https://www.caixa.gov.br/Downloads/sinapi-metodologia/Livro_SINAPI_Calculos_Parametros.pdf" TargetMode="External"/><Relationship Id="rId8173" Type="http://schemas.openxmlformats.org/officeDocument/2006/relationships/hyperlink" Target="https://www.caixa.gov.br/Downloads/sinapi-cadernos-tecnicos/SINAPI-CT-POCOS-DE-VISITA-E-CAIXAS-PARA-BOCAS-DE-LOBO.pdf" TargetMode="External"/><Relationship Id="rId8380" Type="http://schemas.openxmlformats.org/officeDocument/2006/relationships/hyperlink" Target="https://www.caixa.gov.br/Downloads/sinapi-cadernos-tecnicos/SINAPI-CT-RADIER-PISO-DE-CONCRETO-E-LAJE-SOBRE-SOLO.pdf" TargetMode="External"/><Relationship Id="rId9017" Type="http://schemas.openxmlformats.org/officeDocument/2006/relationships/hyperlink" Target="https://www.caixa.gov.br/Downloads/sinapi-cadernos-tecnicos/SINAPI-CT-TELHAMENTO-PARA-COBERTURA.pdf" TargetMode="External"/><Relationship Id="rId9224" Type="http://schemas.openxmlformats.org/officeDocument/2006/relationships/hyperlink" Target="https://www.caixa.gov.br/Downloads/sinapi-cadernos-tecnicos/SINAPI-CT-TRANSPORTE-DE-MATERIAIS-DENTRO-DO-CANTEIRO-DE-OBRAS.pdf" TargetMode="External"/><Relationship Id="rId723" Type="http://schemas.openxmlformats.org/officeDocument/2006/relationships/hyperlink" Target="https://www.caixa.gov.br/Downloads/sinapi-cadernos-tecnicos/SINAPI-CT-ATERRO-E-REATERRO-DE-VALAS.pdf" TargetMode="External"/><Relationship Id="rId930" Type="http://schemas.openxmlformats.org/officeDocument/2006/relationships/hyperlink" Target="https://www.caixa.gov.br/Downloads/sinapi-cadernos-tecnicos/SINAPI-CT-ATERROS-BASES-SUB-BASES-E-IMPRIMACOES.pdf" TargetMode="External"/><Relationship Id="rId1006" Type="http://schemas.openxmlformats.org/officeDocument/2006/relationships/hyperlink" Target="https://www.caixa.gov.br/Downloads/sinapi-cadernos-tecnicos/SINAPI-CT-BOCAS-PARA-BUEIROS.pdf" TargetMode="External"/><Relationship Id="rId1353" Type="http://schemas.openxmlformats.org/officeDocument/2006/relationships/hyperlink" Target="https://www.caixa.gov.br/Downloads/sinapi-cadernos-tecnicos/SINAPI-CT-CONCRETO-PROTENDIDO.pdf" TargetMode="External"/><Relationship Id="rId1560" Type="http://schemas.openxmlformats.org/officeDocument/2006/relationships/hyperlink" Target="https://www.caixa.gov.br/Downloads/sinapi-cadernos-tecnicos/SINAPI-CT-CUSTOS-HORARIOS-PRODUTIVO-E-IMPRODUTIVO-DOS-EQUIPAMENTOS.pdf" TargetMode="External"/><Relationship Id="rId2404" Type="http://schemas.openxmlformats.org/officeDocument/2006/relationships/hyperlink" Target="https://www.caixa.gov.br/Downloads/sinapi-cadernos-tecnicos/SINAPI-CT-DEPRECIACAO-JUROS-IMPOSTOS-E-SEGUROS-MANUTENCAO-E-MATERIAIS-NA-OPERACAO-DOS-EQUIPAMENTOS.pdf" TargetMode="External"/><Relationship Id="rId2611" Type="http://schemas.openxmlformats.org/officeDocument/2006/relationships/hyperlink" Target="https://www.caixa.gov.br/Downloads/sinapi-cadernos-tecnicos/SINAPI-CT-DEPRECIACAO-JUROS-IMPOSTOS-E-SEGUROS-MANUTENCAO-E-MATERIAIS-NA-OPERACAO-DOS-EQUIPAMENTOS.pdf" TargetMode="External"/><Relationship Id="rId5767" Type="http://schemas.openxmlformats.org/officeDocument/2006/relationships/hyperlink" Target="https://www.caixa.gov.br/Downloads/sinapi-cadernos-tecnicos/SINAPI-CT-INSTALACOES-PREDIAIS-DE-AGUA-QUENTE-EM-CPVC.pdf" TargetMode="External"/><Relationship Id="rId5974" Type="http://schemas.openxmlformats.org/officeDocument/2006/relationships/hyperlink" Target="https://www.caixa.gov.br/Downloads/sinapi-cadernos-tecnicos/SINAPI-CT-INSTALACOES-DE-GAS-E-INCENDIO-EM-ACO-E-FERRO-GALVANIZADO.pdf" TargetMode="External"/><Relationship Id="rId6818" Type="http://schemas.openxmlformats.org/officeDocument/2006/relationships/hyperlink" Target="https://www.caixa.gov.br/Downloads/sinapi-metodologia/Livro_SINAPI_Calculos_Parametros.pdf" TargetMode="External"/><Relationship Id="rId8033" Type="http://schemas.openxmlformats.org/officeDocument/2006/relationships/hyperlink" Target="https://www.caixa.gov.br/Downloads/sinapi-cadernos-tecnicos/SINAPI-CT-POSTES-DE-CONCRETO-E-METALICOS.pdf" TargetMode="External"/><Relationship Id="rId9431" Type="http://schemas.openxmlformats.org/officeDocument/2006/relationships/hyperlink" Target="https://www.caixa.gov.br/Downloads/sinapi-cadernos-tecnicos/SINAPI-CT-TUBULACAO-FLANGEADA-PARA-REDES-DE-AGUA.pdf" TargetMode="External"/><Relationship Id="rId1213" Type="http://schemas.openxmlformats.org/officeDocument/2006/relationships/hyperlink" Target="https://www.caixa.gov.br/Downloads/sinapi-cadernos-tecnicos/SINAPI-CT-CANALETAS-GRELHAS-E-CAIXAS-COM-GRELHA-PARA-DRENAGEM.pdf" TargetMode="External"/><Relationship Id="rId1420" Type="http://schemas.openxmlformats.org/officeDocument/2006/relationships/hyperlink" Target="https://www.caixa.gov.br/Downloads/sinapi-cadernos-tecnicos/SINAPI-CT-CONTRAPISO.pdf" TargetMode="External"/><Relationship Id="rId4369" Type="http://schemas.openxmlformats.org/officeDocument/2006/relationships/hyperlink" Target="https://www.caixa.gov.br/Downloads/sinapi-cadernos-tecnicos/SINAPI-CT-INSTALACOES-ELETRICAS-ELETRODUTOS-EMBUTIDOS-CABOS-CAIXAS-TOMADAS-E-INTERRUPTORES.pdf" TargetMode="External"/><Relationship Id="rId4576" Type="http://schemas.openxmlformats.org/officeDocument/2006/relationships/hyperlink" Target="https://www.caixa.gov.br/Downloads/sinapi-cadernos-tecnicos/SINAPI-CT-INSTALACOES-ELETRICAS-ELETRODUTOS-CONEXOES-E-CONDULETES-APARENTES.pdf" TargetMode="External"/><Relationship Id="rId4783" Type="http://schemas.openxmlformats.org/officeDocument/2006/relationships/hyperlink" Target="https://www.caixa.gov.br/Downloads/sinapi-cadernos-tecnicos/SINAPI-CT-INSTALACOES-ELETRICAS-REDE-DE-DISTRIBUICAO.pdf" TargetMode="External"/><Relationship Id="rId4990" Type="http://schemas.openxmlformats.org/officeDocument/2006/relationships/hyperlink" Target="https://www.caixa.gov.br/Downloads/sinapi-cadernos-tecnicos/SINAPI-CT-INSTALACOES-HIDRAULICAS-RESERVACAO-E-BOMBAS-DE-RECALQUE.pdf" TargetMode="External"/><Relationship Id="rId5627" Type="http://schemas.openxmlformats.org/officeDocument/2006/relationships/hyperlink" Target="https://www.caixa.gov.br/Downloads/sinapi-cadernos-tecnicos/SINAPI-CT-INSTALACOES-PREDIAIS-DE-AGUA-FRIA-EM-PVC.pdf" TargetMode="External"/><Relationship Id="rId5834" Type="http://schemas.openxmlformats.org/officeDocument/2006/relationships/hyperlink" Target="https://www.caixa.gov.br/Downloads/sinapi-cadernos-tecnicos/SINAPI-CT-INSTALACOES-PREDIAIS-DE-AGUAS-PLUVIAIS-TUBOS-CONEXOES-CAIXAS-E-RALOS.pdf" TargetMode="External"/><Relationship Id="rId8240" Type="http://schemas.openxmlformats.org/officeDocument/2006/relationships/hyperlink" Target="https://www.caixa.gov.br/Downloads/sinapi-cadernos-tecnicos/SINAPI-CT-POCOS-DE-VISITA-E-CAIXAS-PARA-BOCAS-DE-LOBO.pdf" TargetMode="External"/><Relationship Id="rId3178" Type="http://schemas.openxmlformats.org/officeDocument/2006/relationships/hyperlink" Target="https://www.caixa.gov.br/Downloads/sinapi-cadernos-tecnicos/SINAPI-CT-ESCAVACAO-HORIZONTAL.pdf" TargetMode="External"/><Relationship Id="rId3385" Type="http://schemas.openxmlformats.org/officeDocument/2006/relationships/hyperlink" Target="https://www.caixa.gov.br/Downloads/sinapi-cadernos-tecnicos/SINAPI-CT-ESCORAMENTO-E-PREPARO-DE-FUNDO-DE-VALAS.pdf" TargetMode="External"/><Relationship Id="rId3592" Type="http://schemas.openxmlformats.org/officeDocument/2006/relationships/hyperlink" Target="https://www.caixa.gov.br/Downloads/sinapi-cadernos-tecnicos/SINAPI-CT-ESTACAS-ESCAVADAS-SEM-FLUIDO-ESTABILIZANTE.pdf" TargetMode="External"/><Relationship Id="rId4229" Type="http://schemas.openxmlformats.org/officeDocument/2006/relationships/hyperlink" Target="https://www.caixa.gov.br/Downloads/sinapi-cadernos-tecnicos/SINAPI-CT-GUARDA-CORPO-CORRIMAO-E-GRADE-PARA-ESQUADRIAS.pdf" TargetMode="External"/><Relationship Id="rId4436" Type="http://schemas.openxmlformats.org/officeDocument/2006/relationships/hyperlink" Target="https://www.caixa.gov.br/Downloads/sinapi-cadernos-tecnicos/SINAPI-CT-INSTALACOES-ELETRICAS-ELETRODUTOS-EMBUTIDOS-CABOS-CAIXAS-TOMADAS-E-INTERRUPTORES.pdf" TargetMode="External"/><Relationship Id="rId4643" Type="http://schemas.openxmlformats.org/officeDocument/2006/relationships/hyperlink" Target="https://www.caixa.gov.br/Downloads/sinapi-cadernos-tecnicos/SINAPI-CT-INSTALACOES-ELETRICAS-QUADROS-CABOS-DISJUNTORES-CONTATORES-E-BARRAMENTOS-BLINDADOS.pdf" TargetMode="External"/><Relationship Id="rId4850" Type="http://schemas.openxmlformats.org/officeDocument/2006/relationships/hyperlink" Target="https://www.caixa.gov.br/Downloads/sinapi-cadernos-tecnicos/SINAPI-CT-INSTALACOES-HIDRAULICAS-RESERVACAO-E-BOMBAS-DE-RECALQUE.pdf" TargetMode="External"/><Relationship Id="rId5901" Type="http://schemas.openxmlformats.org/officeDocument/2006/relationships/hyperlink" Target="https://www.caixa.gov.br/Downloads/sinapi-cadernos-tecnicos/SINAPI-CT-INSTALACOES-PREDIAIS-DE-AGUAS-PLUVIAIS-TUBOS-CONEXOES-CAIXAS-E-RALOS.pdf" TargetMode="External"/><Relationship Id="rId7799" Type="http://schemas.openxmlformats.org/officeDocument/2006/relationships/hyperlink" Target="https://www.caixa.gov.br/Downloads/sinapi-cadernos-tecnicos/SINAPI-CT-PERFURACAO-HORIZONTAL-DIRECIONAL-HDD.pdf" TargetMode="External"/><Relationship Id="rId8100" Type="http://schemas.openxmlformats.org/officeDocument/2006/relationships/hyperlink" Target="https://www.caixa.gov.br/Downloads/sinapi-cadernos-tecnicos/SINAPI-CT-POSTES-DE-CONCRETO-E-METALICOS.pdf" TargetMode="External"/><Relationship Id="rId2194" Type="http://schemas.openxmlformats.org/officeDocument/2006/relationships/hyperlink" Target="https://www.caixa.gov.br/Downloads/sinapi-cadernos-tecnicos/SINAPI-CT-DEPRECIACAO-JUROS-IMPOSTOS-E-SEGUROS-MANUTENCAO-E-MATERIAIS-NA-OPERACAO-DOS-EQUIPAMENTOS.pdf" TargetMode="External"/><Relationship Id="rId3038" Type="http://schemas.openxmlformats.org/officeDocument/2006/relationships/hyperlink" Target="https://www.caixa.gov.br/Downloads/sinapi-cadernos-tecnicos/SINAPI-CT-EQUIPAMENTOS-DE-PROTECAO-COLETIVA.pdf" TargetMode="External"/><Relationship Id="rId3245" Type="http://schemas.openxmlformats.org/officeDocument/2006/relationships/hyperlink" Target="https://www.caixa.gov.br/Downloads/sinapi-cadernos-tecnicos/SINAPI-CT-ESCAVACAO-VERTICAL-A-CEU-ABERTO.pdf" TargetMode="External"/><Relationship Id="rId3452" Type="http://schemas.openxmlformats.org/officeDocument/2006/relationships/hyperlink" Target="https://www.caixa.gov.br/Downloads/sinapi-cadernos-tecnicos/SINAPI-CT-ESQUADRIAS-JANELAS.pdf" TargetMode="External"/><Relationship Id="rId4503" Type="http://schemas.openxmlformats.org/officeDocument/2006/relationships/hyperlink" Target="https://www.caixa.gov.br/Downloads/sinapi-cadernos-tecnicos/SINAPI-CT-INSTALACOES-ELETRICAS-ELETRODUTOS-EMBUTIDOS-CABOS-CAIXAS-TOMADAS-E-INTERRUPTORES.pdf" TargetMode="External"/><Relationship Id="rId4710" Type="http://schemas.openxmlformats.org/officeDocument/2006/relationships/hyperlink" Target="https://www.caixa.gov.br/Downloads/sinapi-cadernos-tecnicos/SINAPI-CT-INSTALACOES-ELETRICAS-QUADROS-CABOS-DISJUNTORES-CONTATORES-E-BARRAMENTOS-BLINDADOS.pdf" TargetMode="External"/><Relationship Id="rId7659" Type="http://schemas.openxmlformats.org/officeDocument/2006/relationships/hyperlink" Target="https://www.caixa.gov.br/Downloads/sinapi-cadernos-tecnicos/SINAPI-CT-PAVIMENTO-INTERTRAVADO.pdf" TargetMode="External"/><Relationship Id="rId7866" Type="http://schemas.openxmlformats.org/officeDocument/2006/relationships/hyperlink" Target="https://www.caixa.gov.br/Downloads/sinapi-cadernos-tecnicos/SINAPI-CT-PINTURA-EM-MADEIRA.pdf" TargetMode="External"/><Relationship Id="rId166" Type="http://schemas.openxmlformats.org/officeDocument/2006/relationships/hyperlink" Target="https://www.caixa.gov.br/Downloads/sinapi-cadernos-tecnicos/SINAPI-CT-ARGAMASSAS.pdf" TargetMode="External"/><Relationship Id="rId373" Type="http://schemas.openxmlformats.org/officeDocument/2006/relationships/hyperlink" Target="https://www.caixa.gov.br/Downloads/sinapi-cadernos-tecnicos/SINAPI-CT-ASSENTAMENTO-DE-TUBOS-DE-ESGOTO-EM-PVC-E-PEAD.pdf" TargetMode="External"/><Relationship Id="rId580" Type="http://schemas.openxmlformats.org/officeDocument/2006/relationships/hyperlink" Target="https://www.caixa.gov.br/Downloads/sinapi-cadernos-tecnicos/SINAPI-CT-ASSENTAMENTO-DE-TUBOS-DE-PVC-E-METALICOS-EM-REDES-DE-AGUA.pdf" TargetMode="External"/><Relationship Id="rId2054" Type="http://schemas.openxmlformats.org/officeDocument/2006/relationships/hyperlink" Target="https://www.caixa.gov.br/Downloads/sinapi-cadernos-tecnicos/SINAPI-CT-DEPRECIACAO-JUROS-IMPOSTOS-E-SEGUROS-MANUTENCAO-E-MATERIAIS-NA-OPERACAO-DOS-EQUIPAMENTOS.pdf" TargetMode="External"/><Relationship Id="rId2261" Type="http://schemas.openxmlformats.org/officeDocument/2006/relationships/hyperlink" Target="https://www.caixa.gov.br/Downloads/sinapi-cadernos-tecnicos/SINAPI-CT-DEPRECIACAO-JUROS-IMPOSTOS-E-SEGUROS-MANUTENCAO-E-MATERIAIS-NA-OPERACAO-DOS-EQUIPAMENTOS.pdf" TargetMode="External"/><Relationship Id="rId3105" Type="http://schemas.openxmlformats.org/officeDocument/2006/relationships/hyperlink" Target="https://www.caixa.gov.br/Downloads/sinapi-cadernos-tecnicos/SINAPI-CT-ESCADAS.pdf" TargetMode="External"/><Relationship Id="rId3312" Type="http://schemas.openxmlformats.org/officeDocument/2006/relationships/hyperlink" Target="https://www.caixa.gov.br/Downloads/sinapi-cadernos-tecnicos/SINAPI-CT-ESCAVACAO-DE-VALAS.pdf" TargetMode="External"/><Relationship Id="rId6468" Type="http://schemas.openxmlformats.org/officeDocument/2006/relationships/hyperlink" Target="https://www.caixa.gov.br/Downloads/sinapi-cadernos-tecnicos/SINAPI-CT-INSTALACOES-EM-COBRE.pdf" TargetMode="External"/><Relationship Id="rId6675" Type="http://schemas.openxmlformats.org/officeDocument/2006/relationships/hyperlink" Target="https://www.caixa.gov.br/Downloads/sinapi-cadernos-tecnicos/SINAPI-CT-LASTRO.pdf" TargetMode="External"/><Relationship Id="rId7519" Type="http://schemas.openxmlformats.org/officeDocument/2006/relationships/hyperlink" Target="https://www.caixa.gov.br/Downloads/sinapi-cadernos-tecnicos/SINAPI-CT-PAREDES-DE-CONCRETO-CONCRETAGEM.pdf" TargetMode="External"/><Relationship Id="rId8917" Type="http://schemas.openxmlformats.org/officeDocument/2006/relationships/hyperlink" Target="https://www.caixa.gov.br/Downloads/sinapi-cadernos-tecnicos/SINAPI-CT-SISTEMAS-DE-MEDICAO.pdf" TargetMode="External"/><Relationship Id="rId9081" Type="http://schemas.openxmlformats.org/officeDocument/2006/relationships/hyperlink" Target="https://www.caixa.gov.br/Downloads/sinapi-cadernos-tecnicos/SINAPI-CT-TRANSPORTE-FLUVIAL-CARGA-E-DESCARGA.pdf" TargetMode="External"/><Relationship Id="rId233" Type="http://schemas.openxmlformats.org/officeDocument/2006/relationships/hyperlink" Target="https://www.caixa.gov.br/Downloads/sinapi-cadernos-tecnicos/SINAPI-CT-ARGAMASSAS.pdf" TargetMode="External"/><Relationship Id="rId440" Type="http://schemas.openxmlformats.org/officeDocument/2006/relationships/hyperlink" Target="https://www.caixa.gov.br/Downloads/sinapi-cadernos-tecnicos/SINAPI-CT-ASSENTAMENTO-DE-TUBOS-DE-PVC-E-METALICOS-EM-REDES-DE-AGUA.pdf" TargetMode="External"/><Relationship Id="rId1070" Type="http://schemas.openxmlformats.org/officeDocument/2006/relationships/hyperlink" Target="https://www.caixa.gov.br/Downloads/sinapi-cadernos-tecnicos/SINAPI-CT-BOMBAS-HIDRAULICAS-CENTRIFUGAS-HORIZONTAIS-E-SUBMERSIVEIS.pdf" TargetMode="External"/><Relationship Id="rId2121" Type="http://schemas.openxmlformats.org/officeDocument/2006/relationships/hyperlink" Target="https://www.caixa.gov.br/Downloads/sinapi-cadernos-tecnicos/SINAPI-CT-DEPRECIACAO-JUROS-IMPOSTOS-E-SEGUROS-MANUTENCAO-E-MATERIAIS-NA-OPERACAO-DOS-EQUIPAMENTOS.pdf" TargetMode="External"/><Relationship Id="rId5277" Type="http://schemas.openxmlformats.org/officeDocument/2006/relationships/hyperlink" Target="https://www.caixa.gov.br/Downloads/sinapi-cadernos-tecnicos/SINAPI-CT-INSTALACOES-HIDRAULICAS-EM-PPR.pdf" TargetMode="External"/><Relationship Id="rId5484" Type="http://schemas.openxmlformats.org/officeDocument/2006/relationships/hyperlink" Target="https://www.caixa.gov.br/Downloads/sinapi-cadernos-tecnicos/SINAPI-CT-INSTALACOES-PREDIAIS-DE-AGUA-FRIA-EM-PVC.pdf" TargetMode="External"/><Relationship Id="rId6328" Type="http://schemas.openxmlformats.org/officeDocument/2006/relationships/hyperlink" Target="https://www.caixa.gov.br/Downloads/sinapi-cadernos-tecnicos/SINAPI-CT-INSTALACOES-DE-AR-CONDICIONADO.pdf" TargetMode="External"/><Relationship Id="rId6882" Type="http://schemas.openxmlformats.org/officeDocument/2006/relationships/hyperlink" Target="https://www.caixa.gov.br/Downloads/sinapi-metodologia/Livro_SINAPI_Calculos_Parametros.pdf" TargetMode="External"/><Relationship Id="rId7726" Type="http://schemas.openxmlformats.org/officeDocument/2006/relationships/hyperlink" Target="https://www.caixa.gov.br/Downloads/sinapi-cadernos-tecnicos/SINAPI-CT-PEITORIS-E-CHAPINS.pdf" TargetMode="External"/><Relationship Id="rId7933" Type="http://schemas.openxmlformats.org/officeDocument/2006/relationships/hyperlink" Target="https://www.caixa.gov.br/Downloads/sinapi-cadernos-tecnicos/SINAPI-CT-PINTURA-EM-SUPERFICIES-METALICAS.pdf" TargetMode="External"/><Relationship Id="rId300" Type="http://schemas.openxmlformats.org/officeDocument/2006/relationships/hyperlink" Target="https://www.caixa.gov.br/Downloads/sinapi-cadernos-tecnicos/SINAPI-CT-ARMACAO-PARA-ESTRUTURAS-DE-CONCRETO-ARMADO.pdf" TargetMode="External"/><Relationship Id="rId4086" Type="http://schemas.openxmlformats.org/officeDocument/2006/relationships/hyperlink" Target="https://www.caixa.gov.br/Downloads/sinapi-cadernos-tecnicos/SINAPI-CT-FORMAS-PARA-ESTRUTURAS-DE-CONCRETO-ARMADO.pdf" TargetMode="External"/><Relationship Id="rId5137" Type="http://schemas.openxmlformats.org/officeDocument/2006/relationships/hyperlink" Target="https://www.caixa.gov.br/Downloads/sinapi-cadernos-tecnicos/SINAPI-CT-INSTALACOES-HIDRAULICAS-EM-PEX.pdf" TargetMode="External"/><Relationship Id="rId5691" Type="http://schemas.openxmlformats.org/officeDocument/2006/relationships/hyperlink" Target="https://www.caixa.gov.br/Downloads/sinapi-cadernos-tecnicos/SINAPI-CT-INSTALACOES-PREDIAIS-DE-AGUA-QUENTE-EM-CPVC.pdf" TargetMode="External"/><Relationship Id="rId6535" Type="http://schemas.openxmlformats.org/officeDocument/2006/relationships/hyperlink" Target="https://www.caixa.gov.br/Downloads/sinapi-cadernos-tecnicos/SINAPI-CT-INSTALACOES-EM-COBRE.pdf" TargetMode="External"/><Relationship Id="rId6742" Type="http://schemas.openxmlformats.org/officeDocument/2006/relationships/hyperlink" Target="https://www.caixa.gov.br/Downloads/sinapi-cadernos-tecnicos/SINAPI-CT-LIMPEZA-DE-OBRA.pdf" TargetMode="External"/><Relationship Id="rId1887" Type="http://schemas.openxmlformats.org/officeDocument/2006/relationships/hyperlink" Target="https://www.caixa.gov.br/Downloads/sinapi-cadernos-tecnicos/SINAPI-CT-DEMOLICOES-E-REMOCOES.pdf" TargetMode="External"/><Relationship Id="rId2938" Type="http://schemas.openxmlformats.org/officeDocument/2006/relationships/hyperlink" Target="https://www.caixa.gov.br/Downloads/sinapi-cadernos-tecnicos/SINAPI-CT-ELETROCALHAS.pdf" TargetMode="External"/><Relationship Id="rId4293" Type="http://schemas.openxmlformats.org/officeDocument/2006/relationships/hyperlink" Target="https://www.caixa.gov.br/Downloads/sinapi-cadernos-tecnicos/SINAPI-CT-ILUMINACAO-PREDIAL-E-MONITORAMENTO.pdf" TargetMode="External"/><Relationship Id="rId5344" Type="http://schemas.openxmlformats.org/officeDocument/2006/relationships/hyperlink" Target="https://www.caixa.gov.br/Downloads/sinapi-cadernos-tecnicos/SINAPI-CT-INSTALACOES-HIDRAULICAS-EM-PPR.pdf" TargetMode="External"/><Relationship Id="rId5551" Type="http://schemas.openxmlformats.org/officeDocument/2006/relationships/hyperlink" Target="https://www.caixa.gov.br/Downloads/sinapi-cadernos-tecnicos/SINAPI-CT-INSTALACOES-PREDIAIS-DE-AGUA-FRIA-EM-PVC.pdf" TargetMode="External"/><Relationship Id="rId6602" Type="http://schemas.openxmlformats.org/officeDocument/2006/relationships/hyperlink" Target="https://www.caixa.gov.br/Downloads/sinapi-cadernos-tecnicos/SINAPI-CT-INSTALACOES-EM-COBRE.pdf" TargetMode="External"/><Relationship Id="rId1747" Type="http://schemas.openxmlformats.org/officeDocument/2006/relationships/hyperlink" Target="https://www.caixa.gov.br/Downloads/sinapi-cadernos-tecnicos/SINAPI-CT-CUSTOS-HORARIOS-PRODUTIVO-E-IMPRODUTIVO-DOS-EQUIPAMENTOS.pdf" TargetMode="External"/><Relationship Id="rId1954" Type="http://schemas.openxmlformats.org/officeDocument/2006/relationships/hyperlink" Target="https://www.caixa.gov.br/Downloads/sinapi-cadernos-tecnicos/SINAPI-CT-DEPRECIACAO-JUROS-IMPOSTOS-E-SEGUROS-MANUTENCAO-E-MATERIAIS-NA-OPERACAO-DOS-EQUIPAMENTOS.pdf" TargetMode="External"/><Relationship Id="rId4153" Type="http://schemas.openxmlformats.org/officeDocument/2006/relationships/hyperlink" Target="https://www.caixa.gov.br/Downloads/sinapi-cadernos-tecnicos/SINAPI-CT-GALERIAS-COM-ADUELAS-DE-CONCRETO.pdf" TargetMode="External"/><Relationship Id="rId4360" Type="http://schemas.openxmlformats.org/officeDocument/2006/relationships/hyperlink" Target="https://www.caixa.gov.br/Downloads/sinapi-cadernos-tecnicos/SINAPI-CT-INSTALACOES-ELETRICAS-ELETRODUTOS-EMBUTIDOS-CABOS-CAIXAS-TOMADAS-E-INTERRUPTORES.pdf" TargetMode="External"/><Relationship Id="rId5204" Type="http://schemas.openxmlformats.org/officeDocument/2006/relationships/hyperlink" Target="https://www.caixa.gov.br/Downloads/sinapi-cadernos-tecnicos/SINAPI-CT-INSTALACOES-HIDRAULICAS-EM-PEX.pdf" TargetMode="External"/><Relationship Id="rId5411" Type="http://schemas.openxmlformats.org/officeDocument/2006/relationships/hyperlink" Target="https://www.caixa.gov.br/Downloads/sinapi-cadernos-tecnicos/SINAPI-CT-INSTALACOES-PREDIAIS-DE-ESGOTO-TUBOS-E-CONEXOES.pdf" TargetMode="External"/><Relationship Id="rId8567" Type="http://schemas.openxmlformats.org/officeDocument/2006/relationships/hyperlink" Target="https://www.caixa.gov.br/Downloads/sinapi-cadernos-tecnicos/SINAPI-CT-REDES-ENTERRADAS-DE-DISTRIBUICAO-ELETRICA.pdf" TargetMode="External"/><Relationship Id="rId8774" Type="http://schemas.openxmlformats.org/officeDocument/2006/relationships/hyperlink" Target="https://www.caixa.gov.br/Downloads/sinapi-cadernos-tecnicos/SINAPI-CT-REVESTIMENTOS-CERAMICOS-INTERNOS.pdf" TargetMode="External"/><Relationship Id="rId8981" Type="http://schemas.openxmlformats.org/officeDocument/2006/relationships/hyperlink" Target="https://www.caixa.gov.br/Downloads/sinapi-cadernos-tecnicos/SINAPI-CT-SUPRESSAO-VEGETAL.pdf" TargetMode="External"/><Relationship Id="rId9618" Type="http://schemas.openxmlformats.org/officeDocument/2006/relationships/hyperlink" Target="https://www.caixa.gov.br/Downloads/sinapi-cadernos-tecnicos/SINAPI-CT-VALVULAS-E-REGISTROS-PARA-SISTEMAS-PREDIAIS.pdf" TargetMode="External"/><Relationship Id="rId39" Type="http://schemas.openxmlformats.org/officeDocument/2006/relationships/hyperlink" Target="https://www.caixa.gov.br/Downloads/sinapi-cadernos-tecnicos/SINAPI-CT-ALVENARIA-DE-VEDACAO.pdf" TargetMode="External"/><Relationship Id="rId1607" Type="http://schemas.openxmlformats.org/officeDocument/2006/relationships/hyperlink" Target="https://www.caixa.gov.br/Downloads/sinapi-cadernos-tecnicos/SINAPI-CT-CUSTOS-HORARIOS-PRODUTIVO-E-IMPRODUTIVO-DOS-EQUIPAMENTOS.pdf" TargetMode="External"/><Relationship Id="rId1814" Type="http://schemas.openxmlformats.org/officeDocument/2006/relationships/hyperlink" Target="https://www.caixa.gov.br/Downloads/sinapi-cadernos-tecnicos/SINAPI-CT-CUSTOS-HORARIOS-PRODUTIVO-E-IMPRODUTIVO-DOS-EQUIPAMENTOS.pdf" TargetMode="External"/><Relationship Id="rId4013" Type="http://schemas.openxmlformats.org/officeDocument/2006/relationships/hyperlink" Target="https://www.caixa.gov.br/Downloads/sinapi-cadernos-tecnicos/SINAPI-CT-FUNDACOES-RASAS-(BLOCOS-SAPATAS-VIGAS-BALDRAME).pdf" TargetMode="External"/><Relationship Id="rId4220" Type="http://schemas.openxmlformats.org/officeDocument/2006/relationships/hyperlink" Target="https://www.caixa.gov.br/Downloads/sinapi-cadernos-tecnicos/SINAPI-CT-GUARDA-CORPO-CORRIMAO-E-GRADE-PARA-ESQUADRIAS.pdf" TargetMode="External"/><Relationship Id="rId7169" Type="http://schemas.openxmlformats.org/officeDocument/2006/relationships/hyperlink" Target="https://www.caixa.gov.br/Downloads/sinapi-cadernos-tecnicos/SINAPI-CT-LOUCAS-E-METAIS.pdf" TargetMode="External"/><Relationship Id="rId7376" Type="http://schemas.openxmlformats.org/officeDocument/2006/relationships/hyperlink" Target="https://www.caixa.gov.br/Downloads/sinapi-cadernos-tecnicos/SINAPI-CT-MASSA-UNICA-EXTERNA.pdf" TargetMode="External"/><Relationship Id="rId7583" Type="http://schemas.openxmlformats.org/officeDocument/2006/relationships/hyperlink" Target="https://www.caixa.gov.br/Downloads/sinapi-cadernos-tecnicos/SINAPI-CT-PAREDES-EM-DRYWALL.pdf" TargetMode="External"/><Relationship Id="rId7790" Type="http://schemas.openxmlformats.org/officeDocument/2006/relationships/hyperlink" Target="https://www.caixa.gov.br/Downloads/sinapi-cadernos-tecnicos/SINAPI-CT-PERFURACAO-HORIZONTAL-DIRECIONAL-HDD.pdf" TargetMode="External"/><Relationship Id="rId8427" Type="http://schemas.openxmlformats.org/officeDocument/2006/relationships/hyperlink" Target="https://www.caixa.gov.br/Downloads/sinapi-cadernos-tecnicos/SINAPI-CT-RASGOS-E-FIXACOES.pdf" TargetMode="External"/><Relationship Id="rId8634" Type="http://schemas.openxmlformats.org/officeDocument/2006/relationships/hyperlink" Target="https://www.caixa.gov.br/Downloads/sinapi-cadernos-tecnicos/SINAPI-CT-REDES-DE-LOGICA-TELEFONIA-E-IMAGEM.pdf" TargetMode="External"/><Relationship Id="rId8841" Type="http://schemas.openxmlformats.org/officeDocument/2006/relationships/hyperlink" Target="https://www.caixa.gov.br/Downloads/sinapi-cadernos-tecnicos/SINAPI-CT-SINALIZACAO-VERTICAL-VIARIA.pdf" TargetMode="External"/><Relationship Id="rId3779" Type="http://schemas.openxmlformats.org/officeDocument/2006/relationships/hyperlink" Target="https://www.caixa.gov.br/Downloads/sinapi-cadernos-tecnicos/SINAPI-CT-ESTRUTURAS-DE-MADEIRA.pdf" TargetMode="External"/><Relationship Id="rId6185" Type="http://schemas.openxmlformats.org/officeDocument/2006/relationships/hyperlink" Target="https://www.caixa.gov.br/Downloads/sinapi-cadernos-tecnicos/SINAPI-CT-INSTALACOES-DE-GAS-E-INCENDIO-EM-ACO-E-FERRO-GALVANIZADO.pdf" TargetMode="External"/><Relationship Id="rId6392" Type="http://schemas.openxmlformats.org/officeDocument/2006/relationships/hyperlink" Target="https://www.caixa.gov.br/Downloads/sinapi-cadernos-tecnicos/SINAPI-CT-INSTALACOES-EM-COBRE.pdf" TargetMode="External"/><Relationship Id="rId7029" Type="http://schemas.openxmlformats.org/officeDocument/2006/relationships/hyperlink" Target="https://www.caixa.gov.br/Downloads/sinapi-metodologia/Livro_SINAPI_Calculos_Parametros.pdf" TargetMode="External"/><Relationship Id="rId7236" Type="http://schemas.openxmlformats.org/officeDocument/2006/relationships/hyperlink" Target="https://www.caixa.gov.br/Downloads/sinapi-cadernos-tecnicos/SINAPI-CT-LOUCAS-E-METAIS.pdf" TargetMode="External"/><Relationship Id="rId7443" Type="http://schemas.openxmlformats.org/officeDocument/2006/relationships/hyperlink" Target="https://www.caixa.gov.br/Downloads/sinapi-cadernos-tecnicos/SINAPI-CT-MOBILIARIO-URBANO.pdf" TargetMode="External"/><Relationship Id="rId7650" Type="http://schemas.openxmlformats.org/officeDocument/2006/relationships/hyperlink" Target="https://www.caixa.gov.br/Downloads/sinapi-cadernos-tecnicos/SINAPI-CT-PAVIMENTACOES-DIVERSAS-PARALELEPIPEDOS-E-PEDRAS-POLIEDRICAS.pdf" TargetMode="External"/><Relationship Id="rId2588" Type="http://schemas.openxmlformats.org/officeDocument/2006/relationships/hyperlink" Target="https://www.caixa.gov.br/Downloads/sinapi-cadernos-tecnicos/SINAPI-CT-DEPRECIACAO-JUROS-IMPOSTOS-E-SEGUROS-MANUTENCAO-E-MATERIAIS-NA-OPERACAO-DOS-EQUIPAMENTOS.pdf" TargetMode="External"/><Relationship Id="rId3986" Type="http://schemas.openxmlformats.org/officeDocument/2006/relationships/hyperlink" Target="https://www.caixa.gov.br/Downloads/sinapi-cadernos-tecnicos/SINAPI-CT-FUNDACOES-RASAS-(BLOCOS-SAPATAS-VIGAS-BALDRAME).pdf" TargetMode="External"/><Relationship Id="rId6045" Type="http://schemas.openxmlformats.org/officeDocument/2006/relationships/hyperlink" Target="https://www.caixa.gov.br/Downloads/sinapi-cadernos-tecnicos/SINAPI-CT-INSTALACOES-DE-GAS-E-INCENDIO-EM-ACO-E-FERRO-GALVANIZADO.pdf" TargetMode="External"/><Relationship Id="rId6252" Type="http://schemas.openxmlformats.org/officeDocument/2006/relationships/hyperlink" Target="https://www.caixa.gov.br/Downloads/sinapi-cadernos-tecnicos/SINAPI-CT-INSTALACOES-DE-GAS-EM-PEX-MULTICAMADAS.pdf" TargetMode="External"/><Relationship Id="rId7303" Type="http://schemas.openxmlformats.org/officeDocument/2006/relationships/hyperlink" Target="https://www.caixa.gov.br/Downloads/sinapi-cadernos-tecnicos/SINAPI-CT-MASSA-UNICA-EXTERNA.pdf" TargetMode="External"/><Relationship Id="rId8701" Type="http://schemas.openxmlformats.org/officeDocument/2006/relationships/hyperlink" Target="https://www.caixa.gov.br/Downloads/sinapi-cadernos-tecnicos/SINAPI-CT-REDES-DE-AGUA-E-ESGOTO-EM-PEAD-LISO-(TUBOS-E-CONEXOES).pdf" TargetMode="External"/><Relationship Id="rId1397" Type="http://schemas.openxmlformats.org/officeDocument/2006/relationships/hyperlink" Target="https://www.caixa.gov.br/Downloads/sinapi-cadernos-tecnicos/SINAPI-CT-CONTRAPISO.pdf" TargetMode="External"/><Relationship Id="rId2795" Type="http://schemas.openxmlformats.org/officeDocument/2006/relationships/hyperlink" Target="https://www.caixa.gov.br/Downloads/sinapi-cadernos-tecnicos/SINAPI-CT-DRENOS.pdf" TargetMode="External"/><Relationship Id="rId3639" Type="http://schemas.openxmlformats.org/officeDocument/2006/relationships/hyperlink" Target="https://www.caixa.gov.br/Downloads/sinapi-cadernos-tecnicos/SINAPI-CT-ESTRUTURA-E-TRAMA-PARA-COBERTURA.pdf" TargetMode="External"/><Relationship Id="rId3846" Type="http://schemas.openxmlformats.org/officeDocument/2006/relationships/hyperlink" Target="https://www.caixa.gov.br/Downloads/sinapi-cadernos-tecnicos/SINAPI-CT-EXECUCAO-DE-TIRANTES.pdf" TargetMode="External"/><Relationship Id="rId5061" Type="http://schemas.openxmlformats.org/officeDocument/2006/relationships/hyperlink" Target="https://www.caixa.gov.br/Downloads/sinapi-cadernos-tecnicos/SINAPI-CT-INSTALACOES-HIDRAULICAS-RESERVACAO-E-BOMBAS-DE-RECALQUE.pdf" TargetMode="External"/><Relationship Id="rId6112" Type="http://schemas.openxmlformats.org/officeDocument/2006/relationships/hyperlink" Target="https://www.caixa.gov.br/Downloads/sinapi-cadernos-tecnicos/SINAPI-CT-INSTALACOES-DE-GAS-E-INCENDIO-EM-ACO-E-FERRO-GALVANIZADO.pdf" TargetMode="External"/><Relationship Id="rId7510" Type="http://schemas.openxmlformats.org/officeDocument/2006/relationships/hyperlink" Target="https://www.caixa.gov.br/Downloads/sinapi-cadernos-tecnicos/SINAPI-CT-PAREDES-DE-CONCRETO-ARMACAO.pdf" TargetMode="External"/><Relationship Id="rId9268" Type="http://schemas.openxmlformats.org/officeDocument/2006/relationships/hyperlink" Target="https://www.caixa.gov.br/Downloads/sinapi-cadernos-tecnicos/SINAPI-CT-TRANSPORTE-CARGA-E-DESCARGA-DE-MATERIAIS.pdf" TargetMode="External"/><Relationship Id="rId767" Type="http://schemas.openxmlformats.org/officeDocument/2006/relationships/hyperlink" Target="https://www.caixa.gov.br/Downloads/sinapi-cadernos-tecnicos/SINAPI-CT-ATERROS-BASES-SUB-BASES-E-IMPRIMACOES.pdf" TargetMode="External"/><Relationship Id="rId974" Type="http://schemas.openxmlformats.org/officeDocument/2006/relationships/hyperlink" Target="https://www.caixa.gov.br/Downloads/sinapi-cadernos-tecnicos/SINAPI-CT-ATERROS-BASES-SUB-BASES-E-IMPRIMACOES.pdf" TargetMode="External"/><Relationship Id="rId2448" Type="http://schemas.openxmlformats.org/officeDocument/2006/relationships/hyperlink" Target="https://www.caixa.gov.br/Downloads/sinapi-cadernos-tecnicos/SINAPI-CT-DEPRECIACAO-JUROS-IMPOSTOS-E-SEGUROS-MANUTENCAO-E-MATERIAIS-NA-OPERACAO-DOS-EQUIPAMENTOS.pdf" TargetMode="External"/><Relationship Id="rId2655" Type="http://schemas.openxmlformats.org/officeDocument/2006/relationships/hyperlink" Target="https://www.caixa.gov.br/Downloads/sinapi-cadernos-tecnicos/SINAPI-CT-DEPRECIACAO-JUROS-IMPOSTOS-E-SEGUROS-MANUTENCAO-E-MATERIAIS-NA-OPERACAO-DOS-EQUIPAMENTOS.pdf" TargetMode="External"/><Relationship Id="rId2862" Type="http://schemas.openxmlformats.org/officeDocument/2006/relationships/hyperlink" Target="https://www.caixa.gov.br/Downloads/sinapi-cadernos-tecnicos/SINAPI-CT-ELETROCALHAS.pdf" TargetMode="External"/><Relationship Id="rId3706" Type="http://schemas.openxmlformats.org/officeDocument/2006/relationships/hyperlink" Target="https://www.caixa.gov.br/Downloads/sinapi-cadernos-tecnicos/SINAPI-CT-ESTRUTURA-E-TRAMA-PARA-COBERTURA.pdf" TargetMode="External"/><Relationship Id="rId3913" Type="http://schemas.openxmlformats.org/officeDocument/2006/relationships/hyperlink" Target="https://www.caixa.gov.br/Downloads/sinapi-cadernos-tecnicos/SINAPI-CT-FORROS.pdf" TargetMode="External"/><Relationship Id="rId8077" Type="http://schemas.openxmlformats.org/officeDocument/2006/relationships/hyperlink" Target="https://www.caixa.gov.br/Downloads/sinapi-cadernos-tecnicos/SINAPI-CT-POSTES-DE-CONCRETO-E-METALICOS.pdf" TargetMode="External"/><Relationship Id="rId9475" Type="http://schemas.openxmlformats.org/officeDocument/2006/relationships/hyperlink" Target="https://www.caixa.gov.br/Downloads/sinapi-cadernos-tecnicos/SINAPI-CT-USINAGENS.pdf" TargetMode="External"/><Relationship Id="rId9682" Type="http://schemas.openxmlformats.org/officeDocument/2006/relationships/hyperlink" Target="https://www.caixa.gov.br/Downloads/sinapi-cadernos-tecnicos/SINAPI-CT-VALVULAS-PARA-REDES-DE-SANEAMENTO.pdf" TargetMode="External"/><Relationship Id="rId627" Type="http://schemas.openxmlformats.org/officeDocument/2006/relationships/hyperlink" Target="https://www.caixa.gov.br/Downloads/sinapi-cadernos-tecnicos/SINAPI-CT-ASSENTAMENTO-DE-TUBOS-DE-PVC-E-METALICOS-EM-REDES-DE-AGUA.pdf" TargetMode="External"/><Relationship Id="rId834" Type="http://schemas.openxmlformats.org/officeDocument/2006/relationships/hyperlink" Target="https://www.caixa.gov.br/Downloads/sinapi-cadernos-tecnicos/SINAPI-CT-ATERROS-BASES-SUB-BASES-E-IMPRIMACOES.pdf" TargetMode="External"/><Relationship Id="rId1257" Type="http://schemas.openxmlformats.org/officeDocument/2006/relationships/hyperlink" Target="https://www.caixa.gov.br/Downloads/sinapi-cadernos-tecnicos/SINAPI-CT-CERCAS-PROTETORES-E-ALAMBRADOS.pdf" TargetMode="External"/><Relationship Id="rId1464" Type="http://schemas.openxmlformats.org/officeDocument/2006/relationships/hyperlink" Target="https://www.caixa.gov.br/Downloads/sinapi-cadernos-tecnicos/SINAPI-CT-CUSTOS-HORARIOS-PRODUTIVO-E-IMPRODUTIVO-DOS-EQUIPAMENTOS.pdf" TargetMode="External"/><Relationship Id="rId1671" Type="http://schemas.openxmlformats.org/officeDocument/2006/relationships/hyperlink" Target="https://www.caixa.gov.br/Downloads/sinapi-cadernos-tecnicos/SINAPI-CT-CUSTOS-HORARIOS-PRODUTIVO-E-IMPRODUTIVO-DOS-EQUIPAMENTOS.pdf" TargetMode="External"/><Relationship Id="rId2308" Type="http://schemas.openxmlformats.org/officeDocument/2006/relationships/hyperlink" Target="https://www.caixa.gov.br/Downloads/sinapi-cadernos-tecnicos/SINAPI-CT-DEPRECIACAO-JUROS-IMPOSTOS-E-SEGUROS-MANUTENCAO-E-MATERIAIS-NA-OPERACAO-DOS-EQUIPAMENTOS.pdf" TargetMode="External"/><Relationship Id="rId2515" Type="http://schemas.openxmlformats.org/officeDocument/2006/relationships/hyperlink" Target="https://www.caixa.gov.br/Downloads/sinapi-cadernos-tecnicos/SINAPI-CT-DEPRECIACAO-JUROS-IMPOSTOS-E-SEGUROS-MANUTENCAO-E-MATERIAIS-NA-OPERACAO-DOS-EQUIPAMENTOS.pdf" TargetMode="External"/><Relationship Id="rId2722" Type="http://schemas.openxmlformats.org/officeDocument/2006/relationships/hyperlink" Target="https://www.caixa.gov.br/Downloads/sinapi-cadernos-tecnicos/SINAPI-CT-DISSIPADORES-DE-ENERGIA.pdf" TargetMode="External"/><Relationship Id="rId5878" Type="http://schemas.openxmlformats.org/officeDocument/2006/relationships/hyperlink" Target="https://www.caixa.gov.br/Downloads/sinapi-cadernos-tecnicos/SINAPI-CT-INSTALACOES-PREDIAIS-DE-AGUAS-PLUVIAIS-TUBOS-CONEXOES-CAIXAS-E-RALOS.pdf" TargetMode="External"/><Relationship Id="rId6929" Type="http://schemas.openxmlformats.org/officeDocument/2006/relationships/hyperlink" Target="https://www.caixa.gov.br/Downloads/sinapi-metodologia/Livro_SINAPI_Calculos_Parametros.pdf" TargetMode="External"/><Relationship Id="rId8284" Type="http://schemas.openxmlformats.org/officeDocument/2006/relationships/hyperlink" Target="https://www.caixa.gov.br/Downloads/sinapi-cadernos-tecnicos/SINAPI-CT-PRODUCAO-DE-CONCRETO.pdf" TargetMode="External"/><Relationship Id="rId8491" Type="http://schemas.openxmlformats.org/officeDocument/2006/relationships/hyperlink" Target="https://www.caixa.gov.br/Downloads/sinapi-cadernos-tecnicos/SINAPI-CT-RECOMPOSICAO-DE-PAVIMENTOS.pdf" TargetMode="External"/><Relationship Id="rId9128" Type="http://schemas.openxmlformats.org/officeDocument/2006/relationships/hyperlink" Target="https://www.caixa.gov.br/Downloads/sinapi-cadernos-tecnicos/SINAPI-CT-TRANSPORTE-FLUVIAL-CARGA-E-DESCARGA.pdf" TargetMode="External"/><Relationship Id="rId9335" Type="http://schemas.openxmlformats.org/officeDocument/2006/relationships/hyperlink" Target="https://www.caixa.gov.br/Downloads/sinapi-cadernos-tecnicos/SINAPI-CT-TRANSPORTE-CARGA-E-DESCARGA-DE-MATERIAIS.pdf" TargetMode="External"/><Relationship Id="rId9542" Type="http://schemas.openxmlformats.org/officeDocument/2006/relationships/hyperlink" Target="https://www.caixa.gov.br/Downloads/sinapi-cadernos-tecnicos/SINAPI-CT-VIDROS-E-ESPELHOS.pdf" TargetMode="External"/><Relationship Id="rId901" Type="http://schemas.openxmlformats.org/officeDocument/2006/relationships/hyperlink" Target="https://www.caixa.gov.br/Downloads/sinapi-cadernos-tecnicos/SINAPI-CT-ATERROS-BASES-SUB-BASES-E-IMPRIMACOES.pdf" TargetMode="External"/><Relationship Id="rId1117" Type="http://schemas.openxmlformats.org/officeDocument/2006/relationships/hyperlink" Target="https://www.caixa.gov.br/Downloads/sinapi-cadernos-tecnicos/SINAPI-CT-CAIXAS-ENTERRADAS.pdf" TargetMode="External"/><Relationship Id="rId1324" Type="http://schemas.openxmlformats.org/officeDocument/2006/relationships/hyperlink" Target="https://www.caixa.gov.br/Downloads/sinapi-cadernos-tecnicos/SINAPI-CT-CONCRETO-PROJETADO.pdf" TargetMode="External"/><Relationship Id="rId1531" Type="http://schemas.openxmlformats.org/officeDocument/2006/relationships/hyperlink" Target="https://www.caixa.gov.br/Downloads/sinapi-cadernos-tecnicos/SINAPI-CT-CUSTOS-HORARIOS-PRODUTIVO-E-IMPRODUTIVO-DOS-EQUIPAMENTOS.pdf" TargetMode="External"/><Relationship Id="rId4687" Type="http://schemas.openxmlformats.org/officeDocument/2006/relationships/hyperlink" Target="https://www.caixa.gov.br/Downloads/sinapi-cadernos-tecnicos/SINAPI-CT-INSTALACOES-ELETRICAS-QUADROS-CABOS-DISJUNTORES-CONTATORES-E-BARRAMENTOS-BLINDADOS.pdf" TargetMode="External"/><Relationship Id="rId4894" Type="http://schemas.openxmlformats.org/officeDocument/2006/relationships/hyperlink" Target="https://www.caixa.gov.br/Downloads/sinapi-cadernos-tecnicos/SINAPI-CT-INSTALACOES-HIDRAULICAS-RESERVACAO-E-BOMBAS-DE-RECALQUE.pdf" TargetMode="External"/><Relationship Id="rId5738" Type="http://schemas.openxmlformats.org/officeDocument/2006/relationships/hyperlink" Target="https://www.caixa.gov.br/Downloads/sinapi-cadernos-tecnicos/SINAPI-CT-INSTALACOES-PREDIAIS-DE-AGUA-QUENTE-EM-CPVC.pdf" TargetMode="External"/><Relationship Id="rId5945" Type="http://schemas.openxmlformats.org/officeDocument/2006/relationships/hyperlink" Target="https://www.caixa.gov.br/Downloads/sinapi-cadernos-tecnicos/SINAPI-CT-INSTALACOES-DE-GAS-E-INCENDIO-EM-ACO-E-FERRO-GALVANIZADO.pdf" TargetMode="External"/><Relationship Id="rId7093" Type="http://schemas.openxmlformats.org/officeDocument/2006/relationships/hyperlink" Target="https://www.caixa.gov.br/Downloads/sinapi-metodologia/Livro_SINAPI_Calculos_Parametros.pdf" TargetMode="External"/><Relationship Id="rId8144" Type="http://schemas.openxmlformats.org/officeDocument/2006/relationships/hyperlink" Target="https://www.caixa.gov.br/Downloads/sinapi-cadernos-tecnicos/SINAPI-CT-POCOS-DE-VISITA-E-CAIXAS-PARA-BOCAS-DE-LOBO.pdf" TargetMode="External"/><Relationship Id="rId8351" Type="http://schemas.openxmlformats.org/officeDocument/2006/relationships/hyperlink" Target="https://www.caixa.gov.br/Downloads/sinapi-cadernos-tecnicos/SINAPI-CT-RADIER-PISO-DE-CONCRETO-E-LAJE-SOBRE-SOLO.pdf" TargetMode="External"/><Relationship Id="rId9402" Type="http://schemas.openxmlformats.org/officeDocument/2006/relationships/hyperlink" Target="https://www.caixa.gov.br/Downloads/sinapi-cadernos-tecnicos/SINAPI-CT-TUBULACAO-FLANGEADA-PARA-REDES-DE-AGUA.pdf" TargetMode="External"/><Relationship Id="rId30" Type="http://schemas.openxmlformats.org/officeDocument/2006/relationships/hyperlink" Target="https://www.caixa.gov.br/Downloads/sinapi-cadernos-tecnicos/SINAPI-CT-ALVENARIA-DE-VEDACAO.pdf" TargetMode="External"/><Relationship Id="rId3289" Type="http://schemas.openxmlformats.org/officeDocument/2006/relationships/hyperlink" Target="https://www.caixa.gov.br/Downloads/sinapi-cadernos-tecnicos/SINAPI-CT-ESCAVACAO-DE-VALAS.pdf" TargetMode="External"/><Relationship Id="rId3496" Type="http://schemas.openxmlformats.org/officeDocument/2006/relationships/hyperlink" Target="https://www.caixa.gov.br/Downloads/sinapi-cadernos-tecnicos/SINAPI-CT-ESQUADRIAS-PORTAS.pdf" TargetMode="External"/><Relationship Id="rId4547" Type="http://schemas.openxmlformats.org/officeDocument/2006/relationships/hyperlink" Target="https://www.caixa.gov.br/Downloads/sinapi-cadernos-tecnicos/SINAPI-CT-INSTALACOES-ELETRICAS-ELETRODUTOS-EMBUTIDOS-CABOS-CAIXAS-TOMADAS-E-INTERRUPTORES.pdf" TargetMode="External"/><Relationship Id="rId4754" Type="http://schemas.openxmlformats.org/officeDocument/2006/relationships/hyperlink" Target="https://www.caixa.gov.br/Downloads/sinapi-cadernos-tecnicos/SINAPI-CT-INSTALACOES-ELETRICAS-REDE-DE-DISTRIBUICAO.pdf" TargetMode="External"/><Relationship Id="rId7160" Type="http://schemas.openxmlformats.org/officeDocument/2006/relationships/hyperlink" Target="https://www.caixa.gov.br/Downloads/sinapi-cadernos-tecnicos/SINAPI-CT-LOUCAS-E-METAIS.pdf" TargetMode="External"/><Relationship Id="rId8004" Type="http://schemas.openxmlformats.org/officeDocument/2006/relationships/hyperlink" Target="https://www.caixa.gov.br/Downloads/sinapi-cadernos-tecnicos/SINAPI-CT-PISOS.pdf" TargetMode="External"/><Relationship Id="rId8211" Type="http://schemas.openxmlformats.org/officeDocument/2006/relationships/hyperlink" Target="https://www.caixa.gov.br/Downloads/sinapi-cadernos-tecnicos/SINAPI-CT-POCOS-DE-VISITA-E-CAIXAS-PARA-BOCAS-DE-LOBO.pdf" TargetMode="External"/><Relationship Id="rId2098" Type="http://schemas.openxmlformats.org/officeDocument/2006/relationships/hyperlink" Target="https://www.caixa.gov.br/Downloads/sinapi-cadernos-tecnicos/SINAPI-CT-DEPRECIACAO-JUROS-IMPOSTOS-E-SEGUROS-MANUTENCAO-E-MATERIAIS-NA-OPERACAO-DOS-EQUIPAMENTOS.pdf" TargetMode="External"/><Relationship Id="rId3149" Type="http://schemas.openxmlformats.org/officeDocument/2006/relationships/hyperlink" Target="https://www.caixa.gov.br/Downloads/sinapi-cadernos-tecnicos/SINAPI-CT-ESCADAS.pdf" TargetMode="External"/><Relationship Id="rId3356" Type="http://schemas.openxmlformats.org/officeDocument/2006/relationships/hyperlink" Target="https://www.caixa.gov.br/Downloads/sinapi-cadernos-tecnicos/SINAPI-CT-ESCORAMENTO-E-PREPARO-DE-FUNDO-DE-VALAS.pdf" TargetMode="External"/><Relationship Id="rId3563" Type="http://schemas.openxmlformats.org/officeDocument/2006/relationships/hyperlink" Target="https://www.caixa.gov.br/Downloads/sinapi-cadernos-tecnicos/SINAPI-CT-ESQUADRIAS-PORTAS.pdf" TargetMode="External"/><Relationship Id="rId4407" Type="http://schemas.openxmlformats.org/officeDocument/2006/relationships/hyperlink" Target="https://www.caixa.gov.br/Downloads/sinapi-cadernos-tecnicos/SINAPI-CT-INSTALACOES-ELETRICAS-ELETRODUTOS-EMBUTIDOS-CABOS-CAIXAS-TOMADAS-E-INTERRUPTORES.pdf" TargetMode="External"/><Relationship Id="rId4961" Type="http://schemas.openxmlformats.org/officeDocument/2006/relationships/hyperlink" Target="https://www.caixa.gov.br/Downloads/sinapi-cadernos-tecnicos/SINAPI-CT-INSTALACOES-HIDRAULICAS-RESERVACAO-E-BOMBAS-DE-RECALQUE.pdf" TargetMode="External"/><Relationship Id="rId5805" Type="http://schemas.openxmlformats.org/officeDocument/2006/relationships/hyperlink" Target="https://www.caixa.gov.br/Downloads/sinapi-cadernos-tecnicos/SINAPI-CT-INSTALACOES-PREDIAIS-DE-AGUA-QUENTE-EM-CPVC.pdf" TargetMode="External"/><Relationship Id="rId7020" Type="http://schemas.openxmlformats.org/officeDocument/2006/relationships/hyperlink" Target="https://www.caixa.gov.br/Downloads/sinapi-metodologia/Livro_SINAPI_Calculos_Parametros.pdf" TargetMode="External"/><Relationship Id="rId277" Type="http://schemas.openxmlformats.org/officeDocument/2006/relationships/hyperlink" Target="https://www.caixa.gov.br/Downloads/sinapi-cadernos-tecnicos/SINAPI-CT-ARMACAO-PARA-ESTRUTURAS-DE-CONCRETO-ARMADO.pdf" TargetMode="External"/><Relationship Id="rId484" Type="http://schemas.openxmlformats.org/officeDocument/2006/relationships/hyperlink" Target="https://www.caixa.gov.br/Downloads/sinapi-cadernos-tecnicos/SINAPI-CT-ASSENTAMENTO-DE-TUBOS-DE-PVC-E-METALICOS-EM-REDES-DE-AGUA.pdf" TargetMode="External"/><Relationship Id="rId2165" Type="http://schemas.openxmlformats.org/officeDocument/2006/relationships/hyperlink" Target="https://www.caixa.gov.br/Downloads/sinapi-cadernos-tecnicos/SINAPI-CT-DEPRECIACAO-JUROS-IMPOSTOS-E-SEGUROS-MANUTENCAO-E-MATERIAIS-NA-OPERACAO-DOS-EQUIPAMENTOS.pdf" TargetMode="External"/><Relationship Id="rId3009" Type="http://schemas.openxmlformats.org/officeDocument/2006/relationships/hyperlink" Target="https://www.caixa.gov.br/Downloads/sinapi-cadernos-tecnicos/SINAPI-CT-EQUIPAMENTOS-DE-PROTECAO-COLETIVA.pdf" TargetMode="External"/><Relationship Id="rId3216" Type="http://schemas.openxmlformats.org/officeDocument/2006/relationships/hyperlink" Target="https://www.caixa.gov.br/Downloads/sinapi-cadernos-tecnicos/SINAPI-CT-ESCAVACAO-VERTICAL-A-CEU-ABERTO.pdf" TargetMode="External"/><Relationship Id="rId3770" Type="http://schemas.openxmlformats.org/officeDocument/2006/relationships/hyperlink" Target="https://www.caixa.gov.br/Downloads/sinapi-cadernos-tecnicos/SINAPI-CT-ESTRUTURAS-DE-CONTENCAO-PERFIS-PRANCHADOS-CORTINAS-E-MUROS-DE-ARRIMO.pdf" TargetMode="External"/><Relationship Id="rId4614" Type="http://schemas.openxmlformats.org/officeDocument/2006/relationships/hyperlink" Target="https://www.caixa.gov.br/Downloads/sinapi-cadernos-tecnicos/SINAPI-CT-INSTALACOES-ELETRICAS-ELETRODUTOS-CONEXOES-E-CONDULETES-APARENTES.pdf" TargetMode="External"/><Relationship Id="rId4821" Type="http://schemas.openxmlformats.org/officeDocument/2006/relationships/hyperlink" Target="https://www.caixa.gov.br/Downloads/sinapi-cadernos-tecnicos/SINAPI-CT-INSTALACOES-HIDRAULICAS-RESERVACAO-E-BOMBAS-DE-RECALQUE.pdf" TargetMode="External"/><Relationship Id="rId7977" Type="http://schemas.openxmlformats.org/officeDocument/2006/relationships/hyperlink" Target="https://www.caixa.gov.br/Downloads/sinapi-cadernos-tecnicos/SINAPI-CT-PINTURA-PARA-PISOS-E-PARA-SINALIZACAO-HORIZONTAL-E-VERTICAL.pdf" TargetMode="External"/><Relationship Id="rId9192" Type="http://schemas.openxmlformats.org/officeDocument/2006/relationships/hyperlink" Target="https://www.caixa.gov.br/Downloads/sinapi-cadernos-tecnicos/SINAPI-CT-TRANSPORTE-DE-MATERIAIS-DENTRO-DO-CANTEIRO-DE-OBRAS.pdf" TargetMode="External"/><Relationship Id="rId137" Type="http://schemas.openxmlformats.org/officeDocument/2006/relationships/hyperlink" Target="https://www.caixa.gov.br/Downloads/sinapi-cadernos-tecnicos/SINAPI-CT-ARGAMASSAS.pdf" TargetMode="External"/><Relationship Id="rId344" Type="http://schemas.openxmlformats.org/officeDocument/2006/relationships/hyperlink" Target="https://www.caixa.gov.br/Downloads/sinapi-cadernos-tecnicos/SINAPI-CT-ASFALTO.pdf" TargetMode="External"/><Relationship Id="rId691" Type="http://schemas.openxmlformats.org/officeDocument/2006/relationships/hyperlink" Target="https://www.caixa.gov.br/Downloads/sinapi-cadernos-tecnicos/SINAPI-CT-ASSENTAMENTO-DE-TUBOS-DE-ESGOTO-OU-DRENAGEM-PLUVIAL-EM-CONCRETO.pdf" TargetMode="External"/><Relationship Id="rId2025" Type="http://schemas.openxmlformats.org/officeDocument/2006/relationships/hyperlink" Target="https://www.caixa.gov.br/Downloads/sinapi-cadernos-tecnicos/SINAPI-CT-DEPRECIACAO-JUROS-IMPOSTOS-E-SEGUROS-MANUTENCAO-E-MATERIAIS-NA-OPERACAO-DOS-EQUIPAMENTOS.pdf" TargetMode="External"/><Relationship Id="rId2372" Type="http://schemas.openxmlformats.org/officeDocument/2006/relationships/hyperlink" Target="https://www.caixa.gov.br/Downloads/sinapi-cadernos-tecnicos/SINAPI-CT-DEPRECIACAO-JUROS-IMPOSTOS-E-SEGUROS-MANUTENCAO-E-MATERIAIS-NA-OPERACAO-DOS-EQUIPAMENTOS.pdf" TargetMode="External"/><Relationship Id="rId3423" Type="http://schemas.openxmlformats.org/officeDocument/2006/relationships/hyperlink" Target="https://www.caixa.gov.br/Downloads/sinapi-cadernos-tecnicos/SINAPI-CT-ESQUADRIAS-JANELAS.pdf" TargetMode="External"/><Relationship Id="rId3630" Type="http://schemas.openxmlformats.org/officeDocument/2006/relationships/hyperlink" Target="https://www.caixa.gov.br/Downloads/sinapi-cadernos-tecnicos/SINAPI-CT-ESTRUTURA-E-TRAMA-PARA-COBERTURA.pdf" TargetMode="External"/><Relationship Id="rId6579" Type="http://schemas.openxmlformats.org/officeDocument/2006/relationships/hyperlink" Target="https://www.caixa.gov.br/Downloads/sinapi-cadernos-tecnicos/SINAPI-CT-INSTALACOES-EM-COBRE.pdf" TargetMode="External"/><Relationship Id="rId6786" Type="http://schemas.openxmlformats.org/officeDocument/2006/relationships/hyperlink" Target="https://www.caixa.gov.br/Downloads/sinapi-metodologia/Livro_SINAPI_Calculos_Parametros.pdf" TargetMode="External"/><Relationship Id="rId6993" Type="http://schemas.openxmlformats.org/officeDocument/2006/relationships/hyperlink" Target="https://www.caixa.gov.br/Downloads/sinapi-metodologia/Livro_SINAPI_Calculos_Parametros.pdf" TargetMode="External"/><Relationship Id="rId7837" Type="http://schemas.openxmlformats.org/officeDocument/2006/relationships/hyperlink" Target="https://www.caixa.gov.br/Downloads/sinapi-cadernos-tecnicos/SINAPI-CT-PINTURA-INTERNA.pdf" TargetMode="External"/><Relationship Id="rId9052" Type="http://schemas.openxmlformats.org/officeDocument/2006/relationships/hyperlink" Target="https://www.caixa.gov.br/Downloads/sinapi-cadernos-tecnicos/SINAPI-CT-TRANSPORTE-FLUVIAL-CARGA-E-DESCARGA.pdf" TargetMode="External"/><Relationship Id="rId551" Type="http://schemas.openxmlformats.org/officeDocument/2006/relationships/hyperlink" Target="https://www.caixa.gov.br/Downloads/sinapi-cadernos-tecnicos/SINAPI-CT-ASSENTAMENTO-DE-TUBOS-DE-PVC-E-METALICOS-EM-REDES-DE-AGUA.pdf" TargetMode="External"/><Relationship Id="rId1181" Type="http://schemas.openxmlformats.org/officeDocument/2006/relationships/hyperlink" Target="https://www.caixa.gov.br/Downloads/sinapi-cadernos-tecnicos/SINAPI-CT-CAIXAS-DE-AGUA-PARA-EDIFICACOES.pdf" TargetMode="External"/><Relationship Id="rId2232" Type="http://schemas.openxmlformats.org/officeDocument/2006/relationships/hyperlink" Target="https://www.caixa.gov.br/Downloads/sinapi-cadernos-tecnicos/SINAPI-CT-DEPRECIACAO-JUROS-IMPOSTOS-E-SEGUROS-MANUTENCAO-E-MATERIAIS-NA-OPERACAO-DOS-EQUIPAMENTOS.pdf" TargetMode="External"/><Relationship Id="rId5388" Type="http://schemas.openxmlformats.org/officeDocument/2006/relationships/hyperlink" Target="https://www.caixa.gov.br/Downloads/sinapi-cadernos-tecnicos/SINAPI-CT-INSTALACOES-PREDIAIS-DE-ESGOTO-TUBOS-E-CONEXOES.pdf" TargetMode="External"/><Relationship Id="rId5595" Type="http://schemas.openxmlformats.org/officeDocument/2006/relationships/hyperlink" Target="https://www.caixa.gov.br/Downloads/sinapi-cadernos-tecnicos/SINAPI-CT-INSTALACOES-PREDIAIS-DE-AGUA-FRIA-EM-PVC.pdf" TargetMode="External"/><Relationship Id="rId6439" Type="http://schemas.openxmlformats.org/officeDocument/2006/relationships/hyperlink" Target="https://www.caixa.gov.br/Downloads/sinapi-cadernos-tecnicos/SINAPI-CT-INSTALACOES-EM-COBRE.pdf" TargetMode="External"/><Relationship Id="rId6646" Type="http://schemas.openxmlformats.org/officeDocument/2006/relationships/hyperlink" Target="https://www.caixa.gov.br/Downloads/sinapi-cadernos-tecnicos/SINAPI-CT-INSTALACOES-PARA-CANTEIROS-DE-OBRAS.pdf" TargetMode="External"/><Relationship Id="rId6853" Type="http://schemas.openxmlformats.org/officeDocument/2006/relationships/hyperlink" Target="https://www.caixa.gov.br/Downloads/sinapi-metodologia/Livro_SINAPI_Calculos_Parametros.pdf" TargetMode="External"/><Relationship Id="rId7904" Type="http://schemas.openxmlformats.org/officeDocument/2006/relationships/hyperlink" Target="https://www.caixa.gov.br/Downloads/sinapi-cadernos-tecnicos/SINAPI-CT-PINTURA-EM-SUPERFICIES-METALICAS.pdf" TargetMode="External"/><Relationship Id="rId204" Type="http://schemas.openxmlformats.org/officeDocument/2006/relationships/hyperlink" Target="https://www.caixa.gov.br/Downloads/sinapi-cadernos-tecnicos/SINAPI-CT-ARGAMASSAS.pdf" TargetMode="External"/><Relationship Id="rId411" Type="http://schemas.openxmlformats.org/officeDocument/2006/relationships/hyperlink" Target="https://www.caixa.gov.br/Downloads/sinapi-cadernos-tecnicos/SINAPI-CT-ASSENTAMENTO-DE-TUBOS-DE-PVC-E-METALICOS-EM-REDES-DE-AGUA.pdf" TargetMode="External"/><Relationship Id="rId1041" Type="http://schemas.openxmlformats.org/officeDocument/2006/relationships/hyperlink" Target="https://www.caixa.gov.br/Downloads/sinapi-cadernos-tecnicos/SINAPI-CT-BOCAS-PARA-BUEIROS.pdf" TargetMode="External"/><Relationship Id="rId1998" Type="http://schemas.openxmlformats.org/officeDocument/2006/relationships/hyperlink" Target="https://www.caixa.gov.br/Downloads/sinapi-cadernos-tecnicos/SINAPI-CT-DEPRECIACAO-JUROS-IMPOSTOS-E-SEGUROS-MANUTENCAO-E-MATERIAIS-NA-OPERACAO-DOS-EQUIPAMENTOS.pdf" TargetMode="External"/><Relationship Id="rId4197" Type="http://schemas.openxmlformats.org/officeDocument/2006/relationships/hyperlink" Target="https://www.caixa.gov.br/Downloads/sinapi-cadernos-tecnicos/SINAPI-CT-GRAUTE-E-ARMACAO.pdf" TargetMode="External"/><Relationship Id="rId5248" Type="http://schemas.openxmlformats.org/officeDocument/2006/relationships/hyperlink" Target="https://www.caixa.gov.br/Downloads/sinapi-cadernos-tecnicos/SINAPI-CT-INSTALACOES-HIDRAULICAS-EM-PEX.pdf" TargetMode="External"/><Relationship Id="rId5455" Type="http://schemas.openxmlformats.org/officeDocument/2006/relationships/hyperlink" Target="https://www.caixa.gov.br/Downloads/sinapi-cadernos-tecnicos/SINAPI-CT-INSTALACOES-PREDIAIS-DE-AGUA-FRIA-EM-PVC.pdf" TargetMode="External"/><Relationship Id="rId5662" Type="http://schemas.openxmlformats.org/officeDocument/2006/relationships/hyperlink" Target="https://www.caixa.gov.br/Downloads/sinapi-cadernos-tecnicos/SINAPI-CT-INSTALACOES-PREDIAIS-DE-AGUA-FRIA-EM-PVC.pdf" TargetMode="External"/><Relationship Id="rId6506" Type="http://schemas.openxmlformats.org/officeDocument/2006/relationships/hyperlink" Target="https://www.caixa.gov.br/Downloads/sinapi-cadernos-tecnicos/SINAPI-CT-INSTALACOES-EM-COBRE.pdf" TargetMode="External"/><Relationship Id="rId6713" Type="http://schemas.openxmlformats.org/officeDocument/2006/relationships/hyperlink" Target="https://www.caixa.gov.br/Downloads/sinapi-cadernos-tecnicos/SINAPI-CT-LIGACOES-PREDIAIS-DE-AGUA-E-ESGOTO.pdf" TargetMode="External"/><Relationship Id="rId6920" Type="http://schemas.openxmlformats.org/officeDocument/2006/relationships/hyperlink" Target="https://www.caixa.gov.br/Downloads/sinapi-metodologia/Livro_SINAPI_Calculos_Parametros.pdf" TargetMode="External"/><Relationship Id="rId1858" Type="http://schemas.openxmlformats.org/officeDocument/2006/relationships/hyperlink" Target="https://www.caixa.gov.br/Downloads/sinapi-cadernos-tecnicos/SINAPI-CT-DEMOLICOES-E-REMOCOES.pdf" TargetMode="External"/><Relationship Id="rId4057" Type="http://schemas.openxmlformats.org/officeDocument/2006/relationships/hyperlink" Target="https://www.caixa.gov.br/Downloads/sinapi-cadernos-tecnicos/SINAPI-CT-FORMAS-PARA-ESTRUTURAS-DE-CONCRETO-ARMADO.pdf" TargetMode="External"/><Relationship Id="rId4264" Type="http://schemas.openxmlformats.org/officeDocument/2006/relationships/hyperlink" Target="https://www.caixa.gov.br/Downloads/sinapi-cadernos-tecnicos/SINAPI-CT-GUIAS-E-SARJETAS.pdf" TargetMode="External"/><Relationship Id="rId4471" Type="http://schemas.openxmlformats.org/officeDocument/2006/relationships/hyperlink" Target="https://www.caixa.gov.br/Downloads/sinapi-cadernos-tecnicos/SINAPI-CT-INSTALACOES-ELETRICAS-ELETRODUTOS-EMBUTIDOS-CABOS-CAIXAS-TOMADAS-E-INTERRUPTORES.pdf" TargetMode="External"/><Relationship Id="rId5108" Type="http://schemas.openxmlformats.org/officeDocument/2006/relationships/hyperlink" Target="https://www.caixa.gov.br/Downloads/sinapi-cadernos-tecnicos/SINAPI-CT-INSTALACOES-HIDRAULICAS-RESERVACAO-E-BOMBAS-DE-RECALQUE.pdf" TargetMode="External"/><Relationship Id="rId5315" Type="http://schemas.openxmlformats.org/officeDocument/2006/relationships/hyperlink" Target="https://www.caixa.gov.br/Downloads/sinapi-cadernos-tecnicos/SINAPI-CT-INSTALACOES-HIDRAULICAS-EM-PPR.pdf" TargetMode="External"/><Relationship Id="rId5522" Type="http://schemas.openxmlformats.org/officeDocument/2006/relationships/hyperlink" Target="https://www.caixa.gov.br/Downloads/sinapi-cadernos-tecnicos/SINAPI-CT-INSTALACOES-PREDIAIS-DE-AGUA-FRIA-EM-PVC.pdf" TargetMode="External"/><Relationship Id="rId8678" Type="http://schemas.openxmlformats.org/officeDocument/2006/relationships/hyperlink" Target="https://www.caixa.gov.br/Downloads/sinapi-cadernos-tecnicos/SINAPI-CT-REDES-DE-AGUA-E-ESGOTO-EM-PEAD-LISO-(TUBOS-E-CONEXOES).pdf" TargetMode="External"/><Relationship Id="rId8885" Type="http://schemas.openxmlformats.org/officeDocument/2006/relationships/hyperlink" Target="https://www.caixa.gov.br/Downloads/sinapi-cadernos-tecnicos/SINAPI-CT-SISTEMA-DE-PROTECAO-CONTRA-DESCARGAS-ATMOSFERICAS-SPDA.pdf" TargetMode="External"/><Relationship Id="rId2909" Type="http://schemas.openxmlformats.org/officeDocument/2006/relationships/hyperlink" Target="https://www.caixa.gov.br/Downloads/sinapi-cadernos-tecnicos/SINAPI-CT-ELETROCALHAS.pdf" TargetMode="External"/><Relationship Id="rId3073" Type="http://schemas.openxmlformats.org/officeDocument/2006/relationships/hyperlink" Target="https://www.caixa.gov.br/Downloads/sinapi-cadernos-tecnicos/SINAPI-CT-ESCADAS.pdf" TargetMode="External"/><Relationship Id="rId3280" Type="http://schemas.openxmlformats.org/officeDocument/2006/relationships/hyperlink" Target="https://www.caixa.gov.br/Downloads/sinapi-cadernos-tecnicos/SINAPI-CT-ESCAVACAO-DE-VALAS.pdf" TargetMode="External"/><Relationship Id="rId4124" Type="http://schemas.openxmlformats.org/officeDocument/2006/relationships/hyperlink" Target="https://www.caixa.gov.br/Downloads/sinapi-cadernos-tecnicos/SINAPI-CT-FORMAS-PARA-PILARES-CIRCULARES.pdf" TargetMode="External"/><Relationship Id="rId4331" Type="http://schemas.openxmlformats.org/officeDocument/2006/relationships/hyperlink" Target="https://www.caixa.gov.br/Downloads/sinapi-cadernos-tecnicos/SINAPI-CT-IMPERMEABILIZACAO-PROTECAO-MECANICA-E-TRATAMENTO-DE-JUNTA.pdf" TargetMode="External"/><Relationship Id="rId7487" Type="http://schemas.openxmlformats.org/officeDocument/2006/relationships/hyperlink" Target="https://www.caixa.gov.br/Downloads/sinapi-cadernos-tecnicos/SINAPI-CT-PAISAGISMO-PLANTIO.pdf" TargetMode="External"/><Relationship Id="rId7694" Type="http://schemas.openxmlformats.org/officeDocument/2006/relationships/hyperlink" Target="https://www.caixa.gov.br/Downloads/sinapi-cadernos-tecnicos/SINAPI-CT-PAVIMENTO-RIGIDO-DE-CONCRETO.pdf" TargetMode="External"/><Relationship Id="rId8538" Type="http://schemas.openxmlformats.org/officeDocument/2006/relationships/hyperlink" Target="https://www.caixa.gov.br/Downloads/sinapi-cadernos-tecnicos/SINAPI-CT-RECOMPOSICAO-DE-PAVIMENTOS.pdf" TargetMode="External"/><Relationship Id="rId1718" Type="http://schemas.openxmlformats.org/officeDocument/2006/relationships/hyperlink" Target="https://www.caixa.gov.br/Downloads/sinapi-cadernos-tecnicos/SINAPI-CT-CUSTOS-HORARIOS-PRODUTIVO-E-IMPRODUTIVO-DOS-EQUIPAMENTOS.pdf" TargetMode="External"/><Relationship Id="rId1925" Type="http://schemas.openxmlformats.org/officeDocument/2006/relationships/hyperlink" Target="https://www.caixa.gov.br/Downloads/sinapi-cadernos-tecnicos/SINAPI-CT-DEPRECIACAO-JUROS-IMPOSTOS-E-SEGUROS-MANUTENCAO-E-MATERIAIS-NA-OPERACAO-DOS-EQUIPAMENTOS.pdf" TargetMode="External"/><Relationship Id="rId3140" Type="http://schemas.openxmlformats.org/officeDocument/2006/relationships/hyperlink" Target="https://www.caixa.gov.br/Downloads/sinapi-cadernos-tecnicos/SINAPI-CT-ESCADAS.pdf" TargetMode="External"/><Relationship Id="rId6089" Type="http://schemas.openxmlformats.org/officeDocument/2006/relationships/hyperlink" Target="https://www.caixa.gov.br/Downloads/sinapi-cadernos-tecnicos/SINAPI-CT-INSTALACOES-DE-GAS-E-INCENDIO-EM-ACO-E-FERRO-GALVANIZADO.pdf" TargetMode="External"/><Relationship Id="rId6296" Type="http://schemas.openxmlformats.org/officeDocument/2006/relationships/hyperlink" Target="https://www.caixa.gov.br/Downloads/sinapi-cadernos-tecnicos/SINAPI-CT-INSTALACOES-DE-GAS-EM-PEX-MULTICAMADAS.pdf" TargetMode="External"/><Relationship Id="rId7347" Type="http://schemas.openxmlformats.org/officeDocument/2006/relationships/hyperlink" Target="https://www.caixa.gov.br/Downloads/sinapi-cadernos-tecnicos/SINAPI-CT-MASSA-UNICA-EXTERNA.pdf" TargetMode="External"/><Relationship Id="rId8745" Type="http://schemas.openxmlformats.org/officeDocument/2006/relationships/hyperlink" Target="https://www.caixa.gov.br/Downloads/sinapi-cadernos-tecnicos/SINAPI-CT-REDES-DE-AGUA-E-ESGOTO-EM-PEAD-LISO-(TUBOS-E-CONEXOES).pdf" TargetMode="External"/><Relationship Id="rId8952" Type="http://schemas.openxmlformats.org/officeDocument/2006/relationships/hyperlink" Target="https://www.caixa.gov.br/Downloads/sinapi-cadernos-tecnicos/SINAPI-CT-SISTEMAS-DE-MEDICAO.pdf" TargetMode="External"/><Relationship Id="rId6156" Type="http://schemas.openxmlformats.org/officeDocument/2006/relationships/hyperlink" Target="https://www.caixa.gov.br/Downloads/sinapi-cadernos-tecnicos/SINAPI-CT-INSTALACOES-DE-GAS-E-INCENDIO-EM-ACO-E-FERRO-GALVANIZADO.pdf" TargetMode="External"/><Relationship Id="rId7554" Type="http://schemas.openxmlformats.org/officeDocument/2006/relationships/hyperlink" Target="https://www.caixa.gov.br/Downloads/sinapi-cadernos-tecnicos/SINAPI-CT-PAREDES-DE-CONCRETO-ESTUCAMENTO.pdf" TargetMode="External"/><Relationship Id="rId7761" Type="http://schemas.openxmlformats.org/officeDocument/2006/relationships/hyperlink" Target="https://www.caixa.gov.br/Downloads/sinapi-cadernos-tecnicos/SINAPI-CT-PERFURACAO-HORIZONTAL-DIRECIONAL-HDD.pdf" TargetMode="External"/><Relationship Id="rId8605" Type="http://schemas.openxmlformats.org/officeDocument/2006/relationships/hyperlink" Target="https://www.caixa.gov.br/Downloads/sinapi-cadernos-tecnicos/SINAPI-CT-REDES-DE-LOGICA-TELEFONIA-E-IMAGEM.pdf" TargetMode="External"/><Relationship Id="rId8812" Type="http://schemas.openxmlformats.org/officeDocument/2006/relationships/hyperlink" Target="https://www.caixa.gov.br/Downloads/sinapi-cadernos-tecnicos/SINAPI-CT-SINALIZACAO-HORIZONTAL-VIARIA.pdf" TargetMode="External"/><Relationship Id="rId2699" Type="http://schemas.openxmlformats.org/officeDocument/2006/relationships/hyperlink" Target="https://www.caixa.gov.br/Downloads/sinapi-cadernos-tecnicos/SINAPI-CT-DEPRECIACAO-JUROS-IMPOSTOS-E-SEGUROS-MANUTENCAO-E-MATERIAIS-NA-OPERACAO-DOS-EQUIPAMENTOS.pdf" TargetMode="External"/><Relationship Id="rId3000" Type="http://schemas.openxmlformats.org/officeDocument/2006/relationships/hyperlink" Target="https://www.caixa.gov.br/Downloads/sinapi-cadernos-tecnicos/SINAPI-CT-EQUIPAMENTOS-DE-PROTECAO-COLETIVA.pdf" TargetMode="External"/><Relationship Id="rId3957" Type="http://schemas.openxmlformats.org/officeDocument/2006/relationships/hyperlink" Target="https://www.caixa.gov.br/Downloads/sinapi-cadernos-tecnicos/SINAPI-CT-FOSSAS-E-SUMIDOUROS.pdf" TargetMode="External"/><Relationship Id="rId6363" Type="http://schemas.openxmlformats.org/officeDocument/2006/relationships/hyperlink" Target="https://www.caixa.gov.br/Downloads/sinapi-cadernos-tecnicos/SINAPI-CT-INSTALACOES-DE-AR-CONDICIONADO-EM-COBRE.pdf" TargetMode="External"/><Relationship Id="rId6570" Type="http://schemas.openxmlformats.org/officeDocument/2006/relationships/hyperlink" Target="https://www.caixa.gov.br/Downloads/sinapi-cadernos-tecnicos/SINAPI-CT-INSTALACOES-EM-COBRE.pdf" TargetMode="External"/><Relationship Id="rId7207" Type="http://schemas.openxmlformats.org/officeDocument/2006/relationships/hyperlink" Target="https://www.caixa.gov.br/Downloads/sinapi-cadernos-tecnicos/SINAPI-CT-LOUCAS-E-METAIS.pdf" TargetMode="External"/><Relationship Id="rId7414" Type="http://schemas.openxmlformats.org/officeDocument/2006/relationships/hyperlink" Target="https://www.caixa.gov.br/Downloads/sinapi-cadernos-tecnicos/SINAPI-CT-MASSA-UNICA-INTERNA.pdf" TargetMode="External"/><Relationship Id="rId7621" Type="http://schemas.openxmlformats.org/officeDocument/2006/relationships/hyperlink" Target="https://www.caixa.gov.br/Downloads/sinapi-cadernos-tecnicos/SINAPI-CT-PARQUINHOS-E-EQUIPAMENTOS-DE-GINASTICA-AO-AR-LIVRE.pdf" TargetMode="External"/><Relationship Id="rId878" Type="http://schemas.openxmlformats.org/officeDocument/2006/relationships/hyperlink" Target="https://www.caixa.gov.br/Downloads/sinapi-cadernos-tecnicos/SINAPI-CT-ATERROS-BASES-SUB-BASES-E-IMPRIMACOES.pdf" TargetMode="External"/><Relationship Id="rId2559" Type="http://schemas.openxmlformats.org/officeDocument/2006/relationships/hyperlink" Target="https://www.caixa.gov.br/Downloads/sinapi-cadernos-tecnicos/SINAPI-CT-DEPRECIACAO-JUROS-IMPOSTOS-E-SEGUROS-MANUTENCAO-E-MATERIAIS-NA-OPERACAO-DOS-EQUIPAMENTOS.pdf" TargetMode="External"/><Relationship Id="rId2766" Type="http://schemas.openxmlformats.org/officeDocument/2006/relationships/hyperlink" Target="https://www.caixa.gov.br/Downloads/sinapi-cadernos-tecnicos/SINAPI-CT-DRENOS.pdf" TargetMode="External"/><Relationship Id="rId2973" Type="http://schemas.openxmlformats.org/officeDocument/2006/relationships/hyperlink" Target="https://www.caixa.gov.br/Downloads/sinapi-cadernos-tecnicos/SINAPI-CT-ENERGIA-SOLAR-PARA-EDIFICACOES.pdf" TargetMode="External"/><Relationship Id="rId3817" Type="http://schemas.openxmlformats.org/officeDocument/2006/relationships/hyperlink" Target="https://www.caixa.gov.br/Downloads/sinapi-cadernos-tecnicos/SINAPI-CT-ESTRUTURAS-DE-MADEIRA.pdf" TargetMode="External"/><Relationship Id="rId5172" Type="http://schemas.openxmlformats.org/officeDocument/2006/relationships/hyperlink" Target="https://www.caixa.gov.br/Downloads/sinapi-cadernos-tecnicos/SINAPI-CT-INSTALACOES-HIDRAULICAS-EM-PEX.pdf" TargetMode="External"/><Relationship Id="rId6016" Type="http://schemas.openxmlformats.org/officeDocument/2006/relationships/hyperlink" Target="https://www.caixa.gov.br/Downloads/sinapi-cadernos-tecnicos/SINAPI-CT-INSTALACOES-DE-GAS-E-INCENDIO-EM-ACO-E-FERRO-GALVANIZADO.pdf" TargetMode="External"/><Relationship Id="rId6223" Type="http://schemas.openxmlformats.org/officeDocument/2006/relationships/hyperlink" Target="https://www.caixa.gov.br/Downloads/sinapi-cadernos-tecnicos/SINAPI-CT-INSTALACOES-DE-GAS-E-INCENDIO-EM-ACO-E-FERRO-GALVANIZADO.pdf" TargetMode="External"/><Relationship Id="rId6430" Type="http://schemas.openxmlformats.org/officeDocument/2006/relationships/hyperlink" Target="https://www.caixa.gov.br/Downloads/sinapi-cadernos-tecnicos/SINAPI-CT-INSTALACOES-EM-COBRE.pdf" TargetMode="External"/><Relationship Id="rId9379" Type="http://schemas.openxmlformats.org/officeDocument/2006/relationships/hyperlink" Target="https://www.caixa.gov.br/Downloads/sinapi-cadernos-tecnicos/SINAPI-CT-TRANSPORTE-CARGA-E-DESCARGA-DE-MATERIAIS.pdf" TargetMode="External"/><Relationship Id="rId9586" Type="http://schemas.openxmlformats.org/officeDocument/2006/relationships/hyperlink" Target="https://www.caixa.gov.br/Downloads/sinapi-cadernos-tecnicos/SINAPI-CT-VALVULAS-E-REGISTROS-PARA-SISTEMAS-PREDIAIS.pdf" TargetMode="External"/><Relationship Id="rId738" Type="http://schemas.openxmlformats.org/officeDocument/2006/relationships/hyperlink" Target="https://www.caixa.gov.br/Downloads/sinapi-cadernos-tecnicos/SINAPI-CT-ATERRO-E-REATERRO-DE-VALAS.pdf" TargetMode="External"/><Relationship Id="rId945" Type="http://schemas.openxmlformats.org/officeDocument/2006/relationships/hyperlink" Target="https://www.caixa.gov.br/Downloads/sinapi-cadernos-tecnicos/SINAPI-CT-ATERROS-BASES-SUB-BASES-E-IMPRIMACOES.pdf" TargetMode="External"/><Relationship Id="rId1368" Type="http://schemas.openxmlformats.org/officeDocument/2006/relationships/hyperlink" Target="https://www.caixa.gov.br/Downloads/sinapi-cadernos-tecnicos/SINAPI-CT-CONCRETO-PROTENDIDO.pdf" TargetMode="External"/><Relationship Id="rId1575" Type="http://schemas.openxmlformats.org/officeDocument/2006/relationships/hyperlink" Target="https://www.caixa.gov.br/Downloads/sinapi-cadernos-tecnicos/SINAPI-CT-CUSTOS-HORARIOS-PRODUTIVO-E-IMPRODUTIVO-DOS-EQUIPAMENTOS.pdf" TargetMode="External"/><Relationship Id="rId1782" Type="http://schemas.openxmlformats.org/officeDocument/2006/relationships/hyperlink" Target="https://www.caixa.gov.br/Downloads/sinapi-cadernos-tecnicos/SINAPI-CT-CUSTOS-HORARIOS-PRODUTIVO-E-IMPRODUTIVO-DOS-EQUIPAMENTOS.pdf" TargetMode="External"/><Relationship Id="rId2419" Type="http://schemas.openxmlformats.org/officeDocument/2006/relationships/hyperlink" Target="https://www.caixa.gov.br/Downloads/sinapi-cadernos-tecnicos/SINAPI-CT-DEPRECIACAO-JUROS-IMPOSTOS-E-SEGUROS-MANUTENCAO-E-MATERIAIS-NA-OPERACAO-DOS-EQUIPAMENTOS.pdf" TargetMode="External"/><Relationship Id="rId2626" Type="http://schemas.openxmlformats.org/officeDocument/2006/relationships/hyperlink" Target="https://www.caixa.gov.br/Downloads/sinapi-cadernos-tecnicos/SINAPI-CT-DEPRECIACAO-JUROS-IMPOSTOS-E-SEGUROS-MANUTENCAO-E-MATERIAIS-NA-OPERACAO-DOS-EQUIPAMENTOS.pdf" TargetMode="External"/><Relationship Id="rId2833" Type="http://schemas.openxmlformats.org/officeDocument/2006/relationships/hyperlink" Target="https://www.caixa.gov.br/Downloads/sinapi-cadernos-tecnicos/SINAPI-CT-DUTOS-PARA-AR-CONDICIONADO.pdf" TargetMode="External"/><Relationship Id="rId5032" Type="http://schemas.openxmlformats.org/officeDocument/2006/relationships/hyperlink" Target="https://www.caixa.gov.br/Downloads/sinapi-cadernos-tecnicos/SINAPI-CT-INSTALACOES-HIDRAULICAS-RESERVACAO-E-BOMBAS-DE-RECALQUE.pdf" TargetMode="External"/><Relationship Id="rId5989" Type="http://schemas.openxmlformats.org/officeDocument/2006/relationships/hyperlink" Target="https://www.caixa.gov.br/Downloads/sinapi-cadernos-tecnicos/SINAPI-CT-INSTALACOES-DE-GAS-E-INCENDIO-EM-ACO-E-FERRO-GALVANIZADO.pdf" TargetMode="External"/><Relationship Id="rId8188" Type="http://schemas.openxmlformats.org/officeDocument/2006/relationships/hyperlink" Target="https://www.caixa.gov.br/Downloads/sinapi-cadernos-tecnicos/SINAPI-CT-POCOS-DE-VISITA-E-CAIXAS-PARA-BOCAS-DE-LOBO.pdf" TargetMode="External"/><Relationship Id="rId8395" Type="http://schemas.openxmlformats.org/officeDocument/2006/relationships/hyperlink" Target="https://www.caixa.gov.br/Downloads/sinapi-cadernos-tecnicos/SINAPI-CT-RASGOS-E-FIXACOES.pdf" TargetMode="External"/><Relationship Id="rId9239" Type="http://schemas.openxmlformats.org/officeDocument/2006/relationships/hyperlink" Target="https://www.caixa.gov.br/Downloads/sinapi-cadernos-tecnicos/SINAPI-CT-TRANSPORTE-DE-MATERIAIS-DENTRO-DO-CANTEIRO-DE-OBRAS.pdf" TargetMode="External"/><Relationship Id="rId9446" Type="http://schemas.openxmlformats.org/officeDocument/2006/relationships/hyperlink" Target="https://www.caixa.gov.br/Downloads/sinapi-cadernos-tecnicos/SINAPI-CT-TUBULACAO-FLANGEADA-PARA-REDES-DE-AGUA.pdf" TargetMode="External"/><Relationship Id="rId9653" Type="http://schemas.openxmlformats.org/officeDocument/2006/relationships/hyperlink" Target="https://www.caixa.gov.br/Downloads/sinapi-cadernos-tecnicos/SINAPI-CT-VALVULAS-E-REGISTROS-PARA-SISTEMAS-PREDIAIS.pdf" TargetMode="External"/><Relationship Id="rId74" Type="http://schemas.openxmlformats.org/officeDocument/2006/relationships/hyperlink" Target="https://www.caixa.gov.br/Downloads/sinapi-cadernos-tecnicos/SINAPI-CT-ALVENARIA-DE-VEDACAO.pdf" TargetMode="External"/><Relationship Id="rId805" Type="http://schemas.openxmlformats.org/officeDocument/2006/relationships/hyperlink" Target="https://www.caixa.gov.br/Downloads/sinapi-cadernos-tecnicos/SINAPI-CT-ATERROS-BASES-SUB-BASES-E-IMPRIMACOES.pdf" TargetMode="External"/><Relationship Id="rId1228" Type="http://schemas.openxmlformats.org/officeDocument/2006/relationships/hyperlink" Target="https://www.caixa.gov.br/Downloads/sinapi-cadernos-tecnicos/SINAPI-CT-CANALETAS-GRELHAS-E-CAIXAS-COM-GRELHA-PARA-DRENAGEM.pdf" TargetMode="External"/><Relationship Id="rId1435" Type="http://schemas.openxmlformats.org/officeDocument/2006/relationships/hyperlink" Target="https://www.caixa.gov.br/Downloads/sinapi-cadernos-tecnicos/SINAPI-CT-CONTRAPISO.pdf" TargetMode="External"/><Relationship Id="rId4798" Type="http://schemas.openxmlformats.org/officeDocument/2006/relationships/hyperlink" Target="https://www.caixa.gov.br/Downloads/sinapi-cadernos-tecnicos/SINAPI-CT-INSTALACOES-ELETRICAS-REDE-DE-DISTRIBUICAO.pdf" TargetMode="External"/><Relationship Id="rId8048" Type="http://schemas.openxmlformats.org/officeDocument/2006/relationships/hyperlink" Target="https://www.caixa.gov.br/Downloads/sinapi-cadernos-tecnicos/SINAPI-CT-POSTES-DE-CONCRETO-E-METALICOS.pdf" TargetMode="External"/><Relationship Id="rId8255" Type="http://schemas.openxmlformats.org/officeDocument/2006/relationships/hyperlink" Target="https://www.caixa.gov.br/Downloads/sinapi-cadernos-tecnicos/SINAPI-CT-POCOS-DE-VISITA-E-CAIXAS-PARA-BOCAS-DE-LOBO.pdf" TargetMode="External"/><Relationship Id="rId8462" Type="http://schemas.openxmlformats.org/officeDocument/2006/relationships/hyperlink" Target="https://www.caixa.gov.br/Downloads/sinapi-cadernos-tecnicos/SINAPI-CT-RASGOS-E-FIXACOES.pdf" TargetMode="External"/><Relationship Id="rId9306" Type="http://schemas.openxmlformats.org/officeDocument/2006/relationships/hyperlink" Target="https://www.caixa.gov.br/Downloads/sinapi-cadernos-tecnicos/SINAPI-CT-TRANSPORTE-CARGA-E-DESCARGA-DE-MATERIAIS.pdf" TargetMode="External"/><Relationship Id="rId9513" Type="http://schemas.openxmlformats.org/officeDocument/2006/relationships/hyperlink" Target="https://www.caixa.gov.br/Downloads/sinapi-cadernos-tecnicos/SINAPI-CT-VERGAS-CONTRAVERGAS-E-FIXACAO-DE-ALVENARIA.pdf" TargetMode="External"/><Relationship Id="rId1642" Type="http://schemas.openxmlformats.org/officeDocument/2006/relationships/hyperlink" Target="https://www.caixa.gov.br/Downloads/sinapi-cadernos-tecnicos/SINAPI-CT-CUSTOS-HORARIOS-PRODUTIVO-E-IMPRODUTIVO-DOS-EQUIPAMENTOS.pdf" TargetMode="External"/><Relationship Id="rId2900" Type="http://schemas.openxmlformats.org/officeDocument/2006/relationships/hyperlink" Target="https://www.caixa.gov.br/Downloads/sinapi-cadernos-tecnicos/SINAPI-CT-ELETROCALHAS.pdf" TargetMode="External"/><Relationship Id="rId5849" Type="http://schemas.openxmlformats.org/officeDocument/2006/relationships/hyperlink" Target="https://www.caixa.gov.br/Downloads/sinapi-cadernos-tecnicos/SINAPI-CT-INSTALACOES-PREDIAIS-DE-AGUAS-PLUVIAIS-TUBOS-CONEXOES-CAIXAS-E-RALOS.pdf" TargetMode="External"/><Relationship Id="rId7064" Type="http://schemas.openxmlformats.org/officeDocument/2006/relationships/hyperlink" Target="https://www.caixa.gov.br/Downloads/sinapi-metodologia/Livro_SINAPI_Calculos_Parametros.pdf" TargetMode="External"/><Relationship Id="rId7271" Type="http://schemas.openxmlformats.org/officeDocument/2006/relationships/hyperlink" Target="https://www.caixa.gov.br/Downloads/sinapi-cadernos-tecnicos/SINAPI-CT-LUMINARIAS-EXTERNAS.pdf" TargetMode="External"/><Relationship Id="rId8115" Type="http://schemas.openxmlformats.org/officeDocument/2006/relationships/hyperlink" Target="https://www.caixa.gov.br/Downloads/sinapi-cadernos-tecnicos/SINAPI-CT-POCOS-DE-VISITA-E-CAIXAS-PARA-BOCAS-DE-LOBO.pdf" TargetMode="External"/><Relationship Id="rId8322" Type="http://schemas.openxmlformats.org/officeDocument/2006/relationships/hyperlink" Target="https://www.caixa.gov.br/Downloads/sinapi-cadernos-tecnicos/SINAPI-CT-PRODUCAO-DE-CONCRETOS-E-ARGAMASSAS-UTILIZANDO-AGREGADO-RECICLADO.pdf" TargetMode="External"/><Relationship Id="rId9720" Type="http://schemas.openxmlformats.org/officeDocument/2006/relationships/hyperlink" Target="https://www.caixa.gov.br/Downloads/sinapi-cadernos-tecnicos/SINAPI-CT-VALVULAS-PARA-REDES-DE-SANEAMENTO.pdf" TargetMode="External"/><Relationship Id="rId1502" Type="http://schemas.openxmlformats.org/officeDocument/2006/relationships/hyperlink" Target="https://www.caixa.gov.br/Downloads/sinapi-cadernos-tecnicos/SINAPI-CT-CUSTOS-HORARIOS-PRODUTIVO-E-IMPRODUTIVO-DOS-EQUIPAMENTOS.pdf" TargetMode="External"/><Relationship Id="rId4658" Type="http://schemas.openxmlformats.org/officeDocument/2006/relationships/hyperlink" Target="https://www.caixa.gov.br/Downloads/sinapi-cadernos-tecnicos/SINAPI-CT-INSTALACOES-ELETRICAS-QUADROS-CABOS-DISJUNTORES-CONTATORES-E-BARRAMENTOS-BLINDADOS.pdf" TargetMode="External"/><Relationship Id="rId4865" Type="http://schemas.openxmlformats.org/officeDocument/2006/relationships/hyperlink" Target="https://www.caixa.gov.br/Downloads/sinapi-cadernos-tecnicos/SINAPI-CT-INSTALACOES-HIDRAULICAS-RESERVACAO-E-BOMBAS-DE-RECALQUE.pdf" TargetMode="External"/><Relationship Id="rId5709" Type="http://schemas.openxmlformats.org/officeDocument/2006/relationships/hyperlink" Target="https://www.caixa.gov.br/Downloads/sinapi-cadernos-tecnicos/SINAPI-CT-INSTALACOES-PREDIAIS-DE-AGUA-QUENTE-EM-CPVC.pdf" TargetMode="External"/><Relationship Id="rId5916" Type="http://schemas.openxmlformats.org/officeDocument/2006/relationships/hyperlink" Target="https://www.caixa.gov.br/Downloads/sinapi-cadernos-tecnicos/SINAPI-CT-INSTALACOES-DE-DIVISORIAS-DIVERSAS.pdf" TargetMode="External"/><Relationship Id="rId6080" Type="http://schemas.openxmlformats.org/officeDocument/2006/relationships/hyperlink" Target="https://www.caixa.gov.br/Downloads/sinapi-cadernos-tecnicos/SINAPI-CT-INSTALACOES-DE-GAS-E-INCENDIO-EM-ACO-E-FERRO-GALVANIZADO.pdf" TargetMode="External"/><Relationship Id="rId7131" Type="http://schemas.openxmlformats.org/officeDocument/2006/relationships/hyperlink" Target="https://www.caixa.gov.br/Downloads/sinapi-metodologia/Livro_SINAPI_Calculos_Parametros.pdf" TargetMode="External"/><Relationship Id="rId388" Type="http://schemas.openxmlformats.org/officeDocument/2006/relationships/hyperlink" Target="https://www.caixa.gov.br/Downloads/sinapi-cadernos-tecnicos/SINAPI-CT-ASSENTAMENTO-DE-TUBOS-DE-ESGOTO-EM-PVC-E-PEAD.pdf" TargetMode="External"/><Relationship Id="rId2069" Type="http://schemas.openxmlformats.org/officeDocument/2006/relationships/hyperlink" Target="https://www.caixa.gov.br/Downloads/sinapi-cadernos-tecnicos/SINAPI-CT-DEPRECIACAO-JUROS-IMPOSTOS-E-SEGUROS-MANUTENCAO-E-MATERIAIS-NA-OPERACAO-DOS-EQUIPAMENTOS.pdf" TargetMode="External"/><Relationship Id="rId3467" Type="http://schemas.openxmlformats.org/officeDocument/2006/relationships/hyperlink" Target="https://www.caixa.gov.br/Downloads/sinapi-cadernos-tecnicos/SINAPI-CT-ESQUADRIAS-PORTAS.pdf" TargetMode="External"/><Relationship Id="rId3674" Type="http://schemas.openxmlformats.org/officeDocument/2006/relationships/hyperlink" Target="https://www.caixa.gov.br/Downloads/sinapi-cadernos-tecnicos/SINAPI-CT-ESTRUTURA-E-TRAMA-PARA-COBERTURA.pdf" TargetMode="External"/><Relationship Id="rId3881" Type="http://schemas.openxmlformats.org/officeDocument/2006/relationships/hyperlink" Target="https://www.caixa.gov.br/Downloads/sinapi-cadernos-tecnicos/SINAPI-CT-EXECUCAO-DE-TIRANTES.pdf" TargetMode="External"/><Relationship Id="rId4518" Type="http://schemas.openxmlformats.org/officeDocument/2006/relationships/hyperlink" Target="https://www.caixa.gov.br/Downloads/sinapi-cadernos-tecnicos/SINAPI-CT-INSTALACOES-ELETRICAS-ELETRODUTOS-EMBUTIDOS-CABOS-CAIXAS-TOMADAS-E-INTERRUPTORES.pdf" TargetMode="External"/><Relationship Id="rId4725" Type="http://schemas.openxmlformats.org/officeDocument/2006/relationships/hyperlink" Target="https://www.caixa.gov.br/Downloads/sinapi-cadernos-tecnicos/SINAPI-CT-INSTALACOES-ELETRICAS-QUADROS-CABOS-DISJUNTORES-CONTATORES-E-BARRAMENTOS-BLINDADOS.pdf" TargetMode="External"/><Relationship Id="rId4932" Type="http://schemas.openxmlformats.org/officeDocument/2006/relationships/hyperlink" Target="https://www.caixa.gov.br/Downloads/sinapi-cadernos-tecnicos/SINAPI-CT-INSTALACOES-HIDRAULICAS-RESERVACAO-E-BOMBAS-DE-RECALQUE.pdf" TargetMode="External"/><Relationship Id="rId9096" Type="http://schemas.openxmlformats.org/officeDocument/2006/relationships/hyperlink" Target="https://www.caixa.gov.br/Downloads/sinapi-cadernos-tecnicos/SINAPI-CT-TRANSPORTE-FLUVIAL-CARGA-E-DESCARGA.pdf" TargetMode="External"/><Relationship Id="rId595" Type="http://schemas.openxmlformats.org/officeDocument/2006/relationships/hyperlink" Target="https://www.caixa.gov.br/Downloads/sinapi-cadernos-tecnicos/SINAPI-CT-ASSENTAMENTO-DE-TUBOS-DE-PVC-E-METALICOS-EM-REDES-DE-AGUA.pdf" TargetMode="External"/><Relationship Id="rId2276" Type="http://schemas.openxmlformats.org/officeDocument/2006/relationships/hyperlink" Target="https://www.caixa.gov.br/Downloads/sinapi-cadernos-tecnicos/SINAPI-CT-DEPRECIACAO-JUROS-IMPOSTOS-E-SEGUROS-MANUTENCAO-E-MATERIAIS-NA-OPERACAO-DOS-EQUIPAMENTOS.pdf" TargetMode="External"/><Relationship Id="rId2483" Type="http://schemas.openxmlformats.org/officeDocument/2006/relationships/hyperlink" Target="https://www.caixa.gov.br/Downloads/sinapi-cadernos-tecnicos/SINAPI-CT-DEPRECIACAO-JUROS-IMPOSTOS-E-SEGUROS-MANUTENCAO-E-MATERIAIS-NA-OPERACAO-DOS-EQUIPAMENTOS.pdf" TargetMode="External"/><Relationship Id="rId2690" Type="http://schemas.openxmlformats.org/officeDocument/2006/relationships/hyperlink" Target="https://www.caixa.gov.br/Downloads/sinapi-cadernos-tecnicos/SINAPI-CT-DEPRECIACAO-JUROS-IMPOSTOS-E-SEGUROS-MANUTENCAO-E-MATERIAIS-NA-OPERACAO-DOS-EQUIPAMENTOS.pdf" TargetMode="External"/><Relationship Id="rId3327" Type="http://schemas.openxmlformats.org/officeDocument/2006/relationships/hyperlink" Target="https://www.caixa.gov.br/Downloads/sinapi-cadernos-tecnicos/SINAPI-CT-ESCAVACAO-DE-VALAS.pdf" TargetMode="External"/><Relationship Id="rId3534" Type="http://schemas.openxmlformats.org/officeDocument/2006/relationships/hyperlink" Target="https://www.caixa.gov.br/Downloads/sinapi-cadernos-tecnicos/SINAPI-CT-ESQUADRIAS-PORTAS.pdf" TargetMode="External"/><Relationship Id="rId3741" Type="http://schemas.openxmlformats.org/officeDocument/2006/relationships/hyperlink" Target="https://www.caixa.gov.br/Downloads/sinapi-cadernos-tecnicos/SINAPI-CT-ESTRUTURAS-PRE-FABRICADAS-E-PRE-MOLDADAS.pdf" TargetMode="External"/><Relationship Id="rId6897" Type="http://schemas.openxmlformats.org/officeDocument/2006/relationships/hyperlink" Target="https://www.caixa.gov.br/Downloads/sinapi-metodologia/Livro_SINAPI_Calculos_Parametros.pdf" TargetMode="External"/><Relationship Id="rId7948" Type="http://schemas.openxmlformats.org/officeDocument/2006/relationships/hyperlink" Target="https://www.caixa.gov.br/Downloads/sinapi-cadernos-tecnicos/SINAPI-CT-PINTURA-PARA-PISOS-E-PARA-SINALIZACAO-HORIZONTAL-E-VERTICAL.pdf" TargetMode="External"/><Relationship Id="rId248" Type="http://schemas.openxmlformats.org/officeDocument/2006/relationships/hyperlink" Target="https://www.caixa.gov.br/Downloads/sinapi-cadernos-tecnicos/SINAPI-CT-ARGAMASSAS.pdf" TargetMode="External"/><Relationship Id="rId455" Type="http://schemas.openxmlformats.org/officeDocument/2006/relationships/hyperlink" Target="https://www.caixa.gov.br/Downloads/sinapi-cadernos-tecnicos/SINAPI-CT-ASSENTAMENTO-DE-TUBOS-DE-PVC-E-METALICOS-EM-REDES-DE-AGUA.pdf" TargetMode="External"/><Relationship Id="rId662" Type="http://schemas.openxmlformats.org/officeDocument/2006/relationships/hyperlink" Target="https://www.caixa.gov.br/Downloads/sinapi-cadernos-tecnicos/SINAPI-CT-ASSENTAMENTO-DE-TUBOS-DE-ESGOTO-OU-DRENAGEM-PLUVIAL-EM-CONCRETO.pdf" TargetMode="External"/><Relationship Id="rId1085" Type="http://schemas.openxmlformats.org/officeDocument/2006/relationships/hyperlink" Target="https://www.caixa.gov.br/Downloads/sinapi-cadernos-tecnicos/SINAPI-CT-BOMBAS-HIDRAULICAS-CENTRIFUGAS-HORIZONTAIS-E-SUBMERSIVEIS.pdf" TargetMode="External"/><Relationship Id="rId1292" Type="http://schemas.openxmlformats.org/officeDocument/2006/relationships/hyperlink" Target="https://www.caixa.gov.br/Downloads/sinapi-cadernos-tecnicos/SINAPI-CT-CONCRETAGEM-PARA-ESTRUTURAS-DE-CONCRETO-ARMADO.pdf" TargetMode="External"/><Relationship Id="rId2136" Type="http://schemas.openxmlformats.org/officeDocument/2006/relationships/hyperlink" Target="https://www.caixa.gov.br/Downloads/sinapi-cadernos-tecnicos/SINAPI-CT-DEPRECIACAO-JUROS-IMPOSTOS-E-SEGUROS-MANUTENCAO-E-MATERIAIS-NA-OPERACAO-DOS-EQUIPAMENTOS.pdf" TargetMode="External"/><Relationship Id="rId2343" Type="http://schemas.openxmlformats.org/officeDocument/2006/relationships/hyperlink" Target="https://www.caixa.gov.br/Downloads/sinapi-cadernos-tecnicos/SINAPI-CT-DEPRECIACAO-JUROS-IMPOSTOS-E-SEGUROS-MANUTENCAO-E-MATERIAIS-NA-OPERACAO-DOS-EQUIPAMENTOS.pdf" TargetMode="External"/><Relationship Id="rId2550" Type="http://schemas.openxmlformats.org/officeDocument/2006/relationships/hyperlink" Target="https://www.caixa.gov.br/Downloads/sinapi-cadernos-tecnicos/SINAPI-CT-DEPRECIACAO-JUROS-IMPOSTOS-E-SEGUROS-MANUTENCAO-E-MATERIAIS-NA-OPERACAO-DOS-EQUIPAMENTOS.pdf" TargetMode="External"/><Relationship Id="rId3601" Type="http://schemas.openxmlformats.org/officeDocument/2006/relationships/hyperlink" Target="https://www.caixa.gov.br/Downloads/sinapi-cadernos-tecnicos/SINAPI-CT-ESTACAS-METALICAS.pdf" TargetMode="External"/><Relationship Id="rId5499" Type="http://schemas.openxmlformats.org/officeDocument/2006/relationships/hyperlink" Target="https://www.caixa.gov.br/Downloads/sinapi-cadernos-tecnicos/SINAPI-CT-INSTALACOES-PREDIAIS-DE-AGUA-FRIA-EM-PVC.pdf" TargetMode="External"/><Relationship Id="rId6757" Type="http://schemas.openxmlformats.org/officeDocument/2006/relationships/hyperlink" Target="https://www.caixa.gov.br/Downloads/sinapi-metodologia/Livro_SINAPI_Calculos_Parametros.pdf" TargetMode="External"/><Relationship Id="rId6964" Type="http://schemas.openxmlformats.org/officeDocument/2006/relationships/hyperlink" Target="https://www.caixa.gov.br/Downloads/sinapi-metodologia/Livro_SINAPI_Calculos_Parametros.pdf" TargetMode="External"/><Relationship Id="rId7808" Type="http://schemas.openxmlformats.org/officeDocument/2006/relationships/hyperlink" Target="https://www.caixa.gov.br/Downloads/sinapi-cadernos-tecnicos/SINAPI-CT-PINTURA-EXTERNA.pdf" TargetMode="External"/><Relationship Id="rId9163" Type="http://schemas.openxmlformats.org/officeDocument/2006/relationships/hyperlink" Target="https://www.caixa.gov.br/Downloads/sinapi-cadernos-tecnicos/SINAPI-CT-TRANSPORTE-DE-MATERIAIS-DENTRO-DO-CANTEIRO-DE-OBRAS.pdf" TargetMode="External"/><Relationship Id="rId9370" Type="http://schemas.openxmlformats.org/officeDocument/2006/relationships/hyperlink" Target="https://www.caixa.gov.br/Downloads/sinapi-cadernos-tecnicos/SINAPI-CT-TRANSPORTE-CARGA-E-DESCARGA-DE-MATERIAIS.pdf" TargetMode="External"/><Relationship Id="rId108" Type="http://schemas.openxmlformats.org/officeDocument/2006/relationships/hyperlink" Target="https://www.caixa.gov.br/Downloads/sinapi-cadernos-tecnicos/SINAPI-CT-ARGAMASSAS.pdf" TargetMode="External"/><Relationship Id="rId315" Type="http://schemas.openxmlformats.org/officeDocument/2006/relationships/hyperlink" Target="https://www.caixa.gov.br/Downloads/sinapi-cadernos-tecnicos/SINAPI-CT-ARMACAO-PARA-ESTRUTURAS-DE-CONCRETO-ARMADO.pdf" TargetMode="External"/><Relationship Id="rId522" Type="http://schemas.openxmlformats.org/officeDocument/2006/relationships/hyperlink" Target="https://www.caixa.gov.br/Downloads/sinapi-cadernos-tecnicos/SINAPI-CT-ASSENTAMENTO-DE-TUBOS-DE-PVC-E-METALICOS-EM-REDES-DE-AGUA.pdf" TargetMode="External"/><Relationship Id="rId1152" Type="http://schemas.openxmlformats.org/officeDocument/2006/relationships/hyperlink" Target="https://www.caixa.gov.br/Downloads/sinapi-cadernos-tecnicos/SINAPI-CT-CAIXAS-DE-AGUA-PARA-EDIFICACOES.pdf" TargetMode="External"/><Relationship Id="rId2203" Type="http://schemas.openxmlformats.org/officeDocument/2006/relationships/hyperlink" Target="https://www.caixa.gov.br/Downloads/sinapi-cadernos-tecnicos/SINAPI-CT-DEPRECIACAO-JUROS-IMPOSTOS-E-SEGUROS-MANUTENCAO-E-MATERIAIS-NA-OPERACAO-DOS-EQUIPAMENTOS.pdf" TargetMode="External"/><Relationship Id="rId2410" Type="http://schemas.openxmlformats.org/officeDocument/2006/relationships/hyperlink" Target="https://www.caixa.gov.br/Downloads/sinapi-cadernos-tecnicos/SINAPI-CT-DEPRECIACAO-JUROS-IMPOSTOS-E-SEGUROS-MANUTENCAO-E-MATERIAIS-NA-OPERACAO-DOS-EQUIPAMENTOS.pdf" TargetMode="External"/><Relationship Id="rId5359" Type="http://schemas.openxmlformats.org/officeDocument/2006/relationships/hyperlink" Target="https://www.caixa.gov.br/Downloads/sinapi-cadernos-tecnicos/SINAPI-CT-INSTALACOES-PREDIAIS-DE-ESGOTO-TUBOS-E-CONEXOES.pdf" TargetMode="External"/><Relationship Id="rId5566" Type="http://schemas.openxmlformats.org/officeDocument/2006/relationships/hyperlink" Target="https://www.caixa.gov.br/Downloads/sinapi-cadernos-tecnicos/SINAPI-CT-INSTALACOES-PREDIAIS-DE-AGUA-FRIA-EM-PVC.pdf" TargetMode="External"/><Relationship Id="rId5773" Type="http://schemas.openxmlformats.org/officeDocument/2006/relationships/hyperlink" Target="https://www.caixa.gov.br/Downloads/sinapi-cadernos-tecnicos/SINAPI-CT-INSTALACOES-PREDIAIS-DE-AGUA-QUENTE-EM-CPVC.pdf" TargetMode="External"/><Relationship Id="rId6617" Type="http://schemas.openxmlformats.org/officeDocument/2006/relationships/hyperlink" Target="https://www.caixa.gov.br/Downloads/sinapi-cadernos-tecnicos/SINAPI-CT-INSTALACOES-PARA-CANTEIROS-DE-OBRAS.pdf" TargetMode="External"/><Relationship Id="rId9023" Type="http://schemas.openxmlformats.org/officeDocument/2006/relationships/hyperlink" Target="https://www.caixa.gov.br/Downloads/sinapi-cadernos-tecnicos/SINAPI-CT-TELHAMENTO-PARA-COBERTURA.pdf" TargetMode="External"/><Relationship Id="rId9230" Type="http://schemas.openxmlformats.org/officeDocument/2006/relationships/hyperlink" Target="https://www.caixa.gov.br/Downloads/sinapi-cadernos-tecnicos/SINAPI-CT-TRANSPORTE-DE-MATERIAIS-DENTRO-DO-CANTEIRO-DE-OBRAS.pdf" TargetMode="External"/><Relationship Id="rId1012" Type="http://schemas.openxmlformats.org/officeDocument/2006/relationships/hyperlink" Target="https://www.caixa.gov.br/Downloads/sinapi-cadernos-tecnicos/SINAPI-CT-BOCAS-PARA-BUEIROS.pdf" TargetMode="External"/><Relationship Id="rId4168" Type="http://schemas.openxmlformats.org/officeDocument/2006/relationships/hyperlink" Target="https://www.caixa.gov.br/Downloads/sinapi-cadernos-tecnicos/SINAPI-CT-GALERIAS-COM-ADUELAS-DE-CONCRETO.pdf" TargetMode="External"/><Relationship Id="rId4375" Type="http://schemas.openxmlformats.org/officeDocument/2006/relationships/hyperlink" Target="https://www.caixa.gov.br/Downloads/sinapi-cadernos-tecnicos/SINAPI-CT-INSTALACOES-ELETRICAS-ELETRODUTOS-EMBUTIDOS-CABOS-CAIXAS-TOMADAS-E-INTERRUPTORES.pdf" TargetMode="External"/><Relationship Id="rId5219" Type="http://schemas.openxmlformats.org/officeDocument/2006/relationships/hyperlink" Target="https://www.caixa.gov.br/Downloads/sinapi-cadernos-tecnicos/SINAPI-CT-INSTALACOES-HIDRAULICAS-EM-PEX.pdf" TargetMode="External"/><Relationship Id="rId5426" Type="http://schemas.openxmlformats.org/officeDocument/2006/relationships/hyperlink" Target="https://www.caixa.gov.br/Downloads/sinapi-cadernos-tecnicos/SINAPI-CT-INSTALACOES-PREDIAIS-DE-ESGOTO-TUBOS-E-CONEXOES.pdf" TargetMode="External"/><Relationship Id="rId5980" Type="http://schemas.openxmlformats.org/officeDocument/2006/relationships/hyperlink" Target="https://www.caixa.gov.br/Downloads/sinapi-cadernos-tecnicos/SINAPI-CT-INSTALACOES-DE-GAS-E-INCENDIO-EM-ACO-E-FERRO-GALVANIZADO.pdf" TargetMode="External"/><Relationship Id="rId6824" Type="http://schemas.openxmlformats.org/officeDocument/2006/relationships/hyperlink" Target="https://www.caixa.gov.br/Downloads/sinapi-metodologia/Livro_SINAPI_Calculos_Parametros.pdf" TargetMode="External"/><Relationship Id="rId1969" Type="http://schemas.openxmlformats.org/officeDocument/2006/relationships/hyperlink" Target="https://www.caixa.gov.br/Downloads/sinapi-cadernos-tecnicos/SINAPI-CT-DEPRECIACAO-JUROS-IMPOSTOS-E-SEGUROS-MANUTENCAO-E-MATERIAIS-NA-OPERACAO-DOS-EQUIPAMENTOS.pdf" TargetMode="External"/><Relationship Id="rId3184" Type="http://schemas.openxmlformats.org/officeDocument/2006/relationships/hyperlink" Target="https://www.caixa.gov.br/Downloads/sinapi-cadernos-tecnicos/SINAPI-CT-ESCAVACAO-HORIZONTAL.pdf" TargetMode="External"/><Relationship Id="rId4028" Type="http://schemas.openxmlformats.org/officeDocument/2006/relationships/hyperlink" Target="https://www.caixa.gov.br/Downloads/sinapi-cadernos-tecnicos/SINAPI-CT-FORMAS-PARA-ESTRUTURAS-DE-CONCRETO-ARMADO.pdf" TargetMode="External"/><Relationship Id="rId4235" Type="http://schemas.openxmlformats.org/officeDocument/2006/relationships/hyperlink" Target="https://www.caixa.gov.br/Downloads/sinapi-cadernos-tecnicos/SINAPI-CT-GUARDA-CORPO-CORRIMAO-E-GRADE-PARA-ESQUADRIAS.pdf" TargetMode="External"/><Relationship Id="rId4582" Type="http://schemas.openxmlformats.org/officeDocument/2006/relationships/hyperlink" Target="https://www.caixa.gov.br/Downloads/sinapi-cadernos-tecnicos/SINAPI-CT-INSTALACOES-ELETRICAS-ELETRODUTOS-CONEXOES-E-CONDULETES-APARENTES.pdf" TargetMode="External"/><Relationship Id="rId5633" Type="http://schemas.openxmlformats.org/officeDocument/2006/relationships/hyperlink" Target="https://www.caixa.gov.br/Downloads/sinapi-cadernos-tecnicos/SINAPI-CT-INSTALACOES-PREDIAIS-DE-AGUA-FRIA-EM-PVC.pdf" TargetMode="External"/><Relationship Id="rId5840" Type="http://schemas.openxmlformats.org/officeDocument/2006/relationships/hyperlink" Target="https://www.caixa.gov.br/Downloads/sinapi-cadernos-tecnicos/SINAPI-CT-INSTALACOES-PREDIAIS-DE-AGUAS-PLUVIAIS-TUBOS-CONEXOES-CAIXAS-E-RALOS.pdf" TargetMode="External"/><Relationship Id="rId8789" Type="http://schemas.openxmlformats.org/officeDocument/2006/relationships/hyperlink" Target="https://www.caixa.gov.br/Downloads/sinapi-cadernos-tecnicos/SINAPI-CT-REVESTIMENTOS-CERAMICOS-INTERNOS.pdf" TargetMode="External"/><Relationship Id="rId8996" Type="http://schemas.openxmlformats.org/officeDocument/2006/relationships/hyperlink" Target="https://www.caixa.gov.br/Downloads/sinapi-cadernos-tecnicos/SINAPI-CT-TELHAMENTO-PARA-COBERTURA.pdf" TargetMode="External"/><Relationship Id="rId1829" Type="http://schemas.openxmlformats.org/officeDocument/2006/relationships/hyperlink" Target="https://www.caixa.gov.br/Downloads/sinapi-cadernos-tecnicos/SINAPI-CT-CUSTOS-HORARIOS-PRODUTIVO-E-IMPRODUTIVO-DOS-EQUIPAMENTOS.pdf" TargetMode="External"/><Relationship Id="rId3391" Type="http://schemas.openxmlformats.org/officeDocument/2006/relationships/hyperlink" Target="https://www.caixa.gov.br/Downloads/sinapi-cadernos-tecnicos/SINAPI-CT-ESCORAMENTO-E-PREPARO-DE-FUNDO-DE-VALAS.pdf" TargetMode="External"/><Relationship Id="rId4442" Type="http://schemas.openxmlformats.org/officeDocument/2006/relationships/hyperlink" Target="https://www.caixa.gov.br/Downloads/sinapi-cadernos-tecnicos/SINAPI-CT-INSTALACOES-ELETRICAS-ELETRODUTOS-EMBUTIDOS-CABOS-CAIXAS-TOMADAS-E-INTERRUPTORES.pdf" TargetMode="External"/><Relationship Id="rId5700" Type="http://schemas.openxmlformats.org/officeDocument/2006/relationships/hyperlink" Target="https://www.caixa.gov.br/Downloads/sinapi-cadernos-tecnicos/SINAPI-CT-INSTALACOES-PREDIAIS-DE-AGUA-QUENTE-EM-CPVC.pdf" TargetMode="External"/><Relationship Id="rId7598" Type="http://schemas.openxmlformats.org/officeDocument/2006/relationships/hyperlink" Target="https://www.caixa.gov.br/Downloads/sinapi-cadernos-tecnicos/SINAPI-CT-PARQUINHOS-E-EQUIPAMENTOS-DE-GINASTICA-AO-AR-LIVRE.pdf" TargetMode="External"/><Relationship Id="rId8649" Type="http://schemas.openxmlformats.org/officeDocument/2006/relationships/hyperlink" Target="https://www.caixa.gov.br/Downloads/sinapi-cadernos-tecnicos/SINAPI-CT-REDES-DE-AGUA-E-ESGOTO-EM-PEAD-LISO-(TUBOS-E-CONEXOES).pdf" TargetMode="External"/><Relationship Id="rId8856" Type="http://schemas.openxmlformats.org/officeDocument/2006/relationships/hyperlink" Target="https://www.caixa.gov.br/Downloads/sinapi-cadernos-tecnicos/SINAPI-CT-SINALIZACAO-VERTICAL-VIARIA.pdf" TargetMode="External"/><Relationship Id="rId3044" Type="http://schemas.openxmlformats.org/officeDocument/2006/relationships/hyperlink" Target="https://www.caixa.gov.br/Downloads/sinapi-cadernos-tecnicos/SINAPI-CT-EQUIPAMENTOS-DE-PROTECAO-COLETIVA.pdf" TargetMode="External"/><Relationship Id="rId3251" Type="http://schemas.openxmlformats.org/officeDocument/2006/relationships/hyperlink" Target="https://www.caixa.gov.br/Downloads/sinapi-cadernos-tecnicos/SINAPI-CT-ESCAVACAO-VERTICAL-A-CEU-ABERTO.pdf" TargetMode="External"/><Relationship Id="rId4302" Type="http://schemas.openxmlformats.org/officeDocument/2006/relationships/hyperlink" Target="https://www.caixa.gov.br/Downloads/sinapi-cadernos-tecnicos/SINAPI-CT-ILUMINACAO-PREDIAL-E-MONITORAMENTO.pdf" TargetMode="External"/><Relationship Id="rId7458" Type="http://schemas.openxmlformats.org/officeDocument/2006/relationships/hyperlink" Target="https://www.caixa.gov.br/Downloads/sinapi-cadernos-tecnicos/SINAPI-CT-MONOCAPA.pdf" TargetMode="External"/><Relationship Id="rId7665" Type="http://schemas.openxmlformats.org/officeDocument/2006/relationships/hyperlink" Target="https://www.caixa.gov.br/Downloads/sinapi-cadernos-tecnicos/SINAPI-CT-PAVIMENTO-INTERTRAVADO.pdf" TargetMode="External"/><Relationship Id="rId7872" Type="http://schemas.openxmlformats.org/officeDocument/2006/relationships/hyperlink" Target="https://www.caixa.gov.br/Downloads/sinapi-cadernos-tecnicos/SINAPI-CT-PINTURA-EM-MADEIRA.pdf" TargetMode="External"/><Relationship Id="rId8509" Type="http://schemas.openxmlformats.org/officeDocument/2006/relationships/hyperlink" Target="https://www.caixa.gov.br/Downloads/sinapi-cadernos-tecnicos/SINAPI-CT-RECOMPOSICAO-DE-PAVIMENTOS.pdf" TargetMode="External"/><Relationship Id="rId8716" Type="http://schemas.openxmlformats.org/officeDocument/2006/relationships/hyperlink" Target="https://www.caixa.gov.br/Downloads/sinapi-cadernos-tecnicos/SINAPI-CT-REDES-DE-AGUA-E-ESGOTO-EM-PEAD-LISO-(TUBOS-E-CONEXOES).pdf" TargetMode="External"/><Relationship Id="rId8923" Type="http://schemas.openxmlformats.org/officeDocument/2006/relationships/hyperlink" Target="https://www.caixa.gov.br/Downloads/sinapi-cadernos-tecnicos/SINAPI-CT-SISTEMAS-DE-MEDICAO.pdf" TargetMode="External"/><Relationship Id="rId172" Type="http://schemas.openxmlformats.org/officeDocument/2006/relationships/hyperlink" Target="https://www.caixa.gov.br/Downloads/sinapi-cadernos-tecnicos/SINAPI-CT-ARGAMASSAS.pdf" TargetMode="External"/><Relationship Id="rId2060" Type="http://schemas.openxmlformats.org/officeDocument/2006/relationships/hyperlink" Target="https://www.caixa.gov.br/Downloads/sinapi-cadernos-tecnicos/SINAPI-CT-DEPRECIACAO-JUROS-IMPOSTOS-E-SEGUROS-MANUTENCAO-E-MATERIAIS-NA-OPERACAO-DOS-EQUIPAMENTOS.pdf" TargetMode="External"/><Relationship Id="rId3111" Type="http://schemas.openxmlformats.org/officeDocument/2006/relationships/hyperlink" Target="https://www.caixa.gov.br/Downloads/sinapi-cadernos-tecnicos/SINAPI-CT-ESCADAS.pdf" TargetMode="External"/><Relationship Id="rId6267" Type="http://schemas.openxmlformats.org/officeDocument/2006/relationships/hyperlink" Target="https://www.caixa.gov.br/Downloads/sinapi-cadernos-tecnicos/SINAPI-CT-INSTALACOES-DE-GAS-EM-PEX-MULTICAMADAS.pdf" TargetMode="External"/><Relationship Id="rId6474" Type="http://schemas.openxmlformats.org/officeDocument/2006/relationships/hyperlink" Target="https://www.caixa.gov.br/Downloads/sinapi-cadernos-tecnicos/SINAPI-CT-INSTALACOES-EM-COBRE.pdf" TargetMode="External"/><Relationship Id="rId6681" Type="http://schemas.openxmlformats.org/officeDocument/2006/relationships/hyperlink" Target="https://www.caixa.gov.br/Downloads/sinapi-cadernos-tecnicos/SINAPI-CT-LASTRO.pdf" TargetMode="External"/><Relationship Id="rId7318" Type="http://schemas.openxmlformats.org/officeDocument/2006/relationships/hyperlink" Target="https://www.caixa.gov.br/Downloads/sinapi-cadernos-tecnicos/SINAPI-CT-MASSA-UNICA-EXTERNA.pdf" TargetMode="External"/><Relationship Id="rId7525" Type="http://schemas.openxmlformats.org/officeDocument/2006/relationships/hyperlink" Target="https://www.caixa.gov.br/Downloads/sinapi-cadernos-tecnicos/SINAPI-CT-PAREDES-DE-CONCRETO-CONCRETAGEM.pdf" TargetMode="External"/><Relationship Id="rId7732" Type="http://schemas.openxmlformats.org/officeDocument/2006/relationships/hyperlink" Target="https://www.caixa.gov.br/Downloads/sinapi-cadernos-tecnicos/SINAPI-CT-PELE-DE-VIDRO-EM-FACHADAS.pdf" TargetMode="External"/><Relationship Id="rId989" Type="http://schemas.openxmlformats.org/officeDocument/2006/relationships/hyperlink" Target="https://www.caixa.gov.br/Downloads/sinapi-cadernos-tecnicos/SINAPI-CT-BOCAS-PARA-BUEIROS.pdf" TargetMode="External"/><Relationship Id="rId2877" Type="http://schemas.openxmlformats.org/officeDocument/2006/relationships/hyperlink" Target="https://www.caixa.gov.br/Downloads/sinapi-cadernos-tecnicos/SINAPI-CT-ELETROCALHAS.pdf" TargetMode="External"/><Relationship Id="rId5076" Type="http://schemas.openxmlformats.org/officeDocument/2006/relationships/hyperlink" Target="https://www.caixa.gov.br/Downloads/sinapi-cadernos-tecnicos/SINAPI-CT-INSTALACOES-HIDRAULICAS-RESERVACAO-E-BOMBAS-DE-RECALQUE.pdf" TargetMode="External"/><Relationship Id="rId5283" Type="http://schemas.openxmlformats.org/officeDocument/2006/relationships/hyperlink" Target="https://www.caixa.gov.br/Downloads/sinapi-cadernos-tecnicos/SINAPI-CT-INSTALACOES-HIDRAULICAS-EM-PPR.pdf" TargetMode="External"/><Relationship Id="rId5490" Type="http://schemas.openxmlformats.org/officeDocument/2006/relationships/hyperlink" Target="https://www.caixa.gov.br/Downloads/sinapi-cadernos-tecnicos/SINAPI-CT-INSTALACOES-PREDIAIS-DE-AGUA-FRIA-EM-PVC.pdf" TargetMode="External"/><Relationship Id="rId6127" Type="http://schemas.openxmlformats.org/officeDocument/2006/relationships/hyperlink" Target="https://www.caixa.gov.br/Downloads/sinapi-cadernos-tecnicos/SINAPI-CT-INSTALACOES-DE-GAS-E-INCENDIO-EM-ACO-E-FERRO-GALVANIZADO.pdf" TargetMode="External"/><Relationship Id="rId6334" Type="http://schemas.openxmlformats.org/officeDocument/2006/relationships/hyperlink" Target="https://www.caixa.gov.br/Downloads/sinapi-cadernos-tecnicos/SINAPI-CT-INSTALACOES-DE-AR-CONDICIONADO.pdf" TargetMode="External"/><Relationship Id="rId6541" Type="http://schemas.openxmlformats.org/officeDocument/2006/relationships/hyperlink" Target="https://www.caixa.gov.br/Downloads/sinapi-cadernos-tecnicos/SINAPI-CT-INSTALACOES-EM-COBRE.pdf" TargetMode="External"/><Relationship Id="rId9697" Type="http://schemas.openxmlformats.org/officeDocument/2006/relationships/hyperlink" Target="https://www.caixa.gov.br/Downloads/sinapi-cadernos-tecnicos/SINAPI-CT-VALVULAS-PARA-REDES-DE-SANEAMENTO.pdf" TargetMode="External"/><Relationship Id="rId849" Type="http://schemas.openxmlformats.org/officeDocument/2006/relationships/hyperlink" Target="https://www.caixa.gov.br/Downloads/sinapi-cadernos-tecnicos/SINAPI-CT-ATERROS-BASES-SUB-BASES-E-IMPRIMACOES.pdf" TargetMode="External"/><Relationship Id="rId1479" Type="http://schemas.openxmlformats.org/officeDocument/2006/relationships/hyperlink" Target="https://www.caixa.gov.br/Downloads/sinapi-cadernos-tecnicos/SINAPI-CT-CUSTOS-HORARIOS-PRODUTIVO-E-IMPRODUTIVO-DOS-EQUIPAMENTOS.pdf" TargetMode="External"/><Relationship Id="rId1686" Type="http://schemas.openxmlformats.org/officeDocument/2006/relationships/hyperlink" Target="https://www.caixa.gov.br/Downloads/sinapi-cadernos-tecnicos/SINAPI-CT-CUSTOS-HORARIOS-PRODUTIVO-E-IMPRODUTIVO-DOS-EQUIPAMENTOS.pdf" TargetMode="External"/><Relationship Id="rId3928" Type="http://schemas.openxmlformats.org/officeDocument/2006/relationships/hyperlink" Target="https://www.caixa.gov.br/Downloads/sinapi-cadernos-tecnicos/SINAPI-CT-FOSSAS-E-SUMIDOUROS.pdf" TargetMode="External"/><Relationship Id="rId4092" Type="http://schemas.openxmlformats.org/officeDocument/2006/relationships/hyperlink" Target="https://www.caixa.gov.br/Downloads/sinapi-cadernos-tecnicos/SINAPI-CT-FORMAS-PARA-ESTRUTURAS-DE-CONCRETO-ARMADO.pdf" TargetMode="External"/><Relationship Id="rId5143" Type="http://schemas.openxmlformats.org/officeDocument/2006/relationships/hyperlink" Target="https://www.caixa.gov.br/Downloads/sinapi-cadernos-tecnicos/SINAPI-CT-INSTALACOES-HIDRAULICAS-EM-PEX.pdf" TargetMode="External"/><Relationship Id="rId5350" Type="http://schemas.openxmlformats.org/officeDocument/2006/relationships/hyperlink" Target="https://www.caixa.gov.br/Downloads/sinapi-cadernos-tecnicos/SINAPI-CT-INSTALACOES-PREDIAIS-DE-ESGOTO-CAIXAS-E-RALOS.pdf" TargetMode="External"/><Relationship Id="rId6401" Type="http://schemas.openxmlformats.org/officeDocument/2006/relationships/hyperlink" Target="https://www.caixa.gov.br/Downloads/sinapi-cadernos-tecnicos/SINAPI-CT-INSTALACOES-EM-COBRE.pdf" TargetMode="External"/><Relationship Id="rId8299" Type="http://schemas.openxmlformats.org/officeDocument/2006/relationships/hyperlink" Target="https://www.caixa.gov.br/Downloads/sinapi-cadernos-tecnicos/SINAPI-CT-PRODUCAO-DE-CONCRETO.pdf" TargetMode="External"/><Relationship Id="rId9557" Type="http://schemas.openxmlformats.org/officeDocument/2006/relationships/hyperlink" Target="https://www.caixa.gov.br/Downloads/sinapi-cadernos-tecnicos/SINAPI-CT-VIDROS-E-ESPELHOS.pdf" TargetMode="External"/><Relationship Id="rId1339" Type="http://schemas.openxmlformats.org/officeDocument/2006/relationships/hyperlink" Target="https://www.caixa.gov.br/Downloads/sinapi-cadernos-tecnicos/SINAPI-CT-CONCRETO-PROJETADO.pdf" TargetMode="External"/><Relationship Id="rId1893" Type="http://schemas.openxmlformats.org/officeDocument/2006/relationships/hyperlink" Target="https://www.caixa.gov.br/Downloads/sinapi-cadernos-tecnicos/SINAPI-CT-DEMOLICOES-E-REMOCOES.pdf" TargetMode="External"/><Relationship Id="rId2737" Type="http://schemas.openxmlformats.org/officeDocument/2006/relationships/hyperlink" Target="https://www.caixa.gov.br/Downloads/sinapi-cadernos-tecnicos/SINAPI-CT-DRENAGEM-DE-AR-CONDICIONADO.pdf" TargetMode="External"/><Relationship Id="rId2944" Type="http://schemas.openxmlformats.org/officeDocument/2006/relationships/hyperlink" Target="https://www.caixa.gov.br/Downloads/sinapi-cadernos-tecnicos/SINAPI-CT-ENERGIA-SOLAR-PARA-EDIFICACOES.pdf" TargetMode="External"/><Relationship Id="rId5003" Type="http://schemas.openxmlformats.org/officeDocument/2006/relationships/hyperlink" Target="https://www.caixa.gov.br/Downloads/sinapi-cadernos-tecnicos/SINAPI-CT-INSTALACOES-HIDRAULICAS-RESERVACAO-E-BOMBAS-DE-RECALQUE.pdf" TargetMode="External"/><Relationship Id="rId5210" Type="http://schemas.openxmlformats.org/officeDocument/2006/relationships/hyperlink" Target="https://www.caixa.gov.br/Downloads/sinapi-cadernos-tecnicos/SINAPI-CT-INSTALACOES-HIDRAULICAS-EM-PEX.pdf" TargetMode="External"/><Relationship Id="rId8159" Type="http://schemas.openxmlformats.org/officeDocument/2006/relationships/hyperlink" Target="https://www.caixa.gov.br/Downloads/sinapi-cadernos-tecnicos/SINAPI-CT-POCOS-DE-VISITA-E-CAIXAS-PARA-BOCAS-DE-LOBO.pdf" TargetMode="External"/><Relationship Id="rId8366" Type="http://schemas.openxmlformats.org/officeDocument/2006/relationships/hyperlink" Target="https://www.caixa.gov.br/Downloads/sinapi-cadernos-tecnicos/SINAPI-CT-RADIER-PISO-DE-CONCRETO-E-LAJE-SOBRE-SOLO.pdf" TargetMode="External"/><Relationship Id="rId709" Type="http://schemas.openxmlformats.org/officeDocument/2006/relationships/hyperlink" Target="https://www.caixa.gov.br/Downloads/sinapi-cadernos-tecnicos/SINAPI-CT-ASSENTAMENTO-DE-TUBOS-DE-ESGOTO-OU-DRENAGEM-PLUVIAL-EM-CONCRETO.pdf" TargetMode="External"/><Relationship Id="rId916" Type="http://schemas.openxmlformats.org/officeDocument/2006/relationships/hyperlink" Target="https://www.caixa.gov.br/Downloads/sinapi-cadernos-tecnicos/SINAPI-CT-ATERROS-BASES-SUB-BASES-E-IMPRIMACOES.pdf" TargetMode="External"/><Relationship Id="rId1546" Type="http://schemas.openxmlformats.org/officeDocument/2006/relationships/hyperlink" Target="https://www.caixa.gov.br/Downloads/sinapi-cadernos-tecnicos/SINAPI-CT-CUSTOS-HORARIOS-PRODUTIVO-E-IMPRODUTIVO-DOS-EQUIPAMENTOS.pdf" TargetMode="External"/><Relationship Id="rId1753" Type="http://schemas.openxmlformats.org/officeDocument/2006/relationships/hyperlink" Target="https://www.caixa.gov.br/Downloads/sinapi-cadernos-tecnicos/SINAPI-CT-CUSTOS-HORARIOS-PRODUTIVO-E-IMPRODUTIVO-DOS-EQUIPAMENTOS.pdf" TargetMode="External"/><Relationship Id="rId1960" Type="http://schemas.openxmlformats.org/officeDocument/2006/relationships/hyperlink" Target="https://www.caixa.gov.br/Downloads/sinapi-cadernos-tecnicos/SINAPI-CT-DEPRECIACAO-JUROS-IMPOSTOS-E-SEGUROS-MANUTENCAO-E-MATERIAIS-NA-OPERACAO-DOS-EQUIPAMENTOS.pdf" TargetMode="External"/><Relationship Id="rId2804" Type="http://schemas.openxmlformats.org/officeDocument/2006/relationships/hyperlink" Target="https://www.caixa.gov.br/Downloads/sinapi-cadernos-tecnicos/SINAPI-CT-DUTOS-PARA-AR-CONDICIONADO.pdf" TargetMode="External"/><Relationship Id="rId7175" Type="http://schemas.openxmlformats.org/officeDocument/2006/relationships/hyperlink" Target="https://www.caixa.gov.br/Downloads/sinapi-cadernos-tecnicos/SINAPI-CT-LOUCAS-E-METAIS.pdf" TargetMode="External"/><Relationship Id="rId8019" Type="http://schemas.openxmlformats.org/officeDocument/2006/relationships/hyperlink" Target="https://www.caixa.gov.br/Downloads/sinapi-cadernos-tecnicos/SINAPI-CT-PISOS.pdf" TargetMode="External"/><Relationship Id="rId8573" Type="http://schemas.openxmlformats.org/officeDocument/2006/relationships/hyperlink" Target="https://www.caixa.gov.br/Downloads/sinapi-cadernos-tecnicos/SINAPI-CT-REDES-ENTERRADAS-DE-DISTRIBUICAO-ELETRICA.pdf" TargetMode="External"/><Relationship Id="rId8780" Type="http://schemas.openxmlformats.org/officeDocument/2006/relationships/hyperlink" Target="https://www.caixa.gov.br/Downloads/sinapi-cadernos-tecnicos/SINAPI-CT-REVESTIMENTOS-CERAMICOS-INTERNOS.pdf" TargetMode="External"/><Relationship Id="rId9417" Type="http://schemas.openxmlformats.org/officeDocument/2006/relationships/hyperlink" Target="https://www.caixa.gov.br/Downloads/sinapi-cadernos-tecnicos/SINAPI-CT-TUBULACAO-FLANGEADA-PARA-REDES-DE-AGUA.pdf" TargetMode="External"/><Relationship Id="rId9624" Type="http://schemas.openxmlformats.org/officeDocument/2006/relationships/hyperlink" Target="https://www.caixa.gov.br/Downloads/sinapi-cadernos-tecnicos/SINAPI-CT-VALVULAS-E-REGISTROS-PARA-SISTEMAS-PREDIAIS.pdf" TargetMode="External"/><Relationship Id="rId45" Type="http://schemas.openxmlformats.org/officeDocument/2006/relationships/hyperlink" Target="https://www.caixa.gov.br/Downloads/sinapi-cadernos-tecnicos/SINAPI-CT-ALVENARIA-DE-VEDACAO.pdf" TargetMode="External"/><Relationship Id="rId1406" Type="http://schemas.openxmlformats.org/officeDocument/2006/relationships/hyperlink" Target="https://www.caixa.gov.br/Downloads/sinapi-cadernos-tecnicos/SINAPI-CT-CONTRAPISO.pdf" TargetMode="External"/><Relationship Id="rId1613" Type="http://schemas.openxmlformats.org/officeDocument/2006/relationships/hyperlink" Target="https://www.caixa.gov.br/Downloads/sinapi-cadernos-tecnicos/SINAPI-CT-CUSTOS-HORARIOS-PRODUTIVO-E-IMPRODUTIVO-DOS-EQUIPAMENTOS.pdf" TargetMode="External"/><Relationship Id="rId1820" Type="http://schemas.openxmlformats.org/officeDocument/2006/relationships/hyperlink" Target="https://www.caixa.gov.br/Downloads/sinapi-cadernos-tecnicos/SINAPI-CT-CUSTOS-HORARIOS-PRODUTIVO-E-IMPRODUTIVO-DOS-EQUIPAMENTOS.pdf" TargetMode="External"/><Relationship Id="rId4769" Type="http://schemas.openxmlformats.org/officeDocument/2006/relationships/hyperlink" Target="https://www.caixa.gov.br/Downloads/sinapi-cadernos-tecnicos/SINAPI-CT-INSTALACOES-ELETRICAS-REDE-DE-DISTRIBUICAO.pdf" TargetMode="External"/><Relationship Id="rId4976" Type="http://schemas.openxmlformats.org/officeDocument/2006/relationships/hyperlink" Target="https://www.caixa.gov.br/Downloads/sinapi-cadernos-tecnicos/SINAPI-CT-INSTALACOES-HIDRAULICAS-RESERVACAO-E-BOMBAS-DE-RECALQUE.pdf" TargetMode="External"/><Relationship Id="rId7382" Type="http://schemas.openxmlformats.org/officeDocument/2006/relationships/hyperlink" Target="https://www.caixa.gov.br/Downloads/sinapi-cadernos-tecnicos/SINAPI-CT-MASSA-UNICA-INTERNA.pdf" TargetMode="External"/><Relationship Id="rId8226" Type="http://schemas.openxmlformats.org/officeDocument/2006/relationships/hyperlink" Target="https://www.caixa.gov.br/Downloads/sinapi-cadernos-tecnicos/SINAPI-CT-POCOS-DE-VISITA-E-CAIXAS-PARA-BOCAS-DE-LOBO.pdf" TargetMode="External"/><Relationship Id="rId8433" Type="http://schemas.openxmlformats.org/officeDocument/2006/relationships/hyperlink" Target="https://www.caixa.gov.br/Downloads/sinapi-cadernos-tecnicos/SINAPI-CT-RASGOS-E-FIXACOES.pdf" TargetMode="External"/><Relationship Id="rId8640" Type="http://schemas.openxmlformats.org/officeDocument/2006/relationships/hyperlink" Target="https://www.caixa.gov.br/Downloads/sinapi-cadernos-tecnicos/SINAPI-CT-REDES-DE-AGUA-E-ESGOTO-EM-PEAD-LISO-(TUBOS-E-CONEXOES).pdf" TargetMode="External"/><Relationship Id="rId3578" Type="http://schemas.openxmlformats.org/officeDocument/2006/relationships/hyperlink" Target="https://www.caixa.gov.br/Downloads/sinapi-cadernos-tecnicos/SINAPI-CT-ESTACAS-BROCA-STRAUSS-E-ESCAVADA-COM-FLUIDO-ESTABILIZANTE.pdf" TargetMode="External"/><Relationship Id="rId3785" Type="http://schemas.openxmlformats.org/officeDocument/2006/relationships/hyperlink" Target="https://www.caixa.gov.br/Downloads/sinapi-cadernos-tecnicos/SINAPI-CT-ESTRUTURAS-DE-MADEIRA.pdf" TargetMode="External"/><Relationship Id="rId3992" Type="http://schemas.openxmlformats.org/officeDocument/2006/relationships/hyperlink" Target="https://www.caixa.gov.br/Downloads/sinapi-cadernos-tecnicos/SINAPI-CT-FUNDACOES-RASAS-(BLOCOS-SAPATAS-VIGAS-BALDRAME).pdf" TargetMode="External"/><Relationship Id="rId4629" Type="http://schemas.openxmlformats.org/officeDocument/2006/relationships/hyperlink" Target="https://www.caixa.gov.br/Downloads/sinapi-cadernos-tecnicos/SINAPI-CT-INSTALACOES-ELETRICAS-ELETRODUTOS-CONEXOES-E-CONDULETES-APARENTES.pdf" TargetMode="External"/><Relationship Id="rId4836" Type="http://schemas.openxmlformats.org/officeDocument/2006/relationships/hyperlink" Target="https://www.caixa.gov.br/Downloads/sinapi-cadernos-tecnicos/SINAPI-CT-INSTALACOES-HIDRAULICAS-RESERVACAO-E-BOMBAS-DE-RECALQUE.pdf" TargetMode="External"/><Relationship Id="rId6191" Type="http://schemas.openxmlformats.org/officeDocument/2006/relationships/hyperlink" Target="https://www.caixa.gov.br/Downloads/sinapi-cadernos-tecnicos/SINAPI-CT-INSTALACOES-DE-GAS-E-INCENDIO-EM-ACO-E-FERRO-GALVANIZADO.pdf" TargetMode="External"/><Relationship Id="rId7035" Type="http://schemas.openxmlformats.org/officeDocument/2006/relationships/hyperlink" Target="https://www.caixa.gov.br/Downloads/sinapi-metodologia/Livro_SINAPI_Calculos_Parametros.pdf" TargetMode="External"/><Relationship Id="rId7242" Type="http://schemas.openxmlformats.org/officeDocument/2006/relationships/hyperlink" Target="https://www.caixa.gov.br/Downloads/sinapi-cadernos-tecnicos/SINAPI-CT-LOUCAS-E-METAIS.pdf" TargetMode="External"/><Relationship Id="rId8500" Type="http://schemas.openxmlformats.org/officeDocument/2006/relationships/hyperlink" Target="https://www.caixa.gov.br/Downloads/sinapi-cadernos-tecnicos/SINAPI-CT-RECOMPOSICAO-DE-PAVIMENTOS.pdf" TargetMode="External"/><Relationship Id="rId499" Type="http://schemas.openxmlformats.org/officeDocument/2006/relationships/hyperlink" Target="https://www.caixa.gov.br/Downloads/sinapi-cadernos-tecnicos/SINAPI-CT-ASSENTAMENTO-DE-TUBOS-DE-PVC-E-METALICOS-EM-REDES-DE-AGUA.pdf" TargetMode="External"/><Relationship Id="rId2387" Type="http://schemas.openxmlformats.org/officeDocument/2006/relationships/hyperlink" Target="https://www.caixa.gov.br/Downloads/sinapi-cadernos-tecnicos/SINAPI-CT-DEPRECIACAO-JUROS-IMPOSTOS-E-SEGUROS-MANUTENCAO-E-MATERIAIS-NA-OPERACAO-DOS-EQUIPAMENTOS.pdf" TargetMode="External"/><Relationship Id="rId2594" Type="http://schemas.openxmlformats.org/officeDocument/2006/relationships/hyperlink" Target="https://www.caixa.gov.br/Downloads/sinapi-cadernos-tecnicos/SINAPI-CT-DEPRECIACAO-JUROS-IMPOSTOS-E-SEGUROS-MANUTENCAO-E-MATERIAIS-NA-OPERACAO-DOS-EQUIPAMENTOS.pdf" TargetMode="External"/><Relationship Id="rId3438" Type="http://schemas.openxmlformats.org/officeDocument/2006/relationships/hyperlink" Target="https://www.caixa.gov.br/Downloads/sinapi-cadernos-tecnicos/SINAPI-CT-ESQUADRIAS-JANELAS.pdf" TargetMode="External"/><Relationship Id="rId3645" Type="http://schemas.openxmlformats.org/officeDocument/2006/relationships/hyperlink" Target="https://www.caixa.gov.br/Downloads/sinapi-cadernos-tecnicos/SINAPI-CT-ESTRUTURA-E-TRAMA-PARA-COBERTURA.pdf" TargetMode="External"/><Relationship Id="rId3852" Type="http://schemas.openxmlformats.org/officeDocument/2006/relationships/hyperlink" Target="https://www.caixa.gov.br/Downloads/sinapi-cadernos-tecnicos/SINAPI-CT-EXECUCAO-DE-TIRANTES.pdf" TargetMode="External"/><Relationship Id="rId6051" Type="http://schemas.openxmlformats.org/officeDocument/2006/relationships/hyperlink" Target="https://www.caixa.gov.br/Downloads/sinapi-cadernos-tecnicos/SINAPI-CT-INSTALACOES-DE-GAS-E-INCENDIO-EM-ACO-E-FERRO-GALVANIZADO.pdf" TargetMode="External"/><Relationship Id="rId7102" Type="http://schemas.openxmlformats.org/officeDocument/2006/relationships/hyperlink" Target="https://www.caixa.gov.br/Downloads/sinapi-metodologia/Livro_SINAPI_Calculos_Parametros.pdf" TargetMode="External"/><Relationship Id="rId359" Type="http://schemas.openxmlformats.org/officeDocument/2006/relationships/hyperlink" Target="https://www.caixa.gov.br/Downloads/sinapi-cadernos-tecnicos/SINAPI-CT-ASSENTAMENTO-DE-TUBOS-DE-ESGOTO-EM-PVC-E-PEAD.pdf" TargetMode="External"/><Relationship Id="rId566" Type="http://schemas.openxmlformats.org/officeDocument/2006/relationships/hyperlink" Target="https://www.caixa.gov.br/Downloads/sinapi-cadernos-tecnicos/SINAPI-CT-ASSENTAMENTO-DE-TUBOS-DE-PVC-E-METALICOS-EM-REDES-DE-AGUA.pdf" TargetMode="External"/><Relationship Id="rId773" Type="http://schemas.openxmlformats.org/officeDocument/2006/relationships/hyperlink" Target="https://www.caixa.gov.br/Downloads/sinapi-cadernos-tecnicos/SINAPI-CT-ATERROS-BASES-SUB-BASES-E-IMPRIMACOES.pdf" TargetMode="External"/><Relationship Id="rId1196" Type="http://schemas.openxmlformats.org/officeDocument/2006/relationships/hyperlink" Target="https://www.caixa.gov.br/Downloads/sinapi-cadernos-tecnicos/SINAPI-CT-CANALETAS-GRELHAS-E-CAIXAS-COM-GRELHA-PARA-DRENAGEM.pdf" TargetMode="External"/><Relationship Id="rId2247" Type="http://schemas.openxmlformats.org/officeDocument/2006/relationships/hyperlink" Target="https://www.caixa.gov.br/Downloads/sinapi-cadernos-tecnicos/SINAPI-CT-DEPRECIACAO-JUROS-IMPOSTOS-E-SEGUROS-MANUTENCAO-E-MATERIAIS-NA-OPERACAO-DOS-EQUIPAMENTOS.pdf" TargetMode="External"/><Relationship Id="rId2454" Type="http://schemas.openxmlformats.org/officeDocument/2006/relationships/hyperlink" Target="https://www.caixa.gov.br/Downloads/sinapi-cadernos-tecnicos/SINAPI-CT-DEPRECIACAO-JUROS-IMPOSTOS-E-SEGUROS-MANUTENCAO-E-MATERIAIS-NA-OPERACAO-DOS-EQUIPAMENTOS.pdf" TargetMode="External"/><Relationship Id="rId3505" Type="http://schemas.openxmlformats.org/officeDocument/2006/relationships/hyperlink" Target="https://www.caixa.gov.br/Downloads/sinapi-cadernos-tecnicos/SINAPI-CT-ESQUADRIAS-PORTAS.pdf" TargetMode="External"/><Relationship Id="rId4903" Type="http://schemas.openxmlformats.org/officeDocument/2006/relationships/hyperlink" Target="https://www.caixa.gov.br/Downloads/sinapi-cadernos-tecnicos/SINAPI-CT-INSTALACOES-HIDRAULICAS-RESERVACAO-E-BOMBAS-DE-RECALQUE.pdf" TargetMode="External"/><Relationship Id="rId9067" Type="http://schemas.openxmlformats.org/officeDocument/2006/relationships/hyperlink" Target="https://www.caixa.gov.br/Downloads/sinapi-cadernos-tecnicos/SINAPI-CT-TRANSPORTE-FLUVIAL-CARGA-E-DESCARGA.pdf" TargetMode="External"/><Relationship Id="rId9274" Type="http://schemas.openxmlformats.org/officeDocument/2006/relationships/hyperlink" Target="https://www.caixa.gov.br/Downloads/sinapi-cadernos-tecnicos/SINAPI-CT-TRANSPORTE-CARGA-E-DESCARGA-DE-MATERIAIS.pdf" TargetMode="External"/><Relationship Id="rId9481" Type="http://schemas.openxmlformats.org/officeDocument/2006/relationships/hyperlink" Target="https://www.caixa.gov.br/Downloads/sinapi-cadernos-tecnicos/SINAPI-CT-USINAGENS.pdf" TargetMode="External"/><Relationship Id="rId219" Type="http://schemas.openxmlformats.org/officeDocument/2006/relationships/hyperlink" Target="https://www.caixa.gov.br/Downloads/sinapi-cadernos-tecnicos/SINAPI-CT-ARGAMASSAS.pdf" TargetMode="External"/><Relationship Id="rId426" Type="http://schemas.openxmlformats.org/officeDocument/2006/relationships/hyperlink" Target="https://www.caixa.gov.br/Downloads/sinapi-cadernos-tecnicos/SINAPI-CT-ASSENTAMENTO-DE-TUBOS-DE-PVC-E-METALICOS-EM-REDES-DE-AGUA.pdf" TargetMode="External"/><Relationship Id="rId633" Type="http://schemas.openxmlformats.org/officeDocument/2006/relationships/hyperlink" Target="https://www.caixa.gov.br/Downloads/sinapi-cadernos-tecnicos/SINAPI-CT-ASSENTAMENTO-DE-TUBOS-DE-ESGOTO-OU-DRENAGEM-PLUVIAL-EM-CONCRETO.pdf" TargetMode="External"/><Relationship Id="rId980" Type="http://schemas.openxmlformats.org/officeDocument/2006/relationships/hyperlink" Target="https://www.caixa.gov.br/Downloads/sinapi-cadernos-tecnicos/SINAPI-CT-ATERROS-BASES-SUB-BASES-E-IMPRIMACOES.pdf" TargetMode="External"/><Relationship Id="rId1056" Type="http://schemas.openxmlformats.org/officeDocument/2006/relationships/hyperlink" Target="https://www.caixa.gov.br/Downloads/sinapi-cadernos-tecnicos/SINAPI-CT-BOCAS-PARA-BUEIROS.pdf" TargetMode="External"/><Relationship Id="rId1263" Type="http://schemas.openxmlformats.org/officeDocument/2006/relationships/hyperlink" Target="https://www.caixa.gov.br/Downloads/sinapi-cadernos-tecnicos/SINAPI-CT-CHAPISCO.pdf" TargetMode="External"/><Relationship Id="rId2107" Type="http://schemas.openxmlformats.org/officeDocument/2006/relationships/hyperlink" Target="https://www.caixa.gov.br/Downloads/sinapi-cadernos-tecnicos/SINAPI-CT-DEPRECIACAO-JUROS-IMPOSTOS-E-SEGUROS-MANUTENCAO-E-MATERIAIS-NA-OPERACAO-DOS-EQUIPAMENTOS.pdf" TargetMode="External"/><Relationship Id="rId2314" Type="http://schemas.openxmlformats.org/officeDocument/2006/relationships/hyperlink" Target="https://www.caixa.gov.br/Downloads/sinapi-cadernos-tecnicos/SINAPI-CT-DEPRECIACAO-JUROS-IMPOSTOS-E-SEGUROS-MANUTENCAO-E-MATERIAIS-NA-OPERACAO-DOS-EQUIPAMENTOS.pdf" TargetMode="External"/><Relationship Id="rId2661" Type="http://schemas.openxmlformats.org/officeDocument/2006/relationships/hyperlink" Target="https://www.caixa.gov.br/Downloads/sinapi-cadernos-tecnicos/SINAPI-CT-DEPRECIACAO-JUROS-IMPOSTOS-E-SEGUROS-MANUTENCAO-E-MATERIAIS-NA-OPERACAO-DOS-EQUIPAMENTOS.pdf" TargetMode="External"/><Relationship Id="rId3712" Type="http://schemas.openxmlformats.org/officeDocument/2006/relationships/hyperlink" Target="https://www.caixa.gov.br/Downloads/sinapi-cadernos-tecnicos/SINAPI-CT-ESTRUTURA-E-TRAMA-PARA-COBERTURA.pdf" TargetMode="External"/><Relationship Id="rId6868" Type="http://schemas.openxmlformats.org/officeDocument/2006/relationships/hyperlink" Target="https://www.caixa.gov.br/Downloads/sinapi-metodologia/Livro_SINAPI_Calculos_Parametros.pdf" TargetMode="External"/><Relationship Id="rId7919" Type="http://schemas.openxmlformats.org/officeDocument/2006/relationships/hyperlink" Target="https://www.caixa.gov.br/Downloads/sinapi-cadernos-tecnicos/SINAPI-CT-PINTURA-EM-SUPERFICIES-METALICAS.pdf" TargetMode="External"/><Relationship Id="rId8083" Type="http://schemas.openxmlformats.org/officeDocument/2006/relationships/hyperlink" Target="https://www.caixa.gov.br/Downloads/sinapi-cadernos-tecnicos/SINAPI-CT-POSTES-DE-CONCRETO-E-METALICOS.pdf" TargetMode="External"/><Relationship Id="rId8290" Type="http://schemas.openxmlformats.org/officeDocument/2006/relationships/hyperlink" Target="https://www.caixa.gov.br/Downloads/sinapi-cadernos-tecnicos/SINAPI-CT-PRODUCAO-DE-CONCRETO.pdf" TargetMode="External"/><Relationship Id="rId9134" Type="http://schemas.openxmlformats.org/officeDocument/2006/relationships/hyperlink" Target="https://www.caixa.gov.br/Downloads/sinapi-cadernos-tecnicos/SINAPI-CT-TRANSPORTE-FLUVIAL-CARGA-E-DESCARGA.pdf" TargetMode="External"/><Relationship Id="rId9341" Type="http://schemas.openxmlformats.org/officeDocument/2006/relationships/hyperlink" Target="https://www.caixa.gov.br/Downloads/sinapi-cadernos-tecnicos/SINAPI-CT-TRANSPORTE-CARGA-E-DESCARGA-DE-MATERIAIS.pdf" TargetMode="External"/><Relationship Id="rId840" Type="http://schemas.openxmlformats.org/officeDocument/2006/relationships/hyperlink" Target="https://www.caixa.gov.br/Downloads/sinapi-cadernos-tecnicos/SINAPI-CT-ATERROS-BASES-SUB-BASES-E-IMPRIMACOES.pdf" TargetMode="External"/><Relationship Id="rId1470" Type="http://schemas.openxmlformats.org/officeDocument/2006/relationships/hyperlink" Target="https://www.caixa.gov.br/Downloads/sinapi-cadernos-tecnicos/SINAPI-CT-CUSTOS-HORARIOS-PRODUTIVO-E-IMPRODUTIVO-DOS-EQUIPAMENTOS.pdf" TargetMode="External"/><Relationship Id="rId2521" Type="http://schemas.openxmlformats.org/officeDocument/2006/relationships/hyperlink" Target="https://www.caixa.gov.br/Downloads/sinapi-cadernos-tecnicos/SINAPI-CT-DEPRECIACAO-JUROS-IMPOSTOS-E-SEGUROS-MANUTENCAO-E-MATERIAIS-NA-OPERACAO-DOS-EQUIPAMENTOS.pdf" TargetMode="External"/><Relationship Id="rId4279" Type="http://schemas.openxmlformats.org/officeDocument/2006/relationships/hyperlink" Target="https://www.caixa.gov.br/Downloads/sinapi-cadernos-tecnicos/SINAPI-CT-ILUMINACAO-PREDIAL-E-MONITORAMENTO.pdf" TargetMode="External"/><Relationship Id="rId5677" Type="http://schemas.openxmlformats.org/officeDocument/2006/relationships/hyperlink" Target="https://www.caixa.gov.br/Downloads/sinapi-cadernos-tecnicos/SINAPI-CT-INSTALACOES-PREDIAIS-DE-AGUA-FRIA-EM-PVC.pdf" TargetMode="External"/><Relationship Id="rId5884" Type="http://schemas.openxmlformats.org/officeDocument/2006/relationships/hyperlink" Target="https://www.caixa.gov.br/Downloads/sinapi-cadernos-tecnicos/SINAPI-CT-INSTALACOES-PREDIAIS-DE-AGUAS-PLUVIAIS-TUBOS-CONEXOES-CAIXAS-E-RALOS.pdf" TargetMode="External"/><Relationship Id="rId6728" Type="http://schemas.openxmlformats.org/officeDocument/2006/relationships/hyperlink" Target="https://www.caixa.gov.br/Downloads/sinapi-cadernos-tecnicos/SINAPI-CT-LIGACOES-PREDIAIS-DE-AGUA-E-ESGOTO.pdf" TargetMode="External"/><Relationship Id="rId6935" Type="http://schemas.openxmlformats.org/officeDocument/2006/relationships/hyperlink" Target="https://www.caixa.gov.br/Downloads/sinapi-metodologia/Livro_SINAPI_Calculos_Parametros.pdf" TargetMode="External"/><Relationship Id="rId700" Type="http://schemas.openxmlformats.org/officeDocument/2006/relationships/hyperlink" Target="https://www.caixa.gov.br/Downloads/sinapi-cadernos-tecnicos/SINAPI-CT-ASSENTAMENTO-DE-TUBOS-DE-ESGOTO-OU-DRENAGEM-PLUVIAL-EM-CONCRETO.pdf" TargetMode="External"/><Relationship Id="rId1123" Type="http://schemas.openxmlformats.org/officeDocument/2006/relationships/hyperlink" Target="https://www.caixa.gov.br/Downloads/sinapi-cadernos-tecnicos/SINAPI-CT-CAIXAS-ENTERRADAS.pdf" TargetMode="External"/><Relationship Id="rId1330" Type="http://schemas.openxmlformats.org/officeDocument/2006/relationships/hyperlink" Target="https://www.caixa.gov.br/Downloads/sinapi-cadernos-tecnicos/SINAPI-CT-CONCRETO-PROJETADO.pdf" TargetMode="External"/><Relationship Id="rId3088" Type="http://schemas.openxmlformats.org/officeDocument/2006/relationships/hyperlink" Target="https://www.caixa.gov.br/Downloads/sinapi-cadernos-tecnicos/SINAPI-CT-ESCADAS.pdf" TargetMode="External"/><Relationship Id="rId4486" Type="http://schemas.openxmlformats.org/officeDocument/2006/relationships/hyperlink" Target="https://www.caixa.gov.br/Downloads/sinapi-cadernos-tecnicos/SINAPI-CT-INSTALACOES-ELETRICAS-ELETRODUTOS-EMBUTIDOS-CABOS-CAIXAS-TOMADAS-E-INTERRUPTORES.pdf" TargetMode="External"/><Relationship Id="rId4693" Type="http://schemas.openxmlformats.org/officeDocument/2006/relationships/hyperlink" Target="https://www.caixa.gov.br/Downloads/sinapi-cadernos-tecnicos/SINAPI-CT-INSTALACOES-ELETRICAS-QUADROS-CABOS-DISJUNTORES-CONTATORES-E-BARRAMENTOS-BLINDADOS.pdf" TargetMode="External"/><Relationship Id="rId5537" Type="http://schemas.openxmlformats.org/officeDocument/2006/relationships/hyperlink" Target="https://www.caixa.gov.br/Downloads/sinapi-cadernos-tecnicos/SINAPI-CT-INSTALACOES-PREDIAIS-DE-AGUA-FRIA-EM-PVC.pdf" TargetMode="External"/><Relationship Id="rId5744" Type="http://schemas.openxmlformats.org/officeDocument/2006/relationships/hyperlink" Target="https://www.caixa.gov.br/Downloads/sinapi-cadernos-tecnicos/SINAPI-CT-INSTALACOES-PREDIAIS-DE-AGUA-QUENTE-EM-CPVC.pdf" TargetMode="External"/><Relationship Id="rId5951" Type="http://schemas.openxmlformats.org/officeDocument/2006/relationships/hyperlink" Target="https://www.caixa.gov.br/Downloads/sinapi-cadernos-tecnicos/SINAPI-CT-INSTALACOES-DE-GAS-E-INCENDIO-EM-ACO-E-FERRO-GALVANIZADO.pdf" TargetMode="External"/><Relationship Id="rId8150" Type="http://schemas.openxmlformats.org/officeDocument/2006/relationships/hyperlink" Target="https://www.caixa.gov.br/Downloads/sinapi-cadernos-tecnicos/SINAPI-CT-POCOS-DE-VISITA-E-CAIXAS-PARA-BOCAS-DE-LOBO.pdf" TargetMode="External"/><Relationship Id="rId9201" Type="http://schemas.openxmlformats.org/officeDocument/2006/relationships/hyperlink" Target="https://www.caixa.gov.br/Downloads/sinapi-cadernos-tecnicos/SINAPI-CT-TRANSPORTE-DE-MATERIAIS-DENTRO-DO-CANTEIRO-DE-OBRAS.pdf" TargetMode="External"/><Relationship Id="rId3295" Type="http://schemas.openxmlformats.org/officeDocument/2006/relationships/hyperlink" Target="https://www.caixa.gov.br/Downloads/sinapi-cadernos-tecnicos/SINAPI-CT-ESCAVACAO-DE-VALAS.pdf" TargetMode="External"/><Relationship Id="rId4139" Type="http://schemas.openxmlformats.org/officeDocument/2006/relationships/hyperlink" Target="https://www.caixa.gov.br/Downloads/sinapi-cadernos-tecnicos/SINAPI-CT-GABIOES-EXECUCAO-DE-MURO-E-PROTECAO-SUPERFICIAL.pdf" TargetMode="External"/><Relationship Id="rId4346" Type="http://schemas.openxmlformats.org/officeDocument/2006/relationships/hyperlink" Target="https://www.caixa.gov.br/Downloads/sinapi-cadernos-tecnicos/SINAPI-CT-IMPERMEABILIZACAO-PROTECAO-MECANICA-E-TRATAMENTO-DE-JUNTA.pdf" TargetMode="External"/><Relationship Id="rId4553" Type="http://schemas.openxmlformats.org/officeDocument/2006/relationships/hyperlink" Target="https://www.caixa.gov.br/Downloads/sinapi-cadernos-tecnicos/SINAPI-CT-INSTALACOES-ELETRICAS-ELETRODUTOS-CONEXOES-E-CONDULETES-APARENTES.pdf" TargetMode="External"/><Relationship Id="rId4760" Type="http://schemas.openxmlformats.org/officeDocument/2006/relationships/hyperlink" Target="https://www.caixa.gov.br/Downloads/sinapi-cadernos-tecnicos/SINAPI-CT-INSTALACOES-ELETRICAS-REDE-DE-DISTRIBUICAO.pdf" TargetMode="External"/><Relationship Id="rId5604" Type="http://schemas.openxmlformats.org/officeDocument/2006/relationships/hyperlink" Target="https://www.caixa.gov.br/Downloads/sinapi-cadernos-tecnicos/SINAPI-CT-INSTALACOES-PREDIAIS-DE-AGUA-FRIA-EM-PVC.pdf" TargetMode="External"/><Relationship Id="rId5811" Type="http://schemas.openxmlformats.org/officeDocument/2006/relationships/hyperlink" Target="https://www.caixa.gov.br/Downloads/sinapi-cadernos-tecnicos/SINAPI-CT-INSTALACOES-PREDIAIS-DE-AGUA-QUENTE-EM-CPVC.pdf" TargetMode="External"/><Relationship Id="rId8010" Type="http://schemas.openxmlformats.org/officeDocument/2006/relationships/hyperlink" Target="https://www.caixa.gov.br/Downloads/sinapi-cadernos-tecnicos/SINAPI-CT-PISOS.pdf" TargetMode="External"/><Relationship Id="rId8967" Type="http://schemas.openxmlformats.org/officeDocument/2006/relationships/hyperlink" Target="https://www.caixa.gov.br/Downloads/sinapi-cadernos-tecnicos/SINAPI-CT-SOLDA-DE-TOPO-EM-ELEMENTOS-DE-ACO.pdf" TargetMode="External"/><Relationship Id="rId3155" Type="http://schemas.openxmlformats.org/officeDocument/2006/relationships/hyperlink" Target="https://www.caixa.gov.br/Downloads/sinapi-cadernos-tecnicos/SINAPI-CT-ESCAVACAO-HORIZONTAL.pdf" TargetMode="External"/><Relationship Id="rId3362" Type="http://schemas.openxmlformats.org/officeDocument/2006/relationships/hyperlink" Target="https://www.caixa.gov.br/Downloads/sinapi-cadernos-tecnicos/SINAPI-CT-ESCORAMENTO-E-PREPARO-DE-FUNDO-DE-VALAS.pdf" TargetMode="External"/><Relationship Id="rId4206" Type="http://schemas.openxmlformats.org/officeDocument/2006/relationships/hyperlink" Target="https://www.caixa.gov.br/Downloads/sinapi-cadernos-tecnicos/SINAPI-CT-GRAUTE-E-ARMACAO.pdf" TargetMode="External"/><Relationship Id="rId4413" Type="http://schemas.openxmlformats.org/officeDocument/2006/relationships/hyperlink" Target="https://www.caixa.gov.br/Downloads/sinapi-cadernos-tecnicos/SINAPI-CT-INSTALACOES-ELETRICAS-ELETRODUTOS-EMBUTIDOS-CABOS-CAIXAS-TOMADAS-E-INTERRUPTORES.pdf" TargetMode="External"/><Relationship Id="rId4620" Type="http://schemas.openxmlformats.org/officeDocument/2006/relationships/hyperlink" Target="https://www.caixa.gov.br/Downloads/sinapi-cadernos-tecnicos/SINAPI-CT-INSTALACOES-ELETRICAS-ELETRODUTOS-CONEXOES-E-CONDULETES-APARENTES.pdf" TargetMode="External"/><Relationship Id="rId7569" Type="http://schemas.openxmlformats.org/officeDocument/2006/relationships/hyperlink" Target="https://www.caixa.gov.br/Downloads/sinapi-cadernos-tecnicos/SINAPI-CT-PAREDES-DE-CONCRETO-FORMAS.pdf" TargetMode="External"/><Relationship Id="rId7776" Type="http://schemas.openxmlformats.org/officeDocument/2006/relationships/hyperlink" Target="https://www.caixa.gov.br/Downloads/sinapi-cadernos-tecnicos/SINAPI-CT-PERFURACAO-HORIZONTAL-DIRECIONAL-HDD.pdf" TargetMode="External"/><Relationship Id="rId7983" Type="http://schemas.openxmlformats.org/officeDocument/2006/relationships/hyperlink" Target="https://www.caixa.gov.br/Downloads/sinapi-cadernos-tecnicos/SINAPI-CT-PISOS.pdf" TargetMode="External"/><Relationship Id="rId8827" Type="http://schemas.openxmlformats.org/officeDocument/2006/relationships/hyperlink" Target="https://www.caixa.gov.br/Downloads/sinapi-cadernos-tecnicos/SINAPI-CT-SINALIZACAO-HORIZONTAL-VIARIA.pdf" TargetMode="External"/><Relationship Id="rId283" Type="http://schemas.openxmlformats.org/officeDocument/2006/relationships/hyperlink" Target="https://www.caixa.gov.br/Downloads/sinapi-cadernos-tecnicos/SINAPI-CT-ARMACAO-PARA-ESTRUTURAS-DE-CONCRETO-ARMADO.pdf" TargetMode="External"/><Relationship Id="rId490" Type="http://schemas.openxmlformats.org/officeDocument/2006/relationships/hyperlink" Target="https://www.caixa.gov.br/Downloads/sinapi-cadernos-tecnicos/SINAPI-CT-ASSENTAMENTO-DE-TUBOS-DE-PVC-E-METALICOS-EM-REDES-DE-AGUA.pdf" TargetMode="External"/><Relationship Id="rId2171" Type="http://schemas.openxmlformats.org/officeDocument/2006/relationships/hyperlink" Target="https://www.caixa.gov.br/Downloads/sinapi-cadernos-tecnicos/SINAPI-CT-DEPRECIACAO-JUROS-IMPOSTOS-E-SEGUROS-MANUTENCAO-E-MATERIAIS-NA-OPERACAO-DOS-EQUIPAMENTOS.pdf" TargetMode="External"/><Relationship Id="rId3015" Type="http://schemas.openxmlformats.org/officeDocument/2006/relationships/hyperlink" Target="https://www.caixa.gov.br/Downloads/sinapi-cadernos-tecnicos/SINAPI-CT-EQUIPAMENTOS-DE-PROTECAO-COLETIVA.pdf" TargetMode="External"/><Relationship Id="rId3222" Type="http://schemas.openxmlformats.org/officeDocument/2006/relationships/hyperlink" Target="https://www.caixa.gov.br/Downloads/sinapi-cadernos-tecnicos/SINAPI-CT-ESCAVACAO-VERTICAL-A-CEU-ABERTO.pdf" TargetMode="External"/><Relationship Id="rId6378" Type="http://schemas.openxmlformats.org/officeDocument/2006/relationships/hyperlink" Target="https://www.caixa.gov.br/Downloads/sinapi-cadernos-tecnicos/SINAPI-CT-INSTALACOES-EM-COBRE.pdf" TargetMode="External"/><Relationship Id="rId6585" Type="http://schemas.openxmlformats.org/officeDocument/2006/relationships/hyperlink" Target="https://www.caixa.gov.br/Downloads/sinapi-cadernos-tecnicos/SINAPI-CT-INSTALACOES-EM-COBRE.pdf" TargetMode="External"/><Relationship Id="rId7429" Type="http://schemas.openxmlformats.org/officeDocument/2006/relationships/hyperlink" Target="https://www.caixa.gov.br/Downloads/sinapi-cadernos-tecnicos/SINAPI-CT-MOBILIARIO-URBANO.pdf" TargetMode="External"/><Relationship Id="rId7636" Type="http://schemas.openxmlformats.org/officeDocument/2006/relationships/hyperlink" Target="https://www.caixa.gov.br/Downloads/sinapi-cadernos-tecnicos/SINAPI-CT-PASSEIOS-DE-CONCRETO.pdf" TargetMode="External"/><Relationship Id="rId143" Type="http://schemas.openxmlformats.org/officeDocument/2006/relationships/hyperlink" Target="https://www.caixa.gov.br/Downloads/sinapi-cadernos-tecnicos/SINAPI-CT-ARGAMASSAS.pdf" TargetMode="External"/><Relationship Id="rId350" Type="http://schemas.openxmlformats.org/officeDocument/2006/relationships/hyperlink" Target="https://www.caixa.gov.br/Downloads/sinapi-cadernos-tecnicos/SINAPI-CT-ASSENTAMENTO-DE-TUBOS-DE-ESGOTO-EM-PVC-E-PEAD.pdf" TargetMode="External"/><Relationship Id="rId2031" Type="http://schemas.openxmlformats.org/officeDocument/2006/relationships/hyperlink" Target="https://www.caixa.gov.br/Downloads/sinapi-cadernos-tecnicos/SINAPI-CT-DEPRECIACAO-JUROS-IMPOSTOS-E-SEGUROS-MANUTENCAO-E-MATERIAIS-NA-OPERACAO-DOS-EQUIPAMENTOS.pdf" TargetMode="External"/><Relationship Id="rId5187" Type="http://schemas.openxmlformats.org/officeDocument/2006/relationships/hyperlink" Target="https://www.caixa.gov.br/Downloads/sinapi-cadernos-tecnicos/SINAPI-CT-INSTALACOES-HIDRAULICAS-EM-PEX.pdf" TargetMode="External"/><Relationship Id="rId5394" Type="http://schemas.openxmlformats.org/officeDocument/2006/relationships/hyperlink" Target="https://www.caixa.gov.br/Downloads/sinapi-cadernos-tecnicos/SINAPI-CT-INSTALACOES-PREDIAIS-DE-ESGOTO-TUBOS-E-CONEXOES.pdf" TargetMode="External"/><Relationship Id="rId6238" Type="http://schemas.openxmlformats.org/officeDocument/2006/relationships/hyperlink" Target="https://www.caixa.gov.br/Downloads/sinapi-cadernos-tecnicos/SINAPI-CT-INSTALACOES-DE-GAS-E-INCENDIO-EM-ACO-E-FERRO-GALVANIZADO.pdf" TargetMode="External"/><Relationship Id="rId6445" Type="http://schemas.openxmlformats.org/officeDocument/2006/relationships/hyperlink" Target="https://www.caixa.gov.br/Downloads/sinapi-cadernos-tecnicos/SINAPI-CT-INSTALACOES-EM-COBRE.pdf" TargetMode="External"/><Relationship Id="rId6792" Type="http://schemas.openxmlformats.org/officeDocument/2006/relationships/hyperlink" Target="https://www.caixa.gov.br/Downloads/sinapi-metodologia/Livro_SINAPI_Calculos_Parametros.pdf" TargetMode="External"/><Relationship Id="rId7843" Type="http://schemas.openxmlformats.org/officeDocument/2006/relationships/hyperlink" Target="https://www.caixa.gov.br/Downloads/sinapi-cadernos-tecnicos/SINAPI-CT-PINTURA-INTERNA.pdf" TargetMode="External"/><Relationship Id="rId9" Type="http://schemas.openxmlformats.org/officeDocument/2006/relationships/hyperlink" Target="https://www.caixa.gov.br/Downloads/sinapi-cadernos-tecnicos/SINAPI-CT-ACESSIBILIDADE.pdf" TargetMode="External"/><Relationship Id="rId210" Type="http://schemas.openxmlformats.org/officeDocument/2006/relationships/hyperlink" Target="https://www.caixa.gov.br/Downloads/sinapi-cadernos-tecnicos/SINAPI-CT-ARGAMASSAS.pdf" TargetMode="External"/><Relationship Id="rId2988" Type="http://schemas.openxmlformats.org/officeDocument/2006/relationships/hyperlink" Target="https://www.caixa.gov.br/Downloads/sinapi-cadernos-tecnicos/SINAPI-CT-EQUIPAMENTOS-DE-PROTECAO-COLETIVA.pdf" TargetMode="External"/><Relationship Id="rId5047" Type="http://schemas.openxmlformats.org/officeDocument/2006/relationships/hyperlink" Target="https://www.caixa.gov.br/Downloads/sinapi-cadernos-tecnicos/SINAPI-CT-INSTALACOES-HIDRAULICAS-RESERVACAO-E-BOMBAS-DE-RECALQUE.pdf" TargetMode="External"/><Relationship Id="rId5254" Type="http://schemas.openxmlformats.org/officeDocument/2006/relationships/hyperlink" Target="https://www.caixa.gov.br/Downloads/sinapi-cadernos-tecnicos/SINAPI-CT-INSTALACOES-HIDRAULICAS-EM-PPR.pdf" TargetMode="External"/><Relationship Id="rId6652" Type="http://schemas.openxmlformats.org/officeDocument/2006/relationships/hyperlink" Target="https://www.caixa.gov.br/Downloads/sinapi-cadernos-tecnicos/SINAPI-CT-INSTALACOES-PARA-CANTEIROS-DE-OBRAS.pdf" TargetMode="External"/><Relationship Id="rId7703" Type="http://schemas.openxmlformats.org/officeDocument/2006/relationships/hyperlink" Target="https://www.caixa.gov.br/Downloads/sinapi-cadernos-tecnicos/SINAPI-CT-PAVIMENTO-RIGIDO-DE-CONCRETO.pdf" TargetMode="External"/><Relationship Id="rId7910" Type="http://schemas.openxmlformats.org/officeDocument/2006/relationships/hyperlink" Target="https://www.caixa.gov.br/Downloads/sinapi-cadernos-tecnicos/SINAPI-CT-PINTURA-EM-SUPERFICIES-METALICAS.pdf" TargetMode="External"/><Relationship Id="rId1797" Type="http://schemas.openxmlformats.org/officeDocument/2006/relationships/hyperlink" Target="https://www.caixa.gov.br/Downloads/sinapi-cadernos-tecnicos/SINAPI-CT-CUSTOS-HORARIOS-PRODUTIVO-E-IMPRODUTIVO-DOS-EQUIPAMENTOS.pdf" TargetMode="External"/><Relationship Id="rId2848" Type="http://schemas.openxmlformats.org/officeDocument/2006/relationships/hyperlink" Target="https://www.caixa.gov.br/Downloads/sinapi-cadernos-tecnicos/SINAPI-CT-DUTOS-PARA-AR-CONDICIONADO.pdf" TargetMode="External"/><Relationship Id="rId5461" Type="http://schemas.openxmlformats.org/officeDocument/2006/relationships/hyperlink" Target="https://www.caixa.gov.br/Downloads/sinapi-cadernos-tecnicos/SINAPI-CT-INSTALACOES-PREDIAIS-DE-AGUA-FRIA-EM-PVC.pdf" TargetMode="External"/><Relationship Id="rId6305" Type="http://schemas.openxmlformats.org/officeDocument/2006/relationships/hyperlink" Target="https://www.caixa.gov.br/Downloads/sinapi-cadernos-tecnicos/SINAPI-CT-INSTALACOES-DE-GAS-EM-PEX-MULTICAMADAS.pdf" TargetMode="External"/><Relationship Id="rId6512" Type="http://schemas.openxmlformats.org/officeDocument/2006/relationships/hyperlink" Target="https://www.caixa.gov.br/Downloads/sinapi-cadernos-tecnicos/SINAPI-CT-INSTALACOES-EM-COBRE.pdf" TargetMode="External"/><Relationship Id="rId9668" Type="http://schemas.openxmlformats.org/officeDocument/2006/relationships/hyperlink" Target="https://www.caixa.gov.br/Downloads/sinapi-cadernos-tecnicos/SINAPI-CT-VALVULAS-PARA-REDES-DE-SANEAMENTO.pdf" TargetMode="External"/><Relationship Id="rId89" Type="http://schemas.openxmlformats.org/officeDocument/2006/relationships/hyperlink" Target="https://www.caixa.gov.br/Downloads/sinapi-cadernos-tecnicos/SINAPI-CT-ALVENARIAS-DIVERSAS.pdf" TargetMode="External"/><Relationship Id="rId1657" Type="http://schemas.openxmlformats.org/officeDocument/2006/relationships/hyperlink" Target="https://www.caixa.gov.br/Downloads/sinapi-cadernos-tecnicos/SINAPI-CT-CUSTOS-HORARIOS-PRODUTIVO-E-IMPRODUTIVO-DOS-EQUIPAMENTOS.pdf" TargetMode="External"/><Relationship Id="rId1864" Type="http://schemas.openxmlformats.org/officeDocument/2006/relationships/hyperlink" Target="https://www.caixa.gov.br/Downloads/sinapi-cadernos-tecnicos/SINAPI-CT-DEMOLICOES-E-REMOCOES.pdf" TargetMode="External"/><Relationship Id="rId2708" Type="http://schemas.openxmlformats.org/officeDocument/2006/relationships/hyperlink" Target="https://www.caixa.gov.br/Downloads/sinapi-cadernos-tecnicos/SINAPI-CT-DEPRECIACAO-JUROS-IMPOSTOS-E-SEGUROS-MANUTENCAO-E-MATERIAIS-NA-OPERACAO-DOS-EQUIPAMENTOS.pdf" TargetMode="External"/><Relationship Id="rId2915" Type="http://schemas.openxmlformats.org/officeDocument/2006/relationships/hyperlink" Target="https://www.caixa.gov.br/Downloads/sinapi-cadernos-tecnicos/SINAPI-CT-ELETROCALHAS.pdf" TargetMode="External"/><Relationship Id="rId4063" Type="http://schemas.openxmlformats.org/officeDocument/2006/relationships/hyperlink" Target="https://www.caixa.gov.br/Downloads/sinapi-cadernos-tecnicos/SINAPI-CT-FORMAS-PARA-ESTRUTURAS-DE-CONCRETO-ARMADO.pdf" TargetMode="External"/><Relationship Id="rId4270" Type="http://schemas.openxmlformats.org/officeDocument/2006/relationships/hyperlink" Target="https://www.caixa.gov.br/Downloads/sinapi-cadernos-tecnicos/SINAPI-CT-GUIAS-E-SARJETAS.pdf" TargetMode="External"/><Relationship Id="rId5114" Type="http://schemas.openxmlformats.org/officeDocument/2006/relationships/hyperlink" Target="https://www.caixa.gov.br/Downloads/sinapi-cadernos-tecnicos/SINAPI-CT-INSTALACOES-HIDRAULICAS-EM-PEX.pdf" TargetMode="External"/><Relationship Id="rId5321" Type="http://schemas.openxmlformats.org/officeDocument/2006/relationships/hyperlink" Target="https://www.caixa.gov.br/Downloads/sinapi-cadernos-tecnicos/SINAPI-CT-INSTALACOES-HIDRAULICAS-EM-PPR.pdf" TargetMode="External"/><Relationship Id="rId8477" Type="http://schemas.openxmlformats.org/officeDocument/2006/relationships/hyperlink" Target="https://www.caixa.gov.br/Downloads/sinapi-cadernos-tecnicos/SINAPI-CT-RECOMPOSICAO-DE-PAVIMENTOS.pdf" TargetMode="External"/><Relationship Id="rId8684" Type="http://schemas.openxmlformats.org/officeDocument/2006/relationships/hyperlink" Target="https://www.caixa.gov.br/Downloads/sinapi-cadernos-tecnicos/SINAPI-CT-REDES-DE-AGUA-E-ESGOTO-EM-PEAD-LISO-(TUBOS-E-CONEXOES).pdf" TargetMode="External"/><Relationship Id="rId8891" Type="http://schemas.openxmlformats.org/officeDocument/2006/relationships/hyperlink" Target="https://www.caixa.gov.br/Downloads/sinapi-cadernos-tecnicos/SINAPI-CT-SISTEMA-DE-PROTECAO-CONTRA-DESCARGAS-ATMOSFERICAS-SPDA.pdf" TargetMode="External"/><Relationship Id="rId9528" Type="http://schemas.openxmlformats.org/officeDocument/2006/relationships/hyperlink" Target="https://www.caixa.gov.br/Downloads/sinapi-cadernos-tecnicos/SINAPI-CT-VIDROS-E-ESPELHOS.pdf" TargetMode="External"/><Relationship Id="rId1517" Type="http://schemas.openxmlformats.org/officeDocument/2006/relationships/hyperlink" Target="https://www.caixa.gov.br/Downloads/sinapi-cadernos-tecnicos/SINAPI-CT-CUSTOS-HORARIOS-PRODUTIVO-E-IMPRODUTIVO-DOS-EQUIPAMENTOS.pdf" TargetMode="External"/><Relationship Id="rId1724" Type="http://schemas.openxmlformats.org/officeDocument/2006/relationships/hyperlink" Target="https://www.caixa.gov.br/Downloads/sinapi-cadernos-tecnicos/SINAPI-CT-CUSTOS-HORARIOS-PRODUTIVO-E-IMPRODUTIVO-DOS-EQUIPAMENTOS.pdf" TargetMode="External"/><Relationship Id="rId4130" Type="http://schemas.openxmlformats.org/officeDocument/2006/relationships/hyperlink" Target="https://www.caixa.gov.br/Downloads/sinapi-cadernos-tecnicos/SINAPI-CT-GABIOES-EXECUCAO-DE-MURO-E-PROTECAO-SUPERFICIAL.pdf" TargetMode="External"/><Relationship Id="rId7079" Type="http://schemas.openxmlformats.org/officeDocument/2006/relationships/hyperlink" Target="https://www.caixa.gov.br/Downloads/sinapi-metodologia/Livro_SINAPI_Calculos_Parametros.pdf" TargetMode="External"/><Relationship Id="rId7286" Type="http://schemas.openxmlformats.org/officeDocument/2006/relationships/hyperlink" Target="https://www.caixa.gov.br/Downloads/sinapi-cadernos-tecnicos/SINAPI-CT-MASSA-UNICA-EXTERNA.pdf" TargetMode="External"/><Relationship Id="rId7493" Type="http://schemas.openxmlformats.org/officeDocument/2006/relationships/hyperlink" Target="https://www.caixa.gov.br/Downloads/sinapi-cadernos-tecnicos/SINAPI-CT-PAISAGISMO-PLANTIO.pdf" TargetMode="External"/><Relationship Id="rId8337" Type="http://schemas.openxmlformats.org/officeDocument/2006/relationships/hyperlink" Target="https://www.caixa.gov.br/Downloads/sinapi-cadernos-tecnicos/SINAPI-CT-QUADRAS-E-SEUS-EQUIPAMENTOS.pdf" TargetMode="External"/><Relationship Id="rId8544" Type="http://schemas.openxmlformats.org/officeDocument/2006/relationships/hyperlink" Target="https://www.caixa.gov.br/Downloads/sinapi-cadernos-tecnicos/SINAPI-CT-REDES-ENTERRADAS-DE-DISTRIBUICAO-ELETRICA.pdf" TargetMode="External"/><Relationship Id="rId8751" Type="http://schemas.openxmlformats.org/officeDocument/2006/relationships/hyperlink" Target="https://www.caixa.gov.br/Downloads/sinapi-cadernos-tecnicos/SINAPI-CT-REDES-DE-AGUA-E-ESGOTO-EM-PEAD-LISO-(TUBOS-E-CONEXOES).pdf" TargetMode="External"/><Relationship Id="rId16" Type="http://schemas.openxmlformats.org/officeDocument/2006/relationships/hyperlink" Target="https://www.caixa.gov.br/Downloads/sinapi-cadernos-tecnicos/SINAPI-CT-ALVENARIA-ESTRUTURAL-BLOCOS-CERAMICOS.pdf" TargetMode="External"/><Relationship Id="rId1931" Type="http://schemas.openxmlformats.org/officeDocument/2006/relationships/hyperlink" Target="https://www.caixa.gov.br/Downloads/sinapi-cadernos-tecnicos/SINAPI-CT-DEPRECIACAO-JUROS-IMPOSTOS-E-SEGUROS-MANUTENCAO-E-MATERIAIS-NA-OPERACAO-DOS-EQUIPAMENTOS.pdf" TargetMode="External"/><Relationship Id="rId3689" Type="http://schemas.openxmlformats.org/officeDocument/2006/relationships/hyperlink" Target="https://www.caixa.gov.br/Downloads/sinapi-cadernos-tecnicos/SINAPI-CT-ESTRUTURA-E-TRAMA-PARA-COBERTURA.pdf" TargetMode="External"/><Relationship Id="rId3896" Type="http://schemas.openxmlformats.org/officeDocument/2006/relationships/hyperlink" Target="https://www.caixa.gov.br/Downloads/sinapi-cadernos-tecnicos/SINAPI-CT-EXECUCAO-DE-TIRANTES.pdf" TargetMode="External"/><Relationship Id="rId6095" Type="http://schemas.openxmlformats.org/officeDocument/2006/relationships/hyperlink" Target="https://www.caixa.gov.br/Downloads/sinapi-cadernos-tecnicos/SINAPI-CT-INSTALACOES-DE-GAS-E-INCENDIO-EM-ACO-E-FERRO-GALVANIZADO.pdf" TargetMode="External"/><Relationship Id="rId7146" Type="http://schemas.openxmlformats.org/officeDocument/2006/relationships/hyperlink" Target="https://www.caixa.gov.br/Downloads/sinapi-cadernos-tecnicos/SINAPI-CT-LOUCAS-E-METAIS.pdf" TargetMode="External"/><Relationship Id="rId7353" Type="http://schemas.openxmlformats.org/officeDocument/2006/relationships/hyperlink" Target="https://www.caixa.gov.br/Downloads/sinapi-cadernos-tecnicos/SINAPI-CT-MASSA-UNICA-EXTERNA.pdf" TargetMode="External"/><Relationship Id="rId7560" Type="http://schemas.openxmlformats.org/officeDocument/2006/relationships/hyperlink" Target="https://www.caixa.gov.br/Downloads/sinapi-cadernos-tecnicos/SINAPI-CT-PAREDES-DE-CONCRETO-ESTUCAMENTO.pdf" TargetMode="External"/><Relationship Id="rId8404" Type="http://schemas.openxmlformats.org/officeDocument/2006/relationships/hyperlink" Target="https://www.caixa.gov.br/Downloads/sinapi-cadernos-tecnicos/SINAPI-CT-RASGOS-E-FIXACOES.pdf" TargetMode="External"/><Relationship Id="rId8611" Type="http://schemas.openxmlformats.org/officeDocument/2006/relationships/hyperlink" Target="https://www.caixa.gov.br/Downloads/sinapi-cadernos-tecnicos/SINAPI-CT-REDES-DE-LOGICA-TELEFONIA-E-IMAGEM.pdf" TargetMode="External"/><Relationship Id="rId2498" Type="http://schemas.openxmlformats.org/officeDocument/2006/relationships/hyperlink" Target="https://www.caixa.gov.br/Downloads/sinapi-cadernos-tecnicos/SINAPI-CT-DEPRECIACAO-JUROS-IMPOSTOS-E-SEGUROS-MANUTENCAO-E-MATERIAIS-NA-OPERACAO-DOS-EQUIPAMENTOS.pdf" TargetMode="External"/><Relationship Id="rId3549" Type="http://schemas.openxmlformats.org/officeDocument/2006/relationships/hyperlink" Target="https://www.caixa.gov.br/Downloads/sinapi-cadernos-tecnicos/SINAPI-CT-ESQUADRIAS-PORTAS.pdf" TargetMode="External"/><Relationship Id="rId4947" Type="http://schemas.openxmlformats.org/officeDocument/2006/relationships/hyperlink" Target="https://www.caixa.gov.br/Downloads/sinapi-cadernos-tecnicos/SINAPI-CT-INSTALACOES-HIDRAULICAS-RESERVACAO-E-BOMBAS-DE-RECALQUE.pdf" TargetMode="External"/><Relationship Id="rId6162" Type="http://schemas.openxmlformats.org/officeDocument/2006/relationships/hyperlink" Target="https://www.caixa.gov.br/Downloads/sinapi-cadernos-tecnicos/SINAPI-CT-INSTALACOES-DE-GAS-E-INCENDIO-EM-ACO-E-FERRO-GALVANIZADO.pdf" TargetMode="External"/><Relationship Id="rId7006" Type="http://schemas.openxmlformats.org/officeDocument/2006/relationships/hyperlink" Target="https://www.caixa.gov.br/Downloads/sinapi-metodologia/Livro_SINAPI_Calculos_Parametros.pdf" TargetMode="External"/><Relationship Id="rId7213" Type="http://schemas.openxmlformats.org/officeDocument/2006/relationships/hyperlink" Target="https://www.caixa.gov.br/Downloads/sinapi-cadernos-tecnicos/SINAPI-CT-LOUCAS-E-METAIS.pdf" TargetMode="External"/><Relationship Id="rId7420" Type="http://schemas.openxmlformats.org/officeDocument/2006/relationships/hyperlink" Target="https://www.caixa.gov.br/Downloads/sinapi-cadernos-tecnicos/SINAPI-CT-MASSA-UNICA-INTERNA.pdf" TargetMode="External"/><Relationship Id="rId677" Type="http://schemas.openxmlformats.org/officeDocument/2006/relationships/hyperlink" Target="https://www.caixa.gov.br/Downloads/sinapi-cadernos-tecnicos/SINAPI-CT-ASSENTAMENTO-DE-TUBOS-DE-ESGOTO-OU-DRENAGEM-PLUVIAL-EM-CONCRETO.pdf" TargetMode="External"/><Relationship Id="rId2358" Type="http://schemas.openxmlformats.org/officeDocument/2006/relationships/hyperlink" Target="https://www.caixa.gov.br/Downloads/sinapi-cadernos-tecnicos/SINAPI-CT-DEPRECIACAO-JUROS-IMPOSTOS-E-SEGUROS-MANUTENCAO-E-MATERIAIS-NA-OPERACAO-DOS-EQUIPAMENTOS.pdf" TargetMode="External"/><Relationship Id="rId3756" Type="http://schemas.openxmlformats.org/officeDocument/2006/relationships/hyperlink" Target="https://www.caixa.gov.br/Downloads/sinapi-cadernos-tecnicos/SINAPI-CT-ESTRUTURAS-DE-CONTENCAO-PERFIS-PRANCHADOS-CORTINAS-E-MUROS-DE-ARRIMO.pdf" TargetMode="External"/><Relationship Id="rId3963" Type="http://schemas.openxmlformats.org/officeDocument/2006/relationships/hyperlink" Target="https://www.caixa.gov.br/Downloads/sinapi-cadernos-tecnicos/SINAPI-CT-FOSSAS-E-SUMIDOUROS.pdf" TargetMode="External"/><Relationship Id="rId4807" Type="http://schemas.openxmlformats.org/officeDocument/2006/relationships/hyperlink" Target="https://www.caixa.gov.br/Downloads/sinapi-cadernos-tecnicos/SINAPI-CT-INSTALACOES-HIDRAULICAS-RESERVACAO-E-BOMBAS-DE-RECALQUE.pdf" TargetMode="External"/><Relationship Id="rId6022" Type="http://schemas.openxmlformats.org/officeDocument/2006/relationships/hyperlink" Target="https://www.caixa.gov.br/Downloads/sinapi-cadernos-tecnicos/SINAPI-CT-INSTALACOES-DE-GAS-E-INCENDIO-EM-ACO-E-FERRO-GALVANIZADO.pdf" TargetMode="External"/><Relationship Id="rId9178" Type="http://schemas.openxmlformats.org/officeDocument/2006/relationships/hyperlink" Target="https://www.caixa.gov.br/Downloads/sinapi-cadernos-tecnicos/SINAPI-CT-TRANSPORTE-DE-MATERIAIS-DENTRO-DO-CANTEIRO-DE-OBRAS.pdf" TargetMode="External"/><Relationship Id="rId9385" Type="http://schemas.openxmlformats.org/officeDocument/2006/relationships/hyperlink" Target="https://www.caixa.gov.br/Downloads/sinapi-cadernos-tecnicos/SINAPI-CT-TRATAMENTOS-SUPERFICIAIS.pdf" TargetMode="External"/><Relationship Id="rId884" Type="http://schemas.openxmlformats.org/officeDocument/2006/relationships/hyperlink" Target="https://www.caixa.gov.br/Downloads/sinapi-cadernos-tecnicos/SINAPI-CT-ATERROS-BASES-SUB-BASES-E-IMPRIMACOES.pdf" TargetMode="External"/><Relationship Id="rId2565" Type="http://schemas.openxmlformats.org/officeDocument/2006/relationships/hyperlink" Target="https://www.caixa.gov.br/Downloads/sinapi-cadernos-tecnicos/SINAPI-CT-DEPRECIACAO-JUROS-IMPOSTOS-E-SEGUROS-MANUTENCAO-E-MATERIAIS-NA-OPERACAO-DOS-EQUIPAMENTOS.pdf" TargetMode="External"/><Relationship Id="rId2772" Type="http://schemas.openxmlformats.org/officeDocument/2006/relationships/hyperlink" Target="https://www.caixa.gov.br/Downloads/sinapi-cadernos-tecnicos/SINAPI-CT-DRENOS.pdf" TargetMode="External"/><Relationship Id="rId3409" Type="http://schemas.openxmlformats.org/officeDocument/2006/relationships/hyperlink" Target="https://www.caixa.gov.br/Downloads/sinapi-cadernos-tecnicos/SINAPI-CT-ESGOTAMENTO-DE-VALA-E-REBAIXAMENTO-DO-LENCOL-FREATICO.pdf" TargetMode="External"/><Relationship Id="rId3616" Type="http://schemas.openxmlformats.org/officeDocument/2006/relationships/hyperlink" Target="https://www.caixa.gov.br/Downloads/sinapi-cadernos-tecnicos/SINAPI-CT-ESTACAS-EM-HELICE-CONTINUA.pdf" TargetMode="External"/><Relationship Id="rId3823" Type="http://schemas.openxmlformats.org/officeDocument/2006/relationships/hyperlink" Target="https://www.caixa.gov.br/Downloads/sinapi-cadernos-tecnicos/SINAPI-CT-ESTRUTURAS-DE-MADEIRA.pdf" TargetMode="External"/><Relationship Id="rId6979" Type="http://schemas.openxmlformats.org/officeDocument/2006/relationships/hyperlink" Target="https://www.caixa.gov.br/Downloads/sinapi-metodologia/Livro_SINAPI_Calculos_Parametros.pdf" TargetMode="External"/><Relationship Id="rId8194" Type="http://schemas.openxmlformats.org/officeDocument/2006/relationships/hyperlink" Target="https://www.caixa.gov.br/Downloads/sinapi-cadernos-tecnicos/SINAPI-CT-POCOS-DE-VISITA-E-CAIXAS-PARA-BOCAS-DE-LOBO.pdf" TargetMode="External"/><Relationship Id="rId9038" Type="http://schemas.openxmlformats.org/officeDocument/2006/relationships/hyperlink" Target="https://www.caixa.gov.br/Downloads/sinapi-cadernos-tecnicos/SINAPI-CT-TRANSFORMADORES.pdf" TargetMode="External"/><Relationship Id="rId9592" Type="http://schemas.openxmlformats.org/officeDocument/2006/relationships/hyperlink" Target="https://www.caixa.gov.br/Downloads/sinapi-cadernos-tecnicos/SINAPI-CT-VALVULAS-E-REGISTROS-PARA-SISTEMAS-PREDIAIS.pdf" TargetMode="External"/><Relationship Id="rId537" Type="http://schemas.openxmlformats.org/officeDocument/2006/relationships/hyperlink" Target="https://www.caixa.gov.br/Downloads/sinapi-cadernos-tecnicos/SINAPI-CT-ASSENTAMENTO-DE-TUBOS-DE-PVC-E-METALICOS-EM-REDES-DE-AGUA.pdf" TargetMode="External"/><Relationship Id="rId744" Type="http://schemas.openxmlformats.org/officeDocument/2006/relationships/hyperlink" Target="https://www.caixa.gov.br/Downloads/sinapi-cadernos-tecnicos/SINAPI-CT-ATERRO-E-REATERRO-DE-VALAS.pdf" TargetMode="External"/><Relationship Id="rId951" Type="http://schemas.openxmlformats.org/officeDocument/2006/relationships/hyperlink" Target="https://www.caixa.gov.br/Downloads/sinapi-cadernos-tecnicos/SINAPI-CT-ATERROS-BASES-SUB-BASES-E-IMPRIMACOES.pdf" TargetMode="External"/><Relationship Id="rId1167" Type="http://schemas.openxmlformats.org/officeDocument/2006/relationships/hyperlink" Target="https://www.caixa.gov.br/Downloads/sinapi-cadernos-tecnicos/SINAPI-CT-CAIXAS-DE-AGUA-PARA-EDIFICACOES.pdf" TargetMode="External"/><Relationship Id="rId1374" Type="http://schemas.openxmlformats.org/officeDocument/2006/relationships/hyperlink" Target="https://www.caixa.gov.br/Downloads/sinapi-cadernos-tecnicos/SINAPI-CT-CONCRETO-PROTENDIDO.pdf" TargetMode="External"/><Relationship Id="rId1581" Type="http://schemas.openxmlformats.org/officeDocument/2006/relationships/hyperlink" Target="https://www.caixa.gov.br/Downloads/sinapi-cadernos-tecnicos/SINAPI-CT-CUSTOS-HORARIOS-PRODUTIVO-E-IMPRODUTIVO-DOS-EQUIPAMENTOS.pdf" TargetMode="External"/><Relationship Id="rId2218" Type="http://schemas.openxmlformats.org/officeDocument/2006/relationships/hyperlink" Target="https://www.caixa.gov.br/Downloads/sinapi-cadernos-tecnicos/SINAPI-CT-DEPRECIACAO-JUROS-IMPOSTOS-E-SEGUROS-MANUTENCAO-E-MATERIAIS-NA-OPERACAO-DOS-EQUIPAMENTOS.pdf" TargetMode="External"/><Relationship Id="rId2425" Type="http://schemas.openxmlformats.org/officeDocument/2006/relationships/hyperlink" Target="https://www.caixa.gov.br/Downloads/sinapi-cadernos-tecnicos/SINAPI-CT-DEPRECIACAO-JUROS-IMPOSTOS-E-SEGUROS-MANUTENCAO-E-MATERIAIS-NA-OPERACAO-DOS-EQUIPAMENTOS.pdf" TargetMode="External"/><Relationship Id="rId2632" Type="http://schemas.openxmlformats.org/officeDocument/2006/relationships/hyperlink" Target="https://www.caixa.gov.br/Downloads/sinapi-cadernos-tecnicos/SINAPI-CT-DEPRECIACAO-JUROS-IMPOSTOS-E-SEGUROS-MANUTENCAO-E-MATERIAIS-NA-OPERACAO-DOS-EQUIPAMENTOS.pdf" TargetMode="External"/><Relationship Id="rId5788" Type="http://schemas.openxmlformats.org/officeDocument/2006/relationships/hyperlink" Target="https://www.caixa.gov.br/Downloads/sinapi-cadernos-tecnicos/SINAPI-CT-INSTALACOES-PREDIAIS-DE-AGUA-QUENTE-EM-CPVC.pdf" TargetMode="External"/><Relationship Id="rId5995" Type="http://schemas.openxmlformats.org/officeDocument/2006/relationships/hyperlink" Target="https://www.caixa.gov.br/Downloads/sinapi-cadernos-tecnicos/SINAPI-CT-INSTALACOES-DE-GAS-E-INCENDIO-EM-ACO-E-FERRO-GALVANIZADO.pdf" TargetMode="External"/><Relationship Id="rId6839" Type="http://schemas.openxmlformats.org/officeDocument/2006/relationships/hyperlink" Target="https://www.caixa.gov.br/Downloads/sinapi-metodologia/Livro_SINAPI_Calculos_Parametros.pdf" TargetMode="External"/><Relationship Id="rId9245" Type="http://schemas.openxmlformats.org/officeDocument/2006/relationships/hyperlink" Target="https://www.caixa.gov.br/Downloads/sinapi-cadernos-tecnicos/SINAPI-CT-TRANSPORTE-CARGA-E-DESCARGA-DE-MATERIAIS.pdf" TargetMode="External"/><Relationship Id="rId9452" Type="http://schemas.openxmlformats.org/officeDocument/2006/relationships/hyperlink" Target="https://www.caixa.gov.br/Downloads/sinapi-cadernos-tecnicos/SINAPI-CT-TUBULACAO-FLANGEADA-PARA-REDES-DE-AGUA.pdf" TargetMode="External"/><Relationship Id="rId80" Type="http://schemas.openxmlformats.org/officeDocument/2006/relationships/hyperlink" Target="https://www.caixa.gov.br/Downloads/sinapi-cadernos-tecnicos/SINAPI-CT-ALVENARIA-DE-VEDACAO.pdf" TargetMode="External"/><Relationship Id="rId604" Type="http://schemas.openxmlformats.org/officeDocument/2006/relationships/hyperlink" Target="https://www.caixa.gov.br/Downloads/sinapi-cadernos-tecnicos/SINAPI-CT-ASSENTAMENTO-DE-TUBOS-DE-PVC-E-METALICOS-EM-REDES-DE-AGUA.pdf" TargetMode="External"/><Relationship Id="rId811" Type="http://schemas.openxmlformats.org/officeDocument/2006/relationships/hyperlink" Target="https://www.caixa.gov.br/Downloads/sinapi-cadernos-tecnicos/SINAPI-CT-ATERROS-BASES-SUB-BASES-E-IMPRIMACOES.pdf" TargetMode="External"/><Relationship Id="rId1027" Type="http://schemas.openxmlformats.org/officeDocument/2006/relationships/hyperlink" Target="https://www.caixa.gov.br/Downloads/sinapi-cadernos-tecnicos/SINAPI-CT-BOCAS-PARA-BUEIROS.pdf" TargetMode="External"/><Relationship Id="rId1234" Type="http://schemas.openxmlformats.org/officeDocument/2006/relationships/hyperlink" Target="https://www.caixa.gov.br/Downloads/sinapi-cadernos-tecnicos/SINAPI-CT-CANALETAS-GRELHAS-E-CAIXAS-COM-GRELHA-PARA-DRENAGEM.pdf" TargetMode="External"/><Relationship Id="rId1441" Type="http://schemas.openxmlformats.org/officeDocument/2006/relationships/hyperlink" Target="https://www.caixa.gov.br/Downloads/sinapi-cadernos-tecnicos/SINAPI-CT-CONTRAPISO.pdf" TargetMode="External"/><Relationship Id="rId4597" Type="http://schemas.openxmlformats.org/officeDocument/2006/relationships/hyperlink" Target="https://www.caixa.gov.br/Downloads/sinapi-cadernos-tecnicos/SINAPI-CT-INSTALACOES-ELETRICAS-ELETRODUTOS-CONEXOES-E-CONDULETES-APARENTES.pdf" TargetMode="External"/><Relationship Id="rId5648" Type="http://schemas.openxmlformats.org/officeDocument/2006/relationships/hyperlink" Target="https://www.caixa.gov.br/Downloads/sinapi-cadernos-tecnicos/SINAPI-CT-INSTALACOES-PREDIAIS-DE-AGUA-FRIA-EM-PVC.pdf" TargetMode="External"/><Relationship Id="rId5855" Type="http://schemas.openxmlformats.org/officeDocument/2006/relationships/hyperlink" Target="https://www.caixa.gov.br/Downloads/sinapi-cadernos-tecnicos/SINAPI-CT-INSTALACOES-PREDIAIS-DE-AGUAS-PLUVIAIS-TUBOS-CONEXOES-CAIXAS-E-RALOS.pdf" TargetMode="External"/><Relationship Id="rId6906" Type="http://schemas.openxmlformats.org/officeDocument/2006/relationships/hyperlink" Target="https://www.caixa.gov.br/Downloads/sinapi-metodologia/Livro_SINAPI_Calculos_Parametros.pdf" TargetMode="External"/><Relationship Id="rId8054" Type="http://schemas.openxmlformats.org/officeDocument/2006/relationships/hyperlink" Target="https://www.caixa.gov.br/Downloads/sinapi-cadernos-tecnicos/SINAPI-CT-POSTES-DE-CONCRETO-E-METALICOS.pdf" TargetMode="External"/><Relationship Id="rId8261" Type="http://schemas.openxmlformats.org/officeDocument/2006/relationships/hyperlink" Target="https://www.caixa.gov.br/Downloads/sinapi-cadernos-tecnicos/SINAPI-CT-POCOS-DE-VISITA-E-CAIXAS-PARA-BOCAS-DE-LOBO.pdf" TargetMode="External"/><Relationship Id="rId9105" Type="http://schemas.openxmlformats.org/officeDocument/2006/relationships/hyperlink" Target="https://www.caixa.gov.br/Downloads/sinapi-cadernos-tecnicos/SINAPI-CT-TRANSPORTE-FLUVIAL-CARGA-E-DESCARGA.pdf" TargetMode="External"/><Relationship Id="rId9312" Type="http://schemas.openxmlformats.org/officeDocument/2006/relationships/hyperlink" Target="https://www.caixa.gov.br/Downloads/sinapi-cadernos-tecnicos/SINAPI-CT-TRANSPORTE-CARGA-E-DESCARGA-DE-MATERIAIS.pdf" TargetMode="External"/><Relationship Id="rId1301" Type="http://schemas.openxmlformats.org/officeDocument/2006/relationships/hyperlink" Target="https://www.caixa.gov.br/Downloads/sinapi-cadernos-tecnicos/SINAPI-CT-CONCRETAGEM-PARA-ESTRUTURAS-DE-CONCRETO-ARMADO.pdf" TargetMode="External"/><Relationship Id="rId3199" Type="http://schemas.openxmlformats.org/officeDocument/2006/relationships/hyperlink" Target="https://www.caixa.gov.br/Downloads/sinapi-cadernos-tecnicos/SINAPI-CT-ESCAVACAO-VERTICAL-A-CEU-ABERTO.pdf" TargetMode="External"/><Relationship Id="rId4457" Type="http://schemas.openxmlformats.org/officeDocument/2006/relationships/hyperlink" Target="https://www.caixa.gov.br/Downloads/sinapi-cadernos-tecnicos/SINAPI-CT-INSTALACOES-ELETRICAS-ELETRODUTOS-EMBUTIDOS-CABOS-CAIXAS-TOMADAS-E-INTERRUPTORES.pdf" TargetMode="External"/><Relationship Id="rId4664" Type="http://schemas.openxmlformats.org/officeDocument/2006/relationships/hyperlink" Target="https://www.caixa.gov.br/Downloads/sinapi-cadernos-tecnicos/SINAPI-CT-INSTALACOES-ELETRICAS-QUADROS-CABOS-DISJUNTORES-CONTATORES-E-BARRAMENTOS-BLINDADOS.pdf" TargetMode="External"/><Relationship Id="rId5508" Type="http://schemas.openxmlformats.org/officeDocument/2006/relationships/hyperlink" Target="https://www.caixa.gov.br/Downloads/sinapi-cadernos-tecnicos/SINAPI-CT-INSTALACOES-PREDIAIS-DE-AGUA-FRIA-EM-PVC.pdf" TargetMode="External"/><Relationship Id="rId5715" Type="http://schemas.openxmlformats.org/officeDocument/2006/relationships/hyperlink" Target="https://www.caixa.gov.br/Downloads/sinapi-cadernos-tecnicos/SINAPI-CT-INSTALACOES-PREDIAIS-DE-AGUA-QUENTE-EM-CPVC.pdf" TargetMode="External"/><Relationship Id="rId7070" Type="http://schemas.openxmlformats.org/officeDocument/2006/relationships/hyperlink" Target="https://www.caixa.gov.br/Downloads/sinapi-metodologia/Livro_SINAPI_Calculos_Parametros.pdf" TargetMode="External"/><Relationship Id="rId8121" Type="http://schemas.openxmlformats.org/officeDocument/2006/relationships/hyperlink" Target="https://www.caixa.gov.br/Downloads/sinapi-cadernos-tecnicos/SINAPI-CT-POCOS-DE-VISITA-E-CAIXAS-PARA-BOCAS-DE-LOBO.pdf" TargetMode="External"/><Relationship Id="rId3059" Type="http://schemas.openxmlformats.org/officeDocument/2006/relationships/hyperlink" Target="https://www.caixa.gov.br/Downloads/sinapi-cadernos-tecnicos/SINAPI-CT-ESCADAS.pdf" TargetMode="External"/><Relationship Id="rId3266" Type="http://schemas.openxmlformats.org/officeDocument/2006/relationships/hyperlink" Target="https://www.caixa.gov.br/Downloads/sinapi-cadernos-tecnicos/SINAPI-CT-ESCAVACAO-DE-VALAS.pdf" TargetMode="External"/><Relationship Id="rId3473" Type="http://schemas.openxmlformats.org/officeDocument/2006/relationships/hyperlink" Target="https://www.caixa.gov.br/Downloads/sinapi-cadernos-tecnicos/SINAPI-CT-ESQUADRIAS-PORTAS.pdf" TargetMode="External"/><Relationship Id="rId4317" Type="http://schemas.openxmlformats.org/officeDocument/2006/relationships/hyperlink" Target="https://www.caixa.gov.br/Downloads/sinapi-cadernos-tecnicos/SINAPI-CT-ILUMINACAO-PREDIAL-E-MONITORAMENTO.pdf" TargetMode="External"/><Relationship Id="rId4524" Type="http://schemas.openxmlformats.org/officeDocument/2006/relationships/hyperlink" Target="https://www.caixa.gov.br/Downloads/sinapi-cadernos-tecnicos/SINAPI-CT-INSTALACOES-ELETRICAS-ELETRODUTOS-EMBUTIDOS-CABOS-CAIXAS-TOMADAS-E-INTERRUPTORES.pdf" TargetMode="External"/><Relationship Id="rId4871" Type="http://schemas.openxmlformats.org/officeDocument/2006/relationships/hyperlink" Target="https://www.caixa.gov.br/Downloads/sinapi-cadernos-tecnicos/SINAPI-CT-INSTALACOES-HIDRAULICAS-RESERVACAO-E-BOMBAS-DE-RECALQUE.pdf" TargetMode="External"/><Relationship Id="rId5922" Type="http://schemas.openxmlformats.org/officeDocument/2006/relationships/hyperlink" Target="https://www.caixa.gov.br/Downloads/sinapi-cadernos-tecnicos/SINAPI-CT-INSTALACOES-DE-DIVISORIAS-DIVERSAS.pdf" TargetMode="External"/><Relationship Id="rId187" Type="http://schemas.openxmlformats.org/officeDocument/2006/relationships/hyperlink" Target="https://www.caixa.gov.br/Downloads/sinapi-cadernos-tecnicos/SINAPI-CT-ARGAMASSAS.pdf" TargetMode="External"/><Relationship Id="rId394" Type="http://schemas.openxmlformats.org/officeDocument/2006/relationships/hyperlink" Target="https://www.caixa.gov.br/Downloads/sinapi-cadernos-tecnicos/SINAPI-CT-ASSENTAMENTO-DE-TUBOS-DE-ESGOTO-EM-PVC-E-PEAD.pdf" TargetMode="External"/><Relationship Id="rId2075" Type="http://schemas.openxmlformats.org/officeDocument/2006/relationships/hyperlink" Target="https://www.caixa.gov.br/Downloads/sinapi-cadernos-tecnicos/SINAPI-CT-DEPRECIACAO-JUROS-IMPOSTOS-E-SEGUROS-MANUTENCAO-E-MATERIAIS-NA-OPERACAO-DOS-EQUIPAMENTOS.pdf" TargetMode="External"/><Relationship Id="rId2282" Type="http://schemas.openxmlformats.org/officeDocument/2006/relationships/hyperlink" Target="https://www.caixa.gov.br/Downloads/sinapi-cadernos-tecnicos/SINAPI-CT-DEPRECIACAO-JUROS-IMPOSTOS-E-SEGUROS-MANUTENCAO-E-MATERIAIS-NA-OPERACAO-DOS-EQUIPAMENTOS.pdf" TargetMode="External"/><Relationship Id="rId3126" Type="http://schemas.openxmlformats.org/officeDocument/2006/relationships/hyperlink" Target="https://www.caixa.gov.br/Downloads/sinapi-cadernos-tecnicos/SINAPI-CT-ESCADAS.pdf" TargetMode="External"/><Relationship Id="rId3680" Type="http://schemas.openxmlformats.org/officeDocument/2006/relationships/hyperlink" Target="https://www.caixa.gov.br/Downloads/sinapi-cadernos-tecnicos/SINAPI-CT-ESTRUTURA-E-TRAMA-PARA-COBERTURA.pdf" TargetMode="External"/><Relationship Id="rId4731" Type="http://schemas.openxmlformats.org/officeDocument/2006/relationships/hyperlink" Target="https://www.caixa.gov.br/Downloads/sinapi-cadernos-tecnicos/SINAPI-CT-INSTALACOES-ELETRICAS-REDE-DE-DISTRIBUICAO.pdf" TargetMode="External"/><Relationship Id="rId6489" Type="http://schemas.openxmlformats.org/officeDocument/2006/relationships/hyperlink" Target="https://www.caixa.gov.br/Downloads/sinapi-cadernos-tecnicos/SINAPI-CT-INSTALACOES-EM-COBRE.pdf" TargetMode="External"/><Relationship Id="rId7887" Type="http://schemas.openxmlformats.org/officeDocument/2006/relationships/hyperlink" Target="https://www.caixa.gov.br/Downloads/sinapi-cadernos-tecnicos/SINAPI-CT-PINTURA-EM-MADEIRA.pdf" TargetMode="External"/><Relationship Id="rId8938" Type="http://schemas.openxmlformats.org/officeDocument/2006/relationships/hyperlink" Target="https://www.caixa.gov.br/Downloads/sinapi-cadernos-tecnicos/SINAPI-CT-SISTEMAS-DE-MEDICAO.pdf" TargetMode="External"/><Relationship Id="rId254" Type="http://schemas.openxmlformats.org/officeDocument/2006/relationships/hyperlink" Target="https://www.caixa.gov.br/Downloads/sinapi-cadernos-tecnicos/SINAPI-CT-ARGAMASSAS.pdf" TargetMode="External"/><Relationship Id="rId1091" Type="http://schemas.openxmlformats.org/officeDocument/2006/relationships/hyperlink" Target="https://www.caixa.gov.br/Downloads/sinapi-cadernos-tecnicos/SINAPI-CT-CAIXAS-ENTERRADAS.pdf" TargetMode="External"/><Relationship Id="rId3333" Type="http://schemas.openxmlformats.org/officeDocument/2006/relationships/hyperlink" Target="https://www.caixa.gov.br/Downloads/sinapi-cadernos-tecnicos/SINAPI-CT-ESCAVACAO-DE-VALAS.pdf" TargetMode="External"/><Relationship Id="rId3540" Type="http://schemas.openxmlformats.org/officeDocument/2006/relationships/hyperlink" Target="https://www.caixa.gov.br/Downloads/sinapi-cadernos-tecnicos/SINAPI-CT-ESQUADRIAS-PORTAS.pdf" TargetMode="External"/><Relationship Id="rId5298" Type="http://schemas.openxmlformats.org/officeDocument/2006/relationships/hyperlink" Target="https://www.caixa.gov.br/Downloads/sinapi-cadernos-tecnicos/SINAPI-CT-INSTALACOES-HIDRAULICAS-EM-PPR.pdf" TargetMode="External"/><Relationship Id="rId6696" Type="http://schemas.openxmlformats.org/officeDocument/2006/relationships/hyperlink" Target="https://www.caixa.gov.br/Downloads/sinapi-cadernos-tecnicos/SINAPI-CT-LIGACOES-PREDIAIS-DE-AGUA-E-ESGOTO.pdf" TargetMode="External"/><Relationship Id="rId7747" Type="http://schemas.openxmlformats.org/officeDocument/2006/relationships/hyperlink" Target="https://www.caixa.gov.br/Downloads/sinapi-cadernos-tecnicos/SINAPI-CT-PERFURACAO-HORIZONTAL-DIRECIONAL-HDD.pdf" TargetMode="External"/><Relationship Id="rId7954" Type="http://schemas.openxmlformats.org/officeDocument/2006/relationships/hyperlink" Target="https://www.caixa.gov.br/Downloads/sinapi-cadernos-tecnicos/SINAPI-CT-PINTURA-PARA-PISOS-E-PARA-SINALIZACAO-HORIZONTAL-E-VERTICAL.pdf" TargetMode="External"/><Relationship Id="rId114" Type="http://schemas.openxmlformats.org/officeDocument/2006/relationships/hyperlink" Target="https://www.caixa.gov.br/Downloads/sinapi-cadernos-tecnicos/SINAPI-CT-ARGAMASSAS.pdf" TargetMode="External"/><Relationship Id="rId461" Type="http://schemas.openxmlformats.org/officeDocument/2006/relationships/hyperlink" Target="https://www.caixa.gov.br/Downloads/sinapi-cadernos-tecnicos/SINAPI-CT-ASSENTAMENTO-DE-TUBOS-DE-PVC-E-METALICOS-EM-REDES-DE-AGUA.pdf" TargetMode="External"/><Relationship Id="rId2142" Type="http://schemas.openxmlformats.org/officeDocument/2006/relationships/hyperlink" Target="https://www.caixa.gov.br/Downloads/sinapi-cadernos-tecnicos/SINAPI-CT-DEPRECIACAO-JUROS-IMPOSTOS-E-SEGUROS-MANUTENCAO-E-MATERIAIS-NA-OPERACAO-DOS-EQUIPAMENTOS.pdf" TargetMode="External"/><Relationship Id="rId3400" Type="http://schemas.openxmlformats.org/officeDocument/2006/relationships/hyperlink" Target="https://www.caixa.gov.br/Downloads/sinapi-cadernos-tecnicos/SINAPI-CT-ESCORAMENTO-E-PREPARO-DE-FUNDO-DE-VALAS.pdf" TargetMode="External"/><Relationship Id="rId6349" Type="http://schemas.openxmlformats.org/officeDocument/2006/relationships/hyperlink" Target="https://www.caixa.gov.br/Downloads/sinapi-cadernos-tecnicos/SINAPI-CT-INSTALACOES-DE-AR-CONDICIONADO.pdf" TargetMode="External"/><Relationship Id="rId6556" Type="http://schemas.openxmlformats.org/officeDocument/2006/relationships/hyperlink" Target="https://www.caixa.gov.br/Downloads/sinapi-cadernos-tecnicos/SINAPI-CT-INSTALACOES-EM-COBRE.pdf" TargetMode="External"/><Relationship Id="rId6763" Type="http://schemas.openxmlformats.org/officeDocument/2006/relationships/hyperlink" Target="https://www.caixa.gov.br/Downloads/sinapi-metodologia/Livro_SINAPI_Calculos_Parametros.pdf" TargetMode="External"/><Relationship Id="rId6970" Type="http://schemas.openxmlformats.org/officeDocument/2006/relationships/hyperlink" Target="https://www.caixa.gov.br/Downloads/sinapi-metodologia/Livro_SINAPI_Calculos_Parametros.pdf" TargetMode="External"/><Relationship Id="rId7607" Type="http://schemas.openxmlformats.org/officeDocument/2006/relationships/hyperlink" Target="https://www.caixa.gov.br/Downloads/sinapi-cadernos-tecnicos/SINAPI-CT-PARQUINHOS-E-EQUIPAMENTOS-DE-GINASTICA-AO-AR-LIVRE.pdf" TargetMode="External"/><Relationship Id="rId7814" Type="http://schemas.openxmlformats.org/officeDocument/2006/relationships/hyperlink" Target="https://www.caixa.gov.br/Downloads/sinapi-cadernos-tecnicos/SINAPI-CT-PINTURA-EXTERNA.pdf" TargetMode="External"/><Relationship Id="rId321" Type="http://schemas.openxmlformats.org/officeDocument/2006/relationships/hyperlink" Target="https://www.caixa.gov.br/Downloads/sinapi-cadernos-tecnicos/SINAPI-CT-ARMACAO-PARA-ESTRUTURAS-DE-CONCRETO-ARMADO.pdf" TargetMode="External"/><Relationship Id="rId2002" Type="http://schemas.openxmlformats.org/officeDocument/2006/relationships/hyperlink" Target="https://www.caixa.gov.br/Downloads/sinapi-cadernos-tecnicos/SINAPI-CT-DEPRECIACAO-JUROS-IMPOSTOS-E-SEGUROS-MANUTENCAO-E-MATERIAIS-NA-OPERACAO-DOS-EQUIPAMENTOS.pdf" TargetMode="External"/><Relationship Id="rId2959" Type="http://schemas.openxmlformats.org/officeDocument/2006/relationships/hyperlink" Target="https://www.caixa.gov.br/Downloads/sinapi-cadernos-tecnicos/SINAPI-CT-ENERGIA-SOLAR-PARA-EDIFICACOES.pdf" TargetMode="External"/><Relationship Id="rId5158" Type="http://schemas.openxmlformats.org/officeDocument/2006/relationships/hyperlink" Target="https://www.caixa.gov.br/Downloads/sinapi-cadernos-tecnicos/SINAPI-CT-INSTALACOES-HIDRAULICAS-EM-PEX.pdf" TargetMode="External"/><Relationship Id="rId5365" Type="http://schemas.openxmlformats.org/officeDocument/2006/relationships/hyperlink" Target="https://www.caixa.gov.br/Downloads/sinapi-cadernos-tecnicos/SINAPI-CT-INSTALACOES-PREDIAIS-DE-ESGOTO-TUBOS-E-CONEXOES.pdf" TargetMode="External"/><Relationship Id="rId5572" Type="http://schemas.openxmlformats.org/officeDocument/2006/relationships/hyperlink" Target="https://www.caixa.gov.br/Downloads/sinapi-cadernos-tecnicos/SINAPI-CT-INSTALACOES-PREDIAIS-DE-AGUA-FRIA-EM-PVC.pdf" TargetMode="External"/><Relationship Id="rId6209" Type="http://schemas.openxmlformats.org/officeDocument/2006/relationships/hyperlink" Target="https://www.caixa.gov.br/Downloads/sinapi-cadernos-tecnicos/SINAPI-CT-INSTALACOES-DE-GAS-E-INCENDIO-EM-ACO-E-FERRO-GALVANIZADO.pdf" TargetMode="External"/><Relationship Id="rId6416" Type="http://schemas.openxmlformats.org/officeDocument/2006/relationships/hyperlink" Target="https://www.caixa.gov.br/Downloads/sinapi-cadernos-tecnicos/SINAPI-CT-INSTALACOES-EM-COBRE.pdf" TargetMode="External"/><Relationship Id="rId6623" Type="http://schemas.openxmlformats.org/officeDocument/2006/relationships/hyperlink" Target="https://www.caixa.gov.br/Downloads/sinapi-cadernos-tecnicos/SINAPI-CT-INSTALACOES-PARA-CANTEIROS-DE-OBRAS.pdf" TargetMode="External"/><Relationship Id="rId6830" Type="http://schemas.openxmlformats.org/officeDocument/2006/relationships/hyperlink" Target="https://www.caixa.gov.br/Downloads/sinapi-metodologia/Livro_SINAPI_Calculos_Parametros.pdf" TargetMode="External"/><Relationship Id="rId1768" Type="http://schemas.openxmlformats.org/officeDocument/2006/relationships/hyperlink" Target="https://www.caixa.gov.br/Downloads/sinapi-cadernos-tecnicos/SINAPI-CT-CUSTOS-HORARIOS-PRODUTIVO-E-IMPRODUTIVO-DOS-EQUIPAMENTOS.pdf" TargetMode="External"/><Relationship Id="rId2819" Type="http://schemas.openxmlformats.org/officeDocument/2006/relationships/hyperlink" Target="https://www.caixa.gov.br/Downloads/sinapi-cadernos-tecnicos/SINAPI-CT-DUTOS-PARA-AR-CONDICIONADO.pdf" TargetMode="External"/><Relationship Id="rId4174" Type="http://schemas.openxmlformats.org/officeDocument/2006/relationships/hyperlink" Target="https://www.caixa.gov.br/Downloads/sinapi-cadernos-tecnicos/SINAPI-CT-GESSO.pdf" TargetMode="External"/><Relationship Id="rId4381" Type="http://schemas.openxmlformats.org/officeDocument/2006/relationships/hyperlink" Target="https://www.caixa.gov.br/Downloads/sinapi-cadernos-tecnicos/SINAPI-CT-INSTALACOES-ELETRICAS-ELETRODUTOS-EMBUTIDOS-CABOS-CAIXAS-TOMADAS-E-INTERRUPTORES.pdf" TargetMode="External"/><Relationship Id="rId5018" Type="http://schemas.openxmlformats.org/officeDocument/2006/relationships/hyperlink" Target="https://www.caixa.gov.br/Downloads/sinapi-cadernos-tecnicos/SINAPI-CT-INSTALACOES-HIDRAULICAS-RESERVACAO-E-BOMBAS-DE-RECALQUE.pdf" TargetMode="External"/><Relationship Id="rId5225" Type="http://schemas.openxmlformats.org/officeDocument/2006/relationships/hyperlink" Target="https://www.caixa.gov.br/Downloads/sinapi-cadernos-tecnicos/SINAPI-CT-INSTALACOES-HIDRAULICAS-EM-PEX.pdf" TargetMode="External"/><Relationship Id="rId5432" Type="http://schemas.openxmlformats.org/officeDocument/2006/relationships/hyperlink" Target="https://www.caixa.gov.br/Downloads/sinapi-cadernos-tecnicos/SINAPI-CT-INSTALACOES-PREDIAIS-DE-ESGOTO-TUBOS-E-CONEXOES.pdf" TargetMode="External"/><Relationship Id="rId8588" Type="http://schemas.openxmlformats.org/officeDocument/2006/relationships/hyperlink" Target="https://www.caixa.gov.br/Downloads/sinapi-cadernos-tecnicos/SINAPI-CT-REDES-DE-LOGICA-TELEFONIA-E-IMAGEM.pdf" TargetMode="External"/><Relationship Id="rId8795" Type="http://schemas.openxmlformats.org/officeDocument/2006/relationships/hyperlink" Target="https://www.caixa.gov.br/Downloads/sinapi-cadernos-tecnicos/SINAPI-CT-REVESTIMENTOS-CERAMICOS-INTERNOS.pdf" TargetMode="External"/><Relationship Id="rId9639" Type="http://schemas.openxmlformats.org/officeDocument/2006/relationships/hyperlink" Target="https://www.caixa.gov.br/Downloads/sinapi-cadernos-tecnicos/SINAPI-CT-VALVULAS-E-REGISTROS-PARA-SISTEMAS-PREDIAIS.pdf" TargetMode="External"/><Relationship Id="rId1628" Type="http://schemas.openxmlformats.org/officeDocument/2006/relationships/hyperlink" Target="https://www.caixa.gov.br/Downloads/sinapi-cadernos-tecnicos/SINAPI-CT-CUSTOS-HORARIOS-PRODUTIVO-E-IMPRODUTIVO-DOS-EQUIPAMENTOS.pdf" TargetMode="External"/><Relationship Id="rId1975" Type="http://schemas.openxmlformats.org/officeDocument/2006/relationships/hyperlink" Target="https://www.caixa.gov.br/Downloads/sinapi-cadernos-tecnicos/SINAPI-CT-DEPRECIACAO-JUROS-IMPOSTOS-E-SEGUROS-MANUTENCAO-E-MATERIAIS-NA-OPERACAO-DOS-EQUIPAMENTOS.pdf" TargetMode="External"/><Relationship Id="rId3190" Type="http://schemas.openxmlformats.org/officeDocument/2006/relationships/hyperlink" Target="https://www.caixa.gov.br/Downloads/sinapi-cadernos-tecnicos/SINAPI-CT-ESCAVACAO-HORIZONTAL.pdf" TargetMode="External"/><Relationship Id="rId4034" Type="http://schemas.openxmlformats.org/officeDocument/2006/relationships/hyperlink" Target="https://www.caixa.gov.br/Downloads/sinapi-cadernos-tecnicos/SINAPI-CT-FORMAS-PARA-ESTRUTURAS-DE-CONCRETO-ARMADO.pdf" TargetMode="External"/><Relationship Id="rId4241" Type="http://schemas.openxmlformats.org/officeDocument/2006/relationships/hyperlink" Target="https://www.caixa.gov.br/Downloads/sinapi-cadernos-tecnicos/SINAPI-CT-GUARDA-CORPO-CORRIMAO-E-GRADE-PARA-ESQUADRIAS.pdf" TargetMode="External"/><Relationship Id="rId7397" Type="http://schemas.openxmlformats.org/officeDocument/2006/relationships/hyperlink" Target="https://www.caixa.gov.br/Downloads/sinapi-cadernos-tecnicos/SINAPI-CT-MASSA-UNICA-INTERNA.pdf" TargetMode="External"/><Relationship Id="rId8448" Type="http://schemas.openxmlformats.org/officeDocument/2006/relationships/hyperlink" Target="https://www.caixa.gov.br/Downloads/sinapi-cadernos-tecnicos/SINAPI-CT-RASGOS-E-FIXACOES.pdf" TargetMode="External"/><Relationship Id="rId8655" Type="http://schemas.openxmlformats.org/officeDocument/2006/relationships/hyperlink" Target="https://www.caixa.gov.br/Downloads/sinapi-cadernos-tecnicos/SINAPI-CT-REDES-DE-AGUA-E-ESGOTO-EM-PEAD-LISO-(TUBOS-E-CONEXOES).pdf" TargetMode="External"/><Relationship Id="rId1835" Type="http://schemas.openxmlformats.org/officeDocument/2006/relationships/hyperlink" Target="https://www.caixa.gov.br/Downloads/sinapi-cadernos-tecnicos/SINAPI-CT-CUSTOS-HORARIOS-PRODUTIVO-E-IMPRODUTIVO-DOS-EQUIPAMENTOS.pdf" TargetMode="External"/><Relationship Id="rId3050" Type="http://schemas.openxmlformats.org/officeDocument/2006/relationships/hyperlink" Target="https://www.caixa.gov.br/Downloads/sinapi-cadernos-tecnicos/SINAPI-CT-EQUIPAMENTOS-DE-PROTECAO-COLETIVA.pdf" TargetMode="External"/><Relationship Id="rId4101" Type="http://schemas.openxmlformats.org/officeDocument/2006/relationships/hyperlink" Target="https://www.caixa.gov.br/Downloads/sinapi-cadernos-tecnicos/SINAPI-CT-FORMAS-PARA-ESTRUTURAS-DE-CONCRETO-ARMADO.pdf" TargetMode="External"/><Relationship Id="rId7257" Type="http://schemas.openxmlformats.org/officeDocument/2006/relationships/hyperlink" Target="https://www.caixa.gov.br/Downloads/sinapi-cadernos-tecnicos/SINAPI-CT-LUMINARIAS-EXTERNAS.pdf" TargetMode="External"/><Relationship Id="rId7464" Type="http://schemas.openxmlformats.org/officeDocument/2006/relationships/hyperlink" Target="https://www.caixa.gov.br/Downloads/sinapi-cadernos-tecnicos/SINAPI-CT-MONTAGEM-DE-GRUAS-E-CREMALHEIRAS.pdf" TargetMode="External"/><Relationship Id="rId8308" Type="http://schemas.openxmlformats.org/officeDocument/2006/relationships/hyperlink" Target="https://www.caixa.gov.br/Downloads/sinapi-cadernos-tecnicos/SINAPI-CT-PRODUCAO-DE-CONCRETO.pdf" TargetMode="External"/><Relationship Id="rId8862" Type="http://schemas.openxmlformats.org/officeDocument/2006/relationships/hyperlink" Target="https://www.caixa.gov.br/Downloads/sinapi-cadernos-tecnicos/SINAPI-CT-SINALIZACAO-VERTICAL-VIARIA.pdf" TargetMode="External"/><Relationship Id="rId9706" Type="http://schemas.openxmlformats.org/officeDocument/2006/relationships/hyperlink" Target="https://www.caixa.gov.br/Downloads/sinapi-cadernos-tecnicos/SINAPI-CT-VALVULAS-PARA-REDES-DE-SANEAMENTO.pdf" TargetMode="External"/><Relationship Id="rId1902" Type="http://schemas.openxmlformats.org/officeDocument/2006/relationships/hyperlink" Target="https://www.caixa.gov.br/Downloads/sinapi-cadernos-tecnicos/SINAPI-CT-DEMOLICOES-E-REMOCOES.pdf" TargetMode="External"/><Relationship Id="rId6066" Type="http://schemas.openxmlformats.org/officeDocument/2006/relationships/hyperlink" Target="https://www.caixa.gov.br/Downloads/sinapi-cadernos-tecnicos/SINAPI-CT-INSTALACOES-DE-GAS-E-INCENDIO-EM-ACO-E-FERRO-GALVANIZADO.pdf" TargetMode="External"/><Relationship Id="rId7117" Type="http://schemas.openxmlformats.org/officeDocument/2006/relationships/hyperlink" Target="https://www.caixa.gov.br/Downloads/sinapi-metodologia/Livro_SINAPI_Calculos_Parametros.pdf" TargetMode="External"/><Relationship Id="rId7671" Type="http://schemas.openxmlformats.org/officeDocument/2006/relationships/hyperlink" Target="https://www.caixa.gov.br/Downloads/sinapi-cadernos-tecnicos/SINAPI-CT-PAVIMENTO-INTERTRAVADO.pdf" TargetMode="External"/><Relationship Id="rId8515" Type="http://schemas.openxmlformats.org/officeDocument/2006/relationships/hyperlink" Target="https://www.caixa.gov.br/Downloads/sinapi-cadernos-tecnicos/SINAPI-CT-RECOMPOSICAO-DE-PAVIMENTOS.pdf" TargetMode="External"/><Relationship Id="rId8722" Type="http://schemas.openxmlformats.org/officeDocument/2006/relationships/hyperlink" Target="https://www.caixa.gov.br/Downloads/sinapi-cadernos-tecnicos/SINAPI-CT-REDES-DE-AGUA-E-ESGOTO-EM-PEAD-LISO-(TUBOS-E-CONEXOES).pdf" TargetMode="External"/><Relationship Id="rId3867" Type="http://schemas.openxmlformats.org/officeDocument/2006/relationships/hyperlink" Target="https://www.caixa.gov.br/Downloads/sinapi-cadernos-tecnicos/SINAPI-CT-EXECUCAO-DE-TIRANTES.pdf" TargetMode="External"/><Relationship Id="rId4918" Type="http://schemas.openxmlformats.org/officeDocument/2006/relationships/hyperlink" Target="https://www.caixa.gov.br/Downloads/sinapi-cadernos-tecnicos/SINAPI-CT-INSTALACOES-HIDRAULICAS-RESERVACAO-E-BOMBAS-DE-RECALQUE.pdf" TargetMode="External"/><Relationship Id="rId6273" Type="http://schemas.openxmlformats.org/officeDocument/2006/relationships/hyperlink" Target="https://www.caixa.gov.br/Downloads/sinapi-cadernos-tecnicos/SINAPI-CT-INSTALACOES-DE-GAS-EM-PEX-MULTICAMADAS.pdf" TargetMode="External"/><Relationship Id="rId6480" Type="http://schemas.openxmlformats.org/officeDocument/2006/relationships/hyperlink" Target="https://www.caixa.gov.br/Downloads/sinapi-cadernos-tecnicos/SINAPI-CT-INSTALACOES-EM-COBRE.pdf" TargetMode="External"/><Relationship Id="rId7324" Type="http://schemas.openxmlformats.org/officeDocument/2006/relationships/hyperlink" Target="https://www.caixa.gov.br/Downloads/sinapi-cadernos-tecnicos/SINAPI-CT-MASSA-UNICA-EXTERNA.pdf" TargetMode="External"/><Relationship Id="rId7531" Type="http://schemas.openxmlformats.org/officeDocument/2006/relationships/hyperlink" Target="https://www.caixa.gov.br/Downloads/sinapi-cadernos-tecnicos/SINAPI-CT-PAREDES-DE-CONCRETO-ESTUCAMENTO.pdf" TargetMode="External"/><Relationship Id="rId788" Type="http://schemas.openxmlformats.org/officeDocument/2006/relationships/hyperlink" Target="https://www.caixa.gov.br/Downloads/sinapi-cadernos-tecnicos/SINAPI-CT-ATERROS-BASES-SUB-BASES-E-IMPRIMACOES.pdf" TargetMode="External"/><Relationship Id="rId995" Type="http://schemas.openxmlformats.org/officeDocument/2006/relationships/hyperlink" Target="https://www.caixa.gov.br/Downloads/sinapi-cadernos-tecnicos/SINAPI-CT-BOCAS-PARA-BUEIROS.pdf" TargetMode="External"/><Relationship Id="rId2469" Type="http://schemas.openxmlformats.org/officeDocument/2006/relationships/hyperlink" Target="https://www.caixa.gov.br/Downloads/sinapi-cadernos-tecnicos/SINAPI-CT-DEPRECIACAO-JUROS-IMPOSTOS-E-SEGUROS-MANUTENCAO-E-MATERIAIS-NA-OPERACAO-DOS-EQUIPAMENTOS.pdf" TargetMode="External"/><Relationship Id="rId2676" Type="http://schemas.openxmlformats.org/officeDocument/2006/relationships/hyperlink" Target="https://www.caixa.gov.br/Downloads/sinapi-cadernos-tecnicos/SINAPI-CT-DEPRECIACAO-JUROS-IMPOSTOS-E-SEGUROS-MANUTENCAO-E-MATERIAIS-NA-OPERACAO-DOS-EQUIPAMENTOS.pdf" TargetMode="External"/><Relationship Id="rId2883" Type="http://schemas.openxmlformats.org/officeDocument/2006/relationships/hyperlink" Target="https://www.caixa.gov.br/Downloads/sinapi-cadernos-tecnicos/SINAPI-CT-ELETROCALHAS.pdf" TargetMode="External"/><Relationship Id="rId3727" Type="http://schemas.openxmlformats.org/officeDocument/2006/relationships/hyperlink" Target="https://www.caixa.gov.br/Downloads/sinapi-cadernos-tecnicos/SINAPI-CT-ESTRUTURAS-PRE-FABRICADAS-E-PRE-MOLDADAS.pdf" TargetMode="External"/><Relationship Id="rId3934" Type="http://schemas.openxmlformats.org/officeDocument/2006/relationships/hyperlink" Target="https://www.caixa.gov.br/Downloads/sinapi-cadernos-tecnicos/SINAPI-CT-FOSSAS-E-SUMIDOUROS.pdf" TargetMode="External"/><Relationship Id="rId5082" Type="http://schemas.openxmlformats.org/officeDocument/2006/relationships/hyperlink" Target="https://www.caixa.gov.br/Downloads/sinapi-cadernos-tecnicos/SINAPI-CT-INSTALACOES-HIDRAULICAS-RESERVACAO-E-BOMBAS-DE-RECALQUE.pdf" TargetMode="External"/><Relationship Id="rId6133" Type="http://schemas.openxmlformats.org/officeDocument/2006/relationships/hyperlink" Target="https://www.caixa.gov.br/Downloads/sinapi-cadernos-tecnicos/SINAPI-CT-INSTALACOES-DE-GAS-E-INCENDIO-EM-ACO-E-FERRO-GALVANIZADO.pdf" TargetMode="External"/><Relationship Id="rId6340" Type="http://schemas.openxmlformats.org/officeDocument/2006/relationships/hyperlink" Target="https://www.caixa.gov.br/Downloads/sinapi-cadernos-tecnicos/SINAPI-CT-INSTALACOES-DE-AR-CONDICIONADO.pdf" TargetMode="External"/><Relationship Id="rId9289" Type="http://schemas.openxmlformats.org/officeDocument/2006/relationships/hyperlink" Target="https://www.caixa.gov.br/Downloads/sinapi-cadernos-tecnicos/SINAPI-CT-TRANSPORTE-CARGA-E-DESCARGA-DE-MATERIAIS.pdf" TargetMode="External"/><Relationship Id="rId9496" Type="http://schemas.openxmlformats.org/officeDocument/2006/relationships/hyperlink" Target="https://www.caixa.gov.br/Downloads/sinapi-cadernos-tecnicos/SINAPI-CT-VERGAS-CONTRAVERGAS-E-FIXACAO-DE-ALVENARIA.pdf" TargetMode="External"/><Relationship Id="rId648" Type="http://schemas.openxmlformats.org/officeDocument/2006/relationships/hyperlink" Target="https://www.caixa.gov.br/Downloads/sinapi-cadernos-tecnicos/SINAPI-CT-ASSENTAMENTO-DE-TUBOS-DE-ESGOTO-OU-DRENAGEM-PLUVIAL-EM-CONCRETO.pdf" TargetMode="External"/><Relationship Id="rId855" Type="http://schemas.openxmlformats.org/officeDocument/2006/relationships/hyperlink" Target="https://www.caixa.gov.br/Downloads/sinapi-cadernos-tecnicos/SINAPI-CT-ATERROS-BASES-SUB-BASES-E-IMPRIMACOES.pdf" TargetMode="External"/><Relationship Id="rId1278" Type="http://schemas.openxmlformats.org/officeDocument/2006/relationships/hyperlink" Target="https://www.caixa.gov.br/Downloads/sinapi-cadernos-tecnicos/SINAPI-CT-CHAPISCO.pdf" TargetMode="External"/><Relationship Id="rId1485" Type="http://schemas.openxmlformats.org/officeDocument/2006/relationships/hyperlink" Target="https://www.caixa.gov.br/Downloads/sinapi-cadernos-tecnicos/SINAPI-CT-CUSTOS-HORARIOS-PRODUTIVO-E-IMPRODUTIVO-DOS-EQUIPAMENTOS.pdf" TargetMode="External"/><Relationship Id="rId1692" Type="http://schemas.openxmlformats.org/officeDocument/2006/relationships/hyperlink" Target="https://www.caixa.gov.br/Downloads/sinapi-cadernos-tecnicos/SINAPI-CT-CUSTOS-HORARIOS-PRODUTIVO-E-IMPRODUTIVO-DOS-EQUIPAMENTOS.pdf" TargetMode="External"/><Relationship Id="rId2329" Type="http://schemas.openxmlformats.org/officeDocument/2006/relationships/hyperlink" Target="https://www.caixa.gov.br/Downloads/sinapi-cadernos-tecnicos/SINAPI-CT-DEPRECIACAO-JUROS-IMPOSTOS-E-SEGUROS-MANUTENCAO-E-MATERIAIS-NA-OPERACAO-DOS-EQUIPAMENTOS.pdf" TargetMode="External"/><Relationship Id="rId2536" Type="http://schemas.openxmlformats.org/officeDocument/2006/relationships/hyperlink" Target="https://www.caixa.gov.br/Downloads/sinapi-cadernos-tecnicos/SINAPI-CT-DEPRECIACAO-JUROS-IMPOSTOS-E-SEGUROS-MANUTENCAO-E-MATERIAIS-NA-OPERACAO-DOS-EQUIPAMENTOS.pdf" TargetMode="External"/><Relationship Id="rId2743" Type="http://schemas.openxmlformats.org/officeDocument/2006/relationships/hyperlink" Target="https://www.caixa.gov.br/Downloads/sinapi-cadernos-tecnicos/SINAPI-CT-DRENAGEM-DE-AR-CONDICIONADO.pdf" TargetMode="External"/><Relationship Id="rId5899" Type="http://schemas.openxmlformats.org/officeDocument/2006/relationships/hyperlink" Target="https://www.caixa.gov.br/Downloads/sinapi-cadernos-tecnicos/SINAPI-CT-INSTALACOES-PREDIAIS-DE-AGUAS-PLUVIAIS-TUBOS-CONEXOES-CAIXAS-E-RALOS.pdf" TargetMode="External"/><Relationship Id="rId6200" Type="http://schemas.openxmlformats.org/officeDocument/2006/relationships/hyperlink" Target="https://www.caixa.gov.br/Downloads/sinapi-cadernos-tecnicos/SINAPI-CT-INSTALACOES-DE-GAS-E-INCENDIO-EM-ACO-E-FERRO-GALVANIZADO.pdf" TargetMode="External"/><Relationship Id="rId8098" Type="http://schemas.openxmlformats.org/officeDocument/2006/relationships/hyperlink" Target="https://www.caixa.gov.br/Downloads/sinapi-cadernos-tecnicos/SINAPI-CT-POSTES-DE-CONCRETO-E-METALICOS.pdf" TargetMode="External"/><Relationship Id="rId9149" Type="http://schemas.openxmlformats.org/officeDocument/2006/relationships/hyperlink" Target="https://www.caixa.gov.br/Downloads/sinapi-cadernos-tecnicos/SINAPI-CT-TRANSPORTE-DE-MATERIAIS-DENTRO-DO-CANTEIRO-DE-OBRAS.pdf" TargetMode="External"/><Relationship Id="rId9356" Type="http://schemas.openxmlformats.org/officeDocument/2006/relationships/hyperlink" Target="https://www.caixa.gov.br/Downloads/sinapi-cadernos-tecnicos/SINAPI-CT-TRANSPORTE-CARGA-E-DESCARGA-DE-MATERIAIS.pdf" TargetMode="External"/><Relationship Id="rId9563" Type="http://schemas.openxmlformats.org/officeDocument/2006/relationships/hyperlink" Target="https://www.caixa.gov.br/Downloads/sinapi-cadernos-tecnicos/SINAPI-CT-VIDROS-E-ESPELHOS.pdf" TargetMode="External"/><Relationship Id="rId508" Type="http://schemas.openxmlformats.org/officeDocument/2006/relationships/hyperlink" Target="https://www.caixa.gov.br/Downloads/sinapi-cadernos-tecnicos/SINAPI-CT-ASSENTAMENTO-DE-TUBOS-DE-PVC-E-METALICOS-EM-REDES-DE-AGUA.pdf" TargetMode="External"/><Relationship Id="rId715" Type="http://schemas.openxmlformats.org/officeDocument/2006/relationships/hyperlink" Target="https://www.caixa.gov.br/Downloads/sinapi-cadernos-tecnicos/SINAPI-CT-ATERRO-E-REATERRO-DE-VALAS.pdf" TargetMode="External"/><Relationship Id="rId922" Type="http://schemas.openxmlformats.org/officeDocument/2006/relationships/hyperlink" Target="https://www.caixa.gov.br/Downloads/sinapi-cadernos-tecnicos/SINAPI-CT-ATERROS-BASES-SUB-BASES-E-IMPRIMACOES.pdf" TargetMode="External"/><Relationship Id="rId1138" Type="http://schemas.openxmlformats.org/officeDocument/2006/relationships/hyperlink" Target="https://www.caixa.gov.br/Downloads/sinapi-cadernos-tecnicos/SINAPI-CT-CAIXAS-ENTERRADAS.pdf" TargetMode="External"/><Relationship Id="rId1345" Type="http://schemas.openxmlformats.org/officeDocument/2006/relationships/hyperlink" Target="https://www.caixa.gov.br/Downloads/sinapi-cadernos-tecnicos/SINAPI-CT-CONCRETO-PROTENDIDO.pdf" TargetMode="External"/><Relationship Id="rId1552" Type="http://schemas.openxmlformats.org/officeDocument/2006/relationships/hyperlink" Target="https://www.caixa.gov.br/Downloads/sinapi-cadernos-tecnicos/SINAPI-CT-CUSTOS-HORARIOS-PRODUTIVO-E-IMPRODUTIVO-DOS-EQUIPAMENTOS.pdf" TargetMode="External"/><Relationship Id="rId2603" Type="http://schemas.openxmlformats.org/officeDocument/2006/relationships/hyperlink" Target="https://www.caixa.gov.br/Downloads/sinapi-cadernos-tecnicos/SINAPI-CT-DEPRECIACAO-JUROS-IMPOSTOS-E-SEGUROS-MANUTENCAO-E-MATERIAIS-NA-OPERACAO-DOS-EQUIPAMENTOS.pdf" TargetMode="External"/><Relationship Id="rId2950" Type="http://schemas.openxmlformats.org/officeDocument/2006/relationships/hyperlink" Target="https://www.caixa.gov.br/Downloads/sinapi-cadernos-tecnicos/SINAPI-CT-ENERGIA-SOLAR-PARA-EDIFICACOES.pdf" TargetMode="External"/><Relationship Id="rId5759" Type="http://schemas.openxmlformats.org/officeDocument/2006/relationships/hyperlink" Target="https://www.caixa.gov.br/Downloads/sinapi-cadernos-tecnicos/SINAPI-CT-INSTALACOES-PREDIAIS-DE-AGUA-QUENTE-EM-CPVC.pdf" TargetMode="External"/><Relationship Id="rId8165" Type="http://schemas.openxmlformats.org/officeDocument/2006/relationships/hyperlink" Target="https://www.caixa.gov.br/Downloads/sinapi-cadernos-tecnicos/SINAPI-CT-POCOS-DE-VISITA-E-CAIXAS-PARA-BOCAS-DE-LOBO.pdf" TargetMode="External"/><Relationship Id="rId8372" Type="http://schemas.openxmlformats.org/officeDocument/2006/relationships/hyperlink" Target="https://www.caixa.gov.br/Downloads/sinapi-cadernos-tecnicos/SINAPI-CT-RADIER-PISO-DE-CONCRETO-E-LAJE-SOBRE-SOLO.pdf" TargetMode="External"/><Relationship Id="rId9009" Type="http://schemas.openxmlformats.org/officeDocument/2006/relationships/hyperlink" Target="https://www.caixa.gov.br/Downloads/sinapi-cadernos-tecnicos/SINAPI-CT-TELHAMENTO-PARA-COBERTURA.pdf" TargetMode="External"/><Relationship Id="rId9216" Type="http://schemas.openxmlformats.org/officeDocument/2006/relationships/hyperlink" Target="https://www.caixa.gov.br/Downloads/sinapi-cadernos-tecnicos/SINAPI-CT-TRANSPORTE-DE-MATERIAIS-DENTRO-DO-CANTEIRO-DE-OBRAS.pdf" TargetMode="External"/><Relationship Id="rId9423" Type="http://schemas.openxmlformats.org/officeDocument/2006/relationships/hyperlink" Target="https://www.caixa.gov.br/Downloads/sinapi-cadernos-tecnicos/SINAPI-CT-TUBULACAO-FLANGEADA-PARA-REDES-DE-AGUA.pdf" TargetMode="External"/><Relationship Id="rId9630" Type="http://schemas.openxmlformats.org/officeDocument/2006/relationships/hyperlink" Target="https://www.caixa.gov.br/Downloads/sinapi-cadernos-tecnicos/SINAPI-CT-VALVULAS-E-REGISTROS-PARA-SISTEMAS-PREDIAIS.pdf" TargetMode="External"/><Relationship Id="rId1205" Type="http://schemas.openxmlformats.org/officeDocument/2006/relationships/hyperlink" Target="https://www.caixa.gov.br/Downloads/sinapi-cadernos-tecnicos/SINAPI-CT-CANALETAS-GRELHAS-E-CAIXAS-COM-GRELHA-PARA-DRENAGEM.pdf" TargetMode="External"/><Relationship Id="rId2810" Type="http://schemas.openxmlformats.org/officeDocument/2006/relationships/hyperlink" Target="https://www.caixa.gov.br/Downloads/sinapi-cadernos-tecnicos/SINAPI-CT-DUTOS-PARA-AR-CONDICIONADO.pdf" TargetMode="External"/><Relationship Id="rId4568" Type="http://schemas.openxmlformats.org/officeDocument/2006/relationships/hyperlink" Target="https://www.caixa.gov.br/Downloads/sinapi-cadernos-tecnicos/SINAPI-CT-INSTALACOES-ELETRICAS-ELETRODUTOS-CONEXOES-E-CONDULETES-APARENTES.pdf" TargetMode="External"/><Relationship Id="rId5966" Type="http://schemas.openxmlformats.org/officeDocument/2006/relationships/hyperlink" Target="https://www.caixa.gov.br/Downloads/sinapi-cadernos-tecnicos/SINAPI-CT-INSTALACOES-DE-GAS-E-INCENDIO-EM-ACO-E-FERRO-GALVANIZADO.pdf" TargetMode="External"/><Relationship Id="rId7181" Type="http://schemas.openxmlformats.org/officeDocument/2006/relationships/hyperlink" Target="https://www.caixa.gov.br/Downloads/sinapi-cadernos-tecnicos/SINAPI-CT-LOUCAS-E-METAIS.pdf" TargetMode="External"/><Relationship Id="rId8025" Type="http://schemas.openxmlformats.org/officeDocument/2006/relationships/hyperlink" Target="https://www.caixa.gov.br/Downloads/sinapi-cadernos-tecnicos/SINAPI-CT-PISOS.pdf" TargetMode="External"/><Relationship Id="rId8232" Type="http://schemas.openxmlformats.org/officeDocument/2006/relationships/hyperlink" Target="https://www.caixa.gov.br/Downloads/sinapi-cadernos-tecnicos/SINAPI-CT-POCOS-DE-VISITA-E-CAIXAS-PARA-BOCAS-DE-LOBO.pdf" TargetMode="External"/><Relationship Id="rId51" Type="http://schemas.openxmlformats.org/officeDocument/2006/relationships/hyperlink" Target="https://www.caixa.gov.br/Downloads/sinapi-cadernos-tecnicos/SINAPI-CT-ALVENARIA-DE-VEDACAO.pdf" TargetMode="External"/><Relationship Id="rId1412" Type="http://schemas.openxmlformats.org/officeDocument/2006/relationships/hyperlink" Target="https://www.caixa.gov.br/Downloads/sinapi-cadernos-tecnicos/SINAPI-CT-CONTRAPISO.pdf" TargetMode="External"/><Relationship Id="rId3377" Type="http://schemas.openxmlformats.org/officeDocument/2006/relationships/hyperlink" Target="https://www.caixa.gov.br/Downloads/sinapi-cadernos-tecnicos/SINAPI-CT-ESCORAMENTO-E-PREPARO-DE-FUNDO-DE-VALAS.pdf" TargetMode="External"/><Relationship Id="rId4775" Type="http://schemas.openxmlformats.org/officeDocument/2006/relationships/hyperlink" Target="https://www.caixa.gov.br/Downloads/sinapi-cadernos-tecnicos/SINAPI-CT-INSTALACOES-ELETRICAS-REDE-DE-DISTRIBUICAO.pdf" TargetMode="External"/><Relationship Id="rId4982" Type="http://schemas.openxmlformats.org/officeDocument/2006/relationships/hyperlink" Target="https://www.caixa.gov.br/Downloads/sinapi-cadernos-tecnicos/SINAPI-CT-INSTALACOES-HIDRAULICAS-RESERVACAO-E-BOMBAS-DE-RECALQUE.pdf" TargetMode="External"/><Relationship Id="rId5619" Type="http://schemas.openxmlformats.org/officeDocument/2006/relationships/hyperlink" Target="https://www.caixa.gov.br/Downloads/sinapi-cadernos-tecnicos/SINAPI-CT-INSTALACOES-PREDIAIS-DE-AGUA-FRIA-EM-PVC.pdf" TargetMode="External"/><Relationship Id="rId5826" Type="http://schemas.openxmlformats.org/officeDocument/2006/relationships/hyperlink" Target="https://www.caixa.gov.br/Downloads/sinapi-cadernos-tecnicos/SINAPI-CT-INSTALACOES-PREDIAIS-DE-AGUAS-PLUVIAIS-TUBOS-CONEXOES-CAIXAS-E-RALOS.pdf" TargetMode="External"/><Relationship Id="rId7041" Type="http://schemas.openxmlformats.org/officeDocument/2006/relationships/hyperlink" Target="https://www.caixa.gov.br/Downloads/sinapi-metodologia/Livro_SINAPI_Calculos_Parametros.pdf" TargetMode="External"/><Relationship Id="rId298" Type="http://schemas.openxmlformats.org/officeDocument/2006/relationships/hyperlink" Target="https://www.caixa.gov.br/Downloads/sinapi-cadernos-tecnicos/SINAPI-CT-ARMACAO-PARA-ESTRUTURAS-DE-CONCRETO-ARMADO.pdf" TargetMode="External"/><Relationship Id="rId3584" Type="http://schemas.openxmlformats.org/officeDocument/2006/relationships/hyperlink" Target="https://www.caixa.gov.br/Downloads/sinapi-cadernos-tecnicos/SINAPI-CT-ESTACAS-BROCA-STRAUSS-E-ESCAVADA-COM-FLUIDO-ESTABILIZANTE.pdf" TargetMode="External"/><Relationship Id="rId3791" Type="http://schemas.openxmlformats.org/officeDocument/2006/relationships/hyperlink" Target="https://www.caixa.gov.br/Downloads/sinapi-cadernos-tecnicos/SINAPI-CT-ESTRUTURAS-DE-MADEIRA.pdf" TargetMode="External"/><Relationship Id="rId4428" Type="http://schemas.openxmlformats.org/officeDocument/2006/relationships/hyperlink" Target="https://www.caixa.gov.br/Downloads/sinapi-cadernos-tecnicos/SINAPI-CT-INSTALACOES-ELETRICAS-ELETRODUTOS-EMBUTIDOS-CABOS-CAIXAS-TOMADAS-E-INTERRUPTORES.pdf" TargetMode="External"/><Relationship Id="rId4635" Type="http://schemas.openxmlformats.org/officeDocument/2006/relationships/hyperlink" Target="https://www.caixa.gov.br/Downloads/sinapi-cadernos-tecnicos/SINAPI-CT-INSTALACOES-ELETRICAS-QUADROS-CABOS-DISJUNTORES-CONTATORES-E-BARRAMENTOS-BLINDADOS.pdf" TargetMode="External"/><Relationship Id="rId4842" Type="http://schemas.openxmlformats.org/officeDocument/2006/relationships/hyperlink" Target="https://www.caixa.gov.br/Downloads/sinapi-cadernos-tecnicos/SINAPI-CT-INSTALACOES-HIDRAULICAS-RESERVACAO-E-BOMBAS-DE-RECALQUE.pdf" TargetMode="External"/><Relationship Id="rId7998" Type="http://schemas.openxmlformats.org/officeDocument/2006/relationships/hyperlink" Target="https://www.caixa.gov.br/Downloads/sinapi-cadernos-tecnicos/SINAPI-CT-PISOS.pdf" TargetMode="External"/><Relationship Id="rId158" Type="http://schemas.openxmlformats.org/officeDocument/2006/relationships/hyperlink" Target="https://www.caixa.gov.br/Downloads/sinapi-cadernos-tecnicos/SINAPI-CT-ARGAMASSAS.pdf" TargetMode="External"/><Relationship Id="rId2186" Type="http://schemas.openxmlformats.org/officeDocument/2006/relationships/hyperlink" Target="https://www.caixa.gov.br/Downloads/sinapi-cadernos-tecnicos/SINAPI-CT-DEPRECIACAO-JUROS-IMPOSTOS-E-SEGUROS-MANUTENCAO-E-MATERIAIS-NA-OPERACAO-DOS-EQUIPAMENTOS.pdf" TargetMode="External"/><Relationship Id="rId2393" Type="http://schemas.openxmlformats.org/officeDocument/2006/relationships/hyperlink" Target="https://www.caixa.gov.br/Downloads/sinapi-cadernos-tecnicos/SINAPI-CT-DEPRECIACAO-JUROS-IMPOSTOS-E-SEGUROS-MANUTENCAO-E-MATERIAIS-NA-OPERACAO-DOS-EQUIPAMENTOS.pdf" TargetMode="External"/><Relationship Id="rId3237" Type="http://schemas.openxmlformats.org/officeDocument/2006/relationships/hyperlink" Target="https://www.caixa.gov.br/Downloads/sinapi-cadernos-tecnicos/SINAPI-CT-ESCAVACAO-VERTICAL-A-CEU-ABERTO.pdf" TargetMode="External"/><Relationship Id="rId3444" Type="http://schemas.openxmlformats.org/officeDocument/2006/relationships/hyperlink" Target="https://www.caixa.gov.br/Downloads/sinapi-cadernos-tecnicos/SINAPI-CT-ESQUADRIAS-JANELAS.pdf" TargetMode="External"/><Relationship Id="rId3651" Type="http://schemas.openxmlformats.org/officeDocument/2006/relationships/hyperlink" Target="https://www.caixa.gov.br/Downloads/sinapi-cadernos-tecnicos/SINAPI-CT-ESTRUTURA-E-TRAMA-PARA-COBERTURA.pdf" TargetMode="External"/><Relationship Id="rId4702" Type="http://schemas.openxmlformats.org/officeDocument/2006/relationships/hyperlink" Target="https://www.caixa.gov.br/Downloads/sinapi-cadernos-tecnicos/SINAPI-CT-INSTALACOES-ELETRICAS-QUADROS-CABOS-DISJUNTORES-CONTATORES-E-BARRAMENTOS-BLINDADOS.pdf" TargetMode="External"/><Relationship Id="rId7858" Type="http://schemas.openxmlformats.org/officeDocument/2006/relationships/hyperlink" Target="https://www.caixa.gov.br/Downloads/sinapi-cadernos-tecnicos/SINAPI-CT-PINTURA-EM-MADEIRA.pdf" TargetMode="External"/><Relationship Id="rId8909" Type="http://schemas.openxmlformats.org/officeDocument/2006/relationships/hyperlink" Target="https://www.caixa.gov.br/Downloads/sinapi-cadernos-tecnicos/SINAPI-CT-SISTEMAS-HOSPITALARES-PONTOS-DE-CONSUMO.pdf" TargetMode="External"/><Relationship Id="rId365" Type="http://schemas.openxmlformats.org/officeDocument/2006/relationships/hyperlink" Target="https://www.caixa.gov.br/Downloads/sinapi-cadernos-tecnicos/SINAPI-CT-ASSENTAMENTO-DE-TUBOS-DE-ESGOTO-EM-PVC-E-PEAD.pdf" TargetMode="External"/><Relationship Id="rId572" Type="http://schemas.openxmlformats.org/officeDocument/2006/relationships/hyperlink" Target="https://www.caixa.gov.br/Downloads/sinapi-cadernos-tecnicos/SINAPI-CT-ASSENTAMENTO-DE-TUBOS-DE-PVC-E-METALICOS-EM-REDES-DE-AGUA.pdf" TargetMode="External"/><Relationship Id="rId2046" Type="http://schemas.openxmlformats.org/officeDocument/2006/relationships/hyperlink" Target="https://www.caixa.gov.br/Downloads/sinapi-cadernos-tecnicos/SINAPI-CT-DEPRECIACAO-JUROS-IMPOSTOS-E-SEGUROS-MANUTENCAO-E-MATERIAIS-NA-OPERACAO-DOS-EQUIPAMENTOS.pdf" TargetMode="External"/><Relationship Id="rId2253" Type="http://schemas.openxmlformats.org/officeDocument/2006/relationships/hyperlink" Target="https://www.caixa.gov.br/Downloads/sinapi-cadernos-tecnicos/SINAPI-CT-DEPRECIACAO-JUROS-IMPOSTOS-E-SEGUROS-MANUTENCAO-E-MATERIAIS-NA-OPERACAO-DOS-EQUIPAMENTOS.pdf" TargetMode="External"/><Relationship Id="rId2460" Type="http://schemas.openxmlformats.org/officeDocument/2006/relationships/hyperlink" Target="https://www.caixa.gov.br/Downloads/sinapi-cadernos-tecnicos/SINAPI-CT-DEPRECIACAO-JUROS-IMPOSTOS-E-SEGUROS-MANUTENCAO-E-MATERIAIS-NA-OPERACAO-DOS-EQUIPAMENTOS.pdf" TargetMode="External"/><Relationship Id="rId3304" Type="http://schemas.openxmlformats.org/officeDocument/2006/relationships/hyperlink" Target="https://www.caixa.gov.br/Downloads/sinapi-cadernos-tecnicos/SINAPI-CT-ESCAVACAO-DE-VALAS.pdf" TargetMode="External"/><Relationship Id="rId3511" Type="http://schemas.openxmlformats.org/officeDocument/2006/relationships/hyperlink" Target="https://www.caixa.gov.br/Downloads/sinapi-cadernos-tecnicos/SINAPI-CT-ESQUADRIAS-PORTAS.pdf" TargetMode="External"/><Relationship Id="rId6667" Type="http://schemas.openxmlformats.org/officeDocument/2006/relationships/hyperlink" Target="https://www.caixa.gov.br/Downloads/sinapi-cadernos-tecnicos/SINAPI-CT-LAJES-PRE-MOLDADAS.pdf" TargetMode="External"/><Relationship Id="rId6874" Type="http://schemas.openxmlformats.org/officeDocument/2006/relationships/hyperlink" Target="https://www.caixa.gov.br/Downloads/sinapi-metodologia/Livro_SINAPI_Calculos_Parametros.pdf" TargetMode="External"/><Relationship Id="rId7718" Type="http://schemas.openxmlformats.org/officeDocument/2006/relationships/hyperlink" Target="https://www.caixa.gov.br/Downloads/sinapi-cadernos-tecnicos/SINAPI-CT-PAVIMENTO-RIGIDO-DE-CONCRETO.pdf" TargetMode="External"/><Relationship Id="rId7925" Type="http://schemas.openxmlformats.org/officeDocument/2006/relationships/hyperlink" Target="https://www.caixa.gov.br/Downloads/sinapi-cadernos-tecnicos/SINAPI-CT-PINTURA-EM-SUPERFICIES-METALICAS.pdf" TargetMode="External"/><Relationship Id="rId9073" Type="http://schemas.openxmlformats.org/officeDocument/2006/relationships/hyperlink" Target="https://www.caixa.gov.br/Downloads/sinapi-cadernos-tecnicos/SINAPI-CT-TRANSPORTE-FLUVIAL-CARGA-E-DESCARGA.pdf" TargetMode="External"/><Relationship Id="rId9280" Type="http://schemas.openxmlformats.org/officeDocument/2006/relationships/hyperlink" Target="https://www.caixa.gov.br/Downloads/sinapi-cadernos-tecnicos/SINAPI-CT-TRANSPORTE-CARGA-E-DESCARGA-DE-MATERIAIS.pdf" TargetMode="External"/><Relationship Id="rId225" Type="http://schemas.openxmlformats.org/officeDocument/2006/relationships/hyperlink" Target="https://www.caixa.gov.br/Downloads/sinapi-cadernos-tecnicos/SINAPI-CT-ARGAMASSAS.pdf" TargetMode="External"/><Relationship Id="rId432" Type="http://schemas.openxmlformats.org/officeDocument/2006/relationships/hyperlink" Target="https://www.caixa.gov.br/Downloads/sinapi-cadernos-tecnicos/SINAPI-CT-ASSENTAMENTO-DE-TUBOS-DE-PVC-E-METALICOS-EM-REDES-DE-AGUA.pdf" TargetMode="External"/><Relationship Id="rId1062" Type="http://schemas.openxmlformats.org/officeDocument/2006/relationships/hyperlink" Target="https://www.caixa.gov.br/Downloads/sinapi-cadernos-tecnicos/SINAPI-CT-BOMBAS-HIDRAULICAS-CENTRIFUGAS-HORIZONTAIS-E-SUBMERSIVEIS.pdf" TargetMode="External"/><Relationship Id="rId2113" Type="http://schemas.openxmlformats.org/officeDocument/2006/relationships/hyperlink" Target="https://www.caixa.gov.br/Downloads/sinapi-cadernos-tecnicos/SINAPI-CT-DEPRECIACAO-JUROS-IMPOSTOS-E-SEGUROS-MANUTENCAO-E-MATERIAIS-NA-OPERACAO-DOS-EQUIPAMENTOS.pdf" TargetMode="External"/><Relationship Id="rId2320" Type="http://schemas.openxmlformats.org/officeDocument/2006/relationships/hyperlink" Target="https://www.caixa.gov.br/Downloads/sinapi-cadernos-tecnicos/SINAPI-CT-DEPRECIACAO-JUROS-IMPOSTOS-E-SEGUROS-MANUTENCAO-E-MATERIAIS-NA-OPERACAO-DOS-EQUIPAMENTOS.pdf" TargetMode="External"/><Relationship Id="rId5269" Type="http://schemas.openxmlformats.org/officeDocument/2006/relationships/hyperlink" Target="https://www.caixa.gov.br/Downloads/sinapi-cadernos-tecnicos/SINAPI-CT-INSTALACOES-HIDRAULICAS-EM-PPR.pdf" TargetMode="External"/><Relationship Id="rId5476" Type="http://schemas.openxmlformats.org/officeDocument/2006/relationships/hyperlink" Target="https://www.caixa.gov.br/Downloads/sinapi-cadernos-tecnicos/SINAPI-CT-INSTALACOES-PREDIAIS-DE-AGUA-FRIA-EM-PVC.pdf" TargetMode="External"/><Relationship Id="rId5683" Type="http://schemas.openxmlformats.org/officeDocument/2006/relationships/hyperlink" Target="https://www.caixa.gov.br/Downloads/sinapi-cadernos-tecnicos/SINAPI-CT-INSTALACOES-PREDIAIS-DE-AGUA-QUENTE-EM-CPVC.pdf" TargetMode="External"/><Relationship Id="rId6527" Type="http://schemas.openxmlformats.org/officeDocument/2006/relationships/hyperlink" Target="https://www.caixa.gov.br/Downloads/sinapi-cadernos-tecnicos/SINAPI-CT-INSTALACOES-EM-COBRE.pdf" TargetMode="External"/><Relationship Id="rId6734" Type="http://schemas.openxmlformats.org/officeDocument/2006/relationships/hyperlink" Target="https://www.caixa.gov.br/Downloads/sinapi-cadernos-tecnicos/SINAPI-CT-LIMPEZA-DE-OBRA.pdf" TargetMode="External"/><Relationship Id="rId9140" Type="http://schemas.openxmlformats.org/officeDocument/2006/relationships/hyperlink" Target="https://www.caixa.gov.br/Downloads/sinapi-cadernos-tecnicos/SINAPI-CT-TRANSPORTE-FLUVIAL-MOMENTO-DE-TRANSPORTE.pdf" TargetMode="External"/><Relationship Id="rId4078" Type="http://schemas.openxmlformats.org/officeDocument/2006/relationships/hyperlink" Target="https://www.caixa.gov.br/Downloads/sinapi-cadernos-tecnicos/SINAPI-CT-FORMAS-PARA-ESTRUTURAS-DE-CONCRETO-ARMADO.pdf" TargetMode="External"/><Relationship Id="rId4285" Type="http://schemas.openxmlformats.org/officeDocument/2006/relationships/hyperlink" Target="https://www.caixa.gov.br/Downloads/sinapi-cadernos-tecnicos/SINAPI-CT-ILUMINACAO-PREDIAL-E-MONITORAMENTO.pdf" TargetMode="External"/><Relationship Id="rId4492" Type="http://schemas.openxmlformats.org/officeDocument/2006/relationships/hyperlink" Target="https://www.caixa.gov.br/Downloads/sinapi-cadernos-tecnicos/SINAPI-CT-INSTALACOES-ELETRICAS-ELETRODUTOS-EMBUTIDOS-CABOS-CAIXAS-TOMADAS-E-INTERRUPTORES.pdf" TargetMode="External"/><Relationship Id="rId5129" Type="http://schemas.openxmlformats.org/officeDocument/2006/relationships/hyperlink" Target="https://www.caixa.gov.br/Downloads/sinapi-cadernos-tecnicos/SINAPI-CT-INSTALACOES-HIDRAULICAS-EM-PEX.pdf" TargetMode="External"/><Relationship Id="rId5336" Type="http://schemas.openxmlformats.org/officeDocument/2006/relationships/hyperlink" Target="https://www.caixa.gov.br/Downloads/sinapi-cadernos-tecnicos/SINAPI-CT-INSTALACOES-HIDRAULICAS-EM-PPR.pdf" TargetMode="External"/><Relationship Id="rId5543" Type="http://schemas.openxmlformats.org/officeDocument/2006/relationships/hyperlink" Target="https://www.caixa.gov.br/Downloads/sinapi-cadernos-tecnicos/SINAPI-CT-INSTALACOES-PREDIAIS-DE-AGUA-FRIA-EM-PVC.pdf" TargetMode="External"/><Relationship Id="rId5890" Type="http://schemas.openxmlformats.org/officeDocument/2006/relationships/hyperlink" Target="https://www.caixa.gov.br/Downloads/sinapi-cadernos-tecnicos/SINAPI-CT-INSTALACOES-PREDIAIS-DE-AGUAS-PLUVIAIS-TUBOS-CONEXOES-CAIXAS-E-RALOS.pdf" TargetMode="External"/><Relationship Id="rId6941" Type="http://schemas.openxmlformats.org/officeDocument/2006/relationships/hyperlink" Target="https://www.caixa.gov.br/Downloads/sinapi-metodologia/Livro_SINAPI_Calculos_Parametros.pdf" TargetMode="External"/><Relationship Id="rId8699" Type="http://schemas.openxmlformats.org/officeDocument/2006/relationships/hyperlink" Target="https://www.caixa.gov.br/Downloads/sinapi-cadernos-tecnicos/SINAPI-CT-REDES-DE-AGUA-E-ESGOTO-EM-PEAD-LISO-(TUBOS-E-CONEXOES).pdf" TargetMode="External"/><Relationship Id="rId9000" Type="http://schemas.openxmlformats.org/officeDocument/2006/relationships/hyperlink" Target="https://www.caixa.gov.br/Downloads/sinapi-cadernos-tecnicos/SINAPI-CT-TELHAMENTO-PARA-COBERTURA.pdf" TargetMode="External"/><Relationship Id="rId1879" Type="http://schemas.openxmlformats.org/officeDocument/2006/relationships/hyperlink" Target="https://www.caixa.gov.br/Downloads/sinapi-cadernos-tecnicos/SINAPI-CT-DEMOLICOES-E-REMOCOES.pdf" TargetMode="External"/><Relationship Id="rId3094" Type="http://schemas.openxmlformats.org/officeDocument/2006/relationships/hyperlink" Target="https://www.caixa.gov.br/Downloads/sinapi-cadernos-tecnicos/SINAPI-CT-ESCADAS.pdf" TargetMode="External"/><Relationship Id="rId4145" Type="http://schemas.openxmlformats.org/officeDocument/2006/relationships/hyperlink" Target="https://www.caixa.gov.br/Downloads/sinapi-cadernos-tecnicos/SINAPI-CT-GABIOES-EXECUCAO-DE-MURO-E-PROTECAO-SUPERFICIAL.pdf" TargetMode="External"/><Relationship Id="rId5750" Type="http://schemas.openxmlformats.org/officeDocument/2006/relationships/hyperlink" Target="https://www.caixa.gov.br/Downloads/sinapi-cadernos-tecnicos/SINAPI-CT-INSTALACOES-PREDIAIS-DE-AGUA-QUENTE-EM-CPVC.pdf" TargetMode="External"/><Relationship Id="rId6801" Type="http://schemas.openxmlformats.org/officeDocument/2006/relationships/hyperlink" Target="https://www.caixa.gov.br/Downloads/sinapi-metodologia/Livro_SINAPI_Calculos_Parametros.pdf" TargetMode="External"/><Relationship Id="rId1739" Type="http://schemas.openxmlformats.org/officeDocument/2006/relationships/hyperlink" Target="https://www.caixa.gov.br/Downloads/sinapi-cadernos-tecnicos/SINAPI-CT-CUSTOS-HORARIOS-PRODUTIVO-E-IMPRODUTIVO-DOS-EQUIPAMENTOS.pdf" TargetMode="External"/><Relationship Id="rId1946" Type="http://schemas.openxmlformats.org/officeDocument/2006/relationships/hyperlink" Target="https://www.caixa.gov.br/Downloads/sinapi-cadernos-tecnicos/SINAPI-CT-DEPRECIACAO-JUROS-IMPOSTOS-E-SEGUROS-MANUTENCAO-E-MATERIAIS-NA-OPERACAO-DOS-EQUIPAMENTOS.pdf" TargetMode="External"/><Relationship Id="rId4005" Type="http://schemas.openxmlformats.org/officeDocument/2006/relationships/hyperlink" Target="https://www.caixa.gov.br/Downloads/sinapi-cadernos-tecnicos/SINAPI-CT-FUNDACOES-RASAS-(BLOCOS-SAPATAS-VIGAS-BALDRAME).pdf" TargetMode="External"/><Relationship Id="rId4352" Type="http://schemas.openxmlformats.org/officeDocument/2006/relationships/hyperlink" Target="https://www.caixa.gov.br/Downloads/sinapi-cadernos-tecnicos/SINAPI-CT-INSTALACOES-ELETRICAS-ELETRODUTOS-EMBUTIDOS-CABOS-CAIXAS-TOMADAS-E-INTERRUPTORES.pdf" TargetMode="External"/><Relationship Id="rId5403" Type="http://schemas.openxmlformats.org/officeDocument/2006/relationships/hyperlink" Target="https://www.caixa.gov.br/Downloads/sinapi-cadernos-tecnicos/SINAPI-CT-INSTALACOES-PREDIAIS-DE-ESGOTO-TUBOS-E-CONEXOES.pdf" TargetMode="External"/><Relationship Id="rId5610" Type="http://schemas.openxmlformats.org/officeDocument/2006/relationships/hyperlink" Target="https://www.caixa.gov.br/Downloads/sinapi-cadernos-tecnicos/SINAPI-CT-INSTALACOES-PREDIAIS-DE-AGUA-FRIA-EM-PVC.pdf" TargetMode="External"/><Relationship Id="rId8559" Type="http://schemas.openxmlformats.org/officeDocument/2006/relationships/hyperlink" Target="https://www.caixa.gov.br/Downloads/sinapi-cadernos-tecnicos/SINAPI-CT-REDES-ENTERRADAS-DE-DISTRIBUICAO-ELETRICA.pdf" TargetMode="External"/><Relationship Id="rId8766" Type="http://schemas.openxmlformats.org/officeDocument/2006/relationships/hyperlink" Target="https://www.caixa.gov.br/Downloads/sinapi-cadernos-tecnicos/SINAPI-CT-REVESTIMENTOS-CERAMICOS-INTERNOS.pdf" TargetMode="External"/><Relationship Id="rId8973" Type="http://schemas.openxmlformats.org/officeDocument/2006/relationships/hyperlink" Target="https://www.caixa.gov.br/Downloads/sinapi-cadernos-tecnicos/SINAPI-CT-SUPRESSAO-VEGETAL.pdf" TargetMode="External"/><Relationship Id="rId1806" Type="http://schemas.openxmlformats.org/officeDocument/2006/relationships/hyperlink" Target="https://www.caixa.gov.br/Downloads/sinapi-cadernos-tecnicos/SINAPI-CT-CUSTOS-HORARIOS-PRODUTIVO-E-IMPRODUTIVO-DOS-EQUIPAMENTOS.pdf" TargetMode="External"/><Relationship Id="rId3161" Type="http://schemas.openxmlformats.org/officeDocument/2006/relationships/hyperlink" Target="https://www.caixa.gov.br/Downloads/sinapi-cadernos-tecnicos/SINAPI-CT-ESCAVACAO-HORIZONTAL.pdf" TargetMode="External"/><Relationship Id="rId4212" Type="http://schemas.openxmlformats.org/officeDocument/2006/relationships/hyperlink" Target="https://www.caixa.gov.br/Downloads/sinapi-cadernos-tecnicos/SINAPI-CT-GRAUTE-E-ARMACAO.pdf" TargetMode="External"/><Relationship Id="rId7368" Type="http://schemas.openxmlformats.org/officeDocument/2006/relationships/hyperlink" Target="https://www.caixa.gov.br/Downloads/sinapi-cadernos-tecnicos/SINAPI-CT-MASSA-UNICA-EXTERNA.pdf" TargetMode="External"/><Relationship Id="rId7575" Type="http://schemas.openxmlformats.org/officeDocument/2006/relationships/hyperlink" Target="https://www.caixa.gov.br/Downloads/sinapi-cadernos-tecnicos/SINAPI-CT-PAREDES-EM-DRYWALL.pdf" TargetMode="External"/><Relationship Id="rId7782" Type="http://schemas.openxmlformats.org/officeDocument/2006/relationships/hyperlink" Target="https://www.caixa.gov.br/Downloads/sinapi-cadernos-tecnicos/SINAPI-CT-PERFURACAO-HORIZONTAL-DIRECIONAL-HDD.pdf" TargetMode="External"/><Relationship Id="rId8419" Type="http://schemas.openxmlformats.org/officeDocument/2006/relationships/hyperlink" Target="https://www.caixa.gov.br/Downloads/sinapi-cadernos-tecnicos/SINAPI-CT-RASGOS-E-FIXACOES.pdf" TargetMode="External"/><Relationship Id="rId8626" Type="http://schemas.openxmlformats.org/officeDocument/2006/relationships/hyperlink" Target="https://www.caixa.gov.br/Downloads/sinapi-cadernos-tecnicos/SINAPI-CT-REDES-DE-LOGICA-TELEFONIA-E-IMAGEM.pdf" TargetMode="External"/><Relationship Id="rId8833" Type="http://schemas.openxmlformats.org/officeDocument/2006/relationships/hyperlink" Target="https://www.caixa.gov.br/Downloads/sinapi-cadernos-tecnicos/SINAPI-CT-SINALIZACAO-VERTICAL-VIARIA.pdf" TargetMode="External"/><Relationship Id="rId3021" Type="http://schemas.openxmlformats.org/officeDocument/2006/relationships/hyperlink" Target="https://www.caixa.gov.br/Downloads/sinapi-cadernos-tecnicos/SINAPI-CT-EQUIPAMENTOS-DE-PROTECAO-COLETIVA.pdf" TargetMode="External"/><Relationship Id="rId3978" Type="http://schemas.openxmlformats.org/officeDocument/2006/relationships/hyperlink" Target="https://www.caixa.gov.br/Downloads/sinapi-cadernos-tecnicos/SINAPI-CT-FUNDACOES-RASAS-(BLOCOS-SAPATAS-VIGAS-BALDRAME).pdf" TargetMode="External"/><Relationship Id="rId6177" Type="http://schemas.openxmlformats.org/officeDocument/2006/relationships/hyperlink" Target="https://www.caixa.gov.br/Downloads/sinapi-cadernos-tecnicos/SINAPI-CT-INSTALACOES-DE-GAS-E-INCENDIO-EM-ACO-E-FERRO-GALVANIZADO.pdf" TargetMode="External"/><Relationship Id="rId6384" Type="http://schemas.openxmlformats.org/officeDocument/2006/relationships/hyperlink" Target="https://www.caixa.gov.br/Downloads/sinapi-cadernos-tecnicos/SINAPI-CT-INSTALACOES-EM-COBRE.pdf" TargetMode="External"/><Relationship Id="rId6591" Type="http://schemas.openxmlformats.org/officeDocument/2006/relationships/hyperlink" Target="https://www.caixa.gov.br/Downloads/sinapi-cadernos-tecnicos/SINAPI-CT-INSTALACOES-EM-COBRE.pdf" TargetMode="External"/><Relationship Id="rId7228" Type="http://schemas.openxmlformats.org/officeDocument/2006/relationships/hyperlink" Target="https://www.caixa.gov.br/Downloads/sinapi-cadernos-tecnicos/SINAPI-CT-LOUCAS-E-METAIS.pdf" TargetMode="External"/><Relationship Id="rId7435" Type="http://schemas.openxmlformats.org/officeDocument/2006/relationships/hyperlink" Target="https://www.caixa.gov.br/Downloads/sinapi-cadernos-tecnicos/SINAPI-CT-MOBILIARIO-URBANO.pdf" TargetMode="External"/><Relationship Id="rId7642" Type="http://schemas.openxmlformats.org/officeDocument/2006/relationships/hyperlink" Target="https://www.caixa.gov.br/Downloads/sinapi-cadernos-tecnicos/SINAPI-CT-PASSEIOS-DE-CONCRETO.pdf" TargetMode="External"/><Relationship Id="rId8900" Type="http://schemas.openxmlformats.org/officeDocument/2006/relationships/hyperlink" Target="https://www.caixa.gov.br/Downloads/sinapi-cadernos-tecnicos/SINAPI-CT-SISTEMA-DE-PROTECAO-CONTRA-DESCARGAS-ATMOSFERICAS-SPDA.pdf" TargetMode="External"/><Relationship Id="rId899" Type="http://schemas.openxmlformats.org/officeDocument/2006/relationships/hyperlink" Target="https://www.caixa.gov.br/Downloads/sinapi-cadernos-tecnicos/SINAPI-CT-ATERROS-BASES-SUB-BASES-E-IMPRIMACOES.pdf" TargetMode="External"/><Relationship Id="rId2787" Type="http://schemas.openxmlformats.org/officeDocument/2006/relationships/hyperlink" Target="https://www.caixa.gov.br/Downloads/sinapi-cadernos-tecnicos/SINAPI-CT-DRENOS.pdf" TargetMode="External"/><Relationship Id="rId3838" Type="http://schemas.openxmlformats.org/officeDocument/2006/relationships/hyperlink" Target="https://www.caixa.gov.br/Downloads/sinapi-cadernos-tecnicos/SINAPI-CT-EXECUCAO-DE-GRAMPO-PARA-SOLO-GRAMPEADO.pdf" TargetMode="External"/><Relationship Id="rId5193" Type="http://schemas.openxmlformats.org/officeDocument/2006/relationships/hyperlink" Target="https://www.caixa.gov.br/Downloads/sinapi-cadernos-tecnicos/SINAPI-CT-INSTALACOES-HIDRAULICAS-EM-PEX.pdf" TargetMode="External"/><Relationship Id="rId6037" Type="http://schemas.openxmlformats.org/officeDocument/2006/relationships/hyperlink" Target="https://www.caixa.gov.br/Downloads/sinapi-cadernos-tecnicos/SINAPI-CT-INSTALACOES-DE-GAS-E-INCENDIO-EM-ACO-E-FERRO-GALVANIZADO.pdf" TargetMode="External"/><Relationship Id="rId6244" Type="http://schemas.openxmlformats.org/officeDocument/2006/relationships/hyperlink" Target="https://www.caixa.gov.br/Downloads/sinapi-cadernos-tecnicos/SINAPI-CT-INSTALACOES-DE-GAS-E-INCENDIO-EM-ACO-E-FERRO-GALVANIZADO.pdf" TargetMode="External"/><Relationship Id="rId6451" Type="http://schemas.openxmlformats.org/officeDocument/2006/relationships/hyperlink" Target="https://www.caixa.gov.br/Downloads/sinapi-cadernos-tecnicos/SINAPI-CT-INSTALACOES-EM-COBRE.pdf" TargetMode="External"/><Relationship Id="rId7502" Type="http://schemas.openxmlformats.org/officeDocument/2006/relationships/hyperlink" Target="https://www.caixa.gov.br/Downloads/sinapi-cadernos-tecnicos/SINAPI-CT-PAREDES-DE-CONCRETO-ARMACAO.pdf" TargetMode="External"/><Relationship Id="rId759" Type="http://schemas.openxmlformats.org/officeDocument/2006/relationships/hyperlink" Target="https://www.caixa.gov.br/Downloads/sinapi-cadernos-tecnicos/SINAPI-CT-ATERROS-BASES-SUB-BASES-E-IMPRIMACOES.pdf" TargetMode="External"/><Relationship Id="rId966" Type="http://schemas.openxmlformats.org/officeDocument/2006/relationships/hyperlink" Target="https://www.caixa.gov.br/Downloads/sinapi-cadernos-tecnicos/SINAPI-CT-ATERROS-BASES-SUB-BASES-E-IMPRIMACOES.pdf" TargetMode="External"/><Relationship Id="rId1389" Type="http://schemas.openxmlformats.org/officeDocument/2006/relationships/hyperlink" Target="https://www.caixa.gov.br/Downloads/sinapi-cadernos-tecnicos/SINAPI-CT-CONTRAPISO.pdf" TargetMode="External"/><Relationship Id="rId1596" Type="http://schemas.openxmlformats.org/officeDocument/2006/relationships/hyperlink" Target="https://www.caixa.gov.br/Downloads/sinapi-cadernos-tecnicos/SINAPI-CT-CUSTOS-HORARIOS-PRODUTIVO-E-IMPRODUTIVO-DOS-EQUIPAMENTOS.pdf" TargetMode="External"/><Relationship Id="rId2647" Type="http://schemas.openxmlformats.org/officeDocument/2006/relationships/hyperlink" Target="https://www.caixa.gov.br/Downloads/sinapi-cadernos-tecnicos/SINAPI-CT-DEPRECIACAO-JUROS-IMPOSTOS-E-SEGUROS-MANUTENCAO-E-MATERIAIS-NA-OPERACAO-DOS-EQUIPAMENTOS.pdf" TargetMode="External"/><Relationship Id="rId2994" Type="http://schemas.openxmlformats.org/officeDocument/2006/relationships/hyperlink" Target="https://www.caixa.gov.br/Downloads/sinapi-cadernos-tecnicos/SINAPI-CT-EQUIPAMENTOS-DE-PROTECAO-COLETIVA.pdf" TargetMode="External"/><Relationship Id="rId5053" Type="http://schemas.openxmlformats.org/officeDocument/2006/relationships/hyperlink" Target="https://www.caixa.gov.br/Downloads/sinapi-cadernos-tecnicos/SINAPI-CT-INSTALACOES-HIDRAULICAS-RESERVACAO-E-BOMBAS-DE-RECALQUE.pdf" TargetMode="External"/><Relationship Id="rId5260" Type="http://schemas.openxmlformats.org/officeDocument/2006/relationships/hyperlink" Target="https://www.caixa.gov.br/Downloads/sinapi-cadernos-tecnicos/SINAPI-CT-INSTALACOES-HIDRAULICAS-EM-PPR.pdf" TargetMode="External"/><Relationship Id="rId6104" Type="http://schemas.openxmlformats.org/officeDocument/2006/relationships/hyperlink" Target="https://www.caixa.gov.br/Downloads/sinapi-cadernos-tecnicos/SINAPI-CT-INSTALACOES-DE-GAS-E-INCENDIO-EM-ACO-E-FERRO-GALVANIZADO.pdf" TargetMode="External"/><Relationship Id="rId6311" Type="http://schemas.openxmlformats.org/officeDocument/2006/relationships/hyperlink" Target="https://www.caixa.gov.br/Downloads/sinapi-cadernos-tecnicos/SINAPI-CT-INSTALACOES-DE-AR-CONDICIONADO.pdf" TargetMode="External"/><Relationship Id="rId9467" Type="http://schemas.openxmlformats.org/officeDocument/2006/relationships/hyperlink" Target="https://www.caixa.gov.br/Downloads/sinapi-cadernos-tecnicos/SINAPI-CT-TUBULOES.pdf" TargetMode="External"/><Relationship Id="rId9674" Type="http://schemas.openxmlformats.org/officeDocument/2006/relationships/hyperlink" Target="https://www.caixa.gov.br/Downloads/sinapi-cadernos-tecnicos/SINAPI-CT-VALVULAS-PARA-REDES-DE-SANEAMENTO.pdf" TargetMode="External"/><Relationship Id="rId619" Type="http://schemas.openxmlformats.org/officeDocument/2006/relationships/hyperlink" Target="https://www.caixa.gov.br/Downloads/sinapi-cadernos-tecnicos/SINAPI-CT-ASSENTAMENTO-DE-TUBOS-DE-PVC-E-METALICOS-EM-REDES-DE-AGUA.pdf" TargetMode="External"/><Relationship Id="rId1249" Type="http://schemas.openxmlformats.org/officeDocument/2006/relationships/hyperlink" Target="https://www.caixa.gov.br/Downloads/sinapi-cadernos-tecnicos/SINAPI-CT-CERCAS-PROTETORES-E-ALAMBRADOS.pdf" TargetMode="External"/><Relationship Id="rId2854" Type="http://schemas.openxmlformats.org/officeDocument/2006/relationships/hyperlink" Target="https://www.caixa.gov.br/Downloads/sinapi-cadernos-tecnicos/SINAPI-CT-ELETROCALHAS.pdf" TargetMode="External"/><Relationship Id="rId3905" Type="http://schemas.openxmlformats.org/officeDocument/2006/relationships/hyperlink" Target="https://www.caixa.gov.br/Downloads/sinapi-cadernos-tecnicos/SINAPI-CT-FORROS.pdf" TargetMode="External"/><Relationship Id="rId5120" Type="http://schemas.openxmlformats.org/officeDocument/2006/relationships/hyperlink" Target="https://www.caixa.gov.br/Downloads/sinapi-cadernos-tecnicos/SINAPI-CT-INSTALACOES-HIDRAULICAS-EM-PEX.pdf" TargetMode="External"/><Relationship Id="rId8069" Type="http://schemas.openxmlformats.org/officeDocument/2006/relationships/hyperlink" Target="https://www.caixa.gov.br/Downloads/sinapi-cadernos-tecnicos/SINAPI-CT-POSTES-DE-CONCRETO-E-METALICOS.pdf" TargetMode="External"/><Relationship Id="rId8276" Type="http://schemas.openxmlformats.org/officeDocument/2006/relationships/hyperlink" Target="https://www.caixa.gov.br/Downloads/sinapi-cadernos-tecnicos/SINAPI-CT-POCOS-DE-VISITA-E-CAIXAS-PARA-BOCAS-DE-LOBO.pdf" TargetMode="External"/><Relationship Id="rId8483" Type="http://schemas.openxmlformats.org/officeDocument/2006/relationships/hyperlink" Target="https://www.caixa.gov.br/Downloads/sinapi-cadernos-tecnicos/SINAPI-CT-RECOMPOSICAO-DE-PAVIMENTOS.pdf" TargetMode="External"/><Relationship Id="rId9327" Type="http://schemas.openxmlformats.org/officeDocument/2006/relationships/hyperlink" Target="https://www.caixa.gov.br/Downloads/sinapi-cadernos-tecnicos/SINAPI-CT-TRANSPORTE-CARGA-E-DESCARGA-DE-MATERIAIS.pdf" TargetMode="External"/><Relationship Id="rId95" Type="http://schemas.openxmlformats.org/officeDocument/2006/relationships/hyperlink" Target="https://www.caixa.gov.br/Downloads/sinapi-cadernos-tecnicos/SINAPI-CT-ALVENARIAS-DIVERSAS.pdf" TargetMode="External"/><Relationship Id="rId826" Type="http://schemas.openxmlformats.org/officeDocument/2006/relationships/hyperlink" Target="https://www.caixa.gov.br/Downloads/sinapi-cadernos-tecnicos/SINAPI-CT-ATERROS-BASES-SUB-BASES-E-IMPRIMACOES.pdf" TargetMode="External"/><Relationship Id="rId1109" Type="http://schemas.openxmlformats.org/officeDocument/2006/relationships/hyperlink" Target="https://www.caixa.gov.br/Downloads/sinapi-cadernos-tecnicos/SINAPI-CT-CAIXAS-ENTERRADAS.pdf" TargetMode="External"/><Relationship Id="rId1456" Type="http://schemas.openxmlformats.org/officeDocument/2006/relationships/hyperlink" Target="https://www.caixa.gov.br/Downloads/sinapi-cadernos-tecnicos/SINAPI-CT-CUSTOS-HORARIOS-PRODUTIVO-E-IMPRODUTIVO-DOS-EQUIPAMENTOS.pdf" TargetMode="External"/><Relationship Id="rId1663" Type="http://schemas.openxmlformats.org/officeDocument/2006/relationships/hyperlink" Target="https://www.caixa.gov.br/Downloads/sinapi-cadernos-tecnicos/SINAPI-CT-CUSTOS-HORARIOS-PRODUTIVO-E-IMPRODUTIVO-DOS-EQUIPAMENTOS.pdf" TargetMode="External"/><Relationship Id="rId1870" Type="http://schemas.openxmlformats.org/officeDocument/2006/relationships/hyperlink" Target="https://www.caixa.gov.br/Downloads/sinapi-cadernos-tecnicos/SINAPI-CT-DEMOLICOES-E-REMOCOES.pdf" TargetMode="External"/><Relationship Id="rId2507" Type="http://schemas.openxmlformats.org/officeDocument/2006/relationships/hyperlink" Target="https://www.caixa.gov.br/Downloads/sinapi-cadernos-tecnicos/SINAPI-CT-DEPRECIACAO-JUROS-IMPOSTOS-E-SEGUROS-MANUTENCAO-E-MATERIAIS-NA-OPERACAO-DOS-EQUIPAMENTOS.pdf" TargetMode="External"/><Relationship Id="rId2714" Type="http://schemas.openxmlformats.org/officeDocument/2006/relationships/hyperlink" Target="https://www.caixa.gov.br/Downloads/sinapi-cadernos-tecnicos/SINAPI-CT-DEPRECIACAO-JUROS-IMPOSTOS-E-SEGUROS-MANUTENCAO-E-MATERIAIS-NA-OPERACAO-DOS-EQUIPAMENTOS.pdf" TargetMode="External"/><Relationship Id="rId2921" Type="http://schemas.openxmlformats.org/officeDocument/2006/relationships/hyperlink" Target="https://www.caixa.gov.br/Downloads/sinapi-cadernos-tecnicos/SINAPI-CT-ELETROCALHAS.pdf" TargetMode="External"/><Relationship Id="rId7085" Type="http://schemas.openxmlformats.org/officeDocument/2006/relationships/hyperlink" Target="https://www.caixa.gov.br/Downloads/sinapi-metodologia/Livro_SINAPI_Calculos_Parametros.pdf" TargetMode="External"/><Relationship Id="rId8136" Type="http://schemas.openxmlformats.org/officeDocument/2006/relationships/hyperlink" Target="https://www.caixa.gov.br/Downloads/sinapi-cadernos-tecnicos/SINAPI-CT-POCOS-DE-VISITA-E-CAIXAS-PARA-BOCAS-DE-LOBO.pdf" TargetMode="External"/><Relationship Id="rId8690" Type="http://schemas.openxmlformats.org/officeDocument/2006/relationships/hyperlink" Target="https://www.caixa.gov.br/Downloads/sinapi-cadernos-tecnicos/SINAPI-CT-REDES-DE-AGUA-E-ESGOTO-EM-PEAD-LISO-(TUBOS-E-CONEXOES).pdf" TargetMode="External"/><Relationship Id="rId9534" Type="http://schemas.openxmlformats.org/officeDocument/2006/relationships/hyperlink" Target="https://www.caixa.gov.br/Downloads/sinapi-cadernos-tecnicos/SINAPI-CT-VIDROS-E-ESPELHOS.pdf" TargetMode="External"/><Relationship Id="rId1316" Type="http://schemas.openxmlformats.org/officeDocument/2006/relationships/hyperlink" Target="https://www.caixa.gov.br/Downloads/sinapi-cadernos-tecnicos/SINAPI-CT-CONCRETO-PROJETADO.pdf" TargetMode="External"/><Relationship Id="rId1523" Type="http://schemas.openxmlformats.org/officeDocument/2006/relationships/hyperlink" Target="https://www.caixa.gov.br/Downloads/sinapi-cadernos-tecnicos/SINAPI-CT-CUSTOS-HORARIOS-PRODUTIVO-E-IMPRODUTIVO-DOS-EQUIPAMENTOS.pdf" TargetMode="External"/><Relationship Id="rId1730" Type="http://schemas.openxmlformats.org/officeDocument/2006/relationships/hyperlink" Target="https://www.caixa.gov.br/Downloads/sinapi-cadernos-tecnicos/SINAPI-CT-CUSTOS-HORARIOS-PRODUTIVO-E-IMPRODUTIVO-DOS-EQUIPAMENTOS.pdf" TargetMode="External"/><Relationship Id="rId4679" Type="http://schemas.openxmlformats.org/officeDocument/2006/relationships/hyperlink" Target="https://www.caixa.gov.br/Downloads/sinapi-cadernos-tecnicos/SINAPI-CT-INSTALACOES-ELETRICAS-QUADROS-CABOS-DISJUNTORES-CONTATORES-E-BARRAMENTOS-BLINDADOS.pdf" TargetMode="External"/><Relationship Id="rId4886" Type="http://schemas.openxmlformats.org/officeDocument/2006/relationships/hyperlink" Target="https://www.caixa.gov.br/Downloads/sinapi-cadernos-tecnicos/SINAPI-CT-INSTALACOES-HIDRAULICAS-RESERVACAO-E-BOMBAS-DE-RECALQUE.pdf" TargetMode="External"/><Relationship Id="rId5937" Type="http://schemas.openxmlformats.org/officeDocument/2006/relationships/hyperlink" Target="https://www.caixa.gov.br/Downloads/sinapi-cadernos-tecnicos/SINAPI-CT-INSTALACOES-DE-GAS-E-INCENDIO-EM-ACO-E-FERRO-GALVANIZADO.pdf" TargetMode="External"/><Relationship Id="rId7292" Type="http://schemas.openxmlformats.org/officeDocument/2006/relationships/hyperlink" Target="https://www.caixa.gov.br/Downloads/sinapi-cadernos-tecnicos/SINAPI-CT-MASSA-UNICA-EXTERNA.pdf" TargetMode="External"/><Relationship Id="rId8343" Type="http://schemas.openxmlformats.org/officeDocument/2006/relationships/hyperlink" Target="https://www.caixa.gov.br/Downloads/sinapi-cadernos-tecnicos/SINAPI-CT-RADIER-PISO-DE-CONCRETO-E-LAJE-SOBRE-SOLO.pdf" TargetMode="External"/><Relationship Id="rId8550" Type="http://schemas.openxmlformats.org/officeDocument/2006/relationships/hyperlink" Target="https://www.caixa.gov.br/Downloads/sinapi-cadernos-tecnicos/SINAPI-CT-REDES-ENTERRADAS-DE-DISTRIBUICAO-ELETRICA.pdf" TargetMode="External"/><Relationship Id="rId9601" Type="http://schemas.openxmlformats.org/officeDocument/2006/relationships/hyperlink" Target="https://www.caixa.gov.br/Downloads/sinapi-cadernos-tecnicos/SINAPI-CT-VALVULAS-E-REGISTROS-PARA-SISTEMAS-PREDIAIS.pdf" TargetMode="External"/><Relationship Id="rId22" Type="http://schemas.openxmlformats.org/officeDocument/2006/relationships/hyperlink" Target="https://www.caixa.gov.br/Downloads/sinapi-cadernos-tecnicos/SINAPI-CT-ALVENARIA-ESTRUTURAL-BLOCOS-DE-CONCRETO.pdf" TargetMode="External"/><Relationship Id="rId3488" Type="http://schemas.openxmlformats.org/officeDocument/2006/relationships/hyperlink" Target="https://www.caixa.gov.br/Downloads/sinapi-cadernos-tecnicos/SINAPI-CT-ESQUADRIAS-PORTAS.pdf" TargetMode="External"/><Relationship Id="rId3695" Type="http://schemas.openxmlformats.org/officeDocument/2006/relationships/hyperlink" Target="https://www.caixa.gov.br/Downloads/sinapi-cadernos-tecnicos/SINAPI-CT-ESTRUTURA-E-TRAMA-PARA-COBERTURA.pdf" TargetMode="External"/><Relationship Id="rId4539" Type="http://schemas.openxmlformats.org/officeDocument/2006/relationships/hyperlink" Target="https://www.caixa.gov.br/Downloads/sinapi-cadernos-tecnicos/SINAPI-CT-INSTALACOES-ELETRICAS-ELETRODUTOS-EMBUTIDOS-CABOS-CAIXAS-TOMADAS-E-INTERRUPTORES.pdf" TargetMode="External"/><Relationship Id="rId4746" Type="http://schemas.openxmlformats.org/officeDocument/2006/relationships/hyperlink" Target="https://www.caixa.gov.br/Downloads/sinapi-cadernos-tecnicos/SINAPI-CT-INSTALACOES-ELETRICAS-REDE-DE-DISTRIBUICAO.pdf" TargetMode="External"/><Relationship Id="rId4953" Type="http://schemas.openxmlformats.org/officeDocument/2006/relationships/hyperlink" Target="https://www.caixa.gov.br/Downloads/sinapi-cadernos-tecnicos/SINAPI-CT-INSTALACOES-HIDRAULICAS-RESERVACAO-E-BOMBAS-DE-RECALQUE.pdf" TargetMode="External"/><Relationship Id="rId7152" Type="http://schemas.openxmlformats.org/officeDocument/2006/relationships/hyperlink" Target="https://www.caixa.gov.br/Downloads/sinapi-cadernos-tecnicos/SINAPI-CT-LOUCAS-E-METAIS.pdf" TargetMode="External"/><Relationship Id="rId8203" Type="http://schemas.openxmlformats.org/officeDocument/2006/relationships/hyperlink" Target="https://www.caixa.gov.br/Downloads/sinapi-cadernos-tecnicos/SINAPI-CT-POCOS-DE-VISITA-E-CAIXAS-PARA-BOCAS-DE-LOBO.pdf" TargetMode="External"/><Relationship Id="rId8410" Type="http://schemas.openxmlformats.org/officeDocument/2006/relationships/hyperlink" Target="https://www.caixa.gov.br/Downloads/sinapi-cadernos-tecnicos/SINAPI-CT-RASGOS-E-FIXACOES.pdf" TargetMode="External"/><Relationship Id="rId2297" Type="http://schemas.openxmlformats.org/officeDocument/2006/relationships/hyperlink" Target="https://www.caixa.gov.br/Downloads/sinapi-cadernos-tecnicos/SINAPI-CT-DEPRECIACAO-JUROS-IMPOSTOS-E-SEGUROS-MANUTENCAO-E-MATERIAIS-NA-OPERACAO-DOS-EQUIPAMENTOS.pdf" TargetMode="External"/><Relationship Id="rId3348" Type="http://schemas.openxmlformats.org/officeDocument/2006/relationships/hyperlink" Target="https://www.caixa.gov.br/Downloads/sinapi-cadernos-tecnicos/SINAPI-CT-ESCAVACAO-EM-MATERIAL-DE-3&#170;-CATEGORIA.pdf" TargetMode="External"/><Relationship Id="rId3555" Type="http://schemas.openxmlformats.org/officeDocument/2006/relationships/hyperlink" Target="https://www.caixa.gov.br/Downloads/sinapi-cadernos-tecnicos/SINAPI-CT-ESQUADRIAS-PORTAS.pdf" TargetMode="External"/><Relationship Id="rId3762" Type="http://schemas.openxmlformats.org/officeDocument/2006/relationships/hyperlink" Target="https://www.caixa.gov.br/Downloads/sinapi-cadernos-tecnicos/SINAPI-CT-ESTRUTURAS-DE-CONTENCAO-PERFIS-PRANCHADOS-CORTINAS-E-MUROS-DE-ARRIMO.pdf" TargetMode="External"/><Relationship Id="rId4606" Type="http://schemas.openxmlformats.org/officeDocument/2006/relationships/hyperlink" Target="https://www.caixa.gov.br/Downloads/sinapi-cadernos-tecnicos/SINAPI-CT-INSTALACOES-ELETRICAS-ELETRODUTOS-CONEXOES-E-CONDULETES-APARENTES.pdf" TargetMode="External"/><Relationship Id="rId4813" Type="http://schemas.openxmlformats.org/officeDocument/2006/relationships/hyperlink" Target="https://www.caixa.gov.br/Downloads/sinapi-cadernos-tecnicos/SINAPI-CT-INSTALACOES-HIDRAULICAS-RESERVACAO-E-BOMBAS-DE-RECALQUE.pdf" TargetMode="External"/><Relationship Id="rId7012" Type="http://schemas.openxmlformats.org/officeDocument/2006/relationships/hyperlink" Target="https://www.caixa.gov.br/Downloads/sinapi-metodologia/Livro_SINAPI_Calculos_Parametros.pdf" TargetMode="External"/><Relationship Id="rId7969" Type="http://schemas.openxmlformats.org/officeDocument/2006/relationships/hyperlink" Target="https://www.caixa.gov.br/Downloads/sinapi-cadernos-tecnicos/SINAPI-CT-PINTURA-PARA-PISOS-E-PARA-SINALIZACAO-HORIZONTAL-E-VERTICAL.pdf" TargetMode="External"/><Relationship Id="rId269" Type="http://schemas.openxmlformats.org/officeDocument/2006/relationships/hyperlink" Target="https://www.caixa.gov.br/Downloads/sinapi-cadernos-tecnicos/SINAPI-CT-ARMACAO-DE-ESTACAS.pdf" TargetMode="External"/><Relationship Id="rId476" Type="http://schemas.openxmlformats.org/officeDocument/2006/relationships/hyperlink" Target="https://www.caixa.gov.br/Downloads/sinapi-cadernos-tecnicos/SINAPI-CT-ASSENTAMENTO-DE-TUBOS-DE-PVC-E-METALICOS-EM-REDES-DE-AGUA.pdf" TargetMode="External"/><Relationship Id="rId683" Type="http://schemas.openxmlformats.org/officeDocument/2006/relationships/hyperlink" Target="https://www.caixa.gov.br/Downloads/sinapi-cadernos-tecnicos/SINAPI-CT-ASSENTAMENTO-DE-TUBOS-DE-ESGOTO-OU-DRENAGEM-PLUVIAL-EM-CONCRETO.pdf" TargetMode="External"/><Relationship Id="rId890" Type="http://schemas.openxmlformats.org/officeDocument/2006/relationships/hyperlink" Target="https://www.caixa.gov.br/Downloads/sinapi-cadernos-tecnicos/SINAPI-CT-ATERROS-BASES-SUB-BASES-E-IMPRIMACOES.pdf" TargetMode="External"/><Relationship Id="rId2157" Type="http://schemas.openxmlformats.org/officeDocument/2006/relationships/hyperlink" Target="https://www.caixa.gov.br/Downloads/sinapi-cadernos-tecnicos/SINAPI-CT-DEPRECIACAO-JUROS-IMPOSTOS-E-SEGUROS-MANUTENCAO-E-MATERIAIS-NA-OPERACAO-DOS-EQUIPAMENTOS.pdf" TargetMode="External"/><Relationship Id="rId2364" Type="http://schemas.openxmlformats.org/officeDocument/2006/relationships/hyperlink" Target="https://www.caixa.gov.br/Downloads/sinapi-cadernos-tecnicos/SINAPI-CT-DEPRECIACAO-JUROS-IMPOSTOS-E-SEGUROS-MANUTENCAO-E-MATERIAIS-NA-OPERACAO-DOS-EQUIPAMENTOS.pdf" TargetMode="External"/><Relationship Id="rId2571" Type="http://schemas.openxmlformats.org/officeDocument/2006/relationships/hyperlink" Target="https://www.caixa.gov.br/Downloads/sinapi-cadernos-tecnicos/SINAPI-CT-DEPRECIACAO-JUROS-IMPOSTOS-E-SEGUROS-MANUTENCAO-E-MATERIAIS-NA-OPERACAO-DOS-EQUIPAMENTOS.pdf" TargetMode="External"/><Relationship Id="rId3208" Type="http://schemas.openxmlformats.org/officeDocument/2006/relationships/hyperlink" Target="https://www.caixa.gov.br/Downloads/sinapi-cadernos-tecnicos/SINAPI-CT-ESCAVACAO-VERTICAL-A-CEU-ABERTO.pdf" TargetMode="External"/><Relationship Id="rId3415" Type="http://schemas.openxmlformats.org/officeDocument/2006/relationships/hyperlink" Target="https://www.caixa.gov.br/Downloads/sinapi-cadernos-tecnicos/SINAPI-CT-ESGOTAMENTO-DE-VALA-E-REBAIXAMENTO-DO-LENCOL-FREATICO.pdf" TargetMode="External"/><Relationship Id="rId6778" Type="http://schemas.openxmlformats.org/officeDocument/2006/relationships/hyperlink" Target="https://www.caixa.gov.br/Downloads/sinapi-metodologia/Livro_SINAPI_Calculos_Parametros.pdf" TargetMode="External"/><Relationship Id="rId9184" Type="http://schemas.openxmlformats.org/officeDocument/2006/relationships/hyperlink" Target="https://www.caixa.gov.br/Downloads/sinapi-cadernos-tecnicos/SINAPI-CT-TRANSPORTE-DE-MATERIAIS-DENTRO-DO-CANTEIRO-DE-OBRAS.pdf" TargetMode="External"/><Relationship Id="rId9391" Type="http://schemas.openxmlformats.org/officeDocument/2006/relationships/hyperlink" Target="https://www.caixa.gov.br/Downloads/sinapi-cadernos-tecnicos/SINAPI-CT-TUBULACAO-FLANGEADA-PARA-REDES-DE-AGUA.pdf" TargetMode="External"/><Relationship Id="rId129" Type="http://schemas.openxmlformats.org/officeDocument/2006/relationships/hyperlink" Target="https://www.caixa.gov.br/Downloads/sinapi-cadernos-tecnicos/SINAPI-CT-ARGAMASSAS.pdf" TargetMode="External"/><Relationship Id="rId336" Type="http://schemas.openxmlformats.org/officeDocument/2006/relationships/hyperlink" Target="https://www.caixa.gov.br/Downloads/sinapi-cadernos-tecnicos/SINAPI-CT-ARRASAMENTO-DE-ESTACAS.pdf" TargetMode="External"/><Relationship Id="rId543" Type="http://schemas.openxmlformats.org/officeDocument/2006/relationships/hyperlink" Target="https://www.caixa.gov.br/Downloads/sinapi-cadernos-tecnicos/SINAPI-CT-ASSENTAMENTO-DE-TUBOS-DE-PVC-E-METALICOS-EM-REDES-DE-AGUA.pdf" TargetMode="External"/><Relationship Id="rId1173" Type="http://schemas.openxmlformats.org/officeDocument/2006/relationships/hyperlink" Target="https://www.caixa.gov.br/Downloads/sinapi-cadernos-tecnicos/SINAPI-CT-CAIXAS-DE-AGUA-PARA-EDIFICACOES.pdf" TargetMode="External"/><Relationship Id="rId1380" Type="http://schemas.openxmlformats.org/officeDocument/2006/relationships/hyperlink" Target="https://www.caixa.gov.br/Downloads/sinapi-cadernos-tecnicos/SINAPI-CT-CONCRETO-PROTENDIDO.pdf" TargetMode="External"/><Relationship Id="rId2017" Type="http://schemas.openxmlformats.org/officeDocument/2006/relationships/hyperlink" Target="https://www.caixa.gov.br/Downloads/sinapi-cadernos-tecnicos/SINAPI-CT-DEPRECIACAO-JUROS-IMPOSTOS-E-SEGUROS-MANUTENCAO-E-MATERIAIS-NA-OPERACAO-DOS-EQUIPAMENTOS.pdf" TargetMode="External"/><Relationship Id="rId2224" Type="http://schemas.openxmlformats.org/officeDocument/2006/relationships/hyperlink" Target="https://www.caixa.gov.br/Downloads/sinapi-cadernos-tecnicos/SINAPI-CT-DEPRECIACAO-JUROS-IMPOSTOS-E-SEGUROS-MANUTENCAO-E-MATERIAIS-NA-OPERACAO-DOS-EQUIPAMENTOS.pdf" TargetMode="External"/><Relationship Id="rId3622" Type="http://schemas.openxmlformats.org/officeDocument/2006/relationships/hyperlink" Target="https://www.caixa.gov.br/Downloads/sinapi-cadernos-tecnicos/SINAPI-CT-ESTRUTURA-E-TRAMA-PARA-COBERTURA.pdf" TargetMode="External"/><Relationship Id="rId5587" Type="http://schemas.openxmlformats.org/officeDocument/2006/relationships/hyperlink" Target="https://www.caixa.gov.br/Downloads/sinapi-cadernos-tecnicos/SINAPI-CT-INSTALACOES-PREDIAIS-DE-AGUA-FRIA-EM-PVC.pdf" TargetMode="External"/><Relationship Id="rId6985" Type="http://schemas.openxmlformats.org/officeDocument/2006/relationships/hyperlink" Target="https://www.caixa.gov.br/Downloads/sinapi-metodologia/Livro_SINAPI_Calculos_Parametros.pdf" TargetMode="External"/><Relationship Id="rId7829" Type="http://schemas.openxmlformats.org/officeDocument/2006/relationships/hyperlink" Target="https://www.caixa.gov.br/Downloads/sinapi-cadernos-tecnicos/SINAPI-CT-PINTURA-EXTERNA.pdf" TargetMode="External"/><Relationship Id="rId9044" Type="http://schemas.openxmlformats.org/officeDocument/2006/relationships/hyperlink" Target="https://www.caixa.gov.br/Downloads/sinapi-cadernos-tecnicos/SINAPI-CT-TRANSPORTE-FLUVIAL-CARGA-E-DESCARGA.pdf" TargetMode="External"/><Relationship Id="rId9251" Type="http://schemas.openxmlformats.org/officeDocument/2006/relationships/hyperlink" Target="https://www.caixa.gov.br/Downloads/sinapi-cadernos-tecnicos/SINAPI-CT-TRANSPORTE-CARGA-E-DESCARGA-DE-MATERIAIS.pdf" TargetMode="External"/><Relationship Id="rId403" Type="http://schemas.openxmlformats.org/officeDocument/2006/relationships/hyperlink" Target="https://www.caixa.gov.br/Downloads/sinapi-cadernos-tecnicos/SINAPI-CT-ASSENTAMENTO-DE-TUBOS-DE-PVC-E-METALICOS-EM-REDES-DE-AGUA.pdf" TargetMode="External"/><Relationship Id="rId750" Type="http://schemas.openxmlformats.org/officeDocument/2006/relationships/hyperlink" Target="https://www.caixa.gov.br/Downloads/sinapi-cadernos-tecnicos/SINAPI-CT-ATERRO-E-REATERRO-DE-VALAS.pdf" TargetMode="External"/><Relationship Id="rId1033" Type="http://schemas.openxmlformats.org/officeDocument/2006/relationships/hyperlink" Target="https://www.caixa.gov.br/Downloads/sinapi-cadernos-tecnicos/SINAPI-CT-BOCAS-PARA-BUEIROS.pdf" TargetMode="External"/><Relationship Id="rId2431" Type="http://schemas.openxmlformats.org/officeDocument/2006/relationships/hyperlink" Target="https://www.caixa.gov.br/Downloads/sinapi-cadernos-tecnicos/SINAPI-CT-DEPRECIACAO-JUROS-IMPOSTOS-E-SEGUROS-MANUTENCAO-E-MATERIAIS-NA-OPERACAO-DOS-EQUIPAMENTOS.pdf" TargetMode="External"/><Relationship Id="rId4189" Type="http://schemas.openxmlformats.org/officeDocument/2006/relationships/hyperlink" Target="https://www.caixa.gov.br/Downloads/sinapi-cadernos-tecnicos/SINAPI-CT-GESSO.pdf" TargetMode="External"/><Relationship Id="rId5794" Type="http://schemas.openxmlformats.org/officeDocument/2006/relationships/hyperlink" Target="https://www.caixa.gov.br/Downloads/sinapi-cadernos-tecnicos/SINAPI-CT-INSTALACOES-PREDIAIS-DE-AGUA-QUENTE-EM-CPVC.pdf" TargetMode="External"/><Relationship Id="rId6638" Type="http://schemas.openxmlformats.org/officeDocument/2006/relationships/hyperlink" Target="https://www.caixa.gov.br/Downloads/sinapi-cadernos-tecnicos/SINAPI-CT-INSTALACOES-PARA-CANTEIROS-DE-OBRAS.pdf" TargetMode="External"/><Relationship Id="rId6845" Type="http://schemas.openxmlformats.org/officeDocument/2006/relationships/hyperlink" Target="https://www.caixa.gov.br/Downloads/sinapi-metodologia/Livro_SINAPI_Calculos_Parametros.pdf" TargetMode="External"/><Relationship Id="rId8060" Type="http://schemas.openxmlformats.org/officeDocument/2006/relationships/hyperlink" Target="https://www.caixa.gov.br/Downloads/sinapi-cadernos-tecnicos/SINAPI-CT-POSTES-DE-CONCRETO-E-METALICOS.pdf" TargetMode="External"/><Relationship Id="rId9111" Type="http://schemas.openxmlformats.org/officeDocument/2006/relationships/hyperlink" Target="https://www.caixa.gov.br/Downloads/sinapi-cadernos-tecnicos/SINAPI-CT-TRANSPORTE-FLUVIAL-CARGA-E-DESCARGA.pdf" TargetMode="External"/><Relationship Id="rId610" Type="http://schemas.openxmlformats.org/officeDocument/2006/relationships/hyperlink" Target="https://www.caixa.gov.br/Downloads/sinapi-cadernos-tecnicos/SINAPI-CT-ASSENTAMENTO-DE-TUBOS-DE-PVC-E-METALICOS-EM-REDES-DE-AGUA.pdf" TargetMode="External"/><Relationship Id="rId1240" Type="http://schemas.openxmlformats.org/officeDocument/2006/relationships/hyperlink" Target="https://www.caixa.gov.br/Downloads/sinapi-cadernos-tecnicos/SINAPI-CT-CERCAS-PROTETORES-E-ALAMBRADOS.pdf" TargetMode="External"/><Relationship Id="rId4049" Type="http://schemas.openxmlformats.org/officeDocument/2006/relationships/hyperlink" Target="https://www.caixa.gov.br/Downloads/sinapi-cadernos-tecnicos/SINAPI-CT-FORMAS-PARA-ESTRUTURAS-DE-CONCRETO-ARMADO.pdf" TargetMode="External"/><Relationship Id="rId4396" Type="http://schemas.openxmlformats.org/officeDocument/2006/relationships/hyperlink" Target="https://www.caixa.gov.br/Downloads/sinapi-cadernos-tecnicos/SINAPI-CT-INSTALACOES-ELETRICAS-ELETRODUTOS-EMBUTIDOS-CABOS-CAIXAS-TOMADAS-E-INTERRUPTORES.pdf" TargetMode="External"/><Relationship Id="rId5447" Type="http://schemas.openxmlformats.org/officeDocument/2006/relationships/hyperlink" Target="https://www.caixa.gov.br/Downloads/sinapi-cadernos-tecnicos/SINAPI-CT-INSTALACOES-PREDIAIS-DE-AGUA-FRIA-EM-PVC.pdf" TargetMode="External"/><Relationship Id="rId5654" Type="http://schemas.openxmlformats.org/officeDocument/2006/relationships/hyperlink" Target="https://www.caixa.gov.br/Downloads/sinapi-cadernos-tecnicos/SINAPI-CT-INSTALACOES-PREDIAIS-DE-AGUA-FRIA-EM-PVC.pdf" TargetMode="External"/><Relationship Id="rId5861" Type="http://schemas.openxmlformats.org/officeDocument/2006/relationships/hyperlink" Target="https://www.caixa.gov.br/Downloads/sinapi-cadernos-tecnicos/SINAPI-CT-INSTALACOES-PREDIAIS-DE-AGUAS-PLUVIAIS-TUBOS-CONEXOES-CAIXAS-E-RALOS.pdf" TargetMode="External"/><Relationship Id="rId6705" Type="http://schemas.openxmlformats.org/officeDocument/2006/relationships/hyperlink" Target="https://www.caixa.gov.br/Downloads/sinapi-cadernos-tecnicos/SINAPI-CT-LIGACOES-PREDIAIS-DE-AGUA-E-ESGOTO.pdf" TargetMode="External"/><Relationship Id="rId6912" Type="http://schemas.openxmlformats.org/officeDocument/2006/relationships/hyperlink" Target="https://www.caixa.gov.br/Downloads/sinapi-metodologia/Livro_SINAPI_Calculos_Parametros.pdf" TargetMode="External"/><Relationship Id="rId1100" Type="http://schemas.openxmlformats.org/officeDocument/2006/relationships/hyperlink" Target="https://www.caixa.gov.br/Downloads/sinapi-cadernos-tecnicos/SINAPI-CT-CAIXAS-ENTERRADAS.pdf" TargetMode="External"/><Relationship Id="rId4256" Type="http://schemas.openxmlformats.org/officeDocument/2006/relationships/hyperlink" Target="https://www.caixa.gov.br/Downloads/sinapi-cadernos-tecnicos/SINAPI-CT-GUIAS-E-SARJETAS.pdf" TargetMode="External"/><Relationship Id="rId4463" Type="http://schemas.openxmlformats.org/officeDocument/2006/relationships/hyperlink" Target="https://www.caixa.gov.br/Downloads/sinapi-cadernos-tecnicos/SINAPI-CT-INSTALACOES-ELETRICAS-ELETRODUTOS-EMBUTIDOS-CABOS-CAIXAS-TOMADAS-E-INTERRUPTORES.pdf" TargetMode="External"/><Relationship Id="rId4670" Type="http://schemas.openxmlformats.org/officeDocument/2006/relationships/hyperlink" Target="https://www.caixa.gov.br/Downloads/sinapi-cadernos-tecnicos/SINAPI-CT-INSTALACOES-ELETRICAS-QUADROS-CABOS-DISJUNTORES-CONTATORES-E-BARRAMENTOS-BLINDADOS.pdf" TargetMode="External"/><Relationship Id="rId5307" Type="http://schemas.openxmlformats.org/officeDocument/2006/relationships/hyperlink" Target="https://www.caixa.gov.br/Downloads/sinapi-cadernos-tecnicos/SINAPI-CT-INSTALACOES-HIDRAULICAS-EM-PPR.pdf" TargetMode="External"/><Relationship Id="rId5514" Type="http://schemas.openxmlformats.org/officeDocument/2006/relationships/hyperlink" Target="https://www.caixa.gov.br/Downloads/sinapi-cadernos-tecnicos/SINAPI-CT-INSTALACOES-PREDIAIS-DE-AGUA-FRIA-EM-PVC.pdf" TargetMode="External"/><Relationship Id="rId5721" Type="http://schemas.openxmlformats.org/officeDocument/2006/relationships/hyperlink" Target="https://www.caixa.gov.br/Downloads/sinapi-cadernos-tecnicos/SINAPI-CT-INSTALACOES-PREDIAIS-DE-AGUA-QUENTE-EM-CPVC.pdf" TargetMode="External"/><Relationship Id="rId8877" Type="http://schemas.openxmlformats.org/officeDocument/2006/relationships/hyperlink" Target="https://www.caixa.gov.br/Downloads/sinapi-cadernos-tecnicos/SINAPI-CT-SISTEMA-DE-PROTECAO-CONTRA-DESCARGAS-ATMOSFERICAS-SPDA.pdf" TargetMode="External"/><Relationship Id="rId1917" Type="http://schemas.openxmlformats.org/officeDocument/2006/relationships/hyperlink" Target="https://www.caixa.gov.br/Downloads/sinapi-cadernos-tecnicos/SINAPI-CT-DEPRECIACAO-JUROS-IMPOSTOS-E-SEGUROS-MANUTENCAO-E-MATERIAIS-NA-OPERACAO-DOS-EQUIPAMENTOS.pdf" TargetMode="External"/><Relationship Id="rId3065" Type="http://schemas.openxmlformats.org/officeDocument/2006/relationships/hyperlink" Target="https://www.caixa.gov.br/Downloads/sinapi-cadernos-tecnicos/SINAPI-CT-ESCADAS.pdf" TargetMode="External"/><Relationship Id="rId3272" Type="http://schemas.openxmlformats.org/officeDocument/2006/relationships/hyperlink" Target="https://www.caixa.gov.br/Downloads/sinapi-cadernos-tecnicos/SINAPI-CT-ESCAVACAO-DE-VALAS.pdf" TargetMode="External"/><Relationship Id="rId4116" Type="http://schemas.openxmlformats.org/officeDocument/2006/relationships/hyperlink" Target="https://www.caixa.gov.br/Downloads/sinapi-cadernos-tecnicos/SINAPI-CT-FORMAS-PARA-ESTRUTURAS-DE-CONCRETO-ARMADO.pdf" TargetMode="External"/><Relationship Id="rId4323" Type="http://schemas.openxmlformats.org/officeDocument/2006/relationships/hyperlink" Target="https://www.caixa.gov.br/Downloads/sinapi-cadernos-tecnicos/SINAPI-CT-IMPERMEABILIZACAO-PROTECAO-MECANICA-E-TRATAMENTO-DE-JUNTA.pdf" TargetMode="External"/><Relationship Id="rId4530" Type="http://schemas.openxmlformats.org/officeDocument/2006/relationships/hyperlink" Target="https://www.caixa.gov.br/Downloads/sinapi-cadernos-tecnicos/SINAPI-CT-INSTALACOES-ELETRICAS-ELETRODUTOS-EMBUTIDOS-CABOS-CAIXAS-TOMADAS-E-INTERRUPTORES.pdf" TargetMode="External"/><Relationship Id="rId7479" Type="http://schemas.openxmlformats.org/officeDocument/2006/relationships/hyperlink" Target="https://www.caixa.gov.br/Downloads/sinapi-cadernos-tecnicos/SINAPI-CT-PAISAGISMO-PLANTIO.pdf" TargetMode="External"/><Relationship Id="rId7686" Type="http://schemas.openxmlformats.org/officeDocument/2006/relationships/hyperlink" Target="https://www.caixa.gov.br/Downloads/sinapi-cadernos-tecnicos/SINAPI-CT-PAVIMENTO-RIGIDO-DE-CONCRETO.pdf" TargetMode="External"/><Relationship Id="rId7893" Type="http://schemas.openxmlformats.org/officeDocument/2006/relationships/hyperlink" Target="https://www.caixa.gov.br/Downloads/sinapi-cadernos-tecnicos/SINAPI-CT-PINTURA-EM-MADEIRA.pdf" TargetMode="External"/><Relationship Id="rId8737" Type="http://schemas.openxmlformats.org/officeDocument/2006/relationships/hyperlink" Target="https://www.caixa.gov.br/Downloads/sinapi-cadernos-tecnicos/SINAPI-CT-REDES-DE-AGUA-E-ESGOTO-EM-PEAD-LISO-(TUBOS-E-CONEXOES).pdf" TargetMode="External"/><Relationship Id="rId8944" Type="http://schemas.openxmlformats.org/officeDocument/2006/relationships/hyperlink" Target="https://www.caixa.gov.br/Downloads/sinapi-cadernos-tecnicos/SINAPI-CT-SISTEMAS-DE-MEDICAO.pdf" TargetMode="External"/><Relationship Id="rId193" Type="http://schemas.openxmlformats.org/officeDocument/2006/relationships/hyperlink" Target="https://www.caixa.gov.br/Downloads/sinapi-cadernos-tecnicos/SINAPI-CT-ARGAMASSAS.pdf" TargetMode="External"/><Relationship Id="rId2081" Type="http://schemas.openxmlformats.org/officeDocument/2006/relationships/hyperlink" Target="https://www.caixa.gov.br/Downloads/sinapi-cadernos-tecnicos/SINAPI-CT-DEPRECIACAO-JUROS-IMPOSTOS-E-SEGUROS-MANUTENCAO-E-MATERIAIS-NA-OPERACAO-DOS-EQUIPAMENTOS.pdf" TargetMode="External"/><Relationship Id="rId3132" Type="http://schemas.openxmlformats.org/officeDocument/2006/relationships/hyperlink" Target="https://www.caixa.gov.br/Downloads/sinapi-cadernos-tecnicos/SINAPI-CT-ESCADAS.pdf" TargetMode="External"/><Relationship Id="rId6288" Type="http://schemas.openxmlformats.org/officeDocument/2006/relationships/hyperlink" Target="https://www.caixa.gov.br/Downloads/sinapi-cadernos-tecnicos/SINAPI-CT-INSTALACOES-DE-GAS-EM-PEX-MULTICAMADAS.pdf" TargetMode="External"/><Relationship Id="rId6495" Type="http://schemas.openxmlformats.org/officeDocument/2006/relationships/hyperlink" Target="https://www.caixa.gov.br/Downloads/sinapi-cadernos-tecnicos/SINAPI-CT-INSTALACOES-EM-COBRE.pdf" TargetMode="External"/><Relationship Id="rId7339" Type="http://schemas.openxmlformats.org/officeDocument/2006/relationships/hyperlink" Target="https://www.caixa.gov.br/Downloads/sinapi-cadernos-tecnicos/SINAPI-CT-MASSA-UNICA-EXTERNA.pdf" TargetMode="External"/><Relationship Id="rId7546" Type="http://schemas.openxmlformats.org/officeDocument/2006/relationships/hyperlink" Target="https://www.caixa.gov.br/Downloads/sinapi-cadernos-tecnicos/SINAPI-CT-PAREDES-DE-CONCRETO-ESTUCAMENTO.pdf" TargetMode="External"/><Relationship Id="rId7753" Type="http://schemas.openxmlformats.org/officeDocument/2006/relationships/hyperlink" Target="https://www.caixa.gov.br/Downloads/sinapi-cadernos-tecnicos/SINAPI-CT-PERFURACAO-HORIZONTAL-DIRECIONAL-HDD.pdf" TargetMode="External"/><Relationship Id="rId260" Type="http://schemas.openxmlformats.org/officeDocument/2006/relationships/hyperlink" Target="https://www.caixa.gov.br/Downloads/sinapi-cadernos-tecnicos/SINAPI-CT-ARGAMASSAS.pdf" TargetMode="External"/><Relationship Id="rId5097" Type="http://schemas.openxmlformats.org/officeDocument/2006/relationships/hyperlink" Target="https://www.caixa.gov.br/Downloads/sinapi-cadernos-tecnicos/SINAPI-CT-INSTALACOES-HIDRAULICAS-RESERVACAO-E-BOMBAS-DE-RECALQUE.pdf" TargetMode="External"/><Relationship Id="rId6148" Type="http://schemas.openxmlformats.org/officeDocument/2006/relationships/hyperlink" Target="https://www.caixa.gov.br/Downloads/sinapi-cadernos-tecnicos/SINAPI-CT-INSTALACOES-DE-GAS-E-INCENDIO-EM-ACO-E-FERRO-GALVANIZADO.pdf" TargetMode="External"/><Relationship Id="rId6355" Type="http://schemas.openxmlformats.org/officeDocument/2006/relationships/hyperlink" Target="https://www.caixa.gov.br/Downloads/sinapi-cadernos-tecnicos/SINAPI-CT-INSTALACOES-DE-AR-CONDICIONADO-EM-COBRE.pdf" TargetMode="External"/><Relationship Id="rId7406" Type="http://schemas.openxmlformats.org/officeDocument/2006/relationships/hyperlink" Target="https://www.caixa.gov.br/Downloads/sinapi-cadernos-tecnicos/SINAPI-CT-MASSA-UNICA-INTERNA.pdf" TargetMode="External"/><Relationship Id="rId7960" Type="http://schemas.openxmlformats.org/officeDocument/2006/relationships/hyperlink" Target="https://www.caixa.gov.br/Downloads/sinapi-cadernos-tecnicos/SINAPI-CT-PINTURA-PARA-PISOS-E-PARA-SINALIZACAO-HORIZONTAL-E-VERTICAL.pdf" TargetMode="External"/><Relationship Id="rId8804" Type="http://schemas.openxmlformats.org/officeDocument/2006/relationships/hyperlink" Target="https://www.caixa.gov.br/Downloads/sinapi-cadernos-tecnicos/SINAPI-CT-SINALIZACAO-HORIZONTAL-VIARIA.pdf" TargetMode="External"/><Relationship Id="rId120" Type="http://schemas.openxmlformats.org/officeDocument/2006/relationships/hyperlink" Target="https://www.caixa.gov.br/Downloads/sinapi-cadernos-tecnicos/SINAPI-CT-ARGAMASSAS.pdf" TargetMode="External"/><Relationship Id="rId2898" Type="http://schemas.openxmlformats.org/officeDocument/2006/relationships/hyperlink" Target="https://www.caixa.gov.br/Downloads/sinapi-cadernos-tecnicos/SINAPI-CT-ELETROCALHAS.pdf" TargetMode="External"/><Relationship Id="rId3949" Type="http://schemas.openxmlformats.org/officeDocument/2006/relationships/hyperlink" Target="https://www.caixa.gov.br/Downloads/sinapi-cadernos-tecnicos/SINAPI-CT-FOSSAS-E-SUMIDOUROS.pdf" TargetMode="External"/><Relationship Id="rId5164" Type="http://schemas.openxmlformats.org/officeDocument/2006/relationships/hyperlink" Target="https://www.caixa.gov.br/Downloads/sinapi-cadernos-tecnicos/SINAPI-CT-INSTALACOES-HIDRAULICAS-EM-PEX.pdf" TargetMode="External"/><Relationship Id="rId6008" Type="http://schemas.openxmlformats.org/officeDocument/2006/relationships/hyperlink" Target="https://www.caixa.gov.br/Downloads/sinapi-cadernos-tecnicos/SINAPI-CT-INSTALACOES-DE-GAS-E-INCENDIO-EM-ACO-E-FERRO-GALVANIZADO.pdf" TargetMode="External"/><Relationship Id="rId6215" Type="http://schemas.openxmlformats.org/officeDocument/2006/relationships/hyperlink" Target="https://www.caixa.gov.br/Downloads/sinapi-cadernos-tecnicos/SINAPI-CT-INSTALACOES-DE-GAS-E-INCENDIO-EM-ACO-E-FERRO-GALVANIZADO.pdf" TargetMode="External"/><Relationship Id="rId6562" Type="http://schemas.openxmlformats.org/officeDocument/2006/relationships/hyperlink" Target="https://www.caixa.gov.br/Downloads/sinapi-cadernos-tecnicos/SINAPI-CT-INSTALACOES-EM-COBRE.pdf" TargetMode="External"/><Relationship Id="rId7613" Type="http://schemas.openxmlformats.org/officeDocument/2006/relationships/hyperlink" Target="https://www.caixa.gov.br/Downloads/sinapi-cadernos-tecnicos/SINAPI-CT-PARQUINHOS-E-EQUIPAMENTOS-DE-GINASTICA-AO-AR-LIVRE.pdf" TargetMode="External"/><Relationship Id="rId7820" Type="http://schemas.openxmlformats.org/officeDocument/2006/relationships/hyperlink" Target="https://www.caixa.gov.br/Downloads/sinapi-cadernos-tecnicos/SINAPI-CT-PINTURA-EXTERNA.pdf" TargetMode="External"/><Relationship Id="rId2758" Type="http://schemas.openxmlformats.org/officeDocument/2006/relationships/hyperlink" Target="https://www.caixa.gov.br/Downloads/sinapi-cadernos-tecnicos/SINAPI-CT-DRENOS.pdf" TargetMode="External"/><Relationship Id="rId2965" Type="http://schemas.openxmlformats.org/officeDocument/2006/relationships/hyperlink" Target="https://www.caixa.gov.br/Downloads/sinapi-cadernos-tecnicos/SINAPI-CT-ENERGIA-SOLAR-PARA-EDIFICACOES.pdf" TargetMode="External"/><Relationship Id="rId3809" Type="http://schemas.openxmlformats.org/officeDocument/2006/relationships/hyperlink" Target="https://www.caixa.gov.br/Downloads/sinapi-cadernos-tecnicos/SINAPI-CT-ESTRUTURAS-DE-MADEIRA.pdf" TargetMode="External"/><Relationship Id="rId5024" Type="http://schemas.openxmlformats.org/officeDocument/2006/relationships/hyperlink" Target="https://www.caixa.gov.br/Downloads/sinapi-cadernos-tecnicos/SINAPI-CT-INSTALACOES-HIDRAULICAS-RESERVACAO-E-BOMBAS-DE-RECALQUE.pdf" TargetMode="External"/><Relationship Id="rId5371" Type="http://schemas.openxmlformats.org/officeDocument/2006/relationships/hyperlink" Target="https://www.caixa.gov.br/Downloads/sinapi-cadernos-tecnicos/SINAPI-CT-INSTALACOES-PREDIAIS-DE-ESGOTO-TUBOS-E-CONEXOES.pdf" TargetMode="External"/><Relationship Id="rId6422" Type="http://schemas.openxmlformats.org/officeDocument/2006/relationships/hyperlink" Target="https://www.caixa.gov.br/Downloads/sinapi-cadernos-tecnicos/SINAPI-CT-INSTALACOES-EM-COBRE.pdf" TargetMode="External"/><Relationship Id="rId9578" Type="http://schemas.openxmlformats.org/officeDocument/2006/relationships/hyperlink" Target="https://www.caixa.gov.br/Downloads/sinapi-cadernos-tecnicos/SINAPI-CT-VALVULAS-E-REGISTROS-PARA-SISTEMAS-PREDIAIS.pdf" TargetMode="External"/><Relationship Id="rId937" Type="http://schemas.openxmlformats.org/officeDocument/2006/relationships/hyperlink" Target="https://www.caixa.gov.br/Downloads/sinapi-cadernos-tecnicos/SINAPI-CT-ATERROS-BASES-SUB-BASES-E-IMPRIMACOES.pdf" TargetMode="External"/><Relationship Id="rId1567" Type="http://schemas.openxmlformats.org/officeDocument/2006/relationships/hyperlink" Target="https://www.caixa.gov.br/Downloads/sinapi-cadernos-tecnicos/SINAPI-CT-CUSTOS-HORARIOS-PRODUTIVO-E-IMPRODUTIVO-DOS-EQUIPAMENTOS.pdf" TargetMode="External"/><Relationship Id="rId1774" Type="http://schemas.openxmlformats.org/officeDocument/2006/relationships/hyperlink" Target="https://www.caixa.gov.br/Downloads/sinapi-cadernos-tecnicos/SINAPI-CT-CUSTOS-HORARIOS-PRODUTIVO-E-IMPRODUTIVO-DOS-EQUIPAMENTOS.pdf" TargetMode="External"/><Relationship Id="rId1981" Type="http://schemas.openxmlformats.org/officeDocument/2006/relationships/hyperlink" Target="https://www.caixa.gov.br/Downloads/sinapi-cadernos-tecnicos/SINAPI-CT-DEPRECIACAO-JUROS-IMPOSTOS-E-SEGUROS-MANUTENCAO-E-MATERIAIS-NA-OPERACAO-DOS-EQUIPAMENTOS.pdf" TargetMode="External"/><Relationship Id="rId2618" Type="http://schemas.openxmlformats.org/officeDocument/2006/relationships/hyperlink" Target="https://www.caixa.gov.br/Downloads/sinapi-cadernos-tecnicos/SINAPI-CT-DEPRECIACAO-JUROS-IMPOSTOS-E-SEGUROS-MANUTENCAO-E-MATERIAIS-NA-OPERACAO-DOS-EQUIPAMENTOS.pdf" TargetMode="External"/><Relationship Id="rId2825" Type="http://schemas.openxmlformats.org/officeDocument/2006/relationships/hyperlink" Target="https://www.caixa.gov.br/Downloads/sinapi-cadernos-tecnicos/SINAPI-CT-DUTOS-PARA-AR-CONDICIONADO.pdf" TargetMode="External"/><Relationship Id="rId4180" Type="http://schemas.openxmlformats.org/officeDocument/2006/relationships/hyperlink" Target="https://www.caixa.gov.br/Downloads/sinapi-cadernos-tecnicos/SINAPI-CT-GESSO.pdf" TargetMode="External"/><Relationship Id="rId5231" Type="http://schemas.openxmlformats.org/officeDocument/2006/relationships/hyperlink" Target="https://www.caixa.gov.br/Downloads/sinapi-cadernos-tecnicos/SINAPI-CT-INSTALACOES-HIDRAULICAS-EM-PEX.pdf" TargetMode="External"/><Relationship Id="rId8387" Type="http://schemas.openxmlformats.org/officeDocument/2006/relationships/hyperlink" Target="https://www.caixa.gov.br/Downloads/sinapi-cadernos-tecnicos/SINAPI-CT-RADIER-PISO-DE-CONCRETO-E-LAJE-SOBRE-SOLO.pdf" TargetMode="External"/><Relationship Id="rId8594" Type="http://schemas.openxmlformats.org/officeDocument/2006/relationships/hyperlink" Target="https://www.caixa.gov.br/Downloads/sinapi-cadernos-tecnicos/SINAPI-CT-REDES-DE-LOGICA-TELEFONIA-E-IMAGEM.pdf" TargetMode="External"/><Relationship Id="rId9438" Type="http://schemas.openxmlformats.org/officeDocument/2006/relationships/hyperlink" Target="https://www.caixa.gov.br/Downloads/sinapi-cadernos-tecnicos/SINAPI-CT-TUBULACAO-FLANGEADA-PARA-REDES-DE-AGUA.pdf" TargetMode="External"/><Relationship Id="rId9645" Type="http://schemas.openxmlformats.org/officeDocument/2006/relationships/hyperlink" Target="https://www.caixa.gov.br/Downloads/sinapi-cadernos-tecnicos/SINAPI-CT-VALVULAS-E-REGISTROS-PARA-SISTEMAS-PREDIAIS.pdf" TargetMode="External"/><Relationship Id="rId66" Type="http://schemas.openxmlformats.org/officeDocument/2006/relationships/hyperlink" Target="https://www.caixa.gov.br/Downloads/sinapi-cadernos-tecnicos/SINAPI-CT-ALVENARIA-DE-VEDACAO.pdf" TargetMode="External"/><Relationship Id="rId1427" Type="http://schemas.openxmlformats.org/officeDocument/2006/relationships/hyperlink" Target="https://www.caixa.gov.br/Downloads/sinapi-cadernos-tecnicos/SINAPI-CT-CONTRAPISO.pdf" TargetMode="External"/><Relationship Id="rId1634" Type="http://schemas.openxmlformats.org/officeDocument/2006/relationships/hyperlink" Target="https://www.caixa.gov.br/Downloads/sinapi-cadernos-tecnicos/SINAPI-CT-CUSTOS-HORARIOS-PRODUTIVO-E-IMPRODUTIVO-DOS-EQUIPAMENTOS.pdf" TargetMode="External"/><Relationship Id="rId1841" Type="http://schemas.openxmlformats.org/officeDocument/2006/relationships/hyperlink" Target="https://www.caixa.gov.br/Downloads/sinapi-cadernos-tecnicos/SINAPI-CT-CUSTOS-HORARIOS-PRODUTIVO-E-IMPRODUTIVO-DOS-EQUIPAMENTOS.pdf" TargetMode="External"/><Relationship Id="rId4040" Type="http://schemas.openxmlformats.org/officeDocument/2006/relationships/hyperlink" Target="https://www.caixa.gov.br/Downloads/sinapi-cadernos-tecnicos/SINAPI-CT-FORMAS-PARA-ESTRUTURAS-DE-CONCRETO-ARMADO.pdf" TargetMode="External"/><Relationship Id="rId4997" Type="http://schemas.openxmlformats.org/officeDocument/2006/relationships/hyperlink" Target="https://www.caixa.gov.br/Downloads/sinapi-cadernos-tecnicos/SINAPI-CT-INSTALACOES-HIDRAULICAS-RESERVACAO-E-BOMBAS-DE-RECALQUE.pdf" TargetMode="External"/><Relationship Id="rId7196" Type="http://schemas.openxmlformats.org/officeDocument/2006/relationships/hyperlink" Target="https://www.caixa.gov.br/Downloads/sinapi-cadernos-tecnicos/SINAPI-CT-LOUCAS-E-METAIS.pdf" TargetMode="External"/><Relationship Id="rId8247" Type="http://schemas.openxmlformats.org/officeDocument/2006/relationships/hyperlink" Target="https://www.caixa.gov.br/Downloads/sinapi-cadernos-tecnicos/SINAPI-CT-POCOS-DE-VISITA-E-CAIXAS-PARA-BOCAS-DE-LOBO.pdf" TargetMode="External"/><Relationship Id="rId8454" Type="http://schemas.openxmlformats.org/officeDocument/2006/relationships/hyperlink" Target="https://www.caixa.gov.br/Downloads/sinapi-cadernos-tecnicos/SINAPI-CT-RASGOS-E-FIXACOES.pdf" TargetMode="External"/><Relationship Id="rId8661" Type="http://schemas.openxmlformats.org/officeDocument/2006/relationships/hyperlink" Target="https://www.caixa.gov.br/Downloads/sinapi-cadernos-tecnicos/SINAPI-CT-REDES-DE-AGUA-E-ESGOTO-EM-PEAD-LISO-(TUBOS-E-CONEXOES).pdf" TargetMode="External"/><Relationship Id="rId9505" Type="http://schemas.openxmlformats.org/officeDocument/2006/relationships/hyperlink" Target="https://www.caixa.gov.br/Downloads/sinapi-cadernos-tecnicos/SINAPI-CT-VERGAS-CONTRAVERGAS-E-FIXACAO-DE-ALVENARIA.pdf" TargetMode="External"/><Relationship Id="rId9712" Type="http://schemas.openxmlformats.org/officeDocument/2006/relationships/hyperlink" Target="https://www.caixa.gov.br/Downloads/sinapi-cadernos-tecnicos/SINAPI-CT-VALVULAS-PARA-REDES-DE-SANEAMENTO.pdf" TargetMode="External"/><Relationship Id="rId3599" Type="http://schemas.openxmlformats.org/officeDocument/2006/relationships/hyperlink" Target="https://www.caixa.gov.br/Downloads/sinapi-cadernos-tecnicos/SINAPI-CT-ESTACAS-METALICAS.pdf" TargetMode="External"/><Relationship Id="rId4857" Type="http://schemas.openxmlformats.org/officeDocument/2006/relationships/hyperlink" Target="https://www.caixa.gov.br/Downloads/sinapi-cadernos-tecnicos/SINAPI-CT-INSTALACOES-HIDRAULICAS-RESERVACAO-E-BOMBAS-DE-RECALQUE.pdf" TargetMode="External"/><Relationship Id="rId7056" Type="http://schemas.openxmlformats.org/officeDocument/2006/relationships/hyperlink" Target="https://www.caixa.gov.br/Downloads/sinapi-metodologia/Livro_SINAPI_Calculos_Parametros.pdf" TargetMode="External"/><Relationship Id="rId7263" Type="http://schemas.openxmlformats.org/officeDocument/2006/relationships/hyperlink" Target="https://www.caixa.gov.br/Downloads/sinapi-cadernos-tecnicos/SINAPI-CT-LUMINARIAS-EXTERNAS.pdf" TargetMode="External"/><Relationship Id="rId7470" Type="http://schemas.openxmlformats.org/officeDocument/2006/relationships/hyperlink" Target="https://www.caixa.gov.br/Downloads/sinapi-cadernos-tecnicos/SINAPI-CT-MONTAGEM-DE-GRUAS-E-CREMALHEIRAS.pdf" TargetMode="External"/><Relationship Id="rId8107" Type="http://schemas.openxmlformats.org/officeDocument/2006/relationships/hyperlink" Target="https://www.caixa.gov.br/Downloads/sinapi-cadernos-tecnicos/SINAPI-CT-POCOS-DE-VISITA-E-CAIXAS-PARA-BOCAS-DE-LOBO.pdf" TargetMode="External"/><Relationship Id="rId8314" Type="http://schemas.openxmlformats.org/officeDocument/2006/relationships/hyperlink" Target="https://www.caixa.gov.br/Downloads/sinapi-cadernos-tecnicos/SINAPI-CT-PRODUCAO-DE-CONCRETOS-E-ARGAMASSAS-UTILIZANDO-AGREGADO-RECICLADO.pdf" TargetMode="External"/><Relationship Id="rId8521" Type="http://schemas.openxmlformats.org/officeDocument/2006/relationships/hyperlink" Target="https://www.caixa.gov.br/Downloads/sinapi-cadernos-tecnicos/SINAPI-CT-RECOMPOSICAO-DE-PAVIMENTOS.pdf" TargetMode="External"/><Relationship Id="rId1701" Type="http://schemas.openxmlformats.org/officeDocument/2006/relationships/hyperlink" Target="https://www.caixa.gov.br/Downloads/sinapi-cadernos-tecnicos/SINAPI-CT-CUSTOS-HORARIOS-PRODUTIVO-E-IMPRODUTIVO-DOS-EQUIPAMENTOS.pdf" TargetMode="External"/><Relationship Id="rId3459" Type="http://schemas.openxmlformats.org/officeDocument/2006/relationships/hyperlink" Target="https://www.caixa.gov.br/Downloads/sinapi-cadernos-tecnicos/SINAPI-CT-ESQUADRIAS-PORTAS.pdf" TargetMode="External"/><Relationship Id="rId3666" Type="http://schemas.openxmlformats.org/officeDocument/2006/relationships/hyperlink" Target="https://www.caixa.gov.br/Downloads/sinapi-cadernos-tecnicos/SINAPI-CT-ESTRUTURA-E-TRAMA-PARA-COBERTURA.pdf" TargetMode="External"/><Relationship Id="rId5908" Type="http://schemas.openxmlformats.org/officeDocument/2006/relationships/hyperlink" Target="https://www.caixa.gov.br/Downloads/sinapi-cadernos-tecnicos/SINAPI-CT-INSTALACOES-DE-DIVISORIAS-DIVERSAS.pdf" TargetMode="External"/><Relationship Id="rId6072" Type="http://schemas.openxmlformats.org/officeDocument/2006/relationships/hyperlink" Target="https://www.caixa.gov.br/Downloads/sinapi-cadernos-tecnicos/SINAPI-CT-INSTALACOES-DE-GAS-E-INCENDIO-EM-ACO-E-FERRO-GALVANIZADO.pdf" TargetMode="External"/><Relationship Id="rId7123" Type="http://schemas.openxmlformats.org/officeDocument/2006/relationships/hyperlink" Target="https://www.caixa.gov.br/Downloads/sinapi-metodologia/Livro_SINAPI_Calculos_Parametros.pdf" TargetMode="External"/><Relationship Id="rId7330" Type="http://schemas.openxmlformats.org/officeDocument/2006/relationships/hyperlink" Target="https://www.caixa.gov.br/Downloads/sinapi-cadernos-tecnicos/SINAPI-CT-MASSA-UNICA-EXTERNA.pdf" TargetMode="External"/><Relationship Id="rId587" Type="http://schemas.openxmlformats.org/officeDocument/2006/relationships/hyperlink" Target="https://www.caixa.gov.br/Downloads/sinapi-cadernos-tecnicos/SINAPI-CT-ASSENTAMENTO-DE-TUBOS-DE-PVC-E-METALICOS-EM-REDES-DE-AGUA.pdf" TargetMode="External"/><Relationship Id="rId2268" Type="http://schemas.openxmlformats.org/officeDocument/2006/relationships/hyperlink" Target="https://www.caixa.gov.br/Downloads/sinapi-cadernos-tecnicos/SINAPI-CT-DEPRECIACAO-JUROS-IMPOSTOS-E-SEGUROS-MANUTENCAO-E-MATERIAIS-NA-OPERACAO-DOS-EQUIPAMENTOS.pdf" TargetMode="External"/><Relationship Id="rId3319" Type="http://schemas.openxmlformats.org/officeDocument/2006/relationships/hyperlink" Target="https://www.caixa.gov.br/Downloads/sinapi-cadernos-tecnicos/SINAPI-CT-ESCAVACAO-DE-VALAS.pdf" TargetMode="External"/><Relationship Id="rId3873" Type="http://schemas.openxmlformats.org/officeDocument/2006/relationships/hyperlink" Target="https://www.caixa.gov.br/Downloads/sinapi-cadernos-tecnicos/SINAPI-CT-EXECUCAO-DE-TIRANTES.pdf" TargetMode="External"/><Relationship Id="rId4717" Type="http://schemas.openxmlformats.org/officeDocument/2006/relationships/hyperlink" Target="https://www.caixa.gov.br/Downloads/sinapi-cadernos-tecnicos/SINAPI-CT-INSTALACOES-ELETRICAS-QUADROS-CABOS-DISJUNTORES-CONTATORES-E-BARRAMENTOS-BLINDADOS.pdf" TargetMode="External"/><Relationship Id="rId4924" Type="http://schemas.openxmlformats.org/officeDocument/2006/relationships/hyperlink" Target="https://www.caixa.gov.br/Downloads/sinapi-cadernos-tecnicos/SINAPI-CT-INSTALACOES-HIDRAULICAS-RESERVACAO-E-BOMBAS-DE-RECALQUE.pdf" TargetMode="External"/><Relationship Id="rId9088" Type="http://schemas.openxmlformats.org/officeDocument/2006/relationships/hyperlink" Target="https://www.caixa.gov.br/Downloads/sinapi-cadernos-tecnicos/SINAPI-CT-TRANSPORTE-FLUVIAL-CARGA-E-DESCARGA.pdf" TargetMode="External"/><Relationship Id="rId9295" Type="http://schemas.openxmlformats.org/officeDocument/2006/relationships/hyperlink" Target="https://www.caixa.gov.br/Downloads/sinapi-cadernos-tecnicos/SINAPI-CT-TRANSPORTE-CARGA-E-DESCARGA-DE-MATERIAIS.pdf" TargetMode="External"/><Relationship Id="rId447" Type="http://schemas.openxmlformats.org/officeDocument/2006/relationships/hyperlink" Target="https://www.caixa.gov.br/Downloads/sinapi-cadernos-tecnicos/SINAPI-CT-ASSENTAMENTO-DE-TUBOS-DE-PVC-E-METALICOS-EM-REDES-DE-AGUA.pdf" TargetMode="External"/><Relationship Id="rId794" Type="http://schemas.openxmlformats.org/officeDocument/2006/relationships/hyperlink" Target="https://www.caixa.gov.br/Downloads/sinapi-cadernos-tecnicos/SINAPI-CT-ATERROS-BASES-SUB-BASES-E-IMPRIMACOES.pdf" TargetMode="External"/><Relationship Id="rId1077" Type="http://schemas.openxmlformats.org/officeDocument/2006/relationships/hyperlink" Target="https://www.caixa.gov.br/Downloads/sinapi-cadernos-tecnicos/SINAPI-CT-BOMBAS-HIDRAULICAS-CENTRIFUGAS-HORIZONTAIS-E-SUBMERSIVEIS.pdf" TargetMode="External"/><Relationship Id="rId2128" Type="http://schemas.openxmlformats.org/officeDocument/2006/relationships/hyperlink" Target="https://www.caixa.gov.br/Downloads/sinapi-cadernos-tecnicos/SINAPI-CT-DEPRECIACAO-JUROS-IMPOSTOS-E-SEGUROS-MANUTENCAO-E-MATERIAIS-NA-OPERACAO-DOS-EQUIPAMENTOS.pdf" TargetMode="External"/><Relationship Id="rId2475" Type="http://schemas.openxmlformats.org/officeDocument/2006/relationships/hyperlink" Target="https://www.caixa.gov.br/Downloads/sinapi-cadernos-tecnicos/SINAPI-CT-DEPRECIACAO-JUROS-IMPOSTOS-E-SEGUROS-MANUTENCAO-E-MATERIAIS-NA-OPERACAO-DOS-EQUIPAMENTOS.pdf" TargetMode="External"/><Relationship Id="rId2682" Type="http://schemas.openxmlformats.org/officeDocument/2006/relationships/hyperlink" Target="https://www.caixa.gov.br/Downloads/sinapi-cadernos-tecnicos/SINAPI-CT-DEPRECIACAO-JUROS-IMPOSTOS-E-SEGUROS-MANUTENCAO-E-MATERIAIS-NA-OPERACAO-DOS-EQUIPAMENTOS.pdf" TargetMode="External"/><Relationship Id="rId3526" Type="http://schemas.openxmlformats.org/officeDocument/2006/relationships/hyperlink" Target="https://www.caixa.gov.br/Downloads/sinapi-cadernos-tecnicos/SINAPI-CT-ESQUADRIAS-PORTAS.pdf" TargetMode="External"/><Relationship Id="rId3733" Type="http://schemas.openxmlformats.org/officeDocument/2006/relationships/hyperlink" Target="https://www.caixa.gov.br/Downloads/sinapi-cadernos-tecnicos/SINAPI-CT-ESTRUTURAS-PRE-FABRICADAS-E-PRE-MOLDADAS.pdf" TargetMode="External"/><Relationship Id="rId3940" Type="http://schemas.openxmlformats.org/officeDocument/2006/relationships/hyperlink" Target="https://www.caixa.gov.br/Downloads/sinapi-cadernos-tecnicos/SINAPI-CT-FOSSAS-E-SUMIDOUROS.pdf" TargetMode="External"/><Relationship Id="rId6889" Type="http://schemas.openxmlformats.org/officeDocument/2006/relationships/hyperlink" Target="https://www.caixa.gov.br/Downloads/sinapi-metodologia/Livro_SINAPI_Calculos_Parametros.pdf" TargetMode="External"/><Relationship Id="rId9155" Type="http://schemas.openxmlformats.org/officeDocument/2006/relationships/hyperlink" Target="https://www.caixa.gov.br/Downloads/sinapi-cadernos-tecnicos/SINAPI-CT-TRANSPORTE-DE-MATERIAIS-DENTRO-DO-CANTEIRO-DE-OBRAS.pdf" TargetMode="External"/><Relationship Id="rId654" Type="http://schemas.openxmlformats.org/officeDocument/2006/relationships/hyperlink" Target="https://www.caixa.gov.br/Downloads/sinapi-cadernos-tecnicos/SINAPI-CT-ASSENTAMENTO-DE-TUBOS-DE-ESGOTO-OU-DRENAGEM-PLUVIAL-EM-CONCRETO.pdf" TargetMode="External"/><Relationship Id="rId861" Type="http://schemas.openxmlformats.org/officeDocument/2006/relationships/hyperlink" Target="https://www.caixa.gov.br/Downloads/sinapi-cadernos-tecnicos/SINAPI-CT-ATERROS-BASES-SUB-BASES-E-IMPRIMACOES.pdf" TargetMode="External"/><Relationship Id="rId1284" Type="http://schemas.openxmlformats.org/officeDocument/2006/relationships/hyperlink" Target="https://www.caixa.gov.br/Downloads/sinapi-cadernos-tecnicos/SINAPI-CT-CHAPISCO.pdf" TargetMode="External"/><Relationship Id="rId1491" Type="http://schemas.openxmlformats.org/officeDocument/2006/relationships/hyperlink" Target="https://www.caixa.gov.br/Downloads/sinapi-cadernos-tecnicos/SINAPI-CT-CUSTOS-HORARIOS-PRODUTIVO-E-IMPRODUTIVO-DOS-EQUIPAMENTOS.pdf" TargetMode="External"/><Relationship Id="rId2335" Type="http://schemas.openxmlformats.org/officeDocument/2006/relationships/hyperlink" Target="https://www.caixa.gov.br/Downloads/sinapi-cadernos-tecnicos/SINAPI-CT-DEPRECIACAO-JUROS-IMPOSTOS-E-SEGUROS-MANUTENCAO-E-MATERIAIS-NA-OPERACAO-DOS-EQUIPAMENTOS.pdf" TargetMode="External"/><Relationship Id="rId2542" Type="http://schemas.openxmlformats.org/officeDocument/2006/relationships/hyperlink" Target="https://www.caixa.gov.br/Downloads/sinapi-cadernos-tecnicos/SINAPI-CT-DEPRECIACAO-JUROS-IMPOSTOS-E-SEGUROS-MANUTENCAO-E-MATERIAIS-NA-OPERACAO-DOS-EQUIPAMENTOS.pdf" TargetMode="External"/><Relationship Id="rId3800" Type="http://schemas.openxmlformats.org/officeDocument/2006/relationships/hyperlink" Target="https://www.caixa.gov.br/Downloads/sinapi-cadernos-tecnicos/SINAPI-CT-ESTRUTURAS-DE-MADEIRA.pdf" TargetMode="External"/><Relationship Id="rId5698" Type="http://schemas.openxmlformats.org/officeDocument/2006/relationships/hyperlink" Target="https://www.caixa.gov.br/Downloads/sinapi-cadernos-tecnicos/SINAPI-CT-INSTALACOES-PREDIAIS-DE-AGUA-QUENTE-EM-CPVC.pdf" TargetMode="External"/><Relationship Id="rId6749" Type="http://schemas.openxmlformats.org/officeDocument/2006/relationships/hyperlink" Target="https://www.caixa.gov.br/Downloads/sinapi-cadernos-tecnicos/SINAPI-CT-LIMPEZA-DE-OBRA.pdf" TargetMode="External"/><Relationship Id="rId6956" Type="http://schemas.openxmlformats.org/officeDocument/2006/relationships/hyperlink" Target="https://www.caixa.gov.br/Downloads/sinapi-metodologia/Livro_SINAPI_Calculos_Parametros.pdf" TargetMode="External"/><Relationship Id="rId9362" Type="http://schemas.openxmlformats.org/officeDocument/2006/relationships/hyperlink" Target="https://www.caixa.gov.br/Downloads/sinapi-cadernos-tecnicos/SINAPI-CT-TRANSPORTE-CARGA-E-DESCARGA-DE-MATERIAIS.pdf" TargetMode="External"/><Relationship Id="rId307" Type="http://schemas.openxmlformats.org/officeDocument/2006/relationships/hyperlink" Target="https://www.caixa.gov.br/Downloads/sinapi-cadernos-tecnicos/SINAPI-CT-ARMACAO-PARA-ESTRUTURAS-DE-CONCRETO-ARMADO.pdf" TargetMode="External"/><Relationship Id="rId514" Type="http://schemas.openxmlformats.org/officeDocument/2006/relationships/hyperlink" Target="https://www.caixa.gov.br/Downloads/sinapi-cadernos-tecnicos/SINAPI-CT-ASSENTAMENTO-DE-TUBOS-DE-PVC-E-METALICOS-EM-REDES-DE-AGUA.pdf" TargetMode="External"/><Relationship Id="rId721" Type="http://schemas.openxmlformats.org/officeDocument/2006/relationships/hyperlink" Target="https://www.caixa.gov.br/Downloads/sinapi-cadernos-tecnicos/SINAPI-CT-ATERRO-E-REATERRO-DE-VALAS.pdf" TargetMode="External"/><Relationship Id="rId1144" Type="http://schemas.openxmlformats.org/officeDocument/2006/relationships/hyperlink" Target="https://www.caixa.gov.br/Downloads/sinapi-cadernos-tecnicos/SINAPI-CT-CAIXAS-ENTERRADAS.pdf" TargetMode="External"/><Relationship Id="rId1351" Type="http://schemas.openxmlformats.org/officeDocument/2006/relationships/hyperlink" Target="https://www.caixa.gov.br/Downloads/sinapi-cadernos-tecnicos/SINAPI-CT-CONCRETO-PROTENDIDO.pdf" TargetMode="External"/><Relationship Id="rId2402" Type="http://schemas.openxmlformats.org/officeDocument/2006/relationships/hyperlink" Target="https://www.caixa.gov.br/Downloads/sinapi-cadernos-tecnicos/SINAPI-CT-DEPRECIACAO-JUROS-IMPOSTOS-E-SEGUROS-MANUTENCAO-E-MATERIAIS-NA-OPERACAO-DOS-EQUIPAMENTOS.pdf" TargetMode="External"/><Relationship Id="rId5558" Type="http://schemas.openxmlformats.org/officeDocument/2006/relationships/hyperlink" Target="https://www.caixa.gov.br/Downloads/sinapi-cadernos-tecnicos/SINAPI-CT-INSTALACOES-PREDIAIS-DE-AGUA-FRIA-EM-PVC.pdf" TargetMode="External"/><Relationship Id="rId5765" Type="http://schemas.openxmlformats.org/officeDocument/2006/relationships/hyperlink" Target="https://www.caixa.gov.br/Downloads/sinapi-cadernos-tecnicos/SINAPI-CT-INSTALACOES-PREDIAIS-DE-AGUA-QUENTE-EM-CPVC.pdf" TargetMode="External"/><Relationship Id="rId5972" Type="http://schemas.openxmlformats.org/officeDocument/2006/relationships/hyperlink" Target="https://www.caixa.gov.br/Downloads/sinapi-cadernos-tecnicos/SINAPI-CT-INSTALACOES-DE-GAS-E-INCENDIO-EM-ACO-E-FERRO-GALVANIZADO.pdf" TargetMode="External"/><Relationship Id="rId6609" Type="http://schemas.openxmlformats.org/officeDocument/2006/relationships/hyperlink" Target="https://www.caixa.gov.br/Downloads/sinapi-cadernos-tecnicos/SINAPI-CT-INSTALACOES-EM-COBRE.pdf" TargetMode="External"/><Relationship Id="rId6816" Type="http://schemas.openxmlformats.org/officeDocument/2006/relationships/hyperlink" Target="https://www.caixa.gov.br/Downloads/sinapi-metodologia/Livro_SINAPI_Calculos_Parametros.pdf" TargetMode="External"/><Relationship Id="rId8171" Type="http://schemas.openxmlformats.org/officeDocument/2006/relationships/hyperlink" Target="https://www.caixa.gov.br/Downloads/sinapi-cadernos-tecnicos/SINAPI-CT-POCOS-DE-VISITA-E-CAIXAS-PARA-BOCAS-DE-LOBO.pdf" TargetMode="External"/><Relationship Id="rId9015" Type="http://schemas.openxmlformats.org/officeDocument/2006/relationships/hyperlink" Target="https://www.caixa.gov.br/Downloads/sinapi-cadernos-tecnicos/SINAPI-CT-TELHAMENTO-PARA-COBERTURA.pdf" TargetMode="External"/><Relationship Id="rId9222" Type="http://schemas.openxmlformats.org/officeDocument/2006/relationships/hyperlink" Target="https://www.caixa.gov.br/Downloads/sinapi-cadernos-tecnicos/SINAPI-CT-TRANSPORTE-DE-MATERIAIS-DENTRO-DO-CANTEIRO-DE-OBRAS.pdf" TargetMode="External"/><Relationship Id="rId1004" Type="http://schemas.openxmlformats.org/officeDocument/2006/relationships/hyperlink" Target="https://www.caixa.gov.br/Downloads/sinapi-cadernos-tecnicos/SINAPI-CT-BOCAS-PARA-BUEIROS.pdf" TargetMode="External"/><Relationship Id="rId1211" Type="http://schemas.openxmlformats.org/officeDocument/2006/relationships/hyperlink" Target="https://www.caixa.gov.br/Downloads/sinapi-cadernos-tecnicos/SINAPI-CT-CANALETAS-GRELHAS-E-CAIXAS-COM-GRELHA-PARA-DRENAGEM.pdf" TargetMode="External"/><Relationship Id="rId4367" Type="http://schemas.openxmlformats.org/officeDocument/2006/relationships/hyperlink" Target="https://www.caixa.gov.br/Downloads/sinapi-cadernos-tecnicos/SINAPI-CT-INSTALACOES-ELETRICAS-ELETRODUTOS-EMBUTIDOS-CABOS-CAIXAS-TOMADAS-E-INTERRUPTORES.pdf" TargetMode="External"/><Relationship Id="rId4574" Type="http://schemas.openxmlformats.org/officeDocument/2006/relationships/hyperlink" Target="https://www.caixa.gov.br/Downloads/sinapi-cadernos-tecnicos/SINAPI-CT-INSTALACOES-ELETRICAS-ELETRODUTOS-CONEXOES-E-CONDULETES-APARENTES.pdf" TargetMode="External"/><Relationship Id="rId4781" Type="http://schemas.openxmlformats.org/officeDocument/2006/relationships/hyperlink" Target="https://www.caixa.gov.br/Downloads/sinapi-cadernos-tecnicos/SINAPI-CT-INSTALACOES-ELETRICAS-REDE-DE-DISTRIBUICAO.pdf" TargetMode="External"/><Relationship Id="rId5418" Type="http://schemas.openxmlformats.org/officeDocument/2006/relationships/hyperlink" Target="https://www.caixa.gov.br/Downloads/sinapi-cadernos-tecnicos/SINAPI-CT-INSTALACOES-PREDIAIS-DE-ESGOTO-TUBOS-E-CONEXOES.pdf" TargetMode="External"/><Relationship Id="rId5625" Type="http://schemas.openxmlformats.org/officeDocument/2006/relationships/hyperlink" Target="https://www.caixa.gov.br/Downloads/sinapi-cadernos-tecnicos/SINAPI-CT-INSTALACOES-PREDIAIS-DE-AGUA-FRIA-EM-PVC.pdf" TargetMode="External"/><Relationship Id="rId5832" Type="http://schemas.openxmlformats.org/officeDocument/2006/relationships/hyperlink" Target="https://www.caixa.gov.br/Downloads/sinapi-cadernos-tecnicos/SINAPI-CT-INSTALACOES-PREDIAIS-DE-AGUAS-PLUVIAIS-TUBOS-CONEXOES-CAIXAS-E-RALOS.pdf" TargetMode="External"/><Relationship Id="rId8031" Type="http://schemas.openxmlformats.org/officeDocument/2006/relationships/hyperlink" Target="https://www.caixa.gov.br/Downloads/sinapi-cadernos-tecnicos/SINAPI-CT-POSTES-DE-CONCRETO-E-METALICOS.pdf" TargetMode="External"/><Relationship Id="rId8988" Type="http://schemas.openxmlformats.org/officeDocument/2006/relationships/hyperlink" Target="https://www.caixa.gov.br/Downloads/sinapi-cadernos-tecnicos/SINAPI-CT-TELHAMENTO-PARA-COBERTURA.pdf" TargetMode="External"/><Relationship Id="rId3176" Type="http://schemas.openxmlformats.org/officeDocument/2006/relationships/hyperlink" Target="https://www.caixa.gov.br/Downloads/sinapi-cadernos-tecnicos/SINAPI-CT-ESCAVACAO-HORIZONTAL.pdf" TargetMode="External"/><Relationship Id="rId3383" Type="http://schemas.openxmlformats.org/officeDocument/2006/relationships/hyperlink" Target="https://www.caixa.gov.br/Downloads/sinapi-cadernos-tecnicos/SINAPI-CT-ESCORAMENTO-E-PREPARO-DE-FUNDO-DE-VALAS.pdf" TargetMode="External"/><Relationship Id="rId3590" Type="http://schemas.openxmlformats.org/officeDocument/2006/relationships/hyperlink" Target="https://www.caixa.gov.br/Downloads/sinapi-cadernos-tecnicos/SINAPI-CT-ESTACAS-BROCA-STRAUSS-E-ESCAVADA-COM-FLUIDO-ESTABILIZANTE.pdf" TargetMode="External"/><Relationship Id="rId4227" Type="http://schemas.openxmlformats.org/officeDocument/2006/relationships/hyperlink" Target="https://www.caixa.gov.br/Downloads/sinapi-cadernos-tecnicos/SINAPI-CT-GUARDA-CORPO-CORRIMAO-E-GRADE-PARA-ESQUADRIAS.pdf" TargetMode="External"/><Relationship Id="rId4434" Type="http://schemas.openxmlformats.org/officeDocument/2006/relationships/hyperlink" Target="https://www.caixa.gov.br/Downloads/sinapi-cadernos-tecnicos/SINAPI-CT-INSTALACOES-ELETRICAS-ELETRODUTOS-EMBUTIDOS-CABOS-CAIXAS-TOMADAS-E-INTERRUPTORES.pdf" TargetMode="External"/><Relationship Id="rId7797" Type="http://schemas.openxmlformats.org/officeDocument/2006/relationships/hyperlink" Target="https://www.caixa.gov.br/Downloads/sinapi-cadernos-tecnicos/SINAPI-CT-PERFURACAO-HORIZONTAL-DIRECIONAL-HDD.pdf" TargetMode="External"/><Relationship Id="rId2192" Type="http://schemas.openxmlformats.org/officeDocument/2006/relationships/hyperlink" Target="https://www.caixa.gov.br/Downloads/sinapi-cadernos-tecnicos/SINAPI-CT-DEPRECIACAO-JUROS-IMPOSTOS-E-SEGUROS-MANUTENCAO-E-MATERIAIS-NA-OPERACAO-DOS-EQUIPAMENTOS.pdf" TargetMode="External"/><Relationship Id="rId3036" Type="http://schemas.openxmlformats.org/officeDocument/2006/relationships/hyperlink" Target="https://www.caixa.gov.br/Downloads/sinapi-cadernos-tecnicos/SINAPI-CT-EQUIPAMENTOS-DE-PROTECAO-COLETIVA.pdf" TargetMode="External"/><Relationship Id="rId3243" Type="http://schemas.openxmlformats.org/officeDocument/2006/relationships/hyperlink" Target="https://www.caixa.gov.br/Downloads/sinapi-cadernos-tecnicos/SINAPI-CT-ESCAVACAO-VERTICAL-A-CEU-ABERTO.pdf" TargetMode="External"/><Relationship Id="rId4641" Type="http://schemas.openxmlformats.org/officeDocument/2006/relationships/hyperlink" Target="https://www.caixa.gov.br/Downloads/sinapi-cadernos-tecnicos/SINAPI-CT-INSTALACOES-ELETRICAS-QUADROS-CABOS-DISJUNTORES-CONTATORES-E-BARRAMENTOS-BLINDADOS.pdf" TargetMode="External"/><Relationship Id="rId6399" Type="http://schemas.openxmlformats.org/officeDocument/2006/relationships/hyperlink" Target="https://www.caixa.gov.br/Downloads/sinapi-cadernos-tecnicos/SINAPI-CT-INSTALACOES-EM-COBRE.pdf" TargetMode="External"/><Relationship Id="rId8848" Type="http://schemas.openxmlformats.org/officeDocument/2006/relationships/hyperlink" Target="https://www.caixa.gov.br/Downloads/sinapi-cadernos-tecnicos/SINAPI-CT-SINALIZACAO-VERTICAL-VIARIA.pdf" TargetMode="External"/><Relationship Id="rId164" Type="http://schemas.openxmlformats.org/officeDocument/2006/relationships/hyperlink" Target="https://www.caixa.gov.br/Downloads/sinapi-cadernos-tecnicos/SINAPI-CT-ARGAMASSAS.pdf" TargetMode="External"/><Relationship Id="rId371" Type="http://schemas.openxmlformats.org/officeDocument/2006/relationships/hyperlink" Target="https://www.caixa.gov.br/Downloads/sinapi-cadernos-tecnicos/SINAPI-CT-ASSENTAMENTO-DE-TUBOS-DE-ESGOTO-EM-PVC-E-PEAD.pdf" TargetMode="External"/><Relationship Id="rId2052" Type="http://schemas.openxmlformats.org/officeDocument/2006/relationships/hyperlink" Target="https://www.caixa.gov.br/Downloads/sinapi-cadernos-tecnicos/SINAPI-CT-DEPRECIACAO-JUROS-IMPOSTOS-E-SEGUROS-MANUTENCAO-E-MATERIAIS-NA-OPERACAO-DOS-EQUIPAMENTOS.pdf" TargetMode="External"/><Relationship Id="rId3450" Type="http://schemas.openxmlformats.org/officeDocument/2006/relationships/hyperlink" Target="https://www.caixa.gov.br/Downloads/sinapi-cadernos-tecnicos/SINAPI-CT-ESQUADRIAS-JANELAS.pdf" TargetMode="External"/><Relationship Id="rId4501" Type="http://schemas.openxmlformats.org/officeDocument/2006/relationships/hyperlink" Target="https://www.caixa.gov.br/Downloads/sinapi-cadernos-tecnicos/SINAPI-CT-INSTALACOES-ELETRICAS-ELETRODUTOS-EMBUTIDOS-CABOS-CAIXAS-TOMADAS-E-INTERRUPTORES.pdf" TargetMode="External"/><Relationship Id="rId6259" Type="http://schemas.openxmlformats.org/officeDocument/2006/relationships/hyperlink" Target="https://www.caixa.gov.br/Downloads/sinapi-cadernos-tecnicos/SINAPI-CT-INSTALACOES-DE-GAS-EM-PEX-MULTICAMADAS.pdf" TargetMode="External"/><Relationship Id="rId7657" Type="http://schemas.openxmlformats.org/officeDocument/2006/relationships/hyperlink" Target="https://www.caixa.gov.br/Downloads/sinapi-cadernos-tecnicos/SINAPI-CT-PAVIMENTO-INTERTRAVADO.pdf" TargetMode="External"/><Relationship Id="rId7864" Type="http://schemas.openxmlformats.org/officeDocument/2006/relationships/hyperlink" Target="https://www.caixa.gov.br/Downloads/sinapi-cadernos-tecnicos/SINAPI-CT-PINTURA-EM-MADEIRA.pdf" TargetMode="External"/><Relationship Id="rId8708" Type="http://schemas.openxmlformats.org/officeDocument/2006/relationships/hyperlink" Target="https://www.caixa.gov.br/Downloads/sinapi-cadernos-tecnicos/SINAPI-CT-REDES-DE-AGUA-E-ESGOTO-EM-PEAD-LISO-(TUBOS-E-CONEXOES).pdf" TargetMode="External"/><Relationship Id="rId8915" Type="http://schemas.openxmlformats.org/officeDocument/2006/relationships/hyperlink" Target="https://www.caixa.gov.br/Downloads/sinapi-cadernos-tecnicos/SINAPI-CT-SISTEMAS-DE-MEDICAO.pdf" TargetMode="External"/><Relationship Id="rId3103" Type="http://schemas.openxmlformats.org/officeDocument/2006/relationships/hyperlink" Target="https://www.caixa.gov.br/Downloads/sinapi-cadernos-tecnicos/SINAPI-CT-ESCADAS.pdf" TargetMode="External"/><Relationship Id="rId3310" Type="http://schemas.openxmlformats.org/officeDocument/2006/relationships/hyperlink" Target="https://www.caixa.gov.br/Downloads/sinapi-cadernos-tecnicos/SINAPI-CT-ESCAVACAO-DE-VALAS.pdf" TargetMode="External"/><Relationship Id="rId5068" Type="http://schemas.openxmlformats.org/officeDocument/2006/relationships/hyperlink" Target="https://www.caixa.gov.br/Downloads/sinapi-cadernos-tecnicos/SINAPI-CT-INSTALACOES-HIDRAULICAS-RESERVACAO-E-BOMBAS-DE-RECALQUE.pdf" TargetMode="External"/><Relationship Id="rId6466" Type="http://schemas.openxmlformats.org/officeDocument/2006/relationships/hyperlink" Target="https://www.caixa.gov.br/Downloads/sinapi-cadernos-tecnicos/SINAPI-CT-INSTALACOES-EM-COBRE.pdf" TargetMode="External"/><Relationship Id="rId6673" Type="http://schemas.openxmlformats.org/officeDocument/2006/relationships/hyperlink" Target="https://www.caixa.gov.br/Downloads/sinapi-cadernos-tecnicos/SINAPI-CT-LASTRO.pdf" TargetMode="External"/><Relationship Id="rId6880" Type="http://schemas.openxmlformats.org/officeDocument/2006/relationships/hyperlink" Target="https://www.caixa.gov.br/Downloads/sinapi-metodologia/Livro_SINAPI_Calculos_Parametros.pdf" TargetMode="External"/><Relationship Id="rId7517" Type="http://schemas.openxmlformats.org/officeDocument/2006/relationships/hyperlink" Target="https://www.caixa.gov.br/Downloads/sinapi-cadernos-tecnicos/SINAPI-CT-PAREDES-DE-CONCRETO-CONCRETAGEM.pdf" TargetMode="External"/><Relationship Id="rId7724" Type="http://schemas.openxmlformats.org/officeDocument/2006/relationships/hyperlink" Target="https://www.caixa.gov.br/Downloads/sinapi-cadernos-tecnicos/SINAPI-CT-PEITORIS-E-CHAPINS.pdf" TargetMode="External"/><Relationship Id="rId7931" Type="http://schemas.openxmlformats.org/officeDocument/2006/relationships/hyperlink" Target="https://www.caixa.gov.br/Downloads/sinapi-cadernos-tecnicos/SINAPI-CT-PINTURA-EM-SUPERFICIES-METALICAS.pdf" TargetMode="External"/><Relationship Id="rId231" Type="http://schemas.openxmlformats.org/officeDocument/2006/relationships/hyperlink" Target="https://www.caixa.gov.br/Downloads/sinapi-cadernos-tecnicos/SINAPI-CT-ARGAMASSAS.pdf" TargetMode="External"/><Relationship Id="rId2869" Type="http://schemas.openxmlformats.org/officeDocument/2006/relationships/hyperlink" Target="https://www.caixa.gov.br/Downloads/sinapi-cadernos-tecnicos/SINAPI-CT-ELETROCALHAS.pdf" TargetMode="External"/><Relationship Id="rId5275" Type="http://schemas.openxmlformats.org/officeDocument/2006/relationships/hyperlink" Target="https://www.caixa.gov.br/Downloads/sinapi-cadernos-tecnicos/SINAPI-CT-INSTALACOES-HIDRAULICAS-EM-PPR.pdf" TargetMode="External"/><Relationship Id="rId5482" Type="http://schemas.openxmlformats.org/officeDocument/2006/relationships/hyperlink" Target="https://www.caixa.gov.br/Downloads/sinapi-cadernos-tecnicos/SINAPI-CT-INSTALACOES-PREDIAIS-DE-AGUA-FRIA-EM-PVC.pdf" TargetMode="External"/><Relationship Id="rId6119" Type="http://schemas.openxmlformats.org/officeDocument/2006/relationships/hyperlink" Target="https://www.caixa.gov.br/Downloads/sinapi-cadernos-tecnicos/SINAPI-CT-INSTALACOES-DE-GAS-E-INCENDIO-EM-ACO-E-FERRO-GALVANIZADO.pdf" TargetMode="External"/><Relationship Id="rId6326" Type="http://schemas.openxmlformats.org/officeDocument/2006/relationships/hyperlink" Target="https://www.caixa.gov.br/Downloads/sinapi-cadernos-tecnicos/SINAPI-CT-INSTALACOES-DE-AR-CONDICIONADO.pdf" TargetMode="External"/><Relationship Id="rId6533" Type="http://schemas.openxmlformats.org/officeDocument/2006/relationships/hyperlink" Target="https://www.caixa.gov.br/Downloads/sinapi-cadernos-tecnicos/SINAPI-CT-INSTALACOES-EM-COBRE.pdf" TargetMode="External"/><Relationship Id="rId6740" Type="http://schemas.openxmlformats.org/officeDocument/2006/relationships/hyperlink" Target="https://www.caixa.gov.br/Downloads/sinapi-cadernos-tecnicos/SINAPI-CT-LIMPEZA-DE-OBRA.pdf" TargetMode="External"/><Relationship Id="rId9689" Type="http://schemas.openxmlformats.org/officeDocument/2006/relationships/hyperlink" Target="https://www.caixa.gov.br/Downloads/sinapi-cadernos-tecnicos/SINAPI-CT-VALVULAS-PARA-REDES-DE-SANEAMENTO.pdf" TargetMode="External"/><Relationship Id="rId1678" Type="http://schemas.openxmlformats.org/officeDocument/2006/relationships/hyperlink" Target="https://www.caixa.gov.br/Downloads/sinapi-cadernos-tecnicos/SINAPI-CT-CUSTOS-HORARIOS-PRODUTIVO-E-IMPRODUTIVO-DOS-EQUIPAMENTOS.pdf" TargetMode="External"/><Relationship Id="rId1885" Type="http://schemas.openxmlformats.org/officeDocument/2006/relationships/hyperlink" Target="https://www.caixa.gov.br/Downloads/sinapi-cadernos-tecnicos/SINAPI-CT-DEMOLICOES-E-REMOCOES.pdf" TargetMode="External"/><Relationship Id="rId2729" Type="http://schemas.openxmlformats.org/officeDocument/2006/relationships/hyperlink" Target="https://www.caixa.gov.br/Downloads/sinapi-cadernos-tecnicos/SINAPI-CT-DISSIPADORES-DE-ENERGIA.pdf" TargetMode="External"/><Relationship Id="rId2936" Type="http://schemas.openxmlformats.org/officeDocument/2006/relationships/hyperlink" Target="https://www.caixa.gov.br/Downloads/sinapi-cadernos-tecnicos/SINAPI-CT-ELETROCALHAS.pdf" TargetMode="External"/><Relationship Id="rId4084" Type="http://schemas.openxmlformats.org/officeDocument/2006/relationships/hyperlink" Target="https://www.caixa.gov.br/Downloads/sinapi-cadernos-tecnicos/SINAPI-CT-FORMAS-PARA-ESTRUTURAS-DE-CONCRETO-ARMADO.pdf" TargetMode="External"/><Relationship Id="rId4291" Type="http://schemas.openxmlformats.org/officeDocument/2006/relationships/hyperlink" Target="https://www.caixa.gov.br/Downloads/sinapi-cadernos-tecnicos/SINAPI-CT-ILUMINACAO-PREDIAL-E-MONITORAMENTO.pdf" TargetMode="External"/><Relationship Id="rId5135" Type="http://schemas.openxmlformats.org/officeDocument/2006/relationships/hyperlink" Target="https://www.caixa.gov.br/Downloads/sinapi-cadernos-tecnicos/SINAPI-CT-INSTALACOES-HIDRAULICAS-EM-PEX.pdf" TargetMode="External"/><Relationship Id="rId5342" Type="http://schemas.openxmlformats.org/officeDocument/2006/relationships/hyperlink" Target="https://www.caixa.gov.br/Downloads/sinapi-cadernos-tecnicos/SINAPI-CT-INSTALACOES-HIDRAULICAS-EM-PPR.pdf" TargetMode="External"/><Relationship Id="rId6600" Type="http://schemas.openxmlformats.org/officeDocument/2006/relationships/hyperlink" Target="https://www.caixa.gov.br/Downloads/sinapi-cadernos-tecnicos/SINAPI-CT-INSTALACOES-EM-COBRE.pdf" TargetMode="External"/><Relationship Id="rId8498" Type="http://schemas.openxmlformats.org/officeDocument/2006/relationships/hyperlink" Target="https://www.caixa.gov.br/Downloads/sinapi-cadernos-tecnicos/SINAPI-CT-RECOMPOSICAO-DE-PAVIMENTOS.pdf" TargetMode="External"/><Relationship Id="rId9549" Type="http://schemas.openxmlformats.org/officeDocument/2006/relationships/hyperlink" Target="https://www.caixa.gov.br/Downloads/sinapi-cadernos-tecnicos/SINAPI-CT-VIDROS-E-ESPELHOS.pdf" TargetMode="External"/><Relationship Id="rId908" Type="http://schemas.openxmlformats.org/officeDocument/2006/relationships/hyperlink" Target="https://www.caixa.gov.br/Downloads/sinapi-cadernos-tecnicos/SINAPI-CT-ATERROS-BASES-SUB-BASES-E-IMPRIMACOES.pdf" TargetMode="External"/><Relationship Id="rId1538" Type="http://schemas.openxmlformats.org/officeDocument/2006/relationships/hyperlink" Target="https://www.caixa.gov.br/Downloads/sinapi-cadernos-tecnicos/SINAPI-CT-CUSTOS-HORARIOS-PRODUTIVO-E-IMPRODUTIVO-DOS-EQUIPAMENTOS.pdf" TargetMode="External"/><Relationship Id="rId4151" Type="http://schemas.openxmlformats.org/officeDocument/2006/relationships/hyperlink" Target="https://www.caixa.gov.br/Downloads/sinapi-cadernos-tecnicos/SINAPI-CT-GALERIAS-COM-ADUELAS-DE-CONCRETO.pdf" TargetMode="External"/><Relationship Id="rId5202" Type="http://schemas.openxmlformats.org/officeDocument/2006/relationships/hyperlink" Target="https://www.caixa.gov.br/Downloads/sinapi-cadernos-tecnicos/SINAPI-CT-INSTALACOES-HIDRAULICAS-EM-PEX.pdf" TargetMode="External"/><Relationship Id="rId8358" Type="http://schemas.openxmlformats.org/officeDocument/2006/relationships/hyperlink" Target="https://www.caixa.gov.br/Downloads/sinapi-cadernos-tecnicos/SINAPI-CT-RADIER-PISO-DE-CONCRETO-E-LAJE-SOBRE-SOLO.pdf" TargetMode="External"/><Relationship Id="rId8565" Type="http://schemas.openxmlformats.org/officeDocument/2006/relationships/hyperlink" Target="https://www.caixa.gov.br/Downloads/sinapi-cadernos-tecnicos/SINAPI-CT-REDES-ENTERRADAS-DE-DISTRIBUICAO-ELETRICA.pdf" TargetMode="External"/><Relationship Id="rId9409" Type="http://schemas.openxmlformats.org/officeDocument/2006/relationships/hyperlink" Target="https://www.caixa.gov.br/Downloads/sinapi-cadernos-tecnicos/SINAPI-CT-TUBULACAO-FLANGEADA-PARA-REDES-DE-AGUA.pdf" TargetMode="External"/><Relationship Id="rId9616" Type="http://schemas.openxmlformats.org/officeDocument/2006/relationships/hyperlink" Target="https://www.caixa.gov.br/Downloads/sinapi-cadernos-tecnicos/SINAPI-CT-VALVULAS-E-REGISTROS-PARA-SISTEMAS-PREDIAIS.pdf" TargetMode="External"/><Relationship Id="rId1745" Type="http://schemas.openxmlformats.org/officeDocument/2006/relationships/hyperlink" Target="https://www.caixa.gov.br/Downloads/sinapi-cadernos-tecnicos/SINAPI-CT-CUSTOS-HORARIOS-PRODUTIVO-E-IMPRODUTIVO-DOS-EQUIPAMENTOS.pdf" TargetMode="External"/><Relationship Id="rId1952" Type="http://schemas.openxmlformats.org/officeDocument/2006/relationships/hyperlink" Target="https://www.caixa.gov.br/Downloads/sinapi-cadernos-tecnicos/SINAPI-CT-DEPRECIACAO-JUROS-IMPOSTOS-E-SEGUROS-MANUTENCAO-E-MATERIAIS-NA-OPERACAO-DOS-EQUIPAMENTOS.pdf" TargetMode="External"/><Relationship Id="rId4011" Type="http://schemas.openxmlformats.org/officeDocument/2006/relationships/hyperlink" Target="https://www.caixa.gov.br/Downloads/sinapi-cadernos-tecnicos/SINAPI-CT-FUNDACOES-RASAS-(BLOCOS-SAPATAS-VIGAS-BALDRAME).pdf" TargetMode="External"/><Relationship Id="rId7167" Type="http://schemas.openxmlformats.org/officeDocument/2006/relationships/hyperlink" Target="https://www.caixa.gov.br/Downloads/sinapi-cadernos-tecnicos/SINAPI-CT-LOUCAS-E-METAIS.pdf" TargetMode="External"/><Relationship Id="rId7374" Type="http://schemas.openxmlformats.org/officeDocument/2006/relationships/hyperlink" Target="https://www.caixa.gov.br/Downloads/sinapi-cadernos-tecnicos/SINAPI-CT-MASSA-UNICA-EXTERNA.pdf" TargetMode="External"/><Relationship Id="rId8218" Type="http://schemas.openxmlformats.org/officeDocument/2006/relationships/hyperlink" Target="https://www.caixa.gov.br/Downloads/sinapi-cadernos-tecnicos/SINAPI-CT-POCOS-DE-VISITA-E-CAIXAS-PARA-BOCAS-DE-LOBO.pdf" TargetMode="External"/><Relationship Id="rId8425" Type="http://schemas.openxmlformats.org/officeDocument/2006/relationships/hyperlink" Target="https://www.caixa.gov.br/Downloads/sinapi-cadernos-tecnicos/SINAPI-CT-RASGOS-E-FIXACOES.pdf" TargetMode="External"/><Relationship Id="rId8772" Type="http://schemas.openxmlformats.org/officeDocument/2006/relationships/hyperlink" Target="https://www.caixa.gov.br/Downloads/sinapi-cadernos-tecnicos/SINAPI-CT-REVESTIMENTOS-CERAMICOS-INTERNOS.pdf" TargetMode="External"/><Relationship Id="rId37" Type="http://schemas.openxmlformats.org/officeDocument/2006/relationships/hyperlink" Target="https://www.caixa.gov.br/Downloads/sinapi-cadernos-tecnicos/SINAPI-CT-ALVENARIA-DE-VEDACAO.pdf" TargetMode="External"/><Relationship Id="rId1605" Type="http://schemas.openxmlformats.org/officeDocument/2006/relationships/hyperlink" Target="https://www.caixa.gov.br/Downloads/sinapi-cadernos-tecnicos/SINAPI-CT-CUSTOS-HORARIOS-PRODUTIVO-E-IMPRODUTIVO-DOS-EQUIPAMENTOS.pdf" TargetMode="External"/><Relationship Id="rId1812" Type="http://schemas.openxmlformats.org/officeDocument/2006/relationships/hyperlink" Target="https://www.caixa.gov.br/Downloads/sinapi-cadernos-tecnicos/SINAPI-CT-CUSTOS-HORARIOS-PRODUTIVO-E-IMPRODUTIVO-DOS-EQUIPAMENTOS.pdf" TargetMode="External"/><Relationship Id="rId4968" Type="http://schemas.openxmlformats.org/officeDocument/2006/relationships/hyperlink" Target="https://www.caixa.gov.br/Downloads/sinapi-cadernos-tecnicos/SINAPI-CT-INSTALACOES-HIDRAULICAS-RESERVACAO-E-BOMBAS-DE-RECALQUE.pdf" TargetMode="External"/><Relationship Id="rId6183" Type="http://schemas.openxmlformats.org/officeDocument/2006/relationships/hyperlink" Target="https://www.caixa.gov.br/Downloads/sinapi-cadernos-tecnicos/SINAPI-CT-INSTALACOES-DE-GAS-E-INCENDIO-EM-ACO-E-FERRO-GALVANIZADO.pdf" TargetMode="External"/><Relationship Id="rId7027" Type="http://schemas.openxmlformats.org/officeDocument/2006/relationships/hyperlink" Target="https://www.caixa.gov.br/Downloads/sinapi-metodologia/Livro_SINAPI_Calculos_Parametros.pdf" TargetMode="External"/><Relationship Id="rId7234" Type="http://schemas.openxmlformats.org/officeDocument/2006/relationships/hyperlink" Target="https://www.caixa.gov.br/Downloads/sinapi-cadernos-tecnicos/SINAPI-CT-LOUCAS-E-METAIS.pdf" TargetMode="External"/><Relationship Id="rId7581" Type="http://schemas.openxmlformats.org/officeDocument/2006/relationships/hyperlink" Target="https://www.caixa.gov.br/Downloads/sinapi-cadernos-tecnicos/SINAPI-CT-PAREDES-EM-DRYWALL.pdf" TargetMode="External"/><Relationship Id="rId8632" Type="http://schemas.openxmlformats.org/officeDocument/2006/relationships/hyperlink" Target="https://www.caixa.gov.br/Downloads/sinapi-cadernos-tecnicos/SINAPI-CT-REDES-DE-LOGICA-TELEFONIA-E-IMAGEM.pdf" TargetMode="External"/><Relationship Id="rId3777" Type="http://schemas.openxmlformats.org/officeDocument/2006/relationships/hyperlink" Target="https://www.caixa.gov.br/Downloads/sinapi-cadernos-tecnicos/SINAPI-CT-ESTRUTURAS-DE-MADEIRA.pdf" TargetMode="External"/><Relationship Id="rId3984" Type="http://schemas.openxmlformats.org/officeDocument/2006/relationships/hyperlink" Target="https://www.caixa.gov.br/Downloads/sinapi-cadernos-tecnicos/SINAPI-CT-FUNDACOES-RASAS-(BLOCOS-SAPATAS-VIGAS-BALDRAME).pdf" TargetMode="External"/><Relationship Id="rId4828" Type="http://schemas.openxmlformats.org/officeDocument/2006/relationships/hyperlink" Target="https://www.caixa.gov.br/Downloads/sinapi-cadernos-tecnicos/SINAPI-CT-INSTALACOES-HIDRAULICAS-RESERVACAO-E-BOMBAS-DE-RECALQUE.pdf" TargetMode="External"/><Relationship Id="rId6390" Type="http://schemas.openxmlformats.org/officeDocument/2006/relationships/hyperlink" Target="https://www.caixa.gov.br/Downloads/sinapi-cadernos-tecnicos/SINAPI-CT-INSTALACOES-EM-COBRE.pdf" TargetMode="External"/><Relationship Id="rId7441" Type="http://schemas.openxmlformats.org/officeDocument/2006/relationships/hyperlink" Target="https://www.caixa.gov.br/Downloads/sinapi-cadernos-tecnicos/SINAPI-CT-MOBILIARIO-URBANO.pdf" TargetMode="External"/><Relationship Id="rId9199" Type="http://schemas.openxmlformats.org/officeDocument/2006/relationships/hyperlink" Target="https://www.caixa.gov.br/Downloads/sinapi-cadernos-tecnicos/SINAPI-CT-TRANSPORTE-DE-MATERIAIS-DENTRO-DO-CANTEIRO-DE-OBRAS.pdf" TargetMode="External"/><Relationship Id="rId698" Type="http://schemas.openxmlformats.org/officeDocument/2006/relationships/hyperlink" Target="https://www.caixa.gov.br/Downloads/sinapi-cadernos-tecnicos/SINAPI-CT-ASSENTAMENTO-DE-TUBOS-DE-ESGOTO-OU-DRENAGEM-PLUVIAL-EM-CONCRETO.pdf" TargetMode="External"/><Relationship Id="rId2379" Type="http://schemas.openxmlformats.org/officeDocument/2006/relationships/hyperlink" Target="https://www.caixa.gov.br/Downloads/sinapi-cadernos-tecnicos/SINAPI-CT-DEPRECIACAO-JUROS-IMPOSTOS-E-SEGUROS-MANUTENCAO-E-MATERIAIS-NA-OPERACAO-DOS-EQUIPAMENTOS.pdf" TargetMode="External"/><Relationship Id="rId2586" Type="http://schemas.openxmlformats.org/officeDocument/2006/relationships/hyperlink" Target="https://www.caixa.gov.br/Downloads/sinapi-cadernos-tecnicos/SINAPI-CT-DEPRECIACAO-JUROS-IMPOSTOS-E-SEGUROS-MANUTENCAO-E-MATERIAIS-NA-OPERACAO-DOS-EQUIPAMENTOS.pdf" TargetMode="External"/><Relationship Id="rId2793" Type="http://schemas.openxmlformats.org/officeDocument/2006/relationships/hyperlink" Target="https://www.caixa.gov.br/Downloads/sinapi-cadernos-tecnicos/SINAPI-CT-DRENOS.pdf" TargetMode="External"/><Relationship Id="rId3637" Type="http://schemas.openxmlformats.org/officeDocument/2006/relationships/hyperlink" Target="https://www.caixa.gov.br/Downloads/sinapi-cadernos-tecnicos/SINAPI-CT-ESTRUTURA-E-TRAMA-PARA-COBERTURA.pdf" TargetMode="External"/><Relationship Id="rId3844" Type="http://schemas.openxmlformats.org/officeDocument/2006/relationships/hyperlink" Target="https://www.caixa.gov.br/Downloads/sinapi-cadernos-tecnicos/SINAPI-CT-EXECUCAO-DE-TIRANTES.pdf" TargetMode="External"/><Relationship Id="rId6043" Type="http://schemas.openxmlformats.org/officeDocument/2006/relationships/hyperlink" Target="https://www.caixa.gov.br/Downloads/sinapi-cadernos-tecnicos/SINAPI-CT-INSTALACOES-DE-GAS-E-INCENDIO-EM-ACO-E-FERRO-GALVANIZADO.pdf" TargetMode="External"/><Relationship Id="rId6250" Type="http://schemas.openxmlformats.org/officeDocument/2006/relationships/hyperlink" Target="https://www.caixa.gov.br/Downloads/sinapi-cadernos-tecnicos/SINAPI-CT-INSTALACOES-DE-GAS-EM-PEX-MULTICAMADAS.pdf" TargetMode="External"/><Relationship Id="rId7301" Type="http://schemas.openxmlformats.org/officeDocument/2006/relationships/hyperlink" Target="https://www.caixa.gov.br/Downloads/sinapi-cadernos-tecnicos/SINAPI-CT-MASSA-UNICA-EXTERNA.pdf" TargetMode="External"/><Relationship Id="rId558" Type="http://schemas.openxmlformats.org/officeDocument/2006/relationships/hyperlink" Target="https://www.caixa.gov.br/Downloads/sinapi-cadernos-tecnicos/SINAPI-CT-ASSENTAMENTO-DE-TUBOS-DE-PVC-E-METALICOS-EM-REDES-DE-AGUA.pdf" TargetMode="External"/><Relationship Id="rId765" Type="http://schemas.openxmlformats.org/officeDocument/2006/relationships/hyperlink" Target="https://www.caixa.gov.br/Downloads/sinapi-cadernos-tecnicos/SINAPI-CT-ATERROS-BASES-SUB-BASES-E-IMPRIMACOES.pdf" TargetMode="External"/><Relationship Id="rId972" Type="http://schemas.openxmlformats.org/officeDocument/2006/relationships/hyperlink" Target="https://www.caixa.gov.br/Downloads/sinapi-cadernos-tecnicos/SINAPI-CT-ATERROS-BASES-SUB-BASES-E-IMPRIMACOES.pdf" TargetMode="External"/><Relationship Id="rId1188" Type="http://schemas.openxmlformats.org/officeDocument/2006/relationships/hyperlink" Target="https://www.caixa.gov.br/Downloads/sinapi-cadernos-tecnicos/SINAPI-CT-CANALETAS-GRELHAS-E-CAIXAS-COM-GRELHA-PARA-DRENAGEM.pdf" TargetMode="External"/><Relationship Id="rId1395" Type="http://schemas.openxmlformats.org/officeDocument/2006/relationships/hyperlink" Target="https://www.caixa.gov.br/Downloads/sinapi-cadernos-tecnicos/SINAPI-CT-CONTRAPISO.pdf" TargetMode="External"/><Relationship Id="rId2239" Type="http://schemas.openxmlformats.org/officeDocument/2006/relationships/hyperlink" Target="https://www.caixa.gov.br/Downloads/sinapi-cadernos-tecnicos/SINAPI-CT-DEPRECIACAO-JUROS-IMPOSTOS-E-SEGUROS-MANUTENCAO-E-MATERIAIS-NA-OPERACAO-DOS-EQUIPAMENTOS.pdf" TargetMode="External"/><Relationship Id="rId2446" Type="http://schemas.openxmlformats.org/officeDocument/2006/relationships/hyperlink" Target="https://www.caixa.gov.br/Downloads/sinapi-cadernos-tecnicos/SINAPI-CT-DEPRECIACAO-JUROS-IMPOSTOS-E-SEGUROS-MANUTENCAO-E-MATERIAIS-NA-OPERACAO-DOS-EQUIPAMENTOS.pdf" TargetMode="External"/><Relationship Id="rId2653" Type="http://schemas.openxmlformats.org/officeDocument/2006/relationships/hyperlink" Target="https://www.caixa.gov.br/Downloads/sinapi-cadernos-tecnicos/SINAPI-CT-DEPRECIACAO-JUROS-IMPOSTOS-E-SEGUROS-MANUTENCAO-E-MATERIAIS-NA-OPERACAO-DOS-EQUIPAMENTOS.pdf" TargetMode="External"/><Relationship Id="rId2860" Type="http://schemas.openxmlformats.org/officeDocument/2006/relationships/hyperlink" Target="https://www.caixa.gov.br/Downloads/sinapi-cadernos-tecnicos/SINAPI-CT-ELETROCALHAS.pdf" TargetMode="External"/><Relationship Id="rId3704" Type="http://schemas.openxmlformats.org/officeDocument/2006/relationships/hyperlink" Target="https://www.caixa.gov.br/Downloads/sinapi-cadernos-tecnicos/SINAPI-CT-ESTRUTURA-E-TRAMA-PARA-COBERTURA.pdf" TargetMode="External"/><Relationship Id="rId6110" Type="http://schemas.openxmlformats.org/officeDocument/2006/relationships/hyperlink" Target="https://www.caixa.gov.br/Downloads/sinapi-cadernos-tecnicos/SINAPI-CT-INSTALACOES-DE-GAS-E-INCENDIO-EM-ACO-E-FERRO-GALVANIZADO.pdf" TargetMode="External"/><Relationship Id="rId9059" Type="http://schemas.openxmlformats.org/officeDocument/2006/relationships/hyperlink" Target="https://www.caixa.gov.br/Downloads/sinapi-cadernos-tecnicos/SINAPI-CT-TRANSPORTE-FLUVIAL-CARGA-E-DESCARGA.pdf" TargetMode="External"/><Relationship Id="rId9266" Type="http://schemas.openxmlformats.org/officeDocument/2006/relationships/hyperlink" Target="https://www.caixa.gov.br/Downloads/sinapi-cadernos-tecnicos/SINAPI-CT-TRANSPORTE-CARGA-E-DESCARGA-DE-MATERIAIS.pdf" TargetMode="External"/><Relationship Id="rId9473" Type="http://schemas.openxmlformats.org/officeDocument/2006/relationships/hyperlink" Target="https://www.caixa.gov.br/Downloads/sinapi-cadernos-tecnicos/SINAPI-CT-USINAGENS.pdf" TargetMode="External"/><Relationship Id="rId9680" Type="http://schemas.openxmlformats.org/officeDocument/2006/relationships/hyperlink" Target="https://www.caixa.gov.br/Downloads/sinapi-cadernos-tecnicos/SINAPI-CT-VALVULAS-PARA-REDES-DE-SANEAMENTO.pdf" TargetMode="External"/><Relationship Id="rId418" Type="http://schemas.openxmlformats.org/officeDocument/2006/relationships/hyperlink" Target="https://www.caixa.gov.br/Downloads/sinapi-cadernos-tecnicos/SINAPI-CT-ASSENTAMENTO-DE-TUBOS-DE-PVC-E-METALICOS-EM-REDES-DE-AGUA.pdf" TargetMode="External"/><Relationship Id="rId625" Type="http://schemas.openxmlformats.org/officeDocument/2006/relationships/hyperlink" Target="https://www.caixa.gov.br/Downloads/sinapi-cadernos-tecnicos/SINAPI-CT-ASSENTAMENTO-DE-TUBOS-DE-PVC-E-METALICOS-EM-REDES-DE-AGUA.pdf" TargetMode="External"/><Relationship Id="rId832" Type="http://schemas.openxmlformats.org/officeDocument/2006/relationships/hyperlink" Target="https://www.caixa.gov.br/Downloads/sinapi-cadernos-tecnicos/SINAPI-CT-ATERROS-BASES-SUB-BASES-E-IMPRIMACOES.pdf" TargetMode="External"/><Relationship Id="rId1048" Type="http://schemas.openxmlformats.org/officeDocument/2006/relationships/hyperlink" Target="https://www.caixa.gov.br/Downloads/sinapi-cadernos-tecnicos/SINAPI-CT-BOCAS-PARA-BUEIROS.pdf" TargetMode="External"/><Relationship Id="rId1255" Type="http://schemas.openxmlformats.org/officeDocument/2006/relationships/hyperlink" Target="https://www.caixa.gov.br/Downloads/sinapi-cadernos-tecnicos/SINAPI-CT-CERCAS-PROTETORES-E-ALAMBRADOS.pdf" TargetMode="External"/><Relationship Id="rId1462" Type="http://schemas.openxmlformats.org/officeDocument/2006/relationships/hyperlink" Target="https://www.caixa.gov.br/Downloads/sinapi-cadernos-tecnicos/SINAPI-CT-CUSTOS-HORARIOS-PRODUTIVO-E-IMPRODUTIVO-DOS-EQUIPAMENTOS.pdf" TargetMode="External"/><Relationship Id="rId2306" Type="http://schemas.openxmlformats.org/officeDocument/2006/relationships/hyperlink" Target="https://www.caixa.gov.br/Downloads/sinapi-cadernos-tecnicos/SINAPI-CT-DEPRECIACAO-JUROS-IMPOSTOS-E-SEGUROS-MANUTENCAO-E-MATERIAIS-NA-OPERACAO-DOS-EQUIPAMENTOS.pdf" TargetMode="External"/><Relationship Id="rId2513" Type="http://schemas.openxmlformats.org/officeDocument/2006/relationships/hyperlink" Target="https://www.caixa.gov.br/Downloads/sinapi-cadernos-tecnicos/SINAPI-CT-DEPRECIACAO-JUROS-IMPOSTOS-E-SEGUROS-MANUTENCAO-E-MATERIAIS-NA-OPERACAO-DOS-EQUIPAMENTOS.pdf" TargetMode="External"/><Relationship Id="rId3911" Type="http://schemas.openxmlformats.org/officeDocument/2006/relationships/hyperlink" Target="https://www.caixa.gov.br/Downloads/sinapi-cadernos-tecnicos/SINAPI-CT-FORROS.pdf" TargetMode="External"/><Relationship Id="rId5669" Type="http://schemas.openxmlformats.org/officeDocument/2006/relationships/hyperlink" Target="https://www.caixa.gov.br/Downloads/sinapi-cadernos-tecnicos/SINAPI-CT-INSTALACOES-PREDIAIS-DE-AGUA-FRIA-EM-PVC.pdf" TargetMode="External"/><Relationship Id="rId5876" Type="http://schemas.openxmlformats.org/officeDocument/2006/relationships/hyperlink" Target="https://www.caixa.gov.br/Downloads/sinapi-cadernos-tecnicos/SINAPI-CT-INSTALACOES-PREDIAIS-DE-AGUAS-PLUVIAIS-TUBOS-CONEXOES-CAIXAS-E-RALOS.pdf" TargetMode="External"/><Relationship Id="rId8075" Type="http://schemas.openxmlformats.org/officeDocument/2006/relationships/hyperlink" Target="https://www.caixa.gov.br/Downloads/sinapi-cadernos-tecnicos/SINAPI-CT-POSTES-DE-CONCRETO-E-METALICOS.pdf" TargetMode="External"/><Relationship Id="rId8282" Type="http://schemas.openxmlformats.org/officeDocument/2006/relationships/hyperlink" Target="https://www.caixa.gov.br/Downloads/sinapi-cadernos-tecnicos/SINAPI-CT-PRODUCAO-DE-CONCRETO.pdf" TargetMode="External"/><Relationship Id="rId9126" Type="http://schemas.openxmlformats.org/officeDocument/2006/relationships/hyperlink" Target="https://www.caixa.gov.br/Downloads/sinapi-cadernos-tecnicos/SINAPI-CT-TRANSPORTE-FLUVIAL-CARGA-E-DESCARGA.pdf" TargetMode="External"/><Relationship Id="rId9333" Type="http://schemas.openxmlformats.org/officeDocument/2006/relationships/hyperlink" Target="https://www.caixa.gov.br/Downloads/sinapi-cadernos-tecnicos/SINAPI-CT-TRANSPORTE-CARGA-E-DESCARGA-DE-MATERIAIS.pdf" TargetMode="External"/><Relationship Id="rId9540" Type="http://schemas.openxmlformats.org/officeDocument/2006/relationships/hyperlink" Target="https://www.caixa.gov.br/Downloads/sinapi-cadernos-tecnicos/SINAPI-CT-VIDROS-E-ESPELHOS.pdf" TargetMode="External"/><Relationship Id="rId1115" Type="http://schemas.openxmlformats.org/officeDocument/2006/relationships/hyperlink" Target="https://www.caixa.gov.br/Downloads/sinapi-cadernos-tecnicos/SINAPI-CT-CAIXAS-ENTERRADAS.pdf" TargetMode="External"/><Relationship Id="rId1322" Type="http://schemas.openxmlformats.org/officeDocument/2006/relationships/hyperlink" Target="https://www.caixa.gov.br/Downloads/sinapi-cadernos-tecnicos/SINAPI-CT-CONCRETO-PROJETADO.pdf" TargetMode="External"/><Relationship Id="rId2720" Type="http://schemas.openxmlformats.org/officeDocument/2006/relationships/hyperlink" Target="https://www.caixa.gov.br/Downloads/sinapi-cadernos-tecnicos/SINAPI-CT-DISSIPADORES-DE-ENERGIA.pdf" TargetMode="External"/><Relationship Id="rId4478" Type="http://schemas.openxmlformats.org/officeDocument/2006/relationships/hyperlink" Target="https://www.caixa.gov.br/Downloads/sinapi-cadernos-tecnicos/SINAPI-CT-INSTALACOES-ELETRICAS-ELETRODUTOS-EMBUTIDOS-CABOS-CAIXAS-TOMADAS-E-INTERRUPTORES.pdf" TargetMode="External"/><Relationship Id="rId5529" Type="http://schemas.openxmlformats.org/officeDocument/2006/relationships/hyperlink" Target="https://www.caixa.gov.br/Downloads/sinapi-cadernos-tecnicos/SINAPI-CT-INSTALACOES-PREDIAIS-DE-AGUA-FRIA-EM-PVC.pdf" TargetMode="External"/><Relationship Id="rId6927" Type="http://schemas.openxmlformats.org/officeDocument/2006/relationships/hyperlink" Target="https://www.caixa.gov.br/Downloads/sinapi-metodologia/Livro_SINAPI_Calculos_Parametros.pdf" TargetMode="External"/><Relationship Id="rId7091" Type="http://schemas.openxmlformats.org/officeDocument/2006/relationships/hyperlink" Target="https://www.caixa.gov.br/Downloads/sinapi-metodologia/Livro_SINAPI_Calculos_Parametros.pdf" TargetMode="External"/><Relationship Id="rId8142" Type="http://schemas.openxmlformats.org/officeDocument/2006/relationships/hyperlink" Target="https://www.caixa.gov.br/Downloads/sinapi-cadernos-tecnicos/SINAPI-CT-POCOS-DE-VISITA-E-CAIXAS-PARA-BOCAS-DE-LOBO.pdf" TargetMode="External"/><Relationship Id="rId9400" Type="http://schemas.openxmlformats.org/officeDocument/2006/relationships/hyperlink" Target="https://www.caixa.gov.br/Downloads/sinapi-cadernos-tecnicos/SINAPI-CT-TUBULACAO-FLANGEADA-PARA-REDES-DE-AGUA.pdf" TargetMode="External"/><Relationship Id="rId3287" Type="http://schemas.openxmlformats.org/officeDocument/2006/relationships/hyperlink" Target="https://www.caixa.gov.br/Downloads/sinapi-cadernos-tecnicos/SINAPI-CT-ESCAVACAO-DE-VALAS.pdf" TargetMode="External"/><Relationship Id="rId4338" Type="http://schemas.openxmlformats.org/officeDocument/2006/relationships/hyperlink" Target="https://www.caixa.gov.br/Downloads/sinapi-cadernos-tecnicos/SINAPI-CT-IMPERMEABILIZACAO-PROTECAO-MECANICA-E-TRATAMENTO-DE-JUNTA.pdf" TargetMode="External"/><Relationship Id="rId4685" Type="http://schemas.openxmlformats.org/officeDocument/2006/relationships/hyperlink" Target="https://www.caixa.gov.br/Downloads/sinapi-cadernos-tecnicos/SINAPI-CT-INSTALACOES-ELETRICAS-QUADROS-CABOS-DISJUNTORES-CONTATORES-E-BARRAMENTOS-BLINDADOS.pdf" TargetMode="External"/><Relationship Id="rId4892" Type="http://schemas.openxmlformats.org/officeDocument/2006/relationships/hyperlink" Target="https://www.caixa.gov.br/Downloads/sinapi-cadernos-tecnicos/SINAPI-CT-INSTALACOES-HIDRAULICAS-RESERVACAO-E-BOMBAS-DE-RECALQUE.pdf" TargetMode="External"/><Relationship Id="rId5736" Type="http://schemas.openxmlformats.org/officeDocument/2006/relationships/hyperlink" Target="https://www.caixa.gov.br/Downloads/sinapi-cadernos-tecnicos/SINAPI-CT-INSTALACOES-PREDIAIS-DE-AGUA-QUENTE-EM-CPVC.pdf" TargetMode="External"/><Relationship Id="rId5943" Type="http://schemas.openxmlformats.org/officeDocument/2006/relationships/hyperlink" Target="https://www.caixa.gov.br/Downloads/sinapi-cadernos-tecnicos/SINAPI-CT-INSTALACOES-DE-GAS-E-INCENDIO-EM-ACO-E-FERRO-GALVANIZADO.pdf" TargetMode="External"/><Relationship Id="rId8002" Type="http://schemas.openxmlformats.org/officeDocument/2006/relationships/hyperlink" Target="https://www.caixa.gov.br/Downloads/sinapi-cadernos-tecnicos/SINAPI-CT-PISOS.pdf" TargetMode="External"/><Relationship Id="rId2096" Type="http://schemas.openxmlformats.org/officeDocument/2006/relationships/hyperlink" Target="https://www.caixa.gov.br/Downloads/sinapi-cadernos-tecnicos/SINAPI-CT-DEPRECIACAO-JUROS-IMPOSTOS-E-SEGUROS-MANUTENCAO-E-MATERIAIS-NA-OPERACAO-DOS-EQUIPAMENTOS.pdf" TargetMode="External"/><Relationship Id="rId3494" Type="http://schemas.openxmlformats.org/officeDocument/2006/relationships/hyperlink" Target="https://www.caixa.gov.br/Downloads/sinapi-cadernos-tecnicos/SINAPI-CT-ESQUADRIAS-PORTAS.pdf" TargetMode="External"/><Relationship Id="rId4545" Type="http://schemas.openxmlformats.org/officeDocument/2006/relationships/hyperlink" Target="https://www.caixa.gov.br/Downloads/sinapi-cadernos-tecnicos/SINAPI-CT-INSTALACOES-ELETRICAS-ELETRODUTOS-EMBUTIDOS-CABOS-CAIXAS-TOMADAS-E-INTERRUPTORES.pdf" TargetMode="External"/><Relationship Id="rId4752" Type="http://schemas.openxmlformats.org/officeDocument/2006/relationships/hyperlink" Target="https://www.caixa.gov.br/Downloads/sinapi-cadernos-tecnicos/SINAPI-CT-INSTALACOES-ELETRICAS-REDE-DE-DISTRIBUICAO.pdf" TargetMode="External"/><Relationship Id="rId5803" Type="http://schemas.openxmlformats.org/officeDocument/2006/relationships/hyperlink" Target="https://www.caixa.gov.br/Downloads/sinapi-cadernos-tecnicos/SINAPI-CT-INSTALACOES-PREDIAIS-DE-AGUA-QUENTE-EM-CPVC.pdf" TargetMode="External"/><Relationship Id="rId8959" Type="http://schemas.openxmlformats.org/officeDocument/2006/relationships/hyperlink" Target="https://www.caixa.gov.br/Downloads/sinapi-cadernos-tecnicos/SINAPI-CT-SISTEMAS-DE-MEDICAO.pdf" TargetMode="External"/><Relationship Id="rId3147" Type="http://schemas.openxmlformats.org/officeDocument/2006/relationships/hyperlink" Target="https://www.caixa.gov.br/Downloads/sinapi-cadernos-tecnicos/SINAPI-CT-ESCADAS.pdf" TargetMode="External"/><Relationship Id="rId3354" Type="http://schemas.openxmlformats.org/officeDocument/2006/relationships/hyperlink" Target="https://www.caixa.gov.br/Downloads/sinapi-cadernos-tecnicos/SINAPI-CT-ESCORAMENTO-E-PREPARO-DE-FUNDO-DE-VALAS.pdf" TargetMode="External"/><Relationship Id="rId3561" Type="http://schemas.openxmlformats.org/officeDocument/2006/relationships/hyperlink" Target="https://www.caixa.gov.br/Downloads/sinapi-cadernos-tecnicos/SINAPI-CT-ESQUADRIAS-PORTAS.pdf" TargetMode="External"/><Relationship Id="rId4405" Type="http://schemas.openxmlformats.org/officeDocument/2006/relationships/hyperlink" Target="https://www.caixa.gov.br/Downloads/sinapi-cadernos-tecnicos/SINAPI-CT-INSTALACOES-ELETRICAS-ELETRODUTOS-EMBUTIDOS-CABOS-CAIXAS-TOMADAS-E-INTERRUPTORES.pdf" TargetMode="External"/><Relationship Id="rId4612" Type="http://schemas.openxmlformats.org/officeDocument/2006/relationships/hyperlink" Target="https://www.caixa.gov.br/Downloads/sinapi-cadernos-tecnicos/SINAPI-CT-INSTALACOES-ELETRICAS-ELETRODUTOS-CONEXOES-E-CONDULETES-APARENTES.pdf" TargetMode="External"/><Relationship Id="rId7768" Type="http://schemas.openxmlformats.org/officeDocument/2006/relationships/hyperlink" Target="https://www.caixa.gov.br/Downloads/sinapi-cadernos-tecnicos/SINAPI-CT-PERFURACAO-HORIZONTAL-DIRECIONAL-HDD.pdf" TargetMode="External"/><Relationship Id="rId7975" Type="http://schemas.openxmlformats.org/officeDocument/2006/relationships/hyperlink" Target="https://www.caixa.gov.br/Downloads/sinapi-cadernos-tecnicos/SINAPI-CT-PINTURA-PARA-PISOS-E-PARA-SINALIZACAO-HORIZONTAL-E-VERTICAL.pdf" TargetMode="External"/><Relationship Id="rId8819" Type="http://schemas.openxmlformats.org/officeDocument/2006/relationships/hyperlink" Target="https://www.caixa.gov.br/Downloads/sinapi-cadernos-tecnicos/SINAPI-CT-SINALIZACAO-HORIZONTAL-VIARIA.pdf" TargetMode="External"/><Relationship Id="rId275" Type="http://schemas.openxmlformats.org/officeDocument/2006/relationships/hyperlink" Target="https://www.caixa.gov.br/Downloads/sinapi-cadernos-tecnicos/SINAPI-CT-ARMACAO-PARA-ESTRUTURAS-DE-CONCRETO-ARMADO.pdf" TargetMode="External"/><Relationship Id="rId482" Type="http://schemas.openxmlformats.org/officeDocument/2006/relationships/hyperlink" Target="https://www.caixa.gov.br/Downloads/sinapi-cadernos-tecnicos/SINAPI-CT-ASSENTAMENTO-DE-TUBOS-DE-PVC-E-METALICOS-EM-REDES-DE-AGUA.pdf" TargetMode="External"/><Relationship Id="rId2163" Type="http://schemas.openxmlformats.org/officeDocument/2006/relationships/hyperlink" Target="https://www.caixa.gov.br/Downloads/sinapi-cadernos-tecnicos/SINAPI-CT-DEPRECIACAO-JUROS-IMPOSTOS-E-SEGUROS-MANUTENCAO-E-MATERIAIS-NA-OPERACAO-DOS-EQUIPAMENTOS.pdf" TargetMode="External"/><Relationship Id="rId2370" Type="http://schemas.openxmlformats.org/officeDocument/2006/relationships/hyperlink" Target="https://www.caixa.gov.br/Downloads/sinapi-cadernos-tecnicos/SINAPI-CT-DEPRECIACAO-JUROS-IMPOSTOS-E-SEGUROS-MANUTENCAO-E-MATERIAIS-NA-OPERACAO-DOS-EQUIPAMENTOS.pdf" TargetMode="External"/><Relationship Id="rId3007" Type="http://schemas.openxmlformats.org/officeDocument/2006/relationships/hyperlink" Target="https://www.caixa.gov.br/Downloads/sinapi-cadernos-tecnicos/SINAPI-CT-EQUIPAMENTOS-DE-PROTECAO-COLETIVA.pdf" TargetMode="External"/><Relationship Id="rId3214" Type="http://schemas.openxmlformats.org/officeDocument/2006/relationships/hyperlink" Target="https://www.caixa.gov.br/Downloads/sinapi-cadernos-tecnicos/SINAPI-CT-ESCAVACAO-VERTICAL-A-CEU-ABERTO.pdf" TargetMode="External"/><Relationship Id="rId3421" Type="http://schemas.openxmlformats.org/officeDocument/2006/relationships/hyperlink" Target="https://www.caixa.gov.br/Downloads/sinapi-cadernos-tecnicos/SINAPI-CT-ESGOTAMENTO-DE-VALA-E-REBAIXAMENTO-DO-LENCOL-FREATICO.pdf" TargetMode="External"/><Relationship Id="rId6577" Type="http://schemas.openxmlformats.org/officeDocument/2006/relationships/hyperlink" Target="https://www.caixa.gov.br/Downloads/sinapi-cadernos-tecnicos/SINAPI-CT-INSTALACOES-EM-COBRE.pdf" TargetMode="External"/><Relationship Id="rId6784" Type="http://schemas.openxmlformats.org/officeDocument/2006/relationships/hyperlink" Target="https://www.caixa.gov.br/Downloads/sinapi-metodologia/Livro_SINAPI_Calculos_Parametros.pdf" TargetMode="External"/><Relationship Id="rId6991" Type="http://schemas.openxmlformats.org/officeDocument/2006/relationships/hyperlink" Target="https://www.caixa.gov.br/Downloads/sinapi-metodologia/Livro_SINAPI_Calculos_Parametros.pdf" TargetMode="External"/><Relationship Id="rId7628" Type="http://schemas.openxmlformats.org/officeDocument/2006/relationships/hyperlink" Target="https://www.caixa.gov.br/Downloads/sinapi-cadernos-tecnicos/SINAPI-CT-PARQUINHOS-E-EQUIPAMENTOS-DE-GINASTICA-AO-AR-LIVRE.pdf" TargetMode="External"/><Relationship Id="rId7835" Type="http://schemas.openxmlformats.org/officeDocument/2006/relationships/hyperlink" Target="https://www.caixa.gov.br/Downloads/sinapi-cadernos-tecnicos/SINAPI-CT-PINTURA-INTERNA.pdf" TargetMode="External"/><Relationship Id="rId9190" Type="http://schemas.openxmlformats.org/officeDocument/2006/relationships/hyperlink" Target="https://www.caixa.gov.br/Downloads/sinapi-cadernos-tecnicos/SINAPI-CT-TRANSPORTE-DE-MATERIAIS-DENTRO-DO-CANTEIRO-DE-OBRAS.pdf" TargetMode="External"/><Relationship Id="rId135" Type="http://schemas.openxmlformats.org/officeDocument/2006/relationships/hyperlink" Target="https://www.caixa.gov.br/Downloads/sinapi-cadernos-tecnicos/SINAPI-CT-ARGAMASSAS.pdf" TargetMode="External"/><Relationship Id="rId342" Type="http://schemas.openxmlformats.org/officeDocument/2006/relationships/hyperlink" Target="https://www.caixa.gov.br/Downloads/sinapi-cadernos-tecnicos/SINAPI-CT-ASFALTO.pdf" TargetMode="External"/><Relationship Id="rId2023" Type="http://schemas.openxmlformats.org/officeDocument/2006/relationships/hyperlink" Target="https://www.caixa.gov.br/Downloads/sinapi-cadernos-tecnicos/SINAPI-CT-DEPRECIACAO-JUROS-IMPOSTOS-E-SEGUROS-MANUTENCAO-E-MATERIAIS-NA-OPERACAO-DOS-EQUIPAMENTOS.pdf" TargetMode="External"/><Relationship Id="rId2230" Type="http://schemas.openxmlformats.org/officeDocument/2006/relationships/hyperlink" Target="https://www.caixa.gov.br/Downloads/sinapi-cadernos-tecnicos/SINAPI-CT-DEPRECIACAO-JUROS-IMPOSTOS-E-SEGUROS-MANUTENCAO-E-MATERIAIS-NA-OPERACAO-DOS-EQUIPAMENTOS.pdf" TargetMode="External"/><Relationship Id="rId5179" Type="http://schemas.openxmlformats.org/officeDocument/2006/relationships/hyperlink" Target="https://www.caixa.gov.br/Downloads/sinapi-cadernos-tecnicos/SINAPI-CT-INSTALACOES-HIDRAULICAS-EM-PEX.pdf" TargetMode="External"/><Relationship Id="rId5386" Type="http://schemas.openxmlformats.org/officeDocument/2006/relationships/hyperlink" Target="https://www.caixa.gov.br/Downloads/sinapi-cadernos-tecnicos/SINAPI-CT-INSTALACOES-PREDIAIS-DE-ESGOTO-TUBOS-E-CONEXOES.pdf" TargetMode="External"/><Relationship Id="rId5593" Type="http://schemas.openxmlformats.org/officeDocument/2006/relationships/hyperlink" Target="https://www.caixa.gov.br/Downloads/sinapi-cadernos-tecnicos/SINAPI-CT-INSTALACOES-PREDIAIS-DE-AGUA-FRIA-EM-PVC.pdf" TargetMode="External"/><Relationship Id="rId6437" Type="http://schemas.openxmlformats.org/officeDocument/2006/relationships/hyperlink" Target="https://www.caixa.gov.br/Downloads/sinapi-cadernos-tecnicos/SINAPI-CT-INSTALACOES-EM-COBRE.pdf" TargetMode="External"/><Relationship Id="rId6644" Type="http://schemas.openxmlformats.org/officeDocument/2006/relationships/hyperlink" Target="https://www.caixa.gov.br/Downloads/sinapi-cadernos-tecnicos/SINAPI-CT-INSTALACOES-PARA-CANTEIROS-DE-OBRAS.pdf" TargetMode="External"/><Relationship Id="rId9050" Type="http://schemas.openxmlformats.org/officeDocument/2006/relationships/hyperlink" Target="https://www.caixa.gov.br/Downloads/sinapi-cadernos-tecnicos/SINAPI-CT-TRANSPORTE-FLUVIAL-CARGA-E-DESCARGA.pdf" TargetMode="External"/><Relationship Id="rId202" Type="http://schemas.openxmlformats.org/officeDocument/2006/relationships/hyperlink" Target="https://www.caixa.gov.br/Downloads/sinapi-cadernos-tecnicos/SINAPI-CT-ARGAMASSAS.pdf" TargetMode="External"/><Relationship Id="rId4195" Type="http://schemas.openxmlformats.org/officeDocument/2006/relationships/hyperlink" Target="https://www.caixa.gov.br/Downloads/sinapi-cadernos-tecnicos/SINAPI-CT-GRAUTE-E-ARMACAO.pdf" TargetMode="External"/><Relationship Id="rId5039" Type="http://schemas.openxmlformats.org/officeDocument/2006/relationships/hyperlink" Target="https://www.caixa.gov.br/Downloads/sinapi-cadernos-tecnicos/SINAPI-CT-INSTALACOES-HIDRAULICAS-RESERVACAO-E-BOMBAS-DE-RECALQUE.pdf" TargetMode="External"/><Relationship Id="rId5246" Type="http://schemas.openxmlformats.org/officeDocument/2006/relationships/hyperlink" Target="https://www.caixa.gov.br/Downloads/sinapi-cadernos-tecnicos/SINAPI-CT-INSTALACOES-HIDRAULICAS-EM-PEX.pdf" TargetMode="External"/><Relationship Id="rId5453" Type="http://schemas.openxmlformats.org/officeDocument/2006/relationships/hyperlink" Target="https://www.caixa.gov.br/Downloads/sinapi-cadernos-tecnicos/SINAPI-CT-INSTALACOES-PREDIAIS-DE-AGUA-FRIA-EM-PVC.pdf" TargetMode="External"/><Relationship Id="rId6504" Type="http://schemas.openxmlformats.org/officeDocument/2006/relationships/hyperlink" Target="https://www.caixa.gov.br/Downloads/sinapi-cadernos-tecnicos/SINAPI-CT-INSTALACOES-EM-COBRE.pdf" TargetMode="External"/><Relationship Id="rId6851" Type="http://schemas.openxmlformats.org/officeDocument/2006/relationships/hyperlink" Target="https://www.caixa.gov.br/Downloads/sinapi-metodologia/Livro_SINAPI_Calculos_Parametros.pdf" TargetMode="External"/><Relationship Id="rId7902" Type="http://schemas.openxmlformats.org/officeDocument/2006/relationships/hyperlink" Target="https://www.caixa.gov.br/Downloads/sinapi-cadernos-tecnicos/SINAPI-CT-PINTURA-EM-SUPERFICIES-METALICAS.pdf" TargetMode="External"/><Relationship Id="rId1789" Type="http://schemas.openxmlformats.org/officeDocument/2006/relationships/hyperlink" Target="https://www.caixa.gov.br/Downloads/sinapi-cadernos-tecnicos/SINAPI-CT-CUSTOS-HORARIOS-PRODUTIVO-E-IMPRODUTIVO-DOS-EQUIPAMENTOS.pdf" TargetMode="External"/><Relationship Id="rId1996" Type="http://schemas.openxmlformats.org/officeDocument/2006/relationships/hyperlink" Target="https://www.caixa.gov.br/Downloads/sinapi-cadernos-tecnicos/SINAPI-CT-DEPRECIACAO-JUROS-IMPOSTOS-E-SEGUROS-MANUTENCAO-E-MATERIAIS-NA-OPERACAO-DOS-EQUIPAMENTOS.pdf" TargetMode="External"/><Relationship Id="rId4055" Type="http://schemas.openxmlformats.org/officeDocument/2006/relationships/hyperlink" Target="https://www.caixa.gov.br/Downloads/sinapi-cadernos-tecnicos/SINAPI-CT-FORMAS-PARA-ESTRUTURAS-DE-CONCRETO-ARMADO.pdf" TargetMode="External"/><Relationship Id="rId4262" Type="http://schemas.openxmlformats.org/officeDocument/2006/relationships/hyperlink" Target="https://www.caixa.gov.br/Downloads/sinapi-cadernos-tecnicos/SINAPI-CT-GUIAS-E-SARJETAS.pdf" TargetMode="External"/><Relationship Id="rId5106" Type="http://schemas.openxmlformats.org/officeDocument/2006/relationships/hyperlink" Target="https://www.caixa.gov.br/Downloads/sinapi-cadernos-tecnicos/SINAPI-CT-INSTALACOES-HIDRAULICAS-RESERVACAO-E-BOMBAS-DE-RECALQUE.pdf" TargetMode="External"/><Relationship Id="rId5660" Type="http://schemas.openxmlformats.org/officeDocument/2006/relationships/hyperlink" Target="https://www.caixa.gov.br/Downloads/sinapi-cadernos-tecnicos/SINAPI-CT-INSTALACOES-PREDIAIS-DE-AGUA-FRIA-EM-PVC.pdf" TargetMode="External"/><Relationship Id="rId6711" Type="http://schemas.openxmlformats.org/officeDocument/2006/relationships/hyperlink" Target="https://www.caixa.gov.br/Downloads/sinapi-cadernos-tecnicos/SINAPI-CT-LIGACOES-PREDIAIS-DE-AGUA-E-ESGOTO.pdf" TargetMode="External"/><Relationship Id="rId8469" Type="http://schemas.openxmlformats.org/officeDocument/2006/relationships/hyperlink" Target="https://www.caixa.gov.br/Downloads/sinapi-cadernos-tecnicos/SINAPI-CT-RASGOS-E-FIXACOES.pdf" TargetMode="External"/><Relationship Id="rId1649" Type="http://schemas.openxmlformats.org/officeDocument/2006/relationships/hyperlink" Target="https://www.caixa.gov.br/Downloads/sinapi-cadernos-tecnicos/SINAPI-CT-CUSTOS-HORARIOS-PRODUTIVO-E-IMPRODUTIVO-DOS-EQUIPAMENTOS.pdf" TargetMode="External"/><Relationship Id="rId1856" Type="http://schemas.openxmlformats.org/officeDocument/2006/relationships/hyperlink" Target="https://www.caixa.gov.br/Downloads/sinapi-cadernos-tecnicos/SINAPI-CT-DEMOLICOES-E-REMOCOES.pdf" TargetMode="External"/><Relationship Id="rId2907" Type="http://schemas.openxmlformats.org/officeDocument/2006/relationships/hyperlink" Target="https://www.caixa.gov.br/Downloads/sinapi-cadernos-tecnicos/SINAPI-CT-ELETROCALHAS.pdf" TargetMode="External"/><Relationship Id="rId3071" Type="http://schemas.openxmlformats.org/officeDocument/2006/relationships/hyperlink" Target="https://www.caixa.gov.br/Downloads/sinapi-cadernos-tecnicos/SINAPI-CT-ESCADAS.pdf" TargetMode="External"/><Relationship Id="rId5313" Type="http://schemas.openxmlformats.org/officeDocument/2006/relationships/hyperlink" Target="https://www.caixa.gov.br/Downloads/sinapi-cadernos-tecnicos/SINAPI-CT-INSTALACOES-HIDRAULICAS-EM-PPR.pdf" TargetMode="External"/><Relationship Id="rId5520" Type="http://schemas.openxmlformats.org/officeDocument/2006/relationships/hyperlink" Target="https://www.caixa.gov.br/Downloads/sinapi-cadernos-tecnicos/SINAPI-CT-INSTALACOES-PREDIAIS-DE-AGUA-FRIA-EM-PVC.pdf" TargetMode="External"/><Relationship Id="rId7278" Type="http://schemas.openxmlformats.org/officeDocument/2006/relationships/hyperlink" Target="https://www.caixa.gov.br/Downloads/sinapi-cadernos-tecnicos/SINAPI-CT-MASSA-UNICA-EXTERNA.pdf" TargetMode="External"/><Relationship Id="rId8676" Type="http://schemas.openxmlformats.org/officeDocument/2006/relationships/hyperlink" Target="https://www.caixa.gov.br/Downloads/sinapi-cadernos-tecnicos/SINAPI-CT-REDES-DE-AGUA-E-ESGOTO-EM-PEAD-LISO-(TUBOS-E-CONEXOES).pdf" TargetMode="External"/><Relationship Id="rId8883" Type="http://schemas.openxmlformats.org/officeDocument/2006/relationships/hyperlink" Target="https://www.caixa.gov.br/Downloads/sinapi-cadernos-tecnicos/SINAPI-CT-SISTEMA-DE-PROTECAO-CONTRA-DESCARGAS-ATMOSFERICAS-SPDA.pdf" TargetMode="External"/><Relationship Id="rId1509" Type="http://schemas.openxmlformats.org/officeDocument/2006/relationships/hyperlink" Target="https://www.caixa.gov.br/Downloads/sinapi-cadernos-tecnicos/SINAPI-CT-CUSTOS-HORARIOS-PRODUTIVO-E-IMPRODUTIVO-DOS-EQUIPAMENTOS.pdf" TargetMode="External"/><Relationship Id="rId1716" Type="http://schemas.openxmlformats.org/officeDocument/2006/relationships/hyperlink" Target="https://www.caixa.gov.br/Downloads/sinapi-cadernos-tecnicos/SINAPI-CT-CUSTOS-HORARIOS-PRODUTIVO-E-IMPRODUTIVO-DOS-EQUIPAMENTOS.pdf" TargetMode="External"/><Relationship Id="rId1923" Type="http://schemas.openxmlformats.org/officeDocument/2006/relationships/hyperlink" Target="https://www.caixa.gov.br/Downloads/sinapi-cadernos-tecnicos/SINAPI-CT-DEPRECIACAO-JUROS-IMPOSTOS-E-SEGUROS-MANUTENCAO-E-MATERIAIS-NA-OPERACAO-DOS-EQUIPAMENTOS.pdf" TargetMode="External"/><Relationship Id="rId4122" Type="http://schemas.openxmlformats.org/officeDocument/2006/relationships/hyperlink" Target="https://www.caixa.gov.br/Downloads/sinapi-cadernos-tecnicos/SINAPI-CT-FORMAS-PARA-PILARES-CIRCULARES.pdf" TargetMode="External"/><Relationship Id="rId7485" Type="http://schemas.openxmlformats.org/officeDocument/2006/relationships/hyperlink" Target="https://www.caixa.gov.br/Downloads/sinapi-cadernos-tecnicos/SINAPI-CT-PAISAGISMO-PLANTIO.pdf" TargetMode="External"/><Relationship Id="rId7692" Type="http://schemas.openxmlformats.org/officeDocument/2006/relationships/hyperlink" Target="https://www.caixa.gov.br/Downloads/sinapi-cadernos-tecnicos/SINAPI-CT-PAVIMENTO-RIGIDO-DE-CONCRETO.pdf" TargetMode="External"/><Relationship Id="rId8329" Type="http://schemas.openxmlformats.org/officeDocument/2006/relationships/hyperlink" Target="https://www.caixa.gov.br/Downloads/sinapi-cadernos-tecnicos/SINAPI-CT-QUADRAS-E-SEUS-EQUIPAMENTOS.pdf" TargetMode="External"/><Relationship Id="rId8536" Type="http://schemas.openxmlformats.org/officeDocument/2006/relationships/hyperlink" Target="https://www.caixa.gov.br/Downloads/sinapi-cadernos-tecnicos/SINAPI-CT-RECOMPOSICAO-DE-PAVIMENTOS.pdf" TargetMode="External"/><Relationship Id="rId8743" Type="http://schemas.openxmlformats.org/officeDocument/2006/relationships/hyperlink" Target="https://www.caixa.gov.br/Downloads/sinapi-cadernos-tecnicos/SINAPI-CT-REDES-DE-AGUA-E-ESGOTO-EM-PEAD-LISO-(TUBOS-E-CONEXOES).pdf" TargetMode="External"/><Relationship Id="rId8950" Type="http://schemas.openxmlformats.org/officeDocument/2006/relationships/hyperlink" Target="https://www.caixa.gov.br/Downloads/sinapi-cadernos-tecnicos/SINAPI-CT-SISTEMAS-DE-MEDICAO.pdf" TargetMode="External"/><Relationship Id="rId3888" Type="http://schemas.openxmlformats.org/officeDocument/2006/relationships/hyperlink" Target="https://www.caixa.gov.br/Downloads/sinapi-cadernos-tecnicos/SINAPI-CT-EXECUCAO-DE-TIRANTES.pdf" TargetMode="External"/><Relationship Id="rId4939" Type="http://schemas.openxmlformats.org/officeDocument/2006/relationships/hyperlink" Target="https://www.caixa.gov.br/Downloads/sinapi-cadernos-tecnicos/SINAPI-CT-INSTALACOES-HIDRAULICAS-RESERVACAO-E-BOMBAS-DE-RECALQUE.pdf" TargetMode="External"/><Relationship Id="rId6087" Type="http://schemas.openxmlformats.org/officeDocument/2006/relationships/hyperlink" Target="https://www.caixa.gov.br/Downloads/sinapi-cadernos-tecnicos/SINAPI-CT-INSTALACOES-DE-GAS-E-INCENDIO-EM-ACO-E-FERRO-GALVANIZADO.pdf" TargetMode="External"/><Relationship Id="rId6294" Type="http://schemas.openxmlformats.org/officeDocument/2006/relationships/hyperlink" Target="https://www.caixa.gov.br/Downloads/sinapi-cadernos-tecnicos/SINAPI-CT-INSTALACOES-DE-GAS-EM-PEX-MULTICAMADAS.pdf" TargetMode="External"/><Relationship Id="rId7138" Type="http://schemas.openxmlformats.org/officeDocument/2006/relationships/hyperlink" Target="https://www.caixa.gov.br/Downloads/sinapi-cadernos-tecnicos/SINAPI-CT-LOCACAO-DE-OBRAS.pdf" TargetMode="External"/><Relationship Id="rId7345" Type="http://schemas.openxmlformats.org/officeDocument/2006/relationships/hyperlink" Target="https://www.caixa.gov.br/Downloads/sinapi-cadernos-tecnicos/SINAPI-CT-MASSA-UNICA-EXTERNA.pdf" TargetMode="External"/><Relationship Id="rId7552" Type="http://schemas.openxmlformats.org/officeDocument/2006/relationships/hyperlink" Target="https://www.caixa.gov.br/Downloads/sinapi-cadernos-tecnicos/SINAPI-CT-PAREDES-DE-CONCRETO-ESTUCAMENTO.pdf" TargetMode="External"/><Relationship Id="rId8603" Type="http://schemas.openxmlformats.org/officeDocument/2006/relationships/hyperlink" Target="https://www.caixa.gov.br/Downloads/sinapi-cadernos-tecnicos/SINAPI-CT-REDES-DE-LOGICA-TELEFONIA-E-IMAGEM.pdf" TargetMode="External"/><Relationship Id="rId8810" Type="http://schemas.openxmlformats.org/officeDocument/2006/relationships/hyperlink" Target="https://www.caixa.gov.br/Downloads/sinapi-cadernos-tecnicos/SINAPI-CT-SINALIZACAO-HORIZONTAL-VIARIA.pdf" TargetMode="External"/><Relationship Id="rId2697" Type="http://schemas.openxmlformats.org/officeDocument/2006/relationships/hyperlink" Target="https://www.caixa.gov.br/Downloads/sinapi-cadernos-tecnicos/SINAPI-CT-DEPRECIACAO-JUROS-IMPOSTOS-E-SEGUROS-MANUTENCAO-E-MATERIAIS-NA-OPERACAO-DOS-EQUIPAMENTOS.pdf" TargetMode="External"/><Relationship Id="rId3748" Type="http://schemas.openxmlformats.org/officeDocument/2006/relationships/hyperlink" Target="https://www.caixa.gov.br/Downloads/sinapi-cadernos-tecnicos/SINAPI-CT-ESTRUTURAS-DE-CONTENCAO-ESTACAS-PAREDES-DIAFRAGMA-E-MURETA-GUIA.pdf" TargetMode="External"/><Relationship Id="rId6154" Type="http://schemas.openxmlformats.org/officeDocument/2006/relationships/hyperlink" Target="https://www.caixa.gov.br/Downloads/sinapi-cadernos-tecnicos/SINAPI-CT-INSTALACOES-DE-GAS-E-INCENDIO-EM-ACO-E-FERRO-GALVANIZADO.pdf" TargetMode="External"/><Relationship Id="rId6361" Type="http://schemas.openxmlformats.org/officeDocument/2006/relationships/hyperlink" Target="https://www.caixa.gov.br/Downloads/sinapi-cadernos-tecnicos/SINAPI-CT-INSTALACOES-DE-AR-CONDICIONADO-EM-COBRE.pdf" TargetMode="External"/><Relationship Id="rId7205" Type="http://schemas.openxmlformats.org/officeDocument/2006/relationships/hyperlink" Target="https://www.caixa.gov.br/Downloads/sinapi-cadernos-tecnicos/SINAPI-CT-LOUCAS-E-METAIS.pdf" TargetMode="External"/><Relationship Id="rId7412" Type="http://schemas.openxmlformats.org/officeDocument/2006/relationships/hyperlink" Target="https://www.caixa.gov.br/Downloads/sinapi-cadernos-tecnicos/SINAPI-CT-MASSA-UNICA-INTERNA.pdf" TargetMode="External"/><Relationship Id="rId669" Type="http://schemas.openxmlformats.org/officeDocument/2006/relationships/hyperlink" Target="https://www.caixa.gov.br/Downloads/sinapi-cadernos-tecnicos/SINAPI-CT-ASSENTAMENTO-DE-TUBOS-DE-ESGOTO-OU-DRENAGEM-PLUVIAL-EM-CONCRETO.pdf" TargetMode="External"/><Relationship Id="rId876" Type="http://schemas.openxmlformats.org/officeDocument/2006/relationships/hyperlink" Target="https://www.caixa.gov.br/Downloads/sinapi-cadernos-tecnicos/SINAPI-CT-ATERROS-BASES-SUB-BASES-E-IMPRIMACOES.pdf" TargetMode="External"/><Relationship Id="rId1299" Type="http://schemas.openxmlformats.org/officeDocument/2006/relationships/hyperlink" Target="https://www.caixa.gov.br/Downloads/sinapi-cadernos-tecnicos/SINAPI-CT-CONCRETAGEM-PARA-ESTRUTURAS-DE-CONCRETO-ARMADO.pdf" TargetMode="External"/><Relationship Id="rId2557" Type="http://schemas.openxmlformats.org/officeDocument/2006/relationships/hyperlink" Target="https://www.caixa.gov.br/Downloads/sinapi-cadernos-tecnicos/SINAPI-CT-DEPRECIACAO-JUROS-IMPOSTOS-E-SEGUROS-MANUTENCAO-E-MATERIAIS-NA-OPERACAO-DOS-EQUIPAMENTOS.pdf" TargetMode="External"/><Relationship Id="rId3608" Type="http://schemas.openxmlformats.org/officeDocument/2006/relationships/hyperlink" Target="https://www.caixa.gov.br/Downloads/sinapi-cadernos-tecnicos/SINAPI-CT-ESTACAS-RAIZ.pdf" TargetMode="External"/><Relationship Id="rId3955" Type="http://schemas.openxmlformats.org/officeDocument/2006/relationships/hyperlink" Target="https://www.caixa.gov.br/Downloads/sinapi-cadernos-tecnicos/SINAPI-CT-FOSSAS-E-SUMIDOUROS.pdf" TargetMode="External"/><Relationship Id="rId5170" Type="http://schemas.openxmlformats.org/officeDocument/2006/relationships/hyperlink" Target="https://www.caixa.gov.br/Downloads/sinapi-cadernos-tecnicos/SINAPI-CT-INSTALACOES-HIDRAULICAS-EM-PEX.pdf" TargetMode="External"/><Relationship Id="rId6014" Type="http://schemas.openxmlformats.org/officeDocument/2006/relationships/hyperlink" Target="https://www.caixa.gov.br/Downloads/sinapi-cadernos-tecnicos/SINAPI-CT-INSTALACOES-DE-GAS-E-INCENDIO-EM-ACO-E-FERRO-GALVANIZADO.pdf" TargetMode="External"/><Relationship Id="rId6221" Type="http://schemas.openxmlformats.org/officeDocument/2006/relationships/hyperlink" Target="https://www.caixa.gov.br/Downloads/sinapi-cadernos-tecnicos/SINAPI-CT-INSTALACOES-DE-GAS-E-INCENDIO-EM-ACO-E-FERRO-GALVANIZADO.pdf" TargetMode="External"/><Relationship Id="rId9377" Type="http://schemas.openxmlformats.org/officeDocument/2006/relationships/hyperlink" Target="https://www.caixa.gov.br/Downloads/sinapi-cadernos-tecnicos/SINAPI-CT-TRANSPORTE-CARGA-E-DESCARGA-DE-MATERIAIS.pdf" TargetMode="External"/><Relationship Id="rId9584" Type="http://schemas.openxmlformats.org/officeDocument/2006/relationships/hyperlink" Target="https://www.caixa.gov.br/Downloads/sinapi-cadernos-tecnicos/SINAPI-CT-VALVULAS-E-REGISTROS-PARA-SISTEMAS-PREDIAIS.pdf" TargetMode="External"/><Relationship Id="rId529" Type="http://schemas.openxmlformats.org/officeDocument/2006/relationships/hyperlink" Target="https://www.caixa.gov.br/Downloads/sinapi-cadernos-tecnicos/SINAPI-CT-ASSENTAMENTO-DE-TUBOS-DE-PVC-E-METALICOS-EM-REDES-DE-AGUA.pdf" TargetMode="External"/><Relationship Id="rId736" Type="http://schemas.openxmlformats.org/officeDocument/2006/relationships/hyperlink" Target="https://www.caixa.gov.br/Downloads/sinapi-cadernos-tecnicos/SINAPI-CT-ATERRO-E-REATERRO-DE-VALAS.pdf" TargetMode="External"/><Relationship Id="rId1159" Type="http://schemas.openxmlformats.org/officeDocument/2006/relationships/hyperlink" Target="https://www.caixa.gov.br/Downloads/sinapi-cadernos-tecnicos/SINAPI-CT-CAIXAS-DE-AGUA-PARA-EDIFICACOES.pdf" TargetMode="External"/><Relationship Id="rId1366" Type="http://schemas.openxmlformats.org/officeDocument/2006/relationships/hyperlink" Target="https://www.caixa.gov.br/Downloads/sinapi-cadernos-tecnicos/SINAPI-CT-CONCRETO-PROTENDIDO.pdf" TargetMode="External"/><Relationship Id="rId2417" Type="http://schemas.openxmlformats.org/officeDocument/2006/relationships/hyperlink" Target="https://www.caixa.gov.br/Downloads/sinapi-cadernos-tecnicos/SINAPI-CT-DEPRECIACAO-JUROS-IMPOSTOS-E-SEGUROS-MANUTENCAO-E-MATERIAIS-NA-OPERACAO-DOS-EQUIPAMENTOS.pdf" TargetMode="External"/><Relationship Id="rId2764" Type="http://schemas.openxmlformats.org/officeDocument/2006/relationships/hyperlink" Target="https://www.caixa.gov.br/Downloads/sinapi-cadernos-tecnicos/SINAPI-CT-DRENOS.pdf" TargetMode="External"/><Relationship Id="rId2971" Type="http://schemas.openxmlformats.org/officeDocument/2006/relationships/hyperlink" Target="https://www.caixa.gov.br/Downloads/sinapi-cadernos-tecnicos/SINAPI-CT-ENERGIA-SOLAR-PARA-EDIFICACOES.pdf" TargetMode="External"/><Relationship Id="rId3815" Type="http://schemas.openxmlformats.org/officeDocument/2006/relationships/hyperlink" Target="https://www.caixa.gov.br/Downloads/sinapi-cadernos-tecnicos/SINAPI-CT-ESTRUTURAS-DE-MADEIRA.pdf" TargetMode="External"/><Relationship Id="rId5030" Type="http://schemas.openxmlformats.org/officeDocument/2006/relationships/hyperlink" Target="https://www.caixa.gov.br/Downloads/sinapi-cadernos-tecnicos/SINAPI-CT-INSTALACOES-HIDRAULICAS-RESERVACAO-E-BOMBAS-DE-RECALQUE.pdf" TargetMode="External"/><Relationship Id="rId8186" Type="http://schemas.openxmlformats.org/officeDocument/2006/relationships/hyperlink" Target="https://www.caixa.gov.br/Downloads/sinapi-cadernos-tecnicos/SINAPI-CT-POCOS-DE-VISITA-E-CAIXAS-PARA-BOCAS-DE-LOBO.pdf" TargetMode="External"/><Relationship Id="rId8393" Type="http://schemas.openxmlformats.org/officeDocument/2006/relationships/hyperlink" Target="https://www.caixa.gov.br/Downloads/sinapi-cadernos-tecnicos/SINAPI-CT-RASGOS-E-FIXACOES.pdf" TargetMode="External"/><Relationship Id="rId9237" Type="http://schemas.openxmlformats.org/officeDocument/2006/relationships/hyperlink" Target="https://www.caixa.gov.br/Downloads/sinapi-cadernos-tecnicos/SINAPI-CT-TRANSPORTE-DE-MATERIAIS-DENTRO-DO-CANTEIRO-DE-OBRAS.pdf" TargetMode="External"/><Relationship Id="rId9444" Type="http://schemas.openxmlformats.org/officeDocument/2006/relationships/hyperlink" Target="https://www.caixa.gov.br/Downloads/sinapi-cadernos-tecnicos/SINAPI-CT-TUBULACAO-FLANGEADA-PARA-REDES-DE-AGUA.pdf" TargetMode="External"/><Relationship Id="rId943" Type="http://schemas.openxmlformats.org/officeDocument/2006/relationships/hyperlink" Target="https://www.caixa.gov.br/Downloads/sinapi-cadernos-tecnicos/SINAPI-CT-ATERROS-BASES-SUB-BASES-E-IMPRIMACOES.pdf" TargetMode="External"/><Relationship Id="rId1019" Type="http://schemas.openxmlformats.org/officeDocument/2006/relationships/hyperlink" Target="https://www.caixa.gov.br/Downloads/sinapi-cadernos-tecnicos/SINAPI-CT-BOCAS-PARA-BUEIROS.pdf" TargetMode="External"/><Relationship Id="rId1573" Type="http://schemas.openxmlformats.org/officeDocument/2006/relationships/hyperlink" Target="https://www.caixa.gov.br/Downloads/sinapi-cadernos-tecnicos/SINAPI-CT-CUSTOS-HORARIOS-PRODUTIVO-E-IMPRODUTIVO-DOS-EQUIPAMENTOS.pdf" TargetMode="External"/><Relationship Id="rId1780" Type="http://schemas.openxmlformats.org/officeDocument/2006/relationships/hyperlink" Target="https://www.caixa.gov.br/Downloads/sinapi-cadernos-tecnicos/SINAPI-CT-CUSTOS-HORARIOS-PRODUTIVO-E-IMPRODUTIVO-DOS-EQUIPAMENTOS.pdf" TargetMode="External"/><Relationship Id="rId2624" Type="http://schemas.openxmlformats.org/officeDocument/2006/relationships/hyperlink" Target="https://www.caixa.gov.br/Downloads/sinapi-cadernos-tecnicos/SINAPI-CT-DEPRECIACAO-JUROS-IMPOSTOS-E-SEGUROS-MANUTENCAO-E-MATERIAIS-NA-OPERACAO-DOS-EQUIPAMENTOS.pdf" TargetMode="External"/><Relationship Id="rId2831" Type="http://schemas.openxmlformats.org/officeDocument/2006/relationships/hyperlink" Target="https://www.caixa.gov.br/Downloads/sinapi-cadernos-tecnicos/SINAPI-CT-DUTOS-PARA-AR-CONDICIONADO.pdf" TargetMode="External"/><Relationship Id="rId5987" Type="http://schemas.openxmlformats.org/officeDocument/2006/relationships/hyperlink" Target="https://www.caixa.gov.br/Downloads/sinapi-cadernos-tecnicos/SINAPI-CT-INSTALACOES-DE-GAS-E-INCENDIO-EM-ACO-E-FERRO-GALVANIZADO.pdf" TargetMode="External"/><Relationship Id="rId8046" Type="http://schemas.openxmlformats.org/officeDocument/2006/relationships/hyperlink" Target="https://www.caixa.gov.br/Downloads/sinapi-cadernos-tecnicos/SINAPI-CT-POSTES-DE-CONCRETO-E-METALICOS.pdf" TargetMode="External"/><Relationship Id="rId9651" Type="http://schemas.openxmlformats.org/officeDocument/2006/relationships/hyperlink" Target="https://www.caixa.gov.br/Downloads/sinapi-cadernos-tecnicos/SINAPI-CT-VALVULAS-E-REGISTROS-PARA-SISTEMAS-PREDIAIS.pdf" TargetMode="External"/><Relationship Id="rId72" Type="http://schemas.openxmlformats.org/officeDocument/2006/relationships/hyperlink" Target="https://www.caixa.gov.br/Downloads/sinapi-cadernos-tecnicos/SINAPI-CT-ALVENARIA-DE-VEDACAO.pdf" TargetMode="External"/><Relationship Id="rId803" Type="http://schemas.openxmlformats.org/officeDocument/2006/relationships/hyperlink" Target="https://www.caixa.gov.br/Downloads/sinapi-cadernos-tecnicos/SINAPI-CT-ATERROS-BASES-SUB-BASES-E-IMPRIMACOES.pdf" TargetMode="External"/><Relationship Id="rId1226" Type="http://schemas.openxmlformats.org/officeDocument/2006/relationships/hyperlink" Target="https://www.caixa.gov.br/Downloads/sinapi-cadernos-tecnicos/SINAPI-CT-CANALETAS-GRELHAS-E-CAIXAS-COM-GRELHA-PARA-DRENAGEM.pdf" TargetMode="External"/><Relationship Id="rId1433" Type="http://schemas.openxmlformats.org/officeDocument/2006/relationships/hyperlink" Target="https://www.caixa.gov.br/Downloads/sinapi-cadernos-tecnicos/SINAPI-CT-CONTRAPISO.pdf" TargetMode="External"/><Relationship Id="rId1640" Type="http://schemas.openxmlformats.org/officeDocument/2006/relationships/hyperlink" Target="https://www.caixa.gov.br/Downloads/sinapi-cadernos-tecnicos/SINAPI-CT-CUSTOS-HORARIOS-PRODUTIVO-E-IMPRODUTIVO-DOS-EQUIPAMENTOS.pdf" TargetMode="External"/><Relationship Id="rId4589" Type="http://schemas.openxmlformats.org/officeDocument/2006/relationships/hyperlink" Target="https://www.caixa.gov.br/Downloads/sinapi-cadernos-tecnicos/SINAPI-CT-INSTALACOES-ELETRICAS-ELETRODUTOS-CONEXOES-E-CONDULETES-APARENTES.pdf" TargetMode="External"/><Relationship Id="rId4796" Type="http://schemas.openxmlformats.org/officeDocument/2006/relationships/hyperlink" Target="https://www.caixa.gov.br/Downloads/sinapi-cadernos-tecnicos/SINAPI-CT-INSTALACOES-ELETRICAS-REDE-DE-DISTRIBUICAO.pdf" TargetMode="External"/><Relationship Id="rId5847" Type="http://schemas.openxmlformats.org/officeDocument/2006/relationships/hyperlink" Target="https://www.caixa.gov.br/Downloads/sinapi-cadernos-tecnicos/SINAPI-CT-INSTALACOES-PREDIAIS-DE-AGUAS-PLUVIAIS-TUBOS-CONEXOES-CAIXAS-E-RALOS.pdf" TargetMode="External"/><Relationship Id="rId8253" Type="http://schemas.openxmlformats.org/officeDocument/2006/relationships/hyperlink" Target="https://www.caixa.gov.br/Downloads/sinapi-cadernos-tecnicos/SINAPI-CT-POCOS-DE-VISITA-E-CAIXAS-PARA-BOCAS-DE-LOBO.pdf" TargetMode="External"/><Relationship Id="rId8460" Type="http://schemas.openxmlformats.org/officeDocument/2006/relationships/hyperlink" Target="https://www.caixa.gov.br/Downloads/sinapi-cadernos-tecnicos/SINAPI-CT-RASGOS-E-FIXACOES.pdf" TargetMode="External"/><Relationship Id="rId9304" Type="http://schemas.openxmlformats.org/officeDocument/2006/relationships/hyperlink" Target="https://www.caixa.gov.br/Downloads/sinapi-cadernos-tecnicos/SINAPI-CT-TRANSPORTE-CARGA-E-DESCARGA-DE-MATERIAIS.pdf" TargetMode="External"/><Relationship Id="rId9511" Type="http://schemas.openxmlformats.org/officeDocument/2006/relationships/hyperlink" Target="https://www.caixa.gov.br/Downloads/sinapi-cadernos-tecnicos/SINAPI-CT-VERGAS-CONTRAVERGAS-E-FIXACAO-DE-ALVENARIA.pdf" TargetMode="External"/><Relationship Id="rId1500" Type="http://schemas.openxmlformats.org/officeDocument/2006/relationships/hyperlink" Target="https://www.caixa.gov.br/Downloads/sinapi-cadernos-tecnicos/SINAPI-CT-CUSTOS-HORARIOS-PRODUTIVO-E-IMPRODUTIVO-DOS-EQUIPAMENTOS.pdf" TargetMode="External"/><Relationship Id="rId3398" Type="http://schemas.openxmlformats.org/officeDocument/2006/relationships/hyperlink" Target="https://www.caixa.gov.br/Downloads/sinapi-cadernos-tecnicos/SINAPI-CT-ESCORAMENTO-E-PREPARO-DE-FUNDO-DE-VALAS.pdf" TargetMode="External"/><Relationship Id="rId4449" Type="http://schemas.openxmlformats.org/officeDocument/2006/relationships/hyperlink" Target="https://www.caixa.gov.br/Downloads/sinapi-cadernos-tecnicos/SINAPI-CT-INSTALACOES-ELETRICAS-ELETRODUTOS-EMBUTIDOS-CABOS-CAIXAS-TOMADAS-E-INTERRUPTORES.pdf" TargetMode="External"/><Relationship Id="rId4656" Type="http://schemas.openxmlformats.org/officeDocument/2006/relationships/hyperlink" Target="https://www.caixa.gov.br/Downloads/sinapi-cadernos-tecnicos/SINAPI-CT-INSTALACOES-ELETRICAS-QUADROS-CABOS-DISJUNTORES-CONTATORES-E-BARRAMENTOS-BLINDADOS.pdf" TargetMode="External"/><Relationship Id="rId4863" Type="http://schemas.openxmlformats.org/officeDocument/2006/relationships/hyperlink" Target="https://www.caixa.gov.br/Downloads/sinapi-cadernos-tecnicos/SINAPI-CT-INSTALACOES-HIDRAULICAS-RESERVACAO-E-BOMBAS-DE-RECALQUE.pdf" TargetMode="External"/><Relationship Id="rId5707" Type="http://schemas.openxmlformats.org/officeDocument/2006/relationships/hyperlink" Target="https://www.caixa.gov.br/Downloads/sinapi-cadernos-tecnicos/SINAPI-CT-INSTALACOES-PREDIAIS-DE-AGUA-QUENTE-EM-CPVC.pdf" TargetMode="External"/><Relationship Id="rId5914" Type="http://schemas.openxmlformats.org/officeDocument/2006/relationships/hyperlink" Target="https://www.caixa.gov.br/Downloads/sinapi-cadernos-tecnicos/SINAPI-CT-INSTALACOES-DE-DIVISORIAS-DIVERSAS.pdf" TargetMode="External"/><Relationship Id="rId7062" Type="http://schemas.openxmlformats.org/officeDocument/2006/relationships/hyperlink" Target="https://www.caixa.gov.br/Downloads/sinapi-metodologia/Livro_SINAPI_Calculos_Parametros.pdf" TargetMode="External"/><Relationship Id="rId8113" Type="http://schemas.openxmlformats.org/officeDocument/2006/relationships/hyperlink" Target="https://www.caixa.gov.br/Downloads/sinapi-cadernos-tecnicos/SINAPI-CT-POCOS-DE-VISITA-E-CAIXAS-PARA-BOCAS-DE-LOBO.pdf" TargetMode="External"/><Relationship Id="rId8320" Type="http://schemas.openxmlformats.org/officeDocument/2006/relationships/hyperlink" Target="https://www.caixa.gov.br/Downloads/sinapi-cadernos-tecnicos/SINAPI-CT-PRODUCAO-DE-CONCRETOS-E-ARGAMASSAS-UTILIZANDO-AGREGADO-RECICLADO.pdf" TargetMode="External"/><Relationship Id="rId3258" Type="http://schemas.openxmlformats.org/officeDocument/2006/relationships/hyperlink" Target="https://www.caixa.gov.br/Downloads/sinapi-cadernos-tecnicos/SINAPI-CT-ESCAVACAO-VERTICAL-A-CEU-ABERTO.pdf" TargetMode="External"/><Relationship Id="rId3465" Type="http://schemas.openxmlformats.org/officeDocument/2006/relationships/hyperlink" Target="https://www.caixa.gov.br/Downloads/sinapi-cadernos-tecnicos/SINAPI-CT-ESQUADRIAS-PORTAS.pdf" TargetMode="External"/><Relationship Id="rId3672" Type="http://schemas.openxmlformats.org/officeDocument/2006/relationships/hyperlink" Target="https://www.caixa.gov.br/Downloads/sinapi-cadernos-tecnicos/SINAPI-CT-ESTRUTURA-E-TRAMA-PARA-COBERTURA.pdf" TargetMode="External"/><Relationship Id="rId4309" Type="http://schemas.openxmlformats.org/officeDocument/2006/relationships/hyperlink" Target="https://www.caixa.gov.br/Downloads/sinapi-cadernos-tecnicos/SINAPI-CT-ILUMINACAO-PREDIAL-E-MONITORAMENTO.pdf" TargetMode="External"/><Relationship Id="rId4516" Type="http://schemas.openxmlformats.org/officeDocument/2006/relationships/hyperlink" Target="https://www.caixa.gov.br/Downloads/sinapi-cadernos-tecnicos/SINAPI-CT-INSTALACOES-ELETRICAS-ELETRODUTOS-EMBUTIDOS-CABOS-CAIXAS-TOMADAS-E-INTERRUPTORES.pdf" TargetMode="External"/><Relationship Id="rId4723" Type="http://schemas.openxmlformats.org/officeDocument/2006/relationships/hyperlink" Target="https://www.caixa.gov.br/Downloads/sinapi-cadernos-tecnicos/SINAPI-CT-INSTALACOES-ELETRICAS-QUADROS-CABOS-DISJUNTORES-CONTATORES-E-BARRAMENTOS-BLINDADOS.pdf" TargetMode="External"/><Relationship Id="rId7879" Type="http://schemas.openxmlformats.org/officeDocument/2006/relationships/hyperlink" Target="https://www.caixa.gov.br/Downloads/sinapi-cadernos-tecnicos/SINAPI-CT-PINTURA-EM-MADEIRA.pdf" TargetMode="External"/><Relationship Id="rId179" Type="http://schemas.openxmlformats.org/officeDocument/2006/relationships/hyperlink" Target="https://www.caixa.gov.br/Downloads/sinapi-cadernos-tecnicos/SINAPI-CT-ARGAMASSAS.pdf" TargetMode="External"/><Relationship Id="rId386" Type="http://schemas.openxmlformats.org/officeDocument/2006/relationships/hyperlink" Target="https://www.caixa.gov.br/Downloads/sinapi-cadernos-tecnicos/SINAPI-CT-ASSENTAMENTO-DE-TUBOS-DE-ESGOTO-EM-PVC-E-PEAD.pdf" TargetMode="External"/><Relationship Id="rId593" Type="http://schemas.openxmlformats.org/officeDocument/2006/relationships/hyperlink" Target="https://www.caixa.gov.br/Downloads/sinapi-cadernos-tecnicos/SINAPI-CT-ASSENTAMENTO-DE-TUBOS-DE-PVC-E-METALICOS-EM-REDES-DE-AGUA.pdf" TargetMode="External"/><Relationship Id="rId2067" Type="http://schemas.openxmlformats.org/officeDocument/2006/relationships/hyperlink" Target="https://www.caixa.gov.br/Downloads/sinapi-cadernos-tecnicos/SINAPI-CT-DEPRECIACAO-JUROS-IMPOSTOS-E-SEGUROS-MANUTENCAO-E-MATERIAIS-NA-OPERACAO-DOS-EQUIPAMENTOS.pdf" TargetMode="External"/><Relationship Id="rId2274" Type="http://schemas.openxmlformats.org/officeDocument/2006/relationships/hyperlink" Target="https://www.caixa.gov.br/Downloads/sinapi-cadernos-tecnicos/SINAPI-CT-DEPRECIACAO-JUROS-IMPOSTOS-E-SEGUROS-MANUTENCAO-E-MATERIAIS-NA-OPERACAO-DOS-EQUIPAMENTOS.pdf" TargetMode="External"/><Relationship Id="rId2481" Type="http://schemas.openxmlformats.org/officeDocument/2006/relationships/hyperlink" Target="https://www.caixa.gov.br/Downloads/sinapi-cadernos-tecnicos/SINAPI-CT-DEPRECIACAO-JUROS-IMPOSTOS-E-SEGUROS-MANUTENCAO-E-MATERIAIS-NA-OPERACAO-DOS-EQUIPAMENTOS.pdf" TargetMode="External"/><Relationship Id="rId3118" Type="http://schemas.openxmlformats.org/officeDocument/2006/relationships/hyperlink" Target="https://www.caixa.gov.br/Downloads/sinapi-cadernos-tecnicos/SINAPI-CT-ESCADAS.pdf" TargetMode="External"/><Relationship Id="rId3325" Type="http://schemas.openxmlformats.org/officeDocument/2006/relationships/hyperlink" Target="https://www.caixa.gov.br/Downloads/sinapi-cadernos-tecnicos/SINAPI-CT-ESCAVACAO-DE-VALAS.pdf" TargetMode="External"/><Relationship Id="rId3532" Type="http://schemas.openxmlformats.org/officeDocument/2006/relationships/hyperlink" Target="https://www.caixa.gov.br/Downloads/sinapi-cadernos-tecnicos/SINAPI-CT-ESQUADRIAS-PORTAS.pdf" TargetMode="External"/><Relationship Id="rId4930" Type="http://schemas.openxmlformats.org/officeDocument/2006/relationships/hyperlink" Target="https://www.caixa.gov.br/Downloads/sinapi-cadernos-tecnicos/SINAPI-CT-INSTALACOES-HIDRAULICAS-RESERVACAO-E-BOMBAS-DE-RECALQUE.pdf" TargetMode="External"/><Relationship Id="rId6688" Type="http://schemas.openxmlformats.org/officeDocument/2006/relationships/hyperlink" Target="https://www.caixa.gov.br/Downloads/sinapi-cadernos-tecnicos/SINAPI-CT-LIGACOES-PREDIAIS-DE-AGUA-E-ESGOTO.pdf" TargetMode="External"/><Relationship Id="rId7739" Type="http://schemas.openxmlformats.org/officeDocument/2006/relationships/hyperlink" Target="https://www.caixa.gov.br/Downloads/sinapi-cadernos-tecnicos/SINAPI-CT-PERFURACAO-HORIZONTAL-DIRECIONAL-HDD.pdf" TargetMode="External"/><Relationship Id="rId9094" Type="http://schemas.openxmlformats.org/officeDocument/2006/relationships/hyperlink" Target="https://www.caixa.gov.br/Downloads/sinapi-cadernos-tecnicos/SINAPI-CT-TRANSPORTE-FLUVIAL-CARGA-E-DESCARGA.pdf" TargetMode="External"/><Relationship Id="rId246" Type="http://schemas.openxmlformats.org/officeDocument/2006/relationships/hyperlink" Target="https://www.caixa.gov.br/Downloads/sinapi-cadernos-tecnicos/SINAPI-CT-ARGAMASSAS.pdf" TargetMode="External"/><Relationship Id="rId453" Type="http://schemas.openxmlformats.org/officeDocument/2006/relationships/hyperlink" Target="https://www.caixa.gov.br/Downloads/sinapi-cadernos-tecnicos/SINAPI-CT-ASSENTAMENTO-DE-TUBOS-DE-PVC-E-METALICOS-EM-REDES-DE-AGUA.pdf" TargetMode="External"/><Relationship Id="rId660" Type="http://schemas.openxmlformats.org/officeDocument/2006/relationships/hyperlink" Target="https://www.caixa.gov.br/Downloads/sinapi-cadernos-tecnicos/SINAPI-CT-ASSENTAMENTO-DE-TUBOS-DE-ESGOTO-OU-DRENAGEM-PLUVIAL-EM-CONCRETO.pdf" TargetMode="External"/><Relationship Id="rId1083" Type="http://schemas.openxmlformats.org/officeDocument/2006/relationships/hyperlink" Target="https://www.caixa.gov.br/Downloads/sinapi-cadernos-tecnicos/SINAPI-CT-BOMBAS-HIDRAULICAS-CENTRIFUGAS-HORIZONTAIS-E-SUBMERSIVEIS.pdf" TargetMode="External"/><Relationship Id="rId1290" Type="http://schemas.openxmlformats.org/officeDocument/2006/relationships/hyperlink" Target="https://www.caixa.gov.br/Downloads/sinapi-cadernos-tecnicos/SINAPI-CT-CONCRETAGEM-PARA-ESTRUTURAS-DE-CONCRETO-ARMADO.pdf" TargetMode="External"/><Relationship Id="rId2134" Type="http://schemas.openxmlformats.org/officeDocument/2006/relationships/hyperlink" Target="https://www.caixa.gov.br/Downloads/sinapi-cadernos-tecnicos/SINAPI-CT-DEPRECIACAO-JUROS-IMPOSTOS-E-SEGUROS-MANUTENCAO-E-MATERIAIS-NA-OPERACAO-DOS-EQUIPAMENTOS.pdf" TargetMode="External"/><Relationship Id="rId2341" Type="http://schemas.openxmlformats.org/officeDocument/2006/relationships/hyperlink" Target="https://www.caixa.gov.br/Downloads/sinapi-cadernos-tecnicos/SINAPI-CT-DEPRECIACAO-JUROS-IMPOSTOS-E-SEGUROS-MANUTENCAO-E-MATERIAIS-NA-OPERACAO-DOS-EQUIPAMENTOS.pdf" TargetMode="External"/><Relationship Id="rId5497" Type="http://schemas.openxmlformats.org/officeDocument/2006/relationships/hyperlink" Target="https://www.caixa.gov.br/Downloads/sinapi-cadernos-tecnicos/SINAPI-CT-INSTALACOES-PREDIAIS-DE-AGUA-FRIA-EM-PVC.pdf" TargetMode="External"/><Relationship Id="rId6548" Type="http://schemas.openxmlformats.org/officeDocument/2006/relationships/hyperlink" Target="https://www.caixa.gov.br/Downloads/sinapi-cadernos-tecnicos/SINAPI-CT-INSTALACOES-EM-COBRE.pdf" TargetMode="External"/><Relationship Id="rId6895" Type="http://schemas.openxmlformats.org/officeDocument/2006/relationships/hyperlink" Target="https://www.caixa.gov.br/Downloads/sinapi-metodologia/Livro_SINAPI_Calculos_Parametros.pdf" TargetMode="External"/><Relationship Id="rId7946" Type="http://schemas.openxmlformats.org/officeDocument/2006/relationships/hyperlink" Target="https://www.caixa.gov.br/Downloads/sinapi-cadernos-tecnicos/SINAPI-CT-PINTURA-PARA-PISOS-E-PARA-SINALIZACAO-HORIZONTAL-E-VERTICAL.pdf" TargetMode="External"/><Relationship Id="rId9161" Type="http://schemas.openxmlformats.org/officeDocument/2006/relationships/hyperlink" Target="https://www.caixa.gov.br/Downloads/sinapi-cadernos-tecnicos/SINAPI-CT-TRANSPORTE-DE-MATERIAIS-DENTRO-DO-CANTEIRO-DE-OBRAS.pdf" TargetMode="External"/><Relationship Id="rId106" Type="http://schemas.openxmlformats.org/officeDocument/2006/relationships/hyperlink" Target="https://www.caixa.gov.br/Downloads/sinapi-cadernos-tecnicos/SINAPI-CT-ARGAMASSAS.pdf" TargetMode="External"/><Relationship Id="rId313" Type="http://schemas.openxmlformats.org/officeDocument/2006/relationships/hyperlink" Target="https://www.caixa.gov.br/Downloads/sinapi-cadernos-tecnicos/SINAPI-CT-ARMACAO-PARA-ESTRUTURAS-DE-CONCRETO-ARMADO.pdf" TargetMode="External"/><Relationship Id="rId1150" Type="http://schemas.openxmlformats.org/officeDocument/2006/relationships/hyperlink" Target="https://www.caixa.gov.br/Downloads/sinapi-cadernos-tecnicos/SINAPI-CT-CAIXAS-DE-AGUA-PARA-EDIFICACOES.pdf" TargetMode="External"/><Relationship Id="rId4099" Type="http://schemas.openxmlformats.org/officeDocument/2006/relationships/hyperlink" Target="https://www.caixa.gov.br/Downloads/sinapi-cadernos-tecnicos/SINAPI-CT-FORMAS-PARA-ESTRUTURAS-DE-CONCRETO-ARMADO.pdf" TargetMode="External"/><Relationship Id="rId5357" Type="http://schemas.openxmlformats.org/officeDocument/2006/relationships/hyperlink" Target="https://www.caixa.gov.br/Downloads/sinapi-cadernos-tecnicos/SINAPI-CT-INSTALACOES-PREDIAIS-DE-ESGOTO-TUBOS-E-CONEXOES.pdf" TargetMode="External"/><Relationship Id="rId6755" Type="http://schemas.openxmlformats.org/officeDocument/2006/relationships/hyperlink" Target="https://www.caixa.gov.br/Downloads/sinapi-cadernos-tecnicos/SINAPI-CT-LIMPEZA-DE-OBRA.pdf" TargetMode="External"/><Relationship Id="rId6962" Type="http://schemas.openxmlformats.org/officeDocument/2006/relationships/hyperlink" Target="https://www.caixa.gov.br/Downloads/sinapi-metodologia/Livro_SINAPI_Calculos_Parametros.pdf" TargetMode="External"/><Relationship Id="rId7806" Type="http://schemas.openxmlformats.org/officeDocument/2006/relationships/hyperlink" Target="https://www.caixa.gov.br/Downloads/sinapi-cadernos-tecnicos/SINAPI-CT-PINTURA-EXTERNA.pdf" TargetMode="External"/><Relationship Id="rId9021" Type="http://schemas.openxmlformats.org/officeDocument/2006/relationships/hyperlink" Target="https://www.caixa.gov.br/Downloads/sinapi-cadernos-tecnicos/SINAPI-CT-TELHAMENTO-PARA-COBERTURA.pdf" TargetMode="External"/><Relationship Id="rId520" Type="http://schemas.openxmlformats.org/officeDocument/2006/relationships/hyperlink" Target="https://www.caixa.gov.br/Downloads/sinapi-cadernos-tecnicos/SINAPI-CT-ASSENTAMENTO-DE-TUBOS-DE-PVC-E-METALICOS-EM-REDES-DE-AGUA.pdf" TargetMode="External"/><Relationship Id="rId2201" Type="http://schemas.openxmlformats.org/officeDocument/2006/relationships/hyperlink" Target="https://www.caixa.gov.br/Downloads/sinapi-cadernos-tecnicos/SINAPI-CT-DEPRECIACAO-JUROS-IMPOSTOS-E-SEGUROS-MANUTENCAO-E-MATERIAIS-NA-OPERACAO-DOS-EQUIPAMENTOS.pdf" TargetMode="External"/><Relationship Id="rId5564" Type="http://schemas.openxmlformats.org/officeDocument/2006/relationships/hyperlink" Target="https://www.caixa.gov.br/Downloads/sinapi-cadernos-tecnicos/SINAPI-CT-INSTALACOES-PREDIAIS-DE-AGUA-FRIA-EM-PVC.pdf" TargetMode="External"/><Relationship Id="rId5771" Type="http://schemas.openxmlformats.org/officeDocument/2006/relationships/hyperlink" Target="https://www.caixa.gov.br/Downloads/sinapi-cadernos-tecnicos/SINAPI-CT-INSTALACOES-PREDIAIS-DE-AGUA-QUENTE-EM-CPVC.pdf" TargetMode="External"/><Relationship Id="rId6408" Type="http://schemas.openxmlformats.org/officeDocument/2006/relationships/hyperlink" Target="https://www.caixa.gov.br/Downloads/sinapi-cadernos-tecnicos/SINAPI-CT-INSTALACOES-EM-COBRE.pdf" TargetMode="External"/><Relationship Id="rId6615" Type="http://schemas.openxmlformats.org/officeDocument/2006/relationships/hyperlink" Target="https://www.caixa.gov.br/Downloads/sinapi-cadernos-tecnicos/SINAPI-CT-INSTALACOES-PARA-CANTEIROS-DE-OBRAS.pdf" TargetMode="External"/><Relationship Id="rId6822" Type="http://schemas.openxmlformats.org/officeDocument/2006/relationships/hyperlink" Target="https://www.caixa.gov.br/Downloads/sinapi-metodologia/Livro_SINAPI_Calculos_Parametros.pdf" TargetMode="External"/><Relationship Id="rId1010" Type="http://schemas.openxmlformats.org/officeDocument/2006/relationships/hyperlink" Target="https://www.caixa.gov.br/Downloads/sinapi-cadernos-tecnicos/SINAPI-CT-BOCAS-PARA-BUEIROS.pdf" TargetMode="External"/><Relationship Id="rId1967" Type="http://schemas.openxmlformats.org/officeDocument/2006/relationships/hyperlink" Target="https://www.caixa.gov.br/Downloads/sinapi-cadernos-tecnicos/SINAPI-CT-DEPRECIACAO-JUROS-IMPOSTOS-E-SEGUROS-MANUTENCAO-E-MATERIAIS-NA-OPERACAO-DOS-EQUIPAMENTOS.pdf" TargetMode="External"/><Relationship Id="rId4166" Type="http://schemas.openxmlformats.org/officeDocument/2006/relationships/hyperlink" Target="https://www.caixa.gov.br/Downloads/sinapi-cadernos-tecnicos/SINAPI-CT-GALERIAS-COM-ADUELAS-DE-CONCRETO.pdf" TargetMode="External"/><Relationship Id="rId4373" Type="http://schemas.openxmlformats.org/officeDocument/2006/relationships/hyperlink" Target="https://www.caixa.gov.br/Downloads/sinapi-cadernos-tecnicos/SINAPI-CT-INSTALACOES-ELETRICAS-ELETRODUTOS-EMBUTIDOS-CABOS-CAIXAS-TOMADAS-E-INTERRUPTORES.pdf" TargetMode="External"/><Relationship Id="rId4580" Type="http://schemas.openxmlformats.org/officeDocument/2006/relationships/hyperlink" Target="https://www.caixa.gov.br/Downloads/sinapi-cadernos-tecnicos/SINAPI-CT-INSTALACOES-ELETRICAS-ELETRODUTOS-CONEXOES-E-CONDULETES-APARENTES.pdf" TargetMode="External"/><Relationship Id="rId5217" Type="http://schemas.openxmlformats.org/officeDocument/2006/relationships/hyperlink" Target="https://www.caixa.gov.br/Downloads/sinapi-cadernos-tecnicos/SINAPI-CT-INSTALACOES-HIDRAULICAS-EM-PEX.pdf" TargetMode="External"/><Relationship Id="rId5424" Type="http://schemas.openxmlformats.org/officeDocument/2006/relationships/hyperlink" Target="https://www.caixa.gov.br/Downloads/sinapi-cadernos-tecnicos/SINAPI-CT-INSTALACOES-PREDIAIS-DE-ESGOTO-TUBOS-E-CONEXOES.pdf" TargetMode="External"/><Relationship Id="rId5631" Type="http://schemas.openxmlformats.org/officeDocument/2006/relationships/hyperlink" Target="https://www.caixa.gov.br/Downloads/sinapi-cadernos-tecnicos/SINAPI-CT-INSTALACOES-PREDIAIS-DE-AGUA-FRIA-EM-PVC.pdf" TargetMode="External"/><Relationship Id="rId8787" Type="http://schemas.openxmlformats.org/officeDocument/2006/relationships/hyperlink" Target="https://www.caixa.gov.br/Downloads/sinapi-cadernos-tecnicos/SINAPI-CT-REVESTIMENTOS-CERAMICOS-INTERNOS.pdf" TargetMode="External"/><Relationship Id="rId8994" Type="http://schemas.openxmlformats.org/officeDocument/2006/relationships/hyperlink" Target="https://www.caixa.gov.br/Downloads/sinapi-cadernos-tecnicos/SINAPI-CT-TELHAMENTO-PARA-COBERTURA.pdf" TargetMode="External"/><Relationship Id="rId4026" Type="http://schemas.openxmlformats.org/officeDocument/2006/relationships/hyperlink" Target="https://www.caixa.gov.br/Downloads/sinapi-cadernos-tecnicos/SINAPI-CT-FORMAS-PARA-ESTRUTURAS-DE-CONCRETO-ARMADO.pdf" TargetMode="External"/><Relationship Id="rId4440" Type="http://schemas.openxmlformats.org/officeDocument/2006/relationships/hyperlink" Target="https://www.caixa.gov.br/Downloads/sinapi-cadernos-tecnicos/SINAPI-CT-INSTALACOES-ELETRICAS-ELETRODUTOS-EMBUTIDOS-CABOS-CAIXAS-TOMADAS-E-INTERRUPTORES.pdf" TargetMode="External"/><Relationship Id="rId7596" Type="http://schemas.openxmlformats.org/officeDocument/2006/relationships/hyperlink" Target="https://www.caixa.gov.br/Downloads/sinapi-cadernos-tecnicos/SINAPI-CT-PAREDES-EM-DRYWALL.pdf" TargetMode="External"/><Relationship Id="rId8647" Type="http://schemas.openxmlformats.org/officeDocument/2006/relationships/hyperlink" Target="https://www.caixa.gov.br/Downloads/sinapi-cadernos-tecnicos/SINAPI-CT-REDES-DE-AGUA-E-ESGOTO-EM-PEAD-LISO-(TUBOS-E-CONEXOES).pdf" TargetMode="External"/><Relationship Id="rId3042" Type="http://schemas.openxmlformats.org/officeDocument/2006/relationships/hyperlink" Target="https://www.caixa.gov.br/Downloads/sinapi-cadernos-tecnicos/SINAPI-CT-EQUIPAMENTOS-DE-PROTECAO-COLETIVA.pdf" TargetMode="External"/><Relationship Id="rId6198" Type="http://schemas.openxmlformats.org/officeDocument/2006/relationships/hyperlink" Target="https://www.caixa.gov.br/Downloads/sinapi-cadernos-tecnicos/SINAPI-CT-INSTALACOES-DE-GAS-E-INCENDIO-EM-ACO-E-FERRO-GALVANIZADO.pdf" TargetMode="External"/><Relationship Id="rId7249" Type="http://schemas.openxmlformats.org/officeDocument/2006/relationships/hyperlink" Target="https://www.caixa.gov.br/Downloads/sinapi-cadernos-tecnicos/SINAPI-CT-LUMINARIAS-EXTERNAS.pdf" TargetMode="External"/><Relationship Id="rId7663" Type="http://schemas.openxmlformats.org/officeDocument/2006/relationships/hyperlink" Target="https://www.caixa.gov.br/Downloads/sinapi-cadernos-tecnicos/SINAPI-CT-PAVIMENTO-INTERTRAVADO.pdf" TargetMode="External"/><Relationship Id="rId8714" Type="http://schemas.openxmlformats.org/officeDocument/2006/relationships/hyperlink" Target="https://www.caixa.gov.br/Downloads/sinapi-cadernos-tecnicos/SINAPI-CT-REDES-DE-AGUA-E-ESGOTO-EM-PEAD-LISO-(TUBOS-E-CONEXOES).pdf" TargetMode="External"/><Relationship Id="rId6265" Type="http://schemas.openxmlformats.org/officeDocument/2006/relationships/hyperlink" Target="https://www.caixa.gov.br/Downloads/sinapi-cadernos-tecnicos/SINAPI-CT-INSTALACOES-DE-GAS-EM-PEX-MULTICAMADAS.pdf" TargetMode="External"/><Relationship Id="rId7316" Type="http://schemas.openxmlformats.org/officeDocument/2006/relationships/hyperlink" Target="https://www.caixa.gov.br/Downloads/sinapi-cadernos-tecnicos/SINAPI-CT-MASSA-UNICA-EXTERNA.pdf" TargetMode="External"/><Relationship Id="rId3859" Type="http://schemas.openxmlformats.org/officeDocument/2006/relationships/hyperlink" Target="https://www.caixa.gov.br/Downloads/sinapi-cadernos-tecnicos/SINAPI-CT-EXECUCAO-DE-TIRANTES.pdf" TargetMode="External"/><Relationship Id="rId5281" Type="http://schemas.openxmlformats.org/officeDocument/2006/relationships/hyperlink" Target="https://www.caixa.gov.br/Downloads/sinapi-cadernos-tecnicos/SINAPI-CT-INSTALACOES-HIDRAULICAS-EM-PPR.pdf" TargetMode="External"/><Relationship Id="rId7730" Type="http://schemas.openxmlformats.org/officeDocument/2006/relationships/hyperlink" Target="https://www.caixa.gov.br/Downloads/sinapi-cadernos-tecnicos/SINAPI-CT-PELE-DE-VIDRO-EM-FACHADAS.pdf" TargetMode="External"/><Relationship Id="rId9488" Type="http://schemas.openxmlformats.org/officeDocument/2006/relationships/hyperlink" Target="https://www.caixa.gov.br/Downloads/sinapi-cadernos-tecnicos/SINAPI-CT-VERGAS-CONTRAVERGAS-E-FIXACAO-DE-ALVENARIA.pdf" TargetMode="External"/><Relationship Id="rId2875" Type="http://schemas.openxmlformats.org/officeDocument/2006/relationships/hyperlink" Target="https://www.caixa.gov.br/Downloads/sinapi-cadernos-tecnicos/SINAPI-CT-ELETROCALHAS.pdf" TargetMode="External"/><Relationship Id="rId3926" Type="http://schemas.openxmlformats.org/officeDocument/2006/relationships/hyperlink" Target="https://www.caixa.gov.br/Downloads/sinapi-cadernos-tecnicos/SINAPI-CT-FOSSAS-E-SUMIDOUROS.pdf" TargetMode="External"/><Relationship Id="rId6332" Type="http://schemas.openxmlformats.org/officeDocument/2006/relationships/hyperlink" Target="https://www.caixa.gov.br/Downloads/sinapi-cadernos-tecnicos/SINAPI-CT-INSTALACOES-DE-AR-CONDICIONADO.pdf" TargetMode="External"/><Relationship Id="rId847" Type="http://schemas.openxmlformats.org/officeDocument/2006/relationships/hyperlink" Target="https://www.caixa.gov.br/Downloads/sinapi-cadernos-tecnicos/SINAPI-CT-ATERROS-BASES-SUB-BASES-E-IMPRIMACOES.pdf" TargetMode="External"/><Relationship Id="rId1477" Type="http://schemas.openxmlformats.org/officeDocument/2006/relationships/hyperlink" Target="https://www.caixa.gov.br/Downloads/sinapi-cadernos-tecnicos/SINAPI-CT-CUSTOS-HORARIOS-PRODUTIVO-E-IMPRODUTIVO-DOS-EQUIPAMENTOS.pdf" TargetMode="External"/><Relationship Id="rId1891" Type="http://schemas.openxmlformats.org/officeDocument/2006/relationships/hyperlink" Target="https://www.caixa.gov.br/Downloads/sinapi-cadernos-tecnicos/SINAPI-CT-DEMOLICOES-E-REMOCOES.pdf" TargetMode="External"/><Relationship Id="rId2528" Type="http://schemas.openxmlformats.org/officeDocument/2006/relationships/hyperlink" Target="https://www.caixa.gov.br/Downloads/sinapi-cadernos-tecnicos/SINAPI-CT-DEPRECIACAO-JUROS-IMPOSTOS-E-SEGUROS-MANUTENCAO-E-MATERIAIS-NA-OPERACAO-DOS-EQUIPAMENTOS.pdf" TargetMode="External"/><Relationship Id="rId2942" Type="http://schemas.openxmlformats.org/officeDocument/2006/relationships/hyperlink" Target="https://www.caixa.gov.br/Downloads/sinapi-cadernos-tecnicos/SINAPI-CT-ENERGIA-SOLAR-PARA-EDIFICACOES.pdf" TargetMode="External"/><Relationship Id="rId9555" Type="http://schemas.openxmlformats.org/officeDocument/2006/relationships/hyperlink" Target="https://www.caixa.gov.br/Downloads/sinapi-cadernos-tecnicos/SINAPI-CT-VIDROS-E-ESPELHOS.pdf" TargetMode="External"/><Relationship Id="rId914" Type="http://schemas.openxmlformats.org/officeDocument/2006/relationships/hyperlink" Target="https://www.caixa.gov.br/Downloads/sinapi-cadernos-tecnicos/SINAPI-CT-ATERROS-BASES-SUB-BASES-E-IMPRIMACOES.pdf" TargetMode="External"/><Relationship Id="rId1544" Type="http://schemas.openxmlformats.org/officeDocument/2006/relationships/hyperlink" Target="https://www.caixa.gov.br/Downloads/sinapi-cadernos-tecnicos/SINAPI-CT-CUSTOS-HORARIOS-PRODUTIVO-E-IMPRODUTIVO-DOS-EQUIPAMENTOS.pdf" TargetMode="External"/><Relationship Id="rId5001" Type="http://schemas.openxmlformats.org/officeDocument/2006/relationships/hyperlink" Target="https://www.caixa.gov.br/Downloads/sinapi-cadernos-tecnicos/SINAPI-CT-INSTALACOES-HIDRAULICAS-RESERVACAO-E-BOMBAS-DE-RECALQUE.pdf" TargetMode="External"/><Relationship Id="rId8157" Type="http://schemas.openxmlformats.org/officeDocument/2006/relationships/hyperlink" Target="https://www.caixa.gov.br/Downloads/sinapi-cadernos-tecnicos/SINAPI-CT-POCOS-DE-VISITA-E-CAIXAS-PARA-BOCAS-DE-LOBO.pdf" TargetMode="External"/><Relationship Id="rId8571" Type="http://schemas.openxmlformats.org/officeDocument/2006/relationships/hyperlink" Target="https://www.caixa.gov.br/Downloads/sinapi-cadernos-tecnicos/SINAPI-CT-REDES-ENTERRADAS-DE-DISTRIBUICAO-ELETRICA.pdf" TargetMode="External"/><Relationship Id="rId9208" Type="http://schemas.openxmlformats.org/officeDocument/2006/relationships/hyperlink" Target="https://www.caixa.gov.br/Downloads/sinapi-cadernos-tecnicos/SINAPI-CT-TRANSPORTE-DE-MATERIAIS-DENTRO-DO-CANTEIRO-DE-OBRAS.pdf" TargetMode="External"/><Relationship Id="rId9622" Type="http://schemas.openxmlformats.org/officeDocument/2006/relationships/hyperlink" Target="https://www.caixa.gov.br/Downloads/sinapi-cadernos-tecnicos/SINAPI-CT-VALVULAS-E-REGISTROS-PARA-SISTEMAS-PREDIAIS.pdf" TargetMode="External"/><Relationship Id="rId1611" Type="http://schemas.openxmlformats.org/officeDocument/2006/relationships/hyperlink" Target="https://www.caixa.gov.br/Downloads/sinapi-cadernos-tecnicos/SINAPI-CT-CUSTOS-HORARIOS-PRODUTIVO-E-IMPRODUTIVO-DOS-EQUIPAMENTOS.pdf" TargetMode="External"/><Relationship Id="rId4767" Type="http://schemas.openxmlformats.org/officeDocument/2006/relationships/hyperlink" Target="https://www.caixa.gov.br/Downloads/sinapi-cadernos-tecnicos/SINAPI-CT-INSTALACOES-ELETRICAS-REDE-DE-DISTRIBUICAO.pdf" TargetMode="External"/><Relationship Id="rId5818" Type="http://schemas.openxmlformats.org/officeDocument/2006/relationships/hyperlink" Target="https://www.caixa.gov.br/Downloads/sinapi-cadernos-tecnicos/SINAPI-CT-INSTALACOES-PREDIAIS-DE-AGUAS-PLUVIAIS-TUBOS-CONEXOES-CAIXAS-E-RALOS.pdf" TargetMode="External"/><Relationship Id="rId7173" Type="http://schemas.openxmlformats.org/officeDocument/2006/relationships/hyperlink" Target="https://www.caixa.gov.br/Downloads/sinapi-cadernos-tecnicos/SINAPI-CT-LOUCAS-E-METAIS.pdf" TargetMode="External"/><Relationship Id="rId8224" Type="http://schemas.openxmlformats.org/officeDocument/2006/relationships/hyperlink" Target="https://www.caixa.gov.br/Downloads/sinapi-cadernos-tecnicos/SINAPI-CT-POCOS-DE-VISITA-E-CAIXAS-PARA-BOCAS-DE-LOBO.pdf" TargetMode="External"/><Relationship Id="rId3369" Type="http://schemas.openxmlformats.org/officeDocument/2006/relationships/hyperlink" Target="https://www.caixa.gov.br/Downloads/sinapi-cadernos-tecnicos/SINAPI-CT-ESCORAMENTO-E-PREPARO-DE-FUNDO-DE-VALAS.pdf" TargetMode="External"/><Relationship Id="rId7240" Type="http://schemas.openxmlformats.org/officeDocument/2006/relationships/hyperlink" Target="https://www.caixa.gov.br/Downloads/sinapi-cadernos-tecnicos/SINAPI-CT-LOUCAS-E-METAIS.pdf" TargetMode="External"/><Relationship Id="rId2385" Type="http://schemas.openxmlformats.org/officeDocument/2006/relationships/hyperlink" Target="https://www.caixa.gov.br/Downloads/sinapi-cadernos-tecnicos/SINAPI-CT-DEPRECIACAO-JUROS-IMPOSTOS-E-SEGUROS-MANUTENCAO-E-MATERIAIS-NA-OPERACAO-DOS-EQUIPAMENTOS.pdf" TargetMode="External"/><Relationship Id="rId3783" Type="http://schemas.openxmlformats.org/officeDocument/2006/relationships/hyperlink" Target="https://www.caixa.gov.br/Downloads/sinapi-cadernos-tecnicos/SINAPI-CT-ESTRUTURAS-DE-MADEIRA.pdf" TargetMode="External"/><Relationship Id="rId4834" Type="http://schemas.openxmlformats.org/officeDocument/2006/relationships/hyperlink" Target="https://www.caixa.gov.br/Downloads/sinapi-cadernos-tecnicos/SINAPI-CT-INSTALACOES-HIDRAULICAS-RESERVACAO-E-BOMBAS-DE-RECALQUE.pdf" TargetMode="External"/><Relationship Id="rId357" Type="http://schemas.openxmlformats.org/officeDocument/2006/relationships/hyperlink" Target="https://www.caixa.gov.br/Downloads/sinapi-cadernos-tecnicos/SINAPI-CT-ASSENTAMENTO-DE-TUBOS-DE-ESGOTO-EM-PVC-E-PEAD.pdf" TargetMode="External"/><Relationship Id="rId2038" Type="http://schemas.openxmlformats.org/officeDocument/2006/relationships/hyperlink" Target="https://www.caixa.gov.br/Downloads/sinapi-cadernos-tecnicos/SINAPI-CT-DEPRECIACAO-JUROS-IMPOSTOS-E-SEGUROS-MANUTENCAO-E-MATERIAIS-NA-OPERACAO-DOS-EQUIPAMENTOS.pdf" TargetMode="External"/><Relationship Id="rId3436" Type="http://schemas.openxmlformats.org/officeDocument/2006/relationships/hyperlink" Target="https://www.caixa.gov.br/Downloads/sinapi-cadernos-tecnicos/SINAPI-CT-ESQUADRIAS-JANELAS.pdf" TargetMode="External"/><Relationship Id="rId3850" Type="http://schemas.openxmlformats.org/officeDocument/2006/relationships/hyperlink" Target="https://www.caixa.gov.br/Downloads/sinapi-cadernos-tecnicos/SINAPI-CT-EXECUCAO-DE-TIRANTES.pdf" TargetMode="External"/><Relationship Id="rId4901" Type="http://schemas.openxmlformats.org/officeDocument/2006/relationships/hyperlink" Target="https://www.caixa.gov.br/Downloads/sinapi-cadernos-tecnicos/SINAPI-CT-INSTALACOES-HIDRAULICAS-RESERVACAO-E-BOMBAS-DE-RECALQUE.pdf" TargetMode="External"/><Relationship Id="rId9065" Type="http://schemas.openxmlformats.org/officeDocument/2006/relationships/hyperlink" Target="https://www.caixa.gov.br/Downloads/sinapi-cadernos-tecnicos/SINAPI-CT-TRANSPORTE-FLUVIAL-CARGA-E-DESCARGA.pdf" TargetMode="External"/><Relationship Id="rId771" Type="http://schemas.openxmlformats.org/officeDocument/2006/relationships/hyperlink" Target="https://www.caixa.gov.br/Downloads/sinapi-cadernos-tecnicos/SINAPI-CT-ATERROS-BASES-SUB-BASES-E-IMPRIMACOES.pdf" TargetMode="External"/><Relationship Id="rId2452" Type="http://schemas.openxmlformats.org/officeDocument/2006/relationships/hyperlink" Target="https://www.caixa.gov.br/Downloads/sinapi-cadernos-tecnicos/SINAPI-CT-DEPRECIACAO-JUROS-IMPOSTOS-E-SEGUROS-MANUTENCAO-E-MATERIAIS-NA-OPERACAO-DOS-EQUIPAMENTOS.pdf" TargetMode="External"/><Relationship Id="rId3503" Type="http://schemas.openxmlformats.org/officeDocument/2006/relationships/hyperlink" Target="https://www.caixa.gov.br/Downloads/sinapi-cadernos-tecnicos/SINAPI-CT-ESQUADRIAS-PORTAS.pdf" TargetMode="External"/><Relationship Id="rId6659" Type="http://schemas.openxmlformats.org/officeDocument/2006/relationships/hyperlink" Target="https://www.caixa.gov.br/Downloads/sinapi-cadernos-tecnicos/SINAPI-CT-LAJES-PRE-MOLDADAS.pdf" TargetMode="External"/><Relationship Id="rId424" Type="http://schemas.openxmlformats.org/officeDocument/2006/relationships/hyperlink" Target="https://www.caixa.gov.br/Downloads/sinapi-cadernos-tecnicos/SINAPI-CT-ASSENTAMENTO-DE-TUBOS-DE-PVC-E-METALICOS-EM-REDES-DE-AGUA.pdf" TargetMode="External"/><Relationship Id="rId1054" Type="http://schemas.openxmlformats.org/officeDocument/2006/relationships/hyperlink" Target="https://www.caixa.gov.br/Downloads/sinapi-cadernos-tecnicos/SINAPI-CT-BOCAS-PARA-BUEIROS.pdf" TargetMode="External"/><Relationship Id="rId2105" Type="http://schemas.openxmlformats.org/officeDocument/2006/relationships/hyperlink" Target="https://www.caixa.gov.br/Downloads/sinapi-cadernos-tecnicos/SINAPI-CT-DEPRECIACAO-JUROS-IMPOSTOS-E-SEGUROS-MANUTENCAO-E-MATERIAIS-NA-OPERACAO-DOS-EQUIPAMENTOS.pdf" TargetMode="External"/><Relationship Id="rId5675" Type="http://schemas.openxmlformats.org/officeDocument/2006/relationships/hyperlink" Target="https://www.caixa.gov.br/Downloads/sinapi-cadernos-tecnicos/SINAPI-CT-INSTALACOES-PREDIAIS-DE-AGUA-FRIA-EM-PVC.pdf" TargetMode="External"/><Relationship Id="rId6726" Type="http://schemas.openxmlformats.org/officeDocument/2006/relationships/hyperlink" Target="https://www.caixa.gov.br/Downloads/sinapi-cadernos-tecnicos/SINAPI-CT-LIGACOES-PREDIAIS-DE-AGUA-E-ESGOTO.pdf" TargetMode="External"/><Relationship Id="rId8081" Type="http://schemas.openxmlformats.org/officeDocument/2006/relationships/hyperlink" Target="https://www.caixa.gov.br/Downloads/sinapi-cadernos-tecnicos/SINAPI-CT-POSTES-DE-CONCRETO-E-METALICOS.pdf" TargetMode="External"/><Relationship Id="rId9132" Type="http://schemas.openxmlformats.org/officeDocument/2006/relationships/hyperlink" Target="https://www.caixa.gov.br/Downloads/sinapi-cadernos-tecnicos/SINAPI-CT-TRANSPORTE-FLUVIAL-CARGA-E-DESCARGA.pdf" TargetMode="External"/><Relationship Id="rId1121" Type="http://schemas.openxmlformats.org/officeDocument/2006/relationships/hyperlink" Target="https://www.caixa.gov.br/Downloads/sinapi-cadernos-tecnicos/SINAPI-CT-CAIXAS-ENTERRADAS.pdf" TargetMode="External"/><Relationship Id="rId4277" Type="http://schemas.openxmlformats.org/officeDocument/2006/relationships/hyperlink" Target="https://www.caixa.gov.br/Downloads/sinapi-cadernos-tecnicos/SINAPI-CT-ILUMINACAO-PREDIAL-E-MONITORAMENTO.pdf" TargetMode="External"/><Relationship Id="rId4691" Type="http://schemas.openxmlformats.org/officeDocument/2006/relationships/hyperlink" Target="https://www.caixa.gov.br/Downloads/sinapi-cadernos-tecnicos/SINAPI-CT-INSTALACOES-ELETRICAS-QUADROS-CABOS-DISJUNTORES-CONTATORES-E-BARRAMENTOS-BLINDADOS.pdf" TargetMode="External"/><Relationship Id="rId5328" Type="http://schemas.openxmlformats.org/officeDocument/2006/relationships/hyperlink" Target="https://www.caixa.gov.br/Downloads/sinapi-cadernos-tecnicos/SINAPI-CT-INSTALACOES-HIDRAULICAS-EM-PPR.pdf" TargetMode="External"/><Relationship Id="rId5742" Type="http://schemas.openxmlformats.org/officeDocument/2006/relationships/hyperlink" Target="https://www.caixa.gov.br/Downloads/sinapi-cadernos-tecnicos/SINAPI-CT-INSTALACOES-PREDIAIS-DE-AGUA-QUENTE-EM-CPVC.pdf" TargetMode="External"/><Relationship Id="rId8898" Type="http://schemas.openxmlformats.org/officeDocument/2006/relationships/hyperlink" Target="https://www.caixa.gov.br/Downloads/sinapi-cadernos-tecnicos/SINAPI-CT-SISTEMA-DE-PROTECAO-CONTRA-DESCARGAS-ATMOSFERICAS-SPDA.pdf" TargetMode="External"/><Relationship Id="rId3293" Type="http://schemas.openxmlformats.org/officeDocument/2006/relationships/hyperlink" Target="https://www.caixa.gov.br/Downloads/sinapi-cadernos-tecnicos/SINAPI-CT-ESCAVACAO-DE-VALAS.pdf" TargetMode="External"/><Relationship Id="rId4344" Type="http://schemas.openxmlformats.org/officeDocument/2006/relationships/hyperlink" Target="https://www.caixa.gov.br/Downloads/sinapi-cadernos-tecnicos/SINAPI-CT-IMPERMEABILIZACAO-PROTECAO-MECANICA-E-TRATAMENTO-DE-JUNTA.pdf" TargetMode="External"/><Relationship Id="rId1938" Type="http://schemas.openxmlformats.org/officeDocument/2006/relationships/hyperlink" Target="https://www.caixa.gov.br/Downloads/sinapi-cadernos-tecnicos/SINAPI-CT-DEPRECIACAO-JUROS-IMPOSTOS-E-SEGUROS-MANUTENCAO-E-MATERIAIS-NA-OPERACAO-DOS-EQUIPAMENTOS.pdf" TargetMode="External"/><Relationship Id="rId3360" Type="http://schemas.openxmlformats.org/officeDocument/2006/relationships/hyperlink" Target="https://www.caixa.gov.br/Downloads/sinapi-cadernos-tecnicos/SINAPI-CT-ESCORAMENTO-E-PREPARO-DE-FUNDO-DE-VALAS.pdf" TargetMode="External"/><Relationship Id="rId7567" Type="http://schemas.openxmlformats.org/officeDocument/2006/relationships/hyperlink" Target="https://www.caixa.gov.br/Downloads/sinapi-cadernos-tecnicos/SINAPI-CT-PAREDES-DE-CONCRETO-FORMAS.pdf" TargetMode="External"/><Relationship Id="rId8965" Type="http://schemas.openxmlformats.org/officeDocument/2006/relationships/hyperlink" Target="https://www.caixa.gov.br/Downloads/sinapi-cadernos-tecnicos/SINAPI-CT-SOLDA-DE-TOPO-EM-ELEMENTOS-DE-ACO.pdf" TargetMode="External"/><Relationship Id="rId281" Type="http://schemas.openxmlformats.org/officeDocument/2006/relationships/hyperlink" Target="https://www.caixa.gov.br/Downloads/sinapi-cadernos-tecnicos/SINAPI-CT-ARMACAO-PARA-ESTRUTURAS-DE-CONCRETO-ARMADO.pdf" TargetMode="External"/><Relationship Id="rId3013" Type="http://schemas.openxmlformats.org/officeDocument/2006/relationships/hyperlink" Target="https://www.caixa.gov.br/Downloads/sinapi-cadernos-tecnicos/SINAPI-CT-EQUIPAMENTOS-DE-PROTECAO-COLETIVA.pdf" TargetMode="External"/><Relationship Id="rId4411" Type="http://schemas.openxmlformats.org/officeDocument/2006/relationships/hyperlink" Target="https://www.caixa.gov.br/Downloads/sinapi-cadernos-tecnicos/SINAPI-CT-INSTALACOES-ELETRICAS-ELETRODUTOS-EMBUTIDOS-CABOS-CAIXAS-TOMADAS-E-INTERRUPTORES.pdf" TargetMode="External"/><Relationship Id="rId6169" Type="http://schemas.openxmlformats.org/officeDocument/2006/relationships/hyperlink" Target="https://www.caixa.gov.br/Downloads/sinapi-cadernos-tecnicos/SINAPI-CT-INSTALACOES-DE-GAS-E-INCENDIO-EM-ACO-E-FERRO-GALVANIZADO.pdf" TargetMode="External"/><Relationship Id="rId7981" Type="http://schemas.openxmlformats.org/officeDocument/2006/relationships/hyperlink" Target="https://www.caixa.gov.br/Downloads/sinapi-cadernos-tecnicos/SINAPI-CT-PISOS.pdf" TargetMode="External"/><Relationship Id="rId8618" Type="http://schemas.openxmlformats.org/officeDocument/2006/relationships/hyperlink" Target="https://www.caixa.gov.br/Downloads/sinapi-cadernos-tecnicos/SINAPI-CT-REDES-DE-LOGICA-TELEFONIA-E-IMAGEM.pdf" TargetMode="External"/><Relationship Id="rId6583" Type="http://schemas.openxmlformats.org/officeDocument/2006/relationships/hyperlink" Target="https://www.caixa.gov.br/Downloads/sinapi-cadernos-tecnicos/SINAPI-CT-INSTALACOES-EM-COBRE.pdf" TargetMode="External"/><Relationship Id="rId7634" Type="http://schemas.openxmlformats.org/officeDocument/2006/relationships/hyperlink" Target="https://www.caixa.gov.br/Downloads/sinapi-cadernos-tecnicos/SINAPI-CT-PASSEIOS-DE-CONCRETO.pdf" TargetMode="External"/><Relationship Id="rId2779" Type="http://schemas.openxmlformats.org/officeDocument/2006/relationships/hyperlink" Target="https://www.caixa.gov.br/Downloads/sinapi-cadernos-tecnicos/SINAPI-CT-DRENOS.pdf" TargetMode="External"/><Relationship Id="rId5185" Type="http://schemas.openxmlformats.org/officeDocument/2006/relationships/hyperlink" Target="https://www.caixa.gov.br/Downloads/sinapi-cadernos-tecnicos/SINAPI-CT-INSTALACOES-HIDRAULICAS-EM-PEX.pdf" TargetMode="External"/><Relationship Id="rId6236" Type="http://schemas.openxmlformats.org/officeDocument/2006/relationships/hyperlink" Target="https://www.caixa.gov.br/Downloads/sinapi-cadernos-tecnicos/SINAPI-CT-INSTALACOES-DE-GAS-E-INCENDIO-EM-ACO-E-FERRO-GALVANIZADO.pdf" TargetMode="External"/><Relationship Id="rId6650" Type="http://schemas.openxmlformats.org/officeDocument/2006/relationships/hyperlink" Target="https://www.caixa.gov.br/Downloads/sinapi-cadernos-tecnicos/SINAPI-CT-INSTALACOES-PARA-CANTEIROS-DE-OBRAS.pdf" TargetMode="External"/><Relationship Id="rId7701" Type="http://schemas.openxmlformats.org/officeDocument/2006/relationships/hyperlink" Target="https://www.caixa.gov.br/Downloads/sinapi-cadernos-tecnicos/SINAPI-CT-PAVIMENTO-RIGIDO-DE-CONCRETO.pdf" TargetMode="External"/><Relationship Id="rId1795" Type="http://schemas.openxmlformats.org/officeDocument/2006/relationships/hyperlink" Target="https://www.caixa.gov.br/Downloads/sinapi-cadernos-tecnicos/SINAPI-CT-CUSTOS-HORARIOS-PRODUTIVO-E-IMPRODUTIVO-DOS-EQUIPAMENTOS.pdf" TargetMode="External"/><Relationship Id="rId2846" Type="http://schemas.openxmlformats.org/officeDocument/2006/relationships/hyperlink" Target="https://www.caixa.gov.br/Downloads/sinapi-cadernos-tecnicos/SINAPI-CT-DUTOS-PARA-AR-CONDICIONADO.pdf" TargetMode="External"/><Relationship Id="rId5252" Type="http://schemas.openxmlformats.org/officeDocument/2006/relationships/hyperlink" Target="https://www.caixa.gov.br/Downloads/sinapi-cadernos-tecnicos/SINAPI-CT-INSTALACOES-HIDRAULICAS-EM-PPR.pdf" TargetMode="External"/><Relationship Id="rId6303" Type="http://schemas.openxmlformats.org/officeDocument/2006/relationships/hyperlink" Target="https://www.caixa.gov.br/Downloads/sinapi-cadernos-tecnicos/SINAPI-CT-INSTALACOES-DE-GAS-EM-PEX-MULTICAMADAS.pdf" TargetMode="External"/><Relationship Id="rId9459" Type="http://schemas.openxmlformats.org/officeDocument/2006/relationships/hyperlink" Target="https://www.caixa.gov.br/Downloads/sinapi-cadernos-tecnicos/SINAPI-CT-TUBULOES.pdf" TargetMode="External"/><Relationship Id="rId87" Type="http://schemas.openxmlformats.org/officeDocument/2006/relationships/hyperlink" Target="https://www.caixa.gov.br/Downloads/sinapi-cadernos-tecnicos/SINAPI-CT-ALVENARIAS-DIVERSAS.pdf" TargetMode="External"/><Relationship Id="rId818" Type="http://schemas.openxmlformats.org/officeDocument/2006/relationships/hyperlink" Target="https://www.caixa.gov.br/Downloads/sinapi-cadernos-tecnicos/SINAPI-CT-ATERROS-BASES-SUB-BASES-E-IMPRIMACOES.pdf" TargetMode="External"/><Relationship Id="rId1448" Type="http://schemas.openxmlformats.org/officeDocument/2006/relationships/hyperlink" Target="https://www.caixa.gov.br/Downloads/sinapi-cadernos-tecnicos/SINAPI-CT-CUSTOS-HORARIOS-PRODUTIVO-E-IMPRODUTIVO-DOS-EQUIPAMENTOS.pdf" TargetMode="External"/><Relationship Id="rId8475" Type="http://schemas.openxmlformats.org/officeDocument/2006/relationships/hyperlink" Target="https://www.caixa.gov.br/Downloads/sinapi-cadernos-tecnicos/SINAPI-CT-RASGOS-E-FIXACOES.pdf" TargetMode="External"/><Relationship Id="rId9526" Type="http://schemas.openxmlformats.org/officeDocument/2006/relationships/hyperlink" Target="https://www.caixa.gov.br/Downloads/sinapi-cadernos-tecnicos/SINAPI-CT-VIDROS-E-ESPELHOS.pdf" TargetMode="External"/><Relationship Id="rId1862" Type="http://schemas.openxmlformats.org/officeDocument/2006/relationships/hyperlink" Target="https://www.caixa.gov.br/Downloads/sinapi-cadernos-tecnicos/SINAPI-CT-DEMOLICOES-E-REMOCOES.pdf" TargetMode="External"/><Relationship Id="rId2913" Type="http://schemas.openxmlformats.org/officeDocument/2006/relationships/hyperlink" Target="https://www.caixa.gov.br/Downloads/sinapi-cadernos-tecnicos/SINAPI-CT-ELETROCALHAS.pdf" TargetMode="External"/><Relationship Id="rId7077" Type="http://schemas.openxmlformats.org/officeDocument/2006/relationships/hyperlink" Target="https://www.caixa.gov.br/Downloads/sinapi-metodologia/Livro_SINAPI_Calculos_Parametros.pdf" TargetMode="External"/><Relationship Id="rId7491" Type="http://schemas.openxmlformats.org/officeDocument/2006/relationships/hyperlink" Target="https://www.caixa.gov.br/Downloads/sinapi-cadernos-tecnicos/SINAPI-CT-PAISAGISMO-PLANTIO.pdf" TargetMode="External"/><Relationship Id="rId8128" Type="http://schemas.openxmlformats.org/officeDocument/2006/relationships/hyperlink" Target="https://www.caixa.gov.br/Downloads/sinapi-cadernos-tecnicos/SINAPI-CT-POCOS-DE-VISITA-E-CAIXAS-PARA-BOCAS-DE-LOBO.pdf" TargetMode="External"/><Relationship Id="rId1515" Type="http://schemas.openxmlformats.org/officeDocument/2006/relationships/hyperlink" Target="https://www.caixa.gov.br/Downloads/sinapi-cadernos-tecnicos/SINAPI-CT-CUSTOS-HORARIOS-PRODUTIVO-E-IMPRODUTIVO-DOS-EQUIPAMENTOS.pdf" TargetMode="External"/><Relationship Id="rId6093" Type="http://schemas.openxmlformats.org/officeDocument/2006/relationships/hyperlink" Target="https://www.caixa.gov.br/Downloads/sinapi-cadernos-tecnicos/SINAPI-CT-INSTALACOES-DE-GAS-E-INCENDIO-EM-ACO-E-FERRO-GALVANIZADO.pdf" TargetMode="External"/><Relationship Id="rId7144" Type="http://schemas.openxmlformats.org/officeDocument/2006/relationships/hyperlink" Target="https://www.caixa.gov.br/Downloads/sinapi-cadernos-tecnicos/SINAPI-CT-LOCACAO-DE-OBRAS.pdf" TargetMode="External"/><Relationship Id="rId8542" Type="http://schemas.openxmlformats.org/officeDocument/2006/relationships/hyperlink" Target="https://www.caixa.gov.br/Downloads/sinapi-cadernos-tecnicos/SINAPI-CT-RECOMPOSICAO-DE-PAVIMENTOS.pdf" TargetMode="External"/><Relationship Id="rId3687" Type="http://schemas.openxmlformats.org/officeDocument/2006/relationships/hyperlink" Target="https://www.caixa.gov.br/Downloads/sinapi-cadernos-tecnicos/SINAPI-CT-ESTRUTURA-E-TRAMA-PARA-COBERTURA.pdf" TargetMode="External"/><Relationship Id="rId4738" Type="http://schemas.openxmlformats.org/officeDocument/2006/relationships/hyperlink" Target="https://www.caixa.gov.br/Downloads/sinapi-cadernos-tecnicos/SINAPI-CT-INSTALACOES-ELETRICAS-REDE-DE-DISTRIBUICAO.pdf" TargetMode="External"/><Relationship Id="rId2289" Type="http://schemas.openxmlformats.org/officeDocument/2006/relationships/hyperlink" Target="https://www.caixa.gov.br/Downloads/sinapi-cadernos-tecnicos/SINAPI-CT-DEPRECIACAO-JUROS-IMPOSTOS-E-SEGUROS-MANUTENCAO-E-MATERIAIS-NA-OPERACAO-DOS-EQUIPAMENTOS.pdf" TargetMode="External"/><Relationship Id="rId3754" Type="http://schemas.openxmlformats.org/officeDocument/2006/relationships/hyperlink" Target="https://www.caixa.gov.br/Downloads/sinapi-cadernos-tecnicos/SINAPI-CT-ESTRUTURAS-DE-CONTENCAO-ESTACAS-PAREDES-DIAFRAGMA-E-MURETA-GUIA.pdf" TargetMode="External"/><Relationship Id="rId4805" Type="http://schemas.openxmlformats.org/officeDocument/2006/relationships/hyperlink" Target="https://www.caixa.gov.br/Downloads/sinapi-cadernos-tecnicos/SINAPI-CT-INSTALACOES-ELETRICAS-REDE-DE-DISTRIBUICAO.pdf" TargetMode="External"/><Relationship Id="rId6160" Type="http://schemas.openxmlformats.org/officeDocument/2006/relationships/hyperlink" Target="https://www.caixa.gov.br/Downloads/sinapi-cadernos-tecnicos/SINAPI-CT-INSTALACOES-DE-GAS-E-INCENDIO-EM-ACO-E-FERRO-GALVANIZADO.pdf" TargetMode="External"/><Relationship Id="rId7211" Type="http://schemas.openxmlformats.org/officeDocument/2006/relationships/hyperlink" Target="https://www.caixa.gov.br/Downloads/sinapi-cadernos-tecnicos/SINAPI-CT-LOUCAS-E-METAIS.pdf" TargetMode="External"/><Relationship Id="rId675" Type="http://schemas.openxmlformats.org/officeDocument/2006/relationships/hyperlink" Target="https://www.caixa.gov.br/Downloads/sinapi-cadernos-tecnicos/SINAPI-CT-ASSENTAMENTO-DE-TUBOS-DE-ESGOTO-OU-DRENAGEM-PLUVIAL-EM-CONCRETO.pdf" TargetMode="External"/><Relationship Id="rId2356" Type="http://schemas.openxmlformats.org/officeDocument/2006/relationships/hyperlink" Target="https://www.caixa.gov.br/Downloads/sinapi-cadernos-tecnicos/SINAPI-CT-DEPRECIACAO-JUROS-IMPOSTOS-E-SEGUROS-MANUTENCAO-E-MATERIAIS-NA-OPERACAO-DOS-EQUIPAMENTOS.pdf" TargetMode="External"/><Relationship Id="rId2770" Type="http://schemas.openxmlformats.org/officeDocument/2006/relationships/hyperlink" Target="https://www.caixa.gov.br/Downloads/sinapi-cadernos-tecnicos/SINAPI-CT-DRENOS.pdf" TargetMode="External"/><Relationship Id="rId3407" Type="http://schemas.openxmlformats.org/officeDocument/2006/relationships/hyperlink" Target="https://www.caixa.gov.br/Downloads/sinapi-cadernos-tecnicos/SINAPI-CT-ESCORAMENTO-E-PREPARO-DE-FUNDO-DE-VALAS.pdf" TargetMode="External"/><Relationship Id="rId3821" Type="http://schemas.openxmlformats.org/officeDocument/2006/relationships/hyperlink" Target="https://www.caixa.gov.br/Downloads/sinapi-cadernos-tecnicos/SINAPI-CT-ESTRUTURAS-DE-MADEIRA.pdf" TargetMode="External"/><Relationship Id="rId6977" Type="http://schemas.openxmlformats.org/officeDocument/2006/relationships/hyperlink" Target="https://www.caixa.gov.br/Downloads/sinapi-metodologia/Livro_SINAPI_Calculos_Parametros.pdf" TargetMode="External"/><Relationship Id="rId9383" Type="http://schemas.openxmlformats.org/officeDocument/2006/relationships/hyperlink" Target="https://www.caixa.gov.br/Downloads/sinapi-cadernos-tecnicos/SINAPI-CT-TRATAMENTOS-SUPERFICIAIS.pdf" TargetMode="External"/><Relationship Id="rId328" Type="http://schemas.openxmlformats.org/officeDocument/2006/relationships/hyperlink" Target="https://www.caixa.gov.br/Downloads/sinapi-cadernos-tecnicos/SINAPI-CT-ARMACAO-PARA-ESTRUTURAS-DE-CONCRETO-ARMADO.pdf" TargetMode="External"/><Relationship Id="rId742" Type="http://schemas.openxmlformats.org/officeDocument/2006/relationships/hyperlink" Target="https://www.caixa.gov.br/Downloads/sinapi-cadernos-tecnicos/SINAPI-CT-ATERRO-E-REATERRO-DE-VALAS.pdf" TargetMode="External"/><Relationship Id="rId1372" Type="http://schemas.openxmlformats.org/officeDocument/2006/relationships/hyperlink" Target="https://www.caixa.gov.br/Downloads/sinapi-cadernos-tecnicos/SINAPI-CT-CONCRETO-PROTENDIDO.pdf" TargetMode="External"/><Relationship Id="rId2009" Type="http://schemas.openxmlformats.org/officeDocument/2006/relationships/hyperlink" Target="https://www.caixa.gov.br/Downloads/sinapi-cadernos-tecnicos/SINAPI-CT-DEPRECIACAO-JUROS-IMPOSTOS-E-SEGUROS-MANUTENCAO-E-MATERIAIS-NA-OPERACAO-DOS-EQUIPAMENTOS.pdf" TargetMode="External"/><Relationship Id="rId2423" Type="http://schemas.openxmlformats.org/officeDocument/2006/relationships/hyperlink" Target="https://www.caixa.gov.br/Downloads/sinapi-cadernos-tecnicos/SINAPI-CT-DEPRECIACAO-JUROS-IMPOSTOS-E-SEGUROS-MANUTENCAO-E-MATERIAIS-NA-OPERACAO-DOS-EQUIPAMENTOS.pdf" TargetMode="External"/><Relationship Id="rId5579" Type="http://schemas.openxmlformats.org/officeDocument/2006/relationships/hyperlink" Target="https://www.caixa.gov.br/Downloads/sinapi-cadernos-tecnicos/SINAPI-CT-INSTALACOES-PREDIAIS-DE-AGUA-FRIA-EM-PVC.pdf" TargetMode="External"/><Relationship Id="rId9036" Type="http://schemas.openxmlformats.org/officeDocument/2006/relationships/hyperlink" Target="https://www.caixa.gov.br/Downloads/sinapi-cadernos-tecnicos/SINAPI-CT-TRANSFORMADORES.pdf" TargetMode="External"/><Relationship Id="rId9450" Type="http://schemas.openxmlformats.org/officeDocument/2006/relationships/hyperlink" Target="https://www.caixa.gov.br/Downloads/sinapi-cadernos-tecnicos/SINAPI-CT-TUBULACAO-FLANGEADA-PARA-REDES-DE-AGUA.pdf" TargetMode="External"/><Relationship Id="rId1025" Type="http://schemas.openxmlformats.org/officeDocument/2006/relationships/hyperlink" Target="https://www.caixa.gov.br/Downloads/sinapi-cadernos-tecnicos/SINAPI-CT-BOCAS-PARA-BUEIROS.pdf" TargetMode="External"/><Relationship Id="rId4595" Type="http://schemas.openxmlformats.org/officeDocument/2006/relationships/hyperlink" Target="https://www.caixa.gov.br/Downloads/sinapi-cadernos-tecnicos/SINAPI-CT-INSTALACOES-ELETRICAS-ELETRODUTOS-CONEXOES-E-CONDULETES-APARENTES.pdf" TargetMode="External"/><Relationship Id="rId5646" Type="http://schemas.openxmlformats.org/officeDocument/2006/relationships/hyperlink" Target="https://www.caixa.gov.br/Downloads/sinapi-cadernos-tecnicos/SINAPI-CT-INSTALACOES-PREDIAIS-DE-AGUA-FRIA-EM-PVC.pdf" TargetMode="External"/><Relationship Id="rId5993" Type="http://schemas.openxmlformats.org/officeDocument/2006/relationships/hyperlink" Target="https://www.caixa.gov.br/Downloads/sinapi-cadernos-tecnicos/SINAPI-CT-INSTALACOES-DE-GAS-E-INCENDIO-EM-ACO-E-FERRO-GALVANIZADO.pdf" TargetMode="External"/><Relationship Id="rId8052" Type="http://schemas.openxmlformats.org/officeDocument/2006/relationships/hyperlink" Target="https://www.caixa.gov.br/Downloads/sinapi-cadernos-tecnicos/SINAPI-CT-POSTES-DE-CONCRETO-E-METALICOS.pdf" TargetMode="External"/><Relationship Id="rId9103" Type="http://schemas.openxmlformats.org/officeDocument/2006/relationships/hyperlink" Target="https://www.caixa.gov.br/Downloads/sinapi-cadernos-tecnicos/SINAPI-CT-TRANSPORTE-FLUVIAL-CARGA-E-DESCARGA.pdf" TargetMode="External"/><Relationship Id="rId3197" Type="http://schemas.openxmlformats.org/officeDocument/2006/relationships/hyperlink" Target="https://www.caixa.gov.br/Downloads/sinapi-cadernos-tecnicos/SINAPI-CT-ESCAVACAO-VERTICAL-A-CEU-ABERTO.pdf" TargetMode="External"/><Relationship Id="rId4248" Type="http://schemas.openxmlformats.org/officeDocument/2006/relationships/hyperlink" Target="https://www.caixa.gov.br/Downloads/sinapi-cadernos-tecnicos/SINAPI-CT-GUIAS-E-SARJETAS.pdf" TargetMode="External"/><Relationship Id="rId4662" Type="http://schemas.openxmlformats.org/officeDocument/2006/relationships/hyperlink" Target="https://www.caixa.gov.br/Downloads/sinapi-cadernos-tecnicos/SINAPI-CT-INSTALACOES-ELETRICAS-QUADROS-CABOS-DISJUNTORES-CONTATORES-E-BARRAMENTOS-BLINDADOS.pdf" TargetMode="External"/><Relationship Id="rId5713" Type="http://schemas.openxmlformats.org/officeDocument/2006/relationships/hyperlink" Target="https://www.caixa.gov.br/Downloads/sinapi-cadernos-tecnicos/SINAPI-CT-INSTALACOES-PREDIAIS-DE-AGUA-QUENTE-EM-CPVC.pdf" TargetMode="External"/><Relationship Id="rId8869" Type="http://schemas.openxmlformats.org/officeDocument/2006/relationships/hyperlink" Target="https://www.caixa.gov.br/Downloads/sinapi-cadernos-tecnicos/SINAPI-CT-SINALIZACAO-VERTICAL-VIARIA.pdf" TargetMode="External"/><Relationship Id="rId185" Type="http://schemas.openxmlformats.org/officeDocument/2006/relationships/hyperlink" Target="https://www.caixa.gov.br/Downloads/sinapi-cadernos-tecnicos/SINAPI-CT-ARGAMASSAS.pdf" TargetMode="External"/><Relationship Id="rId1909" Type="http://schemas.openxmlformats.org/officeDocument/2006/relationships/hyperlink" Target="https://www.caixa.gov.br/Downloads/sinapi-cadernos-tecnicos/SINAPI-CT-DEPRECIACAO-JUROS-IMPOSTOS-E-SEGUROS-MANUTENCAO-E-MATERIAIS-NA-OPERACAO-DOS-EQUIPAMENTOS.pdf" TargetMode="External"/><Relationship Id="rId3264" Type="http://schemas.openxmlformats.org/officeDocument/2006/relationships/hyperlink" Target="https://www.caixa.gov.br/Downloads/sinapi-cadernos-tecnicos/SINAPI-CT-ESCAVACAO-DE-VALAS.pdf" TargetMode="External"/><Relationship Id="rId4315" Type="http://schemas.openxmlformats.org/officeDocument/2006/relationships/hyperlink" Target="https://www.caixa.gov.br/Downloads/sinapi-cadernos-tecnicos/SINAPI-CT-ILUMINACAO-PREDIAL-E-MONITORAMENTO.pdf" TargetMode="External"/><Relationship Id="rId7885" Type="http://schemas.openxmlformats.org/officeDocument/2006/relationships/hyperlink" Target="https://www.caixa.gov.br/Downloads/sinapi-cadernos-tecnicos/SINAPI-CT-PINTURA-EM-MADEIRA.pdf" TargetMode="External"/><Relationship Id="rId8936" Type="http://schemas.openxmlformats.org/officeDocument/2006/relationships/hyperlink" Target="https://www.caixa.gov.br/Downloads/sinapi-cadernos-tecnicos/SINAPI-CT-SISTEMAS-DE-MEDICAO.pdf" TargetMode="External"/><Relationship Id="rId2280" Type="http://schemas.openxmlformats.org/officeDocument/2006/relationships/hyperlink" Target="https://www.caixa.gov.br/Downloads/sinapi-cadernos-tecnicos/SINAPI-CT-DEPRECIACAO-JUROS-IMPOSTOS-E-SEGUROS-MANUTENCAO-E-MATERIAIS-NA-OPERACAO-DOS-EQUIPAMENTOS.pdf" TargetMode="External"/><Relationship Id="rId3331" Type="http://schemas.openxmlformats.org/officeDocument/2006/relationships/hyperlink" Target="https://www.caixa.gov.br/Downloads/sinapi-cadernos-tecnicos/SINAPI-CT-ESCAVACAO-DE-VALAS.pdf" TargetMode="External"/><Relationship Id="rId6487" Type="http://schemas.openxmlformats.org/officeDocument/2006/relationships/hyperlink" Target="https://www.caixa.gov.br/Downloads/sinapi-cadernos-tecnicos/SINAPI-CT-INSTALACOES-EM-COBRE.pdf" TargetMode="External"/><Relationship Id="rId7538" Type="http://schemas.openxmlformats.org/officeDocument/2006/relationships/hyperlink" Target="https://www.caixa.gov.br/Downloads/sinapi-cadernos-tecnicos/SINAPI-CT-PAREDES-DE-CONCRETO-ESTUCAMENTO.pdf" TargetMode="External"/><Relationship Id="rId7952" Type="http://schemas.openxmlformats.org/officeDocument/2006/relationships/hyperlink" Target="https://www.caixa.gov.br/Downloads/sinapi-cadernos-tecnicos/SINAPI-CT-PINTURA-PARA-PISOS-E-PARA-SINALIZACAO-HORIZONTAL-E-VERTICAL.pdf" TargetMode="External"/><Relationship Id="rId252" Type="http://schemas.openxmlformats.org/officeDocument/2006/relationships/hyperlink" Target="https://www.caixa.gov.br/Downloads/sinapi-cadernos-tecnicos/SINAPI-CT-ARGAMASSAS.pdf" TargetMode="External"/><Relationship Id="rId5089" Type="http://schemas.openxmlformats.org/officeDocument/2006/relationships/hyperlink" Target="https://www.caixa.gov.br/Downloads/sinapi-cadernos-tecnicos/SINAPI-CT-INSTALACOES-HIDRAULICAS-RESERVACAO-E-BOMBAS-DE-RECALQUE.pdf" TargetMode="External"/><Relationship Id="rId6554" Type="http://schemas.openxmlformats.org/officeDocument/2006/relationships/hyperlink" Target="https://www.caixa.gov.br/Downloads/sinapi-cadernos-tecnicos/SINAPI-CT-INSTALACOES-EM-COBRE.pdf" TargetMode="External"/><Relationship Id="rId7605" Type="http://schemas.openxmlformats.org/officeDocument/2006/relationships/hyperlink" Target="https://www.caixa.gov.br/Downloads/sinapi-cadernos-tecnicos/SINAPI-CT-PARQUINHOS-E-EQUIPAMENTOS-DE-GINASTICA-AO-AR-LIVRE.pdf" TargetMode="External"/><Relationship Id="rId1699" Type="http://schemas.openxmlformats.org/officeDocument/2006/relationships/hyperlink" Target="https://www.caixa.gov.br/Downloads/sinapi-cadernos-tecnicos/SINAPI-CT-CUSTOS-HORARIOS-PRODUTIVO-E-IMPRODUTIVO-DOS-EQUIPAMENTOS.pdf" TargetMode="External"/><Relationship Id="rId2000" Type="http://schemas.openxmlformats.org/officeDocument/2006/relationships/hyperlink" Target="https://www.caixa.gov.br/Downloads/sinapi-cadernos-tecnicos/SINAPI-CT-DEPRECIACAO-JUROS-IMPOSTOS-E-SEGUROS-MANUTENCAO-E-MATERIAIS-NA-OPERACAO-DOS-EQUIPAMENTOS.pdf" TargetMode="External"/><Relationship Id="rId5156" Type="http://schemas.openxmlformats.org/officeDocument/2006/relationships/hyperlink" Target="https://www.caixa.gov.br/Downloads/sinapi-cadernos-tecnicos/SINAPI-CT-INSTALACOES-HIDRAULICAS-EM-PEX.pdf" TargetMode="External"/><Relationship Id="rId5570" Type="http://schemas.openxmlformats.org/officeDocument/2006/relationships/hyperlink" Target="https://www.caixa.gov.br/Downloads/sinapi-cadernos-tecnicos/SINAPI-CT-INSTALACOES-PREDIAIS-DE-AGUA-FRIA-EM-PVC.pdf" TargetMode="External"/><Relationship Id="rId6207" Type="http://schemas.openxmlformats.org/officeDocument/2006/relationships/hyperlink" Target="https://www.caixa.gov.br/Downloads/sinapi-cadernos-tecnicos/SINAPI-CT-INSTALACOES-DE-GAS-E-INCENDIO-EM-ACO-E-FERRO-GALVANIZADO.pdf" TargetMode="External"/><Relationship Id="rId4172" Type="http://schemas.openxmlformats.org/officeDocument/2006/relationships/hyperlink" Target="https://www.caixa.gov.br/Downloads/sinapi-cadernos-tecnicos/SINAPI-CT-GESSO.pdf" TargetMode="External"/><Relationship Id="rId5223" Type="http://schemas.openxmlformats.org/officeDocument/2006/relationships/hyperlink" Target="https://www.caixa.gov.br/Downloads/sinapi-cadernos-tecnicos/SINAPI-CT-INSTALACOES-HIDRAULICAS-EM-PEX.pdf" TargetMode="External"/><Relationship Id="rId6621" Type="http://schemas.openxmlformats.org/officeDocument/2006/relationships/hyperlink" Target="https://www.caixa.gov.br/Downloads/sinapi-cadernos-tecnicos/SINAPI-CT-INSTALACOES-PARA-CANTEIROS-DE-OBRAS.pdf" TargetMode="External"/><Relationship Id="rId8379" Type="http://schemas.openxmlformats.org/officeDocument/2006/relationships/hyperlink" Target="https://www.caixa.gov.br/Downloads/sinapi-cadernos-tecnicos/SINAPI-CT-RADIER-PISO-DE-CONCRETO-E-LAJE-SOBRE-SOLO.pdf" TargetMode="External"/><Relationship Id="rId1766" Type="http://schemas.openxmlformats.org/officeDocument/2006/relationships/hyperlink" Target="https://www.caixa.gov.br/Downloads/sinapi-cadernos-tecnicos/SINAPI-CT-CUSTOS-HORARIOS-PRODUTIVO-E-IMPRODUTIVO-DOS-EQUIPAMENTOS.pdf" TargetMode="External"/><Relationship Id="rId2817" Type="http://schemas.openxmlformats.org/officeDocument/2006/relationships/hyperlink" Target="https://www.caixa.gov.br/Downloads/sinapi-cadernos-tecnicos/SINAPI-CT-DUTOS-PARA-AR-CONDICIONADO.pdf" TargetMode="External"/><Relationship Id="rId8793" Type="http://schemas.openxmlformats.org/officeDocument/2006/relationships/hyperlink" Target="https://www.caixa.gov.br/Downloads/sinapi-cadernos-tecnicos/SINAPI-CT-REVESTIMENTOS-CERAMICOS-INTERNOS.pdf" TargetMode="External"/><Relationship Id="rId58" Type="http://schemas.openxmlformats.org/officeDocument/2006/relationships/hyperlink" Target="https://www.caixa.gov.br/Downloads/sinapi-cadernos-tecnicos/SINAPI-CT-ALVENARIA-DE-VEDACAO.pdf" TargetMode="External"/><Relationship Id="rId1419" Type="http://schemas.openxmlformats.org/officeDocument/2006/relationships/hyperlink" Target="https://www.caixa.gov.br/Downloads/sinapi-cadernos-tecnicos/SINAPI-CT-CONTRAPISO.pdf" TargetMode="External"/><Relationship Id="rId1833" Type="http://schemas.openxmlformats.org/officeDocument/2006/relationships/hyperlink" Target="https://www.caixa.gov.br/Downloads/sinapi-cadernos-tecnicos/SINAPI-CT-CUSTOS-HORARIOS-PRODUTIVO-E-IMPRODUTIVO-DOS-EQUIPAMENTOS.pdf" TargetMode="External"/><Relationship Id="rId4989" Type="http://schemas.openxmlformats.org/officeDocument/2006/relationships/hyperlink" Target="https://www.caixa.gov.br/Downloads/sinapi-cadernos-tecnicos/SINAPI-CT-INSTALACOES-HIDRAULICAS-RESERVACAO-E-BOMBAS-DE-RECALQUE.pdf" TargetMode="External"/><Relationship Id="rId7048" Type="http://schemas.openxmlformats.org/officeDocument/2006/relationships/hyperlink" Target="https://www.caixa.gov.br/Downloads/sinapi-metodologia/Livro_SINAPI_Calculos_Parametros.pdf" TargetMode="External"/><Relationship Id="rId7395" Type="http://schemas.openxmlformats.org/officeDocument/2006/relationships/hyperlink" Target="https://www.caixa.gov.br/Downloads/sinapi-cadernos-tecnicos/SINAPI-CT-MASSA-UNICA-INTERNA.pdf" TargetMode="External"/><Relationship Id="rId8446" Type="http://schemas.openxmlformats.org/officeDocument/2006/relationships/hyperlink" Target="https://www.caixa.gov.br/Downloads/sinapi-cadernos-tecnicos/SINAPI-CT-RASGOS-E-FIXACOES.pdf" TargetMode="External"/><Relationship Id="rId8860" Type="http://schemas.openxmlformats.org/officeDocument/2006/relationships/hyperlink" Target="https://www.caixa.gov.br/Downloads/sinapi-cadernos-tecnicos/SINAPI-CT-SINALIZACAO-VERTICAL-VIARIA.pdf" TargetMode="External"/><Relationship Id="rId1900" Type="http://schemas.openxmlformats.org/officeDocument/2006/relationships/hyperlink" Target="https://www.caixa.gov.br/Downloads/sinapi-cadernos-tecnicos/SINAPI-CT-DEMOLICOES-E-REMOCOES.pdf" TargetMode="External"/><Relationship Id="rId7462" Type="http://schemas.openxmlformats.org/officeDocument/2006/relationships/hyperlink" Target="https://www.caixa.gov.br/Downloads/sinapi-cadernos-tecnicos/SINAPI-CT-MONOCAPA.pdf" TargetMode="External"/><Relationship Id="rId8513" Type="http://schemas.openxmlformats.org/officeDocument/2006/relationships/hyperlink" Target="https://www.caixa.gov.br/Downloads/sinapi-cadernos-tecnicos/SINAPI-CT-RECOMPOSICAO-DE-PAVIMENTOS.pdf" TargetMode="External"/><Relationship Id="rId3658" Type="http://schemas.openxmlformats.org/officeDocument/2006/relationships/hyperlink" Target="https://www.caixa.gov.br/Downloads/sinapi-cadernos-tecnicos/SINAPI-CT-ESTRUTURA-E-TRAMA-PARA-COBERTURA.pdf" TargetMode="External"/><Relationship Id="rId4709" Type="http://schemas.openxmlformats.org/officeDocument/2006/relationships/hyperlink" Target="https://www.caixa.gov.br/Downloads/sinapi-cadernos-tecnicos/SINAPI-CT-INSTALACOES-ELETRICAS-QUADROS-CABOS-DISJUNTORES-CONTATORES-E-BARRAMENTOS-BLINDADOS.pdf" TargetMode="External"/><Relationship Id="rId6064" Type="http://schemas.openxmlformats.org/officeDocument/2006/relationships/hyperlink" Target="https://www.caixa.gov.br/Downloads/sinapi-cadernos-tecnicos/SINAPI-CT-INSTALACOES-DE-GAS-E-INCENDIO-EM-ACO-E-FERRO-GALVANIZADO.pdf" TargetMode="External"/><Relationship Id="rId7115" Type="http://schemas.openxmlformats.org/officeDocument/2006/relationships/hyperlink" Target="https://www.caixa.gov.br/Downloads/sinapi-metodologia/Livro_SINAPI_Calculos_Parametros.pdf" TargetMode="External"/><Relationship Id="rId579" Type="http://schemas.openxmlformats.org/officeDocument/2006/relationships/hyperlink" Target="https://www.caixa.gov.br/Downloads/sinapi-cadernos-tecnicos/SINAPI-CT-ASSENTAMENTO-DE-TUBOS-DE-PVC-E-METALICOS-EM-REDES-DE-AGUA.pdf" TargetMode="External"/><Relationship Id="rId993" Type="http://schemas.openxmlformats.org/officeDocument/2006/relationships/hyperlink" Target="https://www.caixa.gov.br/Downloads/sinapi-cadernos-tecnicos/SINAPI-CT-BOCAS-PARA-BUEIROS.pdf" TargetMode="External"/><Relationship Id="rId2674" Type="http://schemas.openxmlformats.org/officeDocument/2006/relationships/hyperlink" Target="https://www.caixa.gov.br/Downloads/sinapi-cadernos-tecnicos/SINAPI-CT-DEPRECIACAO-JUROS-IMPOSTOS-E-SEGUROS-MANUTENCAO-E-MATERIAIS-NA-OPERACAO-DOS-EQUIPAMENTOS.pdf" TargetMode="External"/><Relationship Id="rId5080" Type="http://schemas.openxmlformats.org/officeDocument/2006/relationships/hyperlink" Target="https://www.caixa.gov.br/Downloads/sinapi-cadernos-tecnicos/SINAPI-CT-INSTALACOES-HIDRAULICAS-RESERVACAO-E-BOMBAS-DE-RECALQUE.pdf" TargetMode="External"/><Relationship Id="rId6131" Type="http://schemas.openxmlformats.org/officeDocument/2006/relationships/hyperlink" Target="https://www.caixa.gov.br/Downloads/sinapi-cadernos-tecnicos/SINAPI-CT-INSTALACOES-DE-GAS-E-INCENDIO-EM-ACO-E-FERRO-GALVANIZADO.pdf" TargetMode="External"/><Relationship Id="rId9287" Type="http://schemas.openxmlformats.org/officeDocument/2006/relationships/hyperlink" Target="https://www.caixa.gov.br/Downloads/sinapi-cadernos-tecnicos/SINAPI-CT-TRANSPORTE-CARGA-E-DESCARGA-DE-MATERIAIS.pdf" TargetMode="External"/><Relationship Id="rId646" Type="http://schemas.openxmlformats.org/officeDocument/2006/relationships/hyperlink" Target="https://www.caixa.gov.br/Downloads/sinapi-cadernos-tecnicos/SINAPI-CT-ASSENTAMENTO-DE-TUBOS-DE-ESGOTO-OU-DRENAGEM-PLUVIAL-EM-CONCRETO.pdf" TargetMode="External"/><Relationship Id="rId1276" Type="http://schemas.openxmlformats.org/officeDocument/2006/relationships/hyperlink" Target="https://www.caixa.gov.br/Downloads/sinapi-cadernos-tecnicos/SINAPI-CT-CHAPISCO.pdf" TargetMode="External"/><Relationship Id="rId2327" Type="http://schemas.openxmlformats.org/officeDocument/2006/relationships/hyperlink" Target="https://www.caixa.gov.br/Downloads/sinapi-cadernos-tecnicos/SINAPI-CT-DEPRECIACAO-JUROS-IMPOSTOS-E-SEGUROS-MANUTENCAO-E-MATERIAIS-NA-OPERACAO-DOS-EQUIPAMENTOS.pdf" TargetMode="External"/><Relationship Id="rId3725" Type="http://schemas.openxmlformats.org/officeDocument/2006/relationships/hyperlink" Target="https://www.caixa.gov.br/Downloads/sinapi-cadernos-tecnicos/SINAPI-CT-ESTRUTURA-E-TRAMA-PARA-COBERTURA.pdf" TargetMode="External"/><Relationship Id="rId9354" Type="http://schemas.openxmlformats.org/officeDocument/2006/relationships/hyperlink" Target="https://www.caixa.gov.br/Downloads/sinapi-cadernos-tecnicos/SINAPI-CT-TRANSPORTE-CARGA-E-DESCARGA-DE-MATERIAIS.pdf" TargetMode="External"/><Relationship Id="rId1690" Type="http://schemas.openxmlformats.org/officeDocument/2006/relationships/hyperlink" Target="https://www.caixa.gov.br/Downloads/sinapi-cadernos-tecnicos/SINAPI-CT-CUSTOS-HORARIOS-PRODUTIVO-E-IMPRODUTIVO-DOS-EQUIPAMENTOS.pdf" TargetMode="External"/><Relationship Id="rId2741" Type="http://schemas.openxmlformats.org/officeDocument/2006/relationships/hyperlink" Target="https://www.caixa.gov.br/Downloads/sinapi-cadernos-tecnicos/SINAPI-CT-DRENAGEM-DE-AR-CONDICIONADO.pdf" TargetMode="External"/><Relationship Id="rId5897" Type="http://schemas.openxmlformats.org/officeDocument/2006/relationships/hyperlink" Target="https://www.caixa.gov.br/Downloads/sinapi-cadernos-tecnicos/SINAPI-CT-INSTALACOES-PREDIAIS-DE-AGUAS-PLUVIAIS-TUBOS-CONEXOES-CAIXAS-E-RALOS.pdf" TargetMode="External"/><Relationship Id="rId6948" Type="http://schemas.openxmlformats.org/officeDocument/2006/relationships/hyperlink" Target="https://www.caixa.gov.br/Downloads/sinapi-metodologia/Livro_SINAPI_Calculos_Parametros.pdf" TargetMode="External"/><Relationship Id="rId9007" Type="http://schemas.openxmlformats.org/officeDocument/2006/relationships/hyperlink" Target="https://www.caixa.gov.br/Downloads/sinapi-cadernos-tecnicos/SINAPI-CT-TELHAMENTO-PARA-COBERTURA.pdf" TargetMode="External"/><Relationship Id="rId713" Type="http://schemas.openxmlformats.org/officeDocument/2006/relationships/hyperlink" Target="https://www.caixa.gov.br/Downloads/sinapi-cadernos-tecnicos/SINAPI-CT-ASSENTAMENTO-DE-TUBOS-DE-ESGOTO-OU-DRENAGEM-PLUVIAL-EM-CONCRETO.pdf" TargetMode="External"/><Relationship Id="rId1343" Type="http://schemas.openxmlformats.org/officeDocument/2006/relationships/hyperlink" Target="https://www.caixa.gov.br/Downloads/sinapi-cadernos-tecnicos/SINAPI-CT-CONCRETO-PROTENDIDO.pdf" TargetMode="External"/><Relationship Id="rId4499" Type="http://schemas.openxmlformats.org/officeDocument/2006/relationships/hyperlink" Target="https://www.caixa.gov.br/Downloads/sinapi-cadernos-tecnicos/SINAPI-CT-INSTALACOES-ELETRICAS-ELETRODUTOS-EMBUTIDOS-CABOS-CAIXAS-TOMADAS-E-INTERRUPTORES.pdf" TargetMode="External"/><Relationship Id="rId5964" Type="http://schemas.openxmlformats.org/officeDocument/2006/relationships/hyperlink" Target="https://www.caixa.gov.br/Downloads/sinapi-cadernos-tecnicos/SINAPI-CT-INSTALACOES-DE-GAS-E-INCENDIO-EM-ACO-E-FERRO-GALVANIZADO.pdf" TargetMode="External"/><Relationship Id="rId8370" Type="http://schemas.openxmlformats.org/officeDocument/2006/relationships/hyperlink" Target="https://www.caixa.gov.br/Downloads/sinapi-cadernos-tecnicos/SINAPI-CT-RADIER-PISO-DE-CONCRETO-E-LAJE-SOBRE-SOLO.pdf" TargetMode="External"/><Relationship Id="rId9421" Type="http://schemas.openxmlformats.org/officeDocument/2006/relationships/hyperlink" Target="https://www.caixa.gov.br/Downloads/sinapi-cadernos-tecnicos/SINAPI-CT-TUBULACAO-FLANGEADA-PARA-REDES-DE-AGUA.pdf" TargetMode="External"/><Relationship Id="rId1410" Type="http://schemas.openxmlformats.org/officeDocument/2006/relationships/hyperlink" Target="https://www.caixa.gov.br/Downloads/sinapi-cadernos-tecnicos/SINAPI-CT-CONTRAPISO.pdf" TargetMode="External"/><Relationship Id="rId4566" Type="http://schemas.openxmlformats.org/officeDocument/2006/relationships/hyperlink" Target="https://www.caixa.gov.br/Downloads/sinapi-cadernos-tecnicos/SINAPI-CT-INSTALACOES-ELETRICAS-ELETRODUTOS-CONEXOES-E-CONDULETES-APARENTES.pdf" TargetMode="External"/><Relationship Id="rId4980" Type="http://schemas.openxmlformats.org/officeDocument/2006/relationships/hyperlink" Target="https://www.caixa.gov.br/Downloads/sinapi-cadernos-tecnicos/SINAPI-CT-INSTALACOES-HIDRAULICAS-RESERVACAO-E-BOMBAS-DE-RECALQUE.pdf" TargetMode="External"/><Relationship Id="rId5617" Type="http://schemas.openxmlformats.org/officeDocument/2006/relationships/hyperlink" Target="https://www.caixa.gov.br/Downloads/sinapi-cadernos-tecnicos/SINAPI-CT-INSTALACOES-PREDIAIS-DE-AGUA-FRIA-EM-PVC.pdf" TargetMode="External"/><Relationship Id="rId8023" Type="http://schemas.openxmlformats.org/officeDocument/2006/relationships/hyperlink" Target="https://www.caixa.gov.br/Downloads/sinapi-cadernos-tecnicos/SINAPI-CT-PISOS.pdf" TargetMode="External"/><Relationship Id="rId3168" Type="http://schemas.openxmlformats.org/officeDocument/2006/relationships/hyperlink" Target="https://www.caixa.gov.br/Downloads/sinapi-cadernos-tecnicos/SINAPI-CT-ESCAVACAO-HORIZONTAL.pdf" TargetMode="External"/><Relationship Id="rId3582" Type="http://schemas.openxmlformats.org/officeDocument/2006/relationships/hyperlink" Target="https://www.caixa.gov.br/Downloads/sinapi-cadernos-tecnicos/SINAPI-CT-ESTACAS-BROCA-STRAUSS-E-ESCAVADA-COM-FLUIDO-ESTABILIZANTE.pdf" TargetMode="External"/><Relationship Id="rId4219" Type="http://schemas.openxmlformats.org/officeDocument/2006/relationships/hyperlink" Target="https://www.caixa.gov.br/Downloads/sinapi-cadernos-tecnicos/SINAPI-CT-GUARDA-CORPO-CORRIMAO-E-GRADE-PARA-ESQUADRIAS.pdf" TargetMode="External"/><Relationship Id="rId4633" Type="http://schemas.openxmlformats.org/officeDocument/2006/relationships/hyperlink" Target="https://www.caixa.gov.br/Downloads/sinapi-cadernos-tecnicos/SINAPI-CT-INSTALACOES-ELETRICAS-ELETRODUTOS-CONEXOES-E-CONDULETES-APARENTES.pdf" TargetMode="External"/><Relationship Id="rId7789" Type="http://schemas.openxmlformats.org/officeDocument/2006/relationships/hyperlink" Target="https://www.caixa.gov.br/Downloads/sinapi-cadernos-tecnicos/SINAPI-CT-PERFURACAO-HORIZONTAL-DIRECIONAL-HDD.pdf" TargetMode="External"/><Relationship Id="rId2184" Type="http://schemas.openxmlformats.org/officeDocument/2006/relationships/hyperlink" Target="https://www.caixa.gov.br/Downloads/sinapi-cadernos-tecnicos/SINAPI-CT-DEPRECIACAO-JUROS-IMPOSTOS-E-SEGUROS-MANUTENCAO-E-MATERIAIS-NA-OPERACAO-DOS-EQUIPAMENTOS.pdf" TargetMode="External"/><Relationship Id="rId3235" Type="http://schemas.openxmlformats.org/officeDocument/2006/relationships/hyperlink" Target="https://www.caixa.gov.br/Downloads/sinapi-cadernos-tecnicos/SINAPI-CT-ESCAVACAO-VERTICAL-A-CEU-ABERTO.pdf" TargetMode="External"/><Relationship Id="rId7856" Type="http://schemas.openxmlformats.org/officeDocument/2006/relationships/hyperlink" Target="https://www.caixa.gov.br/Downloads/sinapi-cadernos-tecnicos/SINAPI-CT-PINTURA-INTERNA.pdf" TargetMode="External"/><Relationship Id="rId156" Type="http://schemas.openxmlformats.org/officeDocument/2006/relationships/hyperlink" Target="https://www.caixa.gov.br/Downloads/sinapi-cadernos-tecnicos/SINAPI-CT-ARGAMASSAS.pdf" TargetMode="External"/><Relationship Id="rId570" Type="http://schemas.openxmlformats.org/officeDocument/2006/relationships/hyperlink" Target="https://www.caixa.gov.br/Downloads/sinapi-cadernos-tecnicos/SINAPI-CT-ASSENTAMENTO-DE-TUBOS-DE-PVC-E-METALICOS-EM-REDES-DE-AGUA.pdf" TargetMode="External"/><Relationship Id="rId2251" Type="http://schemas.openxmlformats.org/officeDocument/2006/relationships/hyperlink" Target="https://www.caixa.gov.br/Downloads/sinapi-cadernos-tecnicos/SINAPI-CT-DEPRECIACAO-JUROS-IMPOSTOS-E-SEGUROS-MANUTENCAO-E-MATERIAIS-NA-OPERACAO-DOS-EQUIPAMENTOS.pdf" TargetMode="External"/><Relationship Id="rId3302" Type="http://schemas.openxmlformats.org/officeDocument/2006/relationships/hyperlink" Target="https://www.caixa.gov.br/Downloads/sinapi-cadernos-tecnicos/SINAPI-CT-ESCAVACAO-DE-VALAS.pdf" TargetMode="External"/><Relationship Id="rId4700" Type="http://schemas.openxmlformats.org/officeDocument/2006/relationships/hyperlink" Target="https://www.caixa.gov.br/Downloads/sinapi-cadernos-tecnicos/SINAPI-CT-INSTALACOES-ELETRICAS-QUADROS-CABOS-DISJUNTORES-CONTATORES-E-BARRAMENTOS-BLINDADOS.pdf" TargetMode="External"/><Relationship Id="rId6458" Type="http://schemas.openxmlformats.org/officeDocument/2006/relationships/hyperlink" Target="https://www.caixa.gov.br/Downloads/sinapi-cadernos-tecnicos/SINAPI-CT-INSTALACOES-EM-COBRE.pdf" TargetMode="External"/><Relationship Id="rId7509" Type="http://schemas.openxmlformats.org/officeDocument/2006/relationships/hyperlink" Target="https://www.caixa.gov.br/Downloads/sinapi-cadernos-tecnicos/SINAPI-CT-PAREDES-DE-CONCRETO-ARMACAO.pdf" TargetMode="External"/><Relationship Id="rId8907" Type="http://schemas.openxmlformats.org/officeDocument/2006/relationships/hyperlink" Target="https://www.caixa.gov.br/Downloads/sinapi-cadernos-tecnicos/SINAPI-CT-SISTEMA-DE-PROTECAO-CONTRA-DESCARGAS-ATMOSFERICAS-SPDA.pdf" TargetMode="External"/><Relationship Id="rId223" Type="http://schemas.openxmlformats.org/officeDocument/2006/relationships/hyperlink" Target="https://www.caixa.gov.br/Downloads/sinapi-cadernos-tecnicos/SINAPI-CT-ARGAMASSAS.pdf" TargetMode="External"/><Relationship Id="rId6872" Type="http://schemas.openxmlformats.org/officeDocument/2006/relationships/hyperlink" Target="https://www.caixa.gov.br/Downloads/sinapi-metodologia/Livro_SINAPI_Calculos_Parametros.pdf" TargetMode="External"/><Relationship Id="rId7923" Type="http://schemas.openxmlformats.org/officeDocument/2006/relationships/hyperlink" Target="https://www.caixa.gov.br/Downloads/sinapi-cadernos-tecnicos/SINAPI-CT-PINTURA-EM-SUPERFICIES-METALICAS.pdf" TargetMode="External"/><Relationship Id="rId4076" Type="http://schemas.openxmlformats.org/officeDocument/2006/relationships/hyperlink" Target="https://www.caixa.gov.br/Downloads/sinapi-cadernos-tecnicos/SINAPI-CT-FORMAS-PARA-ESTRUTURAS-DE-CONCRETO-ARMADO.pdf" TargetMode="External"/><Relationship Id="rId5474" Type="http://schemas.openxmlformats.org/officeDocument/2006/relationships/hyperlink" Target="https://www.caixa.gov.br/Downloads/sinapi-cadernos-tecnicos/SINAPI-CT-INSTALACOES-PREDIAIS-DE-AGUA-FRIA-EM-PVC.pdf" TargetMode="External"/><Relationship Id="rId6525" Type="http://schemas.openxmlformats.org/officeDocument/2006/relationships/hyperlink" Target="https://www.caixa.gov.br/Downloads/sinapi-cadernos-tecnicos/SINAPI-CT-INSTALACOES-EM-COBRE.pdf" TargetMode="External"/><Relationship Id="rId4490" Type="http://schemas.openxmlformats.org/officeDocument/2006/relationships/hyperlink" Target="https://www.caixa.gov.br/Downloads/sinapi-cadernos-tecnicos/SINAPI-CT-INSTALACOES-ELETRICAS-ELETRODUTOS-EMBUTIDOS-CABOS-CAIXAS-TOMADAS-E-INTERRUPTORES.pdf" TargetMode="External"/><Relationship Id="rId5127" Type="http://schemas.openxmlformats.org/officeDocument/2006/relationships/hyperlink" Target="https://www.caixa.gov.br/Downloads/sinapi-cadernos-tecnicos/SINAPI-CT-INSTALACOES-HIDRAULICAS-EM-PEX.pdf" TargetMode="External"/><Relationship Id="rId5541" Type="http://schemas.openxmlformats.org/officeDocument/2006/relationships/hyperlink" Target="https://www.caixa.gov.br/Downloads/sinapi-cadernos-tecnicos/SINAPI-CT-INSTALACOES-PREDIAIS-DE-AGUA-FRIA-EM-PVC.pdf" TargetMode="External"/><Relationship Id="rId8697" Type="http://schemas.openxmlformats.org/officeDocument/2006/relationships/hyperlink" Target="https://www.caixa.gov.br/Downloads/sinapi-cadernos-tecnicos/SINAPI-CT-REDES-DE-AGUA-E-ESGOTO-EM-PEAD-LISO-(TUBOS-E-CONEXOES).pdf" TargetMode="External"/><Relationship Id="rId1737" Type="http://schemas.openxmlformats.org/officeDocument/2006/relationships/hyperlink" Target="https://www.caixa.gov.br/Downloads/sinapi-cadernos-tecnicos/SINAPI-CT-CUSTOS-HORARIOS-PRODUTIVO-E-IMPRODUTIVO-DOS-EQUIPAMENTOS.pdf" TargetMode="External"/><Relationship Id="rId3092" Type="http://schemas.openxmlformats.org/officeDocument/2006/relationships/hyperlink" Target="https://www.caixa.gov.br/Downloads/sinapi-cadernos-tecnicos/SINAPI-CT-ESCADAS.pdf" TargetMode="External"/><Relationship Id="rId4143" Type="http://schemas.openxmlformats.org/officeDocument/2006/relationships/hyperlink" Target="https://www.caixa.gov.br/Downloads/sinapi-cadernos-tecnicos/SINAPI-CT-GABIOES-EXECUCAO-DE-MURO-E-PROTECAO-SUPERFICIAL.pdf" TargetMode="External"/><Relationship Id="rId7299" Type="http://schemas.openxmlformats.org/officeDocument/2006/relationships/hyperlink" Target="https://www.caixa.gov.br/Downloads/sinapi-cadernos-tecnicos/SINAPI-CT-MASSA-UNICA-EXTERNA.pdf" TargetMode="External"/><Relationship Id="rId8764" Type="http://schemas.openxmlformats.org/officeDocument/2006/relationships/hyperlink" Target="https://www.caixa.gov.br/Downloads/sinapi-cadernos-tecnicos/SINAPI-CT-REVESTIMENTOS-CERAMICOS-INTERNOS.pdf" TargetMode="External"/><Relationship Id="rId29" Type="http://schemas.openxmlformats.org/officeDocument/2006/relationships/hyperlink" Target="https://www.caixa.gov.br/Downloads/sinapi-cadernos-tecnicos/SINAPI-CT-ALVENARIA-ESTRUTURAL-BLOCOS-DE-CONCRETO.pdf" TargetMode="External"/><Relationship Id="rId4210" Type="http://schemas.openxmlformats.org/officeDocument/2006/relationships/hyperlink" Target="https://www.caixa.gov.br/Downloads/sinapi-cadernos-tecnicos/SINAPI-CT-GRAUTE-E-ARMACAO.pdf" TargetMode="External"/><Relationship Id="rId7366" Type="http://schemas.openxmlformats.org/officeDocument/2006/relationships/hyperlink" Target="https://www.caixa.gov.br/Downloads/sinapi-cadernos-tecnicos/SINAPI-CT-MASSA-UNICA-EXTERNA.pdf" TargetMode="External"/><Relationship Id="rId7780" Type="http://schemas.openxmlformats.org/officeDocument/2006/relationships/hyperlink" Target="https://www.caixa.gov.br/Downloads/sinapi-cadernos-tecnicos/SINAPI-CT-PERFURACAO-HORIZONTAL-DIRECIONAL-HDD.pdf" TargetMode="External"/><Relationship Id="rId8417" Type="http://schemas.openxmlformats.org/officeDocument/2006/relationships/hyperlink" Target="https://www.caixa.gov.br/Downloads/sinapi-cadernos-tecnicos/SINAPI-CT-RASGOS-E-FIXACOES.pdf" TargetMode="External"/><Relationship Id="rId1804" Type="http://schemas.openxmlformats.org/officeDocument/2006/relationships/hyperlink" Target="https://www.caixa.gov.br/Downloads/sinapi-cadernos-tecnicos/SINAPI-CT-CUSTOS-HORARIOS-PRODUTIVO-E-IMPRODUTIVO-DOS-EQUIPAMENTOS.pdf" TargetMode="External"/><Relationship Id="rId6382" Type="http://schemas.openxmlformats.org/officeDocument/2006/relationships/hyperlink" Target="https://www.caixa.gov.br/Downloads/sinapi-cadernos-tecnicos/SINAPI-CT-INSTALACOES-EM-COBRE.pdf" TargetMode="External"/><Relationship Id="rId7019" Type="http://schemas.openxmlformats.org/officeDocument/2006/relationships/hyperlink" Target="https://www.caixa.gov.br/Downloads/sinapi-metodologia/Livro_SINAPI_Calculos_Parametros.pdf" TargetMode="External"/><Relationship Id="rId7433" Type="http://schemas.openxmlformats.org/officeDocument/2006/relationships/hyperlink" Target="https://www.caixa.gov.br/Downloads/sinapi-cadernos-tecnicos/SINAPI-CT-MOBILIARIO-URBANO.pdf" TargetMode="External"/><Relationship Id="rId8831" Type="http://schemas.openxmlformats.org/officeDocument/2006/relationships/hyperlink" Target="https://www.caixa.gov.br/Downloads/sinapi-cadernos-tecnicos/SINAPI-CT-SINALIZACAO-VERTICAL-VIARIA.pdf" TargetMode="External"/><Relationship Id="rId3976" Type="http://schemas.openxmlformats.org/officeDocument/2006/relationships/hyperlink" Target="https://www.caixa.gov.br/Downloads/sinapi-cadernos-tecnicos/SINAPI-CT-FUNDACOES-RASAS-(BLOCOS-SAPATAS-VIGAS-BALDRAME).pdf" TargetMode="External"/><Relationship Id="rId6035" Type="http://schemas.openxmlformats.org/officeDocument/2006/relationships/hyperlink" Target="https://www.caixa.gov.br/Downloads/sinapi-cadernos-tecnicos/SINAPI-CT-INSTALACOES-DE-GAS-E-INCENDIO-EM-ACO-E-FERRO-GALVANIZADO.pdf" TargetMode="External"/><Relationship Id="rId897" Type="http://schemas.openxmlformats.org/officeDocument/2006/relationships/hyperlink" Target="https://www.caixa.gov.br/Downloads/sinapi-cadernos-tecnicos/SINAPI-CT-ATERROS-BASES-SUB-BASES-E-IMPRIMACOES.pdf" TargetMode="External"/><Relationship Id="rId2578" Type="http://schemas.openxmlformats.org/officeDocument/2006/relationships/hyperlink" Target="https://www.caixa.gov.br/Downloads/sinapi-cadernos-tecnicos/SINAPI-CT-DEPRECIACAO-JUROS-IMPOSTOS-E-SEGUROS-MANUTENCAO-E-MATERIAIS-NA-OPERACAO-DOS-EQUIPAMENTOS.pdf" TargetMode="External"/><Relationship Id="rId2992" Type="http://schemas.openxmlformats.org/officeDocument/2006/relationships/hyperlink" Target="https://www.caixa.gov.br/Downloads/sinapi-cadernos-tecnicos/SINAPI-CT-EQUIPAMENTOS-DE-PROTECAO-COLETIVA.pdf" TargetMode="External"/><Relationship Id="rId3629" Type="http://schemas.openxmlformats.org/officeDocument/2006/relationships/hyperlink" Target="https://www.caixa.gov.br/Downloads/sinapi-cadernos-tecnicos/SINAPI-CT-ESTRUTURA-E-TRAMA-PARA-COBERTURA.pdf" TargetMode="External"/><Relationship Id="rId5051" Type="http://schemas.openxmlformats.org/officeDocument/2006/relationships/hyperlink" Target="https://www.caixa.gov.br/Downloads/sinapi-cadernos-tecnicos/SINAPI-CT-INSTALACOES-HIDRAULICAS-RESERVACAO-E-BOMBAS-DE-RECALQUE.pdf" TargetMode="External"/><Relationship Id="rId7500" Type="http://schemas.openxmlformats.org/officeDocument/2006/relationships/hyperlink" Target="https://www.caixa.gov.br/Downloads/sinapi-cadernos-tecnicos/SINAPI-CT-PAREDES-DE-CONCRETO-ARMACAO.pdf" TargetMode="External"/><Relationship Id="rId9258" Type="http://schemas.openxmlformats.org/officeDocument/2006/relationships/hyperlink" Target="https://www.caixa.gov.br/Downloads/sinapi-cadernos-tecnicos/SINAPI-CT-TRANSPORTE-CARGA-E-DESCARGA-DE-MATERIAIS.pdf" TargetMode="External"/><Relationship Id="rId964" Type="http://schemas.openxmlformats.org/officeDocument/2006/relationships/hyperlink" Target="https://www.caixa.gov.br/Downloads/sinapi-cadernos-tecnicos/SINAPI-CT-ATERROS-BASES-SUB-BASES-E-IMPRIMACOES.pdf" TargetMode="External"/><Relationship Id="rId1594" Type="http://schemas.openxmlformats.org/officeDocument/2006/relationships/hyperlink" Target="https://www.caixa.gov.br/Downloads/sinapi-cadernos-tecnicos/SINAPI-CT-CUSTOS-HORARIOS-PRODUTIVO-E-IMPRODUTIVO-DOS-EQUIPAMENTOS.pdf" TargetMode="External"/><Relationship Id="rId2645" Type="http://schemas.openxmlformats.org/officeDocument/2006/relationships/hyperlink" Target="https://www.caixa.gov.br/Downloads/sinapi-cadernos-tecnicos/SINAPI-CT-DEPRECIACAO-JUROS-IMPOSTOS-E-SEGUROS-MANUTENCAO-E-MATERIAIS-NA-OPERACAO-DOS-EQUIPAMENTOS.pdf" TargetMode="External"/><Relationship Id="rId6102" Type="http://schemas.openxmlformats.org/officeDocument/2006/relationships/hyperlink" Target="https://www.caixa.gov.br/Downloads/sinapi-cadernos-tecnicos/SINAPI-CT-INSTALACOES-DE-GAS-E-INCENDIO-EM-ACO-E-FERRO-GALVANIZADO.pdf" TargetMode="External"/><Relationship Id="rId9672" Type="http://schemas.openxmlformats.org/officeDocument/2006/relationships/hyperlink" Target="https://www.caixa.gov.br/Downloads/sinapi-cadernos-tecnicos/SINAPI-CT-VALVULAS-PARA-REDES-DE-SANEAMENTO.pdf" TargetMode="External"/><Relationship Id="rId617" Type="http://schemas.openxmlformats.org/officeDocument/2006/relationships/hyperlink" Target="https://www.caixa.gov.br/Downloads/sinapi-cadernos-tecnicos/SINAPI-CT-ASSENTAMENTO-DE-TUBOS-DE-PVC-E-METALICOS-EM-REDES-DE-AGUA.pdf" TargetMode="External"/><Relationship Id="rId1247" Type="http://schemas.openxmlformats.org/officeDocument/2006/relationships/hyperlink" Target="https://www.caixa.gov.br/Downloads/sinapi-cadernos-tecnicos/SINAPI-CT-CERCAS-PROTETORES-E-ALAMBRADOS.pdf" TargetMode="External"/><Relationship Id="rId1661" Type="http://schemas.openxmlformats.org/officeDocument/2006/relationships/hyperlink" Target="https://www.caixa.gov.br/Downloads/sinapi-cadernos-tecnicos/SINAPI-CT-CUSTOS-HORARIOS-PRODUTIVO-E-IMPRODUTIVO-DOS-EQUIPAMENTOS.pdf" TargetMode="External"/><Relationship Id="rId2712" Type="http://schemas.openxmlformats.org/officeDocument/2006/relationships/hyperlink" Target="https://www.caixa.gov.br/Downloads/sinapi-cadernos-tecnicos/SINAPI-CT-DEPRECIACAO-JUROS-IMPOSTOS-E-SEGUROS-MANUTENCAO-E-MATERIAIS-NA-OPERACAO-DOS-EQUIPAMENTOS.pdf" TargetMode="External"/><Relationship Id="rId5868" Type="http://schemas.openxmlformats.org/officeDocument/2006/relationships/hyperlink" Target="https://www.caixa.gov.br/Downloads/sinapi-cadernos-tecnicos/SINAPI-CT-INSTALACOES-PREDIAIS-DE-AGUAS-PLUVIAIS-TUBOS-CONEXOES-CAIXAS-E-RALOS.pdf" TargetMode="External"/><Relationship Id="rId6919" Type="http://schemas.openxmlformats.org/officeDocument/2006/relationships/hyperlink" Target="https://www.caixa.gov.br/Downloads/sinapi-metodologia/Livro_SINAPI_Calculos_Parametros.pdf" TargetMode="External"/><Relationship Id="rId8274" Type="http://schemas.openxmlformats.org/officeDocument/2006/relationships/hyperlink" Target="https://www.caixa.gov.br/Downloads/sinapi-cadernos-tecnicos/SINAPI-CT-POCOS-DE-VISITA-E-CAIXAS-PARA-BOCAS-DE-LOBO.pdf" TargetMode="External"/><Relationship Id="rId9325" Type="http://schemas.openxmlformats.org/officeDocument/2006/relationships/hyperlink" Target="https://www.caixa.gov.br/Downloads/sinapi-cadernos-tecnicos/SINAPI-CT-TRANSPORTE-CARGA-E-DESCARGA-DE-MATERIAIS.pdf" TargetMode="External"/><Relationship Id="rId1314" Type="http://schemas.openxmlformats.org/officeDocument/2006/relationships/hyperlink" Target="https://www.caixa.gov.br/Downloads/sinapi-cadernos-tecnicos/SINAPI-CT-CONCRETO-PROJETADO.pdf" TargetMode="External"/><Relationship Id="rId4884" Type="http://schemas.openxmlformats.org/officeDocument/2006/relationships/hyperlink" Target="https://www.caixa.gov.br/Downloads/sinapi-cadernos-tecnicos/SINAPI-CT-INSTALACOES-HIDRAULICAS-RESERVACAO-E-BOMBAS-DE-RECALQUE.pdf" TargetMode="External"/><Relationship Id="rId5935" Type="http://schemas.openxmlformats.org/officeDocument/2006/relationships/hyperlink" Target="https://www.caixa.gov.br/Downloads/sinapi-cadernos-tecnicos/SINAPI-CT-INSTALACOES-DE-GAS-E-INCENDIO-EM-ACO-E-FERRO-GALVANIZADO.pdf" TargetMode="External"/><Relationship Id="rId7290" Type="http://schemas.openxmlformats.org/officeDocument/2006/relationships/hyperlink" Target="https://www.caixa.gov.br/Downloads/sinapi-cadernos-tecnicos/SINAPI-CT-MASSA-UNICA-EXTERNA.pdf" TargetMode="External"/><Relationship Id="rId8341" Type="http://schemas.openxmlformats.org/officeDocument/2006/relationships/hyperlink" Target="https://www.caixa.gov.br/Downloads/sinapi-cadernos-tecnicos/SINAPI-CT-RADIER-PISO-DE-CONCRETO-E-LAJE-SOBRE-SOLO.pdf" TargetMode="External"/><Relationship Id="rId3486" Type="http://schemas.openxmlformats.org/officeDocument/2006/relationships/hyperlink" Target="https://www.caixa.gov.br/Downloads/sinapi-cadernos-tecnicos/SINAPI-CT-ESQUADRIAS-PORTAS.pdf" TargetMode="External"/><Relationship Id="rId4537" Type="http://schemas.openxmlformats.org/officeDocument/2006/relationships/hyperlink" Target="https://www.caixa.gov.br/Downloads/sinapi-cadernos-tecnicos/SINAPI-CT-INSTALACOES-ELETRICAS-ELETRODUTOS-EMBUTIDOS-CABOS-CAIXAS-TOMADAS-E-INTERRUPTORES.pdf" TargetMode="External"/><Relationship Id="rId20" Type="http://schemas.openxmlformats.org/officeDocument/2006/relationships/hyperlink" Target="https://www.caixa.gov.br/Downloads/sinapi-cadernos-tecnicos/SINAPI-CT-ALVENARIA-ESTRUTURAL-BLOCOS-DE-CONCRETO.pdf" TargetMode="External"/><Relationship Id="rId2088" Type="http://schemas.openxmlformats.org/officeDocument/2006/relationships/hyperlink" Target="https://www.caixa.gov.br/Downloads/sinapi-cadernos-tecnicos/SINAPI-CT-DEPRECIACAO-JUROS-IMPOSTOS-E-SEGUROS-MANUTENCAO-E-MATERIAIS-NA-OPERACAO-DOS-EQUIPAMENTOS.pdf" TargetMode="External"/><Relationship Id="rId3139" Type="http://schemas.openxmlformats.org/officeDocument/2006/relationships/hyperlink" Target="https://www.caixa.gov.br/Downloads/sinapi-cadernos-tecnicos/SINAPI-CT-ESCADAS.pdf" TargetMode="External"/><Relationship Id="rId4951" Type="http://schemas.openxmlformats.org/officeDocument/2006/relationships/hyperlink" Target="https://www.caixa.gov.br/Downloads/sinapi-cadernos-tecnicos/SINAPI-CT-INSTALACOES-HIDRAULICAS-RESERVACAO-E-BOMBAS-DE-RECALQUE.pdf" TargetMode="External"/><Relationship Id="rId7010" Type="http://schemas.openxmlformats.org/officeDocument/2006/relationships/hyperlink" Target="https://www.caixa.gov.br/Downloads/sinapi-metodologia/Livro_SINAPI_Calculos_Parametros.pdf" TargetMode="External"/><Relationship Id="rId474" Type="http://schemas.openxmlformats.org/officeDocument/2006/relationships/hyperlink" Target="https://www.caixa.gov.br/Downloads/sinapi-cadernos-tecnicos/SINAPI-CT-ASSENTAMENTO-DE-TUBOS-DE-PVC-E-METALICOS-EM-REDES-DE-AGUA.pdf" TargetMode="External"/><Relationship Id="rId2155" Type="http://schemas.openxmlformats.org/officeDocument/2006/relationships/hyperlink" Target="https://www.caixa.gov.br/Downloads/sinapi-cadernos-tecnicos/SINAPI-CT-DEPRECIACAO-JUROS-IMPOSTOS-E-SEGUROS-MANUTENCAO-E-MATERIAIS-NA-OPERACAO-DOS-EQUIPAMENTOS.pdf" TargetMode="External"/><Relationship Id="rId3553" Type="http://schemas.openxmlformats.org/officeDocument/2006/relationships/hyperlink" Target="https://www.caixa.gov.br/Downloads/sinapi-cadernos-tecnicos/SINAPI-CT-ESQUADRIAS-PORTAS.pdf" TargetMode="External"/><Relationship Id="rId4604" Type="http://schemas.openxmlformats.org/officeDocument/2006/relationships/hyperlink" Target="https://www.caixa.gov.br/Downloads/sinapi-cadernos-tecnicos/SINAPI-CT-INSTALACOES-ELETRICAS-ELETRODUTOS-CONEXOES-E-CONDULETES-APARENTES.pdf" TargetMode="External"/><Relationship Id="rId9182" Type="http://schemas.openxmlformats.org/officeDocument/2006/relationships/hyperlink" Target="https://www.caixa.gov.br/Downloads/sinapi-cadernos-tecnicos/SINAPI-CT-TRANSPORTE-DE-MATERIAIS-DENTRO-DO-CANTEIRO-DE-OBRAS.pdf" TargetMode="External"/><Relationship Id="rId127" Type="http://schemas.openxmlformats.org/officeDocument/2006/relationships/hyperlink" Target="https://www.caixa.gov.br/Downloads/sinapi-cadernos-tecnicos/SINAPI-CT-ARGAMASSAS.pdf" TargetMode="External"/><Relationship Id="rId3206" Type="http://schemas.openxmlformats.org/officeDocument/2006/relationships/hyperlink" Target="https://www.caixa.gov.br/Downloads/sinapi-cadernos-tecnicos/SINAPI-CT-ESCAVACAO-VERTICAL-A-CEU-ABERTO.pdf" TargetMode="External"/><Relationship Id="rId3620" Type="http://schemas.openxmlformats.org/officeDocument/2006/relationships/hyperlink" Target="https://www.caixa.gov.br/Downloads/sinapi-cadernos-tecnicos/SINAPI-CT-ESTRUTURA-E-TRAMA-PARA-COBERTURA.pdf" TargetMode="External"/><Relationship Id="rId6776" Type="http://schemas.openxmlformats.org/officeDocument/2006/relationships/hyperlink" Target="https://www.caixa.gov.br/Downloads/sinapi-metodologia/Livro_SINAPI_Calculos_Parametros.pdf" TargetMode="External"/><Relationship Id="rId7827" Type="http://schemas.openxmlformats.org/officeDocument/2006/relationships/hyperlink" Target="https://www.caixa.gov.br/Downloads/sinapi-cadernos-tecnicos/SINAPI-CT-PINTURA-EXTERNA.pdf" TargetMode="External"/><Relationship Id="rId541" Type="http://schemas.openxmlformats.org/officeDocument/2006/relationships/hyperlink" Target="https://www.caixa.gov.br/Downloads/sinapi-cadernos-tecnicos/SINAPI-CT-ASSENTAMENTO-DE-TUBOS-DE-PVC-E-METALICOS-EM-REDES-DE-AGUA.pdf" TargetMode="External"/><Relationship Id="rId1171" Type="http://schemas.openxmlformats.org/officeDocument/2006/relationships/hyperlink" Target="https://www.caixa.gov.br/Downloads/sinapi-cadernos-tecnicos/SINAPI-CT-CAIXAS-DE-AGUA-PARA-EDIFICACOES.pdf" TargetMode="External"/><Relationship Id="rId2222" Type="http://schemas.openxmlformats.org/officeDocument/2006/relationships/hyperlink" Target="https://www.caixa.gov.br/Downloads/sinapi-cadernos-tecnicos/SINAPI-CT-DEPRECIACAO-JUROS-IMPOSTOS-E-SEGUROS-MANUTENCAO-E-MATERIAIS-NA-OPERACAO-DOS-EQUIPAMENTOS.pdf" TargetMode="External"/><Relationship Id="rId5378" Type="http://schemas.openxmlformats.org/officeDocument/2006/relationships/hyperlink" Target="https://www.caixa.gov.br/Downloads/sinapi-cadernos-tecnicos/SINAPI-CT-INSTALACOES-PREDIAIS-DE-ESGOTO-TUBOS-E-CONEXOES.pdf" TargetMode="External"/><Relationship Id="rId5792" Type="http://schemas.openxmlformats.org/officeDocument/2006/relationships/hyperlink" Target="https://www.caixa.gov.br/Downloads/sinapi-cadernos-tecnicos/SINAPI-CT-INSTALACOES-PREDIAIS-DE-AGUA-QUENTE-EM-CPVC.pdf" TargetMode="External"/><Relationship Id="rId6429" Type="http://schemas.openxmlformats.org/officeDocument/2006/relationships/hyperlink" Target="https://www.caixa.gov.br/Downloads/sinapi-cadernos-tecnicos/SINAPI-CT-INSTALACOES-EM-COBRE.pdf" TargetMode="External"/><Relationship Id="rId6843" Type="http://schemas.openxmlformats.org/officeDocument/2006/relationships/hyperlink" Target="https://www.caixa.gov.br/Downloads/sinapi-metodologia/Livro_SINAPI_Calculos_Parametros.pdf" TargetMode="External"/><Relationship Id="rId1988" Type="http://schemas.openxmlformats.org/officeDocument/2006/relationships/hyperlink" Target="https://www.caixa.gov.br/Downloads/sinapi-cadernos-tecnicos/SINAPI-CT-DEPRECIACAO-JUROS-IMPOSTOS-E-SEGUROS-MANUTENCAO-E-MATERIAIS-NA-OPERACAO-DOS-EQUIPAMENTOS.pdf" TargetMode="External"/><Relationship Id="rId4394" Type="http://schemas.openxmlformats.org/officeDocument/2006/relationships/hyperlink" Target="https://www.caixa.gov.br/Downloads/sinapi-cadernos-tecnicos/SINAPI-CT-INSTALACOES-ELETRICAS-ELETRODUTOS-EMBUTIDOS-CABOS-CAIXAS-TOMADAS-E-INTERRUPTORES.pdf" TargetMode="External"/><Relationship Id="rId5445" Type="http://schemas.openxmlformats.org/officeDocument/2006/relationships/hyperlink" Target="https://www.caixa.gov.br/Downloads/sinapi-cadernos-tecnicos/SINAPI-CT-INSTALACOES-PREDIAIS-DE-AGUA-FRIA-EM-PVC.pdf" TargetMode="External"/><Relationship Id="rId4047" Type="http://schemas.openxmlformats.org/officeDocument/2006/relationships/hyperlink" Target="https://www.caixa.gov.br/Downloads/sinapi-cadernos-tecnicos/SINAPI-CT-FORMAS-PARA-ESTRUTURAS-DE-CONCRETO-ARMADO.pdf" TargetMode="External"/><Relationship Id="rId4461" Type="http://schemas.openxmlformats.org/officeDocument/2006/relationships/hyperlink" Target="https://www.caixa.gov.br/Downloads/sinapi-cadernos-tecnicos/SINAPI-CT-INSTALACOES-ELETRICAS-ELETRODUTOS-EMBUTIDOS-CABOS-CAIXAS-TOMADAS-E-INTERRUPTORES.pdf" TargetMode="External"/><Relationship Id="rId5512" Type="http://schemas.openxmlformats.org/officeDocument/2006/relationships/hyperlink" Target="https://www.caixa.gov.br/Downloads/sinapi-cadernos-tecnicos/SINAPI-CT-INSTALACOES-PREDIAIS-DE-AGUA-FRIA-EM-PVC.pdf" TargetMode="External"/><Relationship Id="rId6910" Type="http://schemas.openxmlformats.org/officeDocument/2006/relationships/hyperlink" Target="https://www.caixa.gov.br/Downloads/sinapi-metodologia/Livro_SINAPI_Calculos_Parametros.pdf" TargetMode="External"/><Relationship Id="rId8668" Type="http://schemas.openxmlformats.org/officeDocument/2006/relationships/hyperlink" Target="https://www.caixa.gov.br/Downloads/sinapi-cadernos-tecnicos/SINAPI-CT-REDES-DE-AGUA-E-ESGOTO-EM-PEAD-LISO-(TUBOS-E-CONEXOES).pdf" TargetMode="External"/><Relationship Id="rId9719" Type="http://schemas.openxmlformats.org/officeDocument/2006/relationships/hyperlink" Target="https://www.caixa.gov.br/Downloads/sinapi-cadernos-tecnicos/SINAPI-CT-VALVULAS-PARA-REDES-DE-SANEAMENTO.pdf" TargetMode="External"/><Relationship Id="rId3063" Type="http://schemas.openxmlformats.org/officeDocument/2006/relationships/hyperlink" Target="https://www.caixa.gov.br/Downloads/sinapi-cadernos-tecnicos/SINAPI-CT-ESCADAS.pdf" TargetMode="External"/><Relationship Id="rId4114" Type="http://schemas.openxmlformats.org/officeDocument/2006/relationships/hyperlink" Target="https://www.caixa.gov.br/Downloads/sinapi-cadernos-tecnicos/SINAPI-CT-FORMAS-PARA-ESTRUTURAS-DE-CONCRETO-ARMADO.pdf" TargetMode="External"/><Relationship Id="rId1708" Type="http://schemas.openxmlformats.org/officeDocument/2006/relationships/hyperlink" Target="https://www.caixa.gov.br/Downloads/sinapi-cadernos-tecnicos/SINAPI-CT-CUSTOS-HORARIOS-PRODUTIVO-E-IMPRODUTIVO-DOS-EQUIPAMENTOS.pdf" TargetMode="External"/><Relationship Id="rId3130" Type="http://schemas.openxmlformats.org/officeDocument/2006/relationships/hyperlink" Target="https://www.caixa.gov.br/Downloads/sinapi-cadernos-tecnicos/SINAPI-CT-ESCADAS.pdf" TargetMode="External"/><Relationship Id="rId6286" Type="http://schemas.openxmlformats.org/officeDocument/2006/relationships/hyperlink" Target="https://www.caixa.gov.br/Downloads/sinapi-cadernos-tecnicos/SINAPI-CT-INSTALACOES-DE-GAS-EM-PEX-MULTICAMADAS.pdf" TargetMode="External"/><Relationship Id="rId7337" Type="http://schemas.openxmlformats.org/officeDocument/2006/relationships/hyperlink" Target="https://www.caixa.gov.br/Downloads/sinapi-cadernos-tecnicos/SINAPI-CT-MASSA-UNICA-EXTERNA.pdf" TargetMode="External"/><Relationship Id="rId7684" Type="http://schemas.openxmlformats.org/officeDocument/2006/relationships/hyperlink" Target="https://www.caixa.gov.br/Downloads/sinapi-cadernos-tecnicos/SINAPI-CT-PAVIMENTO-INTERTRAVADO.pdf" TargetMode="External"/><Relationship Id="rId8735" Type="http://schemas.openxmlformats.org/officeDocument/2006/relationships/hyperlink" Target="https://www.caixa.gov.br/Downloads/sinapi-cadernos-tecnicos/SINAPI-CT-REDES-DE-AGUA-E-ESGOTO-EM-PEAD-LISO-(TUBOS-E-CONEXOES).pdf" TargetMode="External"/><Relationship Id="rId7751" Type="http://schemas.openxmlformats.org/officeDocument/2006/relationships/hyperlink" Target="https://www.caixa.gov.br/Downloads/sinapi-cadernos-tecnicos/SINAPI-CT-PERFURACAO-HORIZONTAL-DIRECIONAL-HDD.pdf" TargetMode="External"/><Relationship Id="rId8802" Type="http://schemas.openxmlformats.org/officeDocument/2006/relationships/hyperlink" Target="https://www.caixa.gov.br/Downloads/sinapi-cadernos-tecnicos/SINAPI-CT-REVESTIMENTOS-CERAMICOS-INTERNOS.pdf" TargetMode="External"/><Relationship Id="rId2896" Type="http://schemas.openxmlformats.org/officeDocument/2006/relationships/hyperlink" Target="https://www.caixa.gov.br/Downloads/sinapi-cadernos-tecnicos/SINAPI-CT-ELETROCALHAS.pdf" TargetMode="External"/><Relationship Id="rId3947" Type="http://schemas.openxmlformats.org/officeDocument/2006/relationships/hyperlink" Target="https://www.caixa.gov.br/Downloads/sinapi-cadernos-tecnicos/SINAPI-CT-FOSSAS-E-SUMIDOUROS.pdf" TargetMode="External"/><Relationship Id="rId6353" Type="http://schemas.openxmlformats.org/officeDocument/2006/relationships/hyperlink" Target="https://www.caixa.gov.br/Downloads/sinapi-cadernos-tecnicos/SINAPI-CT-INSTALACOES-DE-AR-CONDICIONADO.pdf" TargetMode="External"/><Relationship Id="rId7404" Type="http://schemas.openxmlformats.org/officeDocument/2006/relationships/hyperlink" Target="https://www.caixa.gov.br/Downloads/sinapi-cadernos-tecnicos/SINAPI-CT-MASSA-UNICA-INTERNA.pdf" TargetMode="External"/><Relationship Id="rId868" Type="http://schemas.openxmlformats.org/officeDocument/2006/relationships/hyperlink" Target="https://www.caixa.gov.br/Downloads/sinapi-cadernos-tecnicos/SINAPI-CT-ATERROS-BASES-SUB-BASES-E-IMPRIMACOES.pdf" TargetMode="External"/><Relationship Id="rId1498" Type="http://schemas.openxmlformats.org/officeDocument/2006/relationships/hyperlink" Target="https://www.caixa.gov.br/Downloads/sinapi-cadernos-tecnicos/SINAPI-CT-CUSTOS-HORARIOS-PRODUTIVO-E-IMPRODUTIVO-DOS-EQUIPAMENTOS.pdf" TargetMode="External"/><Relationship Id="rId2549" Type="http://schemas.openxmlformats.org/officeDocument/2006/relationships/hyperlink" Target="https://www.caixa.gov.br/Downloads/sinapi-cadernos-tecnicos/SINAPI-CT-DEPRECIACAO-JUROS-IMPOSTOS-E-SEGUROS-MANUTENCAO-E-MATERIAIS-NA-OPERACAO-DOS-EQUIPAMENTOS.pdf" TargetMode="External"/><Relationship Id="rId2963" Type="http://schemas.openxmlformats.org/officeDocument/2006/relationships/hyperlink" Target="https://www.caixa.gov.br/Downloads/sinapi-cadernos-tecnicos/SINAPI-CT-ENERGIA-SOLAR-PARA-EDIFICACOES.pdf" TargetMode="External"/><Relationship Id="rId6006" Type="http://schemas.openxmlformats.org/officeDocument/2006/relationships/hyperlink" Target="https://www.caixa.gov.br/Downloads/sinapi-cadernos-tecnicos/SINAPI-CT-INSTALACOES-DE-GAS-E-INCENDIO-EM-ACO-E-FERRO-GALVANIZADO.pdf" TargetMode="External"/><Relationship Id="rId6420" Type="http://schemas.openxmlformats.org/officeDocument/2006/relationships/hyperlink" Target="https://www.caixa.gov.br/Downloads/sinapi-cadernos-tecnicos/SINAPI-CT-INSTALACOES-EM-COBRE.pdf" TargetMode="External"/><Relationship Id="rId9576" Type="http://schemas.openxmlformats.org/officeDocument/2006/relationships/hyperlink" Target="https://www.caixa.gov.br/Downloads/sinapi-cadernos-tecnicos/SINAPI-CT-VALVULAS-E-REGISTROS-PARA-SISTEMAS-PREDIAIS.pdf" TargetMode="External"/><Relationship Id="rId935" Type="http://schemas.openxmlformats.org/officeDocument/2006/relationships/hyperlink" Target="https://www.caixa.gov.br/Downloads/sinapi-cadernos-tecnicos/SINAPI-CT-ATERROS-BASES-SUB-BASES-E-IMPRIMACOES.pdf" TargetMode="External"/><Relationship Id="rId1565" Type="http://schemas.openxmlformats.org/officeDocument/2006/relationships/hyperlink" Target="https://www.caixa.gov.br/Downloads/sinapi-cadernos-tecnicos/SINAPI-CT-CUSTOS-HORARIOS-PRODUTIVO-E-IMPRODUTIVO-DOS-EQUIPAMENTOS.pdf" TargetMode="External"/><Relationship Id="rId2616" Type="http://schemas.openxmlformats.org/officeDocument/2006/relationships/hyperlink" Target="https://www.caixa.gov.br/Downloads/sinapi-cadernos-tecnicos/SINAPI-CT-DEPRECIACAO-JUROS-IMPOSTOS-E-SEGUROS-MANUTENCAO-E-MATERIAIS-NA-OPERACAO-DOS-EQUIPAMENTOS.pdf" TargetMode="External"/><Relationship Id="rId5022" Type="http://schemas.openxmlformats.org/officeDocument/2006/relationships/hyperlink" Target="https://www.caixa.gov.br/Downloads/sinapi-cadernos-tecnicos/SINAPI-CT-INSTALACOES-HIDRAULICAS-RESERVACAO-E-BOMBAS-DE-RECALQUE.pdf" TargetMode="External"/><Relationship Id="rId8178" Type="http://schemas.openxmlformats.org/officeDocument/2006/relationships/hyperlink" Target="https://www.caixa.gov.br/Downloads/sinapi-cadernos-tecnicos/SINAPI-CT-POCOS-DE-VISITA-E-CAIXAS-PARA-BOCAS-DE-LOBO.pdf" TargetMode="External"/><Relationship Id="rId8592" Type="http://schemas.openxmlformats.org/officeDocument/2006/relationships/hyperlink" Target="https://www.caixa.gov.br/Downloads/sinapi-cadernos-tecnicos/SINAPI-CT-REDES-DE-LOGICA-TELEFONIA-E-IMAGEM.pdf" TargetMode="External"/><Relationship Id="rId9229" Type="http://schemas.openxmlformats.org/officeDocument/2006/relationships/hyperlink" Target="https://www.caixa.gov.br/Downloads/sinapi-cadernos-tecnicos/SINAPI-CT-TRANSPORTE-DE-MATERIAIS-DENTRO-DO-CANTEIRO-DE-OBRAS.pdf" TargetMode="External"/><Relationship Id="rId9643" Type="http://schemas.openxmlformats.org/officeDocument/2006/relationships/hyperlink" Target="https://www.caixa.gov.br/Downloads/sinapi-cadernos-tecnicos/SINAPI-CT-VALVULAS-E-REGISTROS-PARA-SISTEMAS-PREDIAIS.pdf" TargetMode="External"/><Relationship Id="rId1218" Type="http://schemas.openxmlformats.org/officeDocument/2006/relationships/hyperlink" Target="https://www.caixa.gov.br/Downloads/sinapi-cadernos-tecnicos/SINAPI-CT-CANALETAS-GRELHAS-E-CAIXAS-COM-GRELHA-PARA-DRENAGEM.pdf" TargetMode="External"/><Relationship Id="rId7194" Type="http://schemas.openxmlformats.org/officeDocument/2006/relationships/hyperlink" Target="https://www.caixa.gov.br/Downloads/sinapi-cadernos-tecnicos/SINAPI-CT-LOUCAS-E-METAIS.pdf" TargetMode="External"/><Relationship Id="rId8245" Type="http://schemas.openxmlformats.org/officeDocument/2006/relationships/hyperlink" Target="https://www.caixa.gov.br/Downloads/sinapi-cadernos-tecnicos/SINAPI-CT-POCOS-DE-VISITA-E-CAIXAS-PARA-BOCAS-DE-LOBO.pdf" TargetMode="External"/><Relationship Id="rId1632" Type="http://schemas.openxmlformats.org/officeDocument/2006/relationships/hyperlink" Target="https://www.caixa.gov.br/Downloads/sinapi-cadernos-tecnicos/SINAPI-CT-CUSTOS-HORARIOS-PRODUTIVO-E-IMPRODUTIVO-DOS-EQUIPAMENTOS.pdf" TargetMode="External"/><Relationship Id="rId4788" Type="http://schemas.openxmlformats.org/officeDocument/2006/relationships/hyperlink" Target="https://www.caixa.gov.br/Downloads/sinapi-cadernos-tecnicos/SINAPI-CT-INSTALACOES-ELETRICAS-REDE-DE-DISTRIBUICAO.pdf" TargetMode="External"/><Relationship Id="rId5839" Type="http://schemas.openxmlformats.org/officeDocument/2006/relationships/hyperlink" Target="https://www.caixa.gov.br/Downloads/sinapi-cadernos-tecnicos/SINAPI-CT-INSTALACOES-PREDIAIS-DE-AGUAS-PLUVIAIS-TUBOS-CONEXOES-CAIXAS-E-RALOS.pdf" TargetMode="External"/><Relationship Id="rId7261" Type="http://schemas.openxmlformats.org/officeDocument/2006/relationships/hyperlink" Target="https://www.caixa.gov.br/Downloads/sinapi-cadernos-tecnicos/SINAPI-CT-LUMINARIAS-EXTERNAS.pdf" TargetMode="External"/><Relationship Id="rId9710" Type="http://schemas.openxmlformats.org/officeDocument/2006/relationships/hyperlink" Target="https://www.caixa.gov.br/Downloads/sinapi-cadernos-tecnicos/SINAPI-CT-VALVULAS-PARA-REDES-DE-SANEAMENTO.pdf" TargetMode="External"/><Relationship Id="rId4855" Type="http://schemas.openxmlformats.org/officeDocument/2006/relationships/hyperlink" Target="https://www.caixa.gov.br/Downloads/sinapi-cadernos-tecnicos/SINAPI-CT-INSTALACOES-HIDRAULICAS-RESERVACAO-E-BOMBAS-DE-RECALQUE.pdf" TargetMode="External"/><Relationship Id="rId5906" Type="http://schemas.openxmlformats.org/officeDocument/2006/relationships/hyperlink" Target="https://www.caixa.gov.br/Downloads/sinapi-cadernos-tecnicos/SINAPI-CT-INSTALACOES-DE-DIVISORIAS-DIVERSAS.pdf" TargetMode="External"/><Relationship Id="rId8312" Type="http://schemas.openxmlformats.org/officeDocument/2006/relationships/hyperlink" Target="https://www.caixa.gov.br/Downloads/sinapi-cadernos-tecnicos/SINAPI-CT-PRODUCAO-DE-CONCRETOS-E-ARGAMASSAS-UTILIZANDO-AGREGADO-RECICLADO.pdf" TargetMode="External"/><Relationship Id="rId3457" Type="http://schemas.openxmlformats.org/officeDocument/2006/relationships/hyperlink" Target="https://www.caixa.gov.br/Downloads/sinapi-cadernos-tecnicos/SINAPI-CT-ESQUADRIAS-PORTAS.pdf" TargetMode="External"/><Relationship Id="rId3871" Type="http://schemas.openxmlformats.org/officeDocument/2006/relationships/hyperlink" Target="https://www.caixa.gov.br/Downloads/sinapi-cadernos-tecnicos/SINAPI-CT-EXECUCAO-DE-TIRANTES.pdf" TargetMode="External"/><Relationship Id="rId4508" Type="http://schemas.openxmlformats.org/officeDocument/2006/relationships/hyperlink" Target="https://www.caixa.gov.br/Downloads/sinapi-cadernos-tecnicos/SINAPI-CT-INSTALACOES-ELETRICAS-ELETRODUTOS-EMBUTIDOS-CABOS-CAIXAS-TOMADAS-E-INTERRUPTORES.pdf" TargetMode="External"/><Relationship Id="rId4922" Type="http://schemas.openxmlformats.org/officeDocument/2006/relationships/hyperlink" Target="https://www.caixa.gov.br/Downloads/sinapi-cadernos-tecnicos/SINAPI-CT-INSTALACOES-HIDRAULICAS-RESERVACAO-E-BOMBAS-DE-RECALQUE.pdf" TargetMode="External"/><Relationship Id="rId378" Type="http://schemas.openxmlformats.org/officeDocument/2006/relationships/hyperlink" Target="https://www.caixa.gov.br/Downloads/sinapi-cadernos-tecnicos/SINAPI-CT-ASSENTAMENTO-DE-TUBOS-DE-ESGOTO-EM-PVC-E-PEAD.pdf" TargetMode="External"/><Relationship Id="rId792" Type="http://schemas.openxmlformats.org/officeDocument/2006/relationships/hyperlink" Target="https://www.caixa.gov.br/Downloads/sinapi-cadernos-tecnicos/SINAPI-CT-ATERROS-BASES-SUB-BASES-E-IMPRIMACOES.pdf" TargetMode="External"/><Relationship Id="rId2059" Type="http://schemas.openxmlformats.org/officeDocument/2006/relationships/hyperlink" Target="https://www.caixa.gov.br/Downloads/sinapi-cadernos-tecnicos/SINAPI-CT-DEPRECIACAO-JUROS-IMPOSTOS-E-SEGUROS-MANUTENCAO-E-MATERIAIS-NA-OPERACAO-DOS-EQUIPAMENTOS.pdf" TargetMode="External"/><Relationship Id="rId2473" Type="http://schemas.openxmlformats.org/officeDocument/2006/relationships/hyperlink" Target="https://www.caixa.gov.br/Downloads/sinapi-cadernos-tecnicos/SINAPI-CT-DEPRECIACAO-JUROS-IMPOSTOS-E-SEGUROS-MANUTENCAO-E-MATERIAIS-NA-OPERACAO-DOS-EQUIPAMENTOS.pdf" TargetMode="External"/><Relationship Id="rId3524" Type="http://schemas.openxmlformats.org/officeDocument/2006/relationships/hyperlink" Target="https://www.caixa.gov.br/Downloads/sinapi-cadernos-tecnicos/SINAPI-CT-ESQUADRIAS-PORTAS.pdf" TargetMode="External"/><Relationship Id="rId9086" Type="http://schemas.openxmlformats.org/officeDocument/2006/relationships/hyperlink" Target="https://www.caixa.gov.br/Downloads/sinapi-cadernos-tecnicos/SINAPI-CT-TRANSPORTE-FLUVIAL-CARGA-E-DESCARGA.pdf" TargetMode="External"/><Relationship Id="rId445" Type="http://schemas.openxmlformats.org/officeDocument/2006/relationships/hyperlink" Target="https://www.caixa.gov.br/Downloads/sinapi-cadernos-tecnicos/SINAPI-CT-ASSENTAMENTO-DE-TUBOS-DE-PVC-E-METALICOS-EM-REDES-DE-AGUA.pdf" TargetMode="External"/><Relationship Id="rId1075" Type="http://schemas.openxmlformats.org/officeDocument/2006/relationships/hyperlink" Target="https://www.caixa.gov.br/Downloads/sinapi-cadernos-tecnicos/SINAPI-CT-BOMBAS-HIDRAULICAS-CENTRIFUGAS-HORIZONTAIS-E-SUBMERSIVEIS.pdf" TargetMode="External"/><Relationship Id="rId2126" Type="http://schemas.openxmlformats.org/officeDocument/2006/relationships/hyperlink" Target="https://www.caixa.gov.br/Downloads/sinapi-cadernos-tecnicos/SINAPI-CT-DEPRECIACAO-JUROS-IMPOSTOS-E-SEGUROS-MANUTENCAO-E-MATERIAIS-NA-OPERACAO-DOS-EQUIPAMENTOS.pdf" TargetMode="External"/><Relationship Id="rId2540" Type="http://schemas.openxmlformats.org/officeDocument/2006/relationships/hyperlink" Target="https://www.caixa.gov.br/Downloads/sinapi-cadernos-tecnicos/SINAPI-CT-DEPRECIACAO-JUROS-IMPOSTOS-E-SEGUROS-MANUTENCAO-E-MATERIAIS-NA-OPERACAO-DOS-EQUIPAMENTOS.pdf" TargetMode="External"/><Relationship Id="rId5696" Type="http://schemas.openxmlformats.org/officeDocument/2006/relationships/hyperlink" Target="https://www.caixa.gov.br/Downloads/sinapi-cadernos-tecnicos/SINAPI-CT-INSTALACOES-PREDIAIS-DE-AGUA-QUENTE-EM-CPVC.pdf" TargetMode="External"/><Relationship Id="rId6747" Type="http://schemas.openxmlformats.org/officeDocument/2006/relationships/hyperlink" Target="https://www.caixa.gov.br/Downloads/sinapi-cadernos-tecnicos/SINAPI-CT-LIMPEZA-DE-OBRA.pdf" TargetMode="External"/><Relationship Id="rId9153" Type="http://schemas.openxmlformats.org/officeDocument/2006/relationships/hyperlink" Target="https://www.caixa.gov.br/Downloads/sinapi-cadernos-tecnicos/SINAPI-CT-TRANSPORTE-DE-MATERIAIS-DENTRO-DO-CANTEIRO-DE-OBRAS.pdf" TargetMode="External"/><Relationship Id="rId512" Type="http://schemas.openxmlformats.org/officeDocument/2006/relationships/hyperlink" Target="https://www.caixa.gov.br/Downloads/sinapi-cadernos-tecnicos/SINAPI-CT-ASSENTAMENTO-DE-TUBOS-DE-PVC-E-METALICOS-EM-REDES-DE-AGUA.pdf" TargetMode="External"/><Relationship Id="rId1142" Type="http://schemas.openxmlformats.org/officeDocument/2006/relationships/hyperlink" Target="https://www.caixa.gov.br/Downloads/sinapi-cadernos-tecnicos/SINAPI-CT-CAIXAS-ENTERRADAS.pdf" TargetMode="External"/><Relationship Id="rId4298" Type="http://schemas.openxmlformats.org/officeDocument/2006/relationships/hyperlink" Target="https://www.caixa.gov.br/Downloads/sinapi-cadernos-tecnicos/SINAPI-CT-ILUMINACAO-PREDIAL-E-MONITORAMENTO.pdf" TargetMode="External"/><Relationship Id="rId5349" Type="http://schemas.openxmlformats.org/officeDocument/2006/relationships/hyperlink" Target="https://www.caixa.gov.br/Downloads/sinapi-cadernos-tecnicos/SINAPI-CT-INSTALACOES-PREDIAIS-DE-ESGOTO-CAIXAS-E-RALOS.pdf" TargetMode="External"/><Relationship Id="rId9220" Type="http://schemas.openxmlformats.org/officeDocument/2006/relationships/hyperlink" Target="https://www.caixa.gov.br/Downloads/sinapi-cadernos-tecnicos/SINAPI-CT-TRANSPORTE-DE-MATERIAIS-DENTRO-DO-CANTEIRO-DE-OBRAS.pdf" TargetMode="External"/><Relationship Id="rId4365" Type="http://schemas.openxmlformats.org/officeDocument/2006/relationships/hyperlink" Target="https://www.caixa.gov.br/Downloads/sinapi-cadernos-tecnicos/SINAPI-CT-INSTALACOES-ELETRICAS-ELETRODUTOS-EMBUTIDOS-CABOS-CAIXAS-TOMADAS-E-INTERRUPTORES.pdf" TargetMode="External"/><Relationship Id="rId5763" Type="http://schemas.openxmlformats.org/officeDocument/2006/relationships/hyperlink" Target="https://www.caixa.gov.br/Downloads/sinapi-cadernos-tecnicos/SINAPI-CT-INSTALACOES-PREDIAIS-DE-AGUA-QUENTE-EM-CPVC.pdf" TargetMode="External"/><Relationship Id="rId6814" Type="http://schemas.openxmlformats.org/officeDocument/2006/relationships/hyperlink" Target="https://www.caixa.gov.br/Downloads/sinapi-metodologia/Livro_SINAPI_Calculos_Parametros.pdf" TargetMode="External"/><Relationship Id="rId1959" Type="http://schemas.openxmlformats.org/officeDocument/2006/relationships/hyperlink" Target="https://www.caixa.gov.br/Downloads/sinapi-cadernos-tecnicos/SINAPI-CT-DEPRECIACAO-JUROS-IMPOSTOS-E-SEGUROS-MANUTENCAO-E-MATERIAIS-NA-OPERACAO-DOS-EQUIPAMENTOS.pdf" TargetMode="External"/><Relationship Id="rId4018" Type="http://schemas.openxmlformats.org/officeDocument/2006/relationships/hyperlink" Target="https://www.caixa.gov.br/Downloads/sinapi-cadernos-tecnicos/SINAPI-CT-FORMAS-CURVAS-PARA-PAREDES-DE-RESERVATORIOS-DE-CONCRETO.pdf" TargetMode="External"/><Relationship Id="rId5416" Type="http://schemas.openxmlformats.org/officeDocument/2006/relationships/hyperlink" Target="https://www.caixa.gov.br/Downloads/sinapi-cadernos-tecnicos/SINAPI-CT-INSTALACOES-PREDIAIS-DE-ESGOTO-TUBOS-E-CONEXOES.pdf" TargetMode="External"/><Relationship Id="rId5830" Type="http://schemas.openxmlformats.org/officeDocument/2006/relationships/hyperlink" Target="https://www.caixa.gov.br/Downloads/sinapi-cadernos-tecnicos/SINAPI-CT-INSTALACOES-PREDIAIS-DE-AGUAS-PLUVIAIS-TUBOS-CONEXOES-CAIXAS-E-RALOS.pdf" TargetMode="External"/><Relationship Id="rId8986" Type="http://schemas.openxmlformats.org/officeDocument/2006/relationships/hyperlink" Target="https://www.caixa.gov.br/Downloads/sinapi-cadernos-tecnicos/SINAPI-CT-TELHAMENTO-PARA-COBERTURA.pdf" TargetMode="External"/><Relationship Id="rId3381" Type="http://schemas.openxmlformats.org/officeDocument/2006/relationships/hyperlink" Target="https://www.caixa.gov.br/Downloads/sinapi-cadernos-tecnicos/SINAPI-CT-ESCORAMENTO-E-PREPARO-DE-FUNDO-DE-VALAS.pdf" TargetMode="External"/><Relationship Id="rId4432" Type="http://schemas.openxmlformats.org/officeDocument/2006/relationships/hyperlink" Target="https://www.caixa.gov.br/Downloads/sinapi-cadernos-tecnicos/SINAPI-CT-INSTALACOES-ELETRICAS-ELETRODUTOS-EMBUTIDOS-CABOS-CAIXAS-TOMADAS-E-INTERRUPTORES.pdf" TargetMode="External"/><Relationship Id="rId7588" Type="http://schemas.openxmlformats.org/officeDocument/2006/relationships/hyperlink" Target="https://www.caixa.gov.br/Downloads/sinapi-cadernos-tecnicos/SINAPI-CT-PAREDES-EM-DRYWALL.pdf" TargetMode="External"/><Relationship Id="rId8639" Type="http://schemas.openxmlformats.org/officeDocument/2006/relationships/hyperlink" Target="https://www.caixa.gov.br/Downloads/sinapi-cadernos-tecnicos/SINAPI-CT-REDES-DE-LOGICA-TELEFONIA-E-IMAGEM.pdf" TargetMode="External"/><Relationship Id="rId3034" Type="http://schemas.openxmlformats.org/officeDocument/2006/relationships/hyperlink" Target="https://www.caixa.gov.br/Downloads/sinapi-cadernos-tecnicos/SINAPI-CT-EQUIPAMENTOS-DE-PROTECAO-COLETIVA.pdf" TargetMode="External"/><Relationship Id="rId7655" Type="http://schemas.openxmlformats.org/officeDocument/2006/relationships/hyperlink" Target="https://www.caixa.gov.br/Downloads/sinapi-cadernos-tecnicos/SINAPI-CT-PAVIMENTO-INTERTRAVADO.pdf" TargetMode="External"/><Relationship Id="rId8706" Type="http://schemas.openxmlformats.org/officeDocument/2006/relationships/hyperlink" Target="https://www.caixa.gov.br/Downloads/sinapi-cadernos-tecnicos/SINAPI-CT-REDES-DE-AGUA-E-ESGOTO-EM-PEAD-LISO-(TUBOS-E-CONEXOES).pdf" TargetMode="External"/><Relationship Id="rId2050" Type="http://schemas.openxmlformats.org/officeDocument/2006/relationships/hyperlink" Target="https://www.caixa.gov.br/Downloads/sinapi-cadernos-tecnicos/SINAPI-CT-DEPRECIACAO-JUROS-IMPOSTOS-E-SEGUROS-MANUTENCAO-E-MATERIAIS-NA-OPERACAO-DOS-EQUIPAMENTOS.pdf" TargetMode="External"/><Relationship Id="rId3101" Type="http://schemas.openxmlformats.org/officeDocument/2006/relationships/hyperlink" Target="https://www.caixa.gov.br/Downloads/sinapi-cadernos-tecnicos/SINAPI-CT-ESCADAS.pdf" TargetMode="External"/><Relationship Id="rId6257" Type="http://schemas.openxmlformats.org/officeDocument/2006/relationships/hyperlink" Target="https://www.caixa.gov.br/Downloads/sinapi-cadernos-tecnicos/SINAPI-CT-INSTALACOES-DE-GAS-EM-PEX-MULTICAMADAS.pdf" TargetMode="External"/><Relationship Id="rId6671" Type="http://schemas.openxmlformats.org/officeDocument/2006/relationships/hyperlink" Target="https://www.caixa.gov.br/Downloads/sinapi-cadernos-tecnicos/SINAPI-CT-LAJES-PRE-MOLDADAS.pdf" TargetMode="External"/><Relationship Id="rId7308" Type="http://schemas.openxmlformats.org/officeDocument/2006/relationships/hyperlink" Target="https://www.caixa.gov.br/Downloads/sinapi-cadernos-tecnicos/SINAPI-CT-MASSA-UNICA-EXTERNA.pdf" TargetMode="External"/><Relationship Id="rId7722" Type="http://schemas.openxmlformats.org/officeDocument/2006/relationships/hyperlink" Target="https://www.caixa.gov.br/Downloads/sinapi-cadernos-tecnicos/SINAPI-CT-PEITORIS-E-CHAPINS.pdf" TargetMode="External"/><Relationship Id="rId5273" Type="http://schemas.openxmlformats.org/officeDocument/2006/relationships/hyperlink" Target="https://www.caixa.gov.br/Downloads/sinapi-cadernos-tecnicos/SINAPI-CT-INSTALACOES-HIDRAULICAS-EM-PPR.pdf" TargetMode="External"/><Relationship Id="rId6324" Type="http://schemas.openxmlformats.org/officeDocument/2006/relationships/hyperlink" Target="https://www.caixa.gov.br/Downloads/sinapi-cadernos-tecnicos/SINAPI-CT-INSTALACOES-DE-AR-CONDICIONADO.pdf" TargetMode="External"/><Relationship Id="rId839" Type="http://schemas.openxmlformats.org/officeDocument/2006/relationships/hyperlink" Target="https://www.caixa.gov.br/Downloads/sinapi-cadernos-tecnicos/SINAPI-CT-ATERROS-BASES-SUB-BASES-E-IMPRIMACOES.pdf" TargetMode="External"/><Relationship Id="rId1469" Type="http://schemas.openxmlformats.org/officeDocument/2006/relationships/hyperlink" Target="https://www.caixa.gov.br/Downloads/sinapi-cadernos-tecnicos/SINAPI-CT-CUSTOS-HORARIOS-PRODUTIVO-E-IMPRODUTIVO-DOS-EQUIPAMENTOS.pdf" TargetMode="External"/><Relationship Id="rId2867" Type="http://schemas.openxmlformats.org/officeDocument/2006/relationships/hyperlink" Target="https://www.caixa.gov.br/Downloads/sinapi-cadernos-tecnicos/SINAPI-CT-ELETROCALHAS.pdf" TargetMode="External"/><Relationship Id="rId3918" Type="http://schemas.openxmlformats.org/officeDocument/2006/relationships/hyperlink" Target="https://www.caixa.gov.br/Downloads/sinapi-cadernos-tecnicos/SINAPI-CT-FORROS.pdf" TargetMode="External"/><Relationship Id="rId5340" Type="http://schemas.openxmlformats.org/officeDocument/2006/relationships/hyperlink" Target="https://www.caixa.gov.br/Downloads/sinapi-cadernos-tecnicos/SINAPI-CT-INSTALACOES-HIDRAULICAS-EM-PPR.pdf" TargetMode="External"/><Relationship Id="rId8496" Type="http://schemas.openxmlformats.org/officeDocument/2006/relationships/hyperlink" Target="https://www.caixa.gov.br/Downloads/sinapi-cadernos-tecnicos/SINAPI-CT-RECOMPOSICAO-DE-PAVIMENTOS.pdf" TargetMode="External"/><Relationship Id="rId9547" Type="http://schemas.openxmlformats.org/officeDocument/2006/relationships/hyperlink" Target="https://www.caixa.gov.br/Downloads/sinapi-cadernos-tecnicos/SINAPI-CT-VIDROS-E-ESPELHOS.pdf" TargetMode="External"/><Relationship Id="rId1883" Type="http://schemas.openxmlformats.org/officeDocument/2006/relationships/hyperlink" Target="https://www.caixa.gov.br/Downloads/sinapi-cadernos-tecnicos/SINAPI-CT-DEMOLICOES-E-REMOCOES.pdf" TargetMode="External"/><Relationship Id="rId2934" Type="http://schemas.openxmlformats.org/officeDocument/2006/relationships/hyperlink" Target="https://www.caixa.gov.br/Downloads/sinapi-cadernos-tecnicos/SINAPI-CT-ELETROCALHAS.pdf" TargetMode="External"/><Relationship Id="rId7098" Type="http://schemas.openxmlformats.org/officeDocument/2006/relationships/hyperlink" Target="https://www.caixa.gov.br/Downloads/sinapi-metodologia/Livro_SINAPI_Calculos_Parametros.pdf" TargetMode="External"/><Relationship Id="rId8149" Type="http://schemas.openxmlformats.org/officeDocument/2006/relationships/hyperlink" Target="https://www.caixa.gov.br/Downloads/sinapi-cadernos-tecnicos/SINAPI-CT-POCOS-DE-VISITA-E-CAIXAS-PARA-BOCAS-DE-LOBO.pdf" TargetMode="External"/><Relationship Id="rId906" Type="http://schemas.openxmlformats.org/officeDocument/2006/relationships/hyperlink" Target="https://www.caixa.gov.br/Downloads/sinapi-cadernos-tecnicos/SINAPI-CT-ATERROS-BASES-SUB-BASES-E-IMPRIMACOES.pdf" TargetMode="External"/><Relationship Id="rId1536" Type="http://schemas.openxmlformats.org/officeDocument/2006/relationships/hyperlink" Target="https://www.caixa.gov.br/Downloads/sinapi-cadernos-tecnicos/SINAPI-CT-CUSTOS-HORARIOS-PRODUTIVO-E-IMPRODUTIVO-DOS-EQUIPAMENTOS.pdf" TargetMode="External"/><Relationship Id="rId1950" Type="http://schemas.openxmlformats.org/officeDocument/2006/relationships/hyperlink" Target="https://www.caixa.gov.br/Downloads/sinapi-cadernos-tecnicos/SINAPI-CT-DEPRECIACAO-JUROS-IMPOSTOS-E-SEGUROS-MANUTENCAO-E-MATERIAIS-NA-OPERACAO-DOS-EQUIPAMENTOS.pdf" TargetMode="External"/><Relationship Id="rId8563" Type="http://schemas.openxmlformats.org/officeDocument/2006/relationships/hyperlink" Target="https://www.caixa.gov.br/Downloads/sinapi-cadernos-tecnicos/SINAPI-CT-REDES-ENTERRADAS-DE-DISTRIBUICAO-ELETRICA.pdf" TargetMode="External"/><Relationship Id="rId9614" Type="http://schemas.openxmlformats.org/officeDocument/2006/relationships/hyperlink" Target="https://www.caixa.gov.br/Downloads/sinapi-cadernos-tecnicos/SINAPI-CT-VALVULAS-E-REGISTROS-PARA-SISTEMAS-PREDIAIS.pdf" TargetMode="External"/><Relationship Id="rId1603" Type="http://schemas.openxmlformats.org/officeDocument/2006/relationships/hyperlink" Target="https://www.caixa.gov.br/Downloads/sinapi-cadernos-tecnicos/SINAPI-CT-CUSTOS-HORARIOS-PRODUTIVO-E-IMPRODUTIVO-DOS-EQUIPAMENTOS.pdf" TargetMode="External"/><Relationship Id="rId4759" Type="http://schemas.openxmlformats.org/officeDocument/2006/relationships/hyperlink" Target="https://www.caixa.gov.br/Downloads/sinapi-cadernos-tecnicos/SINAPI-CT-INSTALACOES-ELETRICAS-REDE-DE-DISTRIBUICAO.pdf" TargetMode="External"/><Relationship Id="rId7165" Type="http://schemas.openxmlformats.org/officeDocument/2006/relationships/hyperlink" Target="https://www.caixa.gov.br/Downloads/sinapi-cadernos-tecnicos/SINAPI-CT-LOUCAS-E-METAIS.pdf" TargetMode="External"/><Relationship Id="rId8216" Type="http://schemas.openxmlformats.org/officeDocument/2006/relationships/hyperlink" Target="https://www.caixa.gov.br/Downloads/sinapi-cadernos-tecnicos/SINAPI-CT-POCOS-DE-VISITA-E-CAIXAS-PARA-BOCAS-DE-LOBO.pdf" TargetMode="External"/><Relationship Id="rId8630" Type="http://schemas.openxmlformats.org/officeDocument/2006/relationships/hyperlink" Target="https://www.caixa.gov.br/Downloads/sinapi-cadernos-tecnicos/SINAPI-CT-REDES-DE-LOGICA-TELEFONIA-E-IMAGEM.pdf" TargetMode="External"/><Relationship Id="rId3775" Type="http://schemas.openxmlformats.org/officeDocument/2006/relationships/hyperlink" Target="https://www.caixa.gov.br/Downloads/sinapi-cadernos-tecnicos/SINAPI-CT-ESTRUTURAS-DE-CONTENCAO-PERFIS-PRANCHADOS-CORTINAS-E-MUROS-DE-ARRIMO.pdf" TargetMode="External"/><Relationship Id="rId4826" Type="http://schemas.openxmlformats.org/officeDocument/2006/relationships/hyperlink" Target="https://www.caixa.gov.br/Downloads/sinapi-cadernos-tecnicos/SINAPI-CT-INSTALACOES-HIDRAULICAS-RESERVACAO-E-BOMBAS-DE-RECALQUE.pdf" TargetMode="External"/><Relationship Id="rId6181" Type="http://schemas.openxmlformats.org/officeDocument/2006/relationships/hyperlink" Target="https://www.caixa.gov.br/Downloads/sinapi-cadernos-tecnicos/SINAPI-CT-INSTALACOES-DE-GAS-E-INCENDIO-EM-ACO-E-FERRO-GALVANIZADO.pdf" TargetMode="External"/><Relationship Id="rId7232" Type="http://schemas.openxmlformats.org/officeDocument/2006/relationships/hyperlink" Target="https://www.caixa.gov.br/Downloads/sinapi-cadernos-tecnicos/SINAPI-CT-LOUCAS-E-METAIS.pdf" TargetMode="External"/><Relationship Id="rId696" Type="http://schemas.openxmlformats.org/officeDocument/2006/relationships/hyperlink" Target="https://www.caixa.gov.br/Downloads/sinapi-cadernos-tecnicos/SINAPI-CT-ASSENTAMENTO-DE-TUBOS-DE-ESGOTO-OU-DRENAGEM-PLUVIAL-EM-CONCRETO.pdf" TargetMode="External"/><Relationship Id="rId2377" Type="http://schemas.openxmlformats.org/officeDocument/2006/relationships/hyperlink" Target="https://www.caixa.gov.br/Downloads/sinapi-cadernos-tecnicos/SINAPI-CT-DEPRECIACAO-JUROS-IMPOSTOS-E-SEGUROS-MANUTENCAO-E-MATERIAIS-NA-OPERACAO-DOS-EQUIPAMENTOS.pdf" TargetMode="External"/><Relationship Id="rId2791" Type="http://schemas.openxmlformats.org/officeDocument/2006/relationships/hyperlink" Target="https://www.caixa.gov.br/Downloads/sinapi-cadernos-tecnicos/SINAPI-CT-DRENOS.pdf" TargetMode="External"/><Relationship Id="rId3428" Type="http://schemas.openxmlformats.org/officeDocument/2006/relationships/hyperlink" Target="https://www.caixa.gov.br/Downloads/sinapi-cadernos-tecnicos/SINAPI-CT-ESQUADRIAS-JANELAS.pdf" TargetMode="External"/><Relationship Id="rId349" Type="http://schemas.openxmlformats.org/officeDocument/2006/relationships/hyperlink" Target="https://www.caixa.gov.br/Downloads/sinapi-cadernos-tecnicos/SINAPI-CT-ASSENTAMENTO-DE-TUBOS-DE-ESGOTO-EM-PVC-E-PEAD.pdf" TargetMode="External"/><Relationship Id="rId763" Type="http://schemas.openxmlformats.org/officeDocument/2006/relationships/hyperlink" Target="https://www.caixa.gov.br/Downloads/sinapi-cadernos-tecnicos/SINAPI-CT-ATERROS-BASES-SUB-BASES-E-IMPRIMACOES.pdf" TargetMode="External"/><Relationship Id="rId1393" Type="http://schemas.openxmlformats.org/officeDocument/2006/relationships/hyperlink" Target="https://www.caixa.gov.br/Downloads/sinapi-cadernos-tecnicos/SINAPI-CT-CONTRAPISO.pdf" TargetMode="External"/><Relationship Id="rId2444" Type="http://schemas.openxmlformats.org/officeDocument/2006/relationships/hyperlink" Target="https://www.caixa.gov.br/Downloads/sinapi-cadernos-tecnicos/SINAPI-CT-DEPRECIACAO-JUROS-IMPOSTOS-E-SEGUROS-MANUTENCAO-E-MATERIAIS-NA-OPERACAO-DOS-EQUIPAMENTOS.pdf" TargetMode="External"/><Relationship Id="rId3842" Type="http://schemas.openxmlformats.org/officeDocument/2006/relationships/hyperlink" Target="https://www.caixa.gov.br/Downloads/sinapi-cadernos-tecnicos/SINAPI-CT-EXECUCAO-DE-GRAMPO-PARA-SOLO-GRAMPEADO.pdf" TargetMode="External"/><Relationship Id="rId6998" Type="http://schemas.openxmlformats.org/officeDocument/2006/relationships/hyperlink" Target="https://www.caixa.gov.br/Downloads/sinapi-metodologia/Livro_SINAPI_Calculos_Parametros.pdf" TargetMode="External"/><Relationship Id="rId9057" Type="http://schemas.openxmlformats.org/officeDocument/2006/relationships/hyperlink" Target="https://www.caixa.gov.br/Downloads/sinapi-cadernos-tecnicos/SINAPI-CT-TRANSPORTE-FLUVIAL-CARGA-E-DESCARGA.pdf" TargetMode="External"/><Relationship Id="rId9471" Type="http://schemas.openxmlformats.org/officeDocument/2006/relationships/hyperlink" Target="https://www.caixa.gov.br/Downloads/sinapi-cadernos-tecnicos/SINAPI-CT-TUBULOES.pdf" TargetMode="External"/><Relationship Id="rId416" Type="http://schemas.openxmlformats.org/officeDocument/2006/relationships/hyperlink" Target="https://www.caixa.gov.br/Downloads/sinapi-cadernos-tecnicos/SINAPI-CT-ASSENTAMENTO-DE-TUBOS-DE-PVC-E-METALICOS-EM-REDES-DE-AGUA.pdf" TargetMode="External"/><Relationship Id="rId1046" Type="http://schemas.openxmlformats.org/officeDocument/2006/relationships/hyperlink" Target="https://www.caixa.gov.br/Downloads/sinapi-cadernos-tecnicos/SINAPI-CT-BOCAS-PARA-BUEIROS.pdf" TargetMode="External"/><Relationship Id="rId8073" Type="http://schemas.openxmlformats.org/officeDocument/2006/relationships/hyperlink" Target="https://www.caixa.gov.br/Downloads/sinapi-cadernos-tecnicos/SINAPI-CT-POSTES-DE-CONCRETO-E-METALICOS.pdf" TargetMode="External"/><Relationship Id="rId9124" Type="http://schemas.openxmlformats.org/officeDocument/2006/relationships/hyperlink" Target="https://www.caixa.gov.br/Downloads/sinapi-cadernos-tecnicos/SINAPI-CT-TRANSPORTE-FLUVIAL-CARGA-E-DESCARGA.pdf" TargetMode="External"/><Relationship Id="rId830" Type="http://schemas.openxmlformats.org/officeDocument/2006/relationships/hyperlink" Target="https://www.caixa.gov.br/Downloads/sinapi-cadernos-tecnicos/SINAPI-CT-ATERROS-BASES-SUB-BASES-E-IMPRIMACOES.pdf" TargetMode="External"/><Relationship Id="rId1460" Type="http://schemas.openxmlformats.org/officeDocument/2006/relationships/hyperlink" Target="https://www.caixa.gov.br/Downloads/sinapi-cadernos-tecnicos/SINAPI-CT-CUSTOS-HORARIOS-PRODUTIVO-E-IMPRODUTIVO-DOS-EQUIPAMENTOS.pdf" TargetMode="External"/><Relationship Id="rId2511" Type="http://schemas.openxmlformats.org/officeDocument/2006/relationships/hyperlink" Target="https://www.caixa.gov.br/Downloads/sinapi-cadernos-tecnicos/SINAPI-CT-DEPRECIACAO-JUROS-IMPOSTOS-E-SEGUROS-MANUTENCAO-E-MATERIAIS-NA-OPERACAO-DOS-EQUIPAMENTOS.pdf" TargetMode="External"/><Relationship Id="rId5667" Type="http://schemas.openxmlformats.org/officeDocument/2006/relationships/hyperlink" Target="https://www.caixa.gov.br/Downloads/sinapi-cadernos-tecnicos/SINAPI-CT-INSTALACOES-PREDIAIS-DE-AGUA-FRIA-EM-PVC.pdf" TargetMode="External"/><Relationship Id="rId6718" Type="http://schemas.openxmlformats.org/officeDocument/2006/relationships/hyperlink" Target="https://www.caixa.gov.br/Downloads/sinapi-cadernos-tecnicos/SINAPI-CT-LIGACOES-PREDIAIS-DE-AGUA-E-ESGOTO.pdf" TargetMode="External"/><Relationship Id="rId1113" Type="http://schemas.openxmlformats.org/officeDocument/2006/relationships/hyperlink" Target="https://www.caixa.gov.br/Downloads/sinapi-cadernos-tecnicos/SINAPI-CT-CAIXAS-ENTERRADAS.pdf" TargetMode="External"/><Relationship Id="rId4269" Type="http://schemas.openxmlformats.org/officeDocument/2006/relationships/hyperlink" Target="https://www.caixa.gov.br/Downloads/sinapi-cadernos-tecnicos/SINAPI-CT-GUIAS-E-SARJETAS.pdf" TargetMode="External"/><Relationship Id="rId4683" Type="http://schemas.openxmlformats.org/officeDocument/2006/relationships/hyperlink" Target="https://www.caixa.gov.br/Downloads/sinapi-cadernos-tecnicos/SINAPI-CT-INSTALACOES-ELETRICAS-QUADROS-CABOS-DISJUNTORES-CONTATORES-E-BARRAMENTOS-BLINDADOS.pdf" TargetMode="External"/><Relationship Id="rId5734" Type="http://schemas.openxmlformats.org/officeDocument/2006/relationships/hyperlink" Target="https://www.caixa.gov.br/Downloads/sinapi-cadernos-tecnicos/SINAPI-CT-INSTALACOES-PREDIAIS-DE-AGUA-QUENTE-EM-CPVC.pdf" TargetMode="External"/><Relationship Id="rId8140" Type="http://schemas.openxmlformats.org/officeDocument/2006/relationships/hyperlink" Target="https://www.caixa.gov.br/Downloads/sinapi-cadernos-tecnicos/SINAPI-CT-POCOS-DE-VISITA-E-CAIXAS-PARA-BOCAS-DE-LOBO.pdf" TargetMode="External"/><Relationship Id="rId3285" Type="http://schemas.openxmlformats.org/officeDocument/2006/relationships/hyperlink" Target="https://www.caixa.gov.br/Downloads/sinapi-cadernos-tecnicos/SINAPI-CT-ESCAVACAO-DE-VALAS.pdf" TargetMode="External"/><Relationship Id="rId4336" Type="http://schemas.openxmlformats.org/officeDocument/2006/relationships/hyperlink" Target="https://www.caixa.gov.br/Downloads/sinapi-cadernos-tecnicos/SINAPI-CT-IMPERMEABILIZACAO-PROTECAO-MECANICA-E-TRATAMENTO-DE-JUNTA.pdf" TargetMode="External"/><Relationship Id="rId4750" Type="http://schemas.openxmlformats.org/officeDocument/2006/relationships/hyperlink" Target="https://www.caixa.gov.br/Downloads/sinapi-cadernos-tecnicos/SINAPI-CT-INSTALACOES-ELETRICAS-REDE-DE-DISTRIBUICAO.pdf" TargetMode="External"/><Relationship Id="rId5801" Type="http://schemas.openxmlformats.org/officeDocument/2006/relationships/hyperlink" Target="https://www.caixa.gov.br/Downloads/sinapi-cadernos-tecnicos/SINAPI-CT-INSTALACOES-PREDIAIS-DE-AGUA-QUENTE-EM-CPVC.pdf" TargetMode="External"/><Relationship Id="rId8957" Type="http://schemas.openxmlformats.org/officeDocument/2006/relationships/hyperlink" Target="https://www.caixa.gov.br/Downloads/sinapi-cadernos-tecnicos/SINAPI-CT-SISTEMAS-DE-MEDICAO.pdf" TargetMode="External"/><Relationship Id="rId3352" Type="http://schemas.openxmlformats.org/officeDocument/2006/relationships/hyperlink" Target="https://www.caixa.gov.br/Downloads/sinapi-cadernos-tecnicos/SINAPI-CT-ESCAVACAO-EM-MATERIAL-DE-3&#170;-CATEGORIA.pdf" TargetMode="External"/><Relationship Id="rId4403" Type="http://schemas.openxmlformats.org/officeDocument/2006/relationships/hyperlink" Target="https://www.caixa.gov.br/Downloads/sinapi-cadernos-tecnicos/SINAPI-CT-INSTALACOES-ELETRICAS-ELETRODUTOS-EMBUTIDOS-CABOS-CAIXAS-TOMADAS-E-INTERRUPTORES.pdf" TargetMode="External"/><Relationship Id="rId7559" Type="http://schemas.openxmlformats.org/officeDocument/2006/relationships/hyperlink" Target="https://www.caixa.gov.br/Downloads/sinapi-cadernos-tecnicos/SINAPI-CT-PAREDES-DE-CONCRETO-ESTUCAMENTO.pdf" TargetMode="External"/><Relationship Id="rId273" Type="http://schemas.openxmlformats.org/officeDocument/2006/relationships/hyperlink" Target="https://www.caixa.gov.br/Downloads/sinapi-cadernos-tecnicos/SINAPI-CT-ARMACAO-DE-ESTACAS.pdf" TargetMode="External"/><Relationship Id="rId3005" Type="http://schemas.openxmlformats.org/officeDocument/2006/relationships/hyperlink" Target="https://www.caixa.gov.br/Downloads/sinapi-cadernos-tecnicos/SINAPI-CT-EQUIPAMENTOS-DE-PROTECAO-COLETIVA.pdf" TargetMode="External"/><Relationship Id="rId6575" Type="http://schemas.openxmlformats.org/officeDocument/2006/relationships/hyperlink" Target="https://www.caixa.gov.br/Downloads/sinapi-cadernos-tecnicos/SINAPI-CT-INSTALACOES-EM-COBRE.pdf" TargetMode="External"/><Relationship Id="rId7626" Type="http://schemas.openxmlformats.org/officeDocument/2006/relationships/hyperlink" Target="https://www.caixa.gov.br/Downloads/sinapi-cadernos-tecnicos/SINAPI-CT-PARQUINHOS-E-EQUIPAMENTOS-DE-GINASTICA-AO-AR-LIVRE.pdf" TargetMode="External"/><Relationship Id="rId7973" Type="http://schemas.openxmlformats.org/officeDocument/2006/relationships/hyperlink" Target="https://www.caixa.gov.br/Downloads/sinapi-cadernos-tecnicos/SINAPI-CT-PINTURA-PARA-PISOS-E-PARA-SINALIZACAO-HORIZONTAL-E-VERTICAL.pdf" TargetMode="External"/><Relationship Id="rId340" Type="http://schemas.openxmlformats.org/officeDocument/2006/relationships/hyperlink" Target="https://www.caixa.gov.br/Downloads/sinapi-cadernos-tecnicos/SINAPI-CT-ARRASAMENTO-DE-ESTACAS.pdf" TargetMode="External"/><Relationship Id="rId2021" Type="http://schemas.openxmlformats.org/officeDocument/2006/relationships/hyperlink" Target="https://www.caixa.gov.br/Downloads/sinapi-cadernos-tecnicos/SINAPI-CT-DEPRECIACAO-JUROS-IMPOSTOS-E-SEGUROS-MANUTENCAO-E-MATERIAIS-NA-OPERACAO-DOS-EQUIPAMENTOS.pdf" TargetMode="External"/><Relationship Id="rId5177" Type="http://schemas.openxmlformats.org/officeDocument/2006/relationships/hyperlink" Target="https://www.caixa.gov.br/Downloads/sinapi-cadernos-tecnicos/SINAPI-CT-INSTALACOES-HIDRAULICAS-EM-PEX.pdf" TargetMode="External"/><Relationship Id="rId6228" Type="http://schemas.openxmlformats.org/officeDocument/2006/relationships/hyperlink" Target="https://www.caixa.gov.br/Downloads/sinapi-cadernos-tecnicos/SINAPI-CT-INSTALACOES-DE-GAS-E-INCENDIO-EM-ACO-E-FERRO-GALVANIZADO.pdf" TargetMode="External"/><Relationship Id="rId4193" Type="http://schemas.openxmlformats.org/officeDocument/2006/relationships/hyperlink" Target="https://www.caixa.gov.br/Downloads/sinapi-cadernos-tecnicos/SINAPI-CT-GESSO.pdf" TargetMode="External"/><Relationship Id="rId5591" Type="http://schemas.openxmlformats.org/officeDocument/2006/relationships/hyperlink" Target="https://www.caixa.gov.br/Downloads/sinapi-cadernos-tecnicos/SINAPI-CT-INSTALACOES-PREDIAIS-DE-AGUA-FRIA-EM-PVC.pdf" TargetMode="External"/><Relationship Id="rId6642" Type="http://schemas.openxmlformats.org/officeDocument/2006/relationships/hyperlink" Target="https://www.caixa.gov.br/Downloads/sinapi-cadernos-tecnicos/SINAPI-CT-INSTALACOES-PARA-CANTEIROS-DE-OBRAS.pdf" TargetMode="External"/><Relationship Id="rId1787" Type="http://schemas.openxmlformats.org/officeDocument/2006/relationships/hyperlink" Target="https://www.caixa.gov.br/Downloads/sinapi-cadernos-tecnicos/SINAPI-CT-CUSTOS-HORARIOS-PRODUTIVO-E-IMPRODUTIVO-DOS-EQUIPAMENTOS.pdf" TargetMode="External"/><Relationship Id="rId2838" Type="http://schemas.openxmlformats.org/officeDocument/2006/relationships/hyperlink" Target="https://www.caixa.gov.br/Downloads/sinapi-cadernos-tecnicos/SINAPI-CT-DUTOS-PARA-AR-CONDICIONADO.pdf" TargetMode="External"/><Relationship Id="rId5244" Type="http://schemas.openxmlformats.org/officeDocument/2006/relationships/hyperlink" Target="https://www.caixa.gov.br/Downloads/sinapi-cadernos-tecnicos/SINAPI-CT-INSTALACOES-HIDRAULICAS-EM-PEX.pdf" TargetMode="External"/><Relationship Id="rId79" Type="http://schemas.openxmlformats.org/officeDocument/2006/relationships/hyperlink" Target="https://www.caixa.gov.br/Downloads/sinapi-cadernos-tecnicos/SINAPI-CT-ALVENARIA-DE-VEDACAO.pdf" TargetMode="External"/><Relationship Id="rId1854" Type="http://schemas.openxmlformats.org/officeDocument/2006/relationships/hyperlink" Target="https://www.caixa.gov.br/Downloads/sinapi-cadernos-tecnicos/SINAPI-CT-DEMOLICOES-E-REMOCOES.pdf" TargetMode="External"/><Relationship Id="rId2905" Type="http://schemas.openxmlformats.org/officeDocument/2006/relationships/hyperlink" Target="https://www.caixa.gov.br/Downloads/sinapi-cadernos-tecnicos/SINAPI-CT-ELETROCALHAS.pdf" TargetMode="External"/><Relationship Id="rId4260" Type="http://schemas.openxmlformats.org/officeDocument/2006/relationships/hyperlink" Target="https://www.caixa.gov.br/Downloads/sinapi-cadernos-tecnicos/SINAPI-CT-GUIAS-E-SARJETAS.pdf" TargetMode="External"/><Relationship Id="rId5311" Type="http://schemas.openxmlformats.org/officeDocument/2006/relationships/hyperlink" Target="https://www.caixa.gov.br/Downloads/sinapi-cadernos-tecnicos/SINAPI-CT-INSTALACOES-HIDRAULICAS-EM-PPR.pdf" TargetMode="External"/><Relationship Id="rId8467" Type="http://schemas.openxmlformats.org/officeDocument/2006/relationships/hyperlink" Target="https://www.caixa.gov.br/Downloads/sinapi-cadernos-tecnicos/SINAPI-CT-RASGOS-E-FIXACOES.pdf" TargetMode="External"/><Relationship Id="rId8881" Type="http://schemas.openxmlformats.org/officeDocument/2006/relationships/hyperlink" Target="https://www.caixa.gov.br/Downloads/sinapi-cadernos-tecnicos/SINAPI-CT-SISTEMA-DE-PROTECAO-CONTRA-DESCARGAS-ATMOSFERICAS-SPDA.pdf" TargetMode="External"/><Relationship Id="rId9518" Type="http://schemas.openxmlformats.org/officeDocument/2006/relationships/hyperlink" Target="https://www.caixa.gov.br/Downloads/sinapi-cadernos-tecnicos/SINAPI-CT-VIDROS-E-ESPELHOS.pdf" TargetMode="External"/><Relationship Id="rId1507" Type="http://schemas.openxmlformats.org/officeDocument/2006/relationships/hyperlink" Target="https://www.caixa.gov.br/Downloads/sinapi-cadernos-tecnicos/SINAPI-CT-CUSTOS-HORARIOS-PRODUTIVO-E-IMPRODUTIVO-DOS-EQUIPAMENTOS.pdf" TargetMode="External"/><Relationship Id="rId7069" Type="http://schemas.openxmlformats.org/officeDocument/2006/relationships/hyperlink" Target="https://www.caixa.gov.br/Downloads/sinapi-metodologia/Livro_SINAPI_Calculos_Parametros.pdf" TargetMode="External"/><Relationship Id="rId7483" Type="http://schemas.openxmlformats.org/officeDocument/2006/relationships/hyperlink" Target="https://www.caixa.gov.br/Downloads/sinapi-cadernos-tecnicos/SINAPI-CT-PAISAGISMO-PLANTIO.pdf" TargetMode="External"/><Relationship Id="rId8534" Type="http://schemas.openxmlformats.org/officeDocument/2006/relationships/hyperlink" Target="https://www.caixa.gov.br/Downloads/sinapi-cadernos-tecnicos/SINAPI-CT-RECOMPOSICAO-DE-PAVIMENTOS.pdf" TargetMode="External"/><Relationship Id="rId1921" Type="http://schemas.openxmlformats.org/officeDocument/2006/relationships/hyperlink" Target="https://www.caixa.gov.br/Downloads/sinapi-cadernos-tecnicos/SINAPI-CT-DEPRECIACAO-JUROS-IMPOSTOS-E-SEGUROS-MANUTENCAO-E-MATERIAIS-NA-OPERACAO-DOS-EQUIPAMENTOS.pdf" TargetMode="External"/><Relationship Id="rId3679" Type="http://schemas.openxmlformats.org/officeDocument/2006/relationships/hyperlink" Target="https://www.caixa.gov.br/Downloads/sinapi-cadernos-tecnicos/SINAPI-CT-ESTRUTURA-E-TRAMA-PARA-COBERTURA.pdf" TargetMode="External"/><Relationship Id="rId6085" Type="http://schemas.openxmlformats.org/officeDocument/2006/relationships/hyperlink" Target="https://www.caixa.gov.br/Downloads/sinapi-cadernos-tecnicos/SINAPI-CT-INSTALACOES-DE-GAS-E-INCENDIO-EM-ACO-E-FERRO-GALVANIZADO.pdf" TargetMode="External"/><Relationship Id="rId7136" Type="http://schemas.openxmlformats.org/officeDocument/2006/relationships/hyperlink" Target="https://www.caixa.gov.br/Downloads/sinapi-cadernos-tecnicos/SINAPI-CT-LOCACAO-DE-OBRAS.pdf" TargetMode="External"/><Relationship Id="rId7550" Type="http://schemas.openxmlformats.org/officeDocument/2006/relationships/hyperlink" Target="https://www.caixa.gov.br/Downloads/sinapi-cadernos-tecnicos/SINAPI-CT-PAREDES-DE-CONCRETO-ESTUCAMENTO.pdf" TargetMode="External"/><Relationship Id="rId6152" Type="http://schemas.openxmlformats.org/officeDocument/2006/relationships/hyperlink" Target="https://www.caixa.gov.br/Downloads/sinapi-cadernos-tecnicos/SINAPI-CT-INSTALACOES-DE-GAS-E-INCENDIO-EM-ACO-E-FERRO-GALVANIZADO.pdf" TargetMode="External"/><Relationship Id="rId7203" Type="http://schemas.openxmlformats.org/officeDocument/2006/relationships/hyperlink" Target="https://www.caixa.gov.br/Downloads/sinapi-cadernos-tecnicos/SINAPI-CT-LOUCAS-E-METAIS.pdf" TargetMode="External"/><Relationship Id="rId8601" Type="http://schemas.openxmlformats.org/officeDocument/2006/relationships/hyperlink" Target="https://www.caixa.gov.br/Downloads/sinapi-cadernos-tecnicos/SINAPI-CT-REDES-DE-LOGICA-TELEFONIA-E-IMAGEM.pdf" TargetMode="External"/><Relationship Id="rId1297" Type="http://schemas.openxmlformats.org/officeDocument/2006/relationships/hyperlink" Target="https://www.caixa.gov.br/Downloads/sinapi-cadernos-tecnicos/SINAPI-CT-CONCRETAGEM-PARA-ESTRUTURAS-DE-CONCRETO-ARMADO.pdf" TargetMode="External"/><Relationship Id="rId2695" Type="http://schemas.openxmlformats.org/officeDocument/2006/relationships/hyperlink" Target="https://www.caixa.gov.br/Downloads/sinapi-cadernos-tecnicos/SINAPI-CT-DEPRECIACAO-JUROS-IMPOSTOS-E-SEGUROS-MANUTENCAO-E-MATERIAIS-NA-OPERACAO-DOS-EQUIPAMENTOS.pdf" TargetMode="External"/><Relationship Id="rId3746" Type="http://schemas.openxmlformats.org/officeDocument/2006/relationships/hyperlink" Target="https://www.caixa.gov.br/Downloads/sinapi-cadernos-tecnicos/SINAPI-CT-ESTRUTURAS-DE-CONTENCAO-ESTACAS-PAREDES-DIAFRAGMA-E-MURETA-GUIA.pdf" TargetMode="External"/><Relationship Id="rId667" Type="http://schemas.openxmlformats.org/officeDocument/2006/relationships/hyperlink" Target="https://www.caixa.gov.br/Downloads/sinapi-cadernos-tecnicos/SINAPI-CT-ASSENTAMENTO-DE-TUBOS-DE-ESGOTO-OU-DRENAGEM-PLUVIAL-EM-CONCRETO.pdf" TargetMode="External"/><Relationship Id="rId2348" Type="http://schemas.openxmlformats.org/officeDocument/2006/relationships/hyperlink" Target="https://www.caixa.gov.br/Downloads/sinapi-cadernos-tecnicos/SINAPI-CT-DEPRECIACAO-JUROS-IMPOSTOS-E-SEGUROS-MANUTENCAO-E-MATERIAIS-NA-OPERACAO-DOS-EQUIPAMENTOS.pdf" TargetMode="External"/><Relationship Id="rId2762" Type="http://schemas.openxmlformats.org/officeDocument/2006/relationships/hyperlink" Target="https://www.caixa.gov.br/Downloads/sinapi-cadernos-tecnicos/SINAPI-CT-DRENOS.pdf" TargetMode="External"/><Relationship Id="rId3813" Type="http://schemas.openxmlformats.org/officeDocument/2006/relationships/hyperlink" Target="https://www.caixa.gov.br/Downloads/sinapi-cadernos-tecnicos/SINAPI-CT-ESTRUTURAS-DE-MADEIRA.pdf" TargetMode="External"/><Relationship Id="rId6969" Type="http://schemas.openxmlformats.org/officeDocument/2006/relationships/hyperlink" Target="https://www.caixa.gov.br/Downloads/sinapi-metodologia/Livro_SINAPI_Calculos_Parametros.pdf" TargetMode="External"/><Relationship Id="rId9028" Type="http://schemas.openxmlformats.org/officeDocument/2006/relationships/hyperlink" Target="https://www.caixa.gov.br/Downloads/sinapi-cadernos-tecnicos/SINAPI-CT-TRANSFORMADORES.pdf" TargetMode="External"/><Relationship Id="rId9375" Type="http://schemas.openxmlformats.org/officeDocument/2006/relationships/hyperlink" Target="https://www.caixa.gov.br/Downloads/sinapi-cadernos-tecnicos/SINAPI-CT-TRANSPORTE-CARGA-E-DESCARGA-DE-MATERIAIS.pdf" TargetMode="External"/><Relationship Id="rId734" Type="http://schemas.openxmlformats.org/officeDocument/2006/relationships/hyperlink" Target="https://www.caixa.gov.br/Downloads/sinapi-cadernos-tecnicos/SINAPI-CT-ATERRO-E-REATERRO-DE-VALAS.pdf" TargetMode="External"/><Relationship Id="rId1364" Type="http://schemas.openxmlformats.org/officeDocument/2006/relationships/hyperlink" Target="https://www.caixa.gov.br/Downloads/sinapi-cadernos-tecnicos/SINAPI-CT-CONCRETO-PROTENDIDO.pdf" TargetMode="External"/><Relationship Id="rId2415" Type="http://schemas.openxmlformats.org/officeDocument/2006/relationships/hyperlink" Target="https://www.caixa.gov.br/Downloads/sinapi-cadernos-tecnicos/SINAPI-CT-DEPRECIACAO-JUROS-IMPOSTOS-E-SEGUROS-MANUTENCAO-E-MATERIAIS-NA-OPERACAO-DOS-EQUIPAMENTOS.pdf" TargetMode="External"/><Relationship Id="rId5985" Type="http://schemas.openxmlformats.org/officeDocument/2006/relationships/hyperlink" Target="https://www.caixa.gov.br/Downloads/sinapi-cadernos-tecnicos/SINAPI-CT-INSTALACOES-DE-GAS-E-INCENDIO-EM-ACO-E-FERRO-GALVANIZADO.pdf" TargetMode="External"/><Relationship Id="rId8391" Type="http://schemas.openxmlformats.org/officeDocument/2006/relationships/hyperlink" Target="https://www.caixa.gov.br/Downloads/sinapi-cadernos-tecnicos/SINAPI-CT-RASGOS-E-FIXACOES.pdf" TargetMode="External"/><Relationship Id="rId9442" Type="http://schemas.openxmlformats.org/officeDocument/2006/relationships/hyperlink" Target="https://www.caixa.gov.br/Downloads/sinapi-cadernos-tecnicos/SINAPI-CT-TUBULACAO-FLANGEADA-PARA-REDES-DE-AGUA.pdf" TargetMode="External"/><Relationship Id="rId70" Type="http://schemas.openxmlformats.org/officeDocument/2006/relationships/hyperlink" Target="https://www.caixa.gov.br/Downloads/sinapi-cadernos-tecnicos/SINAPI-CT-ALVENARIA-DE-VEDACAO.pdf" TargetMode="External"/><Relationship Id="rId801" Type="http://schemas.openxmlformats.org/officeDocument/2006/relationships/hyperlink" Target="https://www.caixa.gov.br/Downloads/sinapi-cadernos-tecnicos/SINAPI-CT-ATERROS-BASES-SUB-BASES-E-IMPRIMACOES.pdf" TargetMode="External"/><Relationship Id="rId1017" Type="http://schemas.openxmlformats.org/officeDocument/2006/relationships/hyperlink" Target="https://www.caixa.gov.br/Downloads/sinapi-cadernos-tecnicos/SINAPI-CT-BOCAS-PARA-BUEIROS.pdf" TargetMode="External"/><Relationship Id="rId1431" Type="http://schemas.openxmlformats.org/officeDocument/2006/relationships/hyperlink" Target="https://www.caixa.gov.br/Downloads/sinapi-cadernos-tecnicos/SINAPI-CT-CONTRAPISO.pdf" TargetMode="External"/><Relationship Id="rId4587" Type="http://schemas.openxmlformats.org/officeDocument/2006/relationships/hyperlink" Target="https://www.caixa.gov.br/Downloads/sinapi-cadernos-tecnicos/SINAPI-CT-INSTALACOES-ELETRICAS-ELETRODUTOS-CONEXOES-E-CONDULETES-APARENTES.pdf" TargetMode="External"/><Relationship Id="rId5638" Type="http://schemas.openxmlformats.org/officeDocument/2006/relationships/hyperlink" Target="https://www.caixa.gov.br/Downloads/sinapi-cadernos-tecnicos/SINAPI-CT-INSTALACOES-PREDIAIS-DE-AGUA-FRIA-EM-PVC.pdf" TargetMode="External"/><Relationship Id="rId8044" Type="http://schemas.openxmlformats.org/officeDocument/2006/relationships/hyperlink" Target="https://www.caixa.gov.br/Downloads/sinapi-cadernos-tecnicos/SINAPI-CT-POSTES-DE-CONCRETO-E-METALICOS.pdf" TargetMode="External"/><Relationship Id="rId3189" Type="http://schemas.openxmlformats.org/officeDocument/2006/relationships/hyperlink" Target="https://www.caixa.gov.br/Downloads/sinapi-cadernos-tecnicos/SINAPI-CT-ESCAVACAO-HORIZONTAL.pdf" TargetMode="External"/><Relationship Id="rId4654" Type="http://schemas.openxmlformats.org/officeDocument/2006/relationships/hyperlink" Target="https://www.caixa.gov.br/Downloads/sinapi-cadernos-tecnicos/SINAPI-CT-INSTALACOES-ELETRICAS-QUADROS-CABOS-DISJUNTORES-CONTATORES-E-BARRAMENTOS-BLINDADOS.pdf" TargetMode="External"/><Relationship Id="rId7060" Type="http://schemas.openxmlformats.org/officeDocument/2006/relationships/hyperlink" Target="https://www.caixa.gov.br/Downloads/sinapi-metodologia/Livro_SINAPI_Calculos_Parametros.pdf" TargetMode="External"/><Relationship Id="rId8111" Type="http://schemas.openxmlformats.org/officeDocument/2006/relationships/hyperlink" Target="https://www.caixa.gov.br/Downloads/sinapi-cadernos-tecnicos/SINAPI-CT-POCOS-DE-VISITA-E-CAIXAS-PARA-BOCAS-DE-LOBO.pdf" TargetMode="External"/><Relationship Id="rId3256" Type="http://schemas.openxmlformats.org/officeDocument/2006/relationships/hyperlink" Target="https://www.caixa.gov.br/Downloads/sinapi-cadernos-tecnicos/SINAPI-CT-ESCAVACAO-VERTICAL-A-CEU-ABERTO.pdf" TargetMode="External"/><Relationship Id="rId4307" Type="http://schemas.openxmlformats.org/officeDocument/2006/relationships/hyperlink" Target="https://www.caixa.gov.br/Downloads/sinapi-cadernos-tecnicos/SINAPI-CT-ILUMINACAO-PREDIAL-E-MONITORAMENTO.pdf" TargetMode="External"/><Relationship Id="rId5705" Type="http://schemas.openxmlformats.org/officeDocument/2006/relationships/hyperlink" Target="https://www.caixa.gov.br/Downloads/sinapi-cadernos-tecnicos/SINAPI-CT-INSTALACOES-PREDIAIS-DE-AGUA-QUENTE-EM-CPVC.pdf" TargetMode="External"/><Relationship Id="rId177" Type="http://schemas.openxmlformats.org/officeDocument/2006/relationships/hyperlink" Target="https://www.caixa.gov.br/Downloads/sinapi-cadernos-tecnicos/SINAPI-CT-ARGAMASSAS.pdf" TargetMode="External"/><Relationship Id="rId591" Type="http://schemas.openxmlformats.org/officeDocument/2006/relationships/hyperlink" Target="https://www.caixa.gov.br/Downloads/sinapi-cadernos-tecnicos/SINAPI-CT-ASSENTAMENTO-DE-TUBOS-DE-PVC-E-METALICOS-EM-REDES-DE-AGUA.pdf" TargetMode="External"/><Relationship Id="rId2272" Type="http://schemas.openxmlformats.org/officeDocument/2006/relationships/hyperlink" Target="https://www.caixa.gov.br/Downloads/sinapi-cadernos-tecnicos/SINAPI-CT-DEPRECIACAO-JUROS-IMPOSTOS-E-SEGUROS-MANUTENCAO-E-MATERIAIS-NA-OPERACAO-DOS-EQUIPAMENTOS.pdf" TargetMode="External"/><Relationship Id="rId3670" Type="http://schemas.openxmlformats.org/officeDocument/2006/relationships/hyperlink" Target="https://www.caixa.gov.br/Downloads/sinapi-cadernos-tecnicos/SINAPI-CT-ESTRUTURA-E-TRAMA-PARA-COBERTURA.pdf" TargetMode="External"/><Relationship Id="rId4721" Type="http://schemas.openxmlformats.org/officeDocument/2006/relationships/hyperlink" Target="https://www.caixa.gov.br/Downloads/sinapi-cadernos-tecnicos/SINAPI-CT-INSTALACOES-ELETRICAS-QUADROS-CABOS-DISJUNTORES-CONTATORES-E-BARRAMENTOS-BLINDADOS.pdf" TargetMode="External"/><Relationship Id="rId7877" Type="http://schemas.openxmlformats.org/officeDocument/2006/relationships/hyperlink" Target="https://www.caixa.gov.br/Downloads/sinapi-cadernos-tecnicos/SINAPI-CT-PINTURA-EM-MADEIRA.pdf" TargetMode="External"/><Relationship Id="rId8928" Type="http://schemas.openxmlformats.org/officeDocument/2006/relationships/hyperlink" Target="https://www.caixa.gov.br/Downloads/sinapi-cadernos-tecnicos/SINAPI-CT-SISTEMAS-DE-MEDICAO.pdf" TargetMode="External"/><Relationship Id="rId244" Type="http://schemas.openxmlformats.org/officeDocument/2006/relationships/hyperlink" Target="https://www.caixa.gov.br/Downloads/sinapi-cadernos-tecnicos/SINAPI-CT-ARGAMASSAS.pdf" TargetMode="External"/><Relationship Id="rId3323" Type="http://schemas.openxmlformats.org/officeDocument/2006/relationships/hyperlink" Target="https://www.caixa.gov.br/Downloads/sinapi-cadernos-tecnicos/SINAPI-CT-ESCAVACAO-DE-VALAS.pdf" TargetMode="External"/><Relationship Id="rId6479" Type="http://schemas.openxmlformats.org/officeDocument/2006/relationships/hyperlink" Target="https://www.caixa.gov.br/Downloads/sinapi-cadernos-tecnicos/SINAPI-CT-INSTALACOES-EM-COBRE.pdf" TargetMode="External"/><Relationship Id="rId6893" Type="http://schemas.openxmlformats.org/officeDocument/2006/relationships/hyperlink" Target="https://www.caixa.gov.br/Downloads/sinapi-metodologia/Livro_SINAPI_Calculos_Parametros.pdf" TargetMode="External"/><Relationship Id="rId7944" Type="http://schemas.openxmlformats.org/officeDocument/2006/relationships/hyperlink" Target="https://www.caixa.gov.br/Downloads/sinapi-cadernos-tecnicos/SINAPI-CT-PINTURA-EM-SUPERFICIES-METALICAS.pdf" TargetMode="External"/><Relationship Id="rId5495" Type="http://schemas.openxmlformats.org/officeDocument/2006/relationships/hyperlink" Target="https://www.caixa.gov.br/Downloads/sinapi-cadernos-tecnicos/SINAPI-CT-INSTALACOES-PREDIAIS-DE-AGUA-FRIA-EM-PVC.pdf" TargetMode="External"/><Relationship Id="rId6546" Type="http://schemas.openxmlformats.org/officeDocument/2006/relationships/hyperlink" Target="https://www.caixa.gov.br/Downloads/sinapi-cadernos-tecnicos/SINAPI-CT-INSTALACOES-EM-COBRE.pdf" TargetMode="External"/><Relationship Id="rId6960" Type="http://schemas.openxmlformats.org/officeDocument/2006/relationships/hyperlink" Target="https://www.caixa.gov.br/Downloads/sinapi-metodologia/Livro_SINAPI_Calculos_Parametros.pdf" TargetMode="External"/><Relationship Id="rId311" Type="http://schemas.openxmlformats.org/officeDocument/2006/relationships/hyperlink" Target="https://www.caixa.gov.br/Downloads/sinapi-cadernos-tecnicos/SINAPI-CT-ARMACAO-PARA-ESTRUTURAS-DE-CONCRETO-ARMADO.pdf" TargetMode="External"/><Relationship Id="rId4097" Type="http://schemas.openxmlformats.org/officeDocument/2006/relationships/hyperlink" Target="https://www.caixa.gov.br/Downloads/sinapi-cadernos-tecnicos/SINAPI-CT-FORMAS-PARA-ESTRUTURAS-DE-CONCRETO-ARMADO.pdf" TargetMode="External"/><Relationship Id="rId5148" Type="http://schemas.openxmlformats.org/officeDocument/2006/relationships/hyperlink" Target="https://www.caixa.gov.br/Downloads/sinapi-cadernos-tecnicos/SINAPI-CT-INSTALACOES-HIDRAULICAS-EM-PEX.pdf" TargetMode="External"/><Relationship Id="rId5562" Type="http://schemas.openxmlformats.org/officeDocument/2006/relationships/hyperlink" Target="https://www.caixa.gov.br/Downloads/sinapi-cadernos-tecnicos/SINAPI-CT-INSTALACOES-PREDIAIS-DE-AGUA-FRIA-EM-PVC.pdf" TargetMode="External"/><Relationship Id="rId6613" Type="http://schemas.openxmlformats.org/officeDocument/2006/relationships/hyperlink" Target="https://www.caixa.gov.br/Downloads/sinapi-cadernos-tecnicos/SINAPI-CT-INSTALACOES-EM-COBRE.pdf" TargetMode="External"/><Relationship Id="rId1758" Type="http://schemas.openxmlformats.org/officeDocument/2006/relationships/hyperlink" Target="https://www.caixa.gov.br/Downloads/sinapi-cadernos-tecnicos/SINAPI-CT-CUSTOS-HORARIOS-PRODUTIVO-E-IMPRODUTIVO-DOS-EQUIPAMENTOS.pdf" TargetMode="External"/><Relationship Id="rId2809" Type="http://schemas.openxmlformats.org/officeDocument/2006/relationships/hyperlink" Target="https://www.caixa.gov.br/Downloads/sinapi-cadernos-tecnicos/SINAPI-CT-DUTOS-PARA-AR-CONDICIONADO.pdf" TargetMode="External"/><Relationship Id="rId4164" Type="http://schemas.openxmlformats.org/officeDocument/2006/relationships/hyperlink" Target="https://www.caixa.gov.br/Downloads/sinapi-cadernos-tecnicos/SINAPI-CT-GALERIAS-COM-ADUELAS-DE-CONCRETO.pdf" TargetMode="External"/><Relationship Id="rId5215" Type="http://schemas.openxmlformats.org/officeDocument/2006/relationships/hyperlink" Target="https://www.caixa.gov.br/Downloads/sinapi-cadernos-tecnicos/SINAPI-CT-INSTALACOES-HIDRAULICAS-EM-PEX.pdf" TargetMode="External"/><Relationship Id="rId8785" Type="http://schemas.openxmlformats.org/officeDocument/2006/relationships/hyperlink" Target="https://www.caixa.gov.br/Downloads/sinapi-cadernos-tecnicos/SINAPI-CT-REVESTIMENTOS-CERAMICOS-INTERNOS.pdf" TargetMode="External"/><Relationship Id="rId3180" Type="http://schemas.openxmlformats.org/officeDocument/2006/relationships/hyperlink" Target="https://www.caixa.gov.br/Downloads/sinapi-cadernos-tecnicos/SINAPI-CT-ESCAVACAO-HORIZONTAL.pdf" TargetMode="External"/><Relationship Id="rId4231" Type="http://schemas.openxmlformats.org/officeDocument/2006/relationships/hyperlink" Target="https://www.caixa.gov.br/Downloads/sinapi-cadernos-tecnicos/SINAPI-CT-GUARDA-CORPO-CORRIMAO-E-GRADE-PARA-ESQUADRIAS.pdf" TargetMode="External"/><Relationship Id="rId7387" Type="http://schemas.openxmlformats.org/officeDocument/2006/relationships/hyperlink" Target="https://www.caixa.gov.br/Downloads/sinapi-cadernos-tecnicos/SINAPI-CT-MASSA-UNICA-INTERNA.pdf" TargetMode="External"/><Relationship Id="rId8438" Type="http://schemas.openxmlformats.org/officeDocument/2006/relationships/hyperlink" Target="https://www.caixa.gov.br/Downloads/sinapi-cadernos-tecnicos/SINAPI-CT-RASGOS-E-FIXACOES.pdf" TargetMode="External"/><Relationship Id="rId1825" Type="http://schemas.openxmlformats.org/officeDocument/2006/relationships/hyperlink" Target="https://www.caixa.gov.br/Downloads/sinapi-cadernos-tecnicos/SINAPI-CT-CUSTOS-HORARIOS-PRODUTIVO-E-IMPRODUTIVO-DOS-EQUIPAMENTOS.pdf" TargetMode="External"/><Relationship Id="rId8852" Type="http://schemas.openxmlformats.org/officeDocument/2006/relationships/hyperlink" Target="https://www.caixa.gov.br/Downloads/sinapi-cadernos-tecnicos/SINAPI-CT-SINALIZACAO-VERTICAL-VIARIA.pdf" TargetMode="External"/><Relationship Id="rId3997" Type="http://schemas.openxmlformats.org/officeDocument/2006/relationships/hyperlink" Target="https://www.caixa.gov.br/Downloads/sinapi-cadernos-tecnicos/SINAPI-CT-FUNDACOES-RASAS-(BLOCOS-SAPATAS-VIGAS-BALDRAME).pdf" TargetMode="External"/><Relationship Id="rId6056" Type="http://schemas.openxmlformats.org/officeDocument/2006/relationships/hyperlink" Target="https://www.caixa.gov.br/Downloads/sinapi-cadernos-tecnicos/SINAPI-CT-INSTALACOES-DE-GAS-E-INCENDIO-EM-ACO-E-FERRO-GALVANIZADO.pdf" TargetMode="External"/><Relationship Id="rId7454" Type="http://schemas.openxmlformats.org/officeDocument/2006/relationships/hyperlink" Target="https://www.caixa.gov.br/Downloads/sinapi-cadernos-tecnicos/SINAPI-CT-MONOCAPA.pdf" TargetMode="External"/><Relationship Id="rId8505" Type="http://schemas.openxmlformats.org/officeDocument/2006/relationships/hyperlink" Target="https://www.caixa.gov.br/Downloads/sinapi-cadernos-tecnicos/SINAPI-CT-RECOMPOSICAO-DE-PAVIMENTOS.pdf" TargetMode="External"/><Relationship Id="rId2599" Type="http://schemas.openxmlformats.org/officeDocument/2006/relationships/hyperlink" Target="https://www.caixa.gov.br/Downloads/sinapi-cadernos-tecnicos/SINAPI-CT-DEPRECIACAO-JUROS-IMPOSTOS-E-SEGUROS-MANUTENCAO-E-MATERIAIS-NA-OPERACAO-DOS-EQUIPAMENTOS.pdf" TargetMode="External"/><Relationship Id="rId6470" Type="http://schemas.openxmlformats.org/officeDocument/2006/relationships/hyperlink" Target="https://www.caixa.gov.br/Downloads/sinapi-cadernos-tecnicos/SINAPI-CT-INSTALACOES-EM-COBRE.pdf" TargetMode="External"/><Relationship Id="rId7107" Type="http://schemas.openxmlformats.org/officeDocument/2006/relationships/hyperlink" Target="https://www.caixa.gov.br/Downloads/sinapi-metodologia/Livro_SINAPI_Calculos_Parametros.pdf" TargetMode="External"/><Relationship Id="rId7521" Type="http://schemas.openxmlformats.org/officeDocument/2006/relationships/hyperlink" Target="https://www.caixa.gov.br/Downloads/sinapi-cadernos-tecnicos/SINAPI-CT-PAREDES-DE-CONCRETO-CONCRETAGEM.pdf" TargetMode="External"/><Relationship Id="rId985" Type="http://schemas.openxmlformats.org/officeDocument/2006/relationships/hyperlink" Target="https://www.caixa.gov.br/Downloads/sinapi-cadernos-tecnicos/SINAPI-CT-BOCAS-PARA-BUEIROS.pdf" TargetMode="External"/><Relationship Id="rId2666" Type="http://schemas.openxmlformats.org/officeDocument/2006/relationships/hyperlink" Target="https://www.caixa.gov.br/Downloads/sinapi-cadernos-tecnicos/SINAPI-CT-DEPRECIACAO-JUROS-IMPOSTOS-E-SEGUROS-MANUTENCAO-E-MATERIAIS-NA-OPERACAO-DOS-EQUIPAMENTOS.pdf" TargetMode="External"/><Relationship Id="rId3717" Type="http://schemas.openxmlformats.org/officeDocument/2006/relationships/hyperlink" Target="https://www.caixa.gov.br/Downloads/sinapi-cadernos-tecnicos/SINAPI-CT-ESTRUTURA-E-TRAMA-PARA-COBERTURA.pdf" TargetMode="External"/><Relationship Id="rId5072" Type="http://schemas.openxmlformats.org/officeDocument/2006/relationships/hyperlink" Target="https://www.caixa.gov.br/Downloads/sinapi-cadernos-tecnicos/SINAPI-CT-INSTALACOES-HIDRAULICAS-RESERVACAO-E-BOMBAS-DE-RECALQUE.pdf" TargetMode="External"/><Relationship Id="rId6123" Type="http://schemas.openxmlformats.org/officeDocument/2006/relationships/hyperlink" Target="https://www.caixa.gov.br/Downloads/sinapi-cadernos-tecnicos/SINAPI-CT-INSTALACOES-DE-GAS-E-INCENDIO-EM-ACO-E-FERRO-GALVANIZADO.pdf" TargetMode="External"/><Relationship Id="rId9279" Type="http://schemas.openxmlformats.org/officeDocument/2006/relationships/hyperlink" Target="https://www.caixa.gov.br/Downloads/sinapi-cadernos-tecnicos/SINAPI-CT-TRANSPORTE-CARGA-E-DESCARGA-DE-MATERIAIS.pdf" TargetMode="External"/><Relationship Id="rId9693" Type="http://schemas.openxmlformats.org/officeDocument/2006/relationships/hyperlink" Target="https://www.caixa.gov.br/Downloads/sinapi-cadernos-tecnicos/SINAPI-CT-VALVULAS-PARA-REDES-DE-SANEAMENTO.pdf" TargetMode="External"/><Relationship Id="rId638" Type="http://schemas.openxmlformats.org/officeDocument/2006/relationships/hyperlink" Target="https://www.caixa.gov.br/Downloads/sinapi-cadernos-tecnicos/SINAPI-CT-ASSENTAMENTO-DE-TUBOS-DE-ESGOTO-OU-DRENAGEM-PLUVIAL-EM-CONCRETO.pdf" TargetMode="External"/><Relationship Id="rId1268" Type="http://schemas.openxmlformats.org/officeDocument/2006/relationships/hyperlink" Target="https://www.caixa.gov.br/Downloads/sinapi-cadernos-tecnicos/SINAPI-CT-CHAPISCO.pdf" TargetMode="External"/><Relationship Id="rId1682" Type="http://schemas.openxmlformats.org/officeDocument/2006/relationships/hyperlink" Target="https://www.caixa.gov.br/Downloads/sinapi-cadernos-tecnicos/SINAPI-CT-CUSTOS-HORARIOS-PRODUTIVO-E-IMPRODUTIVO-DOS-EQUIPAMENTOS.pdf" TargetMode="External"/><Relationship Id="rId2319" Type="http://schemas.openxmlformats.org/officeDocument/2006/relationships/hyperlink" Target="https://www.caixa.gov.br/Downloads/sinapi-cadernos-tecnicos/SINAPI-CT-DEPRECIACAO-JUROS-IMPOSTOS-E-SEGUROS-MANUTENCAO-E-MATERIAIS-NA-OPERACAO-DOS-EQUIPAMENTOS.pdf" TargetMode="External"/><Relationship Id="rId2733" Type="http://schemas.openxmlformats.org/officeDocument/2006/relationships/hyperlink" Target="https://www.caixa.gov.br/Downloads/sinapi-cadernos-tecnicos/SINAPI-CT-DRAGAGEM.pdf" TargetMode="External"/><Relationship Id="rId5889" Type="http://schemas.openxmlformats.org/officeDocument/2006/relationships/hyperlink" Target="https://www.caixa.gov.br/Downloads/sinapi-cadernos-tecnicos/SINAPI-CT-INSTALACOES-PREDIAIS-DE-AGUAS-PLUVIAIS-TUBOS-CONEXOES-CAIXAS-E-RALOS.pdf" TargetMode="External"/><Relationship Id="rId8295" Type="http://schemas.openxmlformats.org/officeDocument/2006/relationships/hyperlink" Target="https://www.caixa.gov.br/Downloads/sinapi-cadernos-tecnicos/SINAPI-CT-PRODUCAO-DE-CONCRETO.pdf" TargetMode="External"/><Relationship Id="rId9346" Type="http://schemas.openxmlformats.org/officeDocument/2006/relationships/hyperlink" Target="https://www.caixa.gov.br/Downloads/sinapi-cadernos-tecnicos/SINAPI-CT-TRANSPORTE-CARGA-E-DESCARGA-DE-MATERIAIS.pdf" TargetMode="External"/><Relationship Id="rId705" Type="http://schemas.openxmlformats.org/officeDocument/2006/relationships/hyperlink" Target="https://www.caixa.gov.br/Downloads/sinapi-cadernos-tecnicos/SINAPI-CT-ASSENTAMENTO-DE-TUBOS-DE-ESGOTO-OU-DRENAGEM-PLUVIAL-EM-CONCRETO.pdf" TargetMode="External"/><Relationship Id="rId1335" Type="http://schemas.openxmlformats.org/officeDocument/2006/relationships/hyperlink" Target="https://www.caixa.gov.br/Downloads/sinapi-cadernos-tecnicos/SINAPI-CT-CONCRETO-PROJETADO.pdf" TargetMode="External"/><Relationship Id="rId8362" Type="http://schemas.openxmlformats.org/officeDocument/2006/relationships/hyperlink" Target="https://www.caixa.gov.br/Downloads/sinapi-cadernos-tecnicos/SINAPI-CT-RADIER-PISO-DE-CONCRETO-E-LAJE-SOBRE-SOLO.pdf" TargetMode="External"/><Relationship Id="rId9413" Type="http://schemas.openxmlformats.org/officeDocument/2006/relationships/hyperlink" Target="https://www.caixa.gov.br/Downloads/sinapi-cadernos-tecnicos/SINAPI-CT-TUBULACAO-FLANGEADA-PARA-REDES-DE-AGUA.pdf" TargetMode="External"/><Relationship Id="rId2800" Type="http://schemas.openxmlformats.org/officeDocument/2006/relationships/hyperlink" Target="https://www.caixa.gov.br/Downloads/sinapi-cadernos-tecnicos/SINAPI-CT-DRENOS.pdf" TargetMode="External"/><Relationship Id="rId5956" Type="http://schemas.openxmlformats.org/officeDocument/2006/relationships/hyperlink" Target="https://www.caixa.gov.br/Downloads/sinapi-cadernos-tecnicos/SINAPI-CT-INSTALACOES-DE-GAS-E-INCENDIO-EM-ACO-E-FERRO-GALVANIZADO.pdf" TargetMode="External"/><Relationship Id="rId8015" Type="http://schemas.openxmlformats.org/officeDocument/2006/relationships/hyperlink" Target="https://www.caixa.gov.br/Downloads/sinapi-cadernos-tecnicos/SINAPI-CT-PISOS.pdf" TargetMode="External"/><Relationship Id="rId41" Type="http://schemas.openxmlformats.org/officeDocument/2006/relationships/hyperlink" Target="https://www.caixa.gov.br/Downloads/sinapi-cadernos-tecnicos/SINAPI-CT-ALVENARIA-DE-VEDACAO.pdf" TargetMode="External"/><Relationship Id="rId1402" Type="http://schemas.openxmlformats.org/officeDocument/2006/relationships/hyperlink" Target="https://www.caixa.gov.br/Downloads/sinapi-cadernos-tecnicos/SINAPI-CT-CONTRAPISO.pdf" TargetMode="External"/><Relationship Id="rId4558" Type="http://schemas.openxmlformats.org/officeDocument/2006/relationships/hyperlink" Target="https://www.caixa.gov.br/Downloads/sinapi-cadernos-tecnicos/SINAPI-CT-INSTALACOES-ELETRICAS-ELETRODUTOS-CONEXOES-E-CONDULETES-APARENTES.pdf" TargetMode="External"/><Relationship Id="rId4972" Type="http://schemas.openxmlformats.org/officeDocument/2006/relationships/hyperlink" Target="https://www.caixa.gov.br/Downloads/sinapi-cadernos-tecnicos/SINAPI-CT-INSTALACOES-HIDRAULICAS-RESERVACAO-E-BOMBAS-DE-RECALQUE.pdf" TargetMode="External"/><Relationship Id="rId5609" Type="http://schemas.openxmlformats.org/officeDocument/2006/relationships/hyperlink" Target="https://www.caixa.gov.br/Downloads/sinapi-cadernos-tecnicos/SINAPI-CT-INSTALACOES-PREDIAIS-DE-AGUA-FRIA-EM-PVC.pdf" TargetMode="External"/><Relationship Id="rId7031" Type="http://schemas.openxmlformats.org/officeDocument/2006/relationships/hyperlink" Target="https://www.caixa.gov.br/Downloads/sinapi-metodologia/Livro_SINAPI_Calculos_Parametros.pdf" TargetMode="External"/><Relationship Id="rId3574" Type="http://schemas.openxmlformats.org/officeDocument/2006/relationships/hyperlink" Target="https://www.caixa.gov.br/Downloads/sinapi-cadernos-tecnicos/SINAPI-CT-ESQUADRIAS-PORTAS.pdf" TargetMode="External"/><Relationship Id="rId4625" Type="http://schemas.openxmlformats.org/officeDocument/2006/relationships/hyperlink" Target="https://www.caixa.gov.br/Downloads/sinapi-cadernos-tecnicos/SINAPI-CT-INSTALACOES-ELETRICAS-ELETRODUTOS-CONEXOES-E-CONDULETES-APARENTES.pdf" TargetMode="External"/><Relationship Id="rId495" Type="http://schemas.openxmlformats.org/officeDocument/2006/relationships/hyperlink" Target="https://www.caixa.gov.br/Downloads/sinapi-cadernos-tecnicos/SINAPI-CT-ASSENTAMENTO-DE-TUBOS-DE-PVC-E-METALICOS-EM-REDES-DE-AGUA.pdf" TargetMode="External"/><Relationship Id="rId2176" Type="http://schemas.openxmlformats.org/officeDocument/2006/relationships/hyperlink" Target="https://www.caixa.gov.br/Downloads/sinapi-cadernos-tecnicos/SINAPI-CT-DEPRECIACAO-JUROS-IMPOSTOS-E-SEGUROS-MANUTENCAO-E-MATERIAIS-NA-OPERACAO-DOS-EQUIPAMENTOS.pdf" TargetMode="External"/><Relationship Id="rId2590" Type="http://schemas.openxmlformats.org/officeDocument/2006/relationships/hyperlink" Target="https://www.caixa.gov.br/Downloads/sinapi-cadernos-tecnicos/SINAPI-CT-DEPRECIACAO-JUROS-IMPOSTOS-E-SEGUROS-MANUTENCAO-E-MATERIAIS-NA-OPERACAO-DOS-EQUIPAMENTOS.pdf" TargetMode="External"/><Relationship Id="rId3227" Type="http://schemas.openxmlformats.org/officeDocument/2006/relationships/hyperlink" Target="https://www.caixa.gov.br/Downloads/sinapi-cadernos-tecnicos/SINAPI-CT-ESCAVACAO-VERTICAL-A-CEU-ABERTO.pdf" TargetMode="External"/><Relationship Id="rId3641" Type="http://schemas.openxmlformats.org/officeDocument/2006/relationships/hyperlink" Target="https://www.caixa.gov.br/Downloads/sinapi-cadernos-tecnicos/SINAPI-CT-ESTRUTURA-E-TRAMA-PARA-COBERTURA.pdf" TargetMode="External"/><Relationship Id="rId6797" Type="http://schemas.openxmlformats.org/officeDocument/2006/relationships/hyperlink" Target="https://www.caixa.gov.br/Downloads/sinapi-metodologia/Livro_SINAPI_Calculos_Parametros.pdf" TargetMode="External"/><Relationship Id="rId7848" Type="http://schemas.openxmlformats.org/officeDocument/2006/relationships/hyperlink" Target="https://www.caixa.gov.br/Downloads/sinapi-cadernos-tecnicos/SINAPI-CT-PINTURA-INTERNA.pdf" TargetMode="External"/><Relationship Id="rId148" Type="http://schemas.openxmlformats.org/officeDocument/2006/relationships/hyperlink" Target="https://www.caixa.gov.br/Downloads/sinapi-cadernos-tecnicos/SINAPI-CT-ARGAMASSAS.pdf" TargetMode="External"/><Relationship Id="rId562" Type="http://schemas.openxmlformats.org/officeDocument/2006/relationships/hyperlink" Target="https://www.caixa.gov.br/Downloads/sinapi-cadernos-tecnicos/SINAPI-CT-ASSENTAMENTO-DE-TUBOS-DE-PVC-E-METALICOS-EM-REDES-DE-AGUA.pdf" TargetMode="External"/><Relationship Id="rId1192" Type="http://schemas.openxmlformats.org/officeDocument/2006/relationships/hyperlink" Target="https://www.caixa.gov.br/Downloads/sinapi-cadernos-tecnicos/SINAPI-CT-CANALETAS-GRELHAS-E-CAIXAS-COM-GRELHA-PARA-DRENAGEM.pdf" TargetMode="External"/><Relationship Id="rId2243" Type="http://schemas.openxmlformats.org/officeDocument/2006/relationships/hyperlink" Target="https://www.caixa.gov.br/Downloads/sinapi-cadernos-tecnicos/SINAPI-CT-DEPRECIACAO-JUROS-IMPOSTOS-E-SEGUROS-MANUTENCAO-E-MATERIAIS-NA-OPERACAO-DOS-EQUIPAMENTOS.pdf" TargetMode="External"/><Relationship Id="rId5399" Type="http://schemas.openxmlformats.org/officeDocument/2006/relationships/hyperlink" Target="https://www.caixa.gov.br/Downloads/sinapi-cadernos-tecnicos/SINAPI-CT-INSTALACOES-PREDIAIS-DE-ESGOTO-TUBOS-E-CONEXOES.pdf" TargetMode="External"/><Relationship Id="rId6864" Type="http://schemas.openxmlformats.org/officeDocument/2006/relationships/hyperlink" Target="https://www.caixa.gov.br/Downloads/sinapi-metodologia/Livro_SINAPI_Calculos_Parametros.pdf" TargetMode="External"/><Relationship Id="rId7915" Type="http://schemas.openxmlformats.org/officeDocument/2006/relationships/hyperlink" Target="https://www.caixa.gov.br/Downloads/sinapi-cadernos-tecnicos/SINAPI-CT-PINTURA-EM-SUPERFICIES-METALICAS.pdf" TargetMode="External"/><Relationship Id="rId9270" Type="http://schemas.openxmlformats.org/officeDocument/2006/relationships/hyperlink" Target="https://www.caixa.gov.br/Downloads/sinapi-cadernos-tecnicos/SINAPI-CT-TRANSPORTE-CARGA-E-DESCARGA-DE-MATERIAIS.pdf" TargetMode="External"/><Relationship Id="rId215" Type="http://schemas.openxmlformats.org/officeDocument/2006/relationships/hyperlink" Target="https://www.caixa.gov.br/Downloads/sinapi-cadernos-tecnicos/SINAPI-CT-ARGAMASSAS.pdf" TargetMode="External"/><Relationship Id="rId2310" Type="http://schemas.openxmlformats.org/officeDocument/2006/relationships/hyperlink" Target="https://www.caixa.gov.br/Downloads/sinapi-cadernos-tecnicos/SINAPI-CT-DEPRECIACAO-JUROS-IMPOSTOS-E-SEGUROS-MANUTENCAO-E-MATERIAIS-NA-OPERACAO-DOS-EQUIPAMENTOS.pdf" TargetMode="External"/><Relationship Id="rId5466" Type="http://schemas.openxmlformats.org/officeDocument/2006/relationships/hyperlink" Target="https://www.caixa.gov.br/Downloads/sinapi-cadernos-tecnicos/SINAPI-CT-INSTALACOES-PREDIAIS-DE-AGUA-FRIA-EM-PVC.pdf" TargetMode="External"/><Relationship Id="rId6517" Type="http://schemas.openxmlformats.org/officeDocument/2006/relationships/hyperlink" Target="https://www.caixa.gov.br/Downloads/sinapi-cadernos-tecnicos/SINAPI-CT-INSTALACOES-EM-COBRE.pdf" TargetMode="External"/><Relationship Id="rId4068" Type="http://schemas.openxmlformats.org/officeDocument/2006/relationships/hyperlink" Target="https://www.caixa.gov.br/Downloads/sinapi-cadernos-tecnicos/SINAPI-CT-FORMAS-PARA-ESTRUTURAS-DE-CONCRETO-ARMADO.pdf" TargetMode="External"/><Relationship Id="rId4482" Type="http://schemas.openxmlformats.org/officeDocument/2006/relationships/hyperlink" Target="https://www.caixa.gov.br/Downloads/sinapi-cadernos-tecnicos/SINAPI-CT-INSTALACOES-ELETRICAS-ELETRODUTOS-EMBUTIDOS-CABOS-CAIXAS-TOMADAS-E-INTERRUPTORES.pdf" TargetMode="External"/><Relationship Id="rId5119" Type="http://schemas.openxmlformats.org/officeDocument/2006/relationships/hyperlink" Target="https://www.caixa.gov.br/Downloads/sinapi-cadernos-tecnicos/SINAPI-CT-INSTALACOES-HIDRAULICAS-EM-PEX.pdf" TargetMode="External"/><Relationship Id="rId5880" Type="http://schemas.openxmlformats.org/officeDocument/2006/relationships/hyperlink" Target="https://www.caixa.gov.br/Downloads/sinapi-cadernos-tecnicos/SINAPI-CT-INSTALACOES-PREDIAIS-DE-AGUAS-PLUVIAIS-TUBOS-CONEXOES-CAIXAS-E-RALOS.pdf" TargetMode="External"/><Relationship Id="rId6931" Type="http://schemas.openxmlformats.org/officeDocument/2006/relationships/hyperlink" Target="https://www.caixa.gov.br/Downloads/sinapi-metodologia/Livro_SINAPI_Calculos_Parametros.pdf" TargetMode="External"/><Relationship Id="rId3084" Type="http://schemas.openxmlformats.org/officeDocument/2006/relationships/hyperlink" Target="https://www.caixa.gov.br/Downloads/sinapi-cadernos-tecnicos/SINAPI-CT-ESCADAS.pdf" TargetMode="External"/><Relationship Id="rId4135" Type="http://schemas.openxmlformats.org/officeDocument/2006/relationships/hyperlink" Target="https://www.caixa.gov.br/Downloads/sinapi-cadernos-tecnicos/SINAPI-CT-GABIOES-EXECUCAO-DE-MURO-E-PROTECAO-SUPERFICIAL.pdf" TargetMode="External"/><Relationship Id="rId5533" Type="http://schemas.openxmlformats.org/officeDocument/2006/relationships/hyperlink" Target="https://www.caixa.gov.br/Downloads/sinapi-cadernos-tecnicos/SINAPI-CT-INSTALACOES-PREDIAIS-DE-AGUA-FRIA-EM-PVC.pdf" TargetMode="External"/><Relationship Id="rId8689" Type="http://schemas.openxmlformats.org/officeDocument/2006/relationships/hyperlink" Target="https://www.caixa.gov.br/Downloads/sinapi-cadernos-tecnicos/SINAPI-CT-REDES-DE-AGUA-E-ESGOTO-EM-PEAD-LISO-(TUBOS-E-CONEXOES).pdf" TargetMode="External"/><Relationship Id="rId1729" Type="http://schemas.openxmlformats.org/officeDocument/2006/relationships/hyperlink" Target="https://www.caixa.gov.br/Downloads/sinapi-cadernos-tecnicos/SINAPI-CT-CUSTOS-HORARIOS-PRODUTIVO-E-IMPRODUTIVO-DOS-EQUIPAMENTOS.pdf" TargetMode="External"/><Relationship Id="rId5600" Type="http://schemas.openxmlformats.org/officeDocument/2006/relationships/hyperlink" Target="https://www.caixa.gov.br/Downloads/sinapi-cadernos-tecnicos/SINAPI-CT-INSTALACOES-PREDIAIS-DE-AGUA-FRIA-EM-PVC.pdf" TargetMode="External"/><Relationship Id="rId8756" Type="http://schemas.openxmlformats.org/officeDocument/2006/relationships/hyperlink" Target="https://www.caixa.gov.br/Downloads/sinapi-cadernos-tecnicos/SINAPI-CT-REVESTIMENTOS-CERAMICOS-EXTERNOS.pdf" TargetMode="External"/><Relationship Id="rId3151" Type="http://schemas.openxmlformats.org/officeDocument/2006/relationships/hyperlink" Target="https://www.caixa.gov.br/Downloads/sinapi-cadernos-tecnicos/SINAPI-CT-ESCADAS.pdf" TargetMode="External"/><Relationship Id="rId4202" Type="http://schemas.openxmlformats.org/officeDocument/2006/relationships/hyperlink" Target="https://www.caixa.gov.br/Downloads/sinapi-cadernos-tecnicos/SINAPI-CT-GRAUTE-E-ARMACAO.pdf" TargetMode="External"/><Relationship Id="rId7358" Type="http://schemas.openxmlformats.org/officeDocument/2006/relationships/hyperlink" Target="https://www.caixa.gov.br/Downloads/sinapi-cadernos-tecnicos/SINAPI-CT-MASSA-UNICA-EXTERNA.pdf" TargetMode="External"/><Relationship Id="rId7772" Type="http://schemas.openxmlformats.org/officeDocument/2006/relationships/hyperlink" Target="https://www.caixa.gov.br/Downloads/sinapi-cadernos-tecnicos/SINAPI-CT-PERFURACAO-HORIZONTAL-DIRECIONAL-HDD.pdf" TargetMode="External"/><Relationship Id="rId8409" Type="http://schemas.openxmlformats.org/officeDocument/2006/relationships/hyperlink" Target="https://www.caixa.gov.br/Downloads/sinapi-cadernos-tecnicos/SINAPI-CT-RASGOS-E-FIXACOES.pdf" TargetMode="External"/><Relationship Id="rId8823" Type="http://schemas.openxmlformats.org/officeDocument/2006/relationships/hyperlink" Target="https://www.caixa.gov.br/Downloads/sinapi-cadernos-tecnicos/SINAPI-CT-SINALIZACAO-HORIZONTAL-VIARIA.pdf" TargetMode="External"/><Relationship Id="rId3968" Type="http://schemas.openxmlformats.org/officeDocument/2006/relationships/hyperlink" Target="https://www.caixa.gov.br/Downloads/sinapi-cadernos-tecnicos/SINAPI-CT-FOSSAS-E-SUMIDOUROS.pdf" TargetMode="External"/><Relationship Id="rId6374" Type="http://schemas.openxmlformats.org/officeDocument/2006/relationships/hyperlink" Target="https://www.caixa.gov.br/Downloads/sinapi-cadernos-tecnicos/SINAPI-CT-INSTALACOES-EM-COBRE.pdf" TargetMode="External"/><Relationship Id="rId7425" Type="http://schemas.openxmlformats.org/officeDocument/2006/relationships/hyperlink" Target="https://www.caixa.gov.br/Downloads/sinapi-cadernos-tecnicos/SINAPI-CT-MASSA-UNICA-INTERNA.pdf" TargetMode="External"/><Relationship Id="rId5" Type="http://schemas.openxmlformats.org/officeDocument/2006/relationships/hyperlink" Target="https://www.caixa.gov.br/Downloads/sinapi-cadernos-tecnicos/SINAPI-CT-ACESSIBILIDADE.pdf" TargetMode="External"/><Relationship Id="rId889" Type="http://schemas.openxmlformats.org/officeDocument/2006/relationships/hyperlink" Target="https://www.caixa.gov.br/Downloads/sinapi-cadernos-tecnicos/SINAPI-CT-ATERROS-BASES-SUB-BASES-E-IMPRIMACOES.pdf" TargetMode="External"/><Relationship Id="rId5390" Type="http://schemas.openxmlformats.org/officeDocument/2006/relationships/hyperlink" Target="https://www.caixa.gov.br/Downloads/sinapi-cadernos-tecnicos/SINAPI-CT-INSTALACOES-PREDIAIS-DE-ESGOTO-TUBOS-E-CONEXOES.pdf" TargetMode="External"/><Relationship Id="rId6027" Type="http://schemas.openxmlformats.org/officeDocument/2006/relationships/hyperlink" Target="https://www.caixa.gov.br/Downloads/sinapi-cadernos-tecnicos/SINAPI-CT-INSTALACOES-DE-GAS-E-INCENDIO-EM-ACO-E-FERRO-GALVANIZADO.pdf" TargetMode="External"/><Relationship Id="rId6441" Type="http://schemas.openxmlformats.org/officeDocument/2006/relationships/hyperlink" Target="https://www.caixa.gov.br/Downloads/sinapi-cadernos-tecnicos/SINAPI-CT-INSTALACOES-EM-COBRE.pdf" TargetMode="External"/><Relationship Id="rId9597" Type="http://schemas.openxmlformats.org/officeDocument/2006/relationships/hyperlink" Target="https://www.caixa.gov.br/Downloads/sinapi-cadernos-tecnicos/SINAPI-CT-VALVULAS-E-REGISTROS-PARA-SISTEMAS-PREDIAIS.pdf" TargetMode="External"/><Relationship Id="rId1586" Type="http://schemas.openxmlformats.org/officeDocument/2006/relationships/hyperlink" Target="https://www.caixa.gov.br/Downloads/sinapi-cadernos-tecnicos/SINAPI-CT-CUSTOS-HORARIOS-PRODUTIVO-E-IMPRODUTIVO-DOS-EQUIPAMENTOS.pdf" TargetMode="External"/><Relationship Id="rId2984" Type="http://schemas.openxmlformats.org/officeDocument/2006/relationships/hyperlink" Target="https://www.caixa.gov.br/Downloads/sinapi-cadernos-tecnicos/SINAPI-CT-EQUIPAMENTOS-DE-PROTECAO-COLETIVA.pdf" TargetMode="External"/><Relationship Id="rId5043" Type="http://schemas.openxmlformats.org/officeDocument/2006/relationships/hyperlink" Target="https://www.caixa.gov.br/Downloads/sinapi-cadernos-tecnicos/SINAPI-CT-INSTALACOES-HIDRAULICAS-RESERVACAO-E-BOMBAS-DE-RECALQUE.pdf" TargetMode="External"/><Relationship Id="rId8199" Type="http://schemas.openxmlformats.org/officeDocument/2006/relationships/hyperlink" Target="https://www.caixa.gov.br/Downloads/sinapi-cadernos-tecnicos/SINAPI-CT-POCOS-DE-VISITA-E-CAIXAS-PARA-BOCAS-DE-LOBO.pdf" TargetMode="External"/><Relationship Id="rId609" Type="http://schemas.openxmlformats.org/officeDocument/2006/relationships/hyperlink" Target="https://www.caixa.gov.br/Downloads/sinapi-cadernos-tecnicos/SINAPI-CT-ASSENTAMENTO-DE-TUBOS-DE-PVC-E-METALICOS-EM-REDES-DE-AGUA.pdf" TargetMode="External"/><Relationship Id="rId956" Type="http://schemas.openxmlformats.org/officeDocument/2006/relationships/hyperlink" Target="https://www.caixa.gov.br/Downloads/sinapi-cadernos-tecnicos/SINAPI-CT-ATERROS-BASES-SUB-BASES-E-IMPRIMACOES.pdf" TargetMode="External"/><Relationship Id="rId1239" Type="http://schemas.openxmlformats.org/officeDocument/2006/relationships/hyperlink" Target="https://www.caixa.gov.br/Downloads/sinapi-cadernos-tecnicos/SINAPI-CT-CERCAS-PROTETORES-E-ALAMBRADOS.pdf" TargetMode="External"/><Relationship Id="rId2637" Type="http://schemas.openxmlformats.org/officeDocument/2006/relationships/hyperlink" Target="https://www.caixa.gov.br/Downloads/sinapi-cadernos-tecnicos/SINAPI-CT-DEPRECIACAO-JUROS-IMPOSTOS-E-SEGUROS-MANUTENCAO-E-MATERIAIS-NA-OPERACAO-DOS-EQUIPAMENTOS.pdf" TargetMode="External"/><Relationship Id="rId5110" Type="http://schemas.openxmlformats.org/officeDocument/2006/relationships/hyperlink" Target="https://www.caixa.gov.br/Downloads/sinapi-cadernos-tecnicos/SINAPI-CT-INSTALACOES-HIDRAULICAS-RESERVACAO-E-BOMBAS-DE-RECALQUE.pdf" TargetMode="External"/><Relationship Id="rId8266" Type="http://schemas.openxmlformats.org/officeDocument/2006/relationships/hyperlink" Target="https://www.caixa.gov.br/Downloads/sinapi-cadernos-tecnicos/SINAPI-CT-POCOS-DE-VISITA-E-CAIXAS-PARA-BOCAS-DE-LOBO.pdf" TargetMode="External"/><Relationship Id="rId9317" Type="http://schemas.openxmlformats.org/officeDocument/2006/relationships/hyperlink" Target="https://www.caixa.gov.br/Downloads/sinapi-cadernos-tecnicos/SINAPI-CT-TRANSPORTE-CARGA-E-DESCARGA-DE-MATERIAIS.pdf" TargetMode="External"/><Relationship Id="rId9664" Type="http://schemas.openxmlformats.org/officeDocument/2006/relationships/hyperlink" Target="https://www.caixa.gov.br/Downloads/sinapi-cadernos-tecnicos/SINAPI-CT-VALVULAS-PARA-REDES-DE-SANEAMENTO.pdf" TargetMode="External"/><Relationship Id="rId1653" Type="http://schemas.openxmlformats.org/officeDocument/2006/relationships/hyperlink" Target="https://www.caixa.gov.br/Downloads/sinapi-cadernos-tecnicos/SINAPI-CT-CUSTOS-HORARIOS-PRODUTIVO-E-IMPRODUTIVO-DOS-EQUIPAMENTOS.pdf" TargetMode="External"/><Relationship Id="rId2704" Type="http://schemas.openxmlformats.org/officeDocument/2006/relationships/hyperlink" Target="https://www.caixa.gov.br/Downloads/sinapi-cadernos-tecnicos/SINAPI-CT-DEPRECIACAO-JUROS-IMPOSTOS-E-SEGUROS-MANUTENCAO-E-MATERIAIS-NA-OPERACAO-DOS-EQUIPAMENTOS.pdf" TargetMode="External"/><Relationship Id="rId8680" Type="http://schemas.openxmlformats.org/officeDocument/2006/relationships/hyperlink" Target="https://www.caixa.gov.br/Downloads/sinapi-cadernos-tecnicos/SINAPI-CT-REDES-DE-AGUA-E-ESGOTO-EM-PEAD-LISO-(TUBOS-E-CONEXOES).pdf" TargetMode="External"/><Relationship Id="rId1306" Type="http://schemas.openxmlformats.org/officeDocument/2006/relationships/hyperlink" Target="https://www.caixa.gov.br/Downloads/sinapi-cadernos-tecnicos/SINAPI-CT-CONCRETAGEM-PARA-ESTRUTURAS-DE-CONCRETO-ARMADO.pdf" TargetMode="External"/><Relationship Id="rId1720" Type="http://schemas.openxmlformats.org/officeDocument/2006/relationships/hyperlink" Target="https://www.caixa.gov.br/Downloads/sinapi-cadernos-tecnicos/SINAPI-CT-CUSTOS-HORARIOS-PRODUTIVO-E-IMPRODUTIVO-DOS-EQUIPAMENTOS.pdf" TargetMode="External"/><Relationship Id="rId4876" Type="http://schemas.openxmlformats.org/officeDocument/2006/relationships/hyperlink" Target="https://www.caixa.gov.br/Downloads/sinapi-cadernos-tecnicos/SINAPI-CT-INSTALACOES-HIDRAULICAS-RESERVACAO-E-BOMBAS-DE-RECALQUE.pdf" TargetMode="External"/><Relationship Id="rId5927" Type="http://schemas.openxmlformats.org/officeDocument/2006/relationships/hyperlink" Target="https://www.caixa.gov.br/Downloads/sinapi-cadernos-tecnicos/SINAPI-CT-INSTALACOES-DE-DIVISORIAS-DIVERSAS.pdf" TargetMode="External"/><Relationship Id="rId7282" Type="http://schemas.openxmlformats.org/officeDocument/2006/relationships/hyperlink" Target="https://www.caixa.gov.br/Downloads/sinapi-cadernos-tecnicos/SINAPI-CT-MASSA-UNICA-EXTERNA.pdf" TargetMode="External"/><Relationship Id="rId8333" Type="http://schemas.openxmlformats.org/officeDocument/2006/relationships/hyperlink" Target="https://www.caixa.gov.br/Downloads/sinapi-cadernos-tecnicos/SINAPI-CT-QUADRAS-E-SEUS-EQUIPAMENTOS.pdf" TargetMode="External"/><Relationship Id="rId12" Type="http://schemas.openxmlformats.org/officeDocument/2006/relationships/hyperlink" Target="https://www.caixa.gov.br/Downloads/sinapi-cadernos-tecnicos/SINAPI-CT-ALVENARIA-ESTRUTURAL-BLOCOS-CERAMICOS.pdf" TargetMode="External"/><Relationship Id="rId3478" Type="http://schemas.openxmlformats.org/officeDocument/2006/relationships/hyperlink" Target="https://www.caixa.gov.br/Downloads/sinapi-cadernos-tecnicos/SINAPI-CT-ESQUADRIAS-PORTAS.pdf" TargetMode="External"/><Relationship Id="rId3892" Type="http://schemas.openxmlformats.org/officeDocument/2006/relationships/hyperlink" Target="https://www.caixa.gov.br/Downloads/sinapi-cadernos-tecnicos/SINAPI-CT-EXECUCAO-DE-TIRANTES.pdf" TargetMode="External"/><Relationship Id="rId4529" Type="http://schemas.openxmlformats.org/officeDocument/2006/relationships/hyperlink" Target="https://www.caixa.gov.br/Downloads/sinapi-cadernos-tecnicos/SINAPI-CT-INSTALACOES-ELETRICAS-ELETRODUTOS-EMBUTIDOS-CABOS-CAIXAS-TOMADAS-E-INTERRUPTORES.pdf" TargetMode="External"/><Relationship Id="rId4943" Type="http://schemas.openxmlformats.org/officeDocument/2006/relationships/hyperlink" Target="https://www.caixa.gov.br/Downloads/sinapi-cadernos-tecnicos/SINAPI-CT-INSTALACOES-HIDRAULICAS-RESERVACAO-E-BOMBAS-DE-RECALQUE.pdf" TargetMode="External"/><Relationship Id="rId8400" Type="http://schemas.openxmlformats.org/officeDocument/2006/relationships/hyperlink" Target="https://www.caixa.gov.br/Downloads/sinapi-cadernos-tecnicos/SINAPI-CT-RASGOS-E-FIXACOES.pdf" TargetMode="External"/><Relationship Id="rId399" Type="http://schemas.openxmlformats.org/officeDocument/2006/relationships/hyperlink" Target="https://www.caixa.gov.br/Downloads/sinapi-cadernos-tecnicos/SINAPI-CT-ASSENTAMENTO-DE-TUBOS-DE-ESGOTO-EM-PVC-E-PEAD.pdf" TargetMode="External"/><Relationship Id="rId2494" Type="http://schemas.openxmlformats.org/officeDocument/2006/relationships/hyperlink" Target="https://www.caixa.gov.br/Downloads/sinapi-cadernos-tecnicos/SINAPI-CT-DEPRECIACAO-JUROS-IMPOSTOS-E-SEGUROS-MANUTENCAO-E-MATERIAIS-NA-OPERACAO-DOS-EQUIPAMENTOS.pdf" TargetMode="External"/><Relationship Id="rId3545" Type="http://schemas.openxmlformats.org/officeDocument/2006/relationships/hyperlink" Target="https://www.caixa.gov.br/Downloads/sinapi-cadernos-tecnicos/SINAPI-CT-ESQUADRIAS-PORTAS.pdf" TargetMode="External"/><Relationship Id="rId7002" Type="http://schemas.openxmlformats.org/officeDocument/2006/relationships/hyperlink" Target="https://www.caixa.gov.br/Downloads/sinapi-metodologia/Livro_SINAPI_Calculos_Parametros.pdf" TargetMode="External"/><Relationship Id="rId466" Type="http://schemas.openxmlformats.org/officeDocument/2006/relationships/hyperlink" Target="https://www.caixa.gov.br/Downloads/sinapi-cadernos-tecnicos/SINAPI-CT-ASSENTAMENTO-DE-TUBOS-DE-PVC-E-METALICOS-EM-REDES-DE-AGUA.pdf" TargetMode="External"/><Relationship Id="rId880" Type="http://schemas.openxmlformats.org/officeDocument/2006/relationships/hyperlink" Target="https://www.caixa.gov.br/Downloads/sinapi-cadernos-tecnicos/SINAPI-CT-ATERROS-BASES-SUB-BASES-E-IMPRIMACOES.pdf" TargetMode="External"/><Relationship Id="rId1096" Type="http://schemas.openxmlformats.org/officeDocument/2006/relationships/hyperlink" Target="https://www.caixa.gov.br/Downloads/sinapi-cadernos-tecnicos/SINAPI-CT-CAIXAS-ENTERRADAS.pdf" TargetMode="External"/><Relationship Id="rId2147" Type="http://schemas.openxmlformats.org/officeDocument/2006/relationships/hyperlink" Target="https://www.caixa.gov.br/Downloads/sinapi-cadernos-tecnicos/SINAPI-CT-DEPRECIACAO-JUROS-IMPOSTOS-E-SEGUROS-MANUTENCAO-E-MATERIAIS-NA-OPERACAO-DOS-EQUIPAMENTOS.pdf" TargetMode="External"/><Relationship Id="rId2561" Type="http://schemas.openxmlformats.org/officeDocument/2006/relationships/hyperlink" Target="https://www.caixa.gov.br/Downloads/sinapi-cadernos-tecnicos/SINAPI-CT-DEPRECIACAO-JUROS-IMPOSTOS-E-SEGUROS-MANUTENCAO-E-MATERIAIS-NA-OPERACAO-DOS-EQUIPAMENTOS.pdf" TargetMode="External"/><Relationship Id="rId9174" Type="http://schemas.openxmlformats.org/officeDocument/2006/relationships/hyperlink" Target="https://www.caixa.gov.br/Downloads/sinapi-cadernos-tecnicos/SINAPI-CT-TRANSPORTE-DE-MATERIAIS-DENTRO-DO-CANTEIRO-DE-OBRAS.pdf" TargetMode="External"/><Relationship Id="rId119" Type="http://schemas.openxmlformats.org/officeDocument/2006/relationships/hyperlink" Target="https://www.caixa.gov.br/Downloads/sinapi-cadernos-tecnicos/SINAPI-CT-ARGAMASSAS.pdf" TargetMode="External"/><Relationship Id="rId533" Type="http://schemas.openxmlformats.org/officeDocument/2006/relationships/hyperlink" Target="https://www.caixa.gov.br/Downloads/sinapi-cadernos-tecnicos/SINAPI-CT-ASSENTAMENTO-DE-TUBOS-DE-PVC-E-METALICOS-EM-REDES-DE-AGUA.pdf" TargetMode="External"/><Relationship Id="rId1163" Type="http://schemas.openxmlformats.org/officeDocument/2006/relationships/hyperlink" Target="https://www.caixa.gov.br/Downloads/sinapi-cadernos-tecnicos/SINAPI-CT-CAIXAS-DE-AGUA-PARA-EDIFICACOES.pdf" TargetMode="External"/><Relationship Id="rId2214" Type="http://schemas.openxmlformats.org/officeDocument/2006/relationships/hyperlink" Target="https://www.caixa.gov.br/Downloads/sinapi-cadernos-tecnicos/SINAPI-CT-DEPRECIACAO-JUROS-IMPOSTOS-E-SEGUROS-MANUTENCAO-E-MATERIAIS-NA-OPERACAO-DOS-EQUIPAMENTOS.pdf" TargetMode="External"/><Relationship Id="rId3612" Type="http://schemas.openxmlformats.org/officeDocument/2006/relationships/hyperlink" Target="https://www.caixa.gov.br/Downloads/sinapi-cadernos-tecnicos/SINAPI-CT-ESTACAS-RAIZ.pdf" TargetMode="External"/><Relationship Id="rId6768" Type="http://schemas.openxmlformats.org/officeDocument/2006/relationships/hyperlink" Target="https://www.caixa.gov.br/Downloads/sinapi-metodologia/Livro_SINAPI_Calculos_Parametros.pdf" TargetMode="External"/><Relationship Id="rId7819" Type="http://schemas.openxmlformats.org/officeDocument/2006/relationships/hyperlink" Target="https://www.caixa.gov.br/Downloads/sinapi-cadernos-tecnicos/SINAPI-CT-PINTURA-EXTERNA.pdf" TargetMode="External"/><Relationship Id="rId8190" Type="http://schemas.openxmlformats.org/officeDocument/2006/relationships/hyperlink" Target="https://www.caixa.gov.br/Downloads/sinapi-cadernos-tecnicos/SINAPI-CT-POCOS-DE-VISITA-E-CAIXAS-PARA-BOCAS-DE-LOBO.pdf" TargetMode="External"/><Relationship Id="rId9241" Type="http://schemas.openxmlformats.org/officeDocument/2006/relationships/hyperlink" Target="https://www.caixa.gov.br/Downloads/sinapi-cadernos-tecnicos/SINAPI-CT-TRANSPORTE-CARGA-E-DESCARGA-DE-MATERIAIS.pdf" TargetMode="External"/><Relationship Id="rId5784" Type="http://schemas.openxmlformats.org/officeDocument/2006/relationships/hyperlink" Target="https://www.caixa.gov.br/Downloads/sinapi-cadernos-tecnicos/SINAPI-CT-INSTALACOES-PREDIAIS-DE-AGUA-QUENTE-EM-CPVC.pdf" TargetMode="External"/><Relationship Id="rId6835" Type="http://schemas.openxmlformats.org/officeDocument/2006/relationships/hyperlink" Target="https://www.caixa.gov.br/Downloads/sinapi-metodologia/Livro_SINAPI_Calculos_Parametros.pdf" TargetMode="External"/><Relationship Id="rId600" Type="http://schemas.openxmlformats.org/officeDocument/2006/relationships/hyperlink" Target="https://www.caixa.gov.br/Downloads/sinapi-cadernos-tecnicos/SINAPI-CT-ASSENTAMENTO-DE-TUBOS-DE-PVC-E-METALICOS-EM-REDES-DE-AGUA.pdf" TargetMode="External"/><Relationship Id="rId1230" Type="http://schemas.openxmlformats.org/officeDocument/2006/relationships/hyperlink" Target="https://www.caixa.gov.br/Downloads/sinapi-cadernos-tecnicos/SINAPI-CT-CANALETAS-GRELHAS-E-CAIXAS-COM-GRELHA-PARA-DRENAGEM.pdf" TargetMode="External"/><Relationship Id="rId4386" Type="http://schemas.openxmlformats.org/officeDocument/2006/relationships/hyperlink" Target="https://www.caixa.gov.br/Downloads/sinapi-cadernos-tecnicos/SINAPI-CT-INSTALACOES-ELETRICAS-ELETRODUTOS-EMBUTIDOS-CABOS-CAIXAS-TOMADAS-E-INTERRUPTORES.pdf" TargetMode="External"/><Relationship Id="rId5437" Type="http://schemas.openxmlformats.org/officeDocument/2006/relationships/hyperlink" Target="https://www.caixa.gov.br/Downloads/sinapi-cadernos-tecnicos/SINAPI-CT-INSTALACOES-PREDIAIS-DE-ESGOTO-TUBOS-E-CONEXOES.pdf" TargetMode="External"/><Relationship Id="rId5851" Type="http://schemas.openxmlformats.org/officeDocument/2006/relationships/hyperlink" Target="https://www.caixa.gov.br/Downloads/sinapi-cadernos-tecnicos/SINAPI-CT-INSTALACOES-PREDIAIS-DE-AGUAS-PLUVIAIS-TUBOS-CONEXOES-CAIXAS-E-RALOS.pdf" TargetMode="External"/><Relationship Id="rId6902" Type="http://schemas.openxmlformats.org/officeDocument/2006/relationships/hyperlink" Target="https://www.caixa.gov.br/Downloads/sinapi-metodologia/Livro_SINAPI_Calculos_Parametros.pdf" TargetMode="External"/><Relationship Id="rId4039" Type="http://schemas.openxmlformats.org/officeDocument/2006/relationships/hyperlink" Target="https://www.caixa.gov.br/Downloads/sinapi-cadernos-tecnicos/SINAPI-CT-FORMAS-PARA-ESTRUTURAS-DE-CONCRETO-ARMADO.pdf" TargetMode="External"/><Relationship Id="rId4453" Type="http://schemas.openxmlformats.org/officeDocument/2006/relationships/hyperlink" Target="https://www.caixa.gov.br/Downloads/sinapi-cadernos-tecnicos/SINAPI-CT-INSTALACOES-ELETRICAS-ELETRODUTOS-EMBUTIDOS-CABOS-CAIXAS-TOMADAS-E-INTERRUPTORES.pdf" TargetMode="External"/><Relationship Id="rId5504" Type="http://schemas.openxmlformats.org/officeDocument/2006/relationships/hyperlink" Target="https://www.caixa.gov.br/Downloads/sinapi-cadernos-tecnicos/SINAPI-CT-INSTALACOES-PREDIAIS-DE-AGUA-FRIA-EM-PVC.pdf" TargetMode="External"/><Relationship Id="rId3055" Type="http://schemas.openxmlformats.org/officeDocument/2006/relationships/hyperlink" Target="https://www.caixa.gov.br/Downloads/sinapi-cadernos-tecnicos/SINAPI-CT-ESCADAS.pdf" TargetMode="External"/><Relationship Id="rId4106" Type="http://schemas.openxmlformats.org/officeDocument/2006/relationships/hyperlink" Target="https://www.caixa.gov.br/Downloads/sinapi-cadernos-tecnicos/SINAPI-CT-FORMAS-PARA-ESTRUTURAS-DE-CONCRETO-ARMADO.pdf" TargetMode="External"/><Relationship Id="rId4520" Type="http://schemas.openxmlformats.org/officeDocument/2006/relationships/hyperlink" Target="https://www.caixa.gov.br/Downloads/sinapi-cadernos-tecnicos/SINAPI-CT-INSTALACOES-ELETRICAS-ELETRODUTOS-EMBUTIDOS-CABOS-CAIXAS-TOMADAS-E-INTERRUPTORES.pdf" TargetMode="External"/><Relationship Id="rId7676" Type="http://schemas.openxmlformats.org/officeDocument/2006/relationships/hyperlink" Target="https://www.caixa.gov.br/Downloads/sinapi-cadernos-tecnicos/SINAPI-CT-PAVIMENTO-INTERTRAVADO.pdf" TargetMode="External"/><Relationship Id="rId8727" Type="http://schemas.openxmlformats.org/officeDocument/2006/relationships/hyperlink" Target="https://www.caixa.gov.br/Downloads/sinapi-cadernos-tecnicos/SINAPI-CT-REDES-DE-AGUA-E-ESGOTO-EM-PEAD-LISO-(TUBOS-E-CONEXOES).pdf" TargetMode="External"/><Relationship Id="rId390" Type="http://schemas.openxmlformats.org/officeDocument/2006/relationships/hyperlink" Target="https://www.caixa.gov.br/Downloads/sinapi-cadernos-tecnicos/SINAPI-CT-ASSENTAMENTO-DE-TUBOS-DE-ESGOTO-EM-PVC-E-PEAD.pdf" TargetMode="External"/><Relationship Id="rId2071" Type="http://schemas.openxmlformats.org/officeDocument/2006/relationships/hyperlink" Target="https://www.caixa.gov.br/Downloads/sinapi-cadernos-tecnicos/SINAPI-CT-DEPRECIACAO-JUROS-IMPOSTOS-E-SEGUROS-MANUTENCAO-E-MATERIAIS-NA-OPERACAO-DOS-EQUIPAMENTOS.pdf" TargetMode="External"/><Relationship Id="rId3122" Type="http://schemas.openxmlformats.org/officeDocument/2006/relationships/hyperlink" Target="https://www.caixa.gov.br/Downloads/sinapi-cadernos-tecnicos/SINAPI-CT-ESCADAS.pdf" TargetMode="External"/><Relationship Id="rId6278" Type="http://schemas.openxmlformats.org/officeDocument/2006/relationships/hyperlink" Target="https://www.caixa.gov.br/Downloads/sinapi-cadernos-tecnicos/SINAPI-CT-INSTALACOES-DE-GAS-EM-PEX-MULTICAMADAS.pdf" TargetMode="External"/><Relationship Id="rId6692" Type="http://schemas.openxmlformats.org/officeDocument/2006/relationships/hyperlink" Target="https://www.caixa.gov.br/Downloads/sinapi-cadernos-tecnicos/SINAPI-CT-LIGACOES-PREDIAIS-DE-AGUA-E-ESGOTO.pdf" TargetMode="External"/><Relationship Id="rId7329" Type="http://schemas.openxmlformats.org/officeDocument/2006/relationships/hyperlink" Target="https://www.caixa.gov.br/Downloads/sinapi-cadernos-tecnicos/SINAPI-CT-MASSA-UNICA-EXTERNA.pdf" TargetMode="External"/><Relationship Id="rId5294" Type="http://schemas.openxmlformats.org/officeDocument/2006/relationships/hyperlink" Target="https://www.caixa.gov.br/Downloads/sinapi-cadernos-tecnicos/SINAPI-CT-INSTALACOES-HIDRAULICAS-EM-PPR.pdf" TargetMode="External"/><Relationship Id="rId6345" Type="http://schemas.openxmlformats.org/officeDocument/2006/relationships/hyperlink" Target="https://www.caixa.gov.br/Downloads/sinapi-cadernos-tecnicos/SINAPI-CT-INSTALACOES-DE-AR-CONDICIONADO.pdf" TargetMode="External"/><Relationship Id="rId7743" Type="http://schemas.openxmlformats.org/officeDocument/2006/relationships/hyperlink" Target="https://www.caixa.gov.br/Downloads/sinapi-cadernos-tecnicos/SINAPI-CT-PERFURACAO-HORIZONTAL-DIRECIONAL-HDD.pdf" TargetMode="External"/><Relationship Id="rId110" Type="http://schemas.openxmlformats.org/officeDocument/2006/relationships/hyperlink" Target="https://www.caixa.gov.br/Downloads/sinapi-cadernos-tecnicos/SINAPI-CT-ARGAMASSAS.pdf" TargetMode="External"/><Relationship Id="rId2888" Type="http://schemas.openxmlformats.org/officeDocument/2006/relationships/hyperlink" Target="https://www.caixa.gov.br/Downloads/sinapi-cadernos-tecnicos/SINAPI-CT-ELETROCALHAS.pdf" TargetMode="External"/><Relationship Id="rId3939" Type="http://schemas.openxmlformats.org/officeDocument/2006/relationships/hyperlink" Target="https://www.caixa.gov.br/Downloads/sinapi-cadernos-tecnicos/SINAPI-CT-FOSSAS-E-SUMIDOUROS.pdf" TargetMode="External"/><Relationship Id="rId7810" Type="http://schemas.openxmlformats.org/officeDocument/2006/relationships/hyperlink" Target="https://www.caixa.gov.br/Downloads/sinapi-cadernos-tecnicos/SINAPI-CT-PINTURA-EXTERNA.pdf" TargetMode="External"/><Relationship Id="rId2955" Type="http://schemas.openxmlformats.org/officeDocument/2006/relationships/hyperlink" Target="https://www.caixa.gov.br/Downloads/sinapi-cadernos-tecnicos/SINAPI-CT-ENERGIA-SOLAR-PARA-EDIFICACOES.pdf" TargetMode="External"/><Relationship Id="rId5361" Type="http://schemas.openxmlformats.org/officeDocument/2006/relationships/hyperlink" Target="https://www.caixa.gov.br/Downloads/sinapi-cadernos-tecnicos/SINAPI-CT-INSTALACOES-PREDIAIS-DE-ESGOTO-TUBOS-E-CONEXOES.pdf" TargetMode="External"/><Relationship Id="rId6412" Type="http://schemas.openxmlformats.org/officeDocument/2006/relationships/hyperlink" Target="https://www.caixa.gov.br/Downloads/sinapi-cadernos-tecnicos/SINAPI-CT-INSTALACOES-EM-COBRE.pdf" TargetMode="External"/><Relationship Id="rId9568" Type="http://schemas.openxmlformats.org/officeDocument/2006/relationships/hyperlink" Target="https://www.caixa.gov.br/Downloads/sinapi-cadernos-tecnicos/SINAPI-CT-VALVULAS-E-REGISTROS-PARA-SISTEMAS-PREDIAIS.pdf" TargetMode="External"/><Relationship Id="rId927" Type="http://schemas.openxmlformats.org/officeDocument/2006/relationships/hyperlink" Target="https://www.caixa.gov.br/Downloads/sinapi-cadernos-tecnicos/SINAPI-CT-ATERROS-BASES-SUB-BASES-E-IMPRIMACOES.pdf" TargetMode="External"/><Relationship Id="rId1557" Type="http://schemas.openxmlformats.org/officeDocument/2006/relationships/hyperlink" Target="https://www.caixa.gov.br/Downloads/sinapi-cadernos-tecnicos/SINAPI-CT-CUSTOS-HORARIOS-PRODUTIVO-E-IMPRODUTIVO-DOS-EQUIPAMENTOS.pdf" TargetMode="External"/><Relationship Id="rId1971" Type="http://schemas.openxmlformats.org/officeDocument/2006/relationships/hyperlink" Target="https://www.caixa.gov.br/Downloads/sinapi-cadernos-tecnicos/SINAPI-CT-DEPRECIACAO-JUROS-IMPOSTOS-E-SEGUROS-MANUTENCAO-E-MATERIAIS-NA-OPERACAO-DOS-EQUIPAMENTOS.pdf" TargetMode="External"/><Relationship Id="rId2608" Type="http://schemas.openxmlformats.org/officeDocument/2006/relationships/hyperlink" Target="https://www.caixa.gov.br/Downloads/sinapi-cadernos-tecnicos/SINAPI-CT-DEPRECIACAO-JUROS-IMPOSTOS-E-SEGUROS-MANUTENCAO-E-MATERIAIS-NA-OPERACAO-DOS-EQUIPAMENTOS.pdf" TargetMode="External"/><Relationship Id="rId5014" Type="http://schemas.openxmlformats.org/officeDocument/2006/relationships/hyperlink" Target="https://www.caixa.gov.br/Downloads/sinapi-cadernos-tecnicos/SINAPI-CT-INSTALACOES-HIDRAULICAS-RESERVACAO-E-BOMBAS-DE-RECALQUE.pdf" TargetMode="External"/><Relationship Id="rId8584" Type="http://schemas.openxmlformats.org/officeDocument/2006/relationships/hyperlink" Target="https://www.caixa.gov.br/Downloads/sinapi-cadernos-tecnicos/SINAPI-CT-REDES-DE-LOGICA-TELEFONIA-E-IMAGEM.pdf" TargetMode="External"/><Relationship Id="rId9635" Type="http://schemas.openxmlformats.org/officeDocument/2006/relationships/hyperlink" Target="https://www.caixa.gov.br/Downloads/sinapi-cadernos-tecnicos/SINAPI-CT-VALVULAS-E-REGISTROS-PARA-SISTEMAS-PREDIAIS.pdf" TargetMode="External"/><Relationship Id="rId1624" Type="http://schemas.openxmlformats.org/officeDocument/2006/relationships/hyperlink" Target="https://www.caixa.gov.br/Downloads/sinapi-cadernos-tecnicos/SINAPI-CT-CUSTOS-HORARIOS-PRODUTIVO-E-IMPRODUTIVO-DOS-EQUIPAMENTOS.pdf" TargetMode="External"/><Relationship Id="rId4030" Type="http://schemas.openxmlformats.org/officeDocument/2006/relationships/hyperlink" Target="https://www.caixa.gov.br/Downloads/sinapi-cadernos-tecnicos/SINAPI-CT-FORMAS-PARA-ESTRUTURAS-DE-CONCRETO-ARMADO.pdf" TargetMode="External"/><Relationship Id="rId7186" Type="http://schemas.openxmlformats.org/officeDocument/2006/relationships/hyperlink" Target="https://www.caixa.gov.br/Downloads/sinapi-cadernos-tecnicos/SINAPI-CT-LOUCAS-E-METAIS.pdf" TargetMode="External"/><Relationship Id="rId8237" Type="http://schemas.openxmlformats.org/officeDocument/2006/relationships/hyperlink" Target="https://www.caixa.gov.br/Downloads/sinapi-cadernos-tecnicos/SINAPI-CT-POCOS-DE-VISITA-E-CAIXAS-PARA-BOCAS-DE-LOBO.pdf" TargetMode="External"/><Relationship Id="rId8651" Type="http://schemas.openxmlformats.org/officeDocument/2006/relationships/hyperlink" Target="https://www.caixa.gov.br/Downloads/sinapi-cadernos-tecnicos/SINAPI-CT-REDES-DE-AGUA-E-ESGOTO-EM-PEAD-LISO-(TUBOS-E-CONEXOES).pdf" TargetMode="External"/><Relationship Id="rId9702" Type="http://schemas.openxmlformats.org/officeDocument/2006/relationships/hyperlink" Target="https://www.caixa.gov.br/Downloads/sinapi-cadernos-tecnicos/SINAPI-CT-VALVULAS-PARA-REDES-DE-SANEAMENTO.pdf" TargetMode="External"/><Relationship Id="rId3796" Type="http://schemas.openxmlformats.org/officeDocument/2006/relationships/hyperlink" Target="https://www.caixa.gov.br/Downloads/sinapi-cadernos-tecnicos/SINAPI-CT-ESTRUTURAS-DE-MADEIRA.pdf" TargetMode="External"/><Relationship Id="rId7253" Type="http://schemas.openxmlformats.org/officeDocument/2006/relationships/hyperlink" Target="https://www.caixa.gov.br/Downloads/sinapi-cadernos-tecnicos/SINAPI-CT-LUMINARIAS-EXTERNAS.pdf" TargetMode="External"/><Relationship Id="rId8304" Type="http://schemas.openxmlformats.org/officeDocument/2006/relationships/hyperlink" Target="https://www.caixa.gov.br/Downloads/sinapi-cadernos-tecnicos/SINAPI-CT-PRODUCAO-DE-CONCRETO.pdf" TargetMode="External"/><Relationship Id="rId2398" Type="http://schemas.openxmlformats.org/officeDocument/2006/relationships/hyperlink" Target="https://www.caixa.gov.br/Downloads/sinapi-cadernos-tecnicos/SINAPI-CT-DEPRECIACAO-JUROS-IMPOSTOS-E-SEGUROS-MANUTENCAO-E-MATERIAIS-NA-OPERACAO-DOS-EQUIPAMENTOS.pdf" TargetMode="External"/><Relationship Id="rId3449" Type="http://schemas.openxmlformats.org/officeDocument/2006/relationships/hyperlink" Target="https://www.caixa.gov.br/Downloads/sinapi-cadernos-tecnicos/SINAPI-CT-ESQUADRIAS-JANELAS.pdf" TargetMode="External"/><Relationship Id="rId4847" Type="http://schemas.openxmlformats.org/officeDocument/2006/relationships/hyperlink" Target="https://www.caixa.gov.br/Downloads/sinapi-cadernos-tecnicos/SINAPI-CT-INSTALACOES-HIDRAULICAS-RESERVACAO-E-BOMBAS-DE-RECALQUE.pdf" TargetMode="External"/><Relationship Id="rId7320" Type="http://schemas.openxmlformats.org/officeDocument/2006/relationships/hyperlink" Target="https://www.caixa.gov.br/Downloads/sinapi-cadernos-tecnicos/SINAPI-CT-MASSA-UNICA-EXTERNA.pdf" TargetMode="External"/><Relationship Id="rId3863" Type="http://schemas.openxmlformats.org/officeDocument/2006/relationships/hyperlink" Target="https://www.caixa.gov.br/Downloads/sinapi-cadernos-tecnicos/SINAPI-CT-EXECUCAO-DE-TIRANTES.pdf" TargetMode="External"/><Relationship Id="rId4914" Type="http://schemas.openxmlformats.org/officeDocument/2006/relationships/hyperlink" Target="https://www.caixa.gov.br/Downloads/sinapi-cadernos-tecnicos/SINAPI-CT-INSTALACOES-HIDRAULICAS-RESERVACAO-E-BOMBAS-DE-RECALQUE.pdf" TargetMode="External"/><Relationship Id="rId9078" Type="http://schemas.openxmlformats.org/officeDocument/2006/relationships/hyperlink" Target="https://www.caixa.gov.br/Downloads/sinapi-cadernos-tecnicos/SINAPI-CT-TRANSPORTE-FLUVIAL-CARGA-E-DESCARGA.pdf" TargetMode="External"/><Relationship Id="rId784" Type="http://schemas.openxmlformats.org/officeDocument/2006/relationships/hyperlink" Target="https://www.caixa.gov.br/Downloads/sinapi-cadernos-tecnicos/SINAPI-CT-ATERROS-BASES-SUB-BASES-E-IMPRIMACOES.pdf" TargetMode="External"/><Relationship Id="rId1067" Type="http://schemas.openxmlformats.org/officeDocument/2006/relationships/hyperlink" Target="https://www.caixa.gov.br/Downloads/sinapi-cadernos-tecnicos/SINAPI-CT-BOMBAS-HIDRAULICAS-CENTRIFUGAS-HORIZONTAIS-E-SUBMERSIVEIS.pdf" TargetMode="External"/><Relationship Id="rId2465" Type="http://schemas.openxmlformats.org/officeDocument/2006/relationships/hyperlink" Target="https://www.caixa.gov.br/Downloads/sinapi-cadernos-tecnicos/SINAPI-CT-DEPRECIACAO-JUROS-IMPOSTOS-E-SEGUROS-MANUTENCAO-E-MATERIAIS-NA-OPERACAO-DOS-EQUIPAMENTOS.pdf" TargetMode="External"/><Relationship Id="rId3516" Type="http://schemas.openxmlformats.org/officeDocument/2006/relationships/hyperlink" Target="https://www.caixa.gov.br/Downloads/sinapi-cadernos-tecnicos/SINAPI-CT-ESQUADRIAS-PORTAS.pdf" TargetMode="External"/><Relationship Id="rId3930" Type="http://schemas.openxmlformats.org/officeDocument/2006/relationships/hyperlink" Target="https://www.caixa.gov.br/Downloads/sinapi-cadernos-tecnicos/SINAPI-CT-FOSSAS-E-SUMIDOUROS.pdf" TargetMode="External"/><Relationship Id="rId8094" Type="http://schemas.openxmlformats.org/officeDocument/2006/relationships/hyperlink" Target="https://www.caixa.gov.br/Downloads/sinapi-cadernos-tecnicos/SINAPI-CT-POSTES-DE-CONCRETO-E-METALICOS.pdf" TargetMode="External"/><Relationship Id="rId9492" Type="http://schemas.openxmlformats.org/officeDocument/2006/relationships/hyperlink" Target="https://www.caixa.gov.br/Downloads/sinapi-cadernos-tecnicos/SINAPI-CT-VERGAS-CONTRAVERGAS-E-FIXACAO-DE-ALVENARIA.pdf" TargetMode="External"/><Relationship Id="rId437" Type="http://schemas.openxmlformats.org/officeDocument/2006/relationships/hyperlink" Target="https://www.caixa.gov.br/Downloads/sinapi-cadernos-tecnicos/SINAPI-CT-ASSENTAMENTO-DE-TUBOS-DE-PVC-E-METALICOS-EM-REDES-DE-AGUA.pdf" TargetMode="External"/><Relationship Id="rId851" Type="http://schemas.openxmlformats.org/officeDocument/2006/relationships/hyperlink" Target="https://www.caixa.gov.br/Downloads/sinapi-cadernos-tecnicos/SINAPI-CT-ATERROS-BASES-SUB-BASES-E-IMPRIMACOES.pdf" TargetMode="External"/><Relationship Id="rId1481" Type="http://schemas.openxmlformats.org/officeDocument/2006/relationships/hyperlink" Target="https://www.caixa.gov.br/Downloads/sinapi-cadernos-tecnicos/SINAPI-CT-CUSTOS-HORARIOS-PRODUTIVO-E-IMPRODUTIVO-DOS-EQUIPAMENTOS.pdf" TargetMode="External"/><Relationship Id="rId2118" Type="http://schemas.openxmlformats.org/officeDocument/2006/relationships/hyperlink" Target="https://www.caixa.gov.br/Downloads/sinapi-cadernos-tecnicos/SINAPI-CT-DEPRECIACAO-JUROS-IMPOSTOS-E-SEGUROS-MANUTENCAO-E-MATERIAIS-NA-OPERACAO-DOS-EQUIPAMENTOS.pdf" TargetMode="External"/><Relationship Id="rId2532" Type="http://schemas.openxmlformats.org/officeDocument/2006/relationships/hyperlink" Target="https://www.caixa.gov.br/Downloads/sinapi-cadernos-tecnicos/SINAPI-CT-DEPRECIACAO-JUROS-IMPOSTOS-E-SEGUROS-MANUTENCAO-E-MATERIAIS-NA-OPERACAO-DOS-EQUIPAMENTOS.pdf" TargetMode="External"/><Relationship Id="rId5688" Type="http://schemas.openxmlformats.org/officeDocument/2006/relationships/hyperlink" Target="https://www.caixa.gov.br/Downloads/sinapi-cadernos-tecnicos/SINAPI-CT-INSTALACOES-PREDIAIS-DE-AGUA-QUENTE-EM-CPVC.pdf" TargetMode="External"/><Relationship Id="rId6739" Type="http://schemas.openxmlformats.org/officeDocument/2006/relationships/hyperlink" Target="https://www.caixa.gov.br/Downloads/sinapi-cadernos-tecnicos/SINAPI-CT-LIMPEZA-DE-OBRA.pdf" TargetMode="External"/><Relationship Id="rId9145" Type="http://schemas.openxmlformats.org/officeDocument/2006/relationships/hyperlink" Target="https://www.caixa.gov.br/Downloads/sinapi-cadernos-tecnicos/SINAPI-CT-TRANSPORTE-FLUVIAL-MOMENTO-DE-TRANSPORTE.pdf" TargetMode="External"/><Relationship Id="rId504" Type="http://schemas.openxmlformats.org/officeDocument/2006/relationships/hyperlink" Target="https://www.caixa.gov.br/Downloads/sinapi-cadernos-tecnicos/SINAPI-CT-ASSENTAMENTO-DE-TUBOS-DE-PVC-E-METALICOS-EM-REDES-DE-AGUA.pdf" TargetMode="External"/><Relationship Id="rId1134" Type="http://schemas.openxmlformats.org/officeDocument/2006/relationships/hyperlink" Target="https://www.caixa.gov.br/Downloads/sinapi-cadernos-tecnicos/SINAPI-CT-CAIXAS-ENTERRADAS.pdf" TargetMode="External"/><Relationship Id="rId5755" Type="http://schemas.openxmlformats.org/officeDocument/2006/relationships/hyperlink" Target="https://www.caixa.gov.br/Downloads/sinapi-cadernos-tecnicos/SINAPI-CT-INSTALACOES-PREDIAIS-DE-AGUA-QUENTE-EM-CPVC.pdf" TargetMode="External"/><Relationship Id="rId6806" Type="http://schemas.openxmlformats.org/officeDocument/2006/relationships/hyperlink" Target="https://www.caixa.gov.br/Downloads/sinapi-metodologia/Livro_SINAPI_Calculos_Parametros.pdf" TargetMode="External"/><Relationship Id="rId8161" Type="http://schemas.openxmlformats.org/officeDocument/2006/relationships/hyperlink" Target="https://www.caixa.gov.br/Downloads/sinapi-cadernos-tecnicos/SINAPI-CT-POCOS-DE-VISITA-E-CAIXAS-PARA-BOCAS-DE-LOBO.pdf" TargetMode="External"/><Relationship Id="rId9212" Type="http://schemas.openxmlformats.org/officeDocument/2006/relationships/hyperlink" Target="https://www.caixa.gov.br/Downloads/sinapi-cadernos-tecnicos/SINAPI-CT-TRANSPORTE-DE-MATERIAIS-DENTRO-DO-CANTEIRO-DE-OBRAS.pdf" TargetMode="External"/><Relationship Id="rId1201" Type="http://schemas.openxmlformats.org/officeDocument/2006/relationships/hyperlink" Target="https://www.caixa.gov.br/Downloads/sinapi-cadernos-tecnicos/SINAPI-CT-CANALETAS-GRELHAS-E-CAIXAS-COM-GRELHA-PARA-DRENAGEM.pdf" TargetMode="External"/><Relationship Id="rId4357" Type="http://schemas.openxmlformats.org/officeDocument/2006/relationships/hyperlink" Target="https://www.caixa.gov.br/Downloads/sinapi-cadernos-tecnicos/SINAPI-CT-INSTALACOES-ELETRICAS-ELETRODUTOS-EMBUTIDOS-CABOS-CAIXAS-TOMADAS-E-INTERRUPTORES.pdf" TargetMode="External"/><Relationship Id="rId4771" Type="http://schemas.openxmlformats.org/officeDocument/2006/relationships/hyperlink" Target="https://www.caixa.gov.br/Downloads/sinapi-cadernos-tecnicos/SINAPI-CT-INSTALACOES-ELETRICAS-REDE-DE-DISTRIBUICAO.pdf" TargetMode="External"/><Relationship Id="rId5408" Type="http://schemas.openxmlformats.org/officeDocument/2006/relationships/hyperlink" Target="https://www.caixa.gov.br/Downloads/sinapi-cadernos-tecnicos/SINAPI-CT-INSTALACOES-PREDIAIS-DE-ESGOTO-TUBOS-E-CONEXOES.pdf" TargetMode="External"/><Relationship Id="rId3373" Type="http://schemas.openxmlformats.org/officeDocument/2006/relationships/hyperlink" Target="https://www.caixa.gov.br/Downloads/sinapi-cadernos-tecnicos/SINAPI-CT-ESCORAMENTO-E-PREPARO-DE-FUNDO-DE-VALAS.pdf" TargetMode="External"/><Relationship Id="rId4424" Type="http://schemas.openxmlformats.org/officeDocument/2006/relationships/hyperlink" Target="https://www.caixa.gov.br/Downloads/sinapi-cadernos-tecnicos/SINAPI-CT-INSTALACOES-ELETRICAS-ELETRODUTOS-EMBUTIDOS-CABOS-CAIXAS-TOMADAS-E-INTERRUPTORES.pdf" TargetMode="External"/><Relationship Id="rId5822" Type="http://schemas.openxmlformats.org/officeDocument/2006/relationships/hyperlink" Target="https://www.caixa.gov.br/Downloads/sinapi-cadernos-tecnicos/SINAPI-CT-INSTALACOES-PREDIAIS-DE-AGUAS-PLUVIAIS-TUBOS-CONEXOES-CAIXAS-E-RALOS.pdf" TargetMode="External"/><Relationship Id="rId8978" Type="http://schemas.openxmlformats.org/officeDocument/2006/relationships/hyperlink" Target="https://www.caixa.gov.br/Downloads/sinapi-cadernos-tecnicos/SINAPI-CT-SUPRESSAO-VEGETAL.pdf" TargetMode="External"/><Relationship Id="rId294" Type="http://schemas.openxmlformats.org/officeDocument/2006/relationships/hyperlink" Target="https://www.caixa.gov.br/Downloads/sinapi-cadernos-tecnicos/SINAPI-CT-ARMACAO-PARA-ESTRUTURAS-DE-CONCRETO-ARMADO.pdf" TargetMode="External"/><Relationship Id="rId3026" Type="http://schemas.openxmlformats.org/officeDocument/2006/relationships/hyperlink" Target="https://www.caixa.gov.br/Downloads/sinapi-cadernos-tecnicos/SINAPI-CT-EQUIPAMENTOS-DE-PROTECAO-COLETIVA.pdf" TargetMode="External"/><Relationship Id="rId7994" Type="http://schemas.openxmlformats.org/officeDocument/2006/relationships/hyperlink" Target="https://www.caixa.gov.br/Downloads/sinapi-cadernos-tecnicos/SINAPI-CT-PISOS.pdf" TargetMode="External"/><Relationship Id="rId361" Type="http://schemas.openxmlformats.org/officeDocument/2006/relationships/hyperlink" Target="https://www.caixa.gov.br/Downloads/sinapi-cadernos-tecnicos/SINAPI-CT-ASSENTAMENTO-DE-TUBOS-DE-ESGOTO-EM-PVC-E-PEAD.pdf" TargetMode="External"/><Relationship Id="rId2042" Type="http://schemas.openxmlformats.org/officeDocument/2006/relationships/hyperlink" Target="https://www.caixa.gov.br/Downloads/sinapi-cadernos-tecnicos/SINAPI-CT-DEPRECIACAO-JUROS-IMPOSTOS-E-SEGUROS-MANUTENCAO-E-MATERIAIS-NA-OPERACAO-DOS-EQUIPAMENTOS.pdf" TargetMode="External"/><Relationship Id="rId3440" Type="http://schemas.openxmlformats.org/officeDocument/2006/relationships/hyperlink" Target="https://www.caixa.gov.br/Downloads/sinapi-cadernos-tecnicos/SINAPI-CT-ESQUADRIAS-JANELAS.pdf" TargetMode="External"/><Relationship Id="rId5198" Type="http://schemas.openxmlformats.org/officeDocument/2006/relationships/hyperlink" Target="https://www.caixa.gov.br/Downloads/sinapi-cadernos-tecnicos/SINAPI-CT-INSTALACOES-HIDRAULICAS-EM-PEX.pdf" TargetMode="External"/><Relationship Id="rId6596" Type="http://schemas.openxmlformats.org/officeDocument/2006/relationships/hyperlink" Target="https://www.caixa.gov.br/Downloads/sinapi-cadernos-tecnicos/SINAPI-CT-INSTALACOES-EM-COBRE.pdf" TargetMode="External"/><Relationship Id="rId7647" Type="http://schemas.openxmlformats.org/officeDocument/2006/relationships/hyperlink" Target="https://www.caixa.gov.br/Downloads/sinapi-cadernos-tecnicos/SINAPI-CT-PASSEIOS-DE-CONCRETO.pdf" TargetMode="External"/><Relationship Id="rId6249" Type="http://schemas.openxmlformats.org/officeDocument/2006/relationships/hyperlink" Target="https://www.caixa.gov.br/Downloads/sinapi-cadernos-tecnicos/SINAPI-CT-INSTALACOES-DE-GAS-EM-PEX-MULTICAMADAS.pdf" TargetMode="External"/><Relationship Id="rId6663" Type="http://schemas.openxmlformats.org/officeDocument/2006/relationships/hyperlink" Target="https://www.caixa.gov.br/Downloads/sinapi-cadernos-tecnicos/SINAPI-CT-LAJES-PRE-MOLDADAS.pdf" TargetMode="External"/><Relationship Id="rId7714" Type="http://schemas.openxmlformats.org/officeDocument/2006/relationships/hyperlink" Target="https://www.caixa.gov.br/Downloads/sinapi-cadernos-tecnicos/SINAPI-CT-PAVIMENTO-RIGIDO-DE-CONCRETO.pdf" TargetMode="External"/><Relationship Id="rId2859" Type="http://schemas.openxmlformats.org/officeDocument/2006/relationships/hyperlink" Target="https://www.caixa.gov.br/Downloads/sinapi-cadernos-tecnicos/SINAPI-CT-ELETROCALHAS.pdf" TargetMode="External"/><Relationship Id="rId5265" Type="http://schemas.openxmlformats.org/officeDocument/2006/relationships/hyperlink" Target="https://www.caixa.gov.br/Downloads/sinapi-cadernos-tecnicos/SINAPI-CT-INSTALACOES-HIDRAULICAS-EM-PPR.pdf" TargetMode="External"/><Relationship Id="rId6316" Type="http://schemas.openxmlformats.org/officeDocument/2006/relationships/hyperlink" Target="https://www.caixa.gov.br/Downloads/sinapi-cadernos-tecnicos/SINAPI-CT-INSTALACOES-DE-AR-CONDICIONADO.pdf" TargetMode="External"/><Relationship Id="rId6730" Type="http://schemas.openxmlformats.org/officeDocument/2006/relationships/hyperlink" Target="https://www.caixa.gov.br/Downloads/sinapi-cadernos-tecnicos/SINAPI-CT-LIGACOES-PREDIAIS-DE-AGUA-E-ESGOTO.pdf" TargetMode="External"/><Relationship Id="rId1875" Type="http://schemas.openxmlformats.org/officeDocument/2006/relationships/hyperlink" Target="https://www.caixa.gov.br/Downloads/sinapi-cadernos-tecnicos/SINAPI-CT-DEMOLICOES-E-REMOCOES.pdf" TargetMode="External"/><Relationship Id="rId4281" Type="http://schemas.openxmlformats.org/officeDocument/2006/relationships/hyperlink" Target="https://www.caixa.gov.br/Downloads/sinapi-cadernos-tecnicos/SINAPI-CT-ILUMINACAO-PREDIAL-E-MONITORAMENTO.pdf" TargetMode="External"/><Relationship Id="rId5332" Type="http://schemas.openxmlformats.org/officeDocument/2006/relationships/hyperlink" Target="https://www.caixa.gov.br/Downloads/sinapi-cadernos-tecnicos/SINAPI-CT-INSTALACOES-HIDRAULICAS-EM-PPR.pdf" TargetMode="External"/><Relationship Id="rId8488" Type="http://schemas.openxmlformats.org/officeDocument/2006/relationships/hyperlink" Target="https://www.caixa.gov.br/Downloads/sinapi-cadernos-tecnicos/SINAPI-CT-RECOMPOSICAO-DE-PAVIMENTOS.pdf" TargetMode="External"/><Relationship Id="rId9539" Type="http://schemas.openxmlformats.org/officeDocument/2006/relationships/hyperlink" Target="https://www.caixa.gov.br/Downloads/sinapi-cadernos-tecnicos/SINAPI-CT-VIDROS-E-ESPELHOS.pdf" TargetMode="External"/><Relationship Id="rId1528" Type="http://schemas.openxmlformats.org/officeDocument/2006/relationships/hyperlink" Target="https://www.caixa.gov.br/Downloads/sinapi-cadernos-tecnicos/SINAPI-CT-CUSTOS-HORARIOS-PRODUTIVO-E-IMPRODUTIVO-DOS-EQUIPAMENTOS.pdf" TargetMode="External"/><Relationship Id="rId2926" Type="http://schemas.openxmlformats.org/officeDocument/2006/relationships/hyperlink" Target="https://www.caixa.gov.br/Downloads/sinapi-cadernos-tecnicos/SINAPI-CT-ELETROCALHAS.pdf" TargetMode="External"/><Relationship Id="rId8555" Type="http://schemas.openxmlformats.org/officeDocument/2006/relationships/hyperlink" Target="https://www.caixa.gov.br/Downloads/sinapi-cadernos-tecnicos/SINAPI-CT-REDES-ENTERRADAS-DE-DISTRIBUICAO-ELETRICA.pdf" TargetMode="External"/><Relationship Id="rId9606" Type="http://schemas.openxmlformats.org/officeDocument/2006/relationships/hyperlink" Target="https://www.caixa.gov.br/Downloads/sinapi-cadernos-tecnicos/SINAPI-CT-VALVULAS-E-REGISTROS-PARA-SISTEMAS-PREDIAIS.pdf" TargetMode="External"/><Relationship Id="rId1942" Type="http://schemas.openxmlformats.org/officeDocument/2006/relationships/hyperlink" Target="https://www.caixa.gov.br/Downloads/sinapi-cadernos-tecnicos/SINAPI-CT-DEPRECIACAO-JUROS-IMPOSTOS-E-SEGUROS-MANUTENCAO-E-MATERIAIS-NA-OPERACAO-DOS-EQUIPAMENTOS.pdf" TargetMode="External"/><Relationship Id="rId4001" Type="http://schemas.openxmlformats.org/officeDocument/2006/relationships/hyperlink" Target="https://www.caixa.gov.br/Downloads/sinapi-cadernos-tecnicos/SINAPI-CT-FUNDACOES-RASAS-(BLOCOS-SAPATAS-VIGAS-BALDRAME).pdf" TargetMode="External"/><Relationship Id="rId7157" Type="http://schemas.openxmlformats.org/officeDocument/2006/relationships/hyperlink" Target="https://www.caixa.gov.br/Downloads/sinapi-cadernos-tecnicos/SINAPI-CT-LOUCAS-E-METAIS.pdf" TargetMode="External"/><Relationship Id="rId8208" Type="http://schemas.openxmlformats.org/officeDocument/2006/relationships/hyperlink" Target="https://www.caixa.gov.br/Downloads/sinapi-cadernos-tecnicos/SINAPI-CT-POCOS-DE-VISITA-E-CAIXAS-PARA-BOCAS-DE-LOBO.pdf" TargetMode="External"/><Relationship Id="rId6173" Type="http://schemas.openxmlformats.org/officeDocument/2006/relationships/hyperlink" Target="https://www.caixa.gov.br/Downloads/sinapi-cadernos-tecnicos/SINAPI-CT-INSTALACOES-DE-GAS-E-INCENDIO-EM-ACO-E-FERRO-GALVANIZADO.pdf" TargetMode="External"/><Relationship Id="rId7571" Type="http://schemas.openxmlformats.org/officeDocument/2006/relationships/hyperlink" Target="https://www.caixa.gov.br/Downloads/sinapi-cadernos-tecnicos/SINAPI-CT-PAREDES-DE-CONCRETO-FORMAS.pdf" TargetMode="External"/><Relationship Id="rId8622" Type="http://schemas.openxmlformats.org/officeDocument/2006/relationships/hyperlink" Target="https://www.caixa.gov.br/Downloads/sinapi-cadernos-tecnicos/SINAPI-CT-REDES-DE-LOGICA-TELEFONIA-E-IMAGEM.pdf" TargetMode="External"/><Relationship Id="rId3767" Type="http://schemas.openxmlformats.org/officeDocument/2006/relationships/hyperlink" Target="https://www.caixa.gov.br/Downloads/sinapi-cadernos-tecnicos/SINAPI-CT-ESTRUTURAS-DE-CONTENCAO-PERFIS-PRANCHADOS-CORTINAS-E-MUROS-DE-ARRIMO.pdf" TargetMode="External"/><Relationship Id="rId4818" Type="http://schemas.openxmlformats.org/officeDocument/2006/relationships/hyperlink" Target="https://www.caixa.gov.br/Downloads/sinapi-cadernos-tecnicos/SINAPI-CT-INSTALACOES-HIDRAULICAS-RESERVACAO-E-BOMBAS-DE-RECALQUE.pdf" TargetMode="External"/><Relationship Id="rId7224" Type="http://schemas.openxmlformats.org/officeDocument/2006/relationships/hyperlink" Target="https://www.caixa.gov.br/Downloads/sinapi-cadernos-tecnicos/SINAPI-CT-LOUCAS-E-METAIS.pdf" TargetMode="External"/><Relationship Id="rId688" Type="http://schemas.openxmlformats.org/officeDocument/2006/relationships/hyperlink" Target="https://www.caixa.gov.br/Downloads/sinapi-cadernos-tecnicos/SINAPI-CT-ASSENTAMENTO-DE-TUBOS-DE-ESGOTO-OU-DRENAGEM-PLUVIAL-EM-CONCRETO.pdf" TargetMode="External"/><Relationship Id="rId2369" Type="http://schemas.openxmlformats.org/officeDocument/2006/relationships/hyperlink" Target="https://www.caixa.gov.br/Downloads/sinapi-cadernos-tecnicos/SINAPI-CT-DEPRECIACAO-JUROS-IMPOSTOS-E-SEGUROS-MANUTENCAO-E-MATERIAIS-NA-OPERACAO-DOS-EQUIPAMENTOS.pdf" TargetMode="External"/><Relationship Id="rId2783" Type="http://schemas.openxmlformats.org/officeDocument/2006/relationships/hyperlink" Target="https://www.caixa.gov.br/Downloads/sinapi-cadernos-tecnicos/SINAPI-CT-DRENOS.pdf" TargetMode="External"/><Relationship Id="rId3834" Type="http://schemas.openxmlformats.org/officeDocument/2006/relationships/hyperlink" Target="https://www.caixa.gov.br/Downloads/sinapi-cadernos-tecnicos/SINAPI-CT-ESTRUTURAS-DE-MADEIRA.pdf" TargetMode="External"/><Relationship Id="rId6240" Type="http://schemas.openxmlformats.org/officeDocument/2006/relationships/hyperlink" Target="https://www.caixa.gov.br/Downloads/sinapi-cadernos-tecnicos/SINAPI-CT-INSTALACOES-DE-GAS-E-INCENDIO-EM-ACO-E-FERRO-GALVANIZADO.pdf" TargetMode="External"/><Relationship Id="rId9396" Type="http://schemas.openxmlformats.org/officeDocument/2006/relationships/hyperlink" Target="https://www.caixa.gov.br/Downloads/sinapi-cadernos-tecnicos/SINAPI-CT-TUBULACAO-FLANGEADA-PARA-REDES-DE-AGUA.pdf" TargetMode="External"/><Relationship Id="rId755" Type="http://schemas.openxmlformats.org/officeDocument/2006/relationships/hyperlink" Target="https://www.caixa.gov.br/Downloads/sinapi-cadernos-tecnicos/SINAPI-CT-ATERROS-BASES-SUB-BASES-E-IMPRIMACOES.pdf" TargetMode="External"/><Relationship Id="rId1385" Type="http://schemas.openxmlformats.org/officeDocument/2006/relationships/hyperlink" Target="https://www.caixa.gov.br/Downloads/sinapi-cadernos-tecnicos/SINAPI-CT-CONCRETO-PROTENDIDO.pdf" TargetMode="External"/><Relationship Id="rId2436" Type="http://schemas.openxmlformats.org/officeDocument/2006/relationships/hyperlink" Target="https://www.caixa.gov.br/Downloads/sinapi-cadernos-tecnicos/SINAPI-CT-DEPRECIACAO-JUROS-IMPOSTOS-E-SEGUROS-MANUTENCAO-E-MATERIAIS-NA-OPERACAO-DOS-EQUIPAMENTOS.pdf" TargetMode="External"/><Relationship Id="rId2850" Type="http://schemas.openxmlformats.org/officeDocument/2006/relationships/hyperlink" Target="https://www.caixa.gov.br/Downloads/sinapi-cadernos-tecnicos/SINAPI-CT-DUTOS-PARA-AR-CONDICIONADO.pdf" TargetMode="External"/><Relationship Id="rId9049" Type="http://schemas.openxmlformats.org/officeDocument/2006/relationships/hyperlink" Target="https://www.caixa.gov.br/Downloads/sinapi-cadernos-tecnicos/SINAPI-CT-TRANSPORTE-FLUVIAL-CARGA-E-DESCARGA.pdf" TargetMode="External"/><Relationship Id="rId9463" Type="http://schemas.openxmlformats.org/officeDocument/2006/relationships/hyperlink" Target="https://www.caixa.gov.br/Downloads/sinapi-cadernos-tecnicos/SINAPI-CT-TUBULOES.pdf" TargetMode="External"/><Relationship Id="rId91" Type="http://schemas.openxmlformats.org/officeDocument/2006/relationships/hyperlink" Target="https://www.caixa.gov.br/Downloads/sinapi-cadernos-tecnicos/SINAPI-CT-ALVENARIAS-DIVERSAS.pdf" TargetMode="External"/><Relationship Id="rId408" Type="http://schemas.openxmlformats.org/officeDocument/2006/relationships/hyperlink" Target="https://www.caixa.gov.br/Downloads/sinapi-cadernos-tecnicos/SINAPI-CT-ASSENTAMENTO-DE-TUBOS-DE-PVC-E-METALICOS-EM-REDES-DE-AGUA.pdf" TargetMode="External"/><Relationship Id="rId822" Type="http://schemas.openxmlformats.org/officeDocument/2006/relationships/hyperlink" Target="https://www.caixa.gov.br/Downloads/sinapi-cadernos-tecnicos/SINAPI-CT-ATERROS-BASES-SUB-BASES-E-IMPRIMACOES.pdf" TargetMode="External"/><Relationship Id="rId1038" Type="http://schemas.openxmlformats.org/officeDocument/2006/relationships/hyperlink" Target="https://www.caixa.gov.br/Downloads/sinapi-cadernos-tecnicos/SINAPI-CT-BOCAS-PARA-BUEIROS.pdf" TargetMode="External"/><Relationship Id="rId1452" Type="http://schemas.openxmlformats.org/officeDocument/2006/relationships/hyperlink" Target="https://www.caixa.gov.br/Downloads/sinapi-cadernos-tecnicos/SINAPI-CT-CUSTOS-HORARIOS-PRODUTIVO-E-IMPRODUTIVO-DOS-EQUIPAMENTOS.pdf" TargetMode="External"/><Relationship Id="rId2503" Type="http://schemas.openxmlformats.org/officeDocument/2006/relationships/hyperlink" Target="https://www.caixa.gov.br/Downloads/sinapi-cadernos-tecnicos/SINAPI-CT-DEPRECIACAO-JUROS-IMPOSTOS-E-SEGUROS-MANUTENCAO-E-MATERIAIS-NA-OPERACAO-DOS-EQUIPAMENTOS.pdf" TargetMode="External"/><Relationship Id="rId3901" Type="http://schemas.openxmlformats.org/officeDocument/2006/relationships/hyperlink" Target="https://www.caixa.gov.br/Downloads/sinapi-cadernos-tecnicos/SINAPI-CT-FACHADAS-COM-PLACAS-CERAMICAS-E-GRANITO-INSERTADAS.pdf" TargetMode="External"/><Relationship Id="rId5659" Type="http://schemas.openxmlformats.org/officeDocument/2006/relationships/hyperlink" Target="https://www.caixa.gov.br/Downloads/sinapi-cadernos-tecnicos/SINAPI-CT-INSTALACOES-PREDIAIS-DE-AGUA-FRIA-EM-PVC.pdf" TargetMode="External"/><Relationship Id="rId8065" Type="http://schemas.openxmlformats.org/officeDocument/2006/relationships/hyperlink" Target="https://www.caixa.gov.br/Downloads/sinapi-cadernos-tecnicos/SINAPI-CT-POSTES-DE-CONCRETO-E-METALICOS.pdf" TargetMode="External"/><Relationship Id="rId9116" Type="http://schemas.openxmlformats.org/officeDocument/2006/relationships/hyperlink" Target="https://www.caixa.gov.br/Downloads/sinapi-cadernos-tecnicos/SINAPI-CT-TRANSPORTE-FLUVIAL-CARGA-E-DESCARGA.pdf" TargetMode="External"/><Relationship Id="rId9530" Type="http://schemas.openxmlformats.org/officeDocument/2006/relationships/hyperlink" Target="https://www.caixa.gov.br/Downloads/sinapi-cadernos-tecnicos/SINAPI-CT-VIDROS-E-ESPELHOS.pdf" TargetMode="External"/><Relationship Id="rId1105" Type="http://schemas.openxmlformats.org/officeDocument/2006/relationships/hyperlink" Target="https://www.caixa.gov.br/Downloads/sinapi-cadernos-tecnicos/SINAPI-CT-CAIXAS-ENTERRADAS.pdf" TargetMode="External"/><Relationship Id="rId7081" Type="http://schemas.openxmlformats.org/officeDocument/2006/relationships/hyperlink" Target="https://www.caixa.gov.br/Downloads/sinapi-metodologia/Livro_SINAPI_Calculos_Parametros.pdf" TargetMode="External"/><Relationship Id="rId8132" Type="http://schemas.openxmlformats.org/officeDocument/2006/relationships/hyperlink" Target="https://www.caixa.gov.br/Downloads/sinapi-cadernos-tecnicos/SINAPI-CT-POCOS-DE-VISITA-E-CAIXAS-PARA-BOCAS-DE-LOBO.pdf" TargetMode="External"/><Relationship Id="rId3277" Type="http://schemas.openxmlformats.org/officeDocument/2006/relationships/hyperlink" Target="https://www.caixa.gov.br/Downloads/sinapi-cadernos-tecnicos/SINAPI-CT-ESCAVACAO-DE-VALAS.pdf" TargetMode="External"/><Relationship Id="rId4675" Type="http://schemas.openxmlformats.org/officeDocument/2006/relationships/hyperlink" Target="https://www.caixa.gov.br/Downloads/sinapi-cadernos-tecnicos/SINAPI-CT-INSTALACOES-ELETRICAS-QUADROS-CABOS-DISJUNTORES-CONTATORES-E-BARRAMENTOS-BLINDADOS.pdf" TargetMode="External"/><Relationship Id="rId5726" Type="http://schemas.openxmlformats.org/officeDocument/2006/relationships/hyperlink" Target="https://www.caixa.gov.br/Downloads/sinapi-cadernos-tecnicos/SINAPI-CT-INSTALACOES-PREDIAIS-DE-AGUA-QUENTE-EM-CPVC.pdf" TargetMode="External"/><Relationship Id="rId198" Type="http://schemas.openxmlformats.org/officeDocument/2006/relationships/hyperlink" Target="https://www.caixa.gov.br/Downloads/sinapi-cadernos-tecnicos/SINAPI-CT-ARGAMASSAS.pdf" TargetMode="External"/><Relationship Id="rId3691" Type="http://schemas.openxmlformats.org/officeDocument/2006/relationships/hyperlink" Target="https://www.caixa.gov.br/Downloads/sinapi-cadernos-tecnicos/SINAPI-CT-ESTRUTURA-E-TRAMA-PARA-COBERTURA.pdf" TargetMode="External"/><Relationship Id="rId4328" Type="http://schemas.openxmlformats.org/officeDocument/2006/relationships/hyperlink" Target="https://www.caixa.gov.br/Downloads/sinapi-cadernos-tecnicos/SINAPI-CT-IMPERMEABILIZACAO-PROTECAO-MECANICA-E-TRATAMENTO-DE-JUNTA.pdf" TargetMode="External"/><Relationship Id="rId4742" Type="http://schemas.openxmlformats.org/officeDocument/2006/relationships/hyperlink" Target="https://www.caixa.gov.br/Downloads/sinapi-cadernos-tecnicos/SINAPI-CT-INSTALACOES-ELETRICAS-REDE-DE-DISTRIBUICAO.pdf" TargetMode="External"/><Relationship Id="rId7898" Type="http://schemas.openxmlformats.org/officeDocument/2006/relationships/hyperlink" Target="https://www.caixa.gov.br/Downloads/sinapi-cadernos-tecnicos/SINAPI-CT-PINTURA-EM-MADEIRA.pdf" TargetMode="External"/><Relationship Id="rId8949" Type="http://schemas.openxmlformats.org/officeDocument/2006/relationships/hyperlink" Target="https://www.caixa.gov.br/Downloads/sinapi-cadernos-tecnicos/SINAPI-CT-SISTEMAS-DE-MEDICAO.pdf" TargetMode="External"/><Relationship Id="rId2293" Type="http://schemas.openxmlformats.org/officeDocument/2006/relationships/hyperlink" Target="https://www.caixa.gov.br/Downloads/sinapi-cadernos-tecnicos/SINAPI-CT-DEPRECIACAO-JUROS-IMPOSTOS-E-SEGUROS-MANUTENCAO-E-MATERIAIS-NA-OPERACAO-DOS-EQUIPAMENTOS.pdf" TargetMode="External"/><Relationship Id="rId3344" Type="http://schemas.openxmlformats.org/officeDocument/2006/relationships/hyperlink" Target="https://www.caixa.gov.br/Downloads/sinapi-cadernos-tecnicos/SINAPI-CT-ESCAVACAO-EM-MATERIAL-DE-3&#170;-CATEGORIA.pdf" TargetMode="External"/><Relationship Id="rId7965" Type="http://schemas.openxmlformats.org/officeDocument/2006/relationships/hyperlink" Target="https://www.caixa.gov.br/Downloads/sinapi-cadernos-tecnicos/SINAPI-CT-PINTURA-PARA-PISOS-E-PARA-SINALIZACAO-HORIZONTAL-E-VERTICAL.pdf" TargetMode="External"/><Relationship Id="rId265" Type="http://schemas.openxmlformats.org/officeDocument/2006/relationships/hyperlink" Target="https://www.caixa.gov.br/Downloads/sinapi-cadernos-tecnicos/SINAPI-CT-ARMACAO-DE-ESTACAS.pdf" TargetMode="External"/><Relationship Id="rId2360" Type="http://schemas.openxmlformats.org/officeDocument/2006/relationships/hyperlink" Target="https://www.caixa.gov.br/Downloads/sinapi-cadernos-tecnicos/SINAPI-CT-DEPRECIACAO-JUROS-IMPOSTOS-E-SEGUROS-MANUTENCAO-E-MATERIAIS-NA-OPERACAO-DOS-EQUIPAMENTOS.pdf" TargetMode="External"/><Relationship Id="rId3411" Type="http://schemas.openxmlformats.org/officeDocument/2006/relationships/hyperlink" Target="https://www.caixa.gov.br/Downloads/sinapi-cadernos-tecnicos/SINAPI-CT-ESGOTAMENTO-DE-VALA-E-REBAIXAMENTO-DO-LENCOL-FREATICO.pdf" TargetMode="External"/><Relationship Id="rId6567" Type="http://schemas.openxmlformats.org/officeDocument/2006/relationships/hyperlink" Target="https://www.caixa.gov.br/Downloads/sinapi-cadernos-tecnicos/SINAPI-CT-INSTALACOES-EM-COBRE.pdf" TargetMode="External"/><Relationship Id="rId6981" Type="http://schemas.openxmlformats.org/officeDocument/2006/relationships/hyperlink" Target="https://www.caixa.gov.br/Downloads/sinapi-metodologia/Livro_SINAPI_Calculos_Parametros.pdf" TargetMode="External"/><Relationship Id="rId7618" Type="http://schemas.openxmlformats.org/officeDocument/2006/relationships/hyperlink" Target="https://www.caixa.gov.br/Downloads/sinapi-cadernos-tecnicos/SINAPI-CT-PARQUINHOS-E-EQUIPAMENTOS-DE-GINASTICA-AO-AR-LIVRE.pdf" TargetMode="External"/><Relationship Id="rId332" Type="http://schemas.openxmlformats.org/officeDocument/2006/relationships/hyperlink" Target="https://www.caixa.gov.br/Downloads/sinapi-cadernos-tecnicos/SINAPI-CT-ARRASAMENTO-DE-ESTACAS.pdf" TargetMode="External"/><Relationship Id="rId2013" Type="http://schemas.openxmlformats.org/officeDocument/2006/relationships/hyperlink" Target="https://www.caixa.gov.br/Downloads/sinapi-cadernos-tecnicos/SINAPI-CT-DEPRECIACAO-JUROS-IMPOSTOS-E-SEGUROS-MANUTENCAO-E-MATERIAIS-NA-OPERACAO-DOS-EQUIPAMENTOS.pdf" TargetMode="External"/><Relationship Id="rId5169" Type="http://schemas.openxmlformats.org/officeDocument/2006/relationships/hyperlink" Target="https://www.caixa.gov.br/Downloads/sinapi-cadernos-tecnicos/SINAPI-CT-INSTALACOES-HIDRAULICAS-EM-PEX.pdf" TargetMode="External"/><Relationship Id="rId5583" Type="http://schemas.openxmlformats.org/officeDocument/2006/relationships/hyperlink" Target="https://www.caixa.gov.br/Downloads/sinapi-cadernos-tecnicos/SINAPI-CT-INSTALACOES-PREDIAIS-DE-AGUA-FRIA-EM-PVC.pdf" TargetMode="External"/><Relationship Id="rId6634" Type="http://schemas.openxmlformats.org/officeDocument/2006/relationships/hyperlink" Target="https://www.caixa.gov.br/Downloads/sinapi-cadernos-tecnicos/SINAPI-CT-INSTALACOES-PARA-CANTEIROS-DE-OBRAS.pdf" TargetMode="External"/><Relationship Id="rId9040" Type="http://schemas.openxmlformats.org/officeDocument/2006/relationships/hyperlink" Target="https://www.caixa.gov.br/Downloads/sinapi-cadernos-tecnicos/SINAPI-CT-TRANSPORTE-FLUVIAL-CARGA-E-DESCARGA.pdf" TargetMode="External"/><Relationship Id="rId4185" Type="http://schemas.openxmlformats.org/officeDocument/2006/relationships/hyperlink" Target="https://www.caixa.gov.br/Downloads/sinapi-cadernos-tecnicos/SINAPI-CT-GESSO.pdf" TargetMode="External"/><Relationship Id="rId5236" Type="http://schemas.openxmlformats.org/officeDocument/2006/relationships/hyperlink" Target="https://www.caixa.gov.br/Downloads/sinapi-cadernos-tecnicos/SINAPI-CT-INSTALACOES-HIDRAULICAS-EM-PEX.pdf" TargetMode="External"/><Relationship Id="rId1779" Type="http://schemas.openxmlformats.org/officeDocument/2006/relationships/hyperlink" Target="https://www.caixa.gov.br/Downloads/sinapi-cadernos-tecnicos/SINAPI-CT-CUSTOS-HORARIOS-PRODUTIVO-E-IMPRODUTIVO-DOS-EQUIPAMENTOS.pdf" TargetMode="External"/><Relationship Id="rId4252" Type="http://schemas.openxmlformats.org/officeDocument/2006/relationships/hyperlink" Target="https://www.caixa.gov.br/Downloads/sinapi-cadernos-tecnicos/SINAPI-CT-GUIAS-E-SARJETAS.pdf" TargetMode="External"/><Relationship Id="rId5650" Type="http://schemas.openxmlformats.org/officeDocument/2006/relationships/hyperlink" Target="https://www.caixa.gov.br/Downloads/sinapi-cadernos-tecnicos/SINAPI-CT-INSTALACOES-PREDIAIS-DE-AGUA-FRIA-EM-PVC.pdf" TargetMode="External"/><Relationship Id="rId6701" Type="http://schemas.openxmlformats.org/officeDocument/2006/relationships/hyperlink" Target="https://www.caixa.gov.br/Downloads/sinapi-cadernos-tecnicos/SINAPI-CT-LIGACOES-PREDIAIS-DE-AGUA-E-ESGOTO.pdf" TargetMode="External"/><Relationship Id="rId1846" Type="http://schemas.openxmlformats.org/officeDocument/2006/relationships/hyperlink" Target="https://www.caixa.gov.br/Downloads/sinapi-cadernos-tecnicos/SINAPI-CT-DEMOLICOES-E-REMOCOES.pdf" TargetMode="External"/><Relationship Id="rId5303" Type="http://schemas.openxmlformats.org/officeDocument/2006/relationships/hyperlink" Target="https://www.caixa.gov.br/Downloads/sinapi-cadernos-tecnicos/SINAPI-CT-INSTALACOES-HIDRAULICAS-EM-PPR.pdf" TargetMode="External"/><Relationship Id="rId8459" Type="http://schemas.openxmlformats.org/officeDocument/2006/relationships/hyperlink" Target="https://www.caixa.gov.br/Downloads/sinapi-cadernos-tecnicos/SINAPI-CT-RASGOS-E-FIXACOES.pdf" TargetMode="External"/><Relationship Id="rId8873" Type="http://schemas.openxmlformats.org/officeDocument/2006/relationships/hyperlink" Target="https://www.caixa.gov.br/Downloads/sinapi-cadernos-tecnicos/SINAPI-CT-SINALIZACAO-VERTICAL-VIARIA.pdf" TargetMode="External"/><Relationship Id="rId1913" Type="http://schemas.openxmlformats.org/officeDocument/2006/relationships/hyperlink" Target="https://www.caixa.gov.br/Downloads/sinapi-cadernos-tecnicos/SINAPI-CT-DEPRECIACAO-JUROS-IMPOSTOS-E-SEGUROS-MANUTENCAO-E-MATERIAIS-NA-OPERACAO-DOS-EQUIPAMENTOS.pdf" TargetMode="External"/><Relationship Id="rId7475" Type="http://schemas.openxmlformats.org/officeDocument/2006/relationships/hyperlink" Target="https://www.caixa.gov.br/Downloads/sinapi-cadernos-tecnicos/SINAPI-CT-PAISAGISMO-PLANTIO.pdf" TargetMode="External"/><Relationship Id="rId8526" Type="http://schemas.openxmlformats.org/officeDocument/2006/relationships/hyperlink" Target="https://www.caixa.gov.br/Downloads/sinapi-cadernos-tecnicos/SINAPI-CT-RECOMPOSICAO-DE-PAVIMENTOS.pdf" TargetMode="External"/><Relationship Id="rId8940" Type="http://schemas.openxmlformats.org/officeDocument/2006/relationships/hyperlink" Target="https://www.caixa.gov.br/Downloads/sinapi-cadernos-tecnicos/SINAPI-CT-SISTEMAS-DE-MEDICAO.pdf" TargetMode="External"/><Relationship Id="rId6077" Type="http://schemas.openxmlformats.org/officeDocument/2006/relationships/hyperlink" Target="https://www.caixa.gov.br/Downloads/sinapi-cadernos-tecnicos/SINAPI-CT-INSTALACOES-DE-GAS-E-INCENDIO-EM-ACO-E-FERRO-GALVANIZADO.pdf" TargetMode="External"/><Relationship Id="rId6491" Type="http://schemas.openxmlformats.org/officeDocument/2006/relationships/hyperlink" Target="https://www.caixa.gov.br/Downloads/sinapi-cadernos-tecnicos/SINAPI-CT-INSTALACOES-EM-COBRE.pdf" TargetMode="External"/><Relationship Id="rId7128" Type="http://schemas.openxmlformats.org/officeDocument/2006/relationships/hyperlink" Target="https://www.caixa.gov.br/Downloads/sinapi-metodologia/Livro_SINAPI_Calculos_Parametros.pdf" TargetMode="External"/><Relationship Id="rId7542" Type="http://schemas.openxmlformats.org/officeDocument/2006/relationships/hyperlink" Target="https://www.caixa.gov.br/Downloads/sinapi-cadernos-tecnicos/SINAPI-CT-PAREDES-DE-CONCRETO-ESTUCAMENTO.pdf" TargetMode="External"/><Relationship Id="rId2687" Type="http://schemas.openxmlformats.org/officeDocument/2006/relationships/hyperlink" Target="https://www.caixa.gov.br/Downloads/sinapi-cadernos-tecnicos/SINAPI-CT-DEPRECIACAO-JUROS-IMPOSTOS-E-SEGUROS-MANUTENCAO-E-MATERIAIS-NA-OPERACAO-DOS-EQUIPAMENTOS.pdf" TargetMode="External"/><Relationship Id="rId3738" Type="http://schemas.openxmlformats.org/officeDocument/2006/relationships/hyperlink" Target="https://www.caixa.gov.br/Downloads/sinapi-cadernos-tecnicos/SINAPI-CT-ESTRUTURAS-PRE-FABRICADAS-E-PRE-MOLDADAS.pdf" TargetMode="External"/><Relationship Id="rId5093" Type="http://schemas.openxmlformats.org/officeDocument/2006/relationships/hyperlink" Target="https://www.caixa.gov.br/Downloads/sinapi-cadernos-tecnicos/SINAPI-CT-INSTALACOES-HIDRAULICAS-RESERVACAO-E-BOMBAS-DE-RECALQUE.pdf" TargetMode="External"/><Relationship Id="rId6144" Type="http://schemas.openxmlformats.org/officeDocument/2006/relationships/hyperlink" Target="https://www.caixa.gov.br/Downloads/sinapi-cadernos-tecnicos/SINAPI-CT-INSTALACOES-DE-GAS-E-INCENDIO-EM-ACO-E-FERRO-GALVANIZADO.pdf" TargetMode="External"/><Relationship Id="rId659" Type="http://schemas.openxmlformats.org/officeDocument/2006/relationships/hyperlink" Target="https://www.caixa.gov.br/Downloads/sinapi-cadernos-tecnicos/SINAPI-CT-ASSENTAMENTO-DE-TUBOS-DE-ESGOTO-OU-DRENAGEM-PLUVIAL-EM-CONCRETO.pdf" TargetMode="External"/><Relationship Id="rId1289" Type="http://schemas.openxmlformats.org/officeDocument/2006/relationships/hyperlink" Target="https://www.caixa.gov.br/Downloads/sinapi-cadernos-tecnicos/SINAPI-CT-CONCRETAGEM-PARA-ESTRUTURAS-DE-CONCRETO-ARMADO.pdf" TargetMode="External"/><Relationship Id="rId5160" Type="http://schemas.openxmlformats.org/officeDocument/2006/relationships/hyperlink" Target="https://www.caixa.gov.br/Downloads/sinapi-cadernos-tecnicos/SINAPI-CT-INSTALACOES-HIDRAULICAS-EM-PEX.pdf" TargetMode="External"/><Relationship Id="rId6211" Type="http://schemas.openxmlformats.org/officeDocument/2006/relationships/hyperlink" Target="https://www.caixa.gov.br/Downloads/sinapi-cadernos-tecnicos/SINAPI-CT-INSTALACOES-DE-GAS-E-INCENDIO-EM-ACO-E-FERRO-GALVANIZADO.pdf" TargetMode="External"/><Relationship Id="rId9367" Type="http://schemas.openxmlformats.org/officeDocument/2006/relationships/hyperlink" Target="https://www.caixa.gov.br/Downloads/sinapi-cadernos-tecnicos/SINAPI-CT-TRANSPORTE-CARGA-E-DESCARGA-DE-MATERIAIS.pdf" TargetMode="External"/><Relationship Id="rId1356" Type="http://schemas.openxmlformats.org/officeDocument/2006/relationships/hyperlink" Target="https://www.caixa.gov.br/Downloads/sinapi-cadernos-tecnicos/SINAPI-CT-CONCRETO-PROTENDIDO.pdf" TargetMode="External"/><Relationship Id="rId2754" Type="http://schemas.openxmlformats.org/officeDocument/2006/relationships/hyperlink" Target="https://www.caixa.gov.br/Downloads/sinapi-cadernos-tecnicos/SINAPI-CT-DRENOS.pdf" TargetMode="External"/><Relationship Id="rId3805" Type="http://schemas.openxmlformats.org/officeDocument/2006/relationships/hyperlink" Target="https://www.caixa.gov.br/Downloads/sinapi-cadernos-tecnicos/SINAPI-CT-ESTRUTURAS-DE-MADEIRA.pdf" TargetMode="External"/><Relationship Id="rId8383" Type="http://schemas.openxmlformats.org/officeDocument/2006/relationships/hyperlink" Target="https://www.caixa.gov.br/Downloads/sinapi-cadernos-tecnicos/SINAPI-CT-RADIER-PISO-DE-CONCRETO-E-LAJE-SOBRE-SOLO.pdf" TargetMode="External"/><Relationship Id="rId726" Type="http://schemas.openxmlformats.org/officeDocument/2006/relationships/hyperlink" Target="https://www.caixa.gov.br/Downloads/sinapi-cadernos-tecnicos/SINAPI-CT-ATERRO-E-REATERRO-DE-VALAS.pdf" TargetMode="External"/><Relationship Id="rId1009" Type="http://schemas.openxmlformats.org/officeDocument/2006/relationships/hyperlink" Target="https://www.caixa.gov.br/Downloads/sinapi-cadernos-tecnicos/SINAPI-CT-BOCAS-PARA-BUEIROS.pdf" TargetMode="External"/><Relationship Id="rId1770" Type="http://schemas.openxmlformats.org/officeDocument/2006/relationships/hyperlink" Target="https://www.caixa.gov.br/Downloads/sinapi-cadernos-tecnicos/SINAPI-CT-CUSTOS-HORARIOS-PRODUTIVO-E-IMPRODUTIVO-DOS-EQUIPAMENTOS.pdf" TargetMode="External"/><Relationship Id="rId2407" Type="http://schemas.openxmlformats.org/officeDocument/2006/relationships/hyperlink" Target="https://www.caixa.gov.br/Downloads/sinapi-cadernos-tecnicos/SINAPI-CT-DEPRECIACAO-JUROS-IMPOSTOS-E-SEGUROS-MANUTENCAO-E-MATERIAIS-NA-OPERACAO-DOS-EQUIPAMENTOS.pdf" TargetMode="External"/><Relationship Id="rId2821" Type="http://schemas.openxmlformats.org/officeDocument/2006/relationships/hyperlink" Target="https://www.caixa.gov.br/Downloads/sinapi-cadernos-tecnicos/SINAPI-CT-DUTOS-PARA-AR-CONDICIONADO.pdf" TargetMode="External"/><Relationship Id="rId5977" Type="http://schemas.openxmlformats.org/officeDocument/2006/relationships/hyperlink" Target="https://www.caixa.gov.br/Downloads/sinapi-cadernos-tecnicos/SINAPI-CT-INSTALACOES-DE-GAS-E-INCENDIO-EM-ACO-E-FERRO-GALVANIZADO.pdf" TargetMode="External"/><Relationship Id="rId8036" Type="http://schemas.openxmlformats.org/officeDocument/2006/relationships/hyperlink" Target="https://www.caixa.gov.br/Downloads/sinapi-cadernos-tecnicos/SINAPI-CT-POSTES-DE-CONCRETO-E-METALICOS.pdf" TargetMode="External"/><Relationship Id="rId9434" Type="http://schemas.openxmlformats.org/officeDocument/2006/relationships/hyperlink" Target="https://www.caixa.gov.br/Downloads/sinapi-cadernos-tecnicos/SINAPI-CT-TUBULACAO-FLANGEADA-PARA-REDES-DE-AGUA.pdf" TargetMode="External"/><Relationship Id="rId62" Type="http://schemas.openxmlformats.org/officeDocument/2006/relationships/hyperlink" Target="https://www.caixa.gov.br/Downloads/sinapi-cadernos-tecnicos/SINAPI-CT-ALVENARIA-DE-VEDACAO.pdf" TargetMode="External"/><Relationship Id="rId1423" Type="http://schemas.openxmlformats.org/officeDocument/2006/relationships/hyperlink" Target="https://www.caixa.gov.br/Downloads/sinapi-cadernos-tecnicos/SINAPI-CT-CONTRAPISO.pdf" TargetMode="External"/><Relationship Id="rId4579" Type="http://schemas.openxmlformats.org/officeDocument/2006/relationships/hyperlink" Target="https://www.caixa.gov.br/Downloads/sinapi-cadernos-tecnicos/SINAPI-CT-INSTALACOES-ELETRICAS-ELETRODUTOS-CONEXOES-E-CONDULETES-APARENTES.pdf" TargetMode="External"/><Relationship Id="rId4993" Type="http://schemas.openxmlformats.org/officeDocument/2006/relationships/hyperlink" Target="https://www.caixa.gov.br/Downloads/sinapi-cadernos-tecnicos/SINAPI-CT-INSTALACOES-HIDRAULICAS-RESERVACAO-E-BOMBAS-DE-RECALQUE.pdf" TargetMode="External"/><Relationship Id="rId8450" Type="http://schemas.openxmlformats.org/officeDocument/2006/relationships/hyperlink" Target="https://www.caixa.gov.br/Downloads/sinapi-cadernos-tecnicos/SINAPI-CT-RASGOS-E-FIXACOES.pdf" TargetMode="External"/><Relationship Id="rId9501" Type="http://schemas.openxmlformats.org/officeDocument/2006/relationships/hyperlink" Target="https://www.caixa.gov.br/Downloads/sinapi-cadernos-tecnicos/SINAPI-CT-VERGAS-CONTRAVERGAS-E-FIXACAO-DE-ALVENARIA.pdf" TargetMode="External"/><Relationship Id="rId3595" Type="http://schemas.openxmlformats.org/officeDocument/2006/relationships/hyperlink" Target="https://www.caixa.gov.br/Downloads/sinapi-cadernos-tecnicos/SINAPI-CT-ESTACAS-ESCAVADAS-SEM-FLUIDO-ESTABILIZANTE.pdf" TargetMode="External"/><Relationship Id="rId4646" Type="http://schemas.openxmlformats.org/officeDocument/2006/relationships/hyperlink" Target="https://www.caixa.gov.br/Downloads/sinapi-cadernos-tecnicos/SINAPI-CT-INSTALACOES-ELETRICAS-QUADROS-CABOS-DISJUNTORES-CONTATORES-E-BARRAMENTOS-BLINDADOS.pdf" TargetMode="External"/><Relationship Id="rId7052" Type="http://schemas.openxmlformats.org/officeDocument/2006/relationships/hyperlink" Target="https://www.caixa.gov.br/Downloads/sinapi-metodologia/Livro_SINAPI_Calculos_Parametros.pdf" TargetMode="External"/><Relationship Id="rId8103" Type="http://schemas.openxmlformats.org/officeDocument/2006/relationships/hyperlink" Target="https://www.caixa.gov.br/Downloads/sinapi-cadernos-tecnicos/SINAPI-CT-POSTES-DE-CONCRETO-E-METALICOS.pdf" TargetMode="External"/><Relationship Id="rId2197" Type="http://schemas.openxmlformats.org/officeDocument/2006/relationships/hyperlink" Target="https://www.caixa.gov.br/Downloads/sinapi-cadernos-tecnicos/SINAPI-CT-DEPRECIACAO-JUROS-IMPOSTOS-E-SEGUROS-MANUTENCAO-E-MATERIAIS-NA-OPERACAO-DOS-EQUIPAMENTOS.pdf" TargetMode="External"/><Relationship Id="rId3248" Type="http://schemas.openxmlformats.org/officeDocument/2006/relationships/hyperlink" Target="https://www.caixa.gov.br/Downloads/sinapi-cadernos-tecnicos/SINAPI-CT-ESCAVACAO-VERTICAL-A-CEU-ABERTO.pdf" TargetMode="External"/><Relationship Id="rId3662" Type="http://schemas.openxmlformats.org/officeDocument/2006/relationships/hyperlink" Target="https://www.caixa.gov.br/Downloads/sinapi-cadernos-tecnicos/SINAPI-CT-ESTRUTURA-E-TRAMA-PARA-COBERTURA.pdf" TargetMode="External"/><Relationship Id="rId4713" Type="http://schemas.openxmlformats.org/officeDocument/2006/relationships/hyperlink" Target="https://www.caixa.gov.br/Downloads/sinapi-cadernos-tecnicos/SINAPI-CT-INSTALACOES-ELETRICAS-QUADROS-CABOS-DISJUNTORES-CONTATORES-E-BARRAMENTOS-BLINDADOS.pdf" TargetMode="External"/><Relationship Id="rId7869" Type="http://schemas.openxmlformats.org/officeDocument/2006/relationships/hyperlink" Target="https://www.caixa.gov.br/Downloads/sinapi-cadernos-tecnicos/SINAPI-CT-PINTURA-EM-MADEIRA.pdf" TargetMode="External"/><Relationship Id="rId169" Type="http://schemas.openxmlformats.org/officeDocument/2006/relationships/hyperlink" Target="https://www.caixa.gov.br/Downloads/sinapi-cadernos-tecnicos/SINAPI-CT-ARGAMASSAS.pdf" TargetMode="External"/><Relationship Id="rId583" Type="http://schemas.openxmlformats.org/officeDocument/2006/relationships/hyperlink" Target="https://www.caixa.gov.br/Downloads/sinapi-cadernos-tecnicos/SINAPI-CT-ASSENTAMENTO-DE-TUBOS-DE-PVC-E-METALICOS-EM-REDES-DE-AGUA.pdf" TargetMode="External"/><Relationship Id="rId2264" Type="http://schemas.openxmlformats.org/officeDocument/2006/relationships/hyperlink" Target="https://www.caixa.gov.br/Downloads/sinapi-cadernos-tecnicos/SINAPI-CT-DEPRECIACAO-JUROS-IMPOSTOS-E-SEGUROS-MANUTENCAO-E-MATERIAIS-NA-OPERACAO-DOS-EQUIPAMENTOS.pdf" TargetMode="External"/><Relationship Id="rId3315" Type="http://schemas.openxmlformats.org/officeDocument/2006/relationships/hyperlink" Target="https://www.caixa.gov.br/Downloads/sinapi-cadernos-tecnicos/SINAPI-CT-ESCAVACAO-DE-VALAS.pdf" TargetMode="External"/><Relationship Id="rId9291" Type="http://schemas.openxmlformats.org/officeDocument/2006/relationships/hyperlink" Target="https://www.caixa.gov.br/Downloads/sinapi-cadernos-tecnicos/SINAPI-CT-TRANSPORTE-CARGA-E-DESCARGA-DE-MATERIAIS.pdf" TargetMode="External"/><Relationship Id="rId236" Type="http://schemas.openxmlformats.org/officeDocument/2006/relationships/hyperlink" Target="https://www.caixa.gov.br/Downloads/sinapi-cadernos-tecnicos/SINAPI-CT-ARGAMASSAS.pdf" TargetMode="External"/><Relationship Id="rId650" Type="http://schemas.openxmlformats.org/officeDocument/2006/relationships/hyperlink" Target="https://www.caixa.gov.br/Downloads/sinapi-cadernos-tecnicos/SINAPI-CT-ASSENTAMENTO-DE-TUBOS-DE-ESGOTO-OU-DRENAGEM-PLUVIAL-EM-CONCRETO.pdf" TargetMode="External"/><Relationship Id="rId1280" Type="http://schemas.openxmlformats.org/officeDocument/2006/relationships/hyperlink" Target="https://www.caixa.gov.br/Downloads/sinapi-cadernos-tecnicos/SINAPI-CT-CHAPISCO.pdf" TargetMode="External"/><Relationship Id="rId2331" Type="http://schemas.openxmlformats.org/officeDocument/2006/relationships/hyperlink" Target="https://www.caixa.gov.br/Downloads/sinapi-cadernos-tecnicos/SINAPI-CT-DEPRECIACAO-JUROS-IMPOSTOS-E-SEGUROS-MANUTENCAO-E-MATERIAIS-NA-OPERACAO-DOS-EQUIPAMENTOS.pdf" TargetMode="External"/><Relationship Id="rId5487" Type="http://schemas.openxmlformats.org/officeDocument/2006/relationships/hyperlink" Target="https://www.caixa.gov.br/Downloads/sinapi-cadernos-tecnicos/SINAPI-CT-INSTALACOES-PREDIAIS-DE-AGUA-FRIA-EM-PVC.pdf" TargetMode="External"/><Relationship Id="rId6885" Type="http://schemas.openxmlformats.org/officeDocument/2006/relationships/hyperlink" Target="https://www.caixa.gov.br/Downloads/sinapi-metodologia/Livro_SINAPI_Calculos_Parametros.pdf" TargetMode="External"/><Relationship Id="rId7936" Type="http://schemas.openxmlformats.org/officeDocument/2006/relationships/hyperlink" Target="https://www.caixa.gov.br/Downloads/sinapi-cadernos-tecnicos/SINAPI-CT-PINTURA-EM-SUPERFICIES-METALICAS.pdf" TargetMode="External"/><Relationship Id="rId303" Type="http://schemas.openxmlformats.org/officeDocument/2006/relationships/hyperlink" Target="https://www.caixa.gov.br/Downloads/sinapi-cadernos-tecnicos/SINAPI-CT-ARMACAO-PARA-ESTRUTURAS-DE-CONCRETO-ARMADO.pdf" TargetMode="External"/><Relationship Id="rId4089" Type="http://schemas.openxmlformats.org/officeDocument/2006/relationships/hyperlink" Target="https://www.caixa.gov.br/Downloads/sinapi-cadernos-tecnicos/SINAPI-CT-FORMAS-PARA-ESTRUTURAS-DE-CONCRETO-ARMADO.pdf" TargetMode="External"/><Relationship Id="rId6538" Type="http://schemas.openxmlformats.org/officeDocument/2006/relationships/hyperlink" Target="https://www.caixa.gov.br/Downloads/sinapi-cadernos-tecnicos/SINAPI-CT-INSTALACOES-EM-COBRE.pdf" TargetMode="External"/><Relationship Id="rId6952" Type="http://schemas.openxmlformats.org/officeDocument/2006/relationships/hyperlink" Target="https://www.caixa.gov.br/Downloads/sinapi-metodologia/Livro_SINAPI_Calculos_Parametros.pdf" TargetMode="External"/><Relationship Id="rId9011" Type="http://schemas.openxmlformats.org/officeDocument/2006/relationships/hyperlink" Target="https://www.caixa.gov.br/Downloads/sinapi-cadernos-tecnicos/SINAPI-CT-TELHAMENTO-PARA-COBERTURA.pdf" TargetMode="External"/><Relationship Id="rId5554" Type="http://schemas.openxmlformats.org/officeDocument/2006/relationships/hyperlink" Target="https://www.caixa.gov.br/Downloads/sinapi-cadernos-tecnicos/SINAPI-CT-INSTALACOES-PREDIAIS-DE-AGUA-FRIA-EM-PVC.pdf" TargetMode="External"/><Relationship Id="rId6605" Type="http://schemas.openxmlformats.org/officeDocument/2006/relationships/hyperlink" Target="https://www.caixa.gov.br/Downloads/sinapi-cadernos-tecnicos/SINAPI-CT-INSTALACOES-EM-COBRE.pdf" TargetMode="External"/><Relationship Id="rId1000" Type="http://schemas.openxmlformats.org/officeDocument/2006/relationships/hyperlink" Target="https://www.caixa.gov.br/Downloads/sinapi-cadernos-tecnicos/SINAPI-CT-BOCAS-PARA-BUEIROS.pdf" TargetMode="External"/><Relationship Id="rId4156" Type="http://schemas.openxmlformats.org/officeDocument/2006/relationships/hyperlink" Target="https://www.caixa.gov.br/Downloads/sinapi-cadernos-tecnicos/SINAPI-CT-GALERIAS-COM-ADUELAS-DE-CONCRETO.pdf" TargetMode="External"/><Relationship Id="rId4570" Type="http://schemas.openxmlformats.org/officeDocument/2006/relationships/hyperlink" Target="https://www.caixa.gov.br/Downloads/sinapi-cadernos-tecnicos/SINAPI-CT-INSTALACOES-ELETRICAS-ELETRODUTOS-CONEXOES-E-CONDULETES-APARENTES.pdf" TargetMode="External"/><Relationship Id="rId5207" Type="http://schemas.openxmlformats.org/officeDocument/2006/relationships/hyperlink" Target="https://www.caixa.gov.br/Downloads/sinapi-cadernos-tecnicos/SINAPI-CT-INSTALACOES-HIDRAULICAS-EM-PEX.pdf" TargetMode="External"/><Relationship Id="rId5621" Type="http://schemas.openxmlformats.org/officeDocument/2006/relationships/hyperlink" Target="https://www.caixa.gov.br/Downloads/sinapi-cadernos-tecnicos/SINAPI-CT-INSTALACOES-PREDIAIS-DE-AGUA-FRIA-EM-PVC.pdf" TargetMode="External"/><Relationship Id="rId8777" Type="http://schemas.openxmlformats.org/officeDocument/2006/relationships/hyperlink" Target="https://www.caixa.gov.br/Downloads/sinapi-cadernos-tecnicos/SINAPI-CT-REVESTIMENTOS-CERAMICOS-INTERNOS.pdf" TargetMode="External"/><Relationship Id="rId1817" Type="http://schemas.openxmlformats.org/officeDocument/2006/relationships/hyperlink" Target="https://www.caixa.gov.br/Downloads/sinapi-cadernos-tecnicos/SINAPI-CT-CUSTOS-HORARIOS-PRODUTIVO-E-IMPRODUTIVO-DOS-EQUIPAMENTOS.pdf" TargetMode="External"/><Relationship Id="rId3172" Type="http://schemas.openxmlformats.org/officeDocument/2006/relationships/hyperlink" Target="https://www.caixa.gov.br/Downloads/sinapi-cadernos-tecnicos/SINAPI-CT-ESCAVACAO-HORIZONTAL.pdf" TargetMode="External"/><Relationship Id="rId4223" Type="http://schemas.openxmlformats.org/officeDocument/2006/relationships/hyperlink" Target="https://www.caixa.gov.br/Downloads/sinapi-cadernos-tecnicos/SINAPI-CT-GUARDA-CORPO-CORRIMAO-E-GRADE-PARA-ESQUADRIAS.pdf" TargetMode="External"/><Relationship Id="rId7379" Type="http://schemas.openxmlformats.org/officeDocument/2006/relationships/hyperlink" Target="https://www.caixa.gov.br/Downloads/sinapi-cadernos-tecnicos/SINAPI-CT-MASSA-UNICA-INTERNA.pdf" TargetMode="External"/><Relationship Id="rId7793" Type="http://schemas.openxmlformats.org/officeDocument/2006/relationships/hyperlink" Target="https://www.caixa.gov.br/Downloads/sinapi-cadernos-tecnicos/SINAPI-CT-PERFURACAO-HORIZONTAL-DIRECIONAL-HDD.pdf" TargetMode="External"/><Relationship Id="rId8844" Type="http://schemas.openxmlformats.org/officeDocument/2006/relationships/hyperlink" Target="https://www.caixa.gov.br/Downloads/sinapi-cadernos-tecnicos/SINAPI-CT-SINALIZACAO-VERTICAL-VIARIA.pdf" TargetMode="External"/><Relationship Id="rId6395" Type="http://schemas.openxmlformats.org/officeDocument/2006/relationships/hyperlink" Target="https://www.caixa.gov.br/Downloads/sinapi-cadernos-tecnicos/SINAPI-CT-INSTALACOES-EM-COBRE.pdf" TargetMode="External"/><Relationship Id="rId7446" Type="http://schemas.openxmlformats.org/officeDocument/2006/relationships/hyperlink" Target="https://www.caixa.gov.br/Downloads/sinapi-cadernos-tecnicos/SINAPI-CT-MOBILIARIO-URBANO.pdf" TargetMode="External"/><Relationship Id="rId160" Type="http://schemas.openxmlformats.org/officeDocument/2006/relationships/hyperlink" Target="https://www.caixa.gov.br/Downloads/sinapi-cadernos-tecnicos/SINAPI-CT-ARGAMASSAS.pdf" TargetMode="External"/><Relationship Id="rId3989" Type="http://schemas.openxmlformats.org/officeDocument/2006/relationships/hyperlink" Target="https://www.caixa.gov.br/Downloads/sinapi-cadernos-tecnicos/SINAPI-CT-FUNDACOES-RASAS-(BLOCOS-SAPATAS-VIGAS-BALDRAME).pdf" TargetMode="External"/><Relationship Id="rId6048" Type="http://schemas.openxmlformats.org/officeDocument/2006/relationships/hyperlink" Target="https://www.caixa.gov.br/Downloads/sinapi-cadernos-tecnicos/SINAPI-CT-INSTALACOES-DE-GAS-E-INCENDIO-EM-ACO-E-FERRO-GALVANIZADO.pdf" TargetMode="External"/><Relationship Id="rId6462" Type="http://schemas.openxmlformats.org/officeDocument/2006/relationships/hyperlink" Target="https://www.caixa.gov.br/Downloads/sinapi-cadernos-tecnicos/SINAPI-CT-INSTALACOES-EM-COBRE.pdf" TargetMode="External"/><Relationship Id="rId7860" Type="http://schemas.openxmlformats.org/officeDocument/2006/relationships/hyperlink" Target="https://www.caixa.gov.br/Downloads/sinapi-cadernos-tecnicos/SINAPI-CT-PINTURA-EM-MADEIRA.pdf" TargetMode="External"/><Relationship Id="rId8911" Type="http://schemas.openxmlformats.org/officeDocument/2006/relationships/hyperlink" Target="https://www.caixa.gov.br/Downloads/sinapi-cadernos-tecnicos/SINAPI-CT-SISTEMAS-HOSPITALARES-PONTOS-DE-CONSUMO.pdf" TargetMode="External"/><Relationship Id="rId5064" Type="http://schemas.openxmlformats.org/officeDocument/2006/relationships/hyperlink" Target="https://www.caixa.gov.br/Downloads/sinapi-cadernos-tecnicos/SINAPI-CT-INSTALACOES-HIDRAULICAS-RESERVACAO-E-BOMBAS-DE-RECALQUE.pdf" TargetMode="External"/><Relationship Id="rId6115" Type="http://schemas.openxmlformats.org/officeDocument/2006/relationships/hyperlink" Target="https://www.caixa.gov.br/Downloads/sinapi-cadernos-tecnicos/SINAPI-CT-INSTALACOES-DE-GAS-E-INCENDIO-EM-ACO-E-FERRO-GALVANIZADO.pdf" TargetMode="External"/><Relationship Id="rId7513" Type="http://schemas.openxmlformats.org/officeDocument/2006/relationships/hyperlink" Target="https://www.caixa.gov.br/Downloads/sinapi-cadernos-tecnicos/SINAPI-CT-PAREDES-DE-CONCRETO-ARMACAO.pdf" TargetMode="External"/><Relationship Id="rId977" Type="http://schemas.openxmlformats.org/officeDocument/2006/relationships/hyperlink" Target="https://www.caixa.gov.br/Downloads/sinapi-cadernos-tecnicos/SINAPI-CT-ATERROS-BASES-SUB-BASES-E-IMPRIMACOES.pdf" TargetMode="External"/><Relationship Id="rId2658" Type="http://schemas.openxmlformats.org/officeDocument/2006/relationships/hyperlink" Target="https://www.caixa.gov.br/Downloads/sinapi-cadernos-tecnicos/SINAPI-CT-DEPRECIACAO-JUROS-IMPOSTOS-E-SEGUROS-MANUTENCAO-E-MATERIAIS-NA-OPERACAO-DOS-EQUIPAMENTOS.pdf" TargetMode="External"/><Relationship Id="rId3709" Type="http://schemas.openxmlformats.org/officeDocument/2006/relationships/hyperlink" Target="https://www.caixa.gov.br/Downloads/sinapi-cadernos-tecnicos/SINAPI-CT-ESTRUTURA-E-TRAMA-PARA-COBERTURA.pdf" TargetMode="External"/><Relationship Id="rId4080" Type="http://schemas.openxmlformats.org/officeDocument/2006/relationships/hyperlink" Target="https://www.caixa.gov.br/Downloads/sinapi-cadernos-tecnicos/SINAPI-CT-FORMAS-PARA-ESTRUTURAS-DE-CONCRETO-ARMADO.pdf" TargetMode="External"/><Relationship Id="rId9685" Type="http://schemas.openxmlformats.org/officeDocument/2006/relationships/hyperlink" Target="https://www.caixa.gov.br/Downloads/sinapi-cadernos-tecnicos/SINAPI-CT-VALVULAS-PARA-REDES-DE-SANEAMENTO.pdf" TargetMode="External"/><Relationship Id="rId1674" Type="http://schemas.openxmlformats.org/officeDocument/2006/relationships/hyperlink" Target="https://www.caixa.gov.br/Downloads/sinapi-cadernos-tecnicos/SINAPI-CT-CUSTOS-HORARIOS-PRODUTIVO-E-IMPRODUTIVO-DOS-EQUIPAMENTOS.pdf" TargetMode="External"/><Relationship Id="rId2725" Type="http://schemas.openxmlformats.org/officeDocument/2006/relationships/hyperlink" Target="https://www.caixa.gov.br/Downloads/sinapi-cadernos-tecnicos/SINAPI-CT-DISSIPADORES-DE-ENERGIA.pdf" TargetMode="External"/><Relationship Id="rId5131" Type="http://schemas.openxmlformats.org/officeDocument/2006/relationships/hyperlink" Target="https://www.caixa.gov.br/Downloads/sinapi-cadernos-tecnicos/SINAPI-CT-INSTALACOES-HIDRAULICAS-EM-PEX.pdf" TargetMode="External"/><Relationship Id="rId8287" Type="http://schemas.openxmlformats.org/officeDocument/2006/relationships/hyperlink" Target="https://www.caixa.gov.br/Downloads/sinapi-cadernos-tecnicos/SINAPI-CT-PRODUCAO-DE-CONCRETO.pdf" TargetMode="External"/><Relationship Id="rId9338" Type="http://schemas.openxmlformats.org/officeDocument/2006/relationships/hyperlink" Target="https://www.caixa.gov.br/Downloads/sinapi-cadernos-tecnicos/SINAPI-CT-TRANSPORTE-CARGA-E-DESCARGA-DE-MATERIAIS.pdf" TargetMode="External"/><Relationship Id="rId1327" Type="http://schemas.openxmlformats.org/officeDocument/2006/relationships/hyperlink" Target="https://www.caixa.gov.br/Downloads/sinapi-cadernos-tecnicos/SINAPI-CT-CONCRETO-PROJETADO.pdf" TargetMode="External"/><Relationship Id="rId1741" Type="http://schemas.openxmlformats.org/officeDocument/2006/relationships/hyperlink" Target="https://www.caixa.gov.br/Downloads/sinapi-cadernos-tecnicos/SINAPI-CT-CUSTOS-HORARIOS-PRODUTIVO-E-IMPRODUTIVO-DOS-EQUIPAMENTOS.pdf" TargetMode="External"/><Relationship Id="rId4897" Type="http://schemas.openxmlformats.org/officeDocument/2006/relationships/hyperlink" Target="https://www.caixa.gov.br/Downloads/sinapi-cadernos-tecnicos/SINAPI-CT-INSTALACOES-HIDRAULICAS-RESERVACAO-E-BOMBAS-DE-RECALQUE.pdf" TargetMode="External"/><Relationship Id="rId5948" Type="http://schemas.openxmlformats.org/officeDocument/2006/relationships/hyperlink" Target="https://www.caixa.gov.br/Downloads/sinapi-cadernos-tecnicos/SINAPI-CT-INSTALACOES-DE-GAS-E-INCENDIO-EM-ACO-E-FERRO-GALVANIZADO.pdf" TargetMode="External"/><Relationship Id="rId8354" Type="http://schemas.openxmlformats.org/officeDocument/2006/relationships/hyperlink" Target="https://www.caixa.gov.br/Downloads/sinapi-cadernos-tecnicos/SINAPI-CT-RADIER-PISO-DE-CONCRETO-E-LAJE-SOBRE-SOLO.pdf" TargetMode="External"/><Relationship Id="rId9405" Type="http://schemas.openxmlformats.org/officeDocument/2006/relationships/hyperlink" Target="https://www.caixa.gov.br/Downloads/sinapi-cadernos-tecnicos/SINAPI-CT-TUBULACAO-FLANGEADA-PARA-REDES-DE-AGUA.pdf" TargetMode="External"/><Relationship Id="rId33" Type="http://schemas.openxmlformats.org/officeDocument/2006/relationships/hyperlink" Target="https://www.caixa.gov.br/Downloads/sinapi-cadernos-tecnicos/SINAPI-CT-ALVENARIA-DE-VEDACAO.pdf" TargetMode="External"/><Relationship Id="rId3499" Type="http://schemas.openxmlformats.org/officeDocument/2006/relationships/hyperlink" Target="https://www.caixa.gov.br/Downloads/sinapi-cadernos-tecnicos/SINAPI-CT-ESQUADRIAS-PORTAS.pdf" TargetMode="External"/><Relationship Id="rId7370" Type="http://schemas.openxmlformats.org/officeDocument/2006/relationships/hyperlink" Target="https://www.caixa.gov.br/Downloads/sinapi-cadernos-tecnicos/SINAPI-CT-MASSA-UNICA-EXTERNA.pdf" TargetMode="External"/><Relationship Id="rId8007" Type="http://schemas.openxmlformats.org/officeDocument/2006/relationships/hyperlink" Target="https://www.caixa.gov.br/Downloads/sinapi-cadernos-tecnicos/SINAPI-CT-PISOS.pdf" TargetMode="External"/><Relationship Id="rId8421" Type="http://schemas.openxmlformats.org/officeDocument/2006/relationships/hyperlink" Target="https://www.caixa.gov.br/Downloads/sinapi-cadernos-tecnicos/SINAPI-CT-RASGOS-E-FIXACOES.pdf" TargetMode="External"/><Relationship Id="rId3566" Type="http://schemas.openxmlformats.org/officeDocument/2006/relationships/hyperlink" Target="https://www.caixa.gov.br/Downloads/sinapi-cadernos-tecnicos/SINAPI-CT-ESQUADRIAS-PORTAS.pdf" TargetMode="External"/><Relationship Id="rId4964" Type="http://schemas.openxmlformats.org/officeDocument/2006/relationships/hyperlink" Target="https://www.caixa.gov.br/Downloads/sinapi-cadernos-tecnicos/SINAPI-CT-INSTALACOES-HIDRAULICAS-RESERVACAO-E-BOMBAS-DE-RECALQUE.pdf" TargetMode="External"/><Relationship Id="rId7023" Type="http://schemas.openxmlformats.org/officeDocument/2006/relationships/hyperlink" Target="https://www.caixa.gov.br/Downloads/sinapi-metodologia/Livro_SINAPI_Calculos_Parametros.pdf" TargetMode="External"/><Relationship Id="rId487" Type="http://schemas.openxmlformats.org/officeDocument/2006/relationships/hyperlink" Target="https://www.caixa.gov.br/Downloads/sinapi-cadernos-tecnicos/SINAPI-CT-ASSENTAMENTO-DE-TUBOS-DE-PVC-E-METALICOS-EM-REDES-DE-AGUA.pdf" TargetMode="External"/><Relationship Id="rId2168" Type="http://schemas.openxmlformats.org/officeDocument/2006/relationships/hyperlink" Target="https://www.caixa.gov.br/Downloads/sinapi-cadernos-tecnicos/SINAPI-CT-DEPRECIACAO-JUROS-IMPOSTOS-E-SEGUROS-MANUTENCAO-E-MATERIAIS-NA-OPERACAO-DOS-EQUIPAMENTOS.pdf" TargetMode="External"/><Relationship Id="rId3219" Type="http://schemas.openxmlformats.org/officeDocument/2006/relationships/hyperlink" Target="https://www.caixa.gov.br/Downloads/sinapi-cadernos-tecnicos/SINAPI-CT-ESCAVACAO-VERTICAL-A-CEU-ABERTO.pdf" TargetMode="External"/><Relationship Id="rId3980" Type="http://schemas.openxmlformats.org/officeDocument/2006/relationships/hyperlink" Target="https://www.caixa.gov.br/Downloads/sinapi-cadernos-tecnicos/SINAPI-CT-FUNDACOES-RASAS-(BLOCOS-SAPATAS-VIGAS-BALDRAME).pdf" TargetMode="External"/><Relationship Id="rId4617" Type="http://schemas.openxmlformats.org/officeDocument/2006/relationships/hyperlink" Target="https://www.caixa.gov.br/Downloads/sinapi-cadernos-tecnicos/SINAPI-CT-INSTALACOES-ELETRICAS-ELETRODUTOS-CONEXOES-E-CONDULETES-APARENTES.pdf" TargetMode="External"/><Relationship Id="rId9195" Type="http://schemas.openxmlformats.org/officeDocument/2006/relationships/hyperlink" Target="https://www.caixa.gov.br/Downloads/sinapi-cadernos-tecnicos/SINAPI-CT-TRANSPORTE-DE-MATERIAIS-DENTRO-DO-CANTEIRO-DE-OBRAS.pdf" TargetMode="External"/><Relationship Id="rId1184" Type="http://schemas.openxmlformats.org/officeDocument/2006/relationships/hyperlink" Target="https://www.caixa.gov.br/Downloads/sinapi-cadernos-tecnicos/SINAPI-CT-CAIXAS-DE-AGUA-PARA-EDIFICACOES.pdf" TargetMode="External"/><Relationship Id="rId2582" Type="http://schemas.openxmlformats.org/officeDocument/2006/relationships/hyperlink" Target="https://www.caixa.gov.br/Downloads/sinapi-cadernos-tecnicos/SINAPI-CT-DEPRECIACAO-JUROS-IMPOSTOS-E-SEGUROS-MANUTENCAO-E-MATERIAIS-NA-OPERACAO-DOS-EQUIPAMENTOS.pdf" TargetMode="External"/><Relationship Id="rId3633" Type="http://schemas.openxmlformats.org/officeDocument/2006/relationships/hyperlink" Target="https://www.caixa.gov.br/Downloads/sinapi-cadernos-tecnicos/SINAPI-CT-ESTRUTURA-E-TRAMA-PARA-COBERTURA.pdf" TargetMode="External"/><Relationship Id="rId6789" Type="http://schemas.openxmlformats.org/officeDocument/2006/relationships/hyperlink" Target="https://www.caixa.gov.br/Downloads/sinapi-metodologia/Livro_SINAPI_Calculos_Parametros.pdf" TargetMode="External"/><Relationship Id="rId554" Type="http://schemas.openxmlformats.org/officeDocument/2006/relationships/hyperlink" Target="https://www.caixa.gov.br/Downloads/sinapi-cadernos-tecnicos/SINAPI-CT-ASSENTAMENTO-DE-TUBOS-DE-PVC-E-METALICOS-EM-REDES-DE-AGUA.pdf" TargetMode="External"/><Relationship Id="rId2235" Type="http://schemas.openxmlformats.org/officeDocument/2006/relationships/hyperlink" Target="https://www.caixa.gov.br/Downloads/sinapi-cadernos-tecnicos/SINAPI-CT-DEPRECIACAO-JUROS-IMPOSTOS-E-SEGUROS-MANUTENCAO-E-MATERIAIS-NA-OPERACAO-DOS-EQUIPAMENTOS.pdf" TargetMode="External"/><Relationship Id="rId3700" Type="http://schemas.openxmlformats.org/officeDocument/2006/relationships/hyperlink" Target="https://www.caixa.gov.br/Downloads/sinapi-cadernos-tecnicos/SINAPI-CT-ESTRUTURA-E-TRAMA-PARA-COBERTURA.pdf" TargetMode="External"/><Relationship Id="rId6856" Type="http://schemas.openxmlformats.org/officeDocument/2006/relationships/hyperlink" Target="https://www.caixa.gov.br/Downloads/sinapi-metodologia/Livro_SINAPI_Calculos_Parametros.pdf" TargetMode="External"/><Relationship Id="rId7907" Type="http://schemas.openxmlformats.org/officeDocument/2006/relationships/hyperlink" Target="https://www.caixa.gov.br/Downloads/sinapi-cadernos-tecnicos/SINAPI-CT-PINTURA-EM-SUPERFICIES-METALICAS.pdf" TargetMode="External"/><Relationship Id="rId9262" Type="http://schemas.openxmlformats.org/officeDocument/2006/relationships/hyperlink" Target="https://www.caixa.gov.br/Downloads/sinapi-cadernos-tecnicos/SINAPI-CT-TRANSPORTE-CARGA-E-DESCARGA-DE-MATERIAIS.pdf" TargetMode="External"/><Relationship Id="rId207" Type="http://schemas.openxmlformats.org/officeDocument/2006/relationships/hyperlink" Target="https://www.caixa.gov.br/Downloads/sinapi-cadernos-tecnicos/SINAPI-CT-ARGAMASSAS.pdf" TargetMode="External"/><Relationship Id="rId621" Type="http://schemas.openxmlformats.org/officeDocument/2006/relationships/hyperlink" Target="https://www.caixa.gov.br/Downloads/sinapi-cadernos-tecnicos/SINAPI-CT-ASSENTAMENTO-DE-TUBOS-DE-PVC-E-METALICOS-EM-REDES-DE-AGUA.pdf" TargetMode="External"/><Relationship Id="rId1251" Type="http://schemas.openxmlformats.org/officeDocument/2006/relationships/hyperlink" Target="https://www.caixa.gov.br/Downloads/sinapi-cadernos-tecnicos/SINAPI-CT-CERCAS-PROTETORES-E-ALAMBRADOS.pdf" TargetMode="External"/><Relationship Id="rId2302" Type="http://schemas.openxmlformats.org/officeDocument/2006/relationships/hyperlink" Target="https://www.caixa.gov.br/Downloads/sinapi-cadernos-tecnicos/SINAPI-CT-DEPRECIACAO-JUROS-IMPOSTOS-E-SEGUROS-MANUTENCAO-E-MATERIAIS-NA-OPERACAO-DOS-EQUIPAMENTOS.pdf" TargetMode="External"/><Relationship Id="rId5458" Type="http://schemas.openxmlformats.org/officeDocument/2006/relationships/hyperlink" Target="https://www.caixa.gov.br/Downloads/sinapi-cadernos-tecnicos/SINAPI-CT-INSTALACOES-PREDIAIS-DE-AGUA-FRIA-EM-PVC.pdf" TargetMode="External"/><Relationship Id="rId5872" Type="http://schemas.openxmlformats.org/officeDocument/2006/relationships/hyperlink" Target="https://www.caixa.gov.br/Downloads/sinapi-cadernos-tecnicos/SINAPI-CT-INSTALACOES-PREDIAIS-DE-AGUAS-PLUVIAIS-TUBOS-CONEXOES-CAIXAS-E-RALOS.pdf" TargetMode="External"/><Relationship Id="rId6509" Type="http://schemas.openxmlformats.org/officeDocument/2006/relationships/hyperlink" Target="https://www.caixa.gov.br/Downloads/sinapi-cadernos-tecnicos/SINAPI-CT-INSTALACOES-EM-COBRE.pdf" TargetMode="External"/><Relationship Id="rId6923" Type="http://schemas.openxmlformats.org/officeDocument/2006/relationships/hyperlink" Target="https://www.caixa.gov.br/Downloads/sinapi-metodologia/Livro_SINAPI_Calculos_Parametros.pdf" TargetMode="External"/><Relationship Id="rId4474" Type="http://schemas.openxmlformats.org/officeDocument/2006/relationships/hyperlink" Target="https://www.caixa.gov.br/Downloads/sinapi-cadernos-tecnicos/SINAPI-CT-INSTALACOES-ELETRICAS-ELETRODUTOS-EMBUTIDOS-CABOS-CAIXAS-TOMADAS-E-INTERRUPTORES.pdf" TargetMode="External"/><Relationship Id="rId5525" Type="http://schemas.openxmlformats.org/officeDocument/2006/relationships/hyperlink" Target="https://www.caixa.gov.br/Downloads/sinapi-cadernos-tecnicos/SINAPI-CT-INSTALACOES-PREDIAIS-DE-AGUA-FRIA-EM-PVC.pdf" TargetMode="External"/><Relationship Id="rId3076" Type="http://schemas.openxmlformats.org/officeDocument/2006/relationships/hyperlink" Target="https://www.caixa.gov.br/Downloads/sinapi-cadernos-tecnicos/SINAPI-CT-ESCADAS.pdf" TargetMode="External"/><Relationship Id="rId3490" Type="http://schemas.openxmlformats.org/officeDocument/2006/relationships/hyperlink" Target="https://www.caixa.gov.br/Downloads/sinapi-cadernos-tecnicos/SINAPI-CT-ESQUADRIAS-PORTAS.pdf" TargetMode="External"/><Relationship Id="rId4127" Type="http://schemas.openxmlformats.org/officeDocument/2006/relationships/hyperlink" Target="https://www.caixa.gov.br/Downloads/sinapi-cadernos-tecnicos/SINAPI-CT-FORMAS-PARA-PILARES-CIRCULARES.pdf" TargetMode="External"/><Relationship Id="rId4541" Type="http://schemas.openxmlformats.org/officeDocument/2006/relationships/hyperlink" Target="https://www.caixa.gov.br/Downloads/sinapi-cadernos-tecnicos/SINAPI-CT-INSTALACOES-ELETRICAS-ELETRODUTOS-EMBUTIDOS-CABOS-CAIXAS-TOMADAS-E-INTERRUPTORES.pdf" TargetMode="External"/><Relationship Id="rId7697" Type="http://schemas.openxmlformats.org/officeDocument/2006/relationships/hyperlink" Target="https://www.caixa.gov.br/Downloads/sinapi-cadernos-tecnicos/SINAPI-CT-PAVIMENTO-RIGIDO-DE-CONCRETO.pdf" TargetMode="External"/><Relationship Id="rId2092" Type="http://schemas.openxmlformats.org/officeDocument/2006/relationships/hyperlink" Target="https://www.caixa.gov.br/Downloads/sinapi-cadernos-tecnicos/SINAPI-CT-DEPRECIACAO-JUROS-IMPOSTOS-E-SEGUROS-MANUTENCAO-E-MATERIAIS-NA-OPERACAO-DOS-EQUIPAMENTOS.pdf" TargetMode="External"/><Relationship Id="rId3143" Type="http://schemas.openxmlformats.org/officeDocument/2006/relationships/hyperlink" Target="https://www.caixa.gov.br/Downloads/sinapi-cadernos-tecnicos/SINAPI-CT-ESCADAS.pdf" TargetMode="External"/><Relationship Id="rId6299" Type="http://schemas.openxmlformats.org/officeDocument/2006/relationships/hyperlink" Target="https://www.caixa.gov.br/Downloads/sinapi-cadernos-tecnicos/SINAPI-CT-INSTALACOES-DE-GAS-EM-PEX-MULTICAMADAS.pdf" TargetMode="External"/><Relationship Id="rId8748" Type="http://schemas.openxmlformats.org/officeDocument/2006/relationships/hyperlink" Target="https://www.caixa.gov.br/Downloads/sinapi-cadernos-tecnicos/SINAPI-CT-REDES-DE-AGUA-E-ESGOTO-EM-PEAD-LISO-(TUBOS-E-CONEXOES).pdf" TargetMode="External"/><Relationship Id="rId7764" Type="http://schemas.openxmlformats.org/officeDocument/2006/relationships/hyperlink" Target="https://www.caixa.gov.br/Downloads/sinapi-cadernos-tecnicos/SINAPI-CT-PERFURACAO-HORIZONTAL-DIRECIONAL-HDD.pdf" TargetMode="External"/><Relationship Id="rId8815" Type="http://schemas.openxmlformats.org/officeDocument/2006/relationships/hyperlink" Target="https://www.caixa.gov.br/Downloads/sinapi-cadernos-tecnicos/SINAPI-CT-SINALIZACAO-HORIZONTAL-VIARIA.pdf" TargetMode="External"/><Relationship Id="rId131" Type="http://schemas.openxmlformats.org/officeDocument/2006/relationships/hyperlink" Target="https://www.caixa.gov.br/Downloads/sinapi-cadernos-tecnicos/SINAPI-CT-ARGAMASSAS.pdf" TargetMode="External"/><Relationship Id="rId3210" Type="http://schemas.openxmlformats.org/officeDocument/2006/relationships/hyperlink" Target="https://www.caixa.gov.br/Downloads/sinapi-cadernos-tecnicos/SINAPI-CT-ESCAVACAO-VERTICAL-A-CEU-ABERTO.pdf" TargetMode="External"/><Relationship Id="rId6366" Type="http://schemas.openxmlformats.org/officeDocument/2006/relationships/hyperlink" Target="https://www.caixa.gov.br/Downloads/sinapi-cadernos-tecnicos/SINAPI-CT-INSTALACOES-DE-AR-CONDICIONADO-EM-COBRE.pdf" TargetMode="External"/><Relationship Id="rId6780" Type="http://schemas.openxmlformats.org/officeDocument/2006/relationships/hyperlink" Target="https://www.caixa.gov.br/Downloads/sinapi-metodologia/Livro_SINAPI_Calculos_Parametros.pdf" TargetMode="External"/><Relationship Id="rId7417" Type="http://schemas.openxmlformats.org/officeDocument/2006/relationships/hyperlink" Target="https://www.caixa.gov.br/Downloads/sinapi-cadernos-tecnicos/SINAPI-CT-MASSA-UNICA-INTERNA.pdf" TargetMode="External"/><Relationship Id="rId7831" Type="http://schemas.openxmlformats.org/officeDocument/2006/relationships/hyperlink" Target="https://www.caixa.gov.br/Downloads/sinapi-cadernos-tecnicos/SINAPI-CT-PINTURA-EXTERNA.pdf" TargetMode="External"/><Relationship Id="rId2976" Type="http://schemas.openxmlformats.org/officeDocument/2006/relationships/hyperlink" Target="https://www.caixa.gov.br/Downloads/sinapi-cadernos-tecnicos/SINAPI-CT-EQUIPAMENTOS-DE-PROTECAO-COLETIVA.pdf" TargetMode="External"/><Relationship Id="rId5382" Type="http://schemas.openxmlformats.org/officeDocument/2006/relationships/hyperlink" Target="https://www.caixa.gov.br/Downloads/sinapi-cadernos-tecnicos/SINAPI-CT-INSTALACOES-PREDIAIS-DE-ESGOTO-TUBOS-E-CONEXOES.pdf" TargetMode="External"/><Relationship Id="rId6019" Type="http://schemas.openxmlformats.org/officeDocument/2006/relationships/hyperlink" Target="https://www.caixa.gov.br/Downloads/sinapi-cadernos-tecnicos/SINAPI-CT-INSTALACOES-DE-GAS-E-INCENDIO-EM-ACO-E-FERRO-GALVANIZADO.pdf" TargetMode="External"/><Relationship Id="rId6433" Type="http://schemas.openxmlformats.org/officeDocument/2006/relationships/hyperlink" Target="https://www.caixa.gov.br/Downloads/sinapi-cadernos-tecnicos/SINAPI-CT-INSTALACOES-EM-COBRE.pdf" TargetMode="External"/><Relationship Id="rId9589" Type="http://schemas.openxmlformats.org/officeDocument/2006/relationships/hyperlink" Target="https://www.caixa.gov.br/Downloads/sinapi-cadernos-tecnicos/SINAPI-CT-VALVULAS-E-REGISTROS-PARA-SISTEMAS-PREDIAIS.pdf" TargetMode="External"/><Relationship Id="rId948" Type="http://schemas.openxmlformats.org/officeDocument/2006/relationships/hyperlink" Target="https://www.caixa.gov.br/Downloads/sinapi-cadernos-tecnicos/SINAPI-CT-ATERROS-BASES-SUB-BASES-E-IMPRIMACOES.pdf" TargetMode="External"/><Relationship Id="rId1578" Type="http://schemas.openxmlformats.org/officeDocument/2006/relationships/hyperlink" Target="https://www.caixa.gov.br/Downloads/sinapi-cadernos-tecnicos/SINAPI-CT-CUSTOS-HORARIOS-PRODUTIVO-E-IMPRODUTIVO-DOS-EQUIPAMENTOS.pdf" TargetMode="External"/><Relationship Id="rId1992" Type="http://schemas.openxmlformats.org/officeDocument/2006/relationships/hyperlink" Target="https://www.caixa.gov.br/Downloads/sinapi-cadernos-tecnicos/SINAPI-CT-DEPRECIACAO-JUROS-IMPOSTOS-E-SEGUROS-MANUTENCAO-E-MATERIAIS-NA-OPERACAO-DOS-EQUIPAMENTOS.pdf" TargetMode="External"/><Relationship Id="rId2629" Type="http://schemas.openxmlformats.org/officeDocument/2006/relationships/hyperlink" Target="https://www.caixa.gov.br/Downloads/sinapi-cadernos-tecnicos/SINAPI-CT-DEPRECIACAO-JUROS-IMPOSTOS-E-SEGUROS-MANUTENCAO-E-MATERIAIS-NA-OPERACAO-DOS-EQUIPAMENTOS.pdf" TargetMode="External"/><Relationship Id="rId5035" Type="http://schemas.openxmlformats.org/officeDocument/2006/relationships/hyperlink" Target="https://www.caixa.gov.br/Downloads/sinapi-cadernos-tecnicos/SINAPI-CT-INSTALACOES-HIDRAULICAS-RESERVACAO-E-BOMBAS-DE-RECALQUE.pdf" TargetMode="External"/><Relationship Id="rId6500" Type="http://schemas.openxmlformats.org/officeDocument/2006/relationships/hyperlink" Target="https://www.caixa.gov.br/Downloads/sinapi-cadernos-tecnicos/SINAPI-CT-INSTALACOES-EM-COBRE.pdf" TargetMode="External"/><Relationship Id="rId9656" Type="http://schemas.openxmlformats.org/officeDocument/2006/relationships/hyperlink" Target="https://www.caixa.gov.br/Downloads/sinapi-cadernos-tecnicos/SINAPI-CT-VALVULAS-E-REGISTROS-PARA-SISTEMAS-PREDIAIS.pdf" TargetMode="External"/><Relationship Id="rId1645" Type="http://schemas.openxmlformats.org/officeDocument/2006/relationships/hyperlink" Target="https://www.caixa.gov.br/Downloads/sinapi-cadernos-tecnicos/SINAPI-CT-CUSTOS-HORARIOS-PRODUTIVO-E-IMPRODUTIVO-DOS-EQUIPAMENTOS.pdf" TargetMode="External"/><Relationship Id="rId4051" Type="http://schemas.openxmlformats.org/officeDocument/2006/relationships/hyperlink" Target="https://www.caixa.gov.br/Downloads/sinapi-cadernos-tecnicos/SINAPI-CT-FORMAS-PARA-ESTRUTURAS-DE-CONCRETO-ARMADO.pdf" TargetMode="External"/><Relationship Id="rId5102" Type="http://schemas.openxmlformats.org/officeDocument/2006/relationships/hyperlink" Target="https://www.caixa.gov.br/Downloads/sinapi-cadernos-tecnicos/SINAPI-CT-INSTALACOES-HIDRAULICAS-RESERVACAO-E-BOMBAS-DE-RECALQUE.pdf" TargetMode="External"/><Relationship Id="rId8258" Type="http://schemas.openxmlformats.org/officeDocument/2006/relationships/hyperlink" Target="https://www.caixa.gov.br/Downloads/sinapi-cadernos-tecnicos/SINAPI-CT-POCOS-DE-VISITA-E-CAIXAS-PARA-BOCAS-DE-LOBO.pdf" TargetMode="External"/><Relationship Id="rId8672" Type="http://schemas.openxmlformats.org/officeDocument/2006/relationships/hyperlink" Target="https://www.caixa.gov.br/Downloads/sinapi-cadernos-tecnicos/SINAPI-CT-REDES-DE-AGUA-E-ESGOTO-EM-PEAD-LISO-(TUBOS-E-CONEXOES).pdf" TargetMode="External"/><Relationship Id="rId9309" Type="http://schemas.openxmlformats.org/officeDocument/2006/relationships/hyperlink" Target="https://www.caixa.gov.br/Downloads/sinapi-cadernos-tecnicos/SINAPI-CT-TRANSPORTE-CARGA-E-DESCARGA-DE-MATERIAIS.pdf" TargetMode="External"/><Relationship Id="rId7274" Type="http://schemas.openxmlformats.org/officeDocument/2006/relationships/hyperlink" Target="https://www.caixa.gov.br/Downloads/sinapi-cadernos-tecnicos/SINAPI-CT-LUMINARIAS-EXTERNAS.pdf" TargetMode="External"/><Relationship Id="rId8325" Type="http://schemas.openxmlformats.org/officeDocument/2006/relationships/hyperlink" Target="https://www.caixa.gov.br/Downloads/sinapi-cadernos-tecnicos/SINAPI-CT-QUADRAS-E-SEUS-EQUIPAMENTOS.pdf" TargetMode="External"/><Relationship Id="rId9723" Type="http://schemas.openxmlformats.org/officeDocument/2006/relationships/hyperlink" Target="https://www.caixa.gov.br/Downloads/sinapi-cadernos-tecnicos/SINAPI-CT-VALVULAS-PARA-REDES-DE-SANEAMENTO.pdf" TargetMode="External"/><Relationship Id="rId1712" Type="http://schemas.openxmlformats.org/officeDocument/2006/relationships/hyperlink" Target="https://www.caixa.gov.br/Downloads/sinapi-cadernos-tecnicos/SINAPI-CT-CUSTOS-HORARIOS-PRODUTIVO-E-IMPRODUTIVO-DOS-EQUIPAMENTOS.pdf" TargetMode="External"/><Relationship Id="rId4868" Type="http://schemas.openxmlformats.org/officeDocument/2006/relationships/hyperlink" Target="https://www.caixa.gov.br/Downloads/sinapi-cadernos-tecnicos/SINAPI-CT-INSTALACOES-HIDRAULICAS-RESERVACAO-E-BOMBAS-DE-RECALQUE.pdf" TargetMode="External"/><Relationship Id="rId5919" Type="http://schemas.openxmlformats.org/officeDocument/2006/relationships/hyperlink" Target="https://www.caixa.gov.br/Downloads/sinapi-cadernos-tecnicos/SINAPI-CT-INSTALACOES-DE-DIVISORIAS-DIVERSAS.pdf" TargetMode="External"/><Relationship Id="rId6290" Type="http://schemas.openxmlformats.org/officeDocument/2006/relationships/hyperlink" Target="https://www.caixa.gov.br/Downloads/sinapi-cadernos-tecnicos/SINAPI-CT-INSTALACOES-DE-GAS-EM-PEX-MULTICAMADAS.pdf" TargetMode="External"/><Relationship Id="rId3884" Type="http://schemas.openxmlformats.org/officeDocument/2006/relationships/hyperlink" Target="https://www.caixa.gov.br/Downloads/sinapi-cadernos-tecnicos/SINAPI-CT-EXECUCAO-DE-TIRANTES.pdf" TargetMode="External"/><Relationship Id="rId4935" Type="http://schemas.openxmlformats.org/officeDocument/2006/relationships/hyperlink" Target="https://www.caixa.gov.br/Downloads/sinapi-cadernos-tecnicos/SINAPI-CT-INSTALACOES-HIDRAULICAS-RESERVACAO-E-BOMBAS-DE-RECALQUE.pdf" TargetMode="External"/><Relationship Id="rId7341" Type="http://schemas.openxmlformats.org/officeDocument/2006/relationships/hyperlink" Target="https://www.caixa.gov.br/Downloads/sinapi-cadernos-tecnicos/SINAPI-CT-MASSA-UNICA-EXTERNA.pdf" TargetMode="External"/><Relationship Id="rId9099" Type="http://schemas.openxmlformats.org/officeDocument/2006/relationships/hyperlink" Target="https://www.caixa.gov.br/Downloads/sinapi-cadernos-tecnicos/SINAPI-CT-TRANSPORTE-FLUVIAL-CARGA-E-DESCARGA.pdf" TargetMode="External"/><Relationship Id="rId2486" Type="http://schemas.openxmlformats.org/officeDocument/2006/relationships/hyperlink" Target="https://www.caixa.gov.br/Downloads/sinapi-cadernos-tecnicos/SINAPI-CT-DEPRECIACAO-JUROS-IMPOSTOS-E-SEGUROS-MANUTENCAO-E-MATERIAIS-NA-OPERACAO-DOS-EQUIPAMENTOS.pdf" TargetMode="External"/><Relationship Id="rId3537" Type="http://schemas.openxmlformats.org/officeDocument/2006/relationships/hyperlink" Target="https://www.caixa.gov.br/Downloads/sinapi-cadernos-tecnicos/SINAPI-CT-ESQUADRIAS-PORTAS.pdf" TargetMode="External"/><Relationship Id="rId3951" Type="http://schemas.openxmlformats.org/officeDocument/2006/relationships/hyperlink" Target="https://www.caixa.gov.br/Downloads/sinapi-cadernos-tecnicos/SINAPI-CT-FOSSAS-E-SUMIDOUROS.pdf" TargetMode="External"/><Relationship Id="rId458" Type="http://schemas.openxmlformats.org/officeDocument/2006/relationships/hyperlink" Target="https://www.caixa.gov.br/Downloads/sinapi-cadernos-tecnicos/SINAPI-CT-ASSENTAMENTO-DE-TUBOS-DE-PVC-E-METALICOS-EM-REDES-DE-AGUA.pdf" TargetMode="External"/><Relationship Id="rId872" Type="http://schemas.openxmlformats.org/officeDocument/2006/relationships/hyperlink" Target="https://www.caixa.gov.br/Downloads/sinapi-cadernos-tecnicos/SINAPI-CT-ATERROS-BASES-SUB-BASES-E-IMPRIMACOES.pdf" TargetMode="External"/><Relationship Id="rId1088" Type="http://schemas.openxmlformats.org/officeDocument/2006/relationships/hyperlink" Target="https://www.caixa.gov.br/Downloads/sinapi-cadernos-tecnicos/SINAPI-CT-BRISES.pdf" TargetMode="External"/><Relationship Id="rId2139" Type="http://schemas.openxmlformats.org/officeDocument/2006/relationships/hyperlink" Target="https://www.caixa.gov.br/Downloads/sinapi-cadernos-tecnicos/SINAPI-CT-DEPRECIACAO-JUROS-IMPOSTOS-E-SEGUROS-MANUTENCAO-E-MATERIAIS-NA-OPERACAO-DOS-EQUIPAMENTOS.pdf" TargetMode="External"/><Relationship Id="rId2553" Type="http://schemas.openxmlformats.org/officeDocument/2006/relationships/hyperlink" Target="https://www.caixa.gov.br/Downloads/sinapi-cadernos-tecnicos/SINAPI-CT-DEPRECIACAO-JUROS-IMPOSTOS-E-SEGUROS-MANUTENCAO-E-MATERIAIS-NA-OPERACAO-DOS-EQUIPAMENTOS.pdf" TargetMode="External"/><Relationship Id="rId3604" Type="http://schemas.openxmlformats.org/officeDocument/2006/relationships/hyperlink" Target="https://www.caixa.gov.br/Downloads/sinapi-cadernos-tecnicos/SINAPI-CT-ESTACAS-PRE-MOLDADAS.pdf" TargetMode="External"/><Relationship Id="rId6010" Type="http://schemas.openxmlformats.org/officeDocument/2006/relationships/hyperlink" Target="https://www.caixa.gov.br/Downloads/sinapi-cadernos-tecnicos/SINAPI-CT-INSTALACOES-DE-GAS-E-INCENDIO-EM-ACO-E-FERRO-GALVANIZADO.pdf" TargetMode="External"/><Relationship Id="rId9166" Type="http://schemas.openxmlformats.org/officeDocument/2006/relationships/hyperlink" Target="https://www.caixa.gov.br/Downloads/sinapi-cadernos-tecnicos/SINAPI-CT-TRANSPORTE-DE-MATERIAIS-DENTRO-DO-CANTEIRO-DE-OBRAS.pdf" TargetMode="External"/><Relationship Id="rId9580" Type="http://schemas.openxmlformats.org/officeDocument/2006/relationships/hyperlink" Target="https://www.caixa.gov.br/Downloads/sinapi-cadernos-tecnicos/SINAPI-CT-VALVULAS-E-REGISTROS-PARA-SISTEMAS-PREDIAIS.pdf" TargetMode="External"/><Relationship Id="rId525" Type="http://schemas.openxmlformats.org/officeDocument/2006/relationships/hyperlink" Target="https://www.caixa.gov.br/Downloads/sinapi-cadernos-tecnicos/SINAPI-CT-ASSENTAMENTO-DE-TUBOS-DE-PVC-E-METALICOS-EM-REDES-DE-AGUA.pdf" TargetMode="External"/><Relationship Id="rId1155" Type="http://schemas.openxmlformats.org/officeDocument/2006/relationships/hyperlink" Target="https://www.caixa.gov.br/Downloads/sinapi-cadernos-tecnicos/SINAPI-CT-CAIXAS-DE-AGUA-PARA-EDIFICACOES.pdf" TargetMode="External"/><Relationship Id="rId2206" Type="http://schemas.openxmlformats.org/officeDocument/2006/relationships/hyperlink" Target="https://www.caixa.gov.br/Downloads/sinapi-cadernos-tecnicos/SINAPI-CT-DEPRECIACAO-JUROS-IMPOSTOS-E-SEGUROS-MANUTENCAO-E-MATERIAIS-NA-OPERACAO-DOS-EQUIPAMENTOS.pdf" TargetMode="External"/><Relationship Id="rId2620" Type="http://schemas.openxmlformats.org/officeDocument/2006/relationships/hyperlink" Target="https://www.caixa.gov.br/Downloads/sinapi-cadernos-tecnicos/SINAPI-CT-DEPRECIACAO-JUROS-IMPOSTOS-E-SEGUROS-MANUTENCAO-E-MATERIAIS-NA-OPERACAO-DOS-EQUIPAMENTOS.pdf" TargetMode="External"/><Relationship Id="rId5776" Type="http://schemas.openxmlformats.org/officeDocument/2006/relationships/hyperlink" Target="https://www.caixa.gov.br/Downloads/sinapi-cadernos-tecnicos/SINAPI-CT-INSTALACOES-PREDIAIS-DE-AGUA-QUENTE-EM-CPVC.pdf" TargetMode="External"/><Relationship Id="rId8182" Type="http://schemas.openxmlformats.org/officeDocument/2006/relationships/hyperlink" Target="https://www.caixa.gov.br/Downloads/sinapi-cadernos-tecnicos/SINAPI-CT-POCOS-DE-VISITA-E-CAIXAS-PARA-BOCAS-DE-LOBO.pdf" TargetMode="External"/><Relationship Id="rId9233" Type="http://schemas.openxmlformats.org/officeDocument/2006/relationships/hyperlink" Target="https://www.caixa.gov.br/Downloads/sinapi-cadernos-tecnicos/SINAPI-CT-TRANSPORTE-DE-MATERIAIS-DENTRO-DO-CANTEIRO-DE-OBRAS.pdf" TargetMode="External"/><Relationship Id="rId1222" Type="http://schemas.openxmlformats.org/officeDocument/2006/relationships/hyperlink" Target="https://www.caixa.gov.br/Downloads/sinapi-cadernos-tecnicos/SINAPI-CT-CANALETAS-GRELHAS-E-CAIXAS-COM-GRELHA-PARA-DRENAGEM.pdf" TargetMode="External"/><Relationship Id="rId4378" Type="http://schemas.openxmlformats.org/officeDocument/2006/relationships/hyperlink" Target="https://www.caixa.gov.br/Downloads/sinapi-cadernos-tecnicos/SINAPI-CT-INSTALACOES-ELETRICAS-ELETRODUTOS-EMBUTIDOS-CABOS-CAIXAS-TOMADAS-E-INTERRUPTORES.pdf" TargetMode="External"/><Relationship Id="rId5429" Type="http://schemas.openxmlformats.org/officeDocument/2006/relationships/hyperlink" Target="https://www.caixa.gov.br/Downloads/sinapi-cadernos-tecnicos/SINAPI-CT-INSTALACOES-PREDIAIS-DE-ESGOTO-TUBOS-E-CONEXOES.pdf" TargetMode="External"/><Relationship Id="rId6827" Type="http://schemas.openxmlformats.org/officeDocument/2006/relationships/hyperlink" Target="https://www.caixa.gov.br/Downloads/sinapi-metodologia/Livro_SINAPI_Calculos_Parametros.pdf" TargetMode="External"/><Relationship Id="rId9300" Type="http://schemas.openxmlformats.org/officeDocument/2006/relationships/hyperlink" Target="https://www.caixa.gov.br/Downloads/sinapi-cadernos-tecnicos/SINAPI-CT-TRANSPORTE-CARGA-E-DESCARGA-DE-MATERIAIS.pdf" TargetMode="External"/><Relationship Id="rId3394" Type="http://schemas.openxmlformats.org/officeDocument/2006/relationships/hyperlink" Target="https://www.caixa.gov.br/Downloads/sinapi-cadernos-tecnicos/SINAPI-CT-ESCORAMENTO-E-PREPARO-DE-FUNDO-DE-VALAS.pdf" TargetMode="External"/><Relationship Id="rId4792" Type="http://schemas.openxmlformats.org/officeDocument/2006/relationships/hyperlink" Target="https://www.caixa.gov.br/Downloads/sinapi-cadernos-tecnicos/SINAPI-CT-INSTALACOES-ELETRICAS-REDE-DE-DISTRIBUICAO.pdf" TargetMode="External"/><Relationship Id="rId5843" Type="http://schemas.openxmlformats.org/officeDocument/2006/relationships/hyperlink" Target="https://www.caixa.gov.br/Downloads/sinapi-cadernos-tecnicos/SINAPI-CT-INSTALACOES-PREDIAIS-DE-AGUAS-PLUVIAIS-TUBOS-CONEXOES-CAIXAS-E-RALOS.pdf" TargetMode="External"/><Relationship Id="rId8999" Type="http://schemas.openxmlformats.org/officeDocument/2006/relationships/hyperlink" Target="https://www.caixa.gov.br/Downloads/sinapi-cadernos-tecnicos/SINAPI-CT-TELHAMENTO-PARA-COBERTURA.pdf" TargetMode="External"/><Relationship Id="rId3047" Type="http://schemas.openxmlformats.org/officeDocument/2006/relationships/hyperlink" Target="https://www.caixa.gov.br/Downloads/sinapi-cadernos-tecnicos/SINAPI-CT-EQUIPAMENTOS-DE-PROTECAO-COLETIVA.pdf" TargetMode="External"/><Relationship Id="rId4445" Type="http://schemas.openxmlformats.org/officeDocument/2006/relationships/hyperlink" Target="https://www.caixa.gov.br/Downloads/sinapi-cadernos-tecnicos/SINAPI-CT-INSTALACOES-ELETRICAS-ELETRODUTOS-EMBUTIDOS-CABOS-CAIXAS-TOMADAS-E-INTERRUPTORES.pdf" TargetMode="External"/><Relationship Id="rId5910" Type="http://schemas.openxmlformats.org/officeDocument/2006/relationships/hyperlink" Target="https://www.caixa.gov.br/Downloads/sinapi-cadernos-tecnicos/SINAPI-CT-INSTALACOES-DE-DIVISORIAS-DIVERSAS.pdf" TargetMode="External"/><Relationship Id="rId3461" Type="http://schemas.openxmlformats.org/officeDocument/2006/relationships/hyperlink" Target="https://www.caixa.gov.br/Downloads/sinapi-cadernos-tecnicos/SINAPI-CT-ESQUADRIAS-PORTAS.pdf" TargetMode="External"/><Relationship Id="rId4512" Type="http://schemas.openxmlformats.org/officeDocument/2006/relationships/hyperlink" Target="https://www.caixa.gov.br/Downloads/sinapi-cadernos-tecnicos/SINAPI-CT-INSTALACOES-ELETRICAS-ELETRODUTOS-EMBUTIDOS-CABOS-CAIXAS-TOMADAS-E-INTERRUPTORES.pdf" TargetMode="External"/><Relationship Id="rId7668" Type="http://schemas.openxmlformats.org/officeDocument/2006/relationships/hyperlink" Target="https://www.caixa.gov.br/Downloads/sinapi-cadernos-tecnicos/SINAPI-CT-PAVIMENTO-INTERTRAVADO.pdf" TargetMode="External"/><Relationship Id="rId8719" Type="http://schemas.openxmlformats.org/officeDocument/2006/relationships/hyperlink" Target="https://www.caixa.gov.br/Downloads/sinapi-cadernos-tecnicos/SINAPI-CT-REDES-DE-AGUA-E-ESGOTO-EM-PEAD-LISO-(TUBOS-E-CONEXOES).pdf" TargetMode="External"/><Relationship Id="rId382" Type="http://schemas.openxmlformats.org/officeDocument/2006/relationships/hyperlink" Target="https://www.caixa.gov.br/Downloads/sinapi-cadernos-tecnicos/SINAPI-CT-ASSENTAMENTO-DE-TUBOS-DE-ESGOTO-EM-PVC-E-PEAD.pdf" TargetMode="External"/><Relationship Id="rId2063" Type="http://schemas.openxmlformats.org/officeDocument/2006/relationships/hyperlink" Target="https://www.caixa.gov.br/Downloads/sinapi-cadernos-tecnicos/SINAPI-CT-DEPRECIACAO-JUROS-IMPOSTOS-E-SEGUROS-MANUTENCAO-E-MATERIAIS-NA-OPERACAO-DOS-EQUIPAMENTOS.pdf" TargetMode="External"/><Relationship Id="rId3114" Type="http://schemas.openxmlformats.org/officeDocument/2006/relationships/hyperlink" Target="https://www.caixa.gov.br/Downloads/sinapi-cadernos-tecnicos/SINAPI-CT-ESCADAS.pdf" TargetMode="External"/><Relationship Id="rId6684" Type="http://schemas.openxmlformats.org/officeDocument/2006/relationships/hyperlink" Target="https://www.caixa.gov.br/Downloads/sinapi-cadernos-tecnicos/SINAPI-CT-LASTRO.pdf" TargetMode="External"/><Relationship Id="rId7735" Type="http://schemas.openxmlformats.org/officeDocument/2006/relationships/hyperlink" Target="https://www.caixa.gov.br/Downloads/sinapi-cadernos-tecnicos/SINAPI-CT-PENEIRAMENTO-E-ENSACAMENTO-DE-AREIA-EM-OBRA.pdf" TargetMode="External"/><Relationship Id="rId9090" Type="http://schemas.openxmlformats.org/officeDocument/2006/relationships/hyperlink" Target="https://www.caixa.gov.br/Downloads/sinapi-cadernos-tecnicos/SINAPI-CT-TRANSPORTE-FLUVIAL-CARGA-E-DESCARGA.pdf" TargetMode="External"/><Relationship Id="rId2130" Type="http://schemas.openxmlformats.org/officeDocument/2006/relationships/hyperlink" Target="https://www.caixa.gov.br/Downloads/sinapi-cadernos-tecnicos/SINAPI-CT-DEPRECIACAO-JUROS-IMPOSTOS-E-SEGUROS-MANUTENCAO-E-MATERIAIS-NA-OPERACAO-DOS-EQUIPAMENTOS.pdf" TargetMode="External"/><Relationship Id="rId5286" Type="http://schemas.openxmlformats.org/officeDocument/2006/relationships/hyperlink" Target="https://www.caixa.gov.br/Downloads/sinapi-cadernos-tecnicos/SINAPI-CT-INSTALACOES-HIDRAULICAS-EM-PPR.pdf" TargetMode="External"/><Relationship Id="rId6337" Type="http://schemas.openxmlformats.org/officeDocument/2006/relationships/hyperlink" Target="https://www.caixa.gov.br/Downloads/sinapi-cadernos-tecnicos/SINAPI-CT-INSTALACOES-DE-AR-CONDICIONADO.pdf" TargetMode="External"/><Relationship Id="rId6751" Type="http://schemas.openxmlformats.org/officeDocument/2006/relationships/hyperlink" Target="https://www.caixa.gov.br/Downloads/sinapi-cadernos-tecnicos/SINAPI-CT-LIMPEZA-DE-OBRA.pdf" TargetMode="External"/><Relationship Id="rId102" Type="http://schemas.openxmlformats.org/officeDocument/2006/relationships/hyperlink" Target="https://www.caixa.gov.br/Downloads/sinapi-cadernos-tecnicos/SINAPI-CT-ARGAMASSAS.pdf" TargetMode="External"/><Relationship Id="rId5353" Type="http://schemas.openxmlformats.org/officeDocument/2006/relationships/hyperlink" Target="https://www.caixa.gov.br/Downloads/sinapi-cadernos-tecnicos/SINAPI-CT-INSTALACOES-PREDIAIS-DE-ESGOTO-CAIXAS-E-RALOS.pdf" TargetMode="External"/><Relationship Id="rId6404" Type="http://schemas.openxmlformats.org/officeDocument/2006/relationships/hyperlink" Target="https://www.caixa.gov.br/Downloads/sinapi-cadernos-tecnicos/SINAPI-CT-INSTALACOES-EM-COBRE.pdf" TargetMode="External"/><Relationship Id="rId7802" Type="http://schemas.openxmlformats.org/officeDocument/2006/relationships/hyperlink" Target="https://www.caixa.gov.br/Downloads/sinapi-cadernos-tecnicos/SINAPI-CT-PERFURACAO-HORIZONTAL-DIRECIONAL-HDD.pdf" TargetMode="External"/><Relationship Id="rId1896" Type="http://schemas.openxmlformats.org/officeDocument/2006/relationships/hyperlink" Target="https://www.caixa.gov.br/Downloads/sinapi-cadernos-tecnicos/SINAPI-CT-DEMOLICOES-E-REMOCOES.pdf" TargetMode="External"/><Relationship Id="rId2947" Type="http://schemas.openxmlformats.org/officeDocument/2006/relationships/hyperlink" Target="https://www.caixa.gov.br/Downloads/sinapi-cadernos-tecnicos/SINAPI-CT-ENERGIA-SOLAR-PARA-EDIFICACOES.pdf" TargetMode="External"/><Relationship Id="rId5006" Type="http://schemas.openxmlformats.org/officeDocument/2006/relationships/hyperlink" Target="https://www.caixa.gov.br/Downloads/sinapi-cadernos-tecnicos/SINAPI-CT-INSTALACOES-HIDRAULICAS-RESERVACAO-E-BOMBAS-DE-RECALQUE.pdf" TargetMode="External"/><Relationship Id="rId919" Type="http://schemas.openxmlformats.org/officeDocument/2006/relationships/hyperlink" Target="https://www.caixa.gov.br/Downloads/sinapi-cadernos-tecnicos/SINAPI-CT-ATERROS-BASES-SUB-BASES-E-IMPRIMACOES.pdf" TargetMode="External"/><Relationship Id="rId1549" Type="http://schemas.openxmlformats.org/officeDocument/2006/relationships/hyperlink" Target="https://www.caixa.gov.br/Downloads/sinapi-cadernos-tecnicos/SINAPI-CT-CUSTOS-HORARIOS-PRODUTIVO-E-IMPRODUTIVO-DOS-EQUIPAMENTOS.pdf" TargetMode="External"/><Relationship Id="rId1963" Type="http://schemas.openxmlformats.org/officeDocument/2006/relationships/hyperlink" Target="https://www.caixa.gov.br/Downloads/sinapi-cadernos-tecnicos/SINAPI-CT-DEPRECIACAO-JUROS-IMPOSTOS-E-SEGUROS-MANUTENCAO-E-MATERIAIS-NA-OPERACAO-DOS-EQUIPAMENTOS.pdf" TargetMode="External"/><Relationship Id="rId4022" Type="http://schemas.openxmlformats.org/officeDocument/2006/relationships/hyperlink" Target="https://www.caixa.gov.br/Downloads/sinapi-cadernos-tecnicos/SINAPI-CT-FORMAS-PARA-ESTRUTURAS-DE-CONCRETO-ARMADO.pdf" TargetMode="External"/><Relationship Id="rId5420" Type="http://schemas.openxmlformats.org/officeDocument/2006/relationships/hyperlink" Target="https://www.caixa.gov.br/Downloads/sinapi-cadernos-tecnicos/SINAPI-CT-INSTALACOES-PREDIAIS-DE-ESGOTO-TUBOS-E-CONEXOES.pdf" TargetMode="External"/><Relationship Id="rId7178" Type="http://schemas.openxmlformats.org/officeDocument/2006/relationships/hyperlink" Target="https://www.caixa.gov.br/Downloads/sinapi-cadernos-tecnicos/SINAPI-CT-LOUCAS-E-METAIS.pdf" TargetMode="External"/><Relationship Id="rId8576" Type="http://schemas.openxmlformats.org/officeDocument/2006/relationships/hyperlink" Target="https://www.caixa.gov.br/Downloads/sinapi-cadernos-tecnicos/SINAPI-CT-REDES-ENTERRADAS-DE-DISTRIBUICAO-ELETRICA.pdf" TargetMode="External"/><Relationship Id="rId8990" Type="http://schemas.openxmlformats.org/officeDocument/2006/relationships/hyperlink" Target="https://www.caixa.gov.br/Downloads/sinapi-cadernos-tecnicos/SINAPI-CT-TELHAMENTO-PARA-COBERTURA.pdf" TargetMode="External"/><Relationship Id="rId9627" Type="http://schemas.openxmlformats.org/officeDocument/2006/relationships/hyperlink" Target="https://www.caixa.gov.br/Downloads/sinapi-cadernos-tecnicos/SINAPI-CT-VALVULAS-E-REGISTROS-PARA-SISTEMAS-PREDIAIS.pdf" TargetMode="External"/><Relationship Id="rId1616" Type="http://schemas.openxmlformats.org/officeDocument/2006/relationships/hyperlink" Target="https://www.caixa.gov.br/Downloads/sinapi-cadernos-tecnicos/SINAPI-CT-CUSTOS-HORARIOS-PRODUTIVO-E-IMPRODUTIVO-DOS-EQUIPAMENTOS.pdf" TargetMode="External"/><Relationship Id="rId7592" Type="http://schemas.openxmlformats.org/officeDocument/2006/relationships/hyperlink" Target="https://www.caixa.gov.br/Downloads/sinapi-cadernos-tecnicos/SINAPI-CT-PAREDES-EM-DRYWALL.pdf" TargetMode="External"/><Relationship Id="rId8229" Type="http://schemas.openxmlformats.org/officeDocument/2006/relationships/hyperlink" Target="https://www.caixa.gov.br/Downloads/sinapi-cadernos-tecnicos/SINAPI-CT-POCOS-DE-VISITA-E-CAIXAS-PARA-BOCAS-DE-LOBO.pdf" TargetMode="External"/><Relationship Id="rId8643" Type="http://schemas.openxmlformats.org/officeDocument/2006/relationships/hyperlink" Target="https://www.caixa.gov.br/Downloads/sinapi-cadernos-tecnicos/SINAPI-CT-REDES-DE-AGUA-E-ESGOTO-EM-PEAD-LISO-(TUBOS-E-CONEXOES).pdf" TargetMode="External"/><Relationship Id="rId3788" Type="http://schemas.openxmlformats.org/officeDocument/2006/relationships/hyperlink" Target="https://www.caixa.gov.br/Downloads/sinapi-cadernos-tecnicos/SINAPI-CT-ESTRUTURAS-DE-MADEIRA.pdf" TargetMode="External"/><Relationship Id="rId4839" Type="http://schemas.openxmlformats.org/officeDocument/2006/relationships/hyperlink" Target="https://www.caixa.gov.br/Downloads/sinapi-cadernos-tecnicos/SINAPI-CT-INSTALACOES-HIDRAULICAS-RESERVACAO-E-BOMBAS-DE-RECALQUE.pdf" TargetMode="External"/><Relationship Id="rId6194" Type="http://schemas.openxmlformats.org/officeDocument/2006/relationships/hyperlink" Target="https://www.caixa.gov.br/Downloads/sinapi-cadernos-tecnicos/SINAPI-CT-INSTALACOES-DE-GAS-E-INCENDIO-EM-ACO-E-FERRO-GALVANIZADO.pdf" TargetMode="External"/><Relationship Id="rId7245" Type="http://schemas.openxmlformats.org/officeDocument/2006/relationships/hyperlink" Target="https://www.caixa.gov.br/Downloads/sinapi-cadernos-tecnicos/SINAPI-CT-LOUCAS-E-METAIS.pdf" TargetMode="External"/><Relationship Id="rId8710" Type="http://schemas.openxmlformats.org/officeDocument/2006/relationships/hyperlink" Target="https://www.caixa.gov.br/Downloads/sinapi-cadernos-tecnicos/SINAPI-CT-REDES-DE-AGUA-E-ESGOTO-EM-PEAD-LISO-(TUBOS-E-CONEXOES).pdf" TargetMode="External"/><Relationship Id="rId3855" Type="http://schemas.openxmlformats.org/officeDocument/2006/relationships/hyperlink" Target="https://www.caixa.gov.br/Downloads/sinapi-cadernos-tecnicos/SINAPI-CT-EXECUCAO-DE-TIRANTES.pdf" TargetMode="External"/><Relationship Id="rId6261" Type="http://schemas.openxmlformats.org/officeDocument/2006/relationships/hyperlink" Target="https://www.caixa.gov.br/Downloads/sinapi-cadernos-tecnicos/SINAPI-CT-INSTALACOES-DE-GAS-EM-PEX-MULTICAMADAS.pdf" TargetMode="External"/><Relationship Id="rId7312" Type="http://schemas.openxmlformats.org/officeDocument/2006/relationships/hyperlink" Target="https://www.caixa.gov.br/Downloads/sinapi-cadernos-tecnicos/SINAPI-CT-MASSA-UNICA-EXTERNA.pdf" TargetMode="External"/><Relationship Id="rId776" Type="http://schemas.openxmlformats.org/officeDocument/2006/relationships/hyperlink" Target="https://www.caixa.gov.br/Downloads/sinapi-cadernos-tecnicos/SINAPI-CT-ATERROS-BASES-SUB-BASES-E-IMPRIMACOES.pdf" TargetMode="External"/><Relationship Id="rId2457" Type="http://schemas.openxmlformats.org/officeDocument/2006/relationships/hyperlink" Target="https://www.caixa.gov.br/Downloads/sinapi-cadernos-tecnicos/SINAPI-CT-DEPRECIACAO-JUROS-IMPOSTOS-E-SEGUROS-MANUTENCAO-E-MATERIAIS-NA-OPERACAO-DOS-EQUIPAMENTOS.pdf" TargetMode="External"/><Relationship Id="rId3508" Type="http://schemas.openxmlformats.org/officeDocument/2006/relationships/hyperlink" Target="https://www.caixa.gov.br/Downloads/sinapi-cadernos-tecnicos/SINAPI-CT-ESQUADRIAS-PORTAS.pdf" TargetMode="External"/><Relationship Id="rId4906" Type="http://schemas.openxmlformats.org/officeDocument/2006/relationships/hyperlink" Target="https://www.caixa.gov.br/Downloads/sinapi-cadernos-tecnicos/SINAPI-CT-INSTALACOES-HIDRAULICAS-RESERVACAO-E-BOMBAS-DE-RECALQUE.pdf" TargetMode="External"/><Relationship Id="rId9484" Type="http://schemas.openxmlformats.org/officeDocument/2006/relationships/hyperlink" Target="https://www.caixa.gov.br/Downloads/sinapi-cadernos-tecnicos/SINAPI-CT-VERGAS-CONTRAVERGAS-E-FIXACAO-DE-ALVENARIA.pdf" TargetMode="External"/><Relationship Id="rId429" Type="http://schemas.openxmlformats.org/officeDocument/2006/relationships/hyperlink" Target="https://www.caixa.gov.br/Downloads/sinapi-cadernos-tecnicos/SINAPI-CT-ASSENTAMENTO-DE-TUBOS-DE-PVC-E-METALICOS-EM-REDES-DE-AGUA.pdf" TargetMode="External"/><Relationship Id="rId1059" Type="http://schemas.openxmlformats.org/officeDocument/2006/relationships/hyperlink" Target="https://www.caixa.gov.br/Downloads/sinapi-cadernos-tecnicos/SINAPI-CT-BOCAS-PARA-BUEIROS.pdf" TargetMode="External"/><Relationship Id="rId1473" Type="http://schemas.openxmlformats.org/officeDocument/2006/relationships/hyperlink" Target="https://www.caixa.gov.br/Downloads/sinapi-cadernos-tecnicos/SINAPI-CT-CUSTOS-HORARIOS-PRODUTIVO-E-IMPRODUTIVO-DOS-EQUIPAMENTOS.pdf" TargetMode="External"/><Relationship Id="rId2871" Type="http://schemas.openxmlformats.org/officeDocument/2006/relationships/hyperlink" Target="https://www.caixa.gov.br/Downloads/sinapi-cadernos-tecnicos/SINAPI-CT-ELETROCALHAS.pdf" TargetMode="External"/><Relationship Id="rId3922" Type="http://schemas.openxmlformats.org/officeDocument/2006/relationships/hyperlink" Target="https://www.caixa.gov.br/Downloads/sinapi-cadernos-tecnicos/SINAPI-CT-FOSSAS-E-SUMIDOUROS.pdf" TargetMode="External"/><Relationship Id="rId8086" Type="http://schemas.openxmlformats.org/officeDocument/2006/relationships/hyperlink" Target="https://www.caixa.gov.br/Downloads/sinapi-cadernos-tecnicos/SINAPI-CT-POSTES-DE-CONCRETO-E-METALICOS.pdf" TargetMode="External"/><Relationship Id="rId9137" Type="http://schemas.openxmlformats.org/officeDocument/2006/relationships/hyperlink" Target="https://www.caixa.gov.br/Downloads/sinapi-cadernos-tecnicos/SINAPI-CT-TRANSPORTE-FLUVIAL-CARGA-E-DESCARGA.pdf" TargetMode="External"/><Relationship Id="rId843" Type="http://schemas.openxmlformats.org/officeDocument/2006/relationships/hyperlink" Target="https://www.caixa.gov.br/Downloads/sinapi-cadernos-tecnicos/SINAPI-CT-ATERROS-BASES-SUB-BASES-E-IMPRIMACOES.pdf" TargetMode="External"/><Relationship Id="rId1126" Type="http://schemas.openxmlformats.org/officeDocument/2006/relationships/hyperlink" Target="https://www.caixa.gov.br/Downloads/sinapi-cadernos-tecnicos/SINAPI-CT-CAIXAS-ENTERRADAS.pdf" TargetMode="External"/><Relationship Id="rId2524" Type="http://schemas.openxmlformats.org/officeDocument/2006/relationships/hyperlink" Target="https://www.caixa.gov.br/Downloads/sinapi-cadernos-tecnicos/SINAPI-CT-DEPRECIACAO-JUROS-IMPOSTOS-E-SEGUROS-MANUTENCAO-E-MATERIAIS-NA-OPERACAO-DOS-EQUIPAMENTOS.pdf" TargetMode="External"/><Relationship Id="rId8153" Type="http://schemas.openxmlformats.org/officeDocument/2006/relationships/hyperlink" Target="https://www.caixa.gov.br/Downloads/sinapi-cadernos-tecnicos/SINAPI-CT-POCOS-DE-VISITA-E-CAIXAS-PARA-BOCAS-DE-LOBO.pdf" TargetMode="External"/><Relationship Id="rId9551" Type="http://schemas.openxmlformats.org/officeDocument/2006/relationships/hyperlink" Target="https://www.caixa.gov.br/Downloads/sinapi-cadernos-tecnicos/SINAPI-CT-VIDROS-E-ESPELHOS.pdf" TargetMode="External"/><Relationship Id="rId910" Type="http://schemas.openxmlformats.org/officeDocument/2006/relationships/hyperlink" Target="https://www.caixa.gov.br/Downloads/sinapi-cadernos-tecnicos/SINAPI-CT-ATERROS-BASES-SUB-BASES-E-IMPRIMACOES.pdf" TargetMode="External"/><Relationship Id="rId1540" Type="http://schemas.openxmlformats.org/officeDocument/2006/relationships/hyperlink" Target="https://www.caixa.gov.br/Downloads/sinapi-cadernos-tecnicos/SINAPI-CT-CUSTOS-HORARIOS-PRODUTIVO-E-IMPRODUTIVO-DOS-EQUIPAMENTOS.pdf" TargetMode="External"/><Relationship Id="rId4696" Type="http://schemas.openxmlformats.org/officeDocument/2006/relationships/hyperlink" Target="https://www.caixa.gov.br/Downloads/sinapi-cadernos-tecnicos/SINAPI-CT-INSTALACOES-ELETRICAS-QUADROS-CABOS-DISJUNTORES-CONTATORES-E-BARRAMENTOS-BLINDADOS.pdf" TargetMode="External"/><Relationship Id="rId5747" Type="http://schemas.openxmlformats.org/officeDocument/2006/relationships/hyperlink" Target="https://www.caixa.gov.br/Downloads/sinapi-cadernos-tecnicos/SINAPI-CT-INSTALACOES-PREDIAIS-DE-AGUA-QUENTE-EM-CPVC.pdf" TargetMode="External"/><Relationship Id="rId9204" Type="http://schemas.openxmlformats.org/officeDocument/2006/relationships/hyperlink" Target="https://www.caixa.gov.br/Downloads/sinapi-cadernos-tecnicos/SINAPI-CT-TRANSPORTE-DE-MATERIAIS-DENTRO-DO-CANTEIRO-DE-OBRAS.pdf" TargetMode="External"/><Relationship Id="rId3298" Type="http://schemas.openxmlformats.org/officeDocument/2006/relationships/hyperlink" Target="https://www.caixa.gov.br/Downloads/sinapi-cadernos-tecnicos/SINAPI-CT-ESCAVACAO-DE-VALAS.pdf" TargetMode="External"/><Relationship Id="rId4349" Type="http://schemas.openxmlformats.org/officeDocument/2006/relationships/hyperlink" Target="https://www.caixa.gov.br/Downloads/sinapi-cadernos-tecnicos/SINAPI-CT-IMPERMEABILIZACAO-PROTECAO-MECANICA-E-TRATAMENTO-DE-JUNTA.pdf" TargetMode="External"/><Relationship Id="rId4763" Type="http://schemas.openxmlformats.org/officeDocument/2006/relationships/hyperlink" Target="https://www.caixa.gov.br/Downloads/sinapi-cadernos-tecnicos/SINAPI-CT-INSTALACOES-ELETRICAS-REDE-DE-DISTRIBUICAO.pdf" TargetMode="External"/><Relationship Id="rId5814" Type="http://schemas.openxmlformats.org/officeDocument/2006/relationships/hyperlink" Target="https://www.caixa.gov.br/Downloads/sinapi-cadernos-tecnicos/SINAPI-CT-INSTALACOES-PREDIAIS-DE-AGUA-QUENTE-EM-CPVC.pdf" TargetMode="External"/><Relationship Id="rId8220" Type="http://schemas.openxmlformats.org/officeDocument/2006/relationships/hyperlink" Target="https://www.caixa.gov.br/Downloads/sinapi-cadernos-tecnicos/SINAPI-CT-POCOS-DE-VISITA-E-CAIXAS-PARA-BOCAS-DE-LOBO.pdf" TargetMode="External"/><Relationship Id="rId3365" Type="http://schemas.openxmlformats.org/officeDocument/2006/relationships/hyperlink" Target="https://www.caixa.gov.br/Downloads/sinapi-cadernos-tecnicos/SINAPI-CT-ESCORAMENTO-E-PREPARO-DE-FUNDO-DE-VALAS.pdf" TargetMode="External"/><Relationship Id="rId4416" Type="http://schemas.openxmlformats.org/officeDocument/2006/relationships/hyperlink" Target="https://www.caixa.gov.br/Downloads/sinapi-cadernos-tecnicos/SINAPI-CT-INSTALACOES-ELETRICAS-ELETRODUTOS-EMBUTIDOS-CABOS-CAIXAS-TOMADAS-E-INTERRUPTORES.pdf" TargetMode="External"/><Relationship Id="rId4830" Type="http://schemas.openxmlformats.org/officeDocument/2006/relationships/hyperlink" Target="https://www.caixa.gov.br/Downloads/sinapi-cadernos-tecnicos/SINAPI-CT-INSTALACOES-HIDRAULICAS-RESERVACAO-E-BOMBAS-DE-RECALQUE.pdf" TargetMode="External"/><Relationship Id="rId7986" Type="http://schemas.openxmlformats.org/officeDocument/2006/relationships/hyperlink" Target="https://www.caixa.gov.br/Downloads/sinapi-cadernos-tecnicos/SINAPI-CT-PISOS.pdf" TargetMode="External"/><Relationship Id="rId286" Type="http://schemas.openxmlformats.org/officeDocument/2006/relationships/hyperlink" Target="https://www.caixa.gov.br/Downloads/sinapi-cadernos-tecnicos/SINAPI-CT-ARMACAO-PARA-ESTRUTURAS-DE-CONCRETO-ARMADO.pdf" TargetMode="External"/><Relationship Id="rId2381" Type="http://schemas.openxmlformats.org/officeDocument/2006/relationships/hyperlink" Target="https://www.caixa.gov.br/Downloads/sinapi-cadernos-tecnicos/SINAPI-CT-DEPRECIACAO-JUROS-IMPOSTOS-E-SEGUROS-MANUTENCAO-E-MATERIAIS-NA-OPERACAO-DOS-EQUIPAMENTOS.pdf" TargetMode="External"/><Relationship Id="rId3018" Type="http://schemas.openxmlformats.org/officeDocument/2006/relationships/hyperlink" Target="https://www.caixa.gov.br/Downloads/sinapi-cadernos-tecnicos/SINAPI-CT-EQUIPAMENTOS-DE-PROTECAO-COLETIVA.pdf" TargetMode="External"/><Relationship Id="rId3432" Type="http://schemas.openxmlformats.org/officeDocument/2006/relationships/hyperlink" Target="https://www.caixa.gov.br/Downloads/sinapi-cadernos-tecnicos/SINAPI-CT-ESQUADRIAS-JANELAS.pdf" TargetMode="External"/><Relationship Id="rId6588" Type="http://schemas.openxmlformats.org/officeDocument/2006/relationships/hyperlink" Target="https://www.caixa.gov.br/Downloads/sinapi-cadernos-tecnicos/SINAPI-CT-INSTALACOES-EM-COBRE.pdf" TargetMode="External"/><Relationship Id="rId7639" Type="http://schemas.openxmlformats.org/officeDocument/2006/relationships/hyperlink" Target="https://www.caixa.gov.br/Downloads/sinapi-cadernos-tecnicos/SINAPI-CT-PASSEIOS-DE-CONCRETO.pdf" TargetMode="External"/><Relationship Id="rId353" Type="http://schemas.openxmlformats.org/officeDocument/2006/relationships/hyperlink" Target="https://www.caixa.gov.br/Downloads/sinapi-cadernos-tecnicos/SINAPI-CT-ASSENTAMENTO-DE-TUBOS-DE-ESGOTO-EM-PVC-E-PEAD.pdf" TargetMode="External"/><Relationship Id="rId2034" Type="http://schemas.openxmlformats.org/officeDocument/2006/relationships/hyperlink" Target="https://www.caixa.gov.br/Downloads/sinapi-cadernos-tecnicos/SINAPI-CT-DEPRECIACAO-JUROS-IMPOSTOS-E-SEGUROS-MANUTENCAO-E-MATERIAIS-NA-OPERACAO-DOS-EQUIPAMENTOS.pdf" TargetMode="External"/><Relationship Id="rId9061" Type="http://schemas.openxmlformats.org/officeDocument/2006/relationships/hyperlink" Target="https://www.caixa.gov.br/Downloads/sinapi-cadernos-tecnicos/SINAPI-CT-TRANSPORTE-FLUVIAL-CARGA-E-DESCARGA.pdf" TargetMode="External"/><Relationship Id="rId420" Type="http://schemas.openxmlformats.org/officeDocument/2006/relationships/hyperlink" Target="https://www.caixa.gov.br/Downloads/sinapi-cadernos-tecnicos/SINAPI-CT-ASSENTAMENTO-DE-TUBOS-DE-PVC-E-METALICOS-EM-REDES-DE-AGUA.pdf" TargetMode="External"/><Relationship Id="rId1050" Type="http://schemas.openxmlformats.org/officeDocument/2006/relationships/hyperlink" Target="https://www.caixa.gov.br/Downloads/sinapi-cadernos-tecnicos/SINAPI-CT-BOCAS-PARA-BUEIROS.pdf" TargetMode="External"/><Relationship Id="rId2101" Type="http://schemas.openxmlformats.org/officeDocument/2006/relationships/hyperlink" Target="https://www.caixa.gov.br/Downloads/sinapi-cadernos-tecnicos/SINAPI-CT-DEPRECIACAO-JUROS-IMPOSTOS-E-SEGUROS-MANUTENCAO-E-MATERIAIS-NA-OPERACAO-DOS-EQUIPAMENTOS.pdf" TargetMode="External"/><Relationship Id="rId5257" Type="http://schemas.openxmlformats.org/officeDocument/2006/relationships/hyperlink" Target="https://www.caixa.gov.br/Downloads/sinapi-cadernos-tecnicos/SINAPI-CT-INSTALACOES-HIDRAULICAS-EM-PPR.pdf" TargetMode="External"/><Relationship Id="rId6655" Type="http://schemas.openxmlformats.org/officeDocument/2006/relationships/hyperlink" Target="https://www.caixa.gov.br/Downloads/sinapi-cadernos-tecnicos/SINAPI-CT-LAJES-PRE-MOLDADAS.pdf" TargetMode="External"/><Relationship Id="rId7706" Type="http://schemas.openxmlformats.org/officeDocument/2006/relationships/hyperlink" Target="https://www.caixa.gov.br/Downloads/sinapi-cadernos-tecnicos/SINAPI-CT-PAVIMENTO-RIGIDO-DE-CONCRETO.pdf" TargetMode="External"/><Relationship Id="rId5671" Type="http://schemas.openxmlformats.org/officeDocument/2006/relationships/hyperlink" Target="https://www.caixa.gov.br/Downloads/sinapi-cadernos-tecnicos/SINAPI-CT-INSTALACOES-PREDIAIS-DE-AGUA-FRIA-EM-PVC.pdf" TargetMode="External"/><Relationship Id="rId6308" Type="http://schemas.openxmlformats.org/officeDocument/2006/relationships/hyperlink" Target="https://www.caixa.gov.br/Downloads/sinapi-cadernos-tecnicos/SINAPI-CT-INSTALACOES-DE-AR-CONDICIONADO.pdf" TargetMode="External"/><Relationship Id="rId6722" Type="http://schemas.openxmlformats.org/officeDocument/2006/relationships/hyperlink" Target="https://www.caixa.gov.br/Downloads/sinapi-cadernos-tecnicos/SINAPI-CT-LIGACOES-PREDIAIS-DE-AGUA-E-ESGOTO.pdf" TargetMode="External"/><Relationship Id="rId1867" Type="http://schemas.openxmlformats.org/officeDocument/2006/relationships/hyperlink" Target="https://www.caixa.gov.br/Downloads/sinapi-cadernos-tecnicos/SINAPI-CT-DEMOLICOES-E-REMOCOES.pdf" TargetMode="External"/><Relationship Id="rId2918" Type="http://schemas.openxmlformats.org/officeDocument/2006/relationships/hyperlink" Target="https://www.caixa.gov.br/Downloads/sinapi-cadernos-tecnicos/SINAPI-CT-ELETROCALHAS.pdf" TargetMode="External"/><Relationship Id="rId4273" Type="http://schemas.openxmlformats.org/officeDocument/2006/relationships/hyperlink" Target="https://www.caixa.gov.br/Downloads/sinapi-cadernos-tecnicos/SINAPI-CT-GUIAS-E-SARJETAS.pdf" TargetMode="External"/><Relationship Id="rId5324" Type="http://schemas.openxmlformats.org/officeDocument/2006/relationships/hyperlink" Target="https://www.caixa.gov.br/Downloads/sinapi-cadernos-tecnicos/SINAPI-CT-INSTALACOES-HIDRAULICAS-EM-PPR.pdf" TargetMode="External"/><Relationship Id="rId8894" Type="http://schemas.openxmlformats.org/officeDocument/2006/relationships/hyperlink" Target="https://www.caixa.gov.br/Downloads/sinapi-cadernos-tecnicos/SINAPI-CT-SISTEMA-DE-PROTECAO-CONTRA-DESCARGAS-ATMOSFERICAS-SPDA.pdf" TargetMode="External"/><Relationship Id="rId1934" Type="http://schemas.openxmlformats.org/officeDocument/2006/relationships/hyperlink" Target="https://www.caixa.gov.br/Downloads/sinapi-cadernos-tecnicos/SINAPI-CT-DEPRECIACAO-JUROS-IMPOSTOS-E-SEGUROS-MANUTENCAO-E-MATERIAIS-NA-OPERACAO-DOS-EQUIPAMENTOS.pdf" TargetMode="External"/><Relationship Id="rId4340" Type="http://schemas.openxmlformats.org/officeDocument/2006/relationships/hyperlink" Target="https://www.caixa.gov.br/Downloads/sinapi-cadernos-tecnicos/SINAPI-CT-IMPERMEABILIZACAO-PROTECAO-MECANICA-E-TRATAMENTO-DE-JUNTA.pdf" TargetMode="External"/><Relationship Id="rId7496" Type="http://schemas.openxmlformats.org/officeDocument/2006/relationships/hyperlink" Target="https://www.caixa.gov.br/Downloads/sinapi-cadernos-tecnicos/SINAPI-CT-PAREDES-DE-CONCRETO-ARMACAO.pdf" TargetMode="External"/><Relationship Id="rId8547" Type="http://schemas.openxmlformats.org/officeDocument/2006/relationships/hyperlink" Target="https://www.caixa.gov.br/Downloads/sinapi-cadernos-tecnicos/SINAPI-CT-REDES-ENTERRADAS-DE-DISTRIBUICAO-ELETRICA.pdf" TargetMode="External"/><Relationship Id="rId8961" Type="http://schemas.openxmlformats.org/officeDocument/2006/relationships/hyperlink" Target="https://www.caixa.gov.br/Downloads/sinapi-cadernos-tecnicos/SINAPI-CT-SISTEMAS-DE-MEDICAO.pdf" TargetMode="External"/><Relationship Id="rId6098" Type="http://schemas.openxmlformats.org/officeDocument/2006/relationships/hyperlink" Target="https://www.caixa.gov.br/Downloads/sinapi-cadernos-tecnicos/SINAPI-CT-INSTALACOES-DE-GAS-E-INCENDIO-EM-ACO-E-FERRO-GALVANIZADO.pdf" TargetMode="External"/><Relationship Id="rId7149" Type="http://schemas.openxmlformats.org/officeDocument/2006/relationships/hyperlink" Target="https://www.caixa.gov.br/Downloads/sinapi-cadernos-tecnicos/SINAPI-CT-LOUCAS-E-METAIS.pdf" TargetMode="External"/><Relationship Id="rId7563" Type="http://schemas.openxmlformats.org/officeDocument/2006/relationships/hyperlink" Target="https://www.caixa.gov.br/Downloads/sinapi-cadernos-tecnicos/SINAPI-CT-PAREDES-DE-CONCRETO-FORMAS.pdf" TargetMode="External"/><Relationship Id="rId8614" Type="http://schemas.openxmlformats.org/officeDocument/2006/relationships/hyperlink" Target="https://www.caixa.gov.br/Downloads/sinapi-cadernos-tecnicos/SINAPI-CT-REDES-DE-LOGICA-TELEFONIA-E-IMAGEM.pdf" TargetMode="External"/><Relationship Id="rId6165" Type="http://schemas.openxmlformats.org/officeDocument/2006/relationships/hyperlink" Target="https://www.caixa.gov.br/Downloads/sinapi-cadernos-tecnicos/SINAPI-CT-INSTALACOES-DE-GAS-E-INCENDIO-EM-ACO-E-FERRO-GALVANIZADO.pdf" TargetMode="External"/><Relationship Id="rId7216" Type="http://schemas.openxmlformats.org/officeDocument/2006/relationships/hyperlink" Target="https://www.caixa.gov.br/Downloads/sinapi-cadernos-tecnicos/SINAPI-CT-LOUCAS-E-METAIS.pdf" TargetMode="External"/><Relationship Id="rId3759" Type="http://schemas.openxmlformats.org/officeDocument/2006/relationships/hyperlink" Target="https://www.caixa.gov.br/Downloads/sinapi-cadernos-tecnicos/SINAPI-CT-ESTRUTURAS-DE-CONTENCAO-PERFIS-PRANCHADOS-CORTINAS-E-MUROS-DE-ARRIMO.pdf" TargetMode="External"/><Relationship Id="rId5181" Type="http://schemas.openxmlformats.org/officeDocument/2006/relationships/hyperlink" Target="https://www.caixa.gov.br/Downloads/sinapi-cadernos-tecnicos/SINAPI-CT-INSTALACOES-HIDRAULICAS-EM-PEX.pdf" TargetMode="External"/><Relationship Id="rId6232" Type="http://schemas.openxmlformats.org/officeDocument/2006/relationships/hyperlink" Target="https://www.caixa.gov.br/Downloads/sinapi-cadernos-tecnicos/SINAPI-CT-INSTALACOES-DE-GAS-E-INCENDIO-EM-ACO-E-FERRO-GALVANIZADO.pdf" TargetMode="External"/><Relationship Id="rId7630" Type="http://schemas.openxmlformats.org/officeDocument/2006/relationships/hyperlink" Target="https://www.caixa.gov.br/Downloads/sinapi-cadernos-tecnicos/SINAPI-CT-PARQUINHOS-E-EQUIPAMENTOS-DE-GINASTICA-AO-AR-LIVRE.pdf" TargetMode="External"/><Relationship Id="rId9388" Type="http://schemas.openxmlformats.org/officeDocument/2006/relationships/hyperlink" Target="https://www.caixa.gov.br/Downloads/sinapi-cadernos-tecnicos/SINAPI-CT-TRATAMENTOS-SUPERFICIAIS.pdf" TargetMode="External"/><Relationship Id="rId2775" Type="http://schemas.openxmlformats.org/officeDocument/2006/relationships/hyperlink" Target="https://www.caixa.gov.br/Downloads/sinapi-cadernos-tecnicos/SINAPI-CT-DRENOS.pdf" TargetMode="External"/><Relationship Id="rId3826" Type="http://schemas.openxmlformats.org/officeDocument/2006/relationships/hyperlink" Target="https://www.caixa.gov.br/Downloads/sinapi-cadernos-tecnicos/SINAPI-CT-ESTRUTURAS-DE-MADEIRA.pdf" TargetMode="External"/><Relationship Id="rId747" Type="http://schemas.openxmlformats.org/officeDocument/2006/relationships/hyperlink" Target="https://www.caixa.gov.br/Downloads/sinapi-cadernos-tecnicos/SINAPI-CT-ATERRO-E-REATERRO-DE-VALAS.pdf" TargetMode="External"/><Relationship Id="rId1377" Type="http://schemas.openxmlformats.org/officeDocument/2006/relationships/hyperlink" Target="https://www.caixa.gov.br/Downloads/sinapi-cadernos-tecnicos/SINAPI-CT-CONCRETO-PROTENDIDO.pdf" TargetMode="External"/><Relationship Id="rId1791" Type="http://schemas.openxmlformats.org/officeDocument/2006/relationships/hyperlink" Target="https://www.caixa.gov.br/Downloads/sinapi-cadernos-tecnicos/SINAPI-CT-CUSTOS-HORARIOS-PRODUTIVO-E-IMPRODUTIVO-DOS-EQUIPAMENTOS.pdf" TargetMode="External"/><Relationship Id="rId2428" Type="http://schemas.openxmlformats.org/officeDocument/2006/relationships/hyperlink" Target="https://www.caixa.gov.br/Downloads/sinapi-cadernos-tecnicos/SINAPI-CT-DEPRECIACAO-JUROS-IMPOSTOS-E-SEGUROS-MANUTENCAO-E-MATERIAIS-NA-OPERACAO-DOS-EQUIPAMENTOS.pdf" TargetMode="External"/><Relationship Id="rId2842" Type="http://schemas.openxmlformats.org/officeDocument/2006/relationships/hyperlink" Target="https://www.caixa.gov.br/Downloads/sinapi-cadernos-tecnicos/SINAPI-CT-DUTOS-PARA-AR-CONDICIONADO.pdf" TargetMode="External"/><Relationship Id="rId5998" Type="http://schemas.openxmlformats.org/officeDocument/2006/relationships/hyperlink" Target="https://www.caixa.gov.br/Downloads/sinapi-cadernos-tecnicos/SINAPI-CT-INSTALACOES-DE-GAS-E-INCENDIO-EM-ACO-E-FERRO-GALVANIZADO.pdf" TargetMode="External"/><Relationship Id="rId9455" Type="http://schemas.openxmlformats.org/officeDocument/2006/relationships/hyperlink" Target="https://www.caixa.gov.br/Downloads/sinapi-cadernos-tecnicos/SINAPI-CT-TUBULOES.pdf" TargetMode="External"/><Relationship Id="rId83" Type="http://schemas.openxmlformats.org/officeDocument/2006/relationships/hyperlink" Target="https://www.caixa.gov.br/Downloads/sinapi-cadernos-tecnicos/SINAPI-CT-ALVENARIA-DE-VEDACAO.pdf" TargetMode="External"/><Relationship Id="rId814" Type="http://schemas.openxmlformats.org/officeDocument/2006/relationships/hyperlink" Target="https://www.caixa.gov.br/Downloads/sinapi-cadernos-tecnicos/SINAPI-CT-ATERROS-BASES-SUB-BASES-E-IMPRIMACOES.pdf" TargetMode="External"/><Relationship Id="rId1444" Type="http://schemas.openxmlformats.org/officeDocument/2006/relationships/hyperlink" Target="https://www.caixa.gov.br/Downloads/sinapi-cadernos-tecnicos/SINAPI-CT-CONTRAPISO.pdf" TargetMode="External"/><Relationship Id="rId8057" Type="http://schemas.openxmlformats.org/officeDocument/2006/relationships/hyperlink" Target="https://www.caixa.gov.br/Downloads/sinapi-cadernos-tecnicos/SINAPI-CT-POSTES-DE-CONCRETO-E-METALICOS.pdf" TargetMode="External"/><Relationship Id="rId8471" Type="http://schemas.openxmlformats.org/officeDocument/2006/relationships/hyperlink" Target="https://www.caixa.gov.br/Downloads/sinapi-cadernos-tecnicos/SINAPI-CT-RASGOS-E-FIXACOES.pdf" TargetMode="External"/><Relationship Id="rId9108" Type="http://schemas.openxmlformats.org/officeDocument/2006/relationships/hyperlink" Target="https://www.caixa.gov.br/Downloads/sinapi-cadernos-tecnicos/SINAPI-CT-TRANSPORTE-FLUVIAL-CARGA-E-DESCARGA.pdf" TargetMode="External"/><Relationship Id="rId9522" Type="http://schemas.openxmlformats.org/officeDocument/2006/relationships/hyperlink" Target="https://www.caixa.gov.br/Downloads/sinapi-cadernos-tecnicos/SINAPI-CT-VIDROS-E-ESPELHOS.pdf" TargetMode="External"/><Relationship Id="rId1511" Type="http://schemas.openxmlformats.org/officeDocument/2006/relationships/hyperlink" Target="https://www.caixa.gov.br/Downloads/sinapi-cadernos-tecnicos/SINAPI-CT-CUSTOS-HORARIOS-PRODUTIVO-E-IMPRODUTIVO-DOS-EQUIPAMENTOS.pdf" TargetMode="External"/><Relationship Id="rId4667" Type="http://schemas.openxmlformats.org/officeDocument/2006/relationships/hyperlink" Target="https://www.caixa.gov.br/Downloads/sinapi-cadernos-tecnicos/SINAPI-CT-INSTALACOES-ELETRICAS-QUADROS-CABOS-DISJUNTORES-CONTATORES-E-BARRAMENTOS-BLINDADOS.pdf" TargetMode="External"/><Relationship Id="rId5718" Type="http://schemas.openxmlformats.org/officeDocument/2006/relationships/hyperlink" Target="https://www.caixa.gov.br/Downloads/sinapi-cadernos-tecnicos/SINAPI-CT-INSTALACOES-PREDIAIS-DE-AGUA-QUENTE-EM-CPVC.pdf" TargetMode="External"/><Relationship Id="rId7073" Type="http://schemas.openxmlformats.org/officeDocument/2006/relationships/hyperlink" Target="https://www.caixa.gov.br/Downloads/sinapi-metodologia/Livro_SINAPI_Calculos_Parametros.pdf" TargetMode="External"/><Relationship Id="rId8124" Type="http://schemas.openxmlformats.org/officeDocument/2006/relationships/hyperlink" Target="https://www.caixa.gov.br/Downloads/sinapi-cadernos-tecnicos/SINAPI-CT-POCOS-DE-VISITA-E-CAIXAS-PARA-BOCAS-DE-LOBO.pdf" TargetMode="External"/><Relationship Id="rId3269" Type="http://schemas.openxmlformats.org/officeDocument/2006/relationships/hyperlink" Target="https://www.caixa.gov.br/Downloads/sinapi-cadernos-tecnicos/SINAPI-CT-ESCAVACAO-DE-VALAS.pdf" TargetMode="External"/><Relationship Id="rId3683" Type="http://schemas.openxmlformats.org/officeDocument/2006/relationships/hyperlink" Target="https://www.caixa.gov.br/Downloads/sinapi-cadernos-tecnicos/SINAPI-CT-ESTRUTURA-E-TRAMA-PARA-COBERTURA.pdf" TargetMode="External"/><Relationship Id="rId7140" Type="http://schemas.openxmlformats.org/officeDocument/2006/relationships/hyperlink" Target="https://www.caixa.gov.br/Downloads/sinapi-cadernos-tecnicos/SINAPI-CT-LOCACAO-DE-OBRAS.pdf" TargetMode="External"/><Relationship Id="rId2285" Type="http://schemas.openxmlformats.org/officeDocument/2006/relationships/hyperlink" Target="https://www.caixa.gov.br/Downloads/sinapi-cadernos-tecnicos/SINAPI-CT-DEPRECIACAO-JUROS-IMPOSTOS-E-SEGUROS-MANUTENCAO-E-MATERIAIS-NA-OPERACAO-DOS-EQUIPAMENTOS.pdf" TargetMode="External"/><Relationship Id="rId3336" Type="http://schemas.openxmlformats.org/officeDocument/2006/relationships/hyperlink" Target="https://www.caixa.gov.br/Downloads/sinapi-cadernos-tecnicos/SINAPI-CT-ESCAVACAO-DE-VALAS.pdf" TargetMode="External"/><Relationship Id="rId4734" Type="http://schemas.openxmlformats.org/officeDocument/2006/relationships/hyperlink" Target="https://www.caixa.gov.br/Downloads/sinapi-cadernos-tecnicos/SINAPI-CT-INSTALACOES-ELETRICAS-REDE-DE-DISTRIBUICAO.pdf" TargetMode="External"/><Relationship Id="rId257" Type="http://schemas.openxmlformats.org/officeDocument/2006/relationships/hyperlink" Target="https://www.caixa.gov.br/Downloads/sinapi-cadernos-tecnicos/SINAPI-CT-ARGAMASSAS.pdf" TargetMode="External"/><Relationship Id="rId3750" Type="http://schemas.openxmlformats.org/officeDocument/2006/relationships/hyperlink" Target="https://www.caixa.gov.br/Downloads/sinapi-cadernos-tecnicos/SINAPI-CT-ESTRUTURAS-DE-CONTENCAO-ESTACAS-PAREDES-DIAFRAGMA-E-MURETA-GUIA.pdf" TargetMode="External"/><Relationship Id="rId4801" Type="http://schemas.openxmlformats.org/officeDocument/2006/relationships/hyperlink" Target="https://www.caixa.gov.br/Downloads/sinapi-cadernos-tecnicos/SINAPI-CT-INSTALACOES-ELETRICAS-REDE-DE-DISTRIBUICAO.pdf" TargetMode="External"/><Relationship Id="rId7957" Type="http://schemas.openxmlformats.org/officeDocument/2006/relationships/hyperlink" Target="https://www.caixa.gov.br/Downloads/sinapi-cadernos-tecnicos/SINAPI-CT-PINTURA-PARA-PISOS-E-PARA-SINALIZACAO-HORIZONTAL-E-VERTICAL.pdf" TargetMode="External"/><Relationship Id="rId671" Type="http://schemas.openxmlformats.org/officeDocument/2006/relationships/hyperlink" Target="https://www.caixa.gov.br/Downloads/sinapi-cadernos-tecnicos/SINAPI-CT-ASSENTAMENTO-DE-TUBOS-DE-ESGOTO-OU-DRENAGEM-PLUVIAL-EM-CONCRETO.pdf" TargetMode="External"/><Relationship Id="rId2352" Type="http://schemas.openxmlformats.org/officeDocument/2006/relationships/hyperlink" Target="https://www.caixa.gov.br/Downloads/sinapi-cadernos-tecnicos/SINAPI-CT-DEPRECIACAO-JUROS-IMPOSTOS-E-SEGUROS-MANUTENCAO-E-MATERIAIS-NA-OPERACAO-DOS-EQUIPAMENTOS.pdf" TargetMode="External"/><Relationship Id="rId3403" Type="http://schemas.openxmlformats.org/officeDocument/2006/relationships/hyperlink" Target="https://www.caixa.gov.br/Downloads/sinapi-cadernos-tecnicos/SINAPI-CT-ESCORAMENTO-E-PREPARO-DE-FUNDO-DE-VALAS.pdf" TargetMode="External"/><Relationship Id="rId6559" Type="http://schemas.openxmlformats.org/officeDocument/2006/relationships/hyperlink" Target="https://www.caixa.gov.br/Downloads/sinapi-cadernos-tecnicos/SINAPI-CT-INSTALACOES-EM-COBRE.pdf" TargetMode="External"/><Relationship Id="rId6973" Type="http://schemas.openxmlformats.org/officeDocument/2006/relationships/hyperlink" Target="https://www.caixa.gov.br/Downloads/sinapi-metodologia/Livro_SINAPI_Calculos_Parametros.pdf" TargetMode="External"/><Relationship Id="rId324" Type="http://schemas.openxmlformats.org/officeDocument/2006/relationships/hyperlink" Target="https://www.caixa.gov.br/Downloads/sinapi-cadernos-tecnicos/SINAPI-CT-ARMACAO-PARA-ESTRUTURAS-DE-CONCRETO-ARMADO.pdf" TargetMode="External"/><Relationship Id="rId2005" Type="http://schemas.openxmlformats.org/officeDocument/2006/relationships/hyperlink" Target="https://www.caixa.gov.br/Downloads/sinapi-cadernos-tecnicos/SINAPI-CT-DEPRECIACAO-JUROS-IMPOSTOS-E-SEGUROS-MANUTENCAO-E-MATERIAIS-NA-OPERACAO-DOS-EQUIPAMENTOS.pdf" TargetMode="External"/><Relationship Id="rId5575" Type="http://schemas.openxmlformats.org/officeDocument/2006/relationships/hyperlink" Target="https://www.caixa.gov.br/Downloads/sinapi-cadernos-tecnicos/SINAPI-CT-INSTALACOES-PREDIAIS-DE-AGUA-FRIA-EM-PVC.pdf" TargetMode="External"/><Relationship Id="rId6626" Type="http://schemas.openxmlformats.org/officeDocument/2006/relationships/hyperlink" Target="https://www.caixa.gov.br/Downloads/sinapi-cadernos-tecnicos/SINAPI-CT-INSTALACOES-PARA-CANTEIROS-DE-OBRAS.pdf" TargetMode="External"/><Relationship Id="rId9032" Type="http://schemas.openxmlformats.org/officeDocument/2006/relationships/hyperlink" Target="https://www.caixa.gov.br/Downloads/sinapi-cadernos-tecnicos/SINAPI-CT-TRANSFORMADORES.pdf" TargetMode="External"/><Relationship Id="rId1021" Type="http://schemas.openxmlformats.org/officeDocument/2006/relationships/hyperlink" Target="https://www.caixa.gov.br/Downloads/sinapi-cadernos-tecnicos/SINAPI-CT-BOCAS-PARA-BUEIROS.pdf" TargetMode="External"/><Relationship Id="rId4177" Type="http://schemas.openxmlformats.org/officeDocument/2006/relationships/hyperlink" Target="https://www.caixa.gov.br/Downloads/sinapi-cadernos-tecnicos/SINAPI-CT-GESSO.pdf" TargetMode="External"/><Relationship Id="rId4591" Type="http://schemas.openxmlformats.org/officeDocument/2006/relationships/hyperlink" Target="https://www.caixa.gov.br/Downloads/sinapi-cadernos-tecnicos/SINAPI-CT-INSTALACOES-ELETRICAS-ELETRODUTOS-CONEXOES-E-CONDULETES-APARENTES.pdf" TargetMode="External"/><Relationship Id="rId5228" Type="http://schemas.openxmlformats.org/officeDocument/2006/relationships/hyperlink" Target="https://www.caixa.gov.br/Downloads/sinapi-cadernos-tecnicos/SINAPI-CT-INSTALACOES-HIDRAULICAS-EM-PEX.pdf" TargetMode="External"/><Relationship Id="rId5642" Type="http://schemas.openxmlformats.org/officeDocument/2006/relationships/hyperlink" Target="https://www.caixa.gov.br/Downloads/sinapi-cadernos-tecnicos/SINAPI-CT-INSTALACOES-PREDIAIS-DE-AGUA-FRIA-EM-PVC.pdf" TargetMode="External"/><Relationship Id="rId8798" Type="http://schemas.openxmlformats.org/officeDocument/2006/relationships/hyperlink" Target="https://www.caixa.gov.br/Downloads/sinapi-cadernos-tecnicos/SINAPI-CT-REVESTIMENTOS-CERAMICOS-INTERNOS.pdf" TargetMode="External"/><Relationship Id="rId3193" Type="http://schemas.openxmlformats.org/officeDocument/2006/relationships/hyperlink" Target="https://www.caixa.gov.br/Downloads/sinapi-cadernos-tecnicos/SINAPI-CT-ESCAVACAO-VERTICAL-A-CEU-ABERTO.pdf" TargetMode="External"/><Relationship Id="rId4244" Type="http://schemas.openxmlformats.org/officeDocument/2006/relationships/hyperlink" Target="https://www.caixa.gov.br/Downloads/sinapi-cadernos-tecnicos/SINAPI-CT-GUIAS-E-SARJETAS.pdf" TargetMode="External"/><Relationship Id="rId1838" Type="http://schemas.openxmlformats.org/officeDocument/2006/relationships/hyperlink" Target="https://www.caixa.gov.br/Downloads/sinapi-cadernos-tecnicos/SINAPI-CT-CUSTOS-HORARIOS-PRODUTIVO-E-IMPRODUTIVO-DOS-EQUIPAMENTOS.pdf" TargetMode="External"/><Relationship Id="rId3260" Type="http://schemas.openxmlformats.org/officeDocument/2006/relationships/hyperlink" Target="https://www.caixa.gov.br/Downloads/sinapi-cadernos-tecnicos/SINAPI-CT-ESCAVACAO-VERTICAL-A-CEU-ABERTO.pdf" TargetMode="External"/><Relationship Id="rId4311" Type="http://schemas.openxmlformats.org/officeDocument/2006/relationships/hyperlink" Target="https://www.caixa.gov.br/Downloads/sinapi-cadernos-tecnicos/SINAPI-CT-ILUMINACAO-PREDIAL-E-MONITORAMENTO.pdf" TargetMode="External"/><Relationship Id="rId7467" Type="http://schemas.openxmlformats.org/officeDocument/2006/relationships/hyperlink" Target="https://www.caixa.gov.br/Downloads/sinapi-cadernos-tecnicos/SINAPI-CT-MONTAGEM-DE-GRUAS-E-CREMALHEIRAS.pdf" TargetMode="External"/><Relationship Id="rId8865" Type="http://schemas.openxmlformats.org/officeDocument/2006/relationships/hyperlink" Target="https://www.caixa.gov.br/Downloads/sinapi-cadernos-tecnicos/SINAPI-CT-SINALIZACAO-VERTICAL-VIARIA.pdf" TargetMode="External"/><Relationship Id="rId181" Type="http://schemas.openxmlformats.org/officeDocument/2006/relationships/hyperlink" Target="https://www.caixa.gov.br/Downloads/sinapi-cadernos-tecnicos/SINAPI-CT-ARGAMASSAS.pdf" TargetMode="External"/><Relationship Id="rId1905" Type="http://schemas.openxmlformats.org/officeDocument/2006/relationships/hyperlink" Target="https://www.caixa.gov.br/Downloads/sinapi-cadernos-tecnicos/SINAPI-CT-DEPRECIACAO-JUROS-IMPOSTOS-E-SEGUROS-MANUTENCAO-E-MATERIAIS-NA-OPERACAO-DOS-EQUIPAMENTOS.pdf" TargetMode="External"/><Relationship Id="rId6069" Type="http://schemas.openxmlformats.org/officeDocument/2006/relationships/hyperlink" Target="https://www.caixa.gov.br/Downloads/sinapi-cadernos-tecnicos/SINAPI-CT-INSTALACOES-DE-GAS-E-INCENDIO-EM-ACO-E-FERRO-GALVANIZADO.pdf" TargetMode="External"/><Relationship Id="rId7881" Type="http://schemas.openxmlformats.org/officeDocument/2006/relationships/hyperlink" Target="https://www.caixa.gov.br/Downloads/sinapi-cadernos-tecnicos/SINAPI-CT-PINTURA-EM-MADEIRA.pdf" TargetMode="External"/><Relationship Id="rId8518" Type="http://schemas.openxmlformats.org/officeDocument/2006/relationships/hyperlink" Target="https://www.caixa.gov.br/Downloads/sinapi-cadernos-tecnicos/SINAPI-CT-RECOMPOSICAO-DE-PAVIMENTOS.pdf" TargetMode="External"/><Relationship Id="rId8932" Type="http://schemas.openxmlformats.org/officeDocument/2006/relationships/hyperlink" Target="https://www.caixa.gov.br/Downloads/sinapi-cadernos-tecnicos/SINAPI-CT-SISTEMAS-DE-MEDICAO.pdf" TargetMode="External"/><Relationship Id="rId5085" Type="http://schemas.openxmlformats.org/officeDocument/2006/relationships/hyperlink" Target="https://www.caixa.gov.br/Downloads/sinapi-cadernos-tecnicos/SINAPI-CT-INSTALACOES-HIDRAULICAS-RESERVACAO-E-BOMBAS-DE-RECALQUE.pdf" TargetMode="External"/><Relationship Id="rId6483" Type="http://schemas.openxmlformats.org/officeDocument/2006/relationships/hyperlink" Target="https://www.caixa.gov.br/Downloads/sinapi-cadernos-tecnicos/SINAPI-CT-INSTALACOES-EM-COBRE.pdf" TargetMode="External"/><Relationship Id="rId7534" Type="http://schemas.openxmlformats.org/officeDocument/2006/relationships/hyperlink" Target="https://www.caixa.gov.br/Downloads/sinapi-cadernos-tecnicos/SINAPI-CT-PAREDES-DE-CONCRETO-ESTUCAMENTO.pdf" TargetMode="External"/><Relationship Id="rId998" Type="http://schemas.openxmlformats.org/officeDocument/2006/relationships/hyperlink" Target="https://www.caixa.gov.br/Downloads/sinapi-cadernos-tecnicos/SINAPI-CT-BOCAS-PARA-BUEIROS.pdf" TargetMode="External"/><Relationship Id="rId2679" Type="http://schemas.openxmlformats.org/officeDocument/2006/relationships/hyperlink" Target="https://www.caixa.gov.br/Downloads/sinapi-cadernos-tecnicos/SINAPI-CT-DEPRECIACAO-JUROS-IMPOSTOS-E-SEGUROS-MANUTENCAO-E-MATERIAIS-NA-OPERACAO-DOS-EQUIPAMENTOS.pdf" TargetMode="External"/><Relationship Id="rId6136" Type="http://schemas.openxmlformats.org/officeDocument/2006/relationships/hyperlink" Target="https://www.caixa.gov.br/Downloads/sinapi-cadernos-tecnicos/SINAPI-CT-INSTALACOES-DE-GAS-E-INCENDIO-EM-ACO-E-FERRO-GALVANIZADO.pdf" TargetMode="External"/><Relationship Id="rId6550" Type="http://schemas.openxmlformats.org/officeDocument/2006/relationships/hyperlink" Target="https://www.caixa.gov.br/Downloads/sinapi-cadernos-tecnicos/SINAPI-CT-INSTALACOES-EM-COBRE.pdf" TargetMode="External"/><Relationship Id="rId7601" Type="http://schemas.openxmlformats.org/officeDocument/2006/relationships/hyperlink" Target="https://www.caixa.gov.br/Downloads/sinapi-cadernos-tecnicos/SINAPI-CT-PARQUINHOS-E-EQUIPAMENTOS-DE-GINASTICA-AO-AR-LIVRE.pdf" TargetMode="External"/><Relationship Id="rId1695" Type="http://schemas.openxmlformats.org/officeDocument/2006/relationships/hyperlink" Target="https://www.caixa.gov.br/Downloads/sinapi-cadernos-tecnicos/SINAPI-CT-CUSTOS-HORARIOS-PRODUTIVO-E-IMPRODUTIVO-DOS-EQUIPAMENTOS.pdf" TargetMode="External"/><Relationship Id="rId2746" Type="http://schemas.openxmlformats.org/officeDocument/2006/relationships/hyperlink" Target="https://www.caixa.gov.br/Downloads/sinapi-cadernos-tecnicos/SINAPI-CT-DRENAGEM-DE-AR-CONDICIONADO.pdf" TargetMode="External"/><Relationship Id="rId5152" Type="http://schemas.openxmlformats.org/officeDocument/2006/relationships/hyperlink" Target="https://www.caixa.gov.br/Downloads/sinapi-cadernos-tecnicos/SINAPI-CT-INSTALACOES-HIDRAULICAS-EM-PEX.pdf" TargetMode="External"/><Relationship Id="rId6203" Type="http://schemas.openxmlformats.org/officeDocument/2006/relationships/hyperlink" Target="https://www.caixa.gov.br/Downloads/sinapi-cadernos-tecnicos/SINAPI-CT-INSTALACOES-DE-GAS-E-INCENDIO-EM-ACO-E-FERRO-GALVANIZADO.pdf" TargetMode="External"/><Relationship Id="rId9359" Type="http://schemas.openxmlformats.org/officeDocument/2006/relationships/hyperlink" Target="https://www.caixa.gov.br/Downloads/sinapi-cadernos-tecnicos/SINAPI-CT-TRANSPORTE-CARGA-E-DESCARGA-DE-MATERIAIS.pdf" TargetMode="External"/><Relationship Id="rId718" Type="http://schemas.openxmlformats.org/officeDocument/2006/relationships/hyperlink" Target="https://www.caixa.gov.br/Downloads/sinapi-cadernos-tecnicos/SINAPI-CT-ATERRO-E-REATERRO-DE-VALAS.pdf" TargetMode="External"/><Relationship Id="rId1348" Type="http://schemas.openxmlformats.org/officeDocument/2006/relationships/hyperlink" Target="https://www.caixa.gov.br/Downloads/sinapi-cadernos-tecnicos/SINAPI-CT-CONCRETO-PROTENDIDO.pdf" TargetMode="External"/><Relationship Id="rId1762" Type="http://schemas.openxmlformats.org/officeDocument/2006/relationships/hyperlink" Target="https://www.caixa.gov.br/Downloads/sinapi-cadernos-tecnicos/SINAPI-CT-CUSTOS-HORARIOS-PRODUTIVO-E-IMPRODUTIVO-DOS-EQUIPAMENTOS.pdf" TargetMode="External"/><Relationship Id="rId8375" Type="http://schemas.openxmlformats.org/officeDocument/2006/relationships/hyperlink" Target="https://www.caixa.gov.br/Downloads/sinapi-cadernos-tecnicos/SINAPI-CT-RADIER-PISO-DE-CONCRETO-E-LAJE-SOBRE-SOLO.pdf" TargetMode="External"/><Relationship Id="rId9426" Type="http://schemas.openxmlformats.org/officeDocument/2006/relationships/hyperlink" Target="https://www.caixa.gov.br/Downloads/sinapi-cadernos-tecnicos/SINAPI-CT-TUBULACAO-FLANGEADA-PARA-REDES-DE-AGUA.pdf" TargetMode="External"/><Relationship Id="rId1415" Type="http://schemas.openxmlformats.org/officeDocument/2006/relationships/hyperlink" Target="https://www.caixa.gov.br/Downloads/sinapi-cadernos-tecnicos/SINAPI-CT-CONTRAPISO.pdf" TargetMode="External"/><Relationship Id="rId2813" Type="http://schemas.openxmlformats.org/officeDocument/2006/relationships/hyperlink" Target="https://www.caixa.gov.br/Downloads/sinapi-cadernos-tecnicos/SINAPI-CT-DUTOS-PARA-AR-CONDICIONADO.pdf" TargetMode="External"/><Relationship Id="rId5969" Type="http://schemas.openxmlformats.org/officeDocument/2006/relationships/hyperlink" Target="https://www.caixa.gov.br/Downloads/sinapi-cadernos-tecnicos/SINAPI-CT-INSTALACOES-DE-GAS-E-INCENDIO-EM-ACO-E-FERRO-GALVANIZADO.pdf" TargetMode="External"/><Relationship Id="rId7391" Type="http://schemas.openxmlformats.org/officeDocument/2006/relationships/hyperlink" Target="https://www.caixa.gov.br/Downloads/sinapi-cadernos-tecnicos/SINAPI-CT-MASSA-UNICA-INTERNA.pdf" TargetMode="External"/><Relationship Id="rId8028" Type="http://schemas.openxmlformats.org/officeDocument/2006/relationships/hyperlink" Target="https://www.caixa.gov.br/Downloads/sinapi-cadernos-tecnicos/SINAPI-CT-POSTES-DE-CONCRETO-E-METALICOS.pdf" TargetMode="External"/><Relationship Id="rId8442" Type="http://schemas.openxmlformats.org/officeDocument/2006/relationships/hyperlink" Target="https://www.caixa.gov.br/Downloads/sinapi-cadernos-tecnicos/SINAPI-CT-RASGOS-E-FIXACOES.pdf" TargetMode="External"/><Relationship Id="rId54" Type="http://schemas.openxmlformats.org/officeDocument/2006/relationships/hyperlink" Target="https://www.caixa.gov.br/Downloads/sinapi-cadernos-tecnicos/SINAPI-CT-ALVENARIA-DE-VEDACAO.pdf" TargetMode="External"/><Relationship Id="rId4985" Type="http://schemas.openxmlformats.org/officeDocument/2006/relationships/hyperlink" Target="https://www.caixa.gov.br/Downloads/sinapi-cadernos-tecnicos/SINAPI-CT-INSTALACOES-HIDRAULICAS-RESERVACAO-E-BOMBAS-DE-RECALQUE.pdf" TargetMode="External"/><Relationship Id="rId7044" Type="http://schemas.openxmlformats.org/officeDocument/2006/relationships/hyperlink" Target="https://www.caixa.gov.br/Downloads/sinapi-metodologia/Livro_SINAPI_Calculos_Parametros.pdf" TargetMode="External"/><Relationship Id="rId2189" Type="http://schemas.openxmlformats.org/officeDocument/2006/relationships/hyperlink" Target="https://www.caixa.gov.br/Downloads/sinapi-cadernos-tecnicos/SINAPI-CT-DEPRECIACAO-JUROS-IMPOSTOS-E-SEGUROS-MANUTENCAO-E-MATERIAIS-NA-OPERACAO-DOS-EQUIPAMENTOS.pdf" TargetMode="External"/><Relationship Id="rId3587" Type="http://schemas.openxmlformats.org/officeDocument/2006/relationships/hyperlink" Target="https://www.caixa.gov.br/Downloads/sinapi-cadernos-tecnicos/SINAPI-CT-ESTACAS-BROCA-STRAUSS-E-ESCAVADA-COM-FLUIDO-ESTABILIZANTE.pdf" TargetMode="External"/><Relationship Id="rId4638" Type="http://schemas.openxmlformats.org/officeDocument/2006/relationships/hyperlink" Target="https://www.caixa.gov.br/Downloads/sinapi-cadernos-tecnicos/SINAPI-CT-INSTALACOES-ELETRICAS-QUADROS-CABOS-DISJUNTORES-CONTATORES-E-BARRAMENTOS-BLINDADOS.pdf" TargetMode="External"/><Relationship Id="rId6060" Type="http://schemas.openxmlformats.org/officeDocument/2006/relationships/hyperlink" Target="https://www.caixa.gov.br/Downloads/sinapi-cadernos-tecnicos/SINAPI-CT-INSTALACOES-DE-GAS-E-INCENDIO-EM-ACO-E-FERRO-GALVANIZADO.pdf" TargetMode="External"/><Relationship Id="rId3654" Type="http://schemas.openxmlformats.org/officeDocument/2006/relationships/hyperlink" Target="https://www.caixa.gov.br/Downloads/sinapi-cadernos-tecnicos/SINAPI-CT-ESTRUTURA-E-TRAMA-PARA-COBERTURA.pdf" TargetMode="External"/><Relationship Id="rId4705" Type="http://schemas.openxmlformats.org/officeDocument/2006/relationships/hyperlink" Target="https://www.caixa.gov.br/Downloads/sinapi-cadernos-tecnicos/SINAPI-CT-INSTALACOES-ELETRICAS-QUADROS-CABOS-DISJUNTORES-CONTATORES-E-BARRAMENTOS-BLINDADOS.pdf" TargetMode="External"/><Relationship Id="rId7111" Type="http://schemas.openxmlformats.org/officeDocument/2006/relationships/hyperlink" Target="https://www.caixa.gov.br/Downloads/sinapi-metodologia/Livro_SINAPI_Calculos_Parametros.pdf" TargetMode="External"/><Relationship Id="rId575" Type="http://schemas.openxmlformats.org/officeDocument/2006/relationships/hyperlink" Target="https://www.caixa.gov.br/Downloads/sinapi-cadernos-tecnicos/SINAPI-CT-ASSENTAMENTO-DE-TUBOS-DE-PVC-E-METALICOS-EM-REDES-DE-AGUA.pdf" TargetMode="External"/><Relationship Id="rId2256" Type="http://schemas.openxmlformats.org/officeDocument/2006/relationships/hyperlink" Target="https://www.caixa.gov.br/Downloads/sinapi-cadernos-tecnicos/SINAPI-CT-DEPRECIACAO-JUROS-IMPOSTOS-E-SEGUROS-MANUTENCAO-E-MATERIAIS-NA-OPERACAO-DOS-EQUIPAMENTOS.pdf" TargetMode="External"/><Relationship Id="rId2670" Type="http://schemas.openxmlformats.org/officeDocument/2006/relationships/hyperlink" Target="https://www.caixa.gov.br/Downloads/sinapi-cadernos-tecnicos/SINAPI-CT-DEPRECIACAO-JUROS-IMPOSTOS-E-SEGUROS-MANUTENCAO-E-MATERIAIS-NA-OPERACAO-DOS-EQUIPAMENTOS.pdf" TargetMode="External"/><Relationship Id="rId3307" Type="http://schemas.openxmlformats.org/officeDocument/2006/relationships/hyperlink" Target="https://www.caixa.gov.br/Downloads/sinapi-cadernos-tecnicos/SINAPI-CT-ESCAVACAO-DE-VALAS.pdf" TargetMode="External"/><Relationship Id="rId3721" Type="http://schemas.openxmlformats.org/officeDocument/2006/relationships/hyperlink" Target="https://www.caixa.gov.br/Downloads/sinapi-cadernos-tecnicos/SINAPI-CT-ESTRUTURA-E-TRAMA-PARA-COBERTURA.pdf" TargetMode="External"/><Relationship Id="rId6877" Type="http://schemas.openxmlformats.org/officeDocument/2006/relationships/hyperlink" Target="https://www.caixa.gov.br/Downloads/sinapi-metodologia/Livro_SINAPI_Calculos_Parametros.pdf" TargetMode="External"/><Relationship Id="rId7928" Type="http://schemas.openxmlformats.org/officeDocument/2006/relationships/hyperlink" Target="https://www.caixa.gov.br/Downloads/sinapi-cadernos-tecnicos/SINAPI-CT-PINTURA-EM-SUPERFICIES-METALICAS.pdf" TargetMode="External"/><Relationship Id="rId9283" Type="http://schemas.openxmlformats.org/officeDocument/2006/relationships/hyperlink" Target="https://www.caixa.gov.br/Downloads/sinapi-cadernos-tecnicos/SINAPI-CT-TRANSPORTE-CARGA-E-DESCARGA-DE-MATERIAIS.pdf" TargetMode="External"/><Relationship Id="rId228" Type="http://schemas.openxmlformats.org/officeDocument/2006/relationships/hyperlink" Target="https://www.caixa.gov.br/Downloads/sinapi-cadernos-tecnicos/SINAPI-CT-ARGAMASSAS.pdf" TargetMode="External"/><Relationship Id="rId642" Type="http://schemas.openxmlformats.org/officeDocument/2006/relationships/hyperlink" Target="https://www.caixa.gov.br/Downloads/sinapi-cadernos-tecnicos/SINAPI-CT-ASSENTAMENTO-DE-TUBOS-DE-ESGOTO-OU-DRENAGEM-PLUVIAL-EM-CONCRETO.pdf" TargetMode="External"/><Relationship Id="rId1272" Type="http://schemas.openxmlformats.org/officeDocument/2006/relationships/hyperlink" Target="https://www.caixa.gov.br/Downloads/sinapi-cadernos-tecnicos/SINAPI-CT-CHAPISCO.pdf" TargetMode="External"/><Relationship Id="rId2323" Type="http://schemas.openxmlformats.org/officeDocument/2006/relationships/hyperlink" Target="https://www.caixa.gov.br/Downloads/sinapi-cadernos-tecnicos/SINAPI-CT-DEPRECIACAO-JUROS-IMPOSTOS-E-SEGUROS-MANUTENCAO-E-MATERIAIS-NA-OPERACAO-DOS-EQUIPAMENTOS.pdf" TargetMode="External"/><Relationship Id="rId5479" Type="http://schemas.openxmlformats.org/officeDocument/2006/relationships/hyperlink" Target="https://www.caixa.gov.br/Downloads/sinapi-cadernos-tecnicos/SINAPI-CT-INSTALACOES-PREDIAIS-DE-AGUA-FRIA-EM-PVC.pdf" TargetMode="External"/><Relationship Id="rId5893" Type="http://schemas.openxmlformats.org/officeDocument/2006/relationships/hyperlink" Target="https://www.caixa.gov.br/Downloads/sinapi-cadernos-tecnicos/SINAPI-CT-INSTALACOES-PREDIAIS-DE-AGUAS-PLUVIAIS-TUBOS-CONEXOES-CAIXAS-E-RALOS.pdf" TargetMode="External"/><Relationship Id="rId9350" Type="http://schemas.openxmlformats.org/officeDocument/2006/relationships/hyperlink" Target="https://www.caixa.gov.br/Downloads/sinapi-cadernos-tecnicos/SINAPI-CT-TRANSPORTE-CARGA-E-DESCARGA-DE-MATERIAIS.pdf" TargetMode="External"/><Relationship Id="rId4495" Type="http://schemas.openxmlformats.org/officeDocument/2006/relationships/hyperlink" Target="https://www.caixa.gov.br/Downloads/sinapi-cadernos-tecnicos/SINAPI-CT-INSTALACOES-ELETRICAS-ELETRODUTOS-EMBUTIDOS-CABOS-CAIXAS-TOMADAS-E-INTERRUPTORES.pdf" TargetMode="External"/><Relationship Id="rId5546" Type="http://schemas.openxmlformats.org/officeDocument/2006/relationships/hyperlink" Target="https://www.caixa.gov.br/Downloads/sinapi-cadernos-tecnicos/SINAPI-CT-INSTALACOES-PREDIAIS-DE-AGUA-FRIA-EM-PVC.pdf" TargetMode="External"/><Relationship Id="rId6944" Type="http://schemas.openxmlformats.org/officeDocument/2006/relationships/hyperlink" Target="https://www.caixa.gov.br/Downloads/sinapi-metodologia/Livro_SINAPI_Calculos_Parametros.pdf" TargetMode="External"/><Relationship Id="rId9003" Type="http://schemas.openxmlformats.org/officeDocument/2006/relationships/hyperlink" Target="https://www.caixa.gov.br/Downloads/sinapi-cadernos-tecnicos/SINAPI-CT-TELHAMENTO-PARA-COBERTURA.pdf" TargetMode="External"/><Relationship Id="rId3097" Type="http://schemas.openxmlformats.org/officeDocument/2006/relationships/hyperlink" Target="https://www.caixa.gov.br/Downloads/sinapi-cadernos-tecnicos/SINAPI-CT-ESCADAS.pdf" TargetMode="External"/><Relationship Id="rId4148" Type="http://schemas.openxmlformats.org/officeDocument/2006/relationships/hyperlink" Target="https://www.caixa.gov.br/Downloads/sinapi-cadernos-tecnicos/SINAPI-CT-GALERIAS-COM-ADUELAS-DE-CONCRETO.pdf" TargetMode="External"/><Relationship Id="rId5960" Type="http://schemas.openxmlformats.org/officeDocument/2006/relationships/hyperlink" Target="https://www.caixa.gov.br/Downloads/sinapi-cadernos-tecnicos/SINAPI-CT-INSTALACOES-DE-GAS-E-INCENDIO-EM-ACO-E-FERRO-GALVANIZADO.pdf" TargetMode="External"/><Relationship Id="rId3164" Type="http://schemas.openxmlformats.org/officeDocument/2006/relationships/hyperlink" Target="https://www.caixa.gov.br/Downloads/sinapi-cadernos-tecnicos/SINAPI-CT-ESCAVACAO-HORIZONTAL.pdf" TargetMode="External"/><Relationship Id="rId4562" Type="http://schemas.openxmlformats.org/officeDocument/2006/relationships/hyperlink" Target="https://www.caixa.gov.br/Downloads/sinapi-cadernos-tecnicos/SINAPI-CT-INSTALACOES-ELETRICAS-ELETRODUTOS-CONEXOES-E-CONDULETES-APARENTES.pdf" TargetMode="External"/><Relationship Id="rId5613" Type="http://schemas.openxmlformats.org/officeDocument/2006/relationships/hyperlink" Target="https://www.caixa.gov.br/Downloads/sinapi-cadernos-tecnicos/SINAPI-CT-INSTALACOES-PREDIAIS-DE-AGUA-FRIA-EM-PVC.pdf" TargetMode="External"/><Relationship Id="rId8769" Type="http://schemas.openxmlformats.org/officeDocument/2006/relationships/hyperlink" Target="https://www.caixa.gov.br/Downloads/sinapi-cadernos-tecnicos/SINAPI-CT-REVESTIMENTOS-CERAMICOS-INTERNOS.pdf" TargetMode="External"/><Relationship Id="rId1809" Type="http://schemas.openxmlformats.org/officeDocument/2006/relationships/hyperlink" Target="https://www.caixa.gov.br/Downloads/sinapi-cadernos-tecnicos/SINAPI-CT-CUSTOS-HORARIOS-PRODUTIVO-E-IMPRODUTIVO-DOS-EQUIPAMENTOS.pdf" TargetMode="External"/><Relationship Id="rId4215" Type="http://schemas.openxmlformats.org/officeDocument/2006/relationships/hyperlink" Target="https://www.caixa.gov.br/Downloads/sinapi-cadernos-tecnicos/SINAPI-CT-GRAUTE-E-ARMACAO.pdf" TargetMode="External"/><Relationship Id="rId7785" Type="http://schemas.openxmlformats.org/officeDocument/2006/relationships/hyperlink" Target="https://www.caixa.gov.br/Downloads/sinapi-cadernos-tecnicos/SINAPI-CT-PERFURACAO-HORIZONTAL-DIRECIONAL-HDD.pdf" TargetMode="External"/><Relationship Id="rId8836" Type="http://schemas.openxmlformats.org/officeDocument/2006/relationships/hyperlink" Target="https://www.caixa.gov.br/Downloads/sinapi-cadernos-tecnicos/SINAPI-CT-SINALIZACAO-VERTICAL-VIARIA.pdf" TargetMode="External"/><Relationship Id="rId2180" Type="http://schemas.openxmlformats.org/officeDocument/2006/relationships/hyperlink" Target="https://www.caixa.gov.br/Downloads/sinapi-cadernos-tecnicos/SINAPI-CT-DEPRECIACAO-JUROS-IMPOSTOS-E-SEGUROS-MANUTENCAO-E-MATERIAIS-NA-OPERACAO-DOS-EQUIPAMENTOS.pdf" TargetMode="External"/><Relationship Id="rId3231" Type="http://schemas.openxmlformats.org/officeDocument/2006/relationships/hyperlink" Target="https://www.caixa.gov.br/Downloads/sinapi-cadernos-tecnicos/SINAPI-CT-ESCAVACAO-VERTICAL-A-CEU-ABERTO.pdf" TargetMode="External"/><Relationship Id="rId6387" Type="http://schemas.openxmlformats.org/officeDocument/2006/relationships/hyperlink" Target="https://www.caixa.gov.br/Downloads/sinapi-cadernos-tecnicos/SINAPI-CT-INSTALACOES-EM-COBRE.pdf" TargetMode="External"/><Relationship Id="rId7438" Type="http://schemas.openxmlformats.org/officeDocument/2006/relationships/hyperlink" Target="https://www.caixa.gov.br/Downloads/sinapi-cadernos-tecnicos/SINAPI-CT-MOBILIARIO-URBANO.pdf" TargetMode="External"/><Relationship Id="rId7852" Type="http://schemas.openxmlformats.org/officeDocument/2006/relationships/hyperlink" Target="https://www.caixa.gov.br/Downloads/sinapi-cadernos-tecnicos/SINAPI-CT-PINTURA-INTERNA.pdf" TargetMode="External"/><Relationship Id="rId8903" Type="http://schemas.openxmlformats.org/officeDocument/2006/relationships/hyperlink" Target="https://www.caixa.gov.br/Downloads/sinapi-cadernos-tecnicos/SINAPI-CT-SISTEMA-DE-PROTECAO-CONTRA-DESCARGAS-ATMOSFERICAS-SPDA.pdf" TargetMode="External"/><Relationship Id="rId152" Type="http://schemas.openxmlformats.org/officeDocument/2006/relationships/hyperlink" Target="https://www.caixa.gov.br/Downloads/sinapi-cadernos-tecnicos/SINAPI-CT-ARGAMASSAS.pdf" TargetMode="External"/><Relationship Id="rId2997" Type="http://schemas.openxmlformats.org/officeDocument/2006/relationships/hyperlink" Target="https://www.caixa.gov.br/Downloads/sinapi-cadernos-tecnicos/SINAPI-CT-EQUIPAMENTOS-DE-PROTECAO-COLETIVA.pdf" TargetMode="External"/><Relationship Id="rId6454" Type="http://schemas.openxmlformats.org/officeDocument/2006/relationships/hyperlink" Target="https://www.caixa.gov.br/Downloads/sinapi-cadernos-tecnicos/SINAPI-CT-INSTALACOES-EM-COBRE.pdf" TargetMode="External"/><Relationship Id="rId7505" Type="http://schemas.openxmlformats.org/officeDocument/2006/relationships/hyperlink" Target="https://www.caixa.gov.br/Downloads/sinapi-cadernos-tecnicos/SINAPI-CT-PAREDES-DE-CONCRETO-ARMACAO.pdf" TargetMode="External"/><Relationship Id="rId969" Type="http://schemas.openxmlformats.org/officeDocument/2006/relationships/hyperlink" Target="https://www.caixa.gov.br/Downloads/sinapi-cadernos-tecnicos/SINAPI-CT-ATERROS-BASES-SUB-BASES-E-IMPRIMACOES.pdf" TargetMode="External"/><Relationship Id="rId1599" Type="http://schemas.openxmlformats.org/officeDocument/2006/relationships/hyperlink" Target="https://www.caixa.gov.br/Downloads/sinapi-cadernos-tecnicos/SINAPI-CT-CUSTOS-HORARIOS-PRODUTIVO-E-IMPRODUTIVO-DOS-EQUIPAMENTOS.pdf" TargetMode="External"/><Relationship Id="rId5056" Type="http://schemas.openxmlformats.org/officeDocument/2006/relationships/hyperlink" Target="https://www.caixa.gov.br/Downloads/sinapi-cadernos-tecnicos/SINAPI-CT-INSTALACOES-HIDRAULICAS-RESERVACAO-E-BOMBAS-DE-RECALQUE.pdf" TargetMode="External"/><Relationship Id="rId5470" Type="http://schemas.openxmlformats.org/officeDocument/2006/relationships/hyperlink" Target="https://www.caixa.gov.br/Downloads/sinapi-cadernos-tecnicos/SINAPI-CT-INSTALACOES-PREDIAIS-DE-AGUA-FRIA-EM-PVC.pdf" TargetMode="External"/><Relationship Id="rId6107" Type="http://schemas.openxmlformats.org/officeDocument/2006/relationships/hyperlink" Target="https://www.caixa.gov.br/Downloads/sinapi-cadernos-tecnicos/SINAPI-CT-INSTALACOES-DE-GAS-E-INCENDIO-EM-ACO-E-FERRO-GALVANIZADO.pdf" TargetMode="External"/><Relationship Id="rId6521" Type="http://schemas.openxmlformats.org/officeDocument/2006/relationships/hyperlink" Target="https://www.caixa.gov.br/Downloads/sinapi-cadernos-tecnicos/SINAPI-CT-INSTALACOES-EM-COBRE.pdf" TargetMode="External"/><Relationship Id="rId9677" Type="http://schemas.openxmlformats.org/officeDocument/2006/relationships/hyperlink" Target="https://www.caixa.gov.br/Downloads/sinapi-cadernos-tecnicos/SINAPI-CT-VALVULAS-PARA-REDES-DE-SANEAMENTO.pdf" TargetMode="External"/><Relationship Id="rId4072" Type="http://schemas.openxmlformats.org/officeDocument/2006/relationships/hyperlink" Target="https://www.caixa.gov.br/Downloads/sinapi-cadernos-tecnicos/SINAPI-CT-FORMAS-PARA-ESTRUTURAS-DE-CONCRETO-ARMADO.pdf" TargetMode="External"/><Relationship Id="rId5123" Type="http://schemas.openxmlformats.org/officeDocument/2006/relationships/hyperlink" Target="https://www.caixa.gov.br/Downloads/sinapi-cadernos-tecnicos/SINAPI-CT-INSTALACOES-HIDRAULICAS-EM-PEX.pdf" TargetMode="External"/><Relationship Id="rId8279" Type="http://schemas.openxmlformats.org/officeDocument/2006/relationships/hyperlink" Target="https://www.caixa.gov.br/Downloads/sinapi-cadernos-tecnicos/SINAPI-CT-POCOS-DE-VISITA-E-CAIXAS-PARA-BOCAS-DE-LOBO.pdf" TargetMode="External"/><Relationship Id="rId1666" Type="http://schemas.openxmlformats.org/officeDocument/2006/relationships/hyperlink" Target="https://www.caixa.gov.br/Downloads/sinapi-cadernos-tecnicos/SINAPI-CT-CUSTOS-HORARIOS-PRODUTIVO-E-IMPRODUTIVO-DOS-EQUIPAMENTOS.pdf" TargetMode="External"/><Relationship Id="rId2717" Type="http://schemas.openxmlformats.org/officeDocument/2006/relationships/hyperlink" Target="https://www.caixa.gov.br/Downloads/sinapi-cadernos-tecnicos/SINAPI-CT-DISSIPADORES-DE-ENERGIA.pdf" TargetMode="External"/><Relationship Id="rId7295" Type="http://schemas.openxmlformats.org/officeDocument/2006/relationships/hyperlink" Target="https://www.caixa.gov.br/Downloads/sinapi-cadernos-tecnicos/SINAPI-CT-MASSA-UNICA-EXTERNA.pdf" TargetMode="External"/><Relationship Id="rId8693" Type="http://schemas.openxmlformats.org/officeDocument/2006/relationships/hyperlink" Target="https://www.caixa.gov.br/Downloads/sinapi-cadernos-tecnicos/SINAPI-CT-REDES-DE-AGUA-E-ESGOTO-EM-PEAD-LISO-(TUBOS-E-CONEXOES).pdf" TargetMode="External"/><Relationship Id="rId1319" Type="http://schemas.openxmlformats.org/officeDocument/2006/relationships/hyperlink" Target="https://www.caixa.gov.br/Downloads/sinapi-cadernos-tecnicos/SINAPI-CT-CONCRETO-PROJETADO.pdf" TargetMode="External"/><Relationship Id="rId1733" Type="http://schemas.openxmlformats.org/officeDocument/2006/relationships/hyperlink" Target="https://www.caixa.gov.br/Downloads/sinapi-cadernos-tecnicos/SINAPI-CT-CUSTOS-HORARIOS-PRODUTIVO-E-IMPRODUTIVO-DOS-EQUIPAMENTOS.pdf" TargetMode="External"/><Relationship Id="rId4889" Type="http://schemas.openxmlformats.org/officeDocument/2006/relationships/hyperlink" Target="https://www.caixa.gov.br/Downloads/sinapi-cadernos-tecnicos/SINAPI-CT-INSTALACOES-HIDRAULICAS-RESERVACAO-E-BOMBAS-DE-RECALQUE.pdf" TargetMode="External"/><Relationship Id="rId8346" Type="http://schemas.openxmlformats.org/officeDocument/2006/relationships/hyperlink" Target="https://www.caixa.gov.br/Downloads/sinapi-cadernos-tecnicos/SINAPI-CT-RADIER-PISO-DE-CONCRETO-E-LAJE-SOBRE-SOLO.pdf" TargetMode="External"/><Relationship Id="rId8760" Type="http://schemas.openxmlformats.org/officeDocument/2006/relationships/hyperlink" Target="https://www.caixa.gov.br/Downloads/sinapi-cadernos-tecnicos/SINAPI-CT-REVESTIMENTOS-CERAMICOS-EXTERNOS.pdf" TargetMode="External"/><Relationship Id="rId25" Type="http://schemas.openxmlformats.org/officeDocument/2006/relationships/hyperlink" Target="https://www.caixa.gov.br/Downloads/sinapi-cadernos-tecnicos/SINAPI-CT-ALVENARIA-ESTRUTURAL-BLOCOS-DE-CONCRETO.pdf" TargetMode="External"/><Relationship Id="rId1800" Type="http://schemas.openxmlformats.org/officeDocument/2006/relationships/hyperlink" Target="https://www.caixa.gov.br/Downloads/sinapi-cadernos-tecnicos/SINAPI-CT-CUSTOS-HORARIOS-PRODUTIVO-E-IMPRODUTIVO-DOS-EQUIPAMENTOS.pdf" TargetMode="External"/><Relationship Id="rId4956" Type="http://schemas.openxmlformats.org/officeDocument/2006/relationships/hyperlink" Target="https://www.caixa.gov.br/Downloads/sinapi-cadernos-tecnicos/SINAPI-CT-INSTALACOES-HIDRAULICAS-RESERVACAO-E-BOMBAS-DE-RECALQUE.pdf" TargetMode="External"/><Relationship Id="rId7362" Type="http://schemas.openxmlformats.org/officeDocument/2006/relationships/hyperlink" Target="https://www.caixa.gov.br/Downloads/sinapi-cadernos-tecnicos/SINAPI-CT-MASSA-UNICA-EXTERNA.pdf" TargetMode="External"/><Relationship Id="rId8413" Type="http://schemas.openxmlformats.org/officeDocument/2006/relationships/hyperlink" Target="https://www.caixa.gov.br/Downloads/sinapi-cadernos-tecnicos/SINAPI-CT-RASGOS-E-FIXACOES.pdf" TargetMode="External"/><Relationship Id="rId3558" Type="http://schemas.openxmlformats.org/officeDocument/2006/relationships/hyperlink" Target="https://www.caixa.gov.br/Downloads/sinapi-cadernos-tecnicos/SINAPI-CT-ESQUADRIAS-PORTAS.pdf" TargetMode="External"/><Relationship Id="rId3972" Type="http://schemas.openxmlformats.org/officeDocument/2006/relationships/hyperlink" Target="https://www.caixa.gov.br/Downloads/sinapi-cadernos-tecnicos/SINAPI-CT-FUNDACOES-RASAS-(BLOCOS-SAPATAS-VIGAS-BALDRAME).pdf" TargetMode="External"/><Relationship Id="rId4609" Type="http://schemas.openxmlformats.org/officeDocument/2006/relationships/hyperlink" Target="https://www.caixa.gov.br/Downloads/sinapi-cadernos-tecnicos/SINAPI-CT-INSTALACOES-ELETRICAS-ELETRODUTOS-CONEXOES-E-CONDULETES-APARENTES.pdf" TargetMode="External"/><Relationship Id="rId7015" Type="http://schemas.openxmlformats.org/officeDocument/2006/relationships/hyperlink" Target="https://www.caixa.gov.br/Downloads/sinapi-metodologia/Livro_SINAPI_Calculos_Parametros.pdf" TargetMode="External"/><Relationship Id="rId479" Type="http://schemas.openxmlformats.org/officeDocument/2006/relationships/hyperlink" Target="https://www.caixa.gov.br/Downloads/sinapi-cadernos-tecnicos/SINAPI-CT-ASSENTAMENTO-DE-TUBOS-DE-PVC-E-METALICOS-EM-REDES-DE-AGUA.pdf" TargetMode="External"/><Relationship Id="rId893" Type="http://schemas.openxmlformats.org/officeDocument/2006/relationships/hyperlink" Target="https://www.caixa.gov.br/Downloads/sinapi-cadernos-tecnicos/SINAPI-CT-ATERROS-BASES-SUB-BASES-E-IMPRIMACOES.pdf" TargetMode="External"/><Relationship Id="rId2574" Type="http://schemas.openxmlformats.org/officeDocument/2006/relationships/hyperlink" Target="https://www.caixa.gov.br/Downloads/sinapi-cadernos-tecnicos/SINAPI-CT-DEPRECIACAO-JUROS-IMPOSTOS-E-SEGUROS-MANUTENCAO-E-MATERIAIS-NA-OPERACAO-DOS-EQUIPAMENTOS.pdf" TargetMode="External"/><Relationship Id="rId3625" Type="http://schemas.openxmlformats.org/officeDocument/2006/relationships/hyperlink" Target="https://www.caixa.gov.br/Downloads/sinapi-cadernos-tecnicos/SINAPI-CT-ESTRUTURA-E-TRAMA-PARA-COBERTURA.pdf" TargetMode="External"/><Relationship Id="rId6031" Type="http://schemas.openxmlformats.org/officeDocument/2006/relationships/hyperlink" Target="https://www.caixa.gov.br/Downloads/sinapi-cadernos-tecnicos/SINAPI-CT-INSTALACOES-DE-GAS-E-INCENDIO-EM-ACO-E-FERRO-GALVANIZADO.pdf" TargetMode="External"/><Relationship Id="rId9187" Type="http://schemas.openxmlformats.org/officeDocument/2006/relationships/hyperlink" Target="https://www.caixa.gov.br/Downloads/sinapi-cadernos-tecnicos/SINAPI-CT-TRANSPORTE-DE-MATERIAIS-DENTRO-DO-CANTEIRO-DE-OBRAS.pdf" TargetMode="External"/><Relationship Id="rId546" Type="http://schemas.openxmlformats.org/officeDocument/2006/relationships/hyperlink" Target="https://www.caixa.gov.br/Downloads/sinapi-cadernos-tecnicos/SINAPI-CT-ASSENTAMENTO-DE-TUBOS-DE-PVC-E-METALICOS-EM-REDES-DE-AGUA.pdf" TargetMode="External"/><Relationship Id="rId1176" Type="http://schemas.openxmlformats.org/officeDocument/2006/relationships/hyperlink" Target="https://www.caixa.gov.br/Downloads/sinapi-cadernos-tecnicos/SINAPI-CT-CAIXAS-DE-AGUA-PARA-EDIFICACOES.pdf" TargetMode="External"/><Relationship Id="rId2227" Type="http://schemas.openxmlformats.org/officeDocument/2006/relationships/hyperlink" Target="https://www.caixa.gov.br/Downloads/sinapi-cadernos-tecnicos/SINAPI-CT-DEPRECIACAO-JUROS-IMPOSTOS-E-SEGUROS-MANUTENCAO-E-MATERIAIS-NA-OPERACAO-DOS-EQUIPAMENTOS.pdf" TargetMode="External"/><Relationship Id="rId9254" Type="http://schemas.openxmlformats.org/officeDocument/2006/relationships/hyperlink" Target="https://www.caixa.gov.br/Downloads/sinapi-cadernos-tecnicos/SINAPI-CT-TRANSPORTE-CARGA-E-DESCARGA-DE-MATERIAIS.pdf" TargetMode="External"/><Relationship Id="rId960" Type="http://schemas.openxmlformats.org/officeDocument/2006/relationships/hyperlink" Target="https://www.caixa.gov.br/Downloads/sinapi-cadernos-tecnicos/SINAPI-CT-ATERROS-BASES-SUB-BASES-E-IMPRIMACOES.pdf" TargetMode="External"/><Relationship Id="rId1243" Type="http://schemas.openxmlformats.org/officeDocument/2006/relationships/hyperlink" Target="https://www.caixa.gov.br/Downloads/sinapi-cadernos-tecnicos/SINAPI-CT-CERCAS-PROTETORES-E-ALAMBRADOS.pdf" TargetMode="External"/><Relationship Id="rId1590" Type="http://schemas.openxmlformats.org/officeDocument/2006/relationships/hyperlink" Target="https://www.caixa.gov.br/Downloads/sinapi-cadernos-tecnicos/SINAPI-CT-CUSTOS-HORARIOS-PRODUTIVO-E-IMPRODUTIVO-DOS-EQUIPAMENTOS.pdf" TargetMode="External"/><Relationship Id="rId2641" Type="http://schemas.openxmlformats.org/officeDocument/2006/relationships/hyperlink" Target="https://www.caixa.gov.br/Downloads/sinapi-cadernos-tecnicos/SINAPI-CT-DEPRECIACAO-JUROS-IMPOSTOS-E-SEGUROS-MANUTENCAO-E-MATERIAIS-NA-OPERACAO-DOS-EQUIPAMENTOS.pdf" TargetMode="External"/><Relationship Id="rId4399" Type="http://schemas.openxmlformats.org/officeDocument/2006/relationships/hyperlink" Target="https://www.caixa.gov.br/Downloads/sinapi-cadernos-tecnicos/SINAPI-CT-INSTALACOES-ELETRICAS-ELETRODUTOS-EMBUTIDOS-CABOS-CAIXAS-TOMADAS-E-INTERRUPTORES.pdf" TargetMode="External"/><Relationship Id="rId5797" Type="http://schemas.openxmlformats.org/officeDocument/2006/relationships/hyperlink" Target="https://www.caixa.gov.br/Downloads/sinapi-cadernos-tecnicos/SINAPI-CT-INSTALACOES-PREDIAIS-DE-AGUA-QUENTE-EM-CPVC.pdf" TargetMode="External"/><Relationship Id="rId6848" Type="http://schemas.openxmlformats.org/officeDocument/2006/relationships/hyperlink" Target="https://www.caixa.gov.br/Downloads/sinapi-metodologia/Livro_SINAPI_Calculos_Parametros.pdf" TargetMode="External"/><Relationship Id="rId8270" Type="http://schemas.openxmlformats.org/officeDocument/2006/relationships/hyperlink" Target="https://www.caixa.gov.br/Downloads/sinapi-cadernos-tecnicos/SINAPI-CT-POCOS-DE-VISITA-E-CAIXAS-PARA-BOCAS-DE-LOBO.pdf" TargetMode="External"/><Relationship Id="rId613" Type="http://schemas.openxmlformats.org/officeDocument/2006/relationships/hyperlink" Target="https://www.caixa.gov.br/Downloads/sinapi-cadernos-tecnicos/SINAPI-CT-ASSENTAMENTO-DE-TUBOS-DE-PVC-E-METALICOS-EM-REDES-DE-AGUA.pdf" TargetMode="External"/><Relationship Id="rId5864" Type="http://schemas.openxmlformats.org/officeDocument/2006/relationships/hyperlink" Target="https://www.caixa.gov.br/Downloads/sinapi-cadernos-tecnicos/SINAPI-CT-INSTALACOES-PREDIAIS-DE-AGUAS-PLUVIAIS-TUBOS-CONEXOES-CAIXAS-E-RALOS.pdf" TargetMode="External"/><Relationship Id="rId6915" Type="http://schemas.openxmlformats.org/officeDocument/2006/relationships/hyperlink" Target="https://www.caixa.gov.br/Downloads/sinapi-metodologia/Livro_SINAPI_Calculos_Parametros.pdf" TargetMode="External"/><Relationship Id="rId9321" Type="http://schemas.openxmlformats.org/officeDocument/2006/relationships/hyperlink" Target="https://www.caixa.gov.br/Downloads/sinapi-cadernos-tecnicos/SINAPI-CT-TRANSPORTE-CARGA-E-DESCARGA-DE-MATERIAIS.pdf" TargetMode="External"/><Relationship Id="rId1310" Type="http://schemas.openxmlformats.org/officeDocument/2006/relationships/hyperlink" Target="https://www.caixa.gov.br/Downloads/sinapi-cadernos-tecnicos/SINAPI-CT-CONCRETO-PROJETADO.pdf" TargetMode="External"/><Relationship Id="rId4466" Type="http://schemas.openxmlformats.org/officeDocument/2006/relationships/hyperlink" Target="https://www.caixa.gov.br/Downloads/sinapi-cadernos-tecnicos/SINAPI-CT-INSTALACOES-ELETRICAS-ELETRODUTOS-EMBUTIDOS-CABOS-CAIXAS-TOMADAS-E-INTERRUPTORES.pdf" TargetMode="External"/><Relationship Id="rId4880" Type="http://schemas.openxmlformats.org/officeDocument/2006/relationships/hyperlink" Target="https://www.caixa.gov.br/Downloads/sinapi-cadernos-tecnicos/SINAPI-CT-INSTALACOES-HIDRAULICAS-RESERVACAO-E-BOMBAS-DE-RECALQUE.pdf" TargetMode="External"/><Relationship Id="rId5517" Type="http://schemas.openxmlformats.org/officeDocument/2006/relationships/hyperlink" Target="https://www.caixa.gov.br/Downloads/sinapi-cadernos-tecnicos/SINAPI-CT-INSTALACOES-PREDIAIS-DE-AGUA-FRIA-EM-PVC.pdf" TargetMode="External"/><Relationship Id="rId5931" Type="http://schemas.openxmlformats.org/officeDocument/2006/relationships/hyperlink" Target="https://www.caixa.gov.br/Downloads/sinapi-cadernos-tecnicos/SINAPI-CT-INSTALACOES-DE-GAS-E-INCENDIO-EM-ACO-E-FERRO-GALVANIZADO.pdf" TargetMode="External"/><Relationship Id="rId3068" Type="http://schemas.openxmlformats.org/officeDocument/2006/relationships/hyperlink" Target="https://www.caixa.gov.br/Downloads/sinapi-cadernos-tecnicos/SINAPI-CT-ESCADAS.pdf" TargetMode="External"/><Relationship Id="rId3482" Type="http://schemas.openxmlformats.org/officeDocument/2006/relationships/hyperlink" Target="https://www.caixa.gov.br/Downloads/sinapi-cadernos-tecnicos/SINAPI-CT-ESQUADRIAS-PORTAS.pdf" TargetMode="External"/><Relationship Id="rId4119" Type="http://schemas.openxmlformats.org/officeDocument/2006/relationships/hyperlink" Target="https://www.caixa.gov.br/Downloads/sinapi-cadernos-tecnicos/SINAPI-CT-FORMAS-PARA-ESTRUTURAS-DE-CONCRETO-ARMADO.pdf" TargetMode="External"/><Relationship Id="rId4533" Type="http://schemas.openxmlformats.org/officeDocument/2006/relationships/hyperlink" Target="https://www.caixa.gov.br/Downloads/sinapi-cadernos-tecnicos/SINAPI-CT-INSTALACOES-ELETRICAS-ELETRODUTOS-EMBUTIDOS-CABOS-CAIXAS-TOMADAS-E-INTERRUPTORES.pdf" TargetMode="External"/><Relationship Id="rId7689" Type="http://schemas.openxmlformats.org/officeDocument/2006/relationships/hyperlink" Target="https://www.caixa.gov.br/Downloads/sinapi-cadernos-tecnicos/SINAPI-CT-PAVIMENTO-RIGIDO-DE-CONCRETO.pdf" TargetMode="External"/><Relationship Id="rId2084" Type="http://schemas.openxmlformats.org/officeDocument/2006/relationships/hyperlink" Target="https://www.caixa.gov.br/Downloads/sinapi-cadernos-tecnicos/SINAPI-CT-DEPRECIACAO-JUROS-IMPOSTOS-E-SEGUROS-MANUTENCAO-E-MATERIAIS-NA-OPERACAO-DOS-EQUIPAMENTOS.pdf" TargetMode="External"/><Relationship Id="rId3135" Type="http://schemas.openxmlformats.org/officeDocument/2006/relationships/hyperlink" Target="https://www.caixa.gov.br/Downloads/sinapi-cadernos-tecnicos/SINAPI-CT-ESCADAS.pdf" TargetMode="External"/><Relationship Id="rId4600" Type="http://schemas.openxmlformats.org/officeDocument/2006/relationships/hyperlink" Target="https://www.caixa.gov.br/Downloads/sinapi-cadernos-tecnicos/SINAPI-CT-INSTALACOES-ELETRICAS-ELETRODUTOS-CONEXOES-E-CONDULETES-APARENTES.pdf" TargetMode="External"/><Relationship Id="rId7756" Type="http://schemas.openxmlformats.org/officeDocument/2006/relationships/hyperlink" Target="https://www.caixa.gov.br/Downloads/sinapi-cadernos-tecnicos/SINAPI-CT-PERFURACAO-HORIZONTAL-DIRECIONAL-HDD.pdf" TargetMode="External"/><Relationship Id="rId470" Type="http://schemas.openxmlformats.org/officeDocument/2006/relationships/hyperlink" Target="https://www.caixa.gov.br/Downloads/sinapi-cadernos-tecnicos/SINAPI-CT-ASSENTAMENTO-DE-TUBOS-DE-PVC-E-METALICOS-EM-REDES-DE-AGUA.pdf" TargetMode="External"/><Relationship Id="rId2151" Type="http://schemas.openxmlformats.org/officeDocument/2006/relationships/hyperlink" Target="https://www.caixa.gov.br/Downloads/sinapi-cadernos-tecnicos/SINAPI-CT-DEPRECIACAO-JUROS-IMPOSTOS-E-SEGUROS-MANUTENCAO-E-MATERIAIS-NA-OPERACAO-DOS-EQUIPAMENTOS.pdf" TargetMode="External"/><Relationship Id="rId3202" Type="http://schemas.openxmlformats.org/officeDocument/2006/relationships/hyperlink" Target="https://www.caixa.gov.br/Downloads/sinapi-cadernos-tecnicos/SINAPI-CT-ESCAVACAO-VERTICAL-A-CEU-ABERTO.pdf" TargetMode="External"/><Relationship Id="rId6358" Type="http://schemas.openxmlformats.org/officeDocument/2006/relationships/hyperlink" Target="https://www.caixa.gov.br/Downloads/sinapi-cadernos-tecnicos/SINAPI-CT-INSTALACOES-DE-AR-CONDICIONADO-EM-COBRE.pdf" TargetMode="External"/><Relationship Id="rId7409" Type="http://schemas.openxmlformats.org/officeDocument/2006/relationships/hyperlink" Target="https://www.caixa.gov.br/Downloads/sinapi-cadernos-tecnicos/SINAPI-CT-MASSA-UNICA-INTERNA.pdf" TargetMode="External"/><Relationship Id="rId8807" Type="http://schemas.openxmlformats.org/officeDocument/2006/relationships/hyperlink" Target="https://www.caixa.gov.br/Downloads/sinapi-cadernos-tecnicos/SINAPI-CT-SINALIZACAO-HORIZONTAL-VIARIA.pdf" TargetMode="External"/><Relationship Id="rId123" Type="http://schemas.openxmlformats.org/officeDocument/2006/relationships/hyperlink" Target="https://www.caixa.gov.br/Downloads/sinapi-cadernos-tecnicos/SINAPI-CT-ARGAMASSAS.pdf" TargetMode="External"/><Relationship Id="rId5374" Type="http://schemas.openxmlformats.org/officeDocument/2006/relationships/hyperlink" Target="https://www.caixa.gov.br/Downloads/sinapi-cadernos-tecnicos/SINAPI-CT-INSTALACOES-PREDIAIS-DE-ESGOTO-TUBOS-E-CONEXOES.pdf" TargetMode="External"/><Relationship Id="rId6772" Type="http://schemas.openxmlformats.org/officeDocument/2006/relationships/hyperlink" Target="https://www.caixa.gov.br/Downloads/sinapi-metodologia/Livro_SINAPI_Calculos_Parametros.pdf" TargetMode="External"/><Relationship Id="rId7823" Type="http://schemas.openxmlformats.org/officeDocument/2006/relationships/hyperlink" Target="https://www.caixa.gov.br/Downloads/sinapi-cadernos-tecnicos/SINAPI-CT-PINTURA-EXTERNA.pdf" TargetMode="External"/><Relationship Id="rId2968" Type="http://schemas.openxmlformats.org/officeDocument/2006/relationships/hyperlink" Target="https://www.caixa.gov.br/Downloads/sinapi-cadernos-tecnicos/SINAPI-CT-ENERGIA-SOLAR-PARA-EDIFICACOES.pdf" TargetMode="External"/><Relationship Id="rId5027" Type="http://schemas.openxmlformats.org/officeDocument/2006/relationships/hyperlink" Target="https://www.caixa.gov.br/Downloads/sinapi-cadernos-tecnicos/SINAPI-CT-INSTALACOES-HIDRAULICAS-RESERVACAO-E-BOMBAS-DE-RECALQUE.pdf" TargetMode="External"/><Relationship Id="rId6425" Type="http://schemas.openxmlformats.org/officeDocument/2006/relationships/hyperlink" Target="https://www.caixa.gov.br/Downloads/sinapi-cadernos-tecnicos/SINAPI-CT-INSTALACOES-EM-COBRE.pdf" TargetMode="External"/><Relationship Id="rId1984" Type="http://schemas.openxmlformats.org/officeDocument/2006/relationships/hyperlink" Target="https://www.caixa.gov.br/Downloads/sinapi-cadernos-tecnicos/SINAPI-CT-DEPRECIACAO-JUROS-IMPOSTOS-E-SEGUROS-MANUTENCAO-E-MATERIAIS-NA-OPERACAO-DOS-EQUIPAMENTOS.pdf" TargetMode="External"/><Relationship Id="rId4390" Type="http://schemas.openxmlformats.org/officeDocument/2006/relationships/hyperlink" Target="https://www.caixa.gov.br/Downloads/sinapi-cadernos-tecnicos/SINAPI-CT-INSTALACOES-ELETRICAS-ELETRODUTOS-EMBUTIDOS-CABOS-CAIXAS-TOMADAS-E-INTERRUPTORES.pdf" TargetMode="External"/><Relationship Id="rId5441" Type="http://schemas.openxmlformats.org/officeDocument/2006/relationships/hyperlink" Target="https://www.caixa.gov.br/Downloads/sinapi-cadernos-tecnicos/SINAPI-CT-INSTALACOES-PREDIAIS-DE-ESGOTO-TUBOS-E-CONEXOES.pdf" TargetMode="External"/><Relationship Id="rId8597" Type="http://schemas.openxmlformats.org/officeDocument/2006/relationships/hyperlink" Target="https://www.caixa.gov.br/Downloads/sinapi-cadernos-tecnicos/SINAPI-CT-REDES-DE-LOGICA-TELEFONIA-E-IMAGEM.pdf" TargetMode="External"/><Relationship Id="rId9648" Type="http://schemas.openxmlformats.org/officeDocument/2006/relationships/hyperlink" Target="https://www.caixa.gov.br/Downloads/sinapi-cadernos-tecnicos/SINAPI-CT-VALVULAS-E-REGISTROS-PARA-SISTEMAS-PREDIAIS.pdf" TargetMode="External"/><Relationship Id="rId1637" Type="http://schemas.openxmlformats.org/officeDocument/2006/relationships/hyperlink" Target="https://www.caixa.gov.br/Downloads/sinapi-cadernos-tecnicos/SINAPI-CT-CUSTOS-HORARIOS-PRODUTIVO-E-IMPRODUTIVO-DOS-EQUIPAMENTOS.pdf" TargetMode="External"/><Relationship Id="rId4043" Type="http://schemas.openxmlformats.org/officeDocument/2006/relationships/hyperlink" Target="https://www.caixa.gov.br/Downloads/sinapi-cadernos-tecnicos/SINAPI-CT-FORMAS-PARA-ESTRUTURAS-DE-CONCRETO-ARMADO.pdf" TargetMode="External"/><Relationship Id="rId7199" Type="http://schemas.openxmlformats.org/officeDocument/2006/relationships/hyperlink" Target="https://www.caixa.gov.br/Downloads/sinapi-cadernos-tecnicos/SINAPI-CT-LOUCAS-E-METAIS.pdf" TargetMode="External"/><Relationship Id="rId8664" Type="http://schemas.openxmlformats.org/officeDocument/2006/relationships/hyperlink" Target="https://www.caixa.gov.br/Downloads/sinapi-cadernos-tecnicos/SINAPI-CT-REDES-DE-AGUA-E-ESGOTO-EM-PEAD-LISO-(TUBOS-E-CONEXOES).pdf" TargetMode="External"/><Relationship Id="rId9715" Type="http://schemas.openxmlformats.org/officeDocument/2006/relationships/hyperlink" Target="https://www.caixa.gov.br/Downloads/sinapi-cadernos-tecnicos/SINAPI-CT-VALVULAS-PARA-REDES-DE-SANEAMENTO.pdf" TargetMode="External"/><Relationship Id="rId1704" Type="http://schemas.openxmlformats.org/officeDocument/2006/relationships/hyperlink" Target="https://www.caixa.gov.br/Downloads/sinapi-cadernos-tecnicos/SINAPI-CT-CUSTOS-HORARIOS-PRODUTIVO-E-IMPRODUTIVO-DOS-EQUIPAMENTOS.pdf" TargetMode="External"/><Relationship Id="rId4110" Type="http://schemas.openxmlformats.org/officeDocument/2006/relationships/hyperlink" Target="https://www.caixa.gov.br/Downloads/sinapi-cadernos-tecnicos/SINAPI-CT-FORMAS-PARA-ESTRUTURAS-DE-CONCRETO-ARMADO.pdf" TargetMode="External"/><Relationship Id="rId7266" Type="http://schemas.openxmlformats.org/officeDocument/2006/relationships/hyperlink" Target="https://www.caixa.gov.br/Downloads/sinapi-cadernos-tecnicos/SINAPI-CT-LUMINARIAS-EXTERNAS.pdf" TargetMode="External"/><Relationship Id="rId7680" Type="http://schemas.openxmlformats.org/officeDocument/2006/relationships/hyperlink" Target="https://www.caixa.gov.br/Downloads/sinapi-cadernos-tecnicos/SINAPI-CT-PAVIMENTO-INTERTRAVADO.pdf" TargetMode="External"/><Relationship Id="rId8317" Type="http://schemas.openxmlformats.org/officeDocument/2006/relationships/hyperlink" Target="https://www.caixa.gov.br/Downloads/sinapi-cadernos-tecnicos/SINAPI-CT-PRODUCAO-DE-CONCRETOS-E-ARGAMASSAS-UTILIZANDO-AGREGADO-RECICLADO.pdf" TargetMode="External"/><Relationship Id="rId8731" Type="http://schemas.openxmlformats.org/officeDocument/2006/relationships/hyperlink" Target="https://www.caixa.gov.br/Downloads/sinapi-cadernos-tecnicos/SINAPI-CT-REDES-DE-AGUA-E-ESGOTO-EM-PEAD-LISO-(TUBOS-E-CONEXOES).pdf" TargetMode="External"/><Relationship Id="rId6282" Type="http://schemas.openxmlformats.org/officeDocument/2006/relationships/hyperlink" Target="https://www.caixa.gov.br/Downloads/sinapi-cadernos-tecnicos/SINAPI-CT-INSTALACOES-DE-GAS-EM-PEX-MULTICAMADAS.pdf" TargetMode="External"/><Relationship Id="rId7333" Type="http://schemas.openxmlformats.org/officeDocument/2006/relationships/hyperlink" Target="https://www.caixa.gov.br/Downloads/sinapi-cadernos-tecnicos/SINAPI-CT-MASSA-UNICA-EXTERNA.pdf" TargetMode="External"/><Relationship Id="rId797" Type="http://schemas.openxmlformats.org/officeDocument/2006/relationships/hyperlink" Target="https://www.caixa.gov.br/Downloads/sinapi-cadernos-tecnicos/SINAPI-CT-ATERROS-BASES-SUB-BASES-E-IMPRIMACOES.pdf" TargetMode="External"/><Relationship Id="rId2478" Type="http://schemas.openxmlformats.org/officeDocument/2006/relationships/hyperlink" Target="https://www.caixa.gov.br/Downloads/sinapi-cadernos-tecnicos/SINAPI-CT-DEPRECIACAO-JUROS-IMPOSTOS-E-SEGUROS-MANUTENCAO-E-MATERIAIS-NA-OPERACAO-DOS-EQUIPAMENTOS.pdf" TargetMode="External"/><Relationship Id="rId3876" Type="http://schemas.openxmlformats.org/officeDocument/2006/relationships/hyperlink" Target="https://www.caixa.gov.br/Downloads/sinapi-cadernos-tecnicos/SINAPI-CT-EXECUCAO-DE-TIRANTES.pdf" TargetMode="External"/><Relationship Id="rId4927" Type="http://schemas.openxmlformats.org/officeDocument/2006/relationships/hyperlink" Target="https://www.caixa.gov.br/Downloads/sinapi-cadernos-tecnicos/SINAPI-CT-INSTALACOES-HIDRAULICAS-RESERVACAO-E-BOMBAS-DE-RECALQUE.pdf" TargetMode="External"/><Relationship Id="rId2892" Type="http://schemas.openxmlformats.org/officeDocument/2006/relationships/hyperlink" Target="https://www.caixa.gov.br/Downloads/sinapi-cadernos-tecnicos/SINAPI-CT-ELETROCALHAS.pdf" TargetMode="External"/><Relationship Id="rId3529" Type="http://schemas.openxmlformats.org/officeDocument/2006/relationships/hyperlink" Target="https://www.caixa.gov.br/Downloads/sinapi-cadernos-tecnicos/SINAPI-CT-ESQUADRIAS-PORTAS.pdf" TargetMode="External"/><Relationship Id="rId3943" Type="http://schemas.openxmlformats.org/officeDocument/2006/relationships/hyperlink" Target="https://www.caixa.gov.br/Downloads/sinapi-cadernos-tecnicos/SINAPI-CT-FOSSAS-E-SUMIDOUROS.pdf" TargetMode="External"/><Relationship Id="rId6002" Type="http://schemas.openxmlformats.org/officeDocument/2006/relationships/hyperlink" Target="https://www.caixa.gov.br/Downloads/sinapi-cadernos-tecnicos/SINAPI-CT-INSTALACOES-DE-GAS-E-INCENDIO-EM-ACO-E-FERRO-GALVANIZADO.pdf" TargetMode="External"/><Relationship Id="rId7400" Type="http://schemas.openxmlformats.org/officeDocument/2006/relationships/hyperlink" Target="https://www.caixa.gov.br/Downloads/sinapi-cadernos-tecnicos/SINAPI-CT-MASSA-UNICA-INTERNA.pdf" TargetMode="External"/><Relationship Id="rId9158" Type="http://schemas.openxmlformats.org/officeDocument/2006/relationships/hyperlink" Target="https://www.caixa.gov.br/Downloads/sinapi-cadernos-tecnicos/SINAPI-CT-TRANSPORTE-DE-MATERIAIS-DENTRO-DO-CANTEIRO-DE-OBRAS.pdf" TargetMode="External"/><Relationship Id="rId864" Type="http://schemas.openxmlformats.org/officeDocument/2006/relationships/hyperlink" Target="https://www.caixa.gov.br/Downloads/sinapi-cadernos-tecnicos/SINAPI-CT-ATERROS-BASES-SUB-BASES-E-IMPRIMACOES.pdf" TargetMode="External"/><Relationship Id="rId1494" Type="http://schemas.openxmlformats.org/officeDocument/2006/relationships/hyperlink" Target="https://www.caixa.gov.br/Downloads/sinapi-cadernos-tecnicos/SINAPI-CT-CUSTOS-HORARIOS-PRODUTIVO-E-IMPRODUTIVO-DOS-EQUIPAMENTOS.pdf" TargetMode="External"/><Relationship Id="rId2545" Type="http://schemas.openxmlformats.org/officeDocument/2006/relationships/hyperlink" Target="https://www.caixa.gov.br/Downloads/sinapi-cadernos-tecnicos/SINAPI-CT-DEPRECIACAO-JUROS-IMPOSTOS-E-SEGUROS-MANUTENCAO-E-MATERIAIS-NA-OPERACAO-DOS-EQUIPAMENTOS.pdf" TargetMode="External"/><Relationship Id="rId9572" Type="http://schemas.openxmlformats.org/officeDocument/2006/relationships/hyperlink" Target="https://www.caixa.gov.br/Downloads/sinapi-cadernos-tecnicos/SINAPI-CT-VALVULAS-E-REGISTROS-PARA-SISTEMAS-PREDIAIS.pdf" TargetMode="External"/><Relationship Id="rId517" Type="http://schemas.openxmlformats.org/officeDocument/2006/relationships/hyperlink" Target="https://www.caixa.gov.br/Downloads/sinapi-cadernos-tecnicos/SINAPI-CT-ASSENTAMENTO-DE-TUBOS-DE-PVC-E-METALICOS-EM-REDES-DE-AGUA.pdf" TargetMode="External"/><Relationship Id="rId931" Type="http://schemas.openxmlformats.org/officeDocument/2006/relationships/hyperlink" Target="https://www.caixa.gov.br/Downloads/sinapi-cadernos-tecnicos/SINAPI-CT-ATERROS-BASES-SUB-BASES-E-IMPRIMACOES.pdf" TargetMode="External"/><Relationship Id="rId1147" Type="http://schemas.openxmlformats.org/officeDocument/2006/relationships/hyperlink" Target="https://www.caixa.gov.br/Downloads/sinapi-cadernos-tecnicos/SINAPI-CT-CAIXAS-ENTERRADAS.pdf" TargetMode="External"/><Relationship Id="rId1561" Type="http://schemas.openxmlformats.org/officeDocument/2006/relationships/hyperlink" Target="https://www.caixa.gov.br/Downloads/sinapi-cadernos-tecnicos/SINAPI-CT-CUSTOS-HORARIOS-PRODUTIVO-E-IMPRODUTIVO-DOS-EQUIPAMENTOS.pdf" TargetMode="External"/><Relationship Id="rId2612" Type="http://schemas.openxmlformats.org/officeDocument/2006/relationships/hyperlink" Target="https://www.caixa.gov.br/Downloads/sinapi-cadernos-tecnicos/SINAPI-CT-DEPRECIACAO-JUROS-IMPOSTOS-E-SEGUROS-MANUTENCAO-E-MATERIAIS-NA-OPERACAO-DOS-EQUIPAMENTOS.pdf" TargetMode="External"/><Relationship Id="rId5768" Type="http://schemas.openxmlformats.org/officeDocument/2006/relationships/hyperlink" Target="https://www.caixa.gov.br/Downloads/sinapi-cadernos-tecnicos/SINAPI-CT-INSTALACOES-PREDIAIS-DE-AGUA-QUENTE-EM-CPVC.pdf" TargetMode="External"/><Relationship Id="rId6819" Type="http://schemas.openxmlformats.org/officeDocument/2006/relationships/hyperlink" Target="https://www.caixa.gov.br/Downloads/sinapi-metodologia/Livro_SINAPI_Calculos_Parametros.pdf" TargetMode="External"/><Relationship Id="rId8174" Type="http://schemas.openxmlformats.org/officeDocument/2006/relationships/hyperlink" Target="https://www.caixa.gov.br/Downloads/sinapi-cadernos-tecnicos/SINAPI-CT-POCOS-DE-VISITA-E-CAIXAS-PARA-BOCAS-DE-LOBO.pdf" TargetMode="External"/><Relationship Id="rId9225" Type="http://schemas.openxmlformats.org/officeDocument/2006/relationships/hyperlink" Target="https://www.caixa.gov.br/Downloads/sinapi-cadernos-tecnicos/SINAPI-CT-TRANSPORTE-DE-MATERIAIS-DENTRO-DO-CANTEIRO-DE-OBRAS.pdf" TargetMode="External"/><Relationship Id="rId1214" Type="http://schemas.openxmlformats.org/officeDocument/2006/relationships/hyperlink" Target="https://www.caixa.gov.br/Downloads/sinapi-cadernos-tecnicos/SINAPI-CT-CANALETAS-GRELHAS-E-CAIXAS-COM-GRELHA-PARA-DRENAGEM.pdf" TargetMode="External"/><Relationship Id="rId4784" Type="http://schemas.openxmlformats.org/officeDocument/2006/relationships/hyperlink" Target="https://www.caixa.gov.br/Downloads/sinapi-cadernos-tecnicos/SINAPI-CT-INSTALACOES-ELETRICAS-REDE-DE-DISTRIBUICAO.pdf" TargetMode="External"/><Relationship Id="rId5835" Type="http://schemas.openxmlformats.org/officeDocument/2006/relationships/hyperlink" Target="https://www.caixa.gov.br/Downloads/sinapi-cadernos-tecnicos/SINAPI-CT-INSTALACOES-PREDIAIS-DE-AGUAS-PLUVIAIS-TUBOS-CONEXOES-CAIXAS-E-RALOS.pdf" TargetMode="External"/><Relationship Id="rId7190" Type="http://schemas.openxmlformats.org/officeDocument/2006/relationships/hyperlink" Target="https://www.caixa.gov.br/Downloads/sinapi-cadernos-tecnicos/SINAPI-CT-LOUCAS-E-METAIS.pdf" TargetMode="External"/><Relationship Id="rId8241" Type="http://schemas.openxmlformats.org/officeDocument/2006/relationships/hyperlink" Target="https://www.caixa.gov.br/Downloads/sinapi-cadernos-tecnicos/SINAPI-CT-POCOS-DE-VISITA-E-CAIXAS-PARA-BOCAS-DE-LOBO.pdf" TargetMode="External"/><Relationship Id="rId3386" Type="http://schemas.openxmlformats.org/officeDocument/2006/relationships/hyperlink" Target="https://www.caixa.gov.br/Downloads/sinapi-cadernos-tecnicos/SINAPI-CT-ESCORAMENTO-E-PREPARO-DE-FUNDO-DE-VALAS.pdf" TargetMode="External"/><Relationship Id="rId4437" Type="http://schemas.openxmlformats.org/officeDocument/2006/relationships/hyperlink" Target="https://www.caixa.gov.br/Downloads/sinapi-cadernos-tecnicos/SINAPI-CT-INSTALACOES-ELETRICAS-ELETRODUTOS-EMBUTIDOS-CABOS-CAIXAS-TOMADAS-E-INTERRUPTORES.pdf" TargetMode="External"/><Relationship Id="rId3039" Type="http://schemas.openxmlformats.org/officeDocument/2006/relationships/hyperlink" Target="https://www.caixa.gov.br/Downloads/sinapi-cadernos-tecnicos/SINAPI-CT-EQUIPAMENTOS-DE-PROTECAO-COLETIVA.pdf" TargetMode="External"/><Relationship Id="rId3453" Type="http://schemas.openxmlformats.org/officeDocument/2006/relationships/hyperlink" Target="https://www.caixa.gov.br/Downloads/sinapi-cadernos-tecnicos/SINAPI-CT-ESQUADRIAS-JANELAS.pdf" TargetMode="External"/><Relationship Id="rId4851" Type="http://schemas.openxmlformats.org/officeDocument/2006/relationships/hyperlink" Target="https://www.caixa.gov.br/Downloads/sinapi-cadernos-tecnicos/SINAPI-CT-INSTALACOES-HIDRAULICAS-RESERVACAO-E-BOMBAS-DE-RECALQUE.pdf" TargetMode="External"/><Relationship Id="rId5902" Type="http://schemas.openxmlformats.org/officeDocument/2006/relationships/hyperlink" Target="https://www.caixa.gov.br/Downloads/sinapi-cadernos-tecnicos/SINAPI-CT-INSTALACOES-DE-DIVISORIAS-DIVERSAS.pdf" TargetMode="External"/><Relationship Id="rId374" Type="http://schemas.openxmlformats.org/officeDocument/2006/relationships/hyperlink" Target="https://www.caixa.gov.br/Downloads/sinapi-cadernos-tecnicos/SINAPI-CT-ASSENTAMENTO-DE-TUBOS-DE-ESGOTO-EM-PVC-E-PEAD.pdf" TargetMode="External"/><Relationship Id="rId2055" Type="http://schemas.openxmlformats.org/officeDocument/2006/relationships/hyperlink" Target="https://www.caixa.gov.br/Downloads/sinapi-cadernos-tecnicos/SINAPI-CT-DEPRECIACAO-JUROS-IMPOSTOS-E-SEGUROS-MANUTENCAO-E-MATERIAIS-NA-OPERACAO-DOS-EQUIPAMENTOS.pdf" TargetMode="External"/><Relationship Id="rId3106" Type="http://schemas.openxmlformats.org/officeDocument/2006/relationships/hyperlink" Target="https://www.caixa.gov.br/Downloads/sinapi-cadernos-tecnicos/SINAPI-CT-ESCADAS.pdf" TargetMode="External"/><Relationship Id="rId4504" Type="http://schemas.openxmlformats.org/officeDocument/2006/relationships/hyperlink" Target="https://www.caixa.gov.br/Downloads/sinapi-cadernos-tecnicos/SINAPI-CT-INSTALACOES-ELETRICAS-ELETRODUTOS-EMBUTIDOS-CABOS-CAIXAS-TOMADAS-E-INTERRUPTORES.pdf" TargetMode="External"/><Relationship Id="rId9082" Type="http://schemas.openxmlformats.org/officeDocument/2006/relationships/hyperlink" Target="https://www.caixa.gov.br/Downloads/sinapi-cadernos-tecnicos/SINAPI-CT-TRANSPORTE-FLUVIAL-CARGA-E-DESCARGA.pdf" TargetMode="External"/><Relationship Id="rId3520" Type="http://schemas.openxmlformats.org/officeDocument/2006/relationships/hyperlink" Target="https://www.caixa.gov.br/Downloads/sinapi-cadernos-tecnicos/SINAPI-CT-ESQUADRIAS-PORTAS.pdf" TargetMode="External"/><Relationship Id="rId6676" Type="http://schemas.openxmlformats.org/officeDocument/2006/relationships/hyperlink" Target="https://www.caixa.gov.br/Downloads/sinapi-cadernos-tecnicos/SINAPI-CT-LASTRO.pdf" TargetMode="External"/><Relationship Id="rId7727" Type="http://schemas.openxmlformats.org/officeDocument/2006/relationships/hyperlink" Target="https://www.caixa.gov.br/Downloads/sinapi-cadernos-tecnicos/SINAPI-CT-PEITORIS-E-CHAPINS.pdf" TargetMode="External"/><Relationship Id="rId441" Type="http://schemas.openxmlformats.org/officeDocument/2006/relationships/hyperlink" Target="https://www.caixa.gov.br/Downloads/sinapi-cadernos-tecnicos/SINAPI-CT-ASSENTAMENTO-DE-TUBOS-DE-PVC-E-METALICOS-EM-REDES-DE-AGUA.pdf" TargetMode="External"/><Relationship Id="rId1071" Type="http://schemas.openxmlformats.org/officeDocument/2006/relationships/hyperlink" Target="https://www.caixa.gov.br/Downloads/sinapi-cadernos-tecnicos/SINAPI-CT-BOMBAS-HIDRAULICAS-CENTRIFUGAS-HORIZONTAIS-E-SUBMERSIVEIS.pdf" TargetMode="External"/><Relationship Id="rId2122" Type="http://schemas.openxmlformats.org/officeDocument/2006/relationships/hyperlink" Target="https://www.caixa.gov.br/Downloads/sinapi-cadernos-tecnicos/SINAPI-CT-DEPRECIACAO-JUROS-IMPOSTOS-E-SEGUROS-MANUTENCAO-E-MATERIAIS-NA-OPERACAO-DOS-EQUIPAMENTOS.pdf" TargetMode="External"/><Relationship Id="rId5278" Type="http://schemas.openxmlformats.org/officeDocument/2006/relationships/hyperlink" Target="https://www.caixa.gov.br/Downloads/sinapi-cadernos-tecnicos/SINAPI-CT-INSTALACOES-HIDRAULICAS-EM-PPR.pdf" TargetMode="External"/><Relationship Id="rId5692" Type="http://schemas.openxmlformats.org/officeDocument/2006/relationships/hyperlink" Target="https://www.caixa.gov.br/Downloads/sinapi-cadernos-tecnicos/SINAPI-CT-INSTALACOES-PREDIAIS-DE-AGUA-QUENTE-EM-CPVC.pdf" TargetMode="External"/><Relationship Id="rId6329" Type="http://schemas.openxmlformats.org/officeDocument/2006/relationships/hyperlink" Target="https://www.caixa.gov.br/Downloads/sinapi-cadernos-tecnicos/SINAPI-CT-INSTALACOES-DE-AR-CONDICIONADO.pdf" TargetMode="External"/><Relationship Id="rId6743" Type="http://schemas.openxmlformats.org/officeDocument/2006/relationships/hyperlink" Target="https://www.caixa.gov.br/Downloads/sinapi-cadernos-tecnicos/SINAPI-CT-LIMPEZA-DE-OBRA.pdf" TargetMode="External"/><Relationship Id="rId1888" Type="http://schemas.openxmlformats.org/officeDocument/2006/relationships/hyperlink" Target="https://www.caixa.gov.br/Downloads/sinapi-cadernos-tecnicos/SINAPI-CT-DEMOLICOES-E-REMOCOES.pdf" TargetMode="External"/><Relationship Id="rId2939" Type="http://schemas.openxmlformats.org/officeDocument/2006/relationships/hyperlink" Target="https://www.caixa.gov.br/Downloads/sinapi-cadernos-tecnicos/SINAPI-CT-ELETROCALHAS.pdf" TargetMode="External"/><Relationship Id="rId4294" Type="http://schemas.openxmlformats.org/officeDocument/2006/relationships/hyperlink" Target="https://www.caixa.gov.br/Downloads/sinapi-cadernos-tecnicos/SINAPI-CT-ILUMINACAO-PREDIAL-E-MONITORAMENTO.pdf" TargetMode="External"/><Relationship Id="rId5345" Type="http://schemas.openxmlformats.org/officeDocument/2006/relationships/hyperlink" Target="https://www.caixa.gov.br/Downloads/sinapi-cadernos-tecnicos/SINAPI-CT-INSTALACOES-PREDIAIS-DE-ESGOTO-CAIXAS-E-RALOS.pdf" TargetMode="External"/><Relationship Id="rId6810" Type="http://schemas.openxmlformats.org/officeDocument/2006/relationships/hyperlink" Target="https://www.caixa.gov.br/Downloads/sinapi-metodologia/Livro_SINAPI_Calculos_Parametros.pdf" TargetMode="External"/><Relationship Id="rId4361" Type="http://schemas.openxmlformats.org/officeDocument/2006/relationships/hyperlink" Target="https://www.caixa.gov.br/Downloads/sinapi-cadernos-tecnicos/SINAPI-CT-INSTALACOES-ELETRICAS-ELETRODUTOS-EMBUTIDOS-CABOS-CAIXAS-TOMADAS-E-INTERRUPTORES.pdf" TargetMode="External"/><Relationship Id="rId5412" Type="http://schemas.openxmlformats.org/officeDocument/2006/relationships/hyperlink" Target="https://www.caixa.gov.br/Downloads/sinapi-cadernos-tecnicos/SINAPI-CT-INSTALACOES-PREDIAIS-DE-ESGOTO-TUBOS-E-CONEXOES.pdf" TargetMode="External"/><Relationship Id="rId8568" Type="http://schemas.openxmlformats.org/officeDocument/2006/relationships/hyperlink" Target="https://www.caixa.gov.br/Downloads/sinapi-cadernos-tecnicos/SINAPI-CT-REDES-ENTERRADAS-DE-DISTRIBUICAO-ELETRICA.pdf" TargetMode="External"/><Relationship Id="rId9619" Type="http://schemas.openxmlformats.org/officeDocument/2006/relationships/hyperlink" Target="https://www.caixa.gov.br/Downloads/sinapi-cadernos-tecnicos/SINAPI-CT-VALVULAS-E-REGISTROS-PARA-SISTEMAS-PREDIAIS.pdf" TargetMode="External"/><Relationship Id="rId1955" Type="http://schemas.openxmlformats.org/officeDocument/2006/relationships/hyperlink" Target="https://www.caixa.gov.br/Downloads/sinapi-cadernos-tecnicos/SINAPI-CT-DEPRECIACAO-JUROS-IMPOSTOS-E-SEGUROS-MANUTENCAO-E-MATERIAIS-NA-OPERACAO-DOS-EQUIPAMENTOS.pdf" TargetMode="External"/><Relationship Id="rId4014" Type="http://schemas.openxmlformats.org/officeDocument/2006/relationships/hyperlink" Target="https://www.caixa.gov.br/Downloads/sinapi-cadernos-tecnicos/SINAPI-CT-FUNDACOES-RASAS-(BLOCOS-SAPATAS-VIGAS-BALDRAME).pdf" TargetMode="External"/><Relationship Id="rId7584" Type="http://schemas.openxmlformats.org/officeDocument/2006/relationships/hyperlink" Target="https://www.caixa.gov.br/Downloads/sinapi-cadernos-tecnicos/SINAPI-CT-PAREDES-EM-DRYWALL.pdf" TargetMode="External"/><Relationship Id="rId8982" Type="http://schemas.openxmlformats.org/officeDocument/2006/relationships/hyperlink" Target="https://www.caixa.gov.br/Downloads/sinapi-cadernos-tecnicos/SINAPI-CT-SUPRESSAO-VEGETAL.pdf" TargetMode="External"/><Relationship Id="rId1608" Type="http://schemas.openxmlformats.org/officeDocument/2006/relationships/hyperlink" Target="https://www.caixa.gov.br/Downloads/sinapi-cadernos-tecnicos/SINAPI-CT-CUSTOS-HORARIOS-PRODUTIVO-E-IMPRODUTIVO-DOS-EQUIPAMENTOS.pdf" TargetMode="External"/><Relationship Id="rId3030" Type="http://schemas.openxmlformats.org/officeDocument/2006/relationships/hyperlink" Target="https://www.caixa.gov.br/Downloads/sinapi-cadernos-tecnicos/SINAPI-CT-EQUIPAMENTOS-DE-PROTECAO-COLETIVA.pdf" TargetMode="External"/><Relationship Id="rId6186" Type="http://schemas.openxmlformats.org/officeDocument/2006/relationships/hyperlink" Target="https://www.caixa.gov.br/Downloads/sinapi-cadernos-tecnicos/SINAPI-CT-INSTALACOES-DE-GAS-E-INCENDIO-EM-ACO-E-FERRO-GALVANIZADO.pdf" TargetMode="External"/><Relationship Id="rId7237" Type="http://schemas.openxmlformats.org/officeDocument/2006/relationships/hyperlink" Target="https://www.caixa.gov.br/Downloads/sinapi-cadernos-tecnicos/SINAPI-CT-LOUCAS-E-METAIS.pdf" TargetMode="External"/><Relationship Id="rId8635" Type="http://schemas.openxmlformats.org/officeDocument/2006/relationships/hyperlink" Target="https://www.caixa.gov.br/Downloads/sinapi-cadernos-tecnicos/SINAPI-CT-REDES-DE-LOGICA-TELEFONIA-E-IMAGEM.pdf" TargetMode="External"/><Relationship Id="rId7651" Type="http://schemas.openxmlformats.org/officeDocument/2006/relationships/hyperlink" Target="https://www.caixa.gov.br/Downloads/sinapi-cadernos-tecnicos/SINAPI-CT-PAVIMENTACOES-DIVERSAS-PARALELEPIPEDOS-E-PEDRAS-POLIEDRICAS.pdf" TargetMode="External"/><Relationship Id="rId8702" Type="http://schemas.openxmlformats.org/officeDocument/2006/relationships/hyperlink" Target="https://www.caixa.gov.br/Downloads/sinapi-cadernos-tecnicos/SINAPI-CT-REDES-DE-AGUA-E-ESGOTO-EM-PEAD-LISO-(TUBOS-E-CONEXOES).pdf" TargetMode="External"/><Relationship Id="rId2796" Type="http://schemas.openxmlformats.org/officeDocument/2006/relationships/hyperlink" Target="https://www.caixa.gov.br/Downloads/sinapi-cadernos-tecnicos/SINAPI-CT-DRENOS.pdf" TargetMode="External"/><Relationship Id="rId3847" Type="http://schemas.openxmlformats.org/officeDocument/2006/relationships/hyperlink" Target="https://www.caixa.gov.br/Downloads/sinapi-cadernos-tecnicos/SINAPI-CT-EXECUCAO-DE-TIRANTES.pdf" TargetMode="External"/><Relationship Id="rId6253" Type="http://schemas.openxmlformats.org/officeDocument/2006/relationships/hyperlink" Target="https://www.caixa.gov.br/Downloads/sinapi-cadernos-tecnicos/SINAPI-CT-INSTALACOES-DE-GAS-EM-PEX-MULTICAMADAS.pdf" TargetMode="External"/><Relationship Id="rId7304" Type="http://schemas.openxmlformats.org/officeDocument/2006/relationships/hyperlink" Target="https://www.caixa.gov.br/Downloads/sinapi-cadernos-tecnicos/SINAPI-CT-MASSA-UNICA-EXTERNA.pdf" TargetMode="External"/><Relationship Id="rId768" Type="http://schemas.openxmlformats.org/officeDocument/2006/relationships/hyperlink" Target="https://www.caixa.gov.br/Downloads/sinapi-cadernos-tecnicos/SINAPI-CT-ATERROS-BASES-SUB-BASES-E-IMPRIMACOES.pdf" TargetMode="External"/><Relationship Id="rId1398" Type="http://schemas.openxmlformats.org/officeDocument/2006/relationships/hyperlink" Target="https://www.caixa.gov.br/Downloads/sinapi-cadernos-tecnicos/SINAPI-CT-CONTRAPISO.pdf" TargetMode="External"/><Relationship Id="rId2449" Type="http://schemas.openxmlformats.org/officeDocument/2006/relationships/hyperlink" Target="https://www.caixa.gov.br/Downloads/sinapi-cadernos-tecnicos/SINAPI-CT-DEPRECIACAO-JUROS-IMPOSTOS-E-SEGUROS-MANUTENCAO-E-MATERIAIS-NA-OPERACAO-DOS-EQUIPAMENTOS.pdf" TargetMode="External"/><Relationship Id="rId2863" Type="http://schemas.openxmlformats.org/officeDocument/2006/relationships/hyperlink" Target="https://www.caixa.gov.br/Downloads/sinapi-cadernos-tecnicos/SINAPI-CT-ELETROCALHAS.pdf" TargetMode="External"/><Relationship Id="rId3914" Type="http://schemas.openxmlformats.org/officeDocument/2006/relationships/hyperlink" Target="https://www.caixa.gov.br/Downloads/sinapi-cadernos-tecnicos/SINAPI-CT-FORROS.pdf" TargetMode="External"/><Relationship Id="rId6320" Type="http://schemas.openxmlformats.org/officeDocument/2006/relationships/hyperlink" Target="https://www.caixa.gov.br/Downloads/sinapi-cadernos-tecnicos/SINAPI-CT-INSTALACOES-DE-AR-CONDICIONADO.pdf" TargetMode="External"/><Relationship Id="rId9476" Type="http://schemas.openxmlformats.org/officeDocument/2006/relationships/hyperlink" Target="https://www.caixa.gov.br/Downloads/sinapi-cadernos-tecnicos/SINAPI-CT-USINAGENS.pdf" TargetMode="External"/><Relationship Id="rId835" Type="http://schemas.openxmlformats.org/officeDocument/2006/relationships/hyperlink" Target="https://www.caixa.gov.br/Downloads/sinapi-cadernos-tecnicos/SINAPI-CT-ATERROS-BASES-SUB-BASES-E-IMPRIMACOES.pdf" TargetMode="External"/><Relationship Id="rId1465" Type="http://schemas.openxmlformats.org/officeDocument/2006/relationships/hyperlink" Target="https://www.caixa.gov.br/Downloads/sinapi-cadernos-tecnicos/SINAPI-CT-CUSTOS-HORARIOS-PRODUTIVO-E-IMPRODUTIVO-DOS-EQUIPAMENTOS.pdf" TargetMode="External"/><Relationship Id="rId2516" Type="http://schemas.openxmlformats.org/officeDocument/2006/relationships/hyperlink" Target="https://www.caixa.gov.br/Downloads/sinapi-cadernos-tecnicos/SINAPI-CT-DEPRECIACAO-JUROS-IMPOSTOS-E-SEGUROS-MANUTENCAO-E-MATERIAIS-NA-OPERACAO-DOS-EQUIPAMENTOS.pdf" TargetMode="External"/><Relationship Id="rId8078" Type="http://schemas.openxmlformats.org/officeDocument/2006/relationships/hyperlink" Target="https://www.caixa.gov.br/Downloads/sinapi-cadernos-tecnicos/SINAPI-CT-POSTES-DE-CONCRETO-E-METALICOS.pdf" TargetMode="External"/><Relationship Id="rId8492" Type="http://schemas.openxmlformats.org/officeDocument/2006/relationships/hyperlink" Target="https://www.caixa.gov.br/Downloads/sinapi-cadernos-tecnicos/SINAPI-CT-RECOMPOSICAO-DE-PAVIMENTOS.pdf" TargetMode="External"/><Relationship Id="rId9129" Type="http://schemas.openxmlformats.org/officeDocument/2006/relationships/hyperlink" Target="https://www.caixa.gov.br/Downloads/sinapi-cadernos-tecnicos/SINAPI-CT-TRANSPORTE-FLUVIAL-CARGA-E-DESCARGA.pdf" TargetMode="External"/><Relationship Id="rId9543" Type="http://schemas.openxmlformats.org/officeDocument/2006/relationships/hyperlink" Target="https://www.caixa.gov.br/Downloads/sinapi-cadernos-tecnicos/SINAPI-CT-VIDROS-E-ESPELHOS.pdf" TargetMode="External"/><Relationship Id="rId1118" Type="http://schemas.openxmlformats.org/officeDocument/2006/relationships/hyperlink" Target="https://www.caixa.gov.br/Downloads/sinapi-cadernos-tecnicos/SINAPI-CT-CAIXAS-ENTERRADAS.pdf" TargetMode="External"/><Relationship Id="rId1532" Type="http://schemas.openxmlformats.org/officeDocument/2006/relationships/hyperlink" Target="https://www.caixa.gov.br/Downloads/sinapi-cadernos-tecnicos/SINAPI-CT-CUSTOS-HORARIOS-PRODUTIVO-E-IMPRODUTIVO-DOS-EQUIPAMENTOS.pdf" TargetMode="External"/><Relationship Id="rId2930" Type="http://schemas.openxmlformats.org/officeDocument/2006/relationships/hyperlink" Target="https://www.caixa.gov.br/Downloads/sinapi-cadernos-tecnicos/SINAPI-CT-ELETROCALHAS.pdf" TargetMode="External"/><Relationship Id="rId4688" Type="http://schemas.openxmlformats.org/officeDocument/2006/relationships/hyperlink" Target="https://www.caixa.gov.br/Downloads/sinapi-cadernos-tecnicos/SINAPI-CT-INSTALACOES-ELETRICAS-QUADROS-CABOS-DISJUNTORES-CONTATORES-E-BARRAMENTOS-BLINDADOS.pdf" TargetMode="External"/><Relationship Id="rId7094" Type="http://schemas.openxmlformats.org/officeDocument/2006/relationships/hyperlink" Target="https://www.caixa.gov.br/Downloads/sinapi-metodologia/Livro_SINAPI_Calculos_Parametros.pdf" TargetMode="External"/><Relationship Id="rId8145" Type="http://schemas.openxmlformats.org/officeDocument/2006/relationships/hyperlink" Target="https://www.caixa.gov.br/Downloads/sinapi-cadernos-tecnicos/SINAPI-CT-POCOS-DE-VISITA-E-CAIXAS-PARA-BOCAS-DE-LOBO.pdf" TargetMode="External"/><Relationship Id="rId902" Type="http://schemas.openxmlformats.org/officeDocument/2006/relationships/hyperlink" Target="https://www.caixa.gov.br/Downloads/sinapi-cadernos-tecnicos/SINAPI-CT-ATERROS-BASES-SUB-BASES-E-IMPRIMACOES.pdf" TargetMode="External"/><Relationship Id="rId5739" Type="http://schemas.openxmlformats.org/officeDocument/2006/relationships/hyperlink" Target="https://www.caixa.gov.br/Downloads/sinapi-cadernos-tecnicos/SINAPI-CT-INSTALACOES-PREDIAIS-DE-AGUA-QUENTE-EM-CPVC.pdf" TargetMode="External"/><Relationship Id="rId7161" Type="http://schemas.openxmlformats.org/officeDocument/2006/relationships/hyperlink" Target="https://www.caixa.gov.br/Downloads/sinapi-cadernos-tecnicos/SINAPI-CT-LOUCAS-E-METAIS.pdf" TargetMode="External"/><Relationship Id="rId8212" Type="http://schemas.openxmlformats.org/officeDocument/2006/relationships/hyperlink" Target="https://www.caixa.gov.br/Downloads/sinapi-cadernos-tecnicos/SINAPI-CT-POCOS-DE-VISITA-E-CAIXAS-PARA-BOCAS-DE-LOBO.pdf" TargetMode="External"/><Relationship Id="rId9610" Type="http://schemas.openxmlformats.org/officeDocument/2006/relationships/hyperlink" Target="https://www.caixa.gov.br/Downloads/sinapi-cadernos-tecnicos/SINAPI-CT-VALVULAS-E-REGISTROS-PARA-SISTEMAS-PREDIAIS.pdf" TargetMode="External"/><Relationship Id="rId4755" Type="http://schemas.openxmlformats.org/officeDocument/2006/relationships/hyperlink" Target="https://www.caixa.gov.br/Downloads/sinapi-cadernos-tecnicos/SINAPI-CT-INSTALACOES-ELETRICAS-REDE-DE-DISTRIBUICAO.pdf" TargetMode="External"/><Relationship Id="rId5806" Type="http://schemas.openxmlformats.org/officeDocument/2006/relationships/hyperlink" Target="https://www.caixa.gov.br/Downloads/sinapi-cadernos-tecnicos/SINAPI-CT-INSTALACOES-PREDIAIS-DE-AGUA-QUENTE-EM-CPVC.pdf" TargetMode="External"/><Relationship Id="rId278" Type="http://schemas.openxmlformats.org/officeDocument/2006/relationships/hyperlink" Target="https://www.caixa.gov.br/Downloads/sinapi-cadernos-tecnicos/SINAPI-CT-ARMACAO-PARA-ESTRUTURAS-DE-CONCRETO-ARMADO.pdf" TargetMode="External"/><Relationship Id="rId3357" Type="http://schemas.openxmlformats.org/officeDocument/2006/relationships/hyperlink" Target="https://www.caixa.gov.br/Downloads/sinapi-cadernos-tecnicos/SINAPI-CT-ESCORAMENTO-E-PREPARO-DE-FUNDO-DE-VALAS.pdf" TargetMode="External"/><Relationship Id="rId3771" Type="http://schemas.openxmlformats.org/officeDocument/2006/relationships/hyperlink" Target="https://www.caixa.gov.br/Downloads/sinapi-cadernos-tecnicos/SINAPI-CT-ESTRUTURAS-DE-CONTENCAO-PERFIS-PRANCHADOS-CORTINAS-E-MUROS-DE-ARRIMO.pdf" TargetMode="External"/><Relationship Id="rId4408" Type="http://schemas.openxmlformats.org/officeDocument/2006/relationships/hyperlink" Target="https://www.caixa.gov.br/Downloads/sinapi-cadernos-tecnicos/SINAPI-CT-INSTALACOES-ELETRICAS-ELETRODUTOS-EMBUTIDOS-CABOS-CAIXAS-TOMADAS-E-INTERRUPTORES.pdf" TargetMode="External"/><Relationship Id="rId4822" Type="http://schemas.openxmlformats.org/officeDocument/2006/relationships/hyperlink" Target="https://www.caixa.gov.br/Downloads/sinapi-cadernos-tecnicos/SINAPI-CT-INSTALACOES-HIDRAULICAS-RESERVACAO-E-BOMBAS-DE-RECALQUE.pdf" TargetMode="External"/><Relationship Id="rId7978" Type="http://schemas.openxmlformats.org/officeDocument/2006/relationships/hyperlink" Target="https://www.caixa.gov.br/Downloads/sinapi-cadernos-tecnicos/SINAPI-CT-PINTURA-PARA-PISOS-E-PARA-SINALIZACAO-HORIZONTAL-E-VERTICAL.pdf" TargetMode="External"/><Relationship Id="rId692" Type="http://schemas.openxmlformats.org/officeDocument/2006/relationships/hyperlink" Target="https://www.caixa.gov.br/Downloads/sinapi-cadernos-tecnicos/SINAPI-CT-ASSENTAMENTO-DE-TUBOS-DE-ESGOTO-OU-DRENAGEM-PLUVIAL-EM-CONCRETO.pdf" TargetMode="External"/><Relationship Id="rId2373" Type="http://schemas.openxmlformats.org/officeDocument/2006/relationships/hyperlink" Target="https://www.caixa.gov.br/Downloads/sinapi-cadernos-tecnicos/SINAPI-CT-DEPRECIACAO-JUROS-IMPOSTOS-E-SEGUROS-MANUTENCAO-E-MATERIAIS-NA-OPERACAO-DOS-EQUIPAMENTOS.pdf" TargetMode="External"/><Relationship Id="rId3424" Type="http://schemas.openxmlformats.org/officeDocument/2006/relationships/hyperlink" Target="https://www.caixa.gov.br/Downloads/sinapi-cadernos-tecnicos/SINAPI-CT-ESQUADRIAS-JANELAS.pdf" TargetMode="External"/><Relationship Id="rId6994" Type="http://schemas.openxmlformats.org/officeDocument/2006/relationships/hyperlink" Target="https://www.caixa.gov.br/Downloads/sinapi-metodologia/Livro_SINAPI_Calculos_Parametros.pdf" TargetMode="External"/><Relationship Id="rId345" Type="http://schemas.openxmlformats.org/officeDocument/2006/relationships/hyperlink" Target="https://www.caixa.gov.br/Downloads/sinapi-cadernos-tecnicos/SINAPI-CT-ASFALTO.pdf" TargetMode="External"/><Relationship Id="rId2026" Type="http://schemas.openxmlformats.org/officeDocument/2006/relationships/hyperlink" Target="https://www.caixa.gov.br/Downloads/sinapi-cadernos-tecnicos/SINAPI-CT-DEPRECIACAO-JUROS-IMPOSTOS-E-SEGUROS-MANUTENCAO-E-MATERIAIS-NA-OPERACAO-DOS-EQUIPAMENTOS.pdf" TargetMode="External"/><Relationship Id="rId2440" Type="http://schemas.openxmlformats.org/officeDocument/2006/relationships/hyperlink" Target="https://www.caixa.gov.br/Downloads/sinapi-cadernos-tecnicos/SINAPI-CT-DEPRECIACAO-JUROS-IMPOSTOS-E-SEGUROS-MANUTENCAO-E-MATERIAIS-NA-OPERACAO-DOS-EQUIPAMENTOS.pdf" TargetMode="External"/><Relationship Id="rId5596" Type="http://schemas.openxmlformats.org/officeDocument/2006/relationships/hyperlink" Target="https://www.caixa.gov.br/Downloads/sinapi-cadernos-tecnicos/SINAPI-CT-INSTALACOES-PREDIAIS-DE-AGUA-FRIA-EM-PVC.pdf" TargetMode="External"/><Relationship Id="rId6647" Type="http://schemas.openxmlformats.org/officeDocument/2006/relationships/hyperlink" Target="https://www.caixa.gov.br/Downloads/sinapi-cadernos-tecnicos/SINAPI-CT-INSTALACOES-PARA-CANTEIROS-DE-OBRAS.pdf" TargetMode="External"/><Relationship Id="rId9053" Type="http://schemas.openxmlformats.org/officeDocument/2006/relationships/hyperlink" Target="https://www.caixa.gov.br/Downloads/sinapi-cadernos-tecnicos/SINAPI-CT-TRANSPORTE-FLUVIAL-CARGA-E-DESCARGA.pdf" TargetMode="External"/><Relationship Id="rId412" Type="http://schemas.openxmlformats.org/officeDocument/2006/relationships/hyperlink" Target="https://www.caixa.gov.br/Downloads/sinapi-cadernos-tecnicos/SINAPI-CT-ASSENTAMENTO-DE-TUBOS-DE-PVC-E-METALICOS-EM-REDES-DE-AGUA.pdf" TargetMode="External"/><Relationship Id="rId1042" Type="http://schemas.openxmlformats.org/officeDocument/2006/relationships/hyperlink" Target="https://www.caixa.gov.br/Downloads/sinapi-cadernos-tecnicos/SINAPI-CT-BOCAS-PARA-BUEIROS.pdf" TargetMode="External"/><Relationship Id="rId4198" Type="http://schemas.openxmlformats.org/officeDocument/2006/relationships/hyperlink" Target="https://www.caixa.gov.br/Downloads/sinapi-cadernos-tecnicos/SINAPI-CT-GRAUTE-E-ARMACAO.pdf" TargetMode="External"/><Relationship Id="rId5249" Type="http://schemas.openxmlformats.org/officeDocument/2006/relationships/hyperlink" Target="https://www.caixa.gov.br/Downloads/sinapi-cadernos-tecnicos/SINAPI-CT-INSTALACOES-HIDRAULICAS-EM-PEX.pdf" TargetMode="External"/><Relationship Id="rId5663" Type="http://schemas.openxmlformats.org/officeDocument/2006/relationships/hyperlink" Target="https://www.caixa.gov.br/Downloads/sinapi-cadernos-tecnicos/SINAPI-CT-INSTALACOES-PREDIAIS-DE-AGUA-FRIA-EM-PVC.pdf" TargetMode="External"/><Relationship Id="rId9120" Type="http://schemas.openxmlformats.org/officeDocument/2006/relationships/hyperlink" Target="https://www.caixa.gov.br/Downloads/sinapi-cadernos-tecnicos/SINAPI-CT-TRANSPORTE-FLUVIAL-CARGA-E-DESCARGA.pdf" TargetMode="External"/><Relationship Id="rId4265" Type="http://schemas.openxmlformats.org/officeDocument/2006/relationships/hyperlink" Target="https://www.caixa.gov.br/Downloads/sinapi-cadernos-tecnicos/SINAPI-CT-GUIAS-E-SARJETAS.pdf" TargetMode="External"/><Relationship Id="rId5316" Type="http://schemas.openxmlformats.org/officeDocument/2006/relationships/hyperlink" Target="https://www.caixa.gov.br/Downloads/sinapi-cadernos-tecnicos/SINAPI-CT-INSTALACOES-HIDRAULICAS-EM-PPR.pdf" TargetMode="External"/><Relationship Id="rId6714" Type="http://schemas.openxmlformats.org/officeDocument/2006/relationships/hyperlink" Target="https://www.caixa.gov.br/Downloads/sinapi-cadernos-tecnicos/SINAPI-CT-LIGACOES-PREDIAIS-DE-AGUA-E-ESGOTO.pdf" TargetMode="External"/><Relationship Id="rId1859" Type="http://schemas.openxmlformats.org/officeDocument/2006/relationships/hyperlink" Target="https://www.caixa.gov.br/Downloads/sinapi-cadernos-tecnicos/SINAPI-CT-DEMOLICOES-E-REMOCOES.pdf" TargetMode="External"/><Relationship Id="rId5730" Type="http://schemas.openxmlformats.org/officeDocument/2006/relationships/hyperlink" Target="https://www.caixa.gov.br/Downloads/sinapi-cadernos-tecnicos/SINAPI-CT-INSTALACOES-PREDIAIS-DE-AGUA-QUENTE-EM-CPVC.pdf" TargetMode="External"/><Relationship Id="rId8886" Type="http://schemas.openxmlformats.org/officeDocument/2006/relationships/hyperlink" Target="https://www.caixa.gov.br/Downloads/sinapi-cadernos-tecnicos/SINAPI-CT-SISTEMA-DE-PROTECAO-CONTRA-DESCARGAS-ATMOSFERICAS-SPDA.pdf" TargetMode="External"/><Relationship Id="rId1926" Type="http://schemas.openxmlformats.org/officeDocument/2006/relationships/hyperlink" Target="https://www.caixa.gov.br/Downloads/sinapi-cadernos-tecnicos/SINAPI-CT-DEPRECIACAO-JUROS-IMPOSTOS-E-SEGUROS-MANUTENCAO-E-MATERIAIS-NA-OPERACAO-DOS-EQUIPAMENTOS.pdf" TargetMode="External"/><Relationship Id="rId3281" Type="http://schemas.openxmlformats.org/officeDocument/2006/relationships/hyperlink" Target="https://www.caixa.gov.br/Downloads/sinapi-cadernos-tecnicos/SINAPI-CT-ESCAVACAO-DE-VALAS.pdf" TargetMode="External"/><Relationship Id="rId4332" Type="http://schemas.openxmlformats.org/officeDocument/2006/relationships/hyperlink" Target="https://www.caixa.gov.br/Downloads/sinapi-cadernos-tecnicos/SINAPI-CT-IMPERMEABILIZACAO-PROTECAO-MECANICA-E-TRATAMENTO-DE-JUNTA.pdf" TargetMode="External"/><Relationship Id="rId7488" Type="http://schemas.openxmlformats.org/officeDocument/2006/relationships/hyperlink" Target="https://www.caixa.gov.br/Downloads/sinapi-cadernos-tecnicos/SINAPI-CT-PAISAGISMO-PLANTIO.pdf" TargetMode="External"/><Relationship Id="rId8539" Type="http://schemas.openxmlformats.org/officeDocument/2006/relationships/hyperlink" Target="https://www.caixa.gov.br/Downloads/sinapi-cadernos-tecnicos/SINAPI-CT-RECOMPOSICAO-DE-PAVIMENTOS.pdf" TargetMode="External"/><Relationship Id="rId8953" Type="http://schemas.openxmlformats.org/officeDocument/2006/relationships/hyperlink" Target="https://www.caixa.gov.br/Downloads/sinapi-cadernos-tecnicos/SINAPI-CT-SISTEMAS-DE-MEDICAO.pdf" TargetMode="External"/><Relationship Id="rId7555" Type="http://schemas.openxmlformats.org/officeDocument/2006/relationships/hyperlink" Target="https://www.caixa.gov.br/Downloads/sinapi-cadernos-tecnicos/SINAPI-CT-PAREDES-DE-CONCRETO-ESTUCAMENTO.pdf" TargetMode="External"/><Relationship Id="rId8606" Type="http://schemas.openxmlformats.org/officeDocument/2006/relationships/hyperlink" Target="https://www.caixa.gov.br/Downloads/sinapi-cadernos-tecnicos/SINAPI-CT-REDES-DE-LOGICA-TELEFONIA-E-IMAGEM.pdf" TargetMode="External"/><Relationship Id="rId3001" Type="http://schemas.openxmlformats.org/officeDocument/2006/relationships/hyperlink" Target="https://www.caixa.gov.br/Downloads/sinapi-cadernos-tecnicos/SINAPI-CT-EQUIPAMENTOS-DE-PROTECAO-COLETIVA.pdf" TargetMode="External"/><Relationship Id="rId6157" Type="http://schemas.openxmlformats.org/officeDocument/2006/relationships/hyperlink" Target="https://www.caixa.gov.br/Downloads/sinapi-cadernos-tecnicos/SINAPI-CT-INSTALACOES-DE-GAS-E-INCENDIO-EM-ACO-E-FERRO-GALVANIZADO.pdf" TargetMode="External"/><Relationship Id="rId6571" Type="http://schemas.openxmlformats.org/officeDocument/2006/relationships/hyperlink" Target="https://www.caixa.gov.br/Downloads/sinapi-cadernos-tecnicos/SINAPI-CT-INSTALACOES-EM-COBRE.pdf" TargetMode="External"/><Relationship Id="rId7208" Type="http://schemas.openxmlformats.org/officeDocument/2006/relationships/hyperlink" Target="https://www.caixa.gov.br/Downloads/sinapi-cadernos-tecnicos/SINAPI-CT-LOUCAS-E-METAIS.pdf" TargetMode="External"/><Relationship Id="rId7622" Type="http://schemas.openxmlformats.org/officeDocument/2006/relationships/hyperlink" Target="https://www.caixa.gov.br/Downloads/sinapi-cadernos-tecnicos/SINAPI-CT-PARQUINHOS-E-EQUIPAMENTOS-DE-GINASTICA-AO-AR-LIVRE.pdf" TargetMode="External"/><Relationship Id="rId2767" Type="http://schemas.openxmlformats.org/officeDocument/2006/relationships/hyperlink" Target="https://www.caixa.gov.br/Downloads/sinapi-cadernos-tecnicos/SINAPI-CT-DRENOS.pdf" TargetMode="External"/><Relationship Id="rId5173" Type="http://schemas.openxmlformats.org/officeDocument/2006/relationships/hyperlink" Target="https://www.caixa.gov.br/Downloads/sinapi-cadernos-tecnicos/SINAPI-CT-INSTALACOES-HIDRAULICAS-EM-PEX.pdf" TargetMode="External"/><Relationship Id="rId6224" Type="http://schemas.openxmlformats.org/officeDocument/2006/relationships/hyperlink" Target="https://www.caixa.gov.br/Downloads/sinapi-cadernos-tecnicos/SINAPI-CT-INSTALACOES-DE-GAS-E-INCENDIO-EM-ACO-E-FERRO-GALVANIZADO.pdf" TargetMode="External"/><Relationship Id="rId739" Type="http://schemas.openxmlformats.org/officeDocument/2006/relationships/hyperlink" Target="https://www.caixa.gov.br/Downloads/sinapi-cadernos-tecnicos/SINAPI-CT-ATERRO-E-REATERRO-DE-VALAS.pdf" TargetMode="External"/><Relationship Id="rId1369" Type="http://schemas.openxmlformats.org/officeDocument/2006/relationships/hyperlink" Target="https://www.caixa.gov.br/Downloads/sinapi-cadernos-tecnicos/SINAPI-CT-CONCRETO-PROTENDIDO.pdf" TargetMode="External"/><Relationship Id="rId3818" Type="http://schemas.openxmlformats.org/officeDocument/2006/relationships/hyperlink" Target="https://www.caixa.gov.br/Downloads/sinapi-cadernos-tecnicos/SINAPI-CT-ESTRUTURAS-DE-MADEIRA.pdf" TargetMode="External"/><Relationship Id="rId5240" Type="http://schemas.openxmlformats.org/officeDocument/2006/relationships/hyperlink" Target="https://www.caixa.gov.br/Downloads/sinapi-cadernos-tecnicos/SINAPI-CT-INSTALACOES-HIDRAULICAS-EM-PEX.pdf" TargetMode="External"/><Relationship Id="rId8396" Type="http://schemas.openxmlformats.org/officeDocument/2006/relationships/hyperlink" Target="https://www.caixa.gov.br/Downloads/sinapi-cadernos-tecnicos/SINAPI-CT-RASGOS-E-FIXACOES.pdf" TargetMode="External"/><Relationship Id="rId9447" Type="http://schemas.openxmlformats.org/officeDocument/2006/relationships/hyperlink" Target="https://www.caixa.gov.br/Downloads/sinapi-cadernos-tecnicos/SINAPI-CT-TUBULACAO-FLANGEADA-PARA-REDES-DE-AGUA.pdf" TargetMode="External"/><Relationship Id="rId1783" Type="http://schemas.openxmlformats.org/officeDocument/2006/relationships/hyperlink" Target="https://www.caixa.gov.br/Downloads/sinapi-cadernos-tecnicos/SINAPI-CT-CUSTOS-HORARIOS-PRODUTIVO-E-IMPRODUTIVO-DOS-EQUIPAMENTOS.pdf" TargetMode="External"/><Relationship Id="rId2834" Type="http://schemas.openxmlformats.org/officeDocument/2006/relationships/hyperlink" Target="https://www.caixa.gov.br/Downloads/sinapi-cadernos-tecnicos/SINAPI-CT-DUTOS-PARA-AR-CONDICIONADO.pdf" TargetMode="External"/><Relationship Id="rId8049" Type="http://schemas.openxmlformats.org/officeDocument/2006/relationships/hyperlink" Target="https://www.caixa.gov.br/Downloads/sinapi-cadernos-tecnicos/SINAPI-CT-POSTES-DE-CONCRETO-E-METALICOS.pdf" TargetMode="External"/><Relationship Id="rId75" Type="http://schemas.openxmlformats.org/officeDocument/2006/relationships/hyperlink" Target="https://www.caixa.gov.br/Downloads/sinapi-cadernos-tecnicos/SINAPI-CT-ALVENARIA-DE-VEDACAO.pdf" TargetMode="External"/><Relationship Id="rId806" Type="http://schemas.openxmlformats.org/officeDocument/2006/relationships/hyperlink" Target="https://www.caixa.gov.br/Downloads/sinapi-cadernos-tecnicos/SINAPI-CT-ATERROS-BASES-SUB-BASES-E-IMPRIMACOES.pdf" TargetMode="External"/><Relationship Id="rId1436" Type="http://schemas.openxmlformats.org/officeDocument/2006/relationships/hyperlink" Target="https://www.caixa.gov.br/Downloads/sinapi-cadernos-tecnicos/SINAPI-CT-CONTRAPISO.pdf" TargetMode="External"/><Relationship Id="rId1850" Type="http://schemas.openxmlformats.org/officeDocument/2006/relationships/hyperlink" Target="https://www.caixa.gov.br/Downloads/sinapi-cadernos-tecnicos/SINAPI-CT-DEMOLICOES-E-REMOCOES.pdf" TargetMode="External"/><Relationship Id="rId2901" Type="http://schemas.openxmlformats.org/officeDocument/2006/relationships/hyperlink" Target="https://www.caixa.gov.br/Downloads/sinapi-cadernos-tecnicos/SINAPI-CT-ELETROCALHAS.pdf" TargetMode="External"/><Relationship Id="rId7065" Type="http://schemas.openxmlformats.org/officeDocument/2006/relationships/hyperlink" Target="https://www.caixa.gov.br/Downloads/sinapi-metodologia/Livro_SINAPI_Calculos_Parametros.pdf" TargetMode="External"/><Relationship Id="rId8463" Type="http://schemas.openxmlformats.org/officeDocument/2006/relationships/hyperlink" Target="https://www.caixa.gov.br/Downloads/sinapi-cadernos-tecnicos/SINAPI-CT-RASGOS-E-FIXACOES.pdf" TargetMode="External"/><Relationship Id="rId9514" Type="http://schemas.openxmlformats.org/officeDocument/2006/relationships/hyperlink" Target="https://www.caixa.gov.br/Downloads/sinapi-cadernos-tecnicos/SINAPI-CT-VIDROS-E-ESPELHOS.pdf" TargetMode="External"/><Relationship Id="rId1503" Type="http://schemas.openxmlformats.org/officeDocument/2006/relationships/hyperlink" Target="https://www.caixa.gov.br/Downloads/sinapi-cadernos-tecnicos/SINAPI-CT-CUSTOS-HORARIOS-PRODUTIVO-E-IMPRODUTIVO-DOS-EQUIPAMENTOS.pdf" TargetMode="External"/><Relationship Id="rId4659" Type="http://schemas.openxmlformats.org/officeDocument/2006/relationships/hyperlink" Target="https://www.caixa.gov.br/Downloads/sinapi-cadernos-tecnicos/SINAPI-CT-INSTALACOES-ELETRICAS-QUADROS-CABOS-DISJUNTORES-CONTATORES-E-BARRAMENTOS-BLINDADOS.pdf" TargetMode="External"/><Relationship Id="rId8116" Type="http://schemas.openxmlformats.org/officeDocument/2006/relationships/hyperlink" Target="https://www.caixa.gov.br/Downloads/sinapi-cadernos-tecnicos/SINAPI-CT-POCOS-DE-VISITA-E-CAIXAS-PARA-BOCAS-DE-LOBO.pdf" TargetMode="External"/><Relationship Id="rId8530" Type="http://schemas.openxmlformats.org/officeDocument/2006/relationships/hyperlink" Target="https://www.caixa.gov.br/Downloads/sinapi-cadernos-tecnicos/SINAPI-CT-RECOMPOSICAO-DE-PAVIMENTOS.pdf" TargetMode="External"/><Relationship Id="rId3675" Type="http://schemas.openxmlformats.org/officeDocument/2006/relationships/hyperlink" Target="https://www.caixa.gov.br/Downloads/sinapi-cadernos-tecnicos/SINAPI-CT-ESTRUTURA-E-TRAMA-PARA-COBERTURA.pdf" TargetMode="External"/><Relationship Id="rId4726" Type="http://schemas.openxmlformats.org/officeDocument/2006/relationships/hyperlink" Target="https://www.caixa.gov.br/Downloads/sinapi-cadernos-tecnicos/SINAPI-CT-INSTALACOES-ELETRICAS-QUADROS-CABOS-DISJUNTORES-CONTATORES-E-BARRAMENTOS-BLINDADOS.pdf" TargetMode="External"/><Relationship Id="rId6081" Type="http://schemas.openxmlformats.org/officeDocument/2006/relationships/hyperlink" Target="https://www.caixa.gov.br/Downloads/sinapi-cadernos-tecnicos/SINAPI-CT-INSTALACOES-DE-GAS-E-INCENDIO-EM-ACO-E-FERRO-GALVANIZADO.pdf" TargetMode="External"/><Relationship Id="rId7132" Type="http://schemas.openxmlformats.org/officeDocument/2006/relationships/hyperlink" Target="https://www.caixa.gov.br/Downloads/sinapi-metodologia/Livro_SINAPI_Calculos_Parametros.pdf" TargetMode="External"/><Relationship Id="rId596" Type="http://schemas.openxmlformats.org/officeDocument/2006/relationships/hyperlink" Target="https://www.caixa.gov.br/Downloads/sinapi-cadernos-tecnicos/SINAPI-CT-ASSENTAMENTO-DE-TUBOS-DE-PVC-E-METALICOS-EM-REDES-DE-AGUA.pdf" TargetMode="External"/><Relationship Id="rId2277" Type="http://schemas.openxmlformats.org/officeDocument/2006/relationships/hyperlink" Target="https://www.caixa.gov.br/Downloads/sinapi-cadernos-tecnicos/SINAPI-CT-DEPRECIACAO-JUROS-IMPOSTOS-E-SEGUROS-MANUTENCAO-E-MATERIAIS-NA-OPERACAO-DOS-EQUIPAMENTOS.pdf" TargetMode="External"/><Relationship Id="rId2691" Type="http://schemas.openxmlformats.org/officeDocument/2006/relationships/hyperlink" Target="https://www.caixa.gov.br/Downloads/sinapi-cadernos-tecnicos/SINAPI-CT-DEPRECIACAO-JUROS-IMPOSTOS-E-SEGUROS-MANUTENCAO-E-MATERIAIS-NA-OPERACAO-DOS-EQUIPAMENTOS.pdf" TargetMode="External"/><Relationship Id="rId3328" Type="http://schemas.openxmlformats.org/officeDocument/2006/relationships/hyperlink" Target="https://www.caixa.gov.br/Downloads/sinapi-cadernos-tecnicos/SINAPI-CT-ESCAVACAO-DE-VALAS.pdf" TargetMode="External"/><Relationship Id="rId3742" Type="http://schemas.openxmlformats.org/officeDocument/2006/relationships/hyperlink" Target="https://www.caixa.gov.br/Downloads/sinapi-cadernos-tecnicos/SINAPI-CT-ESTRUTURAS-PRE-FABRICADAS-E-PRE-MOLDADAS.pdf" TargetMode="External"/><Relationship Id="rId6898" Type="http://schemas.openxmlformats.org/officeDocument/2006/relationships/hyperlink" Target="https://www.caixa.gov.br/Downloads/sinapi-metodologia/Livro_SINAPI_Calculos_Parametros.pdf" TargetMode="External"/><Relationship Id="rId249" Type="http://schemas.openxmlformats.org/officeDocument/2006/relationships/hyperlink" Target="https://www.caixa.gov.br/Downloads/sinapi-cadernos-tecnicos/SINAPI-CT-ARGAMASSAS.pdf" TargetMode="External"/><Relationship Id="rId663" Type="http://schemas.openxmlformats.org/officeDocument/2006/relationships/hyperlink" Target="https://www.caixa.gov.br/Downloads/sinapi-cadernos-tecnicos/SINAPI-CT-ASSENTAMENTO-DE-TUBOS-DE-ESGOTO-OU-DRENAGEM-PLUVIAL-EM-CONCRETO.pdf" TargetMode="External"/><Relationship Id="rId1293" Type="http://schemas.openxmlformats.org/officeDocument/2006/relationships/hyperlink" Target="https://www.caixa.gov.br/Downloads/sinapi-cadernos-tecnicos/SINAPI-CT-CONCRETAGEM-PARA-ESTRUTURAS-DE-CONCRETO-ARMADO.pdf" TargetMode="External"/><Relationship Id="rId2344" Type="http://schemas.openxmlformats.org/officeDocument/2006/relationships/hyperlink" Target="https://www.caixa.gov.br/Downloads/sinapi-cadernos-tecnicos/SINAPI-CT-DEPRECIACAO-JUROS-IMPOSTOS-E-SEGUROS-MANUTENCAO-E-MATERIAIS-NA-OPERACAO-DOS-EQUIPAMENTOS.pdf" TargetMode="External"/><Relationship Id="rId7949" Type="http://schemas.openxmlformats.org/officeDocument/2006/relationships/hyperlink" Target="https://www.caixa.gov.br/Downloads/sinapi-cadernos-tecnicos/SINAPI-CT-PINTURA-PARA-PISOS-E-PARA-SINALIZACAO-HORIZONTAL-E-VERTICAL.pdf" TargetMode="External"/><Relationship Id="rId9371" Type="http://schemas.openxmlformats.org/officeDocument/2006/relationships/hyperlink" Target="https://www.caixa.gov.br/Downloads/sinapi-cadernos-tecnicos/SINAPI-CT-TRANSPORTE-CARGA-E-DESCARGA-DE-MATERIAIS.pdf" TargetMode="External"/><Relationship Id="rId316" Type="http://schemas.openxmlformats.org/officeDocument/2006/relationships/hyperlink" Target="https://www.caixa.gov.br/Downloads/sinapi-cadernos-tecnicos/SINAPI-CT-ARMACAO-PARA-ESTRUTURAS-DE-CONCRETO-ARMADO.pdf" TargetMode="External"/><Relationship Id="rId6965" Type="http://schemas.openxmlformats.org/officeDocument/2006/relationships/hyperlink" Target="https://www.caixa.gov.br/Downloads/sinapi-metodologia/Livro_SINAPI_Calculos_Parametros.pdf" TargetMode="External"/><Relationship Id="rId9024" Type="http://schemas.openxmlformats.org/officeDocument/2006/relationships/hyperlink" Target="https://www.caixa.gov.br/Downloads/sinapi-cadernos-tecnicos/SINAPI-CT-TELHAMENTO-PARA-COBERTURA.pdf" TargetMode="External"/><Relationship Id="rId730" Type="http://schemas.openxmlformats.org/officeDocument/2006/relationships/hyperlink" Target="https://www.caixa.gov.br/Downloads/sinapi-cadernos-tecnicos/SINAPI-CT-ATERRO-E-REATERRO-DE-VALAS.pdf" TargetMode="External"/><Relationship Id="rId1013" Type="http://schemas.openxmlformats.org/officeDocument/2006/relationships/hyperlink" Target="https://www.caixa.gov.br/Downloads/sinapi-cadernos-tecnicos/SINAPI-CT-BOCAS-PARA-BUEIROS.pdf" TargetMode="External"/><Relationship Id="rId1360" Type="http://schemas.openxmlformats.org/officeDocument/2006/relationships/hyperlink" Target="https://www.caixa.gov.br/Downloads/sinapi-cadernos-tecnicos/SINAPI-CT-CONCRETO-PROTENDIDO.pdf" TargetMode="External"/><Relationship Id="rId2411" Type="http://schemas.openxmlformats.org/officeDocument/2006/relationships/hyperlink" Target="https://www.caixa.gov.br/Downloads/sinapi-cadernos-tecnicos/SINAPI-CT-DEPRECIACAO-JUROS-IMPOSTOS-E-SEGUROS-MANUTENCAO-E-MATERIAIS-NA-OPERACAO-DOS-EQUIPAMENTOS.pdf" TargetMode="External"/><Relationship Id="rId4169" Type="http://schemas.openxmlformats.org/officeDocument/2006/relationships/hyperlink" Target="https://www.caixa.gov.br/Downloads/sinapi-cadernos-tecnicos/SINAPI-CT-GALERIAS-COM-ADUELAS-DE-CONCRETO.pdf" TargetMode="External"/><Relationship Id="rId5567" Type="http://schemas.openxmlformats.org/officeDocument/2006/relationships/hyperlink" Target="https://www.caixa.gov.br/Downloads/sinapi-cadernos-tecnicos/SINAPI-CT-INSTALACOES-PREDIAIS-DE-AGUA-FRIA-EM-PVC.pdf" TargetMode="External"/><Relationship Id="rId5981" Type="http://schemas.openxmlformats.org/officeDocument/2006/relationships/hyperlink" Target="https://www.caixa.gov.br/Downloads/sinapi-cadernos-tecnicos/SINAPI-CT-INSTALACOES-DE-GAS-E-INCENDIO-EM-ACO-E-FERRO-GALVANIZADO.pdf" TargetMode="External"/><Relationship Id="rId6618" Type="http://schemas.openxmlformats.org/officeDocument/2006/relationships/hyperlink" Target="https://www.caixa.gov.br/Downloads/sinapi-cadernos-tecnicos/SINAPI-CT-INSTALACOES-PARA-CANTEIROS-DE-OBRAS.pdf" TargetMode="External"/><Relationship Id="rId8040" Type="http://schemas.openxmlformats.org/officeDocument/2006/relationships/hyperlink" Target="https://www.caixa.gov.br/Downloads/sinapi-cadernos-tecnicos/SINAPI-CT-POSTES-DE-CONCRETO-E-METALICOS.pdf" TargetMode="External"/><Relationship Id="rId4583" Type="http://schemas.openxmlformats.org/officeDocument/2006/relationships/hyperlink" Target="https://www.caixa.gov.br/Downloads/sinapi-cadernos-tecnicos/SINAPI-CT-INSTALACOES-ELETRICAS-ELETRODUTOS-CONEXOES-E-CONDULETES-APARENTES.pdf" TargetMode="External"/><Relationship Id="rId5634" Type="http://schemas.openxmlformats.org/officeDocument/2006/relationships/hyperlink" Target="https://www.caixa.gov.br/Downloads/sinapi-cadernos-tecnicos/SINAPI-CT-INSTALACOES-PREDIAIS-DE-AGUA-FRIA-EM-PVC.pdf" TargetMode="External"/><Relationship Id="rId3185" Type="http://schemas.openxmlformats.org/officeDocument/2006/relationships/hyperlink" Target="https://www.caixa.gov.br/Downloads/sinapi-cadernos-tecnicos/SINAPI-CT-ESCAVACAO-HORIZONTAL.pdf" TargetMode="External"/><Relationship Id="rId4236" Type="http://schemas.openxmlformats.org/officeDocument/2006/relationships/hyperlink" Target="https://www.caixa.gov.br/Downloads/sinapi-cadernos-tecnicos/SINAPI-CT-GUARDA-CORPO-CORRIMAO-E-GRADE-PARA-ESQUADRIAS.pdf" TargetMode="External"/><Relationship Id="rId4650" Type="http://schemas.openxmlformats.org/officeDocument/2006/relationships/hyperlink" Target="https://www.caixa.gov.br/Downloads/sinapi-cadernos-tecnicos/SINAPI-CT-INSTALACOES-ELETRICAS-QUADROS-CABOS-DISJUNTORES-CONTATORES-E-BARRAMENTOS-BLINDADOS.pdf" TargetMode="External"/><Relationship Id="rId5701" Type="http://schemas.openxmlformats.org/officeDocument/2006/relationships/hyperlink" Target="https://www.caixa.gov.br/Downloads/sinapi-cadernos-tecnicos/SINAPI-CT-INSTALACOES-PREDIAIS-DE-AGUA-QUENTE-EM-CPVC.pdf" TargetMode="External"/><Relationship Id="rId8857" Type="http://schemas.openxmlformats.org/officeDocument/2006/relationships/hyperlink" Target="https://www.caixa.gov.br/Downloads/sinapi-cadernos-tecnicos/SINAPI-CT-SINALIZACAO-VERTICAL-VIARIA.pdf" TargetMode="External"/><Relationship Id="rId3252" Type="http://schemas.openxmlformats.org/officeDocument/2006/relationships/hyperlink" Target="https://www.caixa.gov.br/Downloads/sinapi-cadernos-tecnicos/SINAPI-CT-ESCAVACAO-VERTICAL-A-CEU-ABERTO.pdf" TargetMode="External"/><Relationship Id="rId4303" Type="http://schemas.openxmlformats.org/officeDocument/2006/relationships/hyperlink" Target="https://www.caixa.gov.br/Downloads/sinapi-cadernos-tecnicos/SINAPI-CT-ILUMINACAO-PREDIAL-E-MONITORAMENTO.pdf" TargetMode="External"/><Relationship Id="rId7459" Type="http://schemas.openxmlformats.org/officeDocument/2006/relationships/hyperlink" Target="https://www.caixa.gov.br/Downloads/sinapi-cadernos-tecnicos/SINAPI-CT-MONOCAPA.pdf" TargetMode="External"/><Relationship Id="rId7873" Type="http://schemas.openxmlformats.org/officeDocument/2006/relationships/hyperlink" Target="https://www.caixa.gov.br/Downloads/sinapi-cadernos-tecnicos/SINAPI-CT-PINTURA-EM-MADEIRA.pdf" TargetMode="External"/><Relationship Id="rId173" Type="http://schemas.openxmlformats.org/officeDocument/2006/relationships/hyperlink" Target="https://www.caixa.gov.br/Downloads/sinapi-cadernos-tecnicos/SINAPI-CT-ARGAMASSAS.pdf" TargetMode="External"/><Relationship Id="rId6475" Type="http://schemas.openxmlformats.org/officeDocument/2006/relationships/hyperlink" Target="https://www.caixa.gov.br/Downloads/sinapi-cadernos-tecnicos/SINAPI-CT-INSTALACOES-EM-COBRE.pdf" TargetMode="External"/><Relationship Id="rId7526" Type="http://schemas.openxmlformats.org/officeDocument/2006/relationships/hyperlink" Target="https://www.caixa.gov.br/Downloads/sinapi-cadernos-tecnicos/SINAPI-CT-PAREDES-DE-CONCRETO-CONCRETAGEM.pdf" TargetMode="External"/><Relationship Id="rId8924" Type="http://schemas.openxmlformats.org/officeDocument/2006/relationships/hyperlink" Target="https://www.caixa.gov.br/Downloads/sinapi-cadernos-tecnicos/SINAPI-CT-SISTEMAS-DE-MEDICAO.pdf" TargetMode="External"/><Relationship Id="rId240" Type="http://schemas.openxmlformats.org/officeDocument/2006/relationships/hyperlink" Target="https://www.caixa.gov.br/Downloads/sinapi-cadernos-tecnicos/SINAPI-CT-ARGAMASSAS.pdf" TargetMode="External"/><Relationship Id="rId5077" Type="http://schemas.openxmlformats.org/officeDocument/2006/relationships/hyperlink" Target="https://www.caixa.gov.br/Downloads/sinapi-cadernos-tecnicos/SINAPI-CT-INSTALACOES-HIDRAULICAS-RESERVACAO-E-BOMBAS-DE-RECALQUE.pdf" TargetMode="External"/><Relationship Id="rId6128" Type="http://schemas.openxmlformats.org/officeDocument/2006/relationships/hyperlink" Target="https://www.caixa.gov.br/Downloads/sinapi-cadernos-tecnicos/SINAPI-CT-INSTALACOES-DE-GAS-E-INCENDIO-EM-ACO-E-FERRO-GALVANIZADO.pdf" TargetMode="External"/><Relationship Id="rId7940" Type="http://schemas.openxmlformats.org/officeDocument/2006/relationships/hyperlink" Target="https://www.caixa.gov.br/Downloads/sinapi-cadernos-tecnicos/SINAPI-CT-PINTURA-EM-SUPERFICIES-METALICAS.pdf" TargetMode="External"/><Relationship Id="rId4093" Type="http://schemas.openxmlformats.org/officeDocument/2006/relationships/hyperlink" Target="https://www.caixa.gov.br/Downloads/sinapi-cadernos-tecnicos/SINAPI-CT-FORMAS-PARA-ESTRUTURAS-DE-CONCRETO-ARMADO.pdf" TargetMode="External"/><Relationship Id="rId5144" Type="http://schemas.openxmlformats.org/officeDocument/2006/relationships/hyperlink" Target="https://www.caixa.gov.br/Downloads/sinapi-cadernos-tecnicos/SINAPI-CT-INSTALACOES-HIDRAULICAS-EM-PEX.pdf" TargetMode="External"/><Relationship Id="rId5491" Type="http://schemas.openxmlformats.org/officeDocument/2006/relationships/hyperlink" Target="https://www.caixa.gov.br/Downloads/sinapi-cadernos-tecnicos/SINAPI-CT-INSTALACOES-PREDIAIS-DE-AGUA-FRIA-EM-PVC.pdf" TargetMode="External"/><Relationship Id="rId6542" Type="http://schemas.openxmlformats.org/officeDocument/2006/relationships/hyperlink" Target="https://www.caixa.gov.br/Downloads/sinapi-cadernos-tecnicos/SINAPI-CT-INSTALACOES-EM-COBRE.pdf" TargetMode="External"/><Relationship Id="rId9698" Type="http://schemas.openxmlformats.org/officeDocument/2006/relationships/hyperlink" Target="https://www.caixa.gov.br/Downloads/sinapi-cadernos-tecnicos/SINAPI-CT-VALVULAS-PARA-REDES-DE-SANEAMENTO.pdf" TargetMode="External"/><Relationship Id="rId1687" Type="http://schemas.openxmlformats.org/officeDocument/2006/relationships/hyperlink" Target="https://www.caixa.gov.br/Downloads/sinapi-cadernos-tecnicos/SINAPI-CT-CUSTOS-HORARIOS-PRODUTIVO-E-IMPRODUTIVO-DOS-EQUIPAMENTOS.pdf" TargetMode="External"/><Relationship Id="rId2738" Type="http://schemas.openxmlformats.org/officeDocument/2006/relationships/hyperlink" Target="https://www.caixa.gov.br/Downloads/sinapi-cadernos-tecnicos/SINAPI-CT-DRENAGEM-DE-AR-CONDICIONADO.pdf" TargetMode="External"/><Relationship Id="rId1754" Type="http://schemas.openxmlformats.org/officeDocument/2006/relationships/hyperlink" Target="https://www.caixa.gov.br/Downloads/sinapi-cadernos-tecnicos/SINAPI-CT-CUSTOS-HORARIOS-PRODUTIVO-E-IMPRODUTIVO-DOS-EQUIPAMENTOS.pdf" TargetMode="External"/><Relationship Id="rId2805" Type="http://schemas.openxmlformats.org/officeDocument/2006/relationships/hyperlink" Target="https://www.caixa.gov.br/Downloads/sinapi-cadernos-tecnicos/SINAPI-CT-DUTOS-PARA-AR-CONDICIONADO.pdf" TargetMode="External"/><Relationship Id="rId4160" Type="http://schemas.openxmlformats.org/officeDocument/2006/relationships/hyperlink" Target="https://www.caixa.gov.br/Downloads/sinapi-cadernos-tecnicos/SINAPI-CT-GALERIAS-COM-ADUELAS-DE-CONCRETO.pdf" TargetMode="External"/><Relationship Id="rId5211" Type="http://schemas.openxmlformats.org/officeDocument/2006/relationships/hyperlink" Target="https://www.caixa.gov.br/Downloads/sinapi-cadernos-tecnicos/SINAPI-CT-INSTALACOES-HIDRAULICAS-EM-PEX.pdf" TargetMode="External"/><Relationship Id="rId8367" Type="http://schemas.openxmlformats.org/officeDocument/2006/relationships/hyperlink" Target="https://www.caixa.gov.br/Downloads/sinapi-cadernos-tecnicos/SINAPI-CT-RADIER-PISO-DE-CONCRETO-E-LAJE-SOBRE-SOLO.pdf" TargetMode="External"/><Relationship Id="rId8781" Type="http://schemas.openxmlformats.org/officeDocument/2006/relationships/hyperlink" Target="https://www.caixa.gov.br/Downloads/sinapi-cadernos-tecnicos/SINAPI-CT-REVESTIMENTOS-CERAMICOS-INTERNOS.pdf" TargetMode="External"/><Relationship Id="rId9418" Type="http://schemas.openxmlformats.org/officeDocument/2006/relationships/hyperlink" Target="https://www.caixa.gov.br/Downloads/sinapi-cadernos-tecnicos/SINAPI-CT-TUBULACAO-FLANGEADA-PARA-REDES-DE-AGUA.pdf" TargetMode="External"/><Relationship Id="rId46" Type="http://schemas.openxmlformats.org/officeDocument/2006/relationships/hyperlink" Target="https://www.caixa.gov.br/Downloads/sinapi-cadernos-tecnicos/SINAPI-CT-ALVENARIA-DE-VEDACAO.pdf" TargetMode="External"/><Relationship Id="rId1407" Type="http://schemas.openxmlformats.org/officeDocument/2006/relationships/hyperlink" Target="https://www.caixa.gov.br/Downloads/sinapi-cadernos-tecnicos/SINAPI-CT-CONTRAPISO.pdf" TargetMode="External"/><Relationship Id="rId1821" Type="http://schemas.openxmlformats.org/officeDocument/2006/relationships/hyperlink" Target="https://www.caixa.gov.br/Downloads/sinapi-cadernos-tecnicos/SINAPI-CT-CUSTOS-HORARIOS-PRODUTIVO-E-IMPRODUTIVO-DOS-EQUIPAMENTOS.pdf" TargetMode="External"/><Relationship Id="rId4977" Type="http://schemas.openxmlformats.org/officeDocument/2006/relationships/hyperlink" Target="https://www.caixa.gov.br/Downloads/sinapi-cadernos-tecnicos/SINAPI-CT-INSTALACOES-HIDRAULICAS-RESERVACAO-E-BOMBAS-DE-RECALQUE.pdf" TargetMode="External"/><Relationship Id="rId7383" Type="http://schemas.openxmlformats.org/officeDocument/2006/relationships/hyperlink" Target="https://www.caixa.gov.br/Downloads/sinapi-cadernos-tecnicos/SINAPI-CT-MASSA-UNICA-INTERNA.pdf" TargetMode="External"/><Relationship Id="rId8434" Type="http://schemas.openxmlformats.org/officeDocument/2006/relationships/hyperlink" Target="https://www.caixa.gov.br/Downloads/sinapi-cadernos-tecnicos/SINAPI-CT-RASGOS-E-FIXACOES.pdf" TargetMode="External"/><Relationship Id="rId3579" Type="http://schemas.openxmlformats.org/officeDocument/2006/relationships/hyperlink" Target="https://www.caixa.gov.br/Downloads/sinapi-cadernos-tecnicos/SINAPI-CT-ESTACAS-BROCA-STRAUSS-E-ESCAVADA-COM-FLUIDO-ESTABILIZANTE.pdf" TargetMode="External"/><Relationship Id="rId7036" Type="http://schemas.openxmlformats.org/officeDocument/2006/relationships/hyperlink" Target="https://www.caixa.gov.br/Downloads/sinapi-metodologia/Livro_SINAPI_Calculos_Parametros.pdf" TargetMode="External"/><Relationship Id="rId7450" Type="http://schemas.openxmlformats.org/officeDocument/2006/relationships/hyperlink" Target="https://www.caixa.gov.br/Downloads/sinapi-cadernos-tecnicos/SINAPI-CT-MOBILIARIO-URBANO.pdf" TargetMode="External"/><Relationship Id="rId8501" Type="http://schemas.openxmlformats.org/officeDocument/2006/relationships/hyperlink" Target="https://www.caixa.gov.br/Downloads/sinapi-cadernos-tecnicos/SINAPI-CT-RECOMPOSICAO-DE-PAVIMENTOS.pdf" TargetMode="External"/><Relationship Id="rId2595" Type="http://schemas.openxmlformats.org/officeDocument/2006/relationships/hyperlink" Target="https://www.caixa.gov.br/Downloads/sinapi-cadernos-tecnicos/SINAPI-CT-DEPRECIACAO-JUROS-IMPOSTOS-E-SEGUROS-MANUTENCAO-E-MATERIAIS-NA-OPERACAO-DOS-EQUIPAMENTOS.pdf" TargetMode="External"/><Relationship Id="rId3993" Type="http://schemas.openxmlformats.org/officeDocument/2006/relationships/hyperlink" Target="https://www.caixa.gov.br/Downloads/sinapi-cadernos-tecnicos/SINAPI-CT-FUNDACOES-RASAS-(BLOCOS-SAPATAS-VIGAS-BALDRAME).pdf" TargetMode="External"/><Relationship Id="rId6052" Type="http://schemas.openxmlformats.org/officeDocument/2006/relationships/hyperlink" Target="https://www.caixa.gov.br/Downloads/sinapi-cadernos-tecnicos/SINAPI-CT-INSTALACOES-DE-GAS-E-INCENDIO-EM-ACO-E-FERRO-GALVANIZADO.pdf" TargetMode="External"/><Relationship Id="rId7103" Type="http://schemas.openxmlformats.org/officeDocument/2006/relationships/hyperlink" Target="https://www.caixa.gov.br/Downloads/sinapi-metodologia/Livro_SINAPI_Calculos_Parametros.pdf" TargetMode="External"/><Relationship Id="rId567" Type="http://schemas.openxmlformats.org/officeDocument/2006/relationships/hyperlink" Target="https://www.caixa.gov.br/Downloads/sinapi-cadernos-tecnicos/SINAPI-CT-ASSENTAMENTO-DE-TUBOS-DE-PVC-E-METALICOS-EM-REDES-DE-AGUA.pdf" TargetMode="External"/><Relationship Id="rId1197" Type="http://schemas.openxmlformats.org/officeDocument/2006/relationships/hyperlink" Target="https://www.caixa.gov.br/Downloads/sinapi-cadernos-tecnicos/SINAPI-CT-CANALETAS-GRELHAS-E-CAIXAS-COM-GRELHA-PARA-DRENAGEM.pdf" TargetMode="External"/><Relationship Id="rId2248" Type="http://schemas.openxmlformats.org/officeDocument/2006/relationships/hyperlink" Target="https://www.caixa.gov.br/Downloads/sinapi-cadernos-tecnicos/SINAPI-CT-DEPRECIACAO-JUROS-IMPOSTOS-E-SEGUROS-MANUTENCAO-E-MATERIAIS-NA-OPERACAO-DOS-EQUIPAMENTOS.pdf" TargetMode="External"/><Relationship Id="rId3646" Type="http://schemas.openxmlformats.org/officeDocument/2006/relationships/hyperlink" Target="https://www.caixa.gov.br/Downloads/sinapi-cadernos-tecnicos/SINAPI-CT-ESTRUTURA-E-TRAMA-PARA-COBERTURA.pdf" TargetMode="External"/><Relationship Id="rId9275" Type="http://schemas.openxmlformats.org/officeDocument/2006/relationships/hyperlink" Target="https://www.caixa.gov.br/Downloads/sinapi-cadernos-tecnicos/SINAPI-CT-TRANSPORTE-CARGA-E-DESCARGA-DE-MATERIAIS.pdf" TargetMode="External"/><Relationship Id="rId981" Type="http://schemas.openxmlformats.org/officeDocument/2006/relationships/hyperlink" Target="https://www.caixa.gov.br/Downloads/sinapi-cadernos-tecnicos/SINAPI-CT-ATERROS-BASES-SUB-BASES-E-IMPRIMACOES.pdf" TargetMode="External"/><Relationship Id="rId2662" Type="http://schemas.openxmlformats.org/officeDocument/2006/relationships/hyperlink" Target="https://www.caixa.gov.br/Downloads/sinapi-cadernos-tecnicos/SINAPI-CT-DEPRECIACAO-JUROS-IMPOSTOS-E-SEGUROS-MANUTENCAO-E-MATERIAIS-NA-OPERACAO-DOS-EQUIPAMENTOS.pdf" TargetMode="External"/><Relationship Id="rId3713" Type="http://schemas.openxmlformats.org/officeDocument/2006/relationships/hyperlink" Target="https://www.caixa.gov.br/Downloads/sinapi-cadernos-tecnicos/SINAPI-CT-ESTRUTURA-E-TRAMA-PARA-COBERTURA.pdf" TargetMode="External"/><Relationship Id="rId6869" Type="http://schemas.openxmlformats.org/officeDocument/2006/relationships/hyperlink" Target="https://www.caixa.gov.br/Downloads/sinapi-metodologia/Livro_SINAPI_Calculos_Parametros.pdf" TargetMode="External"/><Relationship Id="rId634" Type="http://schemas.openxmlformats.org/officeDocument/2006/relationships/hyperlink" Target="https://www.caixa.gov.br/Downloads/sinapi-cadernos-tecnicos/SINAPI-CT-ASSENTAMENTO-DE-TUBOS-DE-ESGOTO-OU-DRENAGEM-PLUVIAL-EM-CONCRETO.pdf" TargetMode="External"/><Relationship Id="rId1264" Type="http://schemas.openxmlformats.org/officeDocument/2006/relationships/hyperlink" Target="https://www.caixa.gov.br/Downloads/sinapi-cadernos-tecnicos/SINAPI-CT-CHAPISCO.pdf" TargetMode="External"/><Relationship Id="rId2315" Type="http://schemas.openxmlformats.org/officeDocument/2006/relationships/hyperlink" Target="https://www.caixa.gov.br/Downloads/sinapi-cadernos-tecnicos/SINAPI-CT-DEPRECIACAO-JUROS-IMPOSTOS-E-SEGUROS-MANUTENCAO-E-MATERIAIS-NA-OPERACAO-DOS-EQUIPAMENTOS.pdf" TargetMode="External"/><Relationship Id="rId5885" Type="http://schemas.openxmlformats.org/officeDocument/2006/relationships/hyperlink" Target="https://www.caixa.gov.br/Downloads/sinapi-cadernos-tecnicos/SINAPI-CT-INSTALACOES-PREDIAIS-DE-AGUAS-PLUVIAIS-TUBOS-CONEXOES-CAIXAS-E-RALOS.pdf" TargetMode="External"/><Relationship Id="rId6936" Type="http://schemas.openxmlformats.org/officeDocument/2006/relationships/hyperlink" Target="https://www.caixa.gov.br/Downloads/sinapi-metodologia/Livro_SINAPI_Calculos_Parametros.pdf" TargetMode="External"/><Relationship Id="rId8291" Type="http://schemas.openxmlformats.org/officeDocument/2006/relationships/hyperlink" Target="https://www.caixa.gov.br/Downloads/sinapi-cadernos-tecnicos/SINAPI-CT-PRODUCAO-DE-CONCRETO.pdf" TargetMode="External"/><Relationship Id="rId9342" Type="http://schemas.openxmlformats.org/officeDocument/2006/relationships/hyperlink" Target="https://www.caixa.gov.br/Downloads/sinapi-cadernos-tecnicos/SINAPI-CT-TRANSPORTE-CARGA-E-DESCARGA-DE-MATERIAIS.pdf" TargetMode="External"/><Relationship Id="rId701" Type="http://schemas.openxmlformats.org/officeDocument/2006/relationships/hyperlink" Target="https://www.caixa.gov.br/Downloads/sinapi-cadernos-tecnicos/SINAPI-CT-ASSENTAMENTO-DE-TUBOS-DE-ESGOTO-OU-DRENAGEM-PLUVIAL-EM-CONCRETO.pdf" TargetMode="External"/><Relationship Id="rId1331" Type="http://schemas.openxmlformats.org/officeDocument/2006/relationships/hyperlink" Target="https://www.caixa.gov.br/Downloads/sinapi-cadernos-tecnicos/SINAPI-CT-CONCRETO-PROJETADO.pdf" TargetMode="External"/><Relationship Id="rId4487" Type="http://schemas.openxmlformats.org/officeDocument/2006/relationships/hyperlink" Target="https://www.caixa.gov.br/Downloads/sinapi-cadernos-tecnicos/SINAPI-CT-INSTALACOES-ELETRICAS-ELETRODUTOS-EMBUTIDOS-CABOS-CAIXAS-TOMADAS-E-INTERRUPTORES.pdf" TargetMode="External"/><Relationship Id="rId5538" Type="http://schemas.openxmlformats.org/officeDocument/2006/relationships/hyperlink" Target="https://www.caixa.gov.br/Downloads/sinapi-cadernos-tecnicos/SINAPI-CT-INSTALACOES-PREDIAIS-DE-AGUA-FRIA-EM-PVC.pdf" TargetMode="External"/><Relationship Id="rId5952" Type="http://schemas.openxmlformats.org/officeDocument/2006/relationships/hyperlink" Target="https://www.caixa.gov.br/Downloads/sinapi-cadernos-tecnicos/SINAPI-CT-INSTALACOES-DE-GAS-E-INCENDIO-EM-ACO-E-FERRO-GALVANIZADO.pdf" TargetMode="External"/><Relationship Id="rId3089" Type="http://schemas.openxmlformats.org/officeDocument/2006/relationships/hyperlink" Target="https://www.caixa.gov.br/Downloads/sinapi-cadernos-tecnicos/SINAPI-CT-ESCADAS.pdf" TargetMode="External"/><Relationship Id="rId4554" Type="http://schemas.openxmlformats.org/officeDocument/2006/relationships/hyperlink" Target="https://www.caixa.gov.br/Downloads/sinapi-cadernos-tecnicos/SINAPI-CT-INSTALACOES-ELETRICAS-ELETRODUTOS-CONEXOES-E-CONDULETES-APARENTES.pdf" TargetMode="External"/><Relationship Id="rId5605" Type="http://schemas.openxmlformats.org/officeDocument/2006/relationships/hyperlink" Target="https://www.caixa.gov.br/Downloads/sinapi-cadernos-tecnicos/SINAPI-CT-INSTALACOES-PREDIAIS-DE-AGUA-FRIA-EM-PVC.pdf" TargetMode="External"/><Relationship Id="rId8011" Type="http://schemas.openxmlformats.org/officeDocument/2006/relationships/hyperlink" Target="https://www.caixa.gov.br/Downloads/sinapi-cadernos-tecnicos/SINAPI-CT-PISOS.pdf" TargetMode="External"/><Relationship Id="rId3156" Type="http://schemas.openxmlformats.org/officeDocument/2006/relationships/hyperlink" Target="https://www.caixa.gov.br/Downloads/sinapi-cadernos-tecnicos/SINAPI-CT-ESCAVACAO-HORIZONTAL.pdf" TargetMode="External"/><Relationship Id="rId4207" Type="http://schemas.openxmlformats.org/officeDocument/2006/relationships/hyperlink" Target="https://www.caixa.gov.br/Downloads/sinapi-cadernos-tecnicos/SINAPI-CT-GRAUTE-E-ARMACAO.pdf" TargetMode="External"/><Relationship Id="rId491" Type="http://schemas.openxmlformats.org/officeDocument/2006/relationships/hyperlink" Target="https://www.caixa.gov.br/Downloads/sinapi-cadernos-tecnicos/SINAPI-CT-ASSENTAMENTO-DE-TUBOS-DE-PVC-E-METALICOS-EM-REDES-DE-AGUA.pdf" TargetMode="External"/><Relationship Id="rId2172" Type="http://schemas.openxmlformats.org/officeDocument/2006/relationships/hyperlink" Target="https://www.caixa.gov.br/Downloads/sinapi-cadernos-tecnicos/SINAPI-CT-DEPRECIACAO-JUROS-IMPOSTOS-E-SEGUROS-MANUTENCAO-E-MATERIAIS-NA-OPERACAO-DOS-EQUIPAMENTOS.pdf" TargetMode="External"/><Relationship Id="rId3223" Type="http://schemas.openxmlformats.org/officeDocument/2006/relationships/hyperlink" Target="https://www.caixa.gov.br/Downloads/sinapi-cadernos-tecnicos/SINAPI-CT-ESCAVACAO-VERTICAL-A-CEU-ABERTO.pdf" TargetMode="External"/><Relationship Id="rId3570" Type="http://schemas.openxmlformats.org/officeDocument/2006/relationships/hyperlink" Target="https://www.caixa.gov.br/Downloads/sinapi-cadernos-tecnicos/SINAPI-CT-ESQUADRIAS-PORTAS.pdf" TargetMode="External"/><Relationship Id="rId4621" Type="http://schemas.openxmlformats.org/officeDocument/2006/relationships/hyperlink" Target="https://www.caixa.gov.br/Downloads/sinapi-cadernos-tecnicos/SINAPI-CT-INSTALACOES-ELETRICAS-ELETRODUTOS-CONEXOES-E-CONDULETES-APARENTES.pdf" TargetMode="External"/><Relationship Id="rId6379" Type="http://schemas.openxmlformats.org/officeDocument/2006/relationships/hyperlink" Target="https://www.caixa.gov.br/Downloads/sinapi-cadernos-tecnicos/SINAPI-CT-INSTALACOES-EM-COBRE.pdf" TargetMode="External"/><Relationship Id="rId7777" Type="http://schemas.openxmlformats.org/officeDocument/2006/relationships/hyperlink" Target="https://www.caixa.gov.br/Downloads/sinapi-cadernos-tecnicos/SINAPI-CT-PERFURACAO-HORIZONTAL-DIRECIONAL-HDD.pdf" TargetMode="External"/><Relationship Id="rId8828" Type="http://schemas.openxmlformats.org/officeDocument/2006/relationships/hyperlink" Target="https://www.caixa.gov.br/Downloads/sinapi-cadernos-tecnicos/SINAPI-CT-SINALIZACAO-HORIZONTAL-VIARIA.pdf" TargetMode="External"/><Relationship Id="rId144" Type="http://schemas.openxmlformats.org/officeDocument/2006/relationships/hyperlink" Target="https://www.caixa.gov.br/Downloads/sinapi-cadernos-tecnicos/SINAPI-CT-ARGAMASSAS.pdf" TargetMode="External"/><Relationship Id="rId6793" Type="http://schemas.openxmlformats.org/officeDocument/2006/relationships/hyperlink" Target="https://www.caixa.gov.br/Downloads/sinapi-metodologia/Livro_SINAPI_Calculos_Parametros.pdf" TargetMode="External"/><Relationship Id="rId7844" Type="http://schemas.openxmlformats.org/officeDocument/2006/relationships/hyperlink" Target="https://www.caixa.gov.br/Downloads/sinapi-cadernos-tecnicos/SINAPI-CT-PINTURA-INTERNA.pdf" TargetMode="External"/><Relationship Id="rId2989" Type="http://schemas.openxmlformats.org/officeDocument/2006/relationships/hyperlink" Target="https://www.caixa.gov.br/Downloads/sinapi-cadernos-tecnicos/SINAPI-CT-EQUIPAMENTOS-DE-PROTECAO-COLETIVA.pdf" TargetMode="External"/><Relationship Id="rId5395" Type="http://schemas.openxmlformats.org/officeDocument/2006/relationships/hyperlink" Target="https://www.caixa.gov.br/Downloads/sinapi-cadernos-tecnicos/SINAPI-CT-INSTALACOES-PREDIAIS-DE-ESGOTO-TUBOS-E-CONEXOES.pdf" TargetMode="External"/><Relationship Id="rId6446" Type="http://schemas.openxmlformats.org/officeDocument/2006/relationships/hyperlink" Target="https://www.caixa.gov.br/Downloads/sinapi-cadernos-tecnicos/SINAPI-CT-INSTALACOES-EM-COBRE.pdf" TargetMode="External"/><Relationship Id="rId6860" Type="http://schemas.openxmlformats.org/officeDocument/2006/relationships/hyperlink" Target="https://www.caixa.gov.br/Downloads/sinapi-metodologia/Livro_SINAPI_Calculos_Parametros.pdf" TargetMode="External"/><Relationship Id="rId7911" Type="http://schemas.openxmlformats.org/officeDocument/2006/relationships/hyperlink" Target="https://www.caixa.gov.br/Downloads/sinapi-cadernos-tecnicos/SINAPI-CT-PINTURA-EM-SUPERFICIES-METALICAS.pdf" TargetMode="External"/><Relationship Id="rId211" Type="http://schemas.openxmlformats.org/officeDocument/2006/relationships/hyperlink" Target="https://www.caixa.gov.br/Downloads/sinapi-cadernos-tecnicos/SINAPI-CT-ARGAMASSAS.pdf" TargetMode="External"/><Relationship Id="rId5048" Type="http://schemas.openxmlformats.org/officeDocument/2006/relationships/hyperlink" Target="https://www.caixa.gov.br/Downloads/sinapi-cadernos-tecnicos/SINAPI-CT-INSTALACOES-HIDRAULICAS-RESERVACAO-E-BOMBAS-DE-RECALQUE.pdf" TargetMode="External"/><Relationship Id="rId5462" Type="http://schemas.openxmlformats.org/officeDocument/2006/relationships/hyperlink" Target="https://www.caixa.gov.br/Downloads/sinapi-cadernos-tecnicos/SINAPI-CT-INSTALACOES-PREDIAIS-DE-AGUA-FRIA-EM-PVC.pdf" TargetMode="External"/><Relationship Id="rId6513" Type="http://schemas.openxmlformats.org/officeDocument/2006/relationships/hyperlink" Target="https://www.caixa.gov.br/Downloads/sinapi-cadernos-tecnicos/SINAPI-CT-INSTALACOES-EM-COBRE.pdf" TargetMode="External"/><Relationship Id="rId9669" Type="http://schemas.openxmlformats.org/officeDocument/2006/relationships/hyperlink" Target="https://www.caixa.gov.br/Downloads/sinapi-cadernos-tecnicos/SINAPI-CT-VALVULAS-PARA-REDES-DE-SANEAMENTO.pdf" TargetMode="External"/><Relationship Id="rId1658" Type="http://schemas.openxmlformats.org/officeDocument/2006/relationships/hyperlink" Target="https://www.caixa.gov.br/Downloads/sinapi-cadernos-tecnicos/SINAPI-CT-CUSTOS-HORARIOS-PRODUTIVO-E-IMPRODUTIVO-DOS-EQUIPAMENTOS.pdf" TargetMode="External"/><Relationship Id="rId2709" Type="http://schemas.openxmlformats.org/officeDocument/2006/relationships/hyperlink" Target="https://www.caixa.gov.br/Downloads/sinapi-cadernos-tecnicos/SINAPI-CT-DEPRECIACAO-JUROS-IMPOSTOS-E-SEGUROS-MANUTENCAO-E-MATERIAIS-NA-OPERACAO-DOS-EQUIPAMENTOS.pdf" TargetMode="External"/><Relationship Id="rId4064" Type="http://schemas.openxmlformats.org/officeDocument/2006/relationships/hyperlink" Target="https://www.caixa.gov.br/Downloads/sinapi-cadernos-tecnicos/SINAPI-CT-FORMAS-PARA-ESTRUTURAS-DE-CONCRETO-ARMADO.pdf" TargetMode="External"/><Relationship Id="rId5115" Type="http://schemas.openxmlformats.org/officeDocument/2006/relationships/hyperlink" Target="https://www.caixa.gov.br/Downloads/sinapi-cadernos-tecnicos/SINAPI-CT-INSTALACOES-HIDRAULICAS-EM-PEX.pdf" TargetMode="External"/><Relationship Id="rId8685" Type="http://schemas.openxmlformats.org/officeDocument/2006/relationships/hyperlink" Target="https://www.caixa.gov.br/Downloads/sinapi-cadernos-tecnicos/SINAPI-CT-REDES-DE-AGUA-E-ESGOTO-EM-PEAD-LISO-(TUBOS-E-CONEXOES).pdf" TargetMode="External"/><Relationship Id="rId3080" Type="http://schemas.openxmlformats.org/officeDocument/2006/relationships/hyperlink" Target="https://www.caixa.gov.br/Downloads/sinapi-cadernos-tecnicos/SINAPI-CT-ESCADAS.pdf" TargetMode="External"/><Relationship Id="rId4131" Type="http://schemas.openxmlformats.org/officeDocument/2006/relationships/hyperlink" Target="https://www.caixa.gov.br/Downloads/sinapi-cadernos-tecnicos/SINAPI-CT-GABIOES-EXECUCAO-DE-MURO-E-PROTECAO-SUPERFICIAL.pdf" TargetMode="External"/><Relationship Id="rId7287" Type="http://schemas.openxmlformats.org/officeDocument/2006/relationships/hyperlink" Target="https://www.caixa.gov.br/Downloads/sinapi-cadernos-tecnicos/SINAPI-CT-MASSA-UNICA-EXTERNA.pdf" TargetMode="External"/><Relationship Id="rId8338" Type="http://schemas.openxmlformats.org/officeDocument/2006/relationships/hyperlink" Target="https://www.caixa.gov.br/Downloads/sinapi-cadernos-tecnicos/SINAPI-CT-QUADRAS-E-SEUS-EQUIPAMENTOS.pdf" TargetMode="External"/><Relationship Id="rId1725" Type="http://schemas.openxmlformats.org/officeDocument/2006/relationships/hyperlink" Target="https://www.caixa.gov.br/Downloads/sinapi-cadernos-tecnicos/SINAPI-CT-CUSTOS-HORARIOS-PRODUTIVO-E-IMPRODUTIVO-DOS-EQUIPAMENTOS.pdf" TargetMode="External"/><Relationship Id="rId7354" Type="http://schemas.openxmlformats.org/officeDocument/2006/relationships/hyperlink" Target="https://www.caixa.gov.br/Downloads/sinapi-cadernos-tecnicos/SINAPI-CT-MASSA-UNICA-EXTERNA.pdf" TargetMode="External"/><Relationship Id="rId8752" Type="http://schemas.openxmlformats.org/officeDocument/2006/relationships/hyperlink" Target="https://www.caixa.gov.br/Downloads/sinapi-cadernos-tecnicos/SINAPI-CT-REDES-DE-AGUA-E-ESGOTO-EM-PEAD-LISO-(TUBOS-E-CONEXOES).pdf" TargetMode="External"/><Relationship Id="rId17" Type="http://schemas.openxmlformats.org/officeDocument/2006/relationships/hyperlink" Target="https://www.caixa.gov.br/Downloads/sinapi-cadernos-tecnicos/SINAPI-CT-ALVENARIA-ESTRUTURAL-BLOCOS-CERAMICOS.pdf" TargetMode="External"/><Relationship Id="rId3897" Type="http://schemas.openxmlformats.org/officeDocument/2006/relationships/hyperlink" Target="https://www.caixa.gov.br/Downloads/sinapi-cadernos-tecnicos/SINAPI-CT-FACHADAS-COM-PLACAS-CERAMICAS-E-GRANITO-INSERTADAS.pdf" TargetMode="External"/><Relationship Id="rId4948" Type="http://schemas.openxmlformats.org/officeDocument/2006/relationships/hyperlink" Target="https://www.caixa.gov.br/Downloads/sinapi-cadernos-tecnicos/SINAPI-CT-INSTALACOES-HIDRAULICAS-RESERVACAO-E-BOMBAS-DE-RECALQUE.pdf" TargetMode="External"/><Relationship Id="rId7007" Type="http://schemas.openxmlformats.org/officeDocument/2006/relationships/hyperlink" Target="https://www.caixa.gov.br/Downloads/sinapi-metodologia/Livro_SINAPI_Calculos_Parametros.pdf" TargetMode="External"/><Relationship Id="rId8405" Type="http://schemas.openxmlformats.org/officeDocument/2006/relationships/hyperlink" Target="https://www.caixa.gov.br/Downloads/sinapi-cadernos-tecnicos/SINAPI-CT-RASGOS-E-FIXACOES.pdf" TargetMode="External"/><Relationship Id="rId2499" Type="http://schemas.openxmlformats.org/officeDocument/2006/relationships/hyperlink" Target="https://www.caixa.gov.br/Downloads/sinapi-cadernos-tecnicos/SINAPI-CT-DEPRECIACAO-JUROS-IMPOSTOS-E-SEGUROS-MANUTENCAO-E-MATERIAIS-NA-OPERACAO-DOS-EQUIPAMENTOS.pdf" TargetMode="External"/><Relationship Id="rId3964" Type="http://schemas.openxmlformats.org/officeDocument/2006/relationships/hyperlink" Target="https://www.caixa.gov.br/Downloads/sinapi-cadernos-tecnicos/SINAPI-CT-FOSSAS-E-SUMIDOUROS.pdf" TargetMode="External"/><Relationship Id="rId6370" Type="http://schemas.openxmlformats.org/officeDocument/2006/relationships/hyperlink" Target="https://www.caixa.gov.br/Downloads/sinapi-cadernos-tecnicos/SINAPI-CT-INSTALACOES-DE-AR-CONDICIONADO-EM-COBRE.pdf" TargetMode="External"/><Relationship Id="rId7421" Type="http://schemas.openxmlformats.org/officeDocument/2006/relationships/hyperlink" Target="https://www.caixa.gov.br/Downloads/sinapi-cadernos-tecnicos/SINAPI-CT-MASSA-UNICA-INTERNA.pdf" TargetMode="External"/><Relationship Id="rId1" Type="http://schemas.openxmlformats.org/officeDocument/2006/relationships/hyperlink" Target="https://www.caixa.gov.br/Downloads/sinapi-cadernos-tecnicos/SINAPI-CT-ACESSIBILIDADE.pdf" TargetMode="External"/><Relationship Id="rId885" Type="http://schemas.openxmlformats.org/officeDocument/2006/relationships/hyperlink" Target="https://www.caixa.gov.br/Downloads/sinapi-cadernos-tecnicos/SINAPI-CT-ATERROS-BASES-SUB-BASES-E-IMPRIMACOES.pdf" TargetMode="External"/><Relationship Id="rId2566" Type="http://schemas.openxmlformats.org/officeDocument/2006/relationships/hyperlink" Target="https://www.caixa.gov.br/Downloads/sinapi-cadernos-tecnicos/SINAPI-CT-DEPRECIACAO-JUROS-IMPOSTOS-E-SEGUROS-MANUTENCAO-E-MATERIAIS-NA-OPERACAO-DOS-EQUIPAMENTOS.pdf" TargetMode="External"/><Relationship Id="rId2980" Type="http://schemas.openxmlformats.org/officeDocument/2006/relationships/hyperlink" Target="https://www.caixa.gov.br/Downloads/sinapi-cadernos-tecnicos/SINAPI-CT-EQUIPAMENTOS-DE-PROTECAO-COLETIVA.pdf" TargetMode="External"/><Relationship Id="rId3617" Type="http://schemas.openxmlformats.org/officeDocument/2006/relationships/hyperlink" Target="https://www.caixa.gov.br/Downloads/sinapi-cadernos-tecnicos/SINAPI-CT-ESTACAS-EM-HELICE-CONTINUA.pdf" TargetMode="External"/><Relationship Id="rId6023" Type="http://schemas.openxmlformats.org/officeDocument/2006/relationships/hyperlink" Target="https://www.caixa.gov.br/Downloads/sinapi-cadernos-tecnicos/SINAPI-CT-INSTALACOES-DE-GAS-E-INCENDIO-EM-ACO-E-FERRO-GALVANIZADO.pdf" TargetMode="External"/><Relationship Id="rId9179" Type="http://schemas.openxmlformats.org/officeDocument/2006/relationships/hyperlink" Target="https://www.caixa.gov.br/Downloads/sinapi-cadernos-tecnicos/SINAPI-CT-TRANSPORTE-DE-MATERIAIS-DENTRO-DO-CANTEIRO-DE-OBRAS.pdf" TargetMode="External"/><Relationship Id="rId9593" Type="http://schemas.openxmlformats.org/officeDocument/2006/relationships/hyperlink" Target="https://www.caixa.gov.br/Downloads/sinapi-cadernos-tecnicos/SINAPI-CT-VALVULAS-E-REGISTROS-PARA-SISTEMAS-PREDIAIS.pdf" TargetMode="External"/><Relationship Id="rId538" Type="http://schemas.openxmlformats.org/officeDocument/2006/relationships/hyperlink" Target="https://www.caixa.gov.br/Downloads/sinapi-cadernos-tecnicos/SINAPI-CT-ASSENTAMENTO-DE-TUBOS-DE-PVC-E-METALICOS-EM-REDES-DE-AGUA.pdf" TargetMode="External"/><Relationship Id="rId952" Type="http://schemas.openxmlformats.org/officeDocument/2006/relationships/hyperlink" Target="https://www.caixa.gov.br/Downloads/sinapi-cadernos-tecnicos/SINAPI-CT-ATERROS-BASES-SUB-BASES-E-IMPRIMACOES.pdf" TargetMode="External"/><Relationship Id="rId1168" Type="http://schemas.openxmlformats.org/officeDocument/2006/relationships/hyperlink" Target="https://www.caixa.gov.br/Downloads/sinapi-cadernos-tecnicos/SINAPI-CT-CAIXAS-DE-AGUA-PARA-EDIFICACOES.pdf" TargetMode="External"/><Relationship Id="rId1582" Type="http://schemas.openxmlformats.org/officeDocument/2006/relationships/hyperlink" Target="https://www.caixa.gov.br/Downloads/sinapi-cadernos-tecnicos/SINAPI-CT-CUSTOS-HORARIOS-PRODUTIVO-E-IMPRODUTIVO-DOS-EQUIPAMENTOS.pdf" TargetMode="External"/><Relationship Id="rId2219" Type="http://schemas.openxmlformats.org/officeDocument/2006/relationships/hyperlink" Target="https://www.caixa.gov.br/Downloads/sinapi-cadernos-tecnicos/SINAPI-CT-DEPRECIACAO-JUROS-IMPOSTOS-E-SEGUROS-MANUTENCAO-E-MATERIAIS-NA-OPERACAO-DOS-EQUIPAMENTOS.pdf" TargetMode="External"/><Relationship Id="rId2633" Type="http://schemas.openxmlformats.org/officeDocument/2006/relationships/hyperlink" Target="https://www.caixa.gov.br/Downloads/sinapi-cadernos-tecnicos/SINAPI-CT-DEPRECIACAO-JUROS-IMPOSTOS-E-SEGUROS-MANUTENCAO-E-MATERIAIS-NA-OPERACAO-DOS-EQUIPAMENTOS.pdf" TargetMode="External"/><Relationship Id="rId5789" Type="http://schemas.openxmlformats.org/officeDocument/2006/relationships/hyperlink" Target="https://www.caixa.gov.br/Downloads/sinapi-cadernos-tecnicos/SINAPI-CT-INSTALACOES-PREDIAIS-DE-AGUA-QUENTE-EM-CPVC.pdf" TargetMode="External"/><Relationship Id="rId8195" Type="http://schemas.openxmlformats.org/officeDocument/2006/relationships/hyperlink" Target="https://www.caixa.gov.br/Downloads/sinapi-cadernos-tecnicos/SINAPI-CT-POCOS-DE-VISITA-E-CAIXAS-PARA-BOCAS-DE-LOBO.pdf" TargetMode="External"/><Relationship Id="rId9246" Type="http://schemas.openxmlformats.org/officeDocument/2006/relationships/hyperlink" Target="https://www.caixa.gov.br/Downloads/sinapi-cadernos-tecnicos/SINAPI-CT-TRANSPORTE-CARGA-E-DESCARGA-DE-MATERIAIS.pdf" TargetMode="External"/><Relationship Id="rId9660" Type="http://schemas.openxmlformats.org/officeDocument/2006/relationships/hyperlink" Target="https://www.caixa.gov.br/Downloads/sinapi-cadernos-tecnicos/SINAPI-CT-VALVULAS-E-REGISTROS-PARA-SISTEMAS-PREDIAIS.pdf" TargetMode="External"/><Relationship Id="rId605" Type="http://schemas.openxmlformats.org/officeDocument/2006/relationships/hyperlink" Target="https://www.caixa.gov.br/Downloads/sinapi-cadernos-tecnicos/SINAPI-CT-ASSENTAMENTO-DE-TUBOS-DE-PVC-E-METALICOS-EM-REDES-DE-AGUA.pdf" TargetMode="External"/><Relationship Id="rId1235" Type="http://schemas.openxmlformats.org/officeDocument/2006/relationships/hyperlink" Target="https://www.caixa.gov.br/Downloads/sinapi-cadernos-tecnicos/SINAPI-CT-CANALETAS-GRELHAS-E-CAIXAS-COM-GRELHA-PARA-DRENAGEM.pdf" TargetMode="External"/><Relationship Id="rId8262" Type="http://schemas.openxmlformats.org/officeDocument/2006/relationships/hyperlink" Target="https://www.caixa.gov.br/Downloads/sinapi-cadernos-tecnicos/SINAPI-CT-POCOS-DE-VISITA-E-CAIXAS-PARA-BOCAS-DE-LOBO.pdf" TargetMode="External"/><Relationship Id="rId9313" Type="http://schemas.openxmlformats.org/officeDocument/2006/relationships/hyperlink" Target="https://www.caixa.gov.br/Downloads/sinapi-cadernos-tecnicos/SINAPI-CT-TRANSPORTE-CARGA-E-DESCARGA-DE-MATERIAIS.pdf" TargetMode="External"/><Relationship Id="rId1302" Type="http://schemas.openxmlformats.org/officeDocument/2006/relationships/hyperlink" Target="https://www.caixa.gov.br/Downloads/sinapi-cadernos-tecnicos/SINAPI-CT-CONCRETAGEM-PARA-ESTRUTURAS-DE-CONCRETO-ARMADO.pdf" TargetMode="External"/><Relationship Id="rId2700" Type="http://schemas.openxmlformats.org/officeDocument/2006/relationships/hyperlink" Target="https://www.caixa.gov.br/Downloads/sinapi-cadernos-tecnicos/SINAPI-CT-DEPRECIACAO-JUROS-IMPOSTOS-E-SEGUROS-MANUTENCAO-E-MATERIAIS-NA-OPERACAO-DOS-EQUIPAMENTOS.pdf" TargetMode="External"/><Relationship Id="rId4458" Type="http://schemas.openxmlformats.org/officeDocument/2006/relationships/hyperlink" Target="https://www.caixa.gov.br/Downloads/sinapi-cadernos-tecnicos/SINAPI-CT-INSTALACOES-ELETRICAS-ELETRODUTOS-EMBUTIDOS-CABOS-CAIXAS-TOMADAS-E-INTERRUPTORES.pdf" TargetMode="External"/><Relationship Id="rId5856" Type="http://schemas.openxmlformats.org/officeDocument/2006/relationships/hyperlink" Target="https://www.caixa.gov.br/Downloads/sinapi-cadernos-tecnicos/SINAPI-CT-INSTALACOES-PREDIAIS-DE-AGUAS-PLUVIAIS-TUBOS-CONEXOES-CAIXAS-E-RALOS.pdf" TargetMode="External"/><Relationship Id="rId6907" Type="http://schemas.openxmlformats.org/officeDocument/2006/relationships/hyperlink" Target="https://www.caixa.gov.br/Downloads/sinapi-metodologia/Livro_SINAPI_Calculos_Parametros.pdf" TargetMode="External"/><Relationship Id="rId4872" Type="http://schemas.openxmlformats.org/officeDocument/2006/relationships/hyperlink" Target="https://www.caixa.gov.br/Downloads/sinapi-cadernos-tecnicos/SINAPI-CT-INSTALACOES-HIDRAULICAS-RESERVACAO-E-BOMBAS-DE-RECALQUE.pdf" TargetMode="External"/><Relationship Id="rId5509" Type="http://schemas.openxmlformats.org/officeDocument/2006/relationships/hyperlink" Target="https://www.caixa.gov.br/Downloads/sinapi-cadernos-tecnicos/SINAPI-CT-INSTALACOES-PREDIAIS-DE-AGUA-FRIA-EM-PVC.pdf" TargetMode="External"/><Relationship Id="rId5923" Type="http://schemas.openxmlformats.org/officeDocument/2006/relationships/hyperlink" Target="https://www.caixa.gov.br/Downloads/sinapi-cadernos-tecnicos/SINAPI-CT-INSTALACOES-DE-DIVISORIAS-DIVERSAS.pdf" TargetMode="External"/><Relationship Id="rId395" Type="http://schemas.openxmlformats.org/officeDocument/2006/relationships/hyperlink" Target="https://www.caixa.gov.br/Downloads/sinapi-cadernos-tecnicos/SINAPI-CT-ASSENTAMENTO-DE-TUBOS-DE-ESGOTO-EM-PVC-E-PEAD.pdf" TargetMode="External"/><Relationship Id="rId2076" Type="http://schemas.openxmlformats.org/officeDocument/2006/relationships/hyperlink" Target="https://www.caixa.gov.br/Downloads/sinapi-cadernos-tecnicos/SINAPI-CT-DEPRECIACAO-JUROS-IMPOSTOS-E-SEGUROS-MANUTENCAO-E-MATERIAIS-NA-OPERACAO-DOS-EQUIPAMENTOS.pdf" TargetMode="External"/><Relationship Id="rId3474" Type="http://schemas.openxmlformats.org/officeDocument/2006/relationships/hyperlink" Target="https://www.caixa.gov.br/Downloads/sinapi-cadernos-tecnicos/SINAPI-CT-ESQUADRIAS-PORTAS.pdf" TargetMode="External"/><Relationship Id="rId4525" Type="http://schemas.openxmlformats.org/officeDocument/2006/relationships/hyperlink" Target="https://www.caixa.gov.br/Downloads/sinapi-cadernos-tecnicos/SINAPI-CT-INSTALACOES-ELETRICAS-ELETRODUTOS-EMBUTIDOS-CABOS-CAIXAS-TOMADAS-E-INTERRUPTORES.pdf" TargetMode="External"/><Relationship Id="rId2490" Type="http://schemas.openxmlformats.org/officeDocument/2006/relationships/hyperlink" Target="https://www.caixa.gov.br/Downloads/sinapi-cadernos-tecnicos/SINAPI-CT-DEPRECIACAO-JUROS-IMPOSTOS-E-SEGUROS-MANUTENCAO-E-MATERIAIS-NA-OPERACAO-DOS-EQUIPAMENTOS.pdf" TargetMode="External"/><Relationship Id="rId3127" Type="http://schemas.openxmlformats.org/officeDocument/2006/relationships/hyperlink" Target="https://www.caixa.gov.br/Downloads/sinapi-cadernos-tecnicos/SINAPI-CT-ESCADAS.pdf" TargetMode="External"/><Relationship Id="rId3541" Type="http://schemas.openxmlformats.org/officeDocument/2006/relationships/hyperlink" Target="https://www.caixa.gov.br/Downloads/sinapi-cadernos-tecnicos/SINAPI-CT-ESQUADRIAS-PORTAS.pdf" TargetMode="External"/><Relationship Id="rId6697" Type="http://schemas.openxmlformats.org/officeDocument/2006/relationships/hyperlink" Target="https://www.caixa.gov.br/Downloads/sinapi-cadernos-tecnicos/SINAPI-CT-LIGACOES-PREDIAIS-DE-AGUA-E-ESGOTO.pdf" TargetMode="External"/><Relationship Id="rId7748" Type="http://schemas.openxmlformats.org/officeDocument/2006/relationships/hyperlink" Target="https://www.caixa.gov.br/Downloads/sinapi-cadernos-tecnicos/SINAPI-CT-PERFURACAO-HORIZONTAL-DIRECIONAL-HDD.pdf" TargetMode="External"/><Relationship Id="rId462" Type="http://schemas.openxmlformats.org/officeDocument/2006/relationships/hyperlink" Target="https://www.caixa.gov.br/Downloads/sinapi-cadernos-tecnicos/SINAPI-CT-ASSENTAMENTO-DE-TUBOS-DE-PVC-E-METALICOS-EM-REDES-DE-AGUA.pdf" TargetMode="External"/><Relationship Id="rId1092" Type="http://schemas.openxmlformats.org/officeDocument/2006/relationships/hyperlink" Target="https://www.caixa.gov.br/Downloads/sinapi-cadernos-tecnicos/SINAPI-CT-CAIXAS-ENTERRADAS.pdf" TargetMode="External"/><Relationship Id="rId2143" Type="http://schemas.openxmlformats.org/officeDocument/2006/relationships/hyperlink" Target="https://www.caixa.gov.br/Downloads/sinapi-cadernos-tecnicos/SINAPI-CT-DEPRECIACAO-JUROS-IMPOSTOS-E-SEGUROS-MANUTENCAO-E-MATERIAIS-NA-OPERACAO-DOS-EQUIPAMENTOS.pdf" TargetMode="External"/><Relationship Id="rId5299" Type="http://schemas.openxmlformats.org/officeDocument/2006/relationships/hyperlink" Target="https://www.caixa.gov.br/Downloads/sinapi-cadernos-tecnicos/SINAPI-CT-INSTALACOES-HIDRAULICAS-EM-PPR.pdf" TargetMode="External"/><Relationship Id="rId6764" Type="http://schemas.openxmlformats.org/officeDocument/2006/relationships/hyperlink" Target="https://www.caixa.gov.br/Downloads/sinapi-metodologia/Livro_SINAPI_Calculos_Parametros.pdf" TargetMode="External"/><Relationship Id="rId7815" Type="http://schemas.openxmlformats.org/officeDocument/2006/relationships/hyperlink" Target="https://www.caixa.gov.br/Downloads/sinapi-cadernos-tecnicos/SINAPI-CT-PINTURA-EXTERNA.pdf" TargetMode="External"/><Relationship Id="rId9170" Type="http://schemas.openxmlformats.org/officeDocument/2006/relationships/hyperlink" Target="https://www.caixa.gov.br/Downloads/sinapi-cadernos-tecnicos/SINAPI-CT-TRANSPORTE-DE-MATERIAIS-DENTRO-DO-CANTEIRO-DE-OBRAS.pdf" TargetMode="External"/><Relationship Id="rId115" Type="http://schemas.openxmlformats.org/officeDocument/2006/relationships/hyperlink" Target="https://www.caixa.gov.br/Downloads/sinapi-cadernos-tecnicos/SINAPI-CT-ARGAMASSAS.pdf" TargetMode="External"/><Relationship Id="rId2210" Type="http://schemas.openxmlformats.org/officeDocument/2006/relationships/hyperlink" Target="https://www.caixa.gov.br/Downloads/sinapi-cadernos-tecnicos/SINAPI-CT-DEPRECIACAO-JUROS-IMPOSTOS-E-SEGUROS-MANUTENCAO-E-MATERIAIS-NA-OPERACAO-DOS-EQUIPAMENTOS.pdf" TargetMode="External"/><Relationship Id="rId5366" Type="http://schemas.openxmlformats.org/officeDocument/2006/relationships/hyperlink" Target="https://www.caixa.gov.br/Downloads/sinapi-cadernos-tecnicos/SINAPI-CT-INSTALACOES-PREDIAIS-DE-ESGOTO-TUBOS-E-CONEXOES.pdf" TargetMode="External"/><Relationship Id="rId6417" Type="http://schemas.openxmlformats.org/officeDocument/2006/relationships/hyperlink" Target="https://www.caixa.gov.br/Downloads/sinapi-cadernos-tecnicos/SINAPI-CT-INSTALACOES-EM-COBRE.pdf" TargetMode="External"/><Relationship Id="rId4382" Type="http://schemas.openxmlformats.org/officeDocument/2006/relationships/hyperlink" Target="https://www.caixa.gov.br/Downloads/sinapi-cadernos-tecnicos/SINAPI-CT-INSTALACOES-ELETRICAS-ELETRODUTOS-EMBUTIDOS-CABOS-CAIXAS-TOMADAS-E-INTERRUPTORES.pdf" TargetMode="External"/><Relationship Id="rId5019" Type="http://schemas.openxmlformats.org/officeDocument/2006/relationships/hyperlink" Target="https://www.caixa.gov.br/Downloads/sinapi-cadernos-tecnicos/SINAPI-CT-INSTALACOES-HIDRAULICAS-RESERVACAO-E-BOMBAS-DE-RECALQUE.pdf" TargetMode="External"/><Relationship Id="rId5433" Type="http://schemas.openxmlformats.org/officeDocument/2006/relationships/hyperlink" Target="https://www.caixa.gov.br/Downloads/sinapi-cadernos-tecnicos/SINAPI-CT-INSTALACOES-PREDIAIS-DE-ESGOTO-TUBOS-E-CONEXOES.pdf" TargetMode="External"/><Relationship Id="rId5780" Type="http://schemas.openxmlformats.org/officeDocument/2006/relationships/hyperlink" Target="https://www.caixa.gov.br/Downloads/sinapi-cadernos-tecnicos/SINAPI-CT-INSTALACOES-PREDIAIS-DE-AGUA-QUENTE-EM-CPVC.pdf" TargetMode="External"/><Relationship Id="rId6831" Type="http://schemas.openxmlformats.org/officeDocument/2006/relationships/hyperlink" Target="https://www.caixa.gov.br/Downloads/sinapi-metodologia/Livro_SINAPI_Calculos_Parametros.pdf" TargetMode="External"/><Relationship Id="rId8589" Type="http://schemas.openxmlformats.org/officeDocument/2006/relationships/hyperlink" Target="https://www.caixa.gov.br/Downloads/sinapi-cadernos-tecnicos/SINAPI-CT-REDES-DE-LOGICA-TELEFONIA-E-IMAGEM.pdf" TargetMode="External"/><Relationship Id="rId1976" Type="http://schemas.openxmlformats.org/officeDocument/2006/relationships/hyperlink" Target="https://www.caixa.gov.br/Downloads/sinapi-cadernos-tecnicos/SINAPI-CT-DEPRECIACAO-JUROS-IMPOSTOS-E-SEGUROS-MANUTENCAO-E-MATERIAIS-NA-OPERACAO-DOS-EQUIPAMENTOS.pdf" TargetMode="External"/><Relationship Id="rId4035" Type="http://schemas.openxmlformats.org/officeDocument/2006/relationships/hyperlink" Target="https://www.caixa.gov.br/Downloads/sinapi-cadernos-tecnicos/SINAPI-CT-FORMAS-PARA-ESTRUTURAS-DE-CONCRETO-ARMADO.pdf" TargetMode="External"/><Relationship Id="rId1629" Type="http://schemas.openxmlformats.org/officeDocument/2006/relationships/hyperlink" Target="https://www.caixa.gov.br/Downloads/sinapi-cadernos-tecnicos/SINAPI-CT-CUSTOS-HORARIOS-PRODUTIVO-E-IMPRODUTIVO-DOS-EQUIPAMENTOS.pdf" TargetMode="External"/><Relationship Id="rId5500" Type="http://schemas.openxmlformats.org/officeDocument/2006/relationships/hyperlink" Target="https://www.caixa.gov.br/Downloads/sinapi-cadernos-tecnicos/SINAPI-CT-INSTALACOES-PREDIAIS-DE-AGUA-FRIA-EM-PVC.pdf" TargetMode="External"/><Relationship Id="rId8656" Type="http://schemas.openxmlformats.org/officeDocument/2006/relationships/hyperlink" Target="https://www.caixa.gov.br/Downloads/sinapi-cadernos-tecnicos/SINAPI-CT-REDES-DE-AGUA-E-ESGOTO-EM-PEAD-LISO-(TUBOS-E-CONEXOES).pdf" TargetMode="External"/><Relationship Id="rId9707" Type="http://schemas.openxmlformats.org/officeDocument/2006/relationships/hyperlink" Target="https://www.caixa.gov.br/Downloads/sinapi-cadernos-tecnicos/SINAPI-CT-VALVULAS-PARA-REDES-DE-SANEAMENTO.pdf" TargetMode="External"/><Relationship Id="rId3051" Type="http://schemas.openxmlformats.org/officeDocument/2006/relationships/hyperlink" Target="https://www.caixa.gov.br/Downloads/sinapi-cadernos-tecnicos/SINAPI-CT-EQUIPAMENTOS-DE-PROTECAO-COLETIVA.pdf" TargetMode="External"/><Relationship Id="rId4102" Type="http://schemas.openxmlformats.org/officeDocument/2006/relationships/hyperlink" Target="https://www.caixa.gov.br/Downloads/sinapi-cadernos-tecnicos/SINAPI-CT-FORMAS-PARA-ESTRUTURAS-DE-CONCRETO-ARMADO.pdf" TargetMode="External"/><Relationship Id="rId7258" Type="http://schemas.openxmlformats.org/officeDocument/2006/relationships/hyperlink" Target="https://www.caixa.gov.br/Downloads/sinapi-cadernos-tecnicos/SINAPI-CT-LUMINARIAS-EXTERNAS.pdf" TargetMode="External"/><Relationship Id="rId7672" Type="http://schemas.openxmlformats.org/officeDocument/2006/relationships/hyperlink" Target="https://www.caixa.gov.br/Downloads/sinapi-cadernos-tecnicos/SINAPI-CT-PAVIMENTO-INTERTRAVADO.pdf" TargetMode="External"/><Relationship Id="rId8309" Type="http://schemas.openxmlformats.org/officeDocument/2006/relationships/hyperlink" Target="https://www.caixa.gov.br/Downloads/sinapi-cadernos-tecnicos/SINAPI-CT-PRODUCAO-DE-CONCRETO.pdf" TargetMode="External"/><Relationship Id="rId8723" Type="http://schemas.openxmlformats.org/officeDocument/2006/relationships/hyperlink" Target="https://www.caixa.gov.br/Downloads/sinapi-cadernos-tecnicos/SINAPI-CT-REDES-DE-AGUA-E-ESGOTO-EM-PEAD-LISO-(TUBOS-E-CONEXOES).pdf" TargetMode="External"/><Relationship Id="rId3868" Type="http://schemas.openxmlformats.org/officeDocument/2006/relationships/hyperlink" Target="https://www.caixa.gov.br/Downloads/sinapi-cadernos-tecnicos/SINAPI-CT-EXECUCAO-DE-TIRANTES.pdf" TargetMode="External"/><Relationship Id="rId4919" Type="http://schemas.openxmlformats.org/officeDocument/2006/relationships/hyperlink" Target="https://www.caixa.gov.br/Downloads/sinapi-cadernos-tecnicos/SINAPI-CT-INSTALACOES-HIDRAULICAS-RESERVACAO-E-BOMBAS-DE-RECALQUE.pdf" TargetMode="External"/><Relationship Id="rId6274" Type="http://schemas.openxmlformats.org/officeDocument/2006/relationships/hyperlink" Target="https://www.caixa.gov.br/Downloads/sinapi-cadernos-tecnicos/SINAPI-CT-INSTALACOES-DE-GAS-EM-PEX-MULTICAMADAS.pdf" TargetMode="External"/><Relationship Id="rId7325" Type="http://schemas.openxmlformats.org/officeDocument/2006/relationships/hyperlink" Target="https://www.caixa.gov.br/Downloads/sinapi-cadernos-tecnicos/SINAPI-CT-MASSA-UNICA-EXTERNA.pdf" TargetMode="External"/><Relationship Id="rId789" Type="http://schemas.openxmlformats.org/officeDocument/2006/relationships/hyperlink" Target="https://www.caixa.gov.br/Downloads/sinapi-cadernos-tecnicos/SINAPI-CT-ATERROS-BASES-SUB-BASES-E-IMPRIMACOES.pdf" TargetMode="External"/><Relationship Id="rId2884" Type="http://schemas.openxmlformats.org/officeDocument/2006/relationships/hyperlink" Target="https://www.caixa.gov.br/Downloads/sinapi-cadernos-tecnicos/SINAPI-CT-ELETROCALHAS.pdf" TargetMode="External"/><Relationship Id="rId5290" Type="http://schemas.openxmlformats.org/officeDocument/2006/relationships/hyperlink" Target="https://www.caixa.gov.br/Downloads/sinapi-cadernos-tecnicos/SINAPI-CT-INSTALACOES-HIDRAULICAS-EM-PPR.pdf" TargetMode="External"/><Relationship Id="rId6341" Type="http://schemas.openxmlformats.org/officeDocument/2006/relationships/hyperlink" Target="https://www.caixa.gov.br/Downloads/sinapi-cadernos-tecnicos/SINAPI-CT-INSTALACOES-DE-AR-CONDICIONADO.pdf" TargetMode="External"/><Relationship Id="rId9497" Type="http://schemas.openxmlformats.org/officeDocument/2006/relationships/hyperlink" Target="https://www.caixa.gov.br/Downloads/sinapi-cadernos-tecnicos/SINAPI-CT-VERGAS-CONTRAVERGAS-E-FIXACAO-DE-ALVENARIA.pdf" TargetMode="External"/><Relationship Id="rId856" Type="http://schemas.openxmlformats.org/officeDocument/2006/relationships/hyperlink" Target="https://www.caixa.gov.br/Downloads/sinapi-cadernos-tecnicos/SINAPI-CT-ATERROS-BASES-SUB-BASES-E-IMPRIMACOES.pdf" TargetMode="External"/><Relationship Id="rId1486" Type="http://schemas.openxmlformats.org/officeDocument/2006/relationships/hyperlink" Target="https://www.caixa.gov.br/Downloads/sinapi-cadernos-tecnicos/SINAPI-CT-CUSTOS-HORARIOS-PRODUTIVO-E-IMPRODUTIVO-DOS-EQUIPAMENTOS.pdf" TargetMode="External"/><Relationship Id="rId2537" Type="http://schemas.openxmlformats.org/officeDocument/2006/relationships/hyperlink" Target="https://www.caixa.gov.br/Downloads/sinapi-cadernos-tecnicos/SINAPI-CT-DEPRECIACAO-JUROS-IMPOSTOS-E-SEGUROS-MANUTENCAO-E-MATERIAIS-NA-OPERACAO-DOS-EQUIPAMENTOS.pdf" TargetMode="External"/><Relationship Id="rId3935" Type="http://schemas.openxmlformats.org/officeDocument/2006/relationships/hyperlink" Target="https://www.caixa.gov.br/Downloads/sinapi-cadernos-tecnicos/SINAPI-CT-FOSSAS-E-SUMIDOUROS.pdf" TargetMode="External"/><Relationship Id="rId8099" Type="http://schemas.openxmlformats.org/officeDocument/2006/relationships/hyperlink" Target="https://www.caixa.gov.br/Downloads/sinapi-cadernos-tecnicos/SINAPI-CT-POSTES-DE-CONCRETO-E-METALICOS.pdf" TargetMode="External"/><Relationship Id="rId9564" Type="http://schemas.openxmlformats.org/officeDocument/2006/relationships/hyperlink" Target="https://www.caixa.gov.br/Downloads/sinapi-cadernos-tecnicos/SINAPI-CT-VIDROS-E-ESPELHOS.pdf" TargetMode="External"/><Relationship Id="rId509" Type="http://schemas.openxmlformats.org/officeDocument/2006/relationships/hyperlink" Target="https://www.caixa.gov.br/Downloads/sinapi-cadernos-tecnicos/SINAPI-CT-ASSENTAMENTO-DE-TUBOS-DE-PVC-E-METALICOS-EM-REDES-DE-AGUA.pdf" TargetMode="External"/><Relationship Id="rId1139" Type="http://schemas.openxmlformats.org/officeDocument/2006/relationships/hyperlink" Target="https://www.caixa.gov.br/Downloads/sinapi-cadernos-tecnicos/SINAPI-CT-CAIXAS-ENTERRADAS.pdf" TargetMode="External"/><Relationship Id="rId2951" Type="http://schemas.openxmlformats.org/officeDocument/2006/relationships/hyperlink" Target="https://www.caixa.gov.br/Downloads/sinapi-cadernos-tecnicos/SINAPI-CT-ENERGIA-SOLAR-PARA-EDIFICACOES.pdf" TargetMode="External"/><Relationship Id="rId5010" Type="http://schemas.openxmlformats.org/officeDocument/2006/relationships/hyperlink" Target="https://www.caixa.gov.br/Downloads/sinapi-cadernos-tecnicos/SINAPI-CT-INSTALACOES-HIDRAULICAS-RESERVACAO-E-BOMBAS-DE-RECALQUE.pdf" TargetMode="External"/><Relationship Id="rId8166" Type="http://schemas.openxmlformats.org/officeDocument/2006/relationships/hyperlink" Target="https://www.caixa.gov.br/Downloads/sinapi-cadernos-tecnicos/SINAPI-CT-POCOS-DE-VISITA-E-CAIXAS-PARA-BOCAS-DE-LOBO.pdf" TargetMode="External"/><Relationship Id="rId9217" Type="http://schemas.openxmlformats.org/officeDocument/2006/relationships/hyperlink" Target="https://www.caixa.gov.br/Downloads/sinapi-cadernos-tecnicos/SINAPI-CT-TRANSPORTE-DE-MATERIAIS-DENTRO-DO-CANTEIRO-DE-OBRAS.pdf" TargetMode="External"/><Relationship Id="rId923" Type="http://schemas.openxmlformats.org/officeDocument/2006/relationships/hyperlink" Target="https://www.caixa.gov.br/Downloads/sinapi-cadernos-tecnicos/SINAPI-CT-ATERROS-BASES-SUB-BASES-E-IMPRIMACOES.pdf" TargetMode="External"/><Relationship Id="rId1553" Type="http://schemas.openxmlformats.org/officeDocument/2006/relationships/hyperlink" Target="https://www.caixa.gov.br/Downloads/sinapi-cadernos-tecnicos/SINAPI-CT-CUSTOS-HORARIOS-PRODUTIVO-E-IMPRODUTIVO-DOS-EQUIPAMENTOS.pdf" TargetMode="External"/><Relationship Id="rId2604" Type="http://schemas.openxmlformats.org/officeDocument/2006/relationships/hyperlink" Target="https://www.caixa.gov.br/Downloads/sinapi-cadernos-tecnicos/SINAPI-CT-DEPRECIACAO-JUROS-IMPOSTOS-E-SEGUROS-MANUTENCAO-E-MATERIAIS-NA-OPERACAO-DOS-EQUIPAMENTOS.pdf" TargetMode="External"/><Relationship Id="rId8580" Type="http://schemas.openxmlformats.org/officeDocument/2006/relationships/hyperlink" Target="https://www.caixa.gov.br/Downloads/sinapi-cadernos-tecnicos/SINAPI-CT-REDES-DE-LOGICA-TELEFONIA-E-IMAGEM.pdf" TargetMode="External"/><Relationship Id="rId9631" Type="http://schemas.openxmlformats.org/officeDocument/2006/relationships/hyperlink" Target="https://www.caixa.gov.br/Downloads/sinapi-cadernos-tecnicos/SINAPI-CT-VALVULAS-E-REGISTROS-PARA-SISTEMAS-PREDIAIS.pdf" TargetMode="External"/><Relationship Id="rId1206" Type="http://schemas.openxmlformats.org/officeDocument/2006/relationships/hyperlink" Target="https://www.caixa.gov.br/Downloads/sinapi-cadernos-tecnicos/SINAPI-CT-CANALETAS-GRELHAS-E-CAIXAS-COM-GRELHA-PARA-DRENAGEM.pdf" TargetMode="External"/><Relationship Id="rId1620" Type="http://schemas.openxmlformats.org/officeDocument/2006/relationships/hyperlink" Target="https://www.caixa.gov.br/Downloads/sinapi-cadernos-tecnicos/SINAPI-CT-CUSTOS-HORARIOS-PRODUTIVO-E-IMPRODUTIVO-DOS-EQUIPAMENTOS.pdf" TargetMode="External"/><Relationship Id="rId4776" Type="http://schemas.openxmlformats.org/officeDocument/2006/relationships/hyperlink" Target="https://www.caixa.gov.br/Downloads/sinapi-cadernos-tecnicos/SINAPI-CT-INSTALACOES-ELETRICAS-REDE-DE-DISTRIBUICAO.pdf" TargetMode="External"/><Relationship Id="rId5827" Type="http://schemas.openxmlformats.org/officeDocument/2006/relationships/hyperlink" Target="https://www.caixa.gov.br/Downloads/sinapi-cadernos-tecnicos/SINAPI-CT-INSTALACOES-PREDIAIS-DE-AGUAS-PLUVIAIS-TUBOS-CONEXOES-CAIXAS-E-RALOS.pdf" TargetMode="External"/><Relationship Id="rId7182" Type="http://schemas.openxmlformats.org/officeDocument/2006/relationships/hyperlink" Target="https://www.caixa.gov.br/Downloads/sinapi-cadernos-tecnicos/SINAPI-CT-LOUCAS-E-METAIS.pdf" TargetMode="External"/><Relationship Id="rId8233" Type="http://schemas.openxmlformats.org/officeDocument/2006/relationships/hyperlink" Target="https://www.caixa.gov.br/Downloads/sinapi-cadernos-tecnicos/SINAPI-CT-POCOS-DE-VISITA-E-CAIXAS-PARA-BOCAS-DE-LOBO.pdf" TargetMode="External"/><Relationship Id="rId3378" Type="http://schemas.openxmlformats.org/officeDocument/2006/relationships/hyperlink" Target="https://www.caixa.gov.br/Downloads/sinapi-cadernos-tecnicos/SINAPI-CT-ESCORAMENTO-E-PREPARO-DE-FUNDO-DE-VALAS.pdf" TargetMode="External"/><Relationship Id="rId3792" Type="http://schemas.openxmlformats.org/officeDocument/2006/relationships/hyperlink" Target="https://www.caixa.gov.br/Downloads/sinapi-cadernos-tecnicos/SINAPI-CT-ESTRUTURAS-DE-MADEIRA.pdf" TargetMode="External"/><Relationship Id="rId4429" Type="http://schemas.openxmlformats.org/officeDocument/2006/relationships/hyperlink" Target="https://www.caixa.gov.br/Downloads/sinapi-cadernos-tecnicos/SINAPI-CT-INSTALACOES-ELETRICAS-ELETRODUTOS-EMBUTIDOS-CABOS-CAIXAS-TOMADAS-E-INTERRUPTORES.pdf" TargetMode="External"/><Relationship Id="rId4843" Type="http://schemas.openxmlformats.org/officeDocument/2006/relationships/hyperlink" Target="https://www.caixa.gov.br/Downloads/sinapi-cadernos-tecnicos/SINAPI-CT-INSTALACOES-HIDRAULICAS-RESERVACAO-E-BOMBAS-DE-RECALQUE.pdf" TargetMode="External"/><Relationship Id="rId7999" Type="http://schemas.openxmlformats.org/officeDocument/2006/relationships/hyperlink" Target="https://www.caixa.gov.br/Downloads/sinapi-cadernos-tecnicos/SINAPI-CT-PISOS.pdf" TargetMode="External"/><Relationship Id="rId8300" Type="http://schemas.openxmlformats.org/officeDocument/2006/relationships/hyperlink" Target="https://www.caixa.gov.br/Downloads/sinapi-cadernos-tecnicos/SINAPI-CT-PRODUCAO-DE-CONCRETO.pdf" TargetMode="External"/><Relationship Id="rId299" Type="http://schemas.openxmlformats.org/officeDocument/2006/relationships/hyperlink" Target="https://www.caixa.gov.br/Downloads/sinapi-cadernos-tecnicos/SINAPI-CT-ARMACAO-PARA-ESTRUTURAS-DE-CONCRETO-ARMADO.pdf" TargetMode="External"/><Relationship Id="rId2394" Type="http://schemas.openxmlformats.org/officeDocument/2006/relationships/hyperlink" Target="https://www.caixa.gov.br/Downloads/sinapi-cadernos-tecnicos/SINAPI-CT-DEPRECIACAO-JUROS-IMPOSTOS-E-SEGUROS-MANUTENCAO-E-MATERIAIS-NA-OPERACAO-DOS-EQUIPAMENTOS.pdf" TargetMode="External"/><Relationship Id="rId3445" Type="http://schemas.openxmlformats.org/officeDocument/2006/relationships/hyperlink" Target="https://www.caixa.gov.br/Downloads/sinapi-cadernos-tecnicos/SINAPI-CT-ESQUADRIAS-JANELAS.pdf" TargetMode="External"/><Relationship Id="rId366" Type="http://schemas.openxmlformats.org/officeDocument/2006/relationships/hyperlink" Target="https://www.caixa.gov.br/Downloads/sinapi-cadernos-tecnicos/SINAPI-CT-ASSENTAMENTO-DE-TUBOS-DE-ESGOTO-EM-PVC-E-PEAD.pdf" TargetMode="External"/><Relationship Id="rId780" Type="http://schemas.openxmlformats.org/officeDocument/2006/relationships/hyperlink" Target="https://www.caixa.gov.br/Downloads/sinapi-cadernos-tecnicos/SINAPI-CT-ATERROS-BASES-SUB-BASES-E-IMPRIMACOES.pdf" TargetMode="External"/><Relationship Id="rId2047" Type="http://schemas.openxmlformats.org/officeDocument/2006/relationships/hyperlink" Target="https://www.caixa.gov.br/Downloads/sinapi-cadernos-tecnicos/SINAPI-CT-DEPRECIACAO-JUROS-IMPOSTOS-E-SEGUROS-MANUTENCAO-E-MATERIAIS-NA-OPERACAO-DOS-EQUIPAMENTOS.pdf" TargetMode="External"/><Relationship Id="rId2461" Type="http://schemas.openxmlformats.org/officeDocument/2006/relationships/hyperlink" Target="https://www.caixa.gov.br/Downloads/sinapi-cadernos-tecnicos/SINAPI-CT-DEPRECIACAO-JUROS-IMPOSTOS-E-SEGUROS-MANUTENCAO-E-MATERIAIS-NA-OPERACAO-DOS-EQUIPAMENTOS.pdf" TargetMode="External"/><Relationship Id="rId3512" Type="http://schemas.openxmlformats.org/officeDocument/2006/relationships/hyperlink" Target="https://www.caixa.gov.br/Downloads/sinapi-cadernos-tecnicos/SINAPI-CT-ESQUADRIAS-PORTAS.pdf" TargetMode="External"/><Relationship Id="rId4910" Type="http://schemas.openxmlformats.org/officeDocument/2006/relationships/hyperlink" Target="https://www.caixa.gov.br/Downloads/sinapi-cadernos-tecnicos/SINAPI-CT-INSTALACOES-HIDRAULICAS-RESERVACAO-E-BOMBAS-DE-RECALQUE.pdf" TargetMode="External"/><Relationship Id="rId6668" Type="http://schemas.openxmlformats.org/officeDocument/2006/relationships/hyperlink" Target="https://www.caixa.gov.br/Downloads/sinapi-cadernos-tecnicos/SINAPI-CT-LAJES-PRE-MOLDADAS.pdf" TargetMode="External"/><Relationship Id="rId9074" Type="http://schemas.openxmlformats.org/officeDocument/2006/relationships/hyperlink" Target="https://www.caixa.gov.br/Downloads/sinapi-cadernos-tecnicos/SINAPI-CT-TRANSPORTE-FLUVIAL-CARGA-E-DESCARGA.pdf" TargetMode="External"/><Relationship Id="rId433" Type="http://schemas.openxmlformats.org/officeDocument/2006/relationships/hyperlink" Target="https://www.caixa.gov.br/Downloads/sinapi-cadernos-tecnicos/SINAPI-CT-ASSENTAMENTO-DE-TUBOS-DE-PVC-E-METALICOS-EM-REDES-DE-AGUA.pdf" TargetMode="External"/><Relationship Id="rId1063" Type="http://schemas.openxmlformats.org/officeDocument/2006/relationships/hyperlink" Target="https://www.caixa.gov.br/Downloads/sinapi-cadernos-tecnicos/SINAPI-CT-BOMBAS-HIDRAULICAS-CENTRIFUGAS-HORIZONTAIS-E-SUBMERSIVEIS.pdf" TargetMode="External"/><Relationship Id="rId2114" Type="http://schemas.openxmlformats.org/officeDocument/2006/relationships/hyperlink" Target="https://www.caixa.gov.br/Downloads/sinapi-cadernos-tecnicos/SINAPI-CT-DEPRECIACAO-JUROS-IMPOSTOS-E-SEGUROS-MANUTENCAO-E-MATERIAIS-NA-OPERACAO-DOS-EQUIPAMENTOS.pdf" TargetMode="External"/><Relationship Id="rId7719" Type="http://schemas.openxmlformats.org/officeDocument/2006/relationships/hyperlink" Target="https://www.caixa.gov.br/Downloads/sinapi-cadernos-tecnicos/SINAPI-CT-PAVIMENTO-RIGIDO-DE-CONCRETO.pdf" TargetMode="External"/><Relationship Id="rId8090" Type="http://schemas.openxmlformats.org/officeDocument/2006/relationships/hyperlink" Target="https://www.caixa.gov.br/Downloads/sinapi-cadernos-tecnicos/SINAPI-CT-POSTES-DE-CONCRETO-E-METALICOS.pdf" TargetMode="External"/><Relationship Id="rId9141" Type="http://schemas.openxmlformats.org/officeDocument/2006/relationships/hyperlink" Target="https://www.caixa.gov.br/Downloads/sinapi-cadernos-tecnicos/SINAPI-CT-TRANSPORTE-FLUVIAL-MOMENTO-DE-TRANSPORTE.pdf" TargetMode="External"/><Relationship Id="rId4286" Type="http://schemas.openxmlformats.org/officeDocument/2006/relationships/hyperlink" Target="https://www.caixa.gov.br/Downloads/sinapi-cadernos-tecnicos/SINAPI-CT-ILUMINACAO-PREDIAL-E-MONITORAMENTO.pdf" TargetMode="External"/><Relationship Id="rId5684" Type="http://schemas.openxmlformats.org/officeDocument/2006/relationships/hyperlink" Target="https://www.caixa.gov.br/Downloads/sinapi-cadernos-tecnicos/SINAPI-CT-INSTALACOES-PREDIAIS-DE-AGUA-QUENTE-EM-CPVC.pdf" TargetMode="External"/><Relationship Id="rId6735" Type="http://schemas.openxmlformats.org/officeDocument/2006/relationships/hyperlink" Target="https://www.caixa.gov.br/Downloads/sinapi-cadernos-tecnicos/SINAPI-CT-LIMPEZA-DE-OBRA.pdf" TargetMode="External"/><Relationship Id="rId500" Type="http://schemas.openxmlformats.org/officeDocument/2006/relationships/hyperlink" Target="https://www.caixa.gov.br/Downloads/sinapi-cadernos-tecnicos/SINAPI-CT-ASSENTAMENTO-DE-TUBOS-DE-PVC-E-METALICOS-EM-REDES-DE-AGUA.pdf" TargetMode="External"/><Relationship Id="rId1130" Type="http://schemas.openxmlformats.org/officeDocument/2006/relationships/hyperlink" Target="https://www.caixa.gov.br/Downloads/sinapi-cadernos-tecnicos/SINAPI-CT-CAIXAS-ENTERRADAS.pdf" TargetMode="External"/><Relationship Id="rId5337" Type="http://schemas.openxmlformats.org/officeDocument/2006/relationships/hyperlink" Target="https://www.caixa.gov.br/Downloads/sinapi-cadernos-tecnicos/SINAPI-CT-INSTALACOES-HIDRAULICAS-EM-PPR.pdf" TargetMode="External"/><Relationship Id="rId5751" Type="http://schemas.openxmlformats.org/officeDocument/2006/relationships/hyperlink" Target="https://www.caixa.gov.br/Downloads/sinapi-cadernos-tecnicos/SINAPI-CT-INSTALACOES-PREDIAIS-DE-AGUA-QUENTE-EM-CPVC.pdf" TargetMode="External"/><Relationship Id="rId6802" Type="http://schemas.openxmlformats.org/officeDocument/2006/relationships/hyperlink" Target="https://www.caixa.gov.br/Downloads/sinapi-metodologia/Livro_SINAPI_Calculos_Parametros.pdf" TargetMode="External"/><Relationship Id="rId1947" Type="http://schemas.openxmlformats.org/officeDocument/2006/relationships/hyperlink" Target="https://www.caixa.gov.br/Downloads/sinapi-cadernos-tecnicos/SINAPI-CT-DEPRECIACAO-JUROS-IMPOSTOS-E-SEGUROS-MANUTENCAO-E-MATERIAIS-NA-OPERACAO-DOS-EQUIPAMENTOS.pdf" TargetMode="External"/><Relationship Id="rId4353" Type="http://schemas.openxmlformats.org/officeDocument/2006/relationships/hyperlink" Target="https://www.caixa.gov.br/Downloads/sinapi-cadernos-tecnicos/SINAPI-CT-INSTALACOES-ELETRICAS-ELETRODUTOS-EMBUTIDOS-CABOS-CAIXAS-TOMADAS-E-INTERRUPTORES.pdf" TargetMode="External"/><Relationship Id="rId5404" Type="http://schemas.openxmlformats.org/officeDocument/2006/relationships/hyperlink" Target="https://www.caixa.gov.br/Downloads/sinapi-cadernos-tecnicos/SINAPI-CT-INSTALACOES-PREDIAIS-DE-ESGOTO-TUBOS-E-CONEXOES.pdf" TargetMode="External"/><Relationship Id="rId8974" Type="http://schemas.openxmlformats.org/officeDocument/2006/relationships/hyperlink" Target="https://www.caixa.gov.br/Downloads/sinapi-cadernos-tecnicos/SINAPI-CT-SUPRESSAO-VEGETAL.pdf" TargetMode="External"/><Relationship Id="rId4006" Type="http://schemas.openxmlformats.org/officeDocument/2006/relationships/hyperlink" Target="https://www.caixa.gov.br/Downloads/sinapi-cadernos-tecnicos/SINAPI-CT-FUNDACOES-RASAS-(BLOCOS-SAPATAS-VIGAS-BALDRAME).pdf" TargetMode="External"/><Relationship Id="rId4420" Type="http://schemas.openxmlformats.org/officeDocument/2006/relationships/hyperlink" Target="https://www.caixa.gov.br/Downloads/sinapi-cadernos-tecnicos/SINAPI-CT-INSTALACOES-ELETRICAS-ELETRODUTOS-EMBUTIDOS-CABOS-CAIXAS-TOMADAS-E-INTERRUPTORES.pdf" TargetMode="External"/><Relationship Id="rId7576" Type="http://schemas.openxmlformats.org/officeDocument/2006/relationships/hyperlink" Target="https://www.caixa.gov.br/Downloads/sinapi-cadernos-tecnicos/SINAPI-CT-PAREDES-EM-DRYWALL.pdf" TargetMode="External"/><Relationship Id="rId7990" Type="http://schemas.openxmlformats.org/officeDocument/2006/relationships/hyperlink" Target="https://www.caixa.gov.br/Downloads/sinapi-cadernos-tecnicos/SINAPI-CT-PISOS.pdf" TargetMode="External"/><Relationship Id="rId8627" Type="http://schemas.openxmlformats.org/officeDocument/2006/relationships/hyperlink" Target="https://www.caixa.gov.br/Downloads/sinapi-cadernos-tecnicos/SINAPI-CT-REDES-DE-LOGICA-TELEFONIA-E-IMAGEM.pdf" TargetMode="External"/><Relationship Id="rId290" Type="http://schemas.openxmlformats.org/officeDocument/2006/relationships/hyperlink" Target="https://www.caixa.gov.br/Downloads/sinapi-cadernos-tecnicos/SINAPI-CT-ARMACAO-PARA-ESTRUTURAS-DE-CONCRETO-ARMADO.pdf" TargetMode="External"/><Relationship Id="rId3022" Type="http://schemas.openxmlformats.org/officeDocument/2006/relationships/hyperlink" Target="https://www.caixa.gov.br/Downloads/sinapi-cadernos-tecnicos/SINAPI-CT-EQUIPAMENTOS-DE-PROTECAO-COLETIVA.pdf" TargetMode="External"/><Relationship Id="rId6178" Type="http://schemas.openxmlformats.org/officeDocument/2006/relationships/hyperlink" Target="https://www.caixa.gov.br/Downloads/sinapi-cadernos-tecnicos/SINAPI-CT-INSTALACOES-DE-GAS-E-INCENDIO-EM-ACO-E-FERRO-GALVANIZADO.pdf" TargetMode="External"/><Relationship Id="rId6592" Type="http://schemas.openxmlformats.org/officeDocument/2006/relationships/hyperlink" Target="https://www.caixa.gov.br/Downloads/sinapi-cadernos-tecnicos/SINAPI-CT-INSTALACOES-EM-COBRE.pdf" TargetMode="External"/><Relationship Id="rId7229" Type="http://schemas.openxmlformats.org/officeDocument/2006/relationships/hyperlink" Target="https://www.caixa.gov.br/Downloads/sinapi-cadernos-tecnicos/SINAPI-CT-LOUCAS-E-METAIS.pdf" TargetMode="External"/><Relationship Id="rId7643" Type="http://schemas.openxmlformats.org/officeDocument/2006/relationships/hyperlink" Target="https://www.caixa.gov.br/Downloads/sinapi-cadernos-tecnicos/SINAPI-CT-PASSEIOS-DE-CONCRETO.pdf" TargetMode="External"/><Relationship Id="rId5194" Type="http://schemas.openxmlformats.org/officeDocument/2006/relationships/hyperlink" Target="https://www.caixa.gov.br/Downloads/sinapi-cadernos-tecnicos/SINAPI-CT-INSTALACOES-HIDRAULICAS-EM-PEX.pdf" TargetMode="External"/><Relationship Id="rId6245" Type="http://schemas.openxmlformats.org/officeDocument/2006/relationships/hyperlink" Target="https://www.caixa.gov.br/Downloads/sinapi-cadernos-tecnicos/SINAPI-CT-INSTALACOES-DE-GAS-E-INCENDIO-EM-ACO-E-FERRO-GALVANIZADO.pdf" TargetMode="External"/><Relationship Id="rId2788" Type="http://schemas.openxmlformats.org/officeDocument/2006/relationships/hyperlink" Target="https://www.caixa.gov.br/Downloads/sinapi-cadernos-tecnicos/SINAPI-CT-DRENOS.pdf" TargetMode="External"/><Relationship Id="rId3839" Type="http://schemas.openxmlformats.org/officeDocument/2006/relationships/hyperlink" Target="https://www.caixa.gov.br/Downloads/sinapi-cadernos-tecnicos/SINAPI-CT-EXECUCAO-DE-GRAMPO-PARA-SOLO-GRAMPEADO.pdf" TargetMode="External"/><Relationship Id="rId7710" Type="http://schemas.openxmlformats.org/officeDocument/2006/relationships/hyperlink" Target="https://www.caixa.gov.br/Downloads/sinapi-cadernos-tecnicos/SINAPI-CT-PAVIMENTO-RIGIDO-DE-CONCRETO.pdf" TargetMode="External"/><Relationship Id="rId2855" Type="http://schemas.openxmlformats.org/officeDocument/2006/relationships/hyperlink" Target="https://www.caixa.gov.br/Downloads/sinapi-cadernos-tecnicos/SINAPI-CT-ELETROCALHAS.pdf" TargetMode="External"/><Relationship Id="rId3906" Type="http://schemas.openxmlformats.org/officeDocument/2006/relationships/hyperlink" Target="https://www.caixa.gov.br/Downloads/sinapi-cadernos-tecnicos/SINAPI-CT-FORROS.pdf" TargetMode="External"/><Relationship Id="rId5261" Type="http://schemas.openxmlformats.org/officeDocument/2006/relationships/hyperlink" Target="https://www.caixa.gov.br/Downloads/sinapi-cadernos-tecnicos/SINAPI-CT-INSTALACOES-HIDRAULICAS-EM-PPR.pdf" TargetMode="External"/><Relationship Id="rId6312" Type="http://schemas.openxmlformats.org/officeDocument/2006/relationships/hyperlink" Target="https://www.caixa.gov.br/Downloads/sinapi-cadernos-tecnicos/SINAPI-CT-INSTALACOES-DE-AR-CONDICIONADO.pdf" TargetMode="External"/><Relationship Id="rId9468" Type="http://schemas.openxmlformats.org/officeDocument/2006/relationships/hyperlink" Target="https://www.caixa.gov.br/Downloads/sinapi-cadernos-tecnicos/SINAPI-CT-TUBULOES.pdf" TargetMode="External"/><Relationship Id="rId96" Type="http://schemas.openxmlformats.org/officeDocument/2006/relationships/hyperlink" Target="https://www.caixa.gov.br/Downloads/sinapi-cadernos-tecnicos/SINAPI-CT-ALVENARIAS-DIVERSAS.pdf" TargetMode="External"/><Relationship Id="rId827" Type="http://schemas.openxmlformats.org/officeDocument/2006/relationships/hyperlink" Target="https://www.caixa.gov.br/Downloads/sinapi-cadernos-tecnicos/SINAPI-CT-ATERROS-BASES-SUB-BASES-E-IMPRIMACOES.pdf" TargetMode="External"/><Relationship Id="rId1457" Type="http://schemas.openxmlformats.org/officeDocument/2006/relationships/hyperlink" Target="https://www.caixa.gov.br/Downloads/sinapi-cadernos-tecnicos/SINAPI-CT-CUSTOS-HORARIOS-PRODUTIVO-E-IMPRODUTIVO-DOS-EQUIPAMENTOS.pdf" TargetMode="External"/><Relationship Id="rId1871" Type="http://schemas.openxmlformats.org/officeDocument/2006/relationships/hyperlink" Target="https://www.caixa.gov.br/Downloads/sinapi-cadernos-tecnicos/SINAPI-CT-DEMOLICOES-E-REMOCOES.pdf" TargetMode="External"/><Relationship Id="rId2508" Type="http://schemas.openxmlformats.org/officeDocument/2006/relationships/hyperlink" Target="https://www.caixa.gov.br/Downloads/sinapi-cadernos-tecnicos/SINAPI-CT-DEPRECIACAO-JUROS-IMPOSTOS-E-SEGUROS-MANUTENCAO-E-MATERIAIS-NA-OPERACAO-DOS-EQUIPAMENTOS.pdf" TargetMode="External"/><Relationship Id="rId2922" Type="http://schemas.openxmlformats.org/officeDocument/2006/relationships/hyperlink" Target="https://www.caixa.gov.br/Downloads/sinapi-cadernos-tecnicos/SINAPI-CT-ELETROCALHAS.pdf" TargetMode="External"/><Relationship Id="rId8484" Type="http://schemas.openxmlformats.org/officeDocument/2006/relationships/hyperlink" Target="https://www.caixa.gov.br/Downloads/sinapi-cadernos-tecnicos/SINAPI-CT-RECOMPOSICAO-DE-PAVIMENTOS.pdf" TargetMode="External"/><Relationship Id="rId9535" Type="http://schemas.openxmlformats.org/officeDocument/2006/relationships/hyperlink" Target="https://www.caixa.gov.br/Downloads/sinapi-cadernos-tecnicos/SINAPI-CT-VIDROS-E-ESPELHOS.pdf" TargetMode="External"/><Relationship Id="rId1524" Type="http://schemas.openxmlformats.org/officeDocument/2006/relationships/hyperlink" Target="https://www.caixa.gov.br/Downloads/sinapi-cadernos-tecnicos/SINAPI-CT-CUSTOS-HORARIOS-PRODUTIVO-E-IMPRODUTIVO-DOS-EQUIPAMENTOS.pdf" TargetMode="External"/><Relationship Id="rId7086" Type="http://schemas.openxmlformats.org/officeDocument/2006/relationships/hyperlink" Target="https://www.caixa.gov.br/Downloads/sinapi-metodologia/Livro_SINAPI_Calculos_Parametros.pdf" TargetMode="External"/><Relationship Id="rId8137" Type="http://schemas.openxmlformats.org/officeDocument/2006/relationships/hyperlink" Target="https://www.caixa.gov.br/Downloads/sinapi-cadernos-tecnicos/SINAPI-CT-POCOS-DE-VISITA-E-CAIXAS-PARA-BOCAS-DE-LOBO.pdf" TargetMode="External"/><Relationship Id="rId8551" Type="http://schemas.openxmlformats.org/officeDocument/2006/relationships/hyperlink" Target="https://www.caixa.gov.br/Downloads/sinapi-cadernos-tecnicos/SINAPI-CT-REDES-ENTERRADAS-DE-DISTRIBUICAO-ELETRICA.pdf" TargetMode="External"/><Relationship Id="rId9602" Type="http://schemas.openxmlformats.org/officeDocument/2006/relationships/hyperlink" Target="https://www.caixa.gov.br/Downloads/sinapi-cadernos-tecnicos/SINAPI-CT-VALVULAS-E-REGISTROS-PARA-SISTEMAS-PREDIAIS.pdf" TargetMode="External"/><Relationship Id="rId3696" Type="http://schemas.openxmlformats.org/officeDocument/2006/relationships/hyperlink" Target="https://www.caixa.gov.br/Downloads/sinapi-cadernos-tecnicos/SINAPI-CT-ESTRUTURA-E-TRAMA-PARA-COBERTURA.pdf" TargetMode="External"/><Relationship Id="rId4747" Type="http://schemas.openxmlformats.org/officeDocument/2006/relationships/hyperlink" Target="https://www.caixa.gov.br/Downloads/sinapi-cadernos-tecnicos/SINAPI-CT-INSTALACOES-ELETRICAS-REDE-DE-DISTRIBUICAO.pdf" TargetMode="External"/><Relationship Id="rId7153" Type="http://schemas.openxmlformats.org/officeDocument/2006/relationships/hyperlink" Target="https://www.caixa.gov.br/Downloads/sinapi-cadernos-tecnicos/SINAPI-CT-LOUCAS-E-METAIS.pdf" TargetMode="External"/><Relationship Id="rId8204" Type="http://schemas.openxmlformats.org/officeDocument/2006/relationships/hyperlink" Target="https://www.caixa.gov.br/Downloads/sinapi-cadernos-tecnicos/SINAPI-CT-POCOS-DE-VISITA-E-CAIXAS-PARA-BOCAS-DE-LOBO.pdf" TargetMode="External"/><Relationship Id="rId2298" Type="http://schemas.openxmlformats.org/officeDocument/2006/relationships/hyperlink" Target="https://www.caixa.gov.br/Downloads/sinapi-cadernos-tecnicos/SINAPI-CT-DEPRECIACAO-JUROS-IMPOSTOS-E-SEGUROS-MANUTENCAO-E-MATERIAIS-NA-OPERACAO-DOS-EQUIPAMENTOS.pdf" TargetMode="External"/><Relationship Id="rId3349" Type="http://schemas.openxmlformats.org/officeDocument/2006/relationships/hyperlink" Target="https://www.caixa.gov.br/Downloads/sinapi-cadernos-tecnicos/SINAPI-CT-ESCAVACAO-EM-MATERIAL-DE-3&#170;-CATEGORIA.pdf" TargetMode="External"/><Relationship Id="rId7220" Type="http://schemas.openxmlformats.org/officeDocument/2006/relationships/hyperlink" Target="https://www.caixa.gov.br/Downloads/sinapi-cadernos-tecnicos/SINAPI-CT-LOUCAS-E-METAIS.pdf" TargetMode="External"/><Relationship Id="rId684" Type="http://schemas.openxmlformats.org/officeDocument/2006/relationships/hyperlink" Target="https://www.caixa.gov.br/Downloads/sinapi-cadernos-tecnicos/SINAPI-CT-ASSENTAMENTO-DE-TUBOS-DE-ESGOTO-OU-DRENAGEM-PLUVIAL-EM-CONCRETO.pdf" TargetMode="External"/><Relationship Id="rId2365" Type="http://schemas.openxmlformats.org/officeDocument/2006/relationships/hyperlink" Target="https://www.caixa.gov.br/Downloads/sinapi-cadernos-tecnicos/SINAPI-CT-DEPRECIACAO-JUROS-IMPOSTOS-E-SEGUROS-MANUTENCAO-E-MATERIAIS-NA-OPERACAO-DOS-EQUIPAMENTOS.pdf" TargetMode="External"/><Relationship Id="rId3763" Type="http://schemas.openxmlformats.org/officeDocument/2006/relationships/hyperlink" Target="https://www.caixa.gov.br/Downloads/sinapi-cadernos-tecnicos/SINAPI-CT-ESTRUTURAS-DE-CONTENCAO-PERFIS-PRANCHADOS-CORTINAS-E-MUROS-DE-ARRIMO.pdf" TargetMode="External"/><Relationship Id="rId4814" Type="http://schemas.openxmlformats.org/officeDocument/2006/relationships/hyperlink" Target="https://www.caixa.gov.br/Downloads/sinapi-cadernos-tecnicos/SINAPI-CT-INSTALACOES-HIDRAULICAS-RESERVACAO-E-BOMBAS-DE-RECALQUE.pdf" TargetMode="External"/><Relationship Id="rId9392" Type="http://schemas.openxmlformats.org/officeDocument/2006/relationships/hyperlink" Target="https://www.caixa.gov.br/Downloads/sinapi-cadernos-tecnicos/SINAPI-CT-TUBULACAO-FLANGEADA-PARA-REDES-DE-AGUA.pdf" TargetMode="External"/><Relationship Id="rId337" Type="http://schemas.openxmlformats.org/officeDocument/2006/relationships/hyperlink" Target="https://www.caixa.gov.br/Downloads/sinapi-cadernos-tecnicos/SINAPI-CT-ARRASAMENTO-DE-ESTACAS.pdf" TargetMode="External"/><Relationship Id="rId2018" Type="http://schemas.openxmlformats.org/officeDocument/2006/relationships/hyperlink" Target="https://www.caixa.gov.br/Downloads/sinapi-cadernos-tecnicos/SINAPI-CT-DEPRECIACAO-JUROS-IMPOSTOS-E-SEGUROS-MANUTENCAO-E-MATERIAIS-NA-OPERACAO-DOS-EQUIPAMENTOS.pdf" TargetMode="External"/><Relationship Id="rId3416" Type="http://schemas.openxmlformats.org/officeDocument/2006/relationships/hyperlink" Target="https://www.caixa.gov.br/Downloads/sinapi-cadernos-tecnicos/SINAPI-CT-ESGOTAMENTO-DE-VALA-E-REBAIXAMENTO-DO-LENCOL-FREATICO.pdf" TargetMode="External"/><Relationship Id="rId3830" Type="http://schemas.openxmlformats.org/officeDocument/2006/relationships/hyperlink" Target="https://www.caixa.gov.br/Downloads/sinapi-cadernos-tecnicos/SINAPI-CT-ESTRUTURAS-DE-MADEIRA.pdf" TargetMode="External"/><Relationship Id="rId6986" Type="http://schemas.openxmlformats.org/officeDocument/2006/relationships/hyperlink" Target="https://www.caixa.gov.br/Downloads/sinapi-metodologia/Livro_SINAPI_Calculos_Parametros.pdf" TargetMode="External"/><Relationship Id="rId9045" Type="http://schemas.openxmlformats.org/officeDocument/2006/relationships/hyperlink" Target="https://www.caixa.gov.br/Downloads/sinapi-cadernos-tecnicos/SINAPI-CT-TRANSPORTE-FLUVIAL-CARGA-E-DESCARGA.pdf" TargetMode="External"/><Relationship Id="rId751" Type="http://schemas.openxmlformats.org/officeDocument/2006/relationships/hyperlink" Target="https://www.caixa.gov.br/Downloads/sinapi-cadernos-tecnicos/SINAPI-CT-ATERRO-E-REATERRO-DE-VALAS.pdf" TargetMode="External"/><Relationship Id="rId1381" Type="http://schemas.openxmlformats.org/officeDocument/2006/relationships/hyperlink" Target="https://www.caixa.gov.br/Downloads/sinapi-cadernos-tecnicos/SINAPI-CT-CONCRETO-PROTENDIDO.pdf" TargetMode="External"/><Relationship Id="rId2432" Type="http://schemas.openxmlformats.org/officeDocument/2006/relationships/hyperlink" Target="https://www.caixa.gov.br/Downloads/sinapi-cadernos-tecnicos/SINAPI-CT-DEPRECIACAO-JUROS-IMPOSTOS-E-SEGUROS-MANUTENCAO-E-MATERIAIS-NA-OPERACAO-DOS-EQUIPAMENTOS.pdf" TargetMode="External"/><Relationship Id="rId5588" Type="http://schemas.openxmlformats.org/officeDocument/2006/relationships/hyperlink" Target="https://www.caixa.gov.br/Downloads/sinapi-cadernos-tecnicos/SINAPI-CT-INSTALACOES-PREDIAIS-DE-AGUA-FRIA-EM-PVC.pdf" TargetMode="External"/><Relationship Id="rId6639" Type="http://schemas.openxmlformats.org/officeDocument/2006/relationships/hyperlink" Target="https://www.caixa.gov.br/Downloads/sinapi-cadernos-tecnicos/SINAPI-CT-INSTALACOES-PARA-CANTEIROS-DE-OBRAS.pdf" TargetMode="External"/><Relationship Id="rId404" Type="http://schemas.openxmlformats.org/officeDocument/2006/relationships/hyperlink" Target="https://www.caixa.gov.br/Downloads/sinapi-cadernos-tecnicos/SINAPI-CT-ASSENTAMENTO-DE-TUBOS-DE-PVC-E-METALICOS-EM-REDES-DE-AGUA.pdf" TargetMode="External"/><Relationship Id="rId1034" Type="http://schemas.openxmlformats.org/officeDocument/2006/relationships/hyperlink" Target="https://www.caixa.gov.br/Downloads/sinapi-cadernos-tecnicos/SINAPI-CT-BOCAS-PARA-BUEIROS.pdf" TargetMode="External"/><Relationship Id="rId5655" Type="http://schemas.openxmlformats.org/officeDocument/2006/relationships/hyperlink" Target="https://www.caixa.gov.br/Downloads/sinapi-cadernos-tecnicos/SINAPI-CT-INSTALACOES-PREDIAIS-DE-AGUA-FRIA-EM-PVC.pdf" TargetMode="External"/><Relationship Id="rId6706" Type="http://schemas.openxmlformats.org/officeDocument/2006/relationships/hyperlink" Target="https://www.caixa.gov.br/Downloads/sinapi-cadernos-tecnicos/SINAPI-CT-LIGACOES-PREDIAIS-DE-AGUA-E-ESGOTO.pdf" TargetMode="External"/><Relationship Id="rId8061" Type="http://schemas.openxmlformats.org/officeDocument/2006/relationships/hyperlink" Target="https://www.caixa.gov.br/Downloads/sinapi-cadernos-tecnicos/SINAPI-CT-POSTES-DE-CONCRETO-E-METALICOS.pdf" TargetMode="External"/><Relationship Id="rId9112" Type="http://schemas.openxmlformats.org/officeDocument/2006/relationships/hyperlink" Target="https://www.caixa.gov.br/Downloads/sinapi-cadernos-tecnicos/SINAPI-CT-TRANSPORTE-FLUVIAL-CARGA-E-DESCARGA.pdf" TargetMode="External"/><Relationship Id="rId1101" Type="http://schemas.openxmlformats.org/officeDocument/2006/relationships/hyperlink" Target="https://www.caixa.gov.br/Downloads/sinapi-cadernos-tecnicos/SINAPI-CT-CAIXAS-ENTERRADAS.pdf" TargetMode="External"/><Relationship Id="rId4257" Type="http://schemas.openxmlformats.org/officeDocument/2006/relationships/hyperlink" Target="https://www.caixa.gov.br/Downloads/sinapi-cadernos-tecnicos/SINAPI-CT-GUIAS-E-SARJETAS.pdf" TargetMode="External"/><Relationship Id="rId4671" Type="http://schemas.openxmlformats.org/officeDocument/2006/relationships/hyperlink" Target="https://www.caixa.gov.br/Downloads/sinapi-cadernos-tecnicos/SINAPI-CT-INSTALACOES-ELETRICAS-QUADROS-CABOS-DISJUNTORES-CONTATORES-E-BARRAMENTOS-BLINDADOS.pdf" TargetMode="External"/><Relationship Id="rId5308" Type="http://schemas.openxmlformats.org/officeDocument/2006/relationships/hyperlink" Target="https://www.caixa.gov.br/Downloads/sinapi-cadernos-tecnicos/SINAPI-CT-INSTALACOES-HIDRAULICAS-EM-PPR.pdf" TargetMode="External"/><Relationship Id="rId5722" Type="http://schemas.openxmlformats.org/officeDocument/2006/relationships/hyperlink" Target="https://www.caixa.gov.br/Downloads/sinapi-cadernos-tecnicos/SINAPI-CT-INSTALACOES-PREDIAIS-DE-AGUA-QUENTE-EM-CPVC.pdf" TargetMode="External"/><Relationship Id="rId8878" Type="http://schemas.openxmlformats.org/officeDocument/2006/relationships/hyperlink" Target="https://www.caixa.gov.br/Downloads/sinapi-cadernos-tecnicos/SINAPI-CT-SISTEMA-DE-PROTECAO-CONTRA-DESCARGAS-ATMOSFERICAS-SPDA.pdf" TargetMode="External"/><Relationship Id="rId3273" Type="http://schemas.openxmlformats.org/officeDocument/2006/relationships/hyperlink" Target="https://www.caixa.gov.br/Downloads/sinapi-cadernos-tecnicos/SINAPI-CT-ESCAVACAO-DE-VALAS.pdf" TargetMode="External"/><Relationship Id="rId4324" Type="http://schemas.openxmlformats.org/officeDocument/2006/relationships/hyperlink" Target="https://www.caixa.gov.br/Downloads/sinapi-cadernos-tecnicos/SINAPI-CT-IMPERMEABILIZACAO-PROTECAO-MECANICA-E-TRATAMENTO-DE-JUNTA.pdf" TargetMode="External"/><Relationship Id="rId194" Type="http://schemas.openxmlformats.org/officeDocument/2006/relationships/hyperlink" Target="https://www.caixa.gov.br/Downloads/sinapi-cadernos-tecnicos/SINAPI-CT-ARGAMASSAS.pdf" TargetMode="External"/><Relationship Id="rId1918" Type="http://schemas.openxmlformats.org/officeDocument/2006/relationships/hyperlink" Target="https://www.caixa.gov.br/Downloads/sinapi-cadernos-tecnicos/SINAPI-CT-DEPRECIACAO-JUROS-IMPOSTOS-E-SEGUROS-MANUTENCAO-E-MATERIAIS-NA-OPERACAO-DOS-EQUIPAMENTOS.pdf" TargetMode="External"/><Relationship Id="rId6496" Type="http://schemas.openxmlformats.org/officeDocument/2006/relationships/hyperlink" Target="https://www.caixa.gov.br/Downloads/sinapi-cadernos-tecnicos/SINAPI-CT-INSTALACOES-EM-COBRE.pdf" TargetMode="External"/><Relationship Id="rId7894" Type="http://schemas.openxmlformats.org/officeDocument/2006/relationships/hyperlink" Target="https://www.caixa.gov.br/Downloads/sinapi-cadernos-tecnicos/SINAPI-CT-PINTURA-EM-MADEIRA.pdf" TargetMode="External"/><Relationship Id="rId8945" Type="http://schemas.openxmlformats.org/officeDocument/2006/relationships/hyperlink" Target="https://www.caixa.gov.br/Downloads/sinapi-cadernos-tecnicos/SINAPI-CT-SISTEMAS-DE-MEDICAO.pdf" TargetMode="External"/><Relationship Id="rId261" Type="http://schemas.openxmlformats.org/officeDocument/2006/relationships/hyperlink" Target="https://www.caixa.gov.br/Downloads/sinapi-cadernos-tecnicos/SINAPI-CT-ARGAMASSAS.pdf" TargetMode="External"/><Relationship Id="rId3340" Type="http://schemas.openxmlformats.org/officeDocument/2006/relationships/hyperlink" Target="https://www.caixa.gov.br/Downloads/sinapi-cadernos-tecnicos/SINAPI-CT-ESCAVACAO-EM-MATERIAL-DE-3&#170;-CATEGORIA.pdf" TargetMode="External"/><Relationship Id="rId5098" Type="http://schemas.openxmlformats.org/officeDocument/2006/relationships/hyperlink" Target="https://www.caixa.gov.br/Downloads/sinapi-cadernos-tecnicos/SINAPI-CT-INSTALACOES-HIDRAULICAS-RESERVACAO-E-BOMBAS-DE-RECALQUE.pdf" TargetMode="External"/><Relationship Id="rId6149" Type="http://schemas.openxmlformats.org/officeDocument/2006/relationships/hyperlink" Target="https://www.caixa.gov.br/Downloads/sinapi-cadernos-tecnicos/SINAPI-CT-INSTALACOES-DE-GAS-E-INCENDIO-EM-ACO-E-FERRO-GALVANIZADO.pdf" TargetMode="External"/><Relationship Id="rId7547" Type="http://schemas.openxmlformats.org/officeDocument/2006/relationships/hyperlink" Target="https://www.caixa.gov.br/Downloads/sinapi-cadernos-tecnicos/SINAPI-CT-PAREDES-DE-CONCRETO-ESTUCAMENTO.pdf" TargetMode="External"/><Relationship Id="rId7961" Type="http://schemas.openxmlformats.org/officeDocument/2006/relationships/hyperlink" Target="https://www.caixa.gov.br/Downloads/sinapi-cadernos-tecnicos/SINAPI-CT-PINTURA-PARA-PISOS-E-PARA-SINALIZACAO-HORIZONTAL-E-VERTICAL.pdf" TargetMode="External"/><Relationship Id="rId6563" Type="http://schemas.openxmlformats.org/officeDocument/2006/relationships/hyperlink" Target="https://www.caixa.gov.br/Downloads/sinapi-cadernos-tecnicos/SINAPI-CT-INSTALACOES-EM-COBRE.pdf" TargetMode="External"/><Relationship Id="rId7614" Type="http://schemas.openxmlformats.org/officeDocument/2006/relationships/hyperlink" Target="https://www.caixa.gov.br/Downloads/sinapi-cadernos-tecnicos/SINAPI-CT-PARQUINHOS-E-EQUIPAMENTOS-DE-GINASTICA-AO-AR-LIVRE.pdf" TargetMode="External"/><Relationship Id="rId2759" Type="http://schemas.openxmlformats.org/officeDocument/2006/relationships/hyperlink" Target="https://www.caixa.gov.br/Downloads/sinapi-cadernos-tecnicos/SINAPI-CT-DRENOS.pdf" TargetMode="External"/><Relationship Id="rId5165" Type="http://schemas.openxmlformats.org/officeDocument/2006/relationships/hyperlink" Target="https://www.caixa.gov.br/Downloads/sinapi-cadernos-tecnicos/SINAPI-CT-INSTALACOES-HIDRAULICAS-EM-PEX.pdf" TargetMode="External"/><Relationship Id="rId6216" Type="http://schemas.openxmlformats.org/officeDocument/2006/relationships/hyperlink" Target="https://www.caixa.gov.br/Downloads/sinapi-cadernos-tecnicos/SINAPI-CT-INSTALACOES-DE-GAS-E-INCENDIO-EM-ACO-E-FERRO-GALVANIZADO.pdf" TargetMode="External"/><Relationship Id="rId6630" Type="http://schemas.openxmlformats.org/officeDocument/2006/relationships/hyperlink" Target="https://www.caixa.gov.br/Downloads/sinapi-cadernos-tecnicos/SINAPI-CT-INSTALACOES-PARA-CANTEIROS-DE-OBRAS.pdf" TargetMode="External"/><Relationship Id="rId1775" Type="http://schemas.openxmlformats.org/officeDocument/2006/relationships/hyperlink" Target="https://www.caixa.gov.br/Downloads/sinapi-cadernos-tecnicos/SINAPI-CT-CUSTOS-HORARIOS-PRODUTIVO-E-IMPRODUTIVO-DOS-EQUIPAMENTOS.pdf" TargetMode="External"/><Relationship Id="rId2826" Type="http://schemas.openxmlformats.org/officeDocument/2006/relationships/hyperlink" Target="https://www.caixa.gov.br/Downloads/sinapi-cadernos-tecnicos/SINAPI-CT-DUTOS-PARA-AR-CONDICIONADO.pdf" TargetMode="External"/><Relationship Id="rId4181" Type="http://schemas.openxmlformats.org/officeDocument/2006/relationships/hyperlink" Target="https://www.caixa.gov.br/Downloads/sinapi-cadernos-tecnicos/SINAPI-CT-GESSO.pdf" TargetMode="External"/><Relationship Id="rId5232" Type="http://schemas.openxmlformats.org/officeDocument/2006/relationships/hyperlink" Target="https://www.caixa.gov.br/Downloads/sinapi-cadernos-tecnicos/SINAPI-CT-INSTALACOES-HIDRAULICAS-EM-PEX.pdf" TargetMode="External"/><Relationship Id="rId8388" Type="http://schemas.openxmlformats.org/officeDocument/2006/relationships/hyperlink" Target="https://www.caixa.gov.br/Downloads/sinapi-cadernos-tecnicos/SINAPI-CT-RADIER-PISO-DE-CONCRETO-E-LAJE-SOBRE-SOLO.pdf" TargetMode="External"/><Relationship Id="rId9439" Type="http://schemas.openxmlformats.org/officeDocument/2006/relationships/hyperlink" Target="https://www.caixa.gov.br/Downloads/sinapi-cadernos-tecnicos/SINAPI-CT-TUBULACAO-FLANGEADA-PARA-REDES-DE-AGUA.pdf" TargetMode="External"/><Relationship Id="rId67" Type="http://schemas.openxmlformats.org/officeDocument/2006/relationships/hyperlink" Target="https://www.caixa.gov.br/Downloads/sinapi-cadernos-tecnicos/SINAPI-CT-ALVENARIA-DE-VEDACAO.pdf" TargetMode="External"/><Relationship Id="rId1428" Type="http://schemas.openxmlformats.org/officeDocument/2006/relationships/hyperlink" Target="https://www.caixa.gov.br/Downloads/sinapi-cadernos-tecnicos/SINAPI-CT-CONTRAPISO.pdf" TargetMode="External"/><Relationship Id="rId8455" Type="http://schemas.openxmlformats.org/officeDocument/2006/relationships/hyperlink" Target="https://www.caixa.gov.br/Downloads/sinapi-cadernos-tecnicos/SINAPI-CT-RASGOS-E-FIXACOES.pdf" TargetMode="External"/><Relationship Id="rId9506" Type="http://schemas.openxmlformats.org/officeDocument/2006/relationships/hyperlink" Target="https://www.caixa.gov.br/Downloads/sinapi-cadernos-tecnicos/SINAPI-CT-VERGAS-CONTRAVERGAS-E-FIXACAO-DE-ALVENARIA.pdf" TargetMode="External"/><Relationship Id="rId1842" Type="http://schemas.openxmlformats.org/officeDocument/2006/relationships/hyperlink" Target="https://www.caixa.gov.br/Downloads/sinapi-cadernos-tecnicos/SINAPI-CT-CUSTOS-HORARIOS-PRODUTIVO-E-IMPRODUTIVO-DOS-EQUIPAMENTOS.pdf" TargetMode="External"/><Relationship Id="rId4998" Type="http://schemas.openxmlformats.org/officeDocument/2006/relationships/hyperlink" Target="https://www.caixa.gov.br/Downloads/sinapi-cadernos-tecnicos/SINAPI-CT-INSTALACOES-HIDRAULICAS-RESERVACAO-E-BOMBAS-DE-RECALQUE.pdf" TargetMode="External"/><Relationship Id="rId7057" Type="http://schemas.openxmlformats.org/officeDocument/2006/relationships/hyperlink" Target="https://www.caixa.gov.br/Downloads/sinapi-metodologia/Livro_SINAPI_Calculos_Parametros.pdf" TargetMode="External"/><Relationship Id="rId8108" Type="http://schemas.openxmlformats.org/officeDocument/2006/relationships/hyperlink" Target="https://www.caixa.gov.br/Downloads/sinapi-cadernos-tecnicos/SINAPI-CT-POCOS-DE-VISITA-E-CAIXAS-PARA-BOCAS-DE-LOBO.pdf" TargetMode="External"/><Relationship Id="rId6073" Type="http://schemas.openxmlformats.org/officeDocument/2006/relationships/hyperlink" Target="https://www.caixa.gov.br/Downloads/sinapi-cadernos-tecnicos/SINAPI-CT-INSTALACOES-DE-GAS-E-INCENDIO-EM-ACO-E-FERRO-GALVANIZADO.pdf" TargetMode="External"/><Relationship Id="rId7124" Type="http://schemas.openxmlformats.org/officeDocument/2006/relationships/hyperlink" Target="https://www.caixa.gov.br/Downloads/sinapi-metodologia/Livro_SINAPI_Calculos_Parametros.pdf" TargetMode="External"/><Relationship Id="rId7471" Type="http://schemas.openxmlformats.org/officeDocument/2006/relationships/hyperlink" Target="https://www.caixa.gov.br/Downloads/sinapi-cadernos-tecnicos/SINAPI-CT-MONTAGEM-DE-GRUAS-E-CREMALHEIRAS.pdf" TargetMode="External"/><Relationship Id="rId8522" Type="http://schemas.openxmlformats.org/officeDocument/2006/relationships/hyperlink" Target="https://www.caixa.gov.br/Downloads/sinapi-cadernos-tecnicos/SINAPI-CT-RECOMPOSICAO-DE-PAVIMENTOS.pdf" TargetMode="External"/><Relationship Id="rId3667" Type="http://schemas.openxmlformats.org/officeDocument/2006/relationships/hyperlink" Target="https://www.caixa.gov.br/Downloads/sinapi-cadernos-tecnicos/SINAPI-CT-ESTRUTURA-E-TRAMA-PARA-COBERTURA.pdf" TargetMode="External"/><Relationship Id="rId4718" Type="http://schemas.openxmlformats.org/officeDocument/2006/relationships/hyperlink" Target="https://www.caixa.gov.br/Downloads/sinapi-cadernos-tecnicos/SINAPI-CT-INSTALACOES-ELETRICAS-QUADROS-CABOS-DISJUNTORES-CONTATORES-E-BARRAMENTOS-BLINDADOS.pdf" TargetMode="External"/><Relationship Id="rId588" Type="http://schemas.openxmlformats.org/officeDocument/2006/relationships/hyperlink" Target="https://www.caixa.gov.br/Downloads/sinapi-cadernos-tecnicos/SINAPI-CT-ASSENTAMENTO-DE-TUBOS-DE-PVC-E-METALICOS-EM-REDES-DE-AGUA.pdf" TargetMode="External"/><Relationship Id="rId2269" Type="http://schemas.openxmlformats.org/officeDocument/2006/relationships/hyperlink" Target="https://www.caixa.gov.br/Downloads/sinapi-cadernos-tecnicos/SINAPI-CT-DEPRECIACAO-JUROS-IMPOSTOS-E-SEGUROS-MANUTENCAO-E-MATERIAIS-NA-OPERACAO-DOS-EQUIPAMENTOS.pdf" TargetMode="External"/><Relationship Id="rId2683" Type="http://schemas.openxmlformats.org/officeDocument/2006/relationships/hyperlink" Target="https://www.caixa.gov.br/Downloads/sinapi-cadernos-tecnicos/SINAPI-CT-DEPRECIACAO-JUROS-IMPOSTOS-E-SEGUROS-MANUTENCAO-E-MATERIAIS-NA-OPERACAO-DOS-EQUIPAMENTOS.pdf" TargetMode="External"/><Relationship Id="rId3734" Type="http://schemas.openxmlformats.org/officeDocument/2006/relationships/hyperlink" Target="https://www.caixa.gov.br/Downloads/sinapi-cadernos-tecnicos/SINAPI-CT-ESTRUTURAS-PRE-FABRICADAS-E-PRE-MOLDADAS.pdf" TargetMode="External"/><Relationship Id="rId6140" Type="http://schemas.openxmlformats.org/officeDocument/2006/relationships/hyperlink" Target="https://www.caixa.gov.br/Downloads/sinapi-cadernos-tecnicos/SINAPI-CT-INSTALACOES-DE-GAS-E-INCENDIO-EM-ACO-E-FERRO-GALVANIZADO.pdf" TargetMode="External"/><Relationship Id="rId9296" Type="http://schemas.openxmlformats.org/officeDocument/2006/relationships/hyperlink" Target="https://www.caixa.gov.br/Downloads/sinapi-cadernos-tecnicos/SINAPI-CT-TRANSPORTE-CARGA-E-DESCARGA-DE-MATERIAIS.pdf" TargetMode="External"/><Relationship Id="rId655" Type="http://schemas.openxmlformats.org/officeDocument/2006/relationships/hyperlink" Target="https://www.caixa.gov.br/Downloads/sinapi-cadernos-tecnicos/SINAPI-CT-ASSENTAMENTO-DE-TUBOS-DE-ESGOTO-OU-DRENAGEM-PLUVIAL-EM-CONCRETO.pdf" TargetMode="External"/><Relationship Id="rId1285" Type="http://schemas.openxmlformats.org/officeDocument/2006/relationships/hyperlink" Target="https://www.caixa.gov.br/Downloads/sinapi-cadernos-tecnicos/SINAPI-CT-CHAPISCO.pdf" TargetMode="External"/><Relationship Id="rId2336" Type="http://schemas.openxmlformats.org/officeDocument/2006/relationships/hyperlink" Target="https://www.caixa.gov.br/Downloads/sinapi-cadernos-tecnicos/SINAPI-CT-DEPRECIACAO-JUROS-IMPOSTOS-E-SEGUROS-MANUTENCAO-E-MATERIAIS-NA-OPERACAO-DOS-EQUIPAMENTOS.pdf" TargetMode="External"/><Relationship Id="rId2750" Type="http://schemas.openxmlformats.org/officeDocument/2006/relationships/hyperlink" Target="https://www.caixa.gov.br/Downloads/sinapi-cadernos-tecnicos/SINAPI-CT-DRENAGEM-DE-AR-CONDICIONADO.pdf" TargetMode="External"/><Relationship Id="rId3801" Type="http://schemas.openxmlformats.org/officeDocument/2006/relationships/hyperlink" Target="https://www.caixa.gov.br/Downloads/sinapi-cadernos-tecnicos/SINAPI-CT-ESTRUTURAS-DE-MADEIRA.pdf" TargetMode="External"/><Relationship Id="rId6957" Type="http://schemas.openxmlformats.org/officeDocument/2006/relationships/hyperlink" Target="https://www.caixa.gov.br/Downloads/sinapi-metodologia/Livro_SINAPI_Calculos_Parametros.pdf" TargetMode="External"/><Relationship Id="rId9363" Type="http://schemas.openxmlformats.org/officeDocument/2006/relationships/hyperlink" Target="https://www.caixa.gov.br/Downloads/sinapi-cadernos-tecnicos/SINAPI-CT-TRANSPORTE-CARGA-E-DESCARGA-DE-MATERIAIS.pdf" TargetMode="External"/><Relationship Id="rId308" Type="http://schemas.openxmlformats.org/officeDocument/2006/relationships/hyperlink" Target="https://www.caixa.gov.br/Downloads/sinapi-cadernos-tecnicos/SINAPI-CT-ARMACAO-PARA-ESTRUTURAS-DE-CONCRETO-ARMADO.pdf" TargetMode="External"/><Relationship Id="rId722" Type="http://schemas.openxmlformats.org/officeDocument/2006/relationships/hyperlink" Target="https://www.caixa.gov.br/Downloads/sinapi-cadernos-tecnicos/SINAPI-CT-ATERRO-E-REATERRO-DE-VALAS.pdf" TargetMode="External"/><Relationship Id="rId1352" Type="http://schemas.openxmlformats.org/officeDocument/2006/relationships/hyperlink" Target="https://www.caixa.gov.br/Downloads/sinapi-cadernos-tecnicos/SINAPI-CT-CONCRETO-PROTENDIDO.pdf" TargetMode="External"/><Relationship Id="rId2403" Type="http://schemas.openxmlformats.org/officeDocument/2006/relationships/hyperlink" Target="https://www.caixa.gov.br/Downloads/sinapi-cadernos-tecnicos/SINAPI-CT-DEPRECIACAO-JUROS-IMPOSTOS-E-SEGUROS-MANUTENCAO-E-MATERIAIS-NA-OPERACAO-DOS-EQUIPAMENTOS.pdf" TargetMode="External"/><Relationship Id="rId5559" Type="http://schemas.openxmlformats.org/officeDocument/2006/relationships/hyperlink" Target="https://www.caixa.gov.br/Downloads/sinapi-cadernos-tecnicos/SINAPI-CT-INSTALACOES-PREDIAIS-DE-AGUA-FRIA-EM-PVC.pdf" TargetMode="External"/><Relationship Id="rId9016" Type="http://schemas.openxmlformats.org/officeDocument/2006/relationships/hyperlink" Target="https://www.caixa.gov.br/Downloads/sinapi-cadernos-tecnicos/SINAPI-CT-TELHAMENTO-PARA-COBERTURA.pdf" TargetMode="External"/><Relationship Id="rId9430" Type="http://schemas.openxmlformats.org/officeDocument/2006/relationships/hyperlink" Target="https://www.caixa.gov.br/Downloads/sinapi-cadernos-tecnicos/SINAPI-CT-TUBULACAO-FLANGEADA-PARA-REDES-DE-AGUA.pdf" TargetMode="External"/><Relationship Id="rId1005" Type="http://schemas.openxmlformats.org/officeDocument/2006/relationships/hyperlink" Target="https://www.caixa.gov.br/Downloads/sinapi-cadernos-tecnicos/SINAPI-CT-BOCAS-PARA-BUEIROS.pdf" TargetMode="External"/><Relationship Id="rId4575" Type="http://schemas.openxmlformats.org/officeDocument/2006/relationships/hyperlink" Target="https://www.caixa.gov.br/Downloads/sinapi-cadernos-tecnicos/SINAPI-CT-INSTALACOES-ELETRICAS-ELETRODUTOS-CONEXOES-E-CONDULETES-APARENTES.pdf" TargetMode="External"/><Relationship Id="rId5973" Type="http://schemas.openxmlformats.org/officeDocument/2006/relationships/hyperlink" Target="https://www.caixa.gov.br/Downloads/sinapi-cadernos-tecnicos/SINAPI-CT-INSTALACOES-DE-GAS-E-INCENDIO-EM-ACO-E-FERRO-GALVANIZADO.pdf" TargetMode="External"/><Relationship Id="rId8032" Type="http://schemas.openxmlformats.org/officeDocument/2006/relationships/hyperlink" Target="https://www.caixa.gov.br/Downloads/sinapi-cadernos-tecnicos/SINAPI-CT-POSTES-DE-CONCRETO-E-METALICOS.pdf" TargetMode="External"/><Relationship Id="rId3177" Type="http://schemas.openxmlformats.org/officeDocument/2006/relationships/hyperlink" Target="https://www.caixa.gov.br/Downloads/sinapi-cadernos-tecnicos/SINAPI-CT-ESCAVACAO-HORIZONTAL.pdf" TargetMode="External"/><Relationship Id="rId4228" Type="http://schemas.openxmlformats.org/officeDocument/2006/relationships/hyperlink" Target="https://www.caixa.gov.br/Downloads/sinapi-cadernos-tecnicos/SINAPI-CT-GUARDA-CORPO-CORRIMAO-E-GRADE-PARA-ESQUADRIAS.pdf" TargetMode="External"/><Relationship Id="rId5626" Type="http://schemas.openxmlformats.org/officeDocument/2006/relationships/hyperlink" Target="https://www.caixa.gov.br/Downloads/sinapi-cadernos-tecnicos/SINAPI-CT-INSTALACOES-PREDIAIS-DE-AGUA-FRIA-EM-PVC.pdf" TargetMode="External"/><Relationship Id="rId3591" Type="http://schemas.openxmlformats.org/officeDocument/2006/relationships/hyperlink" Target="https://www.caixa.gov.br/Downloads/sinapi-cadernos-tecnicos/SINAPI-CT-ESTACAS-BROCA-STRAUSS-E-ESCAVADA-COM-FLUIDO-ESTABILIZANTE.pdf" TargetMode="External"/><Relationship Id="rId4642" Type="http://schemas.openxmlformats.org/officeDocument/2006/relationships/hyperlink" Target="https://www.caixa.gov.br/Downloads/sinapi-cadernos-tecnicos/SINAPI-CT-INSTALACOES-ELETRICAS-QUADROS-CABOS-DISJUNTORES-CONTATORES-E-BARRAMENTOS-BLINDADOS.pdf" TargetMode="External"/><Relationship Id="rId7798" Type="http://schemas.openxmlformats.org/officeDocument/2006/relationships/hyperlink" Target="https://www.caixa.gov.br/Downloads/sinapi-cadernos-tecnicos/SINAPI-CT-PERFURACAO-HORIZONTAL-DIRECIONAL-HDD.pdf" TargetMode="External"/><Relationship Id="rId8849" Type="http://schemas.openxmlformats.org/officeDocument/2006/relationships/hyperlink" Target="https://www.caixa.gov.br/Downloads/sinapi-cadernos-tecnicos/SINAPI-CT-SINALIZACAO-VERTICAL-VIARIA.pdf" TargetMode="External"/><Relationship Id="rId2193" Type="http://schemas.openxmlformats.org/officeDocument/2006/relationships/hyperlink" Target="https://www.caixa.gov.br/Downloads/sinapi-cadernos-tecnicos/SINAPI-CT-DEPRECIACAO-JUROS-IMPOSTOS-E-SEGUROS-MANUTENCAO-E-MATERIAIS-NA-OPERACAO-DOS-EQUIPAMENTOS.pdf" TargetMode="External"/><Relationship Id="rId3244" Type="http://schemas.openxmlformats.org/officeDocument/2006/relationships/hyperlink" Target="https://www.caixa.gov.br/Downloads/sinapi-cadernos-tecnicos/SINAPI-CT-ESCAVACAO-VERTICAL-A-CEU-ABERTO.pdf" TargetMode="External"/><Relationship Id="rId7865" Type="http://schemas.openxmlformats.org/officeDocument/2006/relationships/hyperlink" Target="https://www.caixa.gov.br/Downloads/sinapi-cadernos-tecnicos/SINAPI-CT-PINTURA-EM-MADEIRA.pdf" TargetMode="External"/><Relationship Id="rId8916" Type="http://schemas.openxmlformats.org/officeDocument/2006/relationships/hyperlink" Target="https://www.caixa.gov.br/Downloads/sinapi-cadernos-tecnicos/SINAPI-CT-SISTEMAS-DE-MEDICAO.pdf" TargetMode="External"/><Relationship Id="rId165" Type="http://schemas.openxmlformats.org/officeDocument/2006/relationships/hyperlink" Target="https://www.caixa.gov.br/Downloads/sinapi-cadernos-tecnicos/SINAPI-CT-ARGAMASSAS.pdf" TargetMode="External"/><Relationship Id="rId2260" Type="http://schemas.openxmlformats.org/officeDocument/2006/relationships/hyperlink" Target="https://www.caixa.gov.br/Downloads/sinapi-cadernos-tecnicos/SINAPI-CT-DEPRECIACAO-JUROS-IMPOSTOS-E-SEGUROS-MANUTENCAO-E-MATERIAIS-NA-OPERACAO-DOS-EQUIPAMENTOS.pdf" TargetMode="External"/><Relationship Id="rId3311" Type="http://schemas.openxmlformats.org/officeDocument/2006/relationships/hyperlink" Target="https://www.caixa.gov.br/Downloads/sinapi-cadernos-tecnicos/SINAPI-CT-ESCAVACAO-DE-VALAS.pdf" TargetMode="External"/><Relationship Id="rId6467" Type="http://schemas.openxmlformats.org/officeDocument/2006/relationships/hyperlink" Target="https://www.caixa.gov.br/Downloads/sinapi-cadernos-tecnicos/SINAPI-CT-INSTALACOES-EM-COBRE.pdf" TargetMode="External"/><Relationship Id="rId6881" Type="http://schemas.openxmlformats.org/officeDocument/2006/relationships/hyperlink" Target="https://www.caixa.gov.br/Downloads/sinapi-metodologia/Livro_SINAPI_Calculos_Parametros.pdf" TargetMode="External"/><Relationship Id="rId7518" Type="http://schemas.openxmlformats.org/officeDocument/2006/relationships/hyperlink" Target="https://www.caixa.gov.br/Downloads/sinapi-cadernos-tecnicos/SINAPI-CT-PAREDES-DE-CONCRETO-CONCRETAGEM.pdf" TargetMode="External"/><Relationship Id="rId7932" Type="http://schemas.openxmlformats.org/officeDocument/2006/relationships/hyperlink" Target="https://www.caixa.gov.br/Downloads/sinapi-cadernos-tecnicos/SINAPI-CT-PINTURA-EM-SUPERFICIES-METALICAS.pdf" TargetMode="External"/><Relationship Id="rId232" Type="http://schemas.openxmlformats.org/officeDocument/2006/relationships/hyperlink" Target="https://www.caixa.gov.br/Downloads/sinapi-cadernos-tecnicos/SINAPI-CT-ARGAMASSAS.pdf" TargetMode="External"/><Relationship Id="rId5069" Type="http://schemas.openxmlformats.org/officeDocument/2006/relationships/hyperlink" Target="https://www.caixa.gov.br/Downloads/sinapi-cadernos-tecnicos/SINAPI-CT-INSTALACOES-HIDRAULICAS-RESERVACAO-E-BOMBAS-DE-RECALQUE.pdf" TargetMode="External"/><Relationship Id="rId5483" Type="http://schemas.openxmlformats.org/officeDocument/2006/relationships/hyperlink" Target="https://www.caixa.gov.br/Downloads/sinapi-cadernos-tecnicos/SINAPI-CT-INSTALACOES-PREDIAIS-DE-AGUA-FRIA-EM-PVC.pdf" TargetMode="External"/><Relationship Id="rId6534" Type="http://schemas.openxmlformats.org/officeDocument/2006/relationships/hyperlink" Target="https://www.caixa.gov.br/Downloads/sinapi-cadernos-tecnicos/SINAPI-CT-INSTALACOES-EM-COBRE.pdf" TargetMode="External"/><Relationship Id="rId1679" Type="http://schemas.openxmlformats.org/officeDocument/2006/relationships/hyperlink" Target="https://www.caixa.gov.br/Downloads/sinapi-cadernos-tecnicos/SINAPI-CT-CUSTOS-HORARIOS-PRODUTIVO-E-IMPRODUTIVO-DOS-EQUIPAMENTOS.pdf" TargetMode="External"/><Relationship Id="rId4085" Type="http://schemas.openxmlformats.org/officeDocument/2006/relationships/hyperlink" Target="https://www.caixa.gov.br/Downloads/sinapi-cadernos-tecnicos/SINAPI-CT-FORMAS-PARA-ESTRUTURAS-DE-CONCRETO-ARMADO.pdf" TargetMode="External"/><Relationship Id="rId5136" Type="http://schemas.openxmlformats.org/officeDocument/2006/relationships/hyperlink" Target="https://www.caixa.gov.br/Downloads/sinapi-cadernos-tecnicos/SINAPI-CT-INSTALACOES-HIDRAULICAS-EM-PEX.pdf" TargetMode="External"/><Relationship Id="rId4152" Type="http://schemas.openxmlformats.org/officeDocument/2006/relationships/hyperlink" Target="https://www.caixa.gov.br/Downloads/sinapi-cadernos-tecnicos/SINAPI-CT-GALERIAS-COM-ADUELAS-DE-CONCRETO.pdf" TargetMode="External"/><Relationship Id="rId5203" Type="http://schemas.openxmlformats.org/officeDocument/2006/relationships/hyperlink" Target="https://www.caixa.gov.br/Downloads/sinapi-cadernos-tecnicos/SINAPI-CT-INSTALACOES-HIDRAULICAS-EM-PEX.pdf" TargetMode="External"/><Relationship Id="rId5550" Type="http://schemas.openxmlformats.org/officeDocument/2006/relationships/hyperlink" Target="https://www.caixa.gov.br/Downloads/sinapi-cadernos-tecnicos/SINAPI-CT-INSTALACOES-PREDIAIS-DE-AGUA-FRIA-EM-PVC.pdf" TargetMode="External"/><Relationship Id="rId6601" Type="http://schemas.openxmlformats.org/officeDocument/2006/relationships/hyperlink" Target="https://www.caixa.gov.br/Downloads/sinapi-cadernos-tecnicos/SINAPI-CT-INSTALACOES-EM-COBRE.pdf" TargetMode="External"/><Relationship Id="rId8359" Type="http://schemas.openxmlformats.org/officeDocument/2006/relationships/hyperlink" Target="https://www.caixa.gov.br/Downloads/sinapi-cadernos-tecnicos/SINAPI-CT-RADIER-PISO-DE-CONCRETO-E-LAJE-SOBRE-SOLO.pdf" TargetMode="External"/><Relationship Id="rId1746" Type="http://schemas.openxmlformats.org/officeDocument/2006/relationships/hyperlink" Target="https://www.caixa.gov.br/Downloads/sinapi-cadernos-tecnicos/SINAPI-CT-CUSTOS-HORARIOS-PRODUTIVO-E-IMPRODUTIVO-DOS-EQUIPAMENTOS.pdf" TargetMode="External"/><Relationship Id="rId8773" Type="http://schemas.openxmlformats.org/officeDocument/2006/relationships/hyperlink" Target="https://www.caixa.gov.br/Downloads/sinapi-cadernos-tecnicos/SINAPI-CT-REVESTIMENTOS-CERAMICOS-INTERNOS.pdf" TargetMode="External"/><Relationship Id="rId38" Type="http://schemas.openxmlformats.org/officeDocument/2006/relationships/hyperlink" Target="https://www.caixa.gov.br/Downloads/sinapi-cadernos-tecnicos/SINAPI-CT-ALVENARIA-DE-VEDACAO.pdf" TargetMode="External"/><Relationship Id="rId1813" Type="http://schemas.openxmlformats.org/officeDocument/2006/relationships/hyperlink" Target="https://www.caixa.gov.br/Downloads/sinapi-cadernos-tecnicos/SINAPI-CT-CUSTOS-HORARIOS-PRODUTIVO-E-IMPRODUTIVO-DOS-EQUIPAMENTOS.pdf" TargetMode="External"/><Relationship Id="rId4969" Type="http://schemas.openxmlformats.org/officeDocument/2006/relationships/hyperlink" Target="https://www.caixa.gov.br/Downloads/sinapi-cadernos-tecnicos/SINAPI-CT-INSTALACOES-HIDRAULICAS-RESERVACAO-E-BOMBAS-DE-RECALQUE.pdf" TargetMode="External"/><Relationship Id="rId7375" Type="http://schemas.openxmlformats.org/officeDocument/2006/relationships/hyperlink" Target="https://www.caixa.gov.br/Downloads/sinapi-cadernos-tecnicos/SINAPI-CT-MASSA-UNICA-EXTERNA.pdf" TargetMode="External"/><Relationship Id="rId8426" Type="http://schemas.openxmlformats.org/officeDocument/2006/relationships/hyperlink" Target="https://www.caixa.gov.br/Downloads/sinapi-cadernos-tecnicos/SINAPI-CT-RASGOS-E-FIXACOES.pdf" TargetMode="External"/><Relationship Id="rId8840" Type="http://schemas.openxmlformats.org/officeDocument/2006/relationships/hyperlink" Target="https://www.caixa.gov.br/Downloads/sinapi-cadernos-tecnicos/SINAPI-CT-SINALIZACAO-VERTICAL-VIARIA.pdf" TargetMode="External"/><Relationship Id="rId3985" Type="http://schemas.openxmlformats.org/officeDocument/2006/relationships/hyperlink" Target="https://www.caixa.gov.br/Downloads/sinapi-cadernos-tecnicos/SINAPI-CT-FUNDACOES-RASAS-(BLOCOS-SAPATAS-VIGAS-BALDRAME).pdf" TargetMode="External"/><Relationship Id="rId6391" Type="http://schemas.openxmlformats.org/officeDocument/2006/relationships/hyperlink" Target="https://www.caixa.gov.br/Downloads/sinapi-cadernos-tecnicos/SINAPI-CT-INSTALACOES-EM-COBRE.pdf" TargetMode="External"/><Relationship Id="rId7028" Type="http://schemas.openxmlformats.org/officeDocument/2006/relationships/hyperlink" Target="https://www.caixa.gov.br/Downloads/sinapi-metodologia/Livro_SINAPI_Calculos_Parametros.pdf" TargetMode="External"/><Relationship Id="rId7442" Type="http://schemas.openxmlformats.org/officeDocument/2006/relationships/hyperlink" Target="https://www.caixa.gov.br/Downloads/sinapi-cadernos-tecnicos/SINAPI-CT-MOBILIARIO-URBANO.pdf" TargetMode="External"/><Relationship Id="rId2587" Type="http://schemas.openxmlformats.org/officeDocument/2006/relationships/hyperlink" Target="https://www.caixa.gov.br/Downloads/sinapi-cadernos-tecnicos/SINAPI-CT-DEPRECIACAO-JUROS-IMPOSTOS-E-SEGUROS-MANUTENCAO-E-MATERIAIS-NA-OPERACAO-DOS-EQUIPAMENTOS.pdf" TargetMode="External"/><Relationship Id="rId3638" Type="http://schemas.openxmlformats.org/officeDocument/2006/relationships/hyperlink" Target="https://www.caixa.gov.br/Downloads/sinapi-cadernos-tecnicos/SINAPI-CT-ESTRUTURA-E-TRAMA-PARA-COBERTURA.pdf" TargetMode="External"/><Relationship Id="rId6044" Type="http://schemas.openxmlformats.org/officeDocument/2006/relationships/hyperlink" Target="https://www.caixa.gov.br/Downloads/sinapi-cadernos-tecnicos/SINAPI-CT-INSTALACOES-DE-GAS-E-INCENDIO-EM-ACO-E-FERRO-GALVANIZADO.pdf" TargetMode="External"/><Relationship Id="rId559" Type="http://schemas.openxmlformats.org/officeDocument/2006/relationships/hyperlink" Target="https://www.caixa.gov.br/Downloads/sinapi-cadernos-tecnicos/SINAPI-CT-ASSENTAMENTO-DE-TUBOS-DE-PVC-E-METALICOS-EM-REDES-DE-AGUA.pdf" TargetMode="External"/><Relationship Id="rId1189" Type="http://schemas.openxmlformats.org/officeDocument/2006/relationships/hyperlink" Target="https://www.caixa.gov.br/Downloads/sinapi-cadernos-tecnicos/SINAPI-CT-CANALETAS-GRELHAS-E-CAIXAS-COM-GRELHA-PARA-DRENAGEM.pdf" TargetMode="External"/><Relationship Id="rId5060" Type="http://schemas.openxmlformats.org/officeDocument/2006/relationships/hyperlink" Target="https://www.caixa.gov.br/Downloads/sinapi-cadernos-tecnicos/SINAPI-CT-INSTALACOES-HIDRAULICAS-RESERVACAO-E-BOMBAS-DE-RECALQUE.pdf" TargetMode="External"/><Relationship Id="rId6111" Type="http://schemas.openxmlformats.org/officeDocument/2006/relationships/hyperlink" Target="https://www.caixa.gov.br/Downloads/sinapi-cadernos-tecnicos/SINAPI-CT-INSTALACOES-DE-GAS-E-INCENDIO-EM-ACO-E-FERRO-GALVANIZADO.pdf" TargetMode="External"/><Relationship Id="rId9267" Type="http://schemas.openxmlformats.org/officeDocument/2006/relationships/hyperlink" Target="https://www.caixa.gov.br/Downloads/sinapi-cadernos-tecnicos/SINAPI-CT-TRANSPORTE-CARGA-E-DESCARGA-DE-MATERIAIS.pdf" TargetMode="External"/><Relationship Id="rId9681" Type="http://schemas.openxmlformats.org/officeDocument/2006/relationships/hyperlink" Target="https://www.caixa.gov.br/Downloads/sinapi-cadernos-tecnicos/SINAPI-CT-VALVULAS-PARA-REDES-DE-SANEAMENTO.pdf" TargetMode="External"/><Relationship Id="rId626" Type="http://schemas.openxmlformats.org/officeDocument/2006/relationships/hyperlink" Target="https://www.caixa.gov.br/Downloads/sinapi-cadernos-tecnicos/SINAPI-CT-ASSENTAMENTO-DE-TUBOS-DE-PVC-E-METALICOS-EM-REDES-DE-AGUA.pdf" TargetMode="External"/><Relationship Id="rId973" Type="http://schemas.openxmlformats.org/officeDocument/2006/relationships/hyperlink" Target="https://www.caixa.gov.br/Downloads/sinapi-cadernos-tecnicos/SINAPI-CT-ATERROS-BASES-SUB-BASES-E-IMPRIMACOES.pdf" TargetMode="External"/><Relationship Id="rId1256" Type="http://schemas.openxmlformats.org/officeDocument/2006/relationships/hyperlink" Target="https://www.caixa.gov.br/Downloads/sinapi-cadernos-tecnicos/SINAPI-CT-CERCAS-PROTETORES-E-ALAMBRADOS.pdf" TargetMode="External"/><Relationship Id="rId2307" Type="http://schemas.openxmlformats.org/officeDocument/2006/relationships/hyperlink" Target="https://www.caixa.gov.br/Downloads/sinapi-cadernos-tecnicos/SINAPI-CT-DEPRECIACAO-JUROS-IMPOSTOS-E-SEGUROS-MANUTENCAO-E-MATERIAIS-NA-OPERACAO-DOS-EQUIPAMENTOS.pdf" TargetMode="External"/><Relationship Id="rId2654" Type="http://schemas.openxmlformats.org/officeDocument/2006/relationships/hyperlink" Target="https://www.caixa.gov.br/Downloads/sinapi-cadernos-tecnicos/SINAPI-CT-DEPRECIACAO-JUROS-IMPOSTOS-E-SEGUROS-MANUTENCAO-E-MATERIAIS-NA-OPERACAO-DOS-EQUIPAMENTOS.pdf" TargetMode="External"/><Relationship Id="rId3705" Type="http://schemas.openxmlformats.org/officeDocument/2006/relationships/hyperlink" Target="https://www.caixa.gov.br/Downloads/sinapi-cadernos-tecnicos/SINAPI-CT-ESTRUTURA-E-TRAMA-PARA-COBERTURA.pdf" TargetMode="External"/><Relationship Id="rId8283" Type="http://schemas.openxmlformats.org/officeDocument/2006/relationships/hyperlink" Target="https://www.caixa.gov.br/Downloads/sinapi-cadernos-tecnicos/SINAPI-CT-PRODUCAO-DE-CONCRETO.pdf" TargetMode="External"/><Relationship Id="rId9334" Type="http://schemas.openxmlformats.org/officeDocument/2006/relationships/hyperlink" Target="https://www.caixa.gov.br/Downloads/sinapi-cadernos-tecnicos/SINAPI-CT-TRANSPORTE-CARGA-E-DESCARGA-DE-MATERIAIS.pdf" TargetMode="External"/><Relationship Id="rId1670" Type="http://schemas.openxmlformats.org/officeDocument/2006/relationships/hyperlink" Target="https://www.caixa.gov.br/Downloads/sinapi-cadernos-tecnicos/SINAPI-CT-CUSTOS-HORARIOS-PRODUTIVO-E-IMPRODUTIVO-DOS-EQUIPAMENTOS.pdf" TargetMode="External"/><Relationship Id="rId2721" Type="http://schemas.openxmlformats.org/officeDocument/2006/relationships/hyperlink" Target="https://www.caixa.gov.br/Downloads/sinapi-cadernos-tecnicos/SINAPI-CT-DISSIPADORES-DE-ENERGIA.pdf" TargetMode="External"/><Relationship Id="rId5877" Type="http://schemas.openxmlformats.org/officeDocument/2006/relationships/hyperlink" Target="https://www.caixa.gov.br/Downloads/sinapi-cadernos-tecnicos/SINAPI-CT-INSTALACOES-PREDIAIS-DE-AGUAS-PLUVIAIS-TUBOS-CONEXOES-CAIXAS-E-RALOS.pdf" TargetMode="External"/><Relationship Id="rId6928" Type="http://schemas.openxmlformats.org/officeDocument/2006/relationships/hyperlink" Target="https://www.caixa.gov.br/Downloads/sinapi-metodologia/Livro_SINAPI_Calculos_Parametros.pdf" TargetMode="External"/><Relationship Id="rId1323" Type="http://schemas.openxmlformats.org/officeDocument/2006/relationships/hyperlink" Target="https://www.caixa.gov.br/Downloads/sinapi-cadernos-tecnicos/SINAPI-CT-CONCRETO-PROJETADO.pdf" TargetMode="External"/><Relationship Id="rId4479" Type="http://schemas.openxmlformats.org/officeDocument/2006/relationships/hyperlink" Target="https://www.caixa.gov.br/Downloads/sinapi-cadernos-tecnicos/SINAPI-CT-INSTALACOES-ELETRICAS-ELETRODUTOS-EMBUTIDOS-CABOS-CAIXAS-TOMADAS-E-INTERRUPTORES.pdf" TargetMode="External"/><Relationship Id="rId4893" Type="http://schemas.openxmlformats.org/officeDocument/2006/relationships/hyperlink" Target="https://www.caixa.gov.br/Downloads/sinapi-cadernos-tecnicos/SINAPI-CT-INSTALACOES-HIDRAULICAS-RESERVACAO-E-BOMBAS-DE-RECALQUE.pdf" TargetMode="External"/><Relationship Id="rId5944" Type="http://schemas.openxmlformats.org/officeDocument/2006/relationships/hyperlink" Target="https://www.caixa.gov.br/Downloads/sinapi-cadernos-tecnicos/SINAPI-CT-INSTALACOES-DE-GAS-E-INCENDIO-EM-ACO-E-FERRO-GALVANIZADO.pdf" TargetMode="External"/><Relationship Id="rId8350" Type="http://schemas.openxmlformats.org/officeDocument/2006/relationships/hyperlink" Target="https://www.caixa.gov.br/Downloads/sinapi-cadernos-tecnicos/SINAPI-CT-RADIER-PISO-DE-CONCRETO-E-LAJE-SOBRE-SOLO.pdf" TargetMode="External"/><Relationship Id="rId9401" Type="http://schemas.openxmlformats.org/officeDocument/2006/relationships/hyperlink" Target="https://www.caixa.gov.br/Downloads/sinapi-cadernos-tecnicos/SINAPI-CT-TUBULACAO-FLANGEADA-PARA-REDES-DE-AGUA.pdf" TargetMode="External"/><Relationship Id="rId3495" Type="http://schemas.openxmlformats.org/officeDocument/2006/relationships/hyperlink" Target="https://www.caixa.gov.br/Downloads/sinapi-cadernos-tecnicos/SINAPI-CT-ESQUADRIAS-PORTAS.pdf" TargetMode="External"/><Relationship Id="rId4546" Type="http://schemas.openxmlformats.org/officeDocument/2006/relationships/hyperlink" Target="https://www.caixa.gov.br/Downloads/sinapi-cadernos-tecnicos/SINAPI-CT-INSTALACOES-ELETRICAS-ELETRODUTOS-EMBUTIDOS-CABOS-CAIXAS-TOMADAS-E-INTERRUPTORES.pdf" TargetMode="External"/><Relationship Id="rId4960" Type="http://schemas.openxmlformats.org/officeDocument/2006/relationships/hyperlink" Target="https://www.caixa.gov.br/Downloads/sinapi-cadernos-tecnicos/SINAPI-CT-INSTALACOES-HIDRAULICAS-RESERVACAO-E-BOMBAS-DE-RECALQUE.pdf" TargetMode="External"/><Relationship Id="rId8003" Type="http://schemas.openxmlformats.org/officeDocument/2006/relationships/hyperlink" Target="https://www.caixa.gov.br/Downloads/sinapi-cadernos-tecnicos/SINAPI-CT-PISOS.pdf" TargetMode="External"/><Relationship Id="rId2097" Type="http://schemas.openxmlformats.org/officeDocument/2006/relationships/hyperlink" Target="https://www.caixa.gov.br/Downloads/sinapi-cadernos-tecnicos/SINAPI-CT-DEPRECIACAO-JUROS-IMPOSTOS-E-SEGUROS-MANUTENCAO-E-MATERIAIS-NA-OPERACAO-DOS-EQUIPAMENTOS.pdf" TargetMode="External"/><Relationship Id="rId3148" Type="http://schemas.openxmlformats.org/officeDocument/2006/relationships/hyperlink" Target="https://www.caixa.gov.br/Downloads/sinapi-cadernos-tecnicos/SINAPI-CT-ESCADAS.pdf" TargetMode="External"/><Relationship Id="rId3562" Type="http://schemas.openxmlformats.org/officeDocument/2006/relationships/hyperlink" Target="https://www.caixa.gov.br/Downloads/sinapi-cadernos-tecnicos/SINAPI-CT-ESQUADRIAS-PORTAS.pdf" TargetMode="External"/><Relationship Id="rId4613" Type="http://schemas.openxmlformats.org/officeDocument/2006/relationships/hyperlink" Target="https://www.caixa.gov.br/Downloads/sinapi-cadernos-tecnicos/SINAPI-CT-INSTALACOES-ELETRICAS-ELETRODUTOS-CONEXOES-E-CONDULETES-APARENTES.pdf" TargetMode="External"/><Relationship Id="rId7769" Type="http://schemas.openxmlformats.org/officeDocument/2006/relationships/hyperlink" Target="https://www.caixa.gov.br/Downloads/sinapi-cadernos-tecnicos/SINAPI-CT-PERFURACAO-HORIZONTAL-DIRECIONAL-HDD.pdf" TargetMode="External"/><Relationship Id="rId483" Type="http://schemas.openxmlformats.org/officeDocument/2006/relationships/hyperlink" Target="https://www.caixa.gov.br/Downloads/sinapi-cadernos-tecnicos/SINAPI-CT-ASSENTAMENTO-DE-TUBOS-DE-PVC-E-METALICOS-EM-REDES-DE-AGUA.pdf" TargetMode="External"/><Relationship Id="rId2164" Type="http://schemas.openxmlformats.org/officeDocument/2006/relationships/hyperlink" Target="https://www.caixa.gov.br/Downloads/sinapi-cadernos-tecnicos/SINAPI-CT-DEPRECIACAO-JUROS-IMPOSTOS-E-SEGUROS-MANUTENCAO-E-MATERIAIS-NA-OPERACAO-DOS-EQUIPAMENTOS.pdf" TargetMode="External"/><Relationship Id="rId3215" Type="http://schemas.openxmlformats.org/officeDocument/2006/relationships/hyperlink" Target="https://www.caixa.gov.br/Downloads/sinapi-cadernos-tecnicos/SINAPI-CT-ESCAVACAO-VERTICAL-A-CEU-ABERTO.pdf" TargetMode="External"/><Relationship Id="rId6785" Type="http://schemas.openxmlformats.org/officeDocument/2006/relationships/hyperlink" Target="https://www.caixa.gov.br/Downloads/sinapi-metodologia/Livro_SINAPI_Calculos_Parametros.pdf" TargetMode="External"/><Relationship Id="rId9191" Type="http://schemas.openxmlformats.org/officeDocument/2006/relationships/hyperlink" Target="https://www.caixa.gov.br/Downloads/sinapi-cadernos-tecnicos/SINAPI-CT-TRANSPORTE-DE-MATERIAIS-DENTRO-DO-CANTEIRO-DE-OBRAS.pdf" TargetMode="External"/><Relationship Id="rId136" Type="http://schemas.openxmlformats.org/officeDocument/2006/relationships/hyperlink" Target="https://www.caixa.gov.br/Downloads/sinapi-cadernos-tecnicos/SINAPI-CT-ARGAMASSAS.pdf" TargetMode="External"/><Relationship Id="rId550" Type="http://schemas.openxmlformats.org/officeDocument/2006/relationships/hyperlink" Target="https://www.caixa.gov.br/Downloads/sinapi-cadernos-tecnicos/SINAPI-CT-ASSENTAMENTO-DE-TUBOS-DE-PVC-E-METALICOS-EM-REDES-DE-AGUA.pdf" TargetMode="External"/><Relationship Id="rId1180" Type="http://schemas.openxmlformats.org/officeDocument/2006/relationships/hyperlink" Target="https://www.caixa.gov.br/Downloads/sinapi-cadernos-tecnicos/SINAPI-CT-CAIXAS-DE-AGUA-PARA-EDIFICACOES.pdf" TargetMode="External"/><Relationship Id="rId2231" Type="http://schemas.openxmlformats.org/officeDocument/2006/relationships/hyperlink" Target="https://www.caixa.gov.br/Downloads/sinapi-cadernos-tecnicos/SINAPI-CT-DEPRECIACAO-JUROS-IMPOSTOS-E-SEGUROS-MANUTENCAO-E-MATERIAIS-NA-OPERACAO-DOS-EQUIPAMENTOS.pdf" TargetMode="External"/><Relationship Id="rId5387" Type="http://schemas.openxmlformats.org/officeDocument/2006/relationships/hyperlink" Target="https://www.caixa.gov.br/Downloads/sinapi-cadernos-tecnicos/SINAPI-CT-INSTALACOES-PREDIAIS-DE-ESGOTO-TUBOS-E-CONEXOES.pdf" TargetMode="External"/><Relationship Id="rId6438" Type="http://schemas.openxmlformats.org/officeDocument/2006/relationships/hyperlink" Target="https://www.caixa.gov.br/Downloads/sinapi-cadernos-tecnicos/SINAPI-CT-INSTALACOES-EM-COBRE.pdf" TargetMode="External"/><Relationship Id="rId7836" Type="http://schemas.openxmlformats.org/officeDocument/2006/relationships/hyperlink" Target="https://www.caixa.gov.br/Downloads/sinapi-cadernos-tecnicos/SINAPI-CT-PINTURA-INTERNA.pdf" TargetMode="External"/><Relationship Id="rId203" Type="http://schemas.openxmlformats.org/officeDocument/2006/relationships/hyperlink" Target="https://www.caixa.gov.br/Downloads/sinapi-cadernos-tecnicos/SINAPI-CT-ARGAMASSAS.pdf" TargetMode="External"/><Relationship Id="rId6852" Type="http://schemas.openxmlformats.org/officeDocument/2006/relationships/hyperlink" Target="https://www.caixa.gov.br/Downloads/sinapi-metodologia/Livro_SINAPI_Calculos_Parametros.pdf" TargetMode="External"/><Relationship Id="rId7903" Type="http://schemas.openxmlformats.org/officeDocument/2006/relationships/hyperlink" Target="https://www.caixa.gov.br/Downloads/sinapi-cadernos-tecnicos/SINAPI-CT-PINTURA-EM-SUPERFICIES-METALICAS.pdf" TargetMode="External"/><Relationship Id="rId1997" Type="http://schemas.openxmlformats.org/officeDocument/2006/relationships/hyperlink" Target="https://www.caixa.gov.br/Downloads/sinapi-cadernos-tecnicos/SINAPI-CT-DEPRECIACAO-JUROS-IMPOSTOS-E-SEGUROS-MANUTENCAO-E-MATERIAIS-NA-OPERACAO-DOS-EQUIPAMENTOS.pdf" TargetMode="External"/><Relationship Id="rId4056" Type="http://schemas.openxmlformats.org/officeDocument/2006/relationships/hyperlink" Target="https://www.caixa.gov.br/Downloads/sinapi-cadernos-tecnicos/SINAPI-CT-FORMAS-PARA-ESTRUTURAS-DE-CONCRETO-ARMADO.pdf" TargetMode="External"/><Relationship Id="rId5454" Type="http://schemas.openxmlformats.org/officeDocument/2006/relationships/hyperlink" Target="https://www.caixa.gov.br/Downloads/sinapi-cadernos-tecnicos/SINAPI-CT-INSTALACOES-PREDIAIS-DE-AGUA-FRIA-EM-PVC.pdf" TargetMode="External"/><Relationship Id="rId6505" Type="http://schemas.openxmlformats.org/officeDocument/2006/relationships/hyperlink" Target="https://www.caixa.gov.br/Downloads/sinapi-cadernos-tecnicos/SINAPI-CT-INSTALACOES-EM-COBRE.pdf" TargetMode="External"/><Relationship Id="rId4470" Type="http://schemas.openxmlformats.org/officeDocument/2006/relationships/hyperlink" Target="https://www.caixa.gov.br/Downloads/sinapi-cadernos-tecnicos/SINAPI-CT-INSTALACOES-ELETRICAS-ELETRODUTOS-EMBUTIDOS-CABOS-CAIXAS-TOMADAS-E-INTERRUPTORES.pdf" TargetMode="External"/><Relationship Id="rId5107" Type="http://schemas.openxmlformats.org/officeDocument/2006/relationships/hyperlink" Target="https://www.caixa.gov.br/Downloads/sinapi-cadernos-tecnicos/SINAPI-CT-INSTALACOES-HIDRAULICAS-RESERVACAO-E-BOMBAS-DE-RECALQUE.pdf" TargetMode="External"/><Relationship Id="rId5521" Type="http://schemas.openxmlformats.org/officeDocument/2006/relationships/hyperlink" Target="https://www.caixa.gov.br/Downloads/sinapi-cadernos-tecnicos/SINAPI-CT-INSTALACOES-PREDIAIS-DE-AGUA-FRIA-EM-PVC.pdf" TargetMode="External"/><Relationship Id="rId8677" Type="http://schemas.openxmlformats.org/officeDocument/2006/relationships/hyperlink" Target="https://www.caixa.gov.br/Downloads/sinapi-cadernos-tecnicos/SINAPI-CT-REDES-DE-AGUA-E-ESGOTO-EM-PEAD-LISO-(TUBOS-E-CONEXOES).pdf" TargetMode="External"/><Relationship Id="rId1717" Type="http://schemas.openxmlformats.org/officeDocument/2006/relationships/hyperlink" Target="https://www.caixa.gov.br/Downloads/sinapi-cadernos-tecnicos/SINAPI-CT-CUSTOS-HORARIOS-PRODUTIVO-E-IMPRODUTIVO-DOS-EQUIPAMENTOS.pdf" TargetMode="External"/><Relationship Id="rId3072" Type="http://schemas.openxmlformats.org/officeDocument/2006/relationships/hyperlink" Target="https://www.caixa.gov.br/Downloads/sinapi-cadernos-tecnicos/SINAPI-CT-ESCADAS.pdf" TargetMode="External"/><Relationship Id="rId4123" Type="http://schemas.openxmlformats.org/officeDocument/2006/relationships/hyperlink" Target="https://www.caixa.gov.br/Downloads/sinapi-cadernos-tecnicos/SINAPI-CT-FORMAS-PARA-PILARES-CIRCULARES.pdf" TargetMode="External"/><Relationship Id="rId7279" Type="http://schemas.openxmlformats.org/officeDocument/2006/relationships/hyperlink" Target="https://www.caixa.gov.br/Downloads/sinapi-cadernos-tecnicos/SINAPI-CT-MASSA-UNICA-EXTERNA.pdf" TargetMode="External"/><Relationship Id="rId7693" Type="http://schemas.openxmlformats.org/officeDocument/2006/relationships/hyperlink" Target="https://www.caixa.gov.br/Downloads/sinapi-cadernos-tecnicos/SINAPI-CT-PAVIMENTO-RIGIDO-DE-CONCRETO.pdf" TargetMode="External"/><Relationship Id="rId8744" Type="http://schemas.openxmlformats.org/officeDocument/2006/relationships/hyperlink" Target="https://www.caixa.gov.br/Downloads/sinapi-cadernos-tecnicos/SINAPI-CT-REDES-DE-AGUA-E-ESGOTO-EM-PEAD-LISO-(TUBOS-E-CONEXOES).pdf" TargetMode="External"/><Relationship Id="rId3889" Type="http://schemas.openxmlformats.org/officeDocument/2006/relationships/hyperlink" Target="https://www.caixa.gov.br/Downloads/sinapi-cadernos-tecnicos/SINAPI-CT-EXECUCAO-DE-TIRANTES.pdf" TargetMode="External"/><Relationship Id="rId6295" Type="http://schemas.openxmlformats.org/officeDocument/2006/relationships/hyperlink" Target="https://www.caixa.gov.br/Downloads/sinapi-cadernos-tecnicos/SINAPI-CT-INSTALACOES-DE-GAS-EM-PEX-MULTICAMADAS.pdf" TargetMode="External"/><Relationship Id="rId7346" Type="http://schemas.openxmlformats.org/officeDocument/2006/relationships/hyperlink" Target="https://www.caixa.gov.br/Downloads/sinapi-cadernos-tecnicos/SINAPI-CT-MASSA-UNICA-EXTERNA.pdf" TargetMode="External"/><Relationship Id="rId6362" Type="http://schemas.openxmlformats.org/officeDocument/2006/relationships/hyperlink" Target="https://www.caixa.gov.br/Downloads/sinapi-cadernos-tecnicos/SINAPI-CT-INSTALACOES-DE-AR-CONDICIONADO-EM-COBRE.pdf" TargetMode="External"/><Relationship Id="rId7413" Type="http://schemas.openxmlformats.org/officeDocument/2006/relationships/hyperlink" Target="https://www.caixa.gov.br/Downloads/sinapi-cadernos-tecnicos/SINAPI-CT-MASSA-UNICA-INTERNA.pdf" TargetMode="External"/><Relationship Id="rId7760" Type="http://schemas.openxmlformats.org/officeDocument/2006/relationships/hyperlink" Target="https://www.caixa.gov.br/Downloads/sinapi-cadernos-tecnicos/SINAPI-CT-PERFURACAO-HORIZONTAL-DIRECIONAL-HDD.pdf" TargetMode="External"/><Relationship Id="rId8811" Type="http://schemas.openxmlformats.org/officeDocument/2006/relationships/hyperlink" Target="https://www.caixa.gov.br/Downloads/sinapi-cadernos-tecnicos/SINAPI-CT-SINALIZACAO-HORIZONTAL-VIARIA.pdf" TargetMode="External"/><Relationship Id="rId3956" Type="http://schemas.openxmlformats.org/officeDocument/2006/relationships/hyperlink" Target="https://www.caixa.gov.br/Downloads/sinapi-cadernos-tecnicos/SINAPI-CT-FOSSAS-E-SUMIDOUROS.pdf" TargetMode="External"/><Relationship Id="rId6015" Type="http://schemas.openxmlformats.org/officeDocument/2006/relationships/hyperlink" Target="https://www.caixa.gov.br/Downloads/sinapi-cadernos-tecnicos/SINAPI-CT-INSTALACOES-DE-GAS-E-INCENDIO-EM-ACO-E-FERRO-GALVANIZADO.pdf" TargetMode="External"/><Relationship Id="rId877" Type="http://schemas.openxmlformats.org/officeDocument/2006/relationships/hyperlink" Target="https://www.caixa.gov.br/Downloads/sinapi-cadernos-tecnicos/SINAPI-CT-ATERROS-BASES-SUB-BASES-E-IMPRIMACOES.pdf" TargetMode="External"/><Relationship Id="rId2558" Type="http://schemas.openxmlformats.org/officeDocument/2006/relationships/hyperlink" Target="https://www.caixa.gov.br/Downloads/sinapi-cadernos-tecnicos/SINAPI-CT-DEPRECIACAO-JUROS-IMPOSTOS-E-SEGUROS-MANUTENCAO-E-MATERIAIS-NA-OPERACAO-DOS-EQUIPAMENTOS.pdf" TargetMode="External"/><Relationship Id="rId2972" Type="http://schemas.openxmlformats.org/officeDocument/2006/relationships/hyperlink" Target="https://www.caixa.gov.br/Downloads/sinapi-cadernos-tecnicos/SINAPI-CT-ENERGIA-SOLAR-PARA-EDIFICACOES.pdf" TargetMode="External"/><Relationship Id="rId3609" Type="http://schemas.openxmlformats.org/officeDocument/2006/relationships/hyperlink" Target="https://www.caixa.gov.br/Downloads/sinapi-cadernos-tecnicos/SINAPI-CT-ESTACAS-RAIZ.pdf" TargetMode="External"/><Relationship Id="rId8187" Type="http://schemas.openxmlformats.org/officeDocument/2006/relationships/hyperlink" Target="https://www.caixa.gov.br/Downloads/sinapi-cadernos-tecnicos/SINAPI-CT-POCOS-DE-VISITA-E-CAIXAS-PARA-BOCAS-DE-LOBO.pdf" TargetMode="External"/><Relationship Id="rId9585" Type="http://schemas.openxmlformats.org/officeDocument/2006/relationships/hyperlink" Target="https://www.caixa.gov.br/Downloads/sinapi-cadernos-tecnicos/SINAPI-CT-VALVULAS-E-REGISTROS-PARA-SISTEMAS-PREDIAIS.pdf" TargetMode="External"/><Relationship Id="rId944" Type="http://schemas.openxmlformats.org/officeDocument/2006/relationships/hyperlink" Target="https://www.caixa.gov.br/Downloads/sinapi-cadernos-tecnicos/SINAPI-CT-ATERROS-BASES-SUB-BASES-E-IMPRIMACOES.pdf" TargetMode="External"/><Relationship Id="rId1574" Type="http://schemas.openxmlformats.org/officeDocument/2006/relationships/hyperlink" Target="https://www.caixa.gov.br/Downloads/sinapi-cadernos-tecnicos/SINAPI-CT-CUSTOS-HORARIOS-PRODUTIVO-E-IMPRODUTIVO-DOS-EQUIPAMENTOS.pdf" TargetMode="External"/><Relationship Id="rId2625" Type="http://schemas.openxmlformats.org/officeDocument/2006/relationships/hyperlink" Target="https://www.caixa.gov.br/Downloads/sinapi-cadernos-tecnicos/SINAPI-CT-DEPRECIACAO-JUROS-IMPOSTOS-E-SEGUROS-MANUTENCAO-E-MATERIAIS-NA-OPERACAO-DOS-EQUIPAMENTOS.pdf" TargetMode="External"/><Relationship Id="rId5031" Type="http://schemas.openxmlformats.org/officeDocument/2006/relationships/hyperlink" Target="https://www.caixa.gov.br/Downloads/sinapi-cadernos-tecnicos/SINAPI-CT-INSTALACOES-HIDRAULICAS-RESERVACAO-E-BOMBAS-DE-RECALQUE.pdf" TargetMode="External"/><Relationship Id="rId9238" Type="http://schemas.openxmlformats.org/officeDocument/2006/relationships/hyperlink" Target="https://www.caixa.gov.br/Downloads/sinapi-cadernos-tecnicos/SINAPI-CT-TRANSPORTE-DE-MATERIAIS-DENTRO-DO-CANTEIRO-DE-OBRAS.pdf" TargetMode="External"/><Relationship Id="rId9652" Type="http://schemas.openxmlformats.org/officeDocument/2006/relationships/hyperlink" Target="https://www.caixa.gov.br/Downloads/sinapi-cadernos-tecnicos/SINAPI-CT-VALVULAS-E-REGISTROS-PARA-SISTEMAS-PREDIAIS.pdf" TargetMode="External"/><Relationship Id="rId1227" Type="http://schemas.openxmlformats.org/officeDocument/2006/relationships/hyperlink" Target="https://www.caixa.gov.br/Downloads/sinapi-cadernos-tecnicos/SINAPI-CT-CANALETAS-GRELHAS-E-CAIXAS-COM-GRELHA-PARA-DRENAGEM.pdf" TargetMode="External"/><Relationship Id="rId1641" Type="http://schemas.openxmlformats.org/officeDocument/2006/relationships/hyperlink" Target="https://www.caixa.gov.br/Downloads/sinapi-cadernos-tecnicos/SINAPI-CT-CUSTOS-HORARIOS-PRODUTIVO-E-IMPRODUTIVO-DOS-EQUIPAMENTOS.pdf" TargetMode="External"/><Relationship Id="rId4797" Type="http://schemas.openxmlformats.org/officeDocument/2006/relationships/hyperlink" Target="https://www.caixa.gov.br/Downloads/sinapi-cadernos-tecnicos/SINAPI-CT-INSTALACOES-ELETRICAS-REDE-DE-DISTRIBUICAO.pdf" TargetMode="External"/><Relationship Id="rId5848" Type="http://schemas.openxmlformats.org/officeDocument/2006/relationships/hyperlink" Target="https://www.caixa.gov.br/Downloads/sinapi-cadernos-tecnicos/SINAPI-CT-INSTALACOES-PREDIAIS-DE-AGUAS-PLUVIAIS-TUBOS-CONEXOES-CAIXAS-E-RALOS.pdf" TargetMode="External"/><Relationship Id="rId8254" Type="http://schemas.openxmlformats.org/officeDocument/2006/relationships/hyperlink" Target="https://www.caixa.gov.br/Downloads/sinapi-cadernos-tecnicos/SINAPI-CT-POCOS-DE-VISITA-E-CAIXAS-PARA-BOCAS-DE-LOBO.pdf" TargetMode="External"/><Relationship Id="rId9305" Type="http://schemas.openxmlformats.org/officeDocument/2006/relationships/hyperlink" Target="https://www.caixa.gov.br/Downloads/sinapi-cadernos-tecnicos/SINAPI-CT-TRANSPORTE-CARGA-E-DESCARGA-DE-MATERIAIS.pdf" TargetMode="External"/><Relationship Id="rId3399" Type="http://schemas.openxmlformats.org/officeDocument/2006/relationships/hyperlink" Target="https://www.caixa.gov.br/Downloads/sinapi-cadernos-tecnicos/SINAPI-CT-ESCORAMENTO-E-PREPARO-DE-FUNDO-DE-VALAS.pdf" TargetMode="External"/><Relationship Id="rId4864" Type="http://schemas.openxmlformats.org/officeDocument/2006/relationships/hyperlink" Target="https://www.caixa.gov.br/Downloads/sinapi-cadernos-tecnicos/SINAPI-CT-INSTALACOES-HIDRAULICAS-RESERVACAO-E-BOMBAS-DE-RECALQUE.pdf" TargetMode="External"/><Relationship Id="rId7270" Type="http://schemas.openxmlformats.org/officeDocument/2006/relationships/hyperlink" Target="https://www.caixa.gov.br/Downloads/sinapi-cadernos-tecnicos/SINAPI-CT-LUMINARIAS-EXTERNAS.pdf" TargetMode="External"/><Relationship Id="rId8321" Type="http://schemas.openxmlformats.org/officeDocument/2006/relationships/hyperlink" Target="https://www.caixa.gov.br/Downloads/sinapi-cadernos-tecnicos/SINAPI-CT-PRODUCAO-DE-CONCRETOS-E-ARGAMASSAS-UTILIZANDO-AGREGADO-RECICLADO.pdf" TargetMode="External"/><Relationship Id="rId3466" Type="http://schemas.openxmlformats.org/officeDocument/2006/relationships/hyperlink" Target="https://www.caixa.gov.br/Downloads/sinapi-cadernos-tecnicos/SINAPI-CT-ESQUADRIAS-PORTAS.pdf" TargetMode="External"/><Relationship Id="rId4517" Type="http://schemas.openxmlformats.org/officeDocument/2006/relationships/hyperlink" Target="https://www.caixa.gov.br/Downloads/sinapi-cadernos-tecnicos/SINAPI-CT-INSTALACOES-ELETRICAS-ELETRODUTOS-EMBUTIDOS-CABOS-CAIXAS-TOMADAS-E-INTERRUPTORES.pdf" TargetMode="External"/><Relationship Id="rId5915" Type="http://schemas.openxmlformats.org/officeDocument/2006/relationships/hyperlink" Target="https://www.caixa.gov.br/Downloads/sinapi-cadernos-tecnicos/SINAPI-CT-INSTALACOES-DE-DIVISORIAS-DIVERSAS.pdf" TargetMode="External"/><Relationship Id="rId387" Type="http://schemas.openxmlformats.org/officeDocument/2006/relationships/hyperlink" Target="https://www.caixa.gov.br/Downloads/sinapi-cadernos-tecnicos/SINAPI-CT-ASSENTAMENTO-DE-TUBOS-DE-ESGOTO-EM-PVC-E-PEAD.pdf" TargetMode="External"/><Relationship Id="rId2068" Type="http://schemas.openxmlformats.org/officeDocument/2006/relationships/hyperlink" Target="https://www.caixa.gov.br/Downloads/sinapi-cadernos-tecnicos/SINAPI-CT-DEPRECIACAO-JUROS-IMPOSTOS-E-SEGUROS-MANUTENCAO-E-MATERIAIS-NA-OPERACAO-DOS-EQUIPAMENTOS.pdf" TargetMode="External"/><Relationship Id="rId3119" Type="http://schemas.openxmlformats.org/officeDocument/2006/relationships/hyperlink" Target="https://www.caixa.gov.br/Downloads/sinapi-cadernos-tecnicos/SINAPI-CT-ESCADAS.pdf" TargetMode="External"/><Relationship Id="rId3880" Type="http://schemas.openxmlformats.org/officeDocument/2006/relationships/hyperlink" Target="https://www.caixa.gov.br/Downloads/sinapi-cadernos-tecnicos/SINAPI-CT-EXECUCAO-DE-TIRANTES.pdf" TargetMode="External"/><Relationship Id="rId4931" Type="http://schemas.openxmlformats.org/officeDocument/2006/relationships/hyperlink" Target="https://www.caixa.gov.br/Downloads/sinapi-cadernos-tecnicos/SINAPI-CT-INSTALACOES-HIDRAULICAS-RESERVACAO-E-BOMBAS-DE-RECALQUE.pdf" TargetMode="External"/><Relationship Id="rId9095" Type="http://schemas.openxmlformats.org/officeDocument/2006/relationships/hyperlink" Target="https://www.caixa.gov.br/Downloads/sinapi-cadernos-tecnicos/SINAPI-CT-TRANSPORTE-FLUVIAL-CARGA-E-DESCARGA.pdf" TargetMode="External"/><Relationship Id="rId1084" Type="http://schemas.openxmlformats.org/officeDocument/2006/relationships/hyperlink" Target="https://www.caixa.gov.br/Downloads/sinapi-cadernos-tecnicos/SINAPI-CT-BOMBAS-HIDRAULICAS-CENTRIFUGAS-HORIZONTAIS-E-SUBMERSIVEIS.pdf" TargetMode="External"/><Relationship Id="rId2482" Type="http://schemas.openxmlformats.org/officeDocument/2006/relationships/hyperlink" Target="https://www.caixa.gov.br/Downloads/sinapi-cadernos-tecnicos/SINAPI-CT-DEPRECIACAO-JUROS-IMPOSTOS-E-SEGUROS-MANUTENCAO-E-MATERIAIS-NA-OPERACAO-DOS-EQUIPAMENTOS.pdf" TargetMode="External"/><Relationship Id="rId3533" Type="http://schemas.openxmlformats.org/officeDocument/2006/relationships/hyperlink" Target="https://www.caixa.gov.br/Downloads/sinapi-cadernos-tecnicos/SINAPI-CT-ESQUADRIAS-PORTAS.pdf" TargetMode="External"/><Relationship Id="rId6689" Type="http://schemas.openxmlformats.org/officeDocument/2006/relationships/hyperlink" Target="https://www.caixa.gov.br/Downloads/sinapi-cadernos-tecnicos/SINAPI-CT-LIGACOES-PREDIAIS-DE-AGUA-E-ESGOTO.pdf" TargetMode="External"/><Relationship Id="rId9162" Type="http://schemas.openxmlformats.org/officeDocument/2006/relationships/hyperlink" Target="https://www.caixa.gov.br/Downloads/sinapi-cadernos-tecnicos/SINAPI-CT-TRANSPORTE-DE-MATERIAIS-DENTRO-DO-CANTEIRO-DE-OBRAS.pdf" TargetMode="External"/><Relationship Id="rId107" Type="http://schemas.openxmlformats.org/officeDocument/2006/relationships/hyperlink" Target="https://www.caixa.gov.br/Downloads/sinapi-cadernos-tecnicos/SINAPI-CT-ARGAMASSAS.pdf" TargetMode="External"/><Relationship Id="rId454" Type="http://schemas.openxmlformats.org/officeDocument/2006/relationships/hyperlink" Target="https://www.caixa.gov.br/Downloads/sinapi-cadernos-tecnicos/SINAPI-CT-ASSENTAMENTO-DE-TUBOS-DE-PVC-E-METALICOS-EM-REDES-DE-AGUA.pdf" TargetMode="External"/><Relationship Id="rId2135" Type="http://schemas.openxmlformats.org/officeDocument/2006/relationships/hyperlink" Target="https://www.caixa.gov.br/Downloads/sinapi-cadernos-tecnicos/SINAPI-CT-DEPRECIACAO-JUROS-IMPOSTOS-E-SEGUROS-MANUTENCAO-E-MATERIAIS-NA-OPERACAO-DOS-EQUIPAMENTOS.pdf" TargetMode="External"/><Relationship Id="rId3600" Type="http://schemas.openxmlformats.org/officeDocument/2006/relationships/hyperlink" Target="https://www.caixa.gov.br/Downloads/sinapi-cadernos-tecnicos/SINAPI-CT-ESTACAS-METALICAS.pdf" TargetMode="External"/><Relationship Id="rId6756" Type="http://schemas.openxmlformats.org/officeDocument/2006/relationships/hyperlink" Target="https://www.caixa.gov.br/Downloads/sinapi-cadernos-tecnicos/SINAPI-CT-LIMPEZA-DE-OBRA.pdf" TargetMode="External"/><Relationship Id="rId7807" Type="http://schemas.openxmlformats.org/officeDocument/2006/relationships/hyperlink" Target="https://www.caixa.gov.br/Downloads/sinapi-cadernos-tecnicos/SINAPI-CT-PINTURA-EXTERNA.pdf" TargetMode="External"/><Relationship Id="rId521" Type="http://schemas.openxmlformats.org/officeDocument/2006/relationships/hyperlink" Target="https://www.caixa.gov.br/Downloads/sinapi-cadernos-tecnicos/SINAPI-CT-ASSENTAMENTO-DE-TUBOS-DE-PVC-E-METALICOS-EM-REDES-DE-AGUA.pdf" TargetMode="External"/><Relationship Id="rId1151" Type="http://schemas.openxmlformats.org/officeDocument/2006/relationships/hyperlink" Target="https://www.caixa.gov.br/Downloads/sinapi-cadernos-tecnicos/SINAPI-CT-CAIXAS-DE-AGUA-PARA-EDIFICACOES.pdf" TargetMode="External"/><Relationship Id="rId2202" Type="http://schemas.openxmlformats.org/officeDocument/2006/relationships/hyperlink" Target="https://www.caixa.gov.br/Downloads/sinapi-cadernos-tecnicos/SINAPI-CT-DEPRECIACAO-JUROS-IMPOSTOS-E-SEGUROS-MANUTENCAO-E-MATERIAIS-NA-OPERACAO-DOS-EQUIPAMENTOS.pdf" TargetMode="External"/><Relationship Id="rId5358" Type="http://schemas.openxmlformats.org/officeDocument/2006/relationships/hyperlink" Target="https://www.caixa.gov.br/Downloads/sinapi-cadernos-tecnicos/SINAPI-CT-INSTALACOES-PREDIAIS-DE-ESGOTO-TUBOS-E-CONEXOES.pdf" TargetMode="External"/><Relationship Id="rId5772" Type="http://schemas.openxmlformats.org/officeDocument/2006/relationships/hyperlink" Target="https://www.caixa.gov.br/Downloads/sinapi-cadernos-tecnicos/SINAPI-CT-INSTALACOES-PREDIAIS-DE-AGUA-QUENTE-EM-CPVC.pdf" TargetMode="External"/><Relationship Id="rId6409" Type="http://schemas.openxmlformats.org/officeDocument/2006/relationships/hyperlink" Target="https://www.caixa.gov.br/Downloads/sinapi-cadernos-tecnicos/SINAPI-CT-INSTALACOES-EM-COBRE.pdf" TargetMode="External"/><Relationship Id="rId6823" Type="http://schemas.openxmlformats.org/officeDocument/2006/relationships/hyperlink" Target="https://www.caixa.gov.br/Downloads/sinapi-metodologia/Livro_SINAPI_Calculos_Parametros.pdf" TargetMode="External"/><Relationship Id="rId1968" Type="http://schemas.openxmlformats.org/officeDocument/2006/relationships/hyperlink" Target="https://www.caixa.gov.br/Downloads/sinapi-cadernos-tecnicos/SINAPI-CT-DEPRECIACAO-JUROS-IMPOSTOS-E-SEGUROS-MANUTENCAO-E-MATERIAIS-NA-OPERACAO-DOS-EQUIPAMENTOS.pdf" TargetMode="External"/><Relationship Id="rId4374" Type="http://schemas.openxmlformats.org/officeDocument/2006/relationships/hyperlink" Target="https://www.caixa.gov.br/Downloads/sinapi-cadernos-tecnicos/SINAPI-CT-INSTALACOES-ELETRICAS-ELETRODUTOS-EMBUTIDOS-CABOS-CAIXAS-TOMADAS-E-INTERRUPTORES.pdf" TargetMode="External"/><Relationship Id="rId5425" Type="http://schemas.openxmlformats.org/officeDocument/2006/relationships/hyperlink" Target="https://www.caixa.gov.br/Downloads/sinapi-cadernos-tecnicos/SINAPI-CT-INSTALACOES-PREDIAIS-DE-ESGOTO-TUBOS-E-CONEXOES.pdf" TargetMode="External"/><Relationship Id="rId8995" Type="http://schemas.openxmlformats.org/officeDocument/2006/relationships/hyperlink" Target="https://www.caixa.gov.br/Downloads/sinapi-cadernos-tecnicos/SINAPI-CT-TELHAMENTO-PARA-COBERTURA.pdf" TargetMode="External"/><Relationship Id="rId3390" Type="http://schemas.openxmlformats.org/officeDocument/2006/relationships/hyperlink" Target="https://www.caixa.gov.br/Downloads/sinapi-cadernos-tecnicos/SINAPI-CT-ESCORAMENTO-E-PREPARO-DE-FUNDO-DE-VALAS.pdf" TargetMode="External"/><Relationship Id="rId4027" Type="http://schemas.openxmlformats.org/officeDocument/2006/relationships/hyperlink" Target="https://www.caixa.gov.br/Downloads/sinapi-cadernos-tecnicos/SINAPI-CT-FORMAS-PARA-ESTRUTURAS-DE-CONCRETO-ARMADO.pdf" TargetMode="External"/><Relationship Id="rId4441" Type="http://schemas.openxmlformats.org/officeDocument/2006/relationships/hyperlink" Target="https://www.caixa.gov.br/Downloads/sinapi-cadernos-tecnicos/SINAPI-CT-INSTALACOES-ELETRICAS-ELETRODUTOS-EMBUTIDOS-CABOS-CAIXAS-TOMADAS-E-INTERRUPTORES.pdf" TargetMode="External"/><Relationship Id="rId7597" Type="http://schemas.openxmlformats.org/officeDocument/2006/relationships/hyperlink" Target="https://www.caixa.gov.br/Downloads/sinapi-cadernos-tecnicos/SINAPI-CT-PARQUINHOS-E-EQUIPAMENTOS-DE-GINASTICA-AO-AR-LIVRE.pdf" TargetMode="External"/><Relationship Id="rId8648" Type="http://schemas.openxmlformats.org/officeDocument/2006/relationships/hyperlink" Target="https://www.caixa.gov.br/Downloads/sinapi-cadernos-tecnicos/SINAPI-CT-REDES-DE-AGUA-E-ESGOTO-EM-PEAD-LISO-(TUBOS-E-CONEXOES).pdf" TargetMode="External"/><Relationship Id="rId3043" Type="http://schemas.openxmlformats.org/officeDocument/2006/relationships/hyperlink" Target="https://www.caixa.gov.br/Downloads/sinapi-cadernos-tecnicos/SINAPI-CT-EQUIPAMENTOS-DE-PROTECAO-COLETIVA.pdf" TargetMode="External"/><Relationship Id="rId6199" Type="http://schemas.openxmlformats.org/officeDocument/2006/relationships/hyperlink" Target="https://www.caixa.gov.br/Downloads/sinapi-cadernos-tecnicos/SINAPI-CT-INSTALACOES-DE-GAS-E-INCENDIO-EM-ACO-E-FERRO-GALVANIZADO.pdf" TargetMode="External"/><Relationship Id="rId6266" Type="http://schemas.openxmlformats.org/officeDocument/2006/relationships/hyperlink" Target="https://www.caixa.gov.br/Downloads/sinapi-cadernos-tecnicos/SINAPI-CT-INSTALACOES-DE-GAS-EM-PEX-MULTICAMADAS.pdf" TargetMode="External"/><Relationship Id="rId7664" Type="http://schemas.openxmlformats.org/officeDocument/2006/relationships/hyperlink" Target="https://www.caixa.gov.br/Downloads/sinapi-cadernos-tecnicos/SINAPI-CT-PAVIMENTO-INTERTRAVADO.pdf" TargetMode="External"/><Relationship Id="rId8715" Type="http://schemas.openxmlformats.org/officeDocument/2006/relationships/hyperlink" Target="https://www.caixa.gov.br/Downloads/sinapi-cadernos-tecnicos/SINAPI-CT-REDES-DE-AGUA-E-ESGOTO-EM-PEAD-LISO-(TUBOS-E-CONEXOES).pdf" TargetMode="External"/><Relationship Id="rId3110" Type="http://schemas.openxmlformats.org/officeDocument/2006/relationships/hyperlink" Target="https://www.caixa.gov.br/Downloads/sinapi-cadernos-tecnicos/SINAPI-CT-ESCADAS.pdf" TargetMode="External"/><Relationship Id="rId6680" Type="http://schemas.openxmlformats.org/officeDocument/2006/relationships/hyperlink" Target="https://www.caixa.gov.br/Downloads/sinapi-cadernos-tecnicos/SINAPI-CT-LASTRO.pdf" TargetMode="External"/><Relationship Id="rId7317" Type="http://schemas.openxmlformats.org/officeDocument/2006/relationships/hyperlink" Target="https://www.caixa.gov.br/Downloads/sinapi-cadernos-tecnicos/SINAPI-CT-MASSA-UNICA-EXTERNA.pdf" TargetMode="External"/><Relationship Id="rId7731" Type="http://schemas.openxmlformats.org/officeDocument/2006/relationships/hyperlink" Target="https://www.caixa.gov.br/Downloads/sinapi-cadernos-tecnicos/SINAPI-CT-PELE-DE-VIDRO-EM-FACHADAS.pdf" TargetMode="External"/><Relationship Id="rId2876" Type="http://schemas.openxmlformats.org/officeDocument/2006/relationships/hyperlink" Target="https://www.caixa.gov.br/Downloads/sinapi-cadernos-tecnicos/SINAPI-CT-ELETROCALHAS.pdf" TargetMode="External"/><Relationship Id="rId3927" Type="http://schemas.openxmlformats.org/officeDocument/2006/relationships/hyperlink" Target="https://www.caixa.gov.br/Downloads/sinapi-cadernos-tecnicos/SINAPI-CT-FOSSAS-E-SUMIDOUROS.pdf" TargetMode="External"/><Relationship Id="rId5282" Type="http://schemas.openxmlformats.org/officeDocument/2006/relationships/hyperlink" Target="https://www.caixa.gov.br/Downloads/sinapi-cadernos-tecnicos/SINAPI-CT-INSTALACOES-HIDRAULICAS-EM-PPR.pdf" TargetMode="External"/><Relationship Id="rId6333" Type="http://schemas.openxmlformats.org/officeDocument/2006/relationships/hyperlink" Target="https://www.caixa.gov.br/Downloads/sinapi-cadernos-tecnicos/SINAPI-CT-INSTALACOES-DE-AR-CONDICIONADO.pdf" TargetMode="External"/><Relationship Id="rId9489" Type="http://schemas.openxmlformats.org/officeDocument/2006/relationships/hyperlink" Target="https://www.caixa.gov.br/Downloads/sinapi-cadernos-tecnicos/SINAPI-CT-VERGAS-CONTRAVERGAS-E-FIXACAO-DE-ALVENARIA.pdf" TargetMode="External"/><Relationship Id="rId848" Type="http://schemas.openxmlformats.org/officeDocument/2006/relationships/hyperlink" Target="https://www.caixa.gov.br/Downloads/sinapi-cadernos-tecnicos/SINAPI-CT-ATERROS-BASES-SUB-BASES-E-IMPRIMACOES.pdf" TargetMode="External"/><Relationship Id="rId1478" Type="http://schemas.openxmlformats.org/officeDocument/2006/relationships/hyperlink" Target="https://www.caixa.gov.br/Downloads/sinapi-cadernos-tecnicos/SINAPI-CT-CUSTOS-HORARIOS-PRODUTIVO-E-IMPRODUTIVO-DOS-EQUIPAMENTOS.pdf" TargetMode="External"/><Relationship Id="rId1892" Type="http://schemas.openxmlformats.org/officeDocument/2006/relationships/hyperlink" Target="https://www.caixa.gov.br/Downloads/sinapi-cadernos-tecnicos/SINAPI-CT-DEMOLICOES-E-REMOCOES.pdf" TargetMode="External"/><Relationship Id="rId2529" Type="http://schemas.openxmlformats.org/officeDocument/2006/relationships/hyperlink" Target="https://www.caixa.gov.br/Downloads/sinapi-cadernos-tecnicos/SINAPI-CT-DEPRECIACAO-JUROS-IMPOSTOS-E-SEGUROS-MANUTENCAO-E-MATERIAIS-NA-OPERACAO-DOS-EQUIPAMENTOS.pdf" TargetMode="External"/><Relationship Id="rId6400" Type="http://schemas.openxmlformats.org/officeDocument/2006/relationships/hyperlink" Target="https://www.caixa.gov.br/Downloads/sinapi-cadernos-tecnicos/SINAPI-CT-INSTALACOES-EM-COBRE.pdf" TargetMode="External"/><Relationship Id="rId9556" Type="http://schemas.openxmlformats.org/officeDocument/2006/relationships/hyperlink" Target="https://www.caixa.gov.br/Downloads/sinapi-cadernos-tecnicos/SINAPI-CT-VIDROS-E-ESPELHOS.pdf" TargetMode="External"/><Relationship Id="rId915" Type="http://schemas.openxmlformats.org/officeDocument/2006/relationships/hyperlink" Target="https://www.caixa.gov.br/Downloads/sinapi-cadernos-tecnicos/SINAPI-CT-ATERROS-BASES-SUB-BASES-E-IMPRIMACOES.pdf" TargetMode="External"/><Relationship Id="rId1545" Type="http://schemas.openxmlformats.org/officeDocument/2006/relationships/hyperlink" Target="https://www.caixa.gov.br/Downloads/sinapi-cadernos-tecnicos/SINAPI-CT-CUSTOS-HORARIOS-PRODUTIVO-E-IMPRODUTIVO-DOS-EQUIPAMENTOS.pdf" TargetMode="External"/><Relationship Id="rId2943" Type="http://schemas.openxmlformats.org/officeDocument/2006/relationships/hyperlink" Target="https://www.caixa.gov.br/Downloads/sinapi-cadernos-tecnicos/SINAPI-CT-ENERGIA-SOLAR-PARA-EDIFICACOES.pdf" TargetMode="External"/><Relationship Id="rId5002" Type="http://schemas.openxmlformats.org/officeDocument/2006/relationships/hyperlink" Target="https://www.caixa.gov.br/Downloads/sinapi-cadernos-tecnicos/SINAPI-CT-INSTALACOES-HIDRAULICAS-RESERVACAO-E-BOMBAS-DE-RECALQUE.pdf" TargetMode="External"/><Relationship Id="rId8158" Type="http://schemas.openxmlformats.org/officeDocument/2006/relationships/hyperlink" Target="https://www.caixa.gov.br/Downloads/sinapi-cadernos-tecnicos/SINAPI-CT-POCOS-DE-VISITA-E-CAIXAS-PARA-BOCAS-DE-LOBO.pdf" TargetMode="External"/><Relationship Id="rId8572" Type="http://schemas.openxmlformats.org/officeDocument/2006/relationships/hyperlink" Target="https://www.caixa.gov.br/Downloads/sinapi-cadernos-tecnicos/SINAPI-CT-REDES-ENTERRADAS-DE-DISTRIBUICAO-ELETRICA.pdf" TargetMode="External"/><Relationship Id="rId9209" Type="http://schemas.openxmlformats.org/officeDocument/2006/relationships/hyperlink" Target="https://www.caixa.gov.br/Downloads/sinapi-cadernos-tecnicos/SINAPI-CT-TRANSPORTE-DE-MATERIAIS-DENTRO-DO-CANTEIRO-DE-OBRAS.pdf" TargetMode="External"/><Relationship Id="rId9623" Type="http://schemas.openxmlformats.org/officeDocument/2006/relationships/hyperlink" Target="https://www.caixa.gov.br/Downloads/sinapi-cadernos-tecnicos/SINAPI-CT-VALVULAS-E-REGISTROS-PARA-SISTEMAS-PREDIAIS.pdf" TargetMode="External"/><Relationship Id="rId7174" Type="http://schemas.openxmlformats.org/officeDocument/2006/relationships/hyperlink" Target="https://www.caixa.gov.br/Downloads/sinapi-cadernos-tecnicos/SINAPI-CT-LOUCAS-E-METAIS.pdf" TargetMode="External"/><Relationship Id="rId8225" Type="http://schemas.openxmlformats.org/officeDocument/2006/relationships/hyperlink" Target="https://www.caixa.gov.br/Downloads/sinapi-cadernos-tecnicos/SINAPI-CT-POCOS-DE-VISITA-E-CAIXAS-PARA-BOCAS-DE-LOBO.pdf" TargetMode="External"/><Relationship Id="rId1612" Type="http://schemas.openxmlformats.org/officeDocument/2006/relationships/hyperlink" Target="https://www.caixa.gov.br/Downloads/sinapi-cadernos-tecnicos/SINAPI-CT-CUSTOS-HORARIOS-PRODUTIVO-E-IMPRODUTIVO-DOS-EQUIPAMENTOS.pdf" TargetMode="External"/><Relationship Id="rId4768" Type="http://schemas.openxmlformats.org/officeDocument/2006/relationships/hyperlink" Target="https://www.caixa.gov.br/Downloads/sinapi-cadernos-tecnicos/SINAPI-CT-INSTALACOES-ELETRICAS-REDE-DE-DISTRIBUICAO.pdf" TargetMode="External"/><Relationship Id="rId5819" Type="http://schemas.openxmlformats.org/officeDocument/2006/relationships/hyperlink" Target="https://www.caixa.gov.br/Downloads/sinapi-cadernos-tecnicos/SINAPI-CT-INSTALACOES-PREDIAIS-DE-AGUAS-PLUVIAIS-TUBOS-CONEXOES-CAIXAS-E-RALOS.pdf" TargetMode="External"/><Relationship Id="rId6190" Type="http://schemas.openxmlformats.org/officeDocument/2006/relationships/hyperlink" Target="https://www.caixa.gov.br/Downloads/sinapi-cadernos-tecnicos/SINAPI-CT-INSTALACOES-DE-GAS-E-INCENDIO-EM-ACO-E-FERRO-GALVANIZADO.pdf" TargetMode="External"/><Relationship Id="rId3784" Type="http://schemas.openxmlformats.org/officeDocument/2006/relationships/hyperlink" Target="https://www.caixa.gov.br/Downloads/sinapi-cadernos-tecnicos/SINAPI-CT-ESTRUTURAS-DE-MADEIRA.pdf" TargetMode="External"/><Relationship Id="rId4835" Type="http://schemas.openxmlformats.org/officeDocument/2006/relationships/hyperlink" Target="https://www.caixa.gov.br/Downloads/sinapi-cadernos-tecnicos/SINAPI-CT-INSTALACOES-HIDRAULICAS-RESERVACAO-E-BOMBAS-DE-RECALQUE.pdf" TargetMode="External"/><Relationship Id="rId7241" Type="http://schemas.openxmlformats.org/officeDocument/2006/relationships/hyperlink" Target="https://www.caixa.gov.br/Downloads/sinapi-cadernos-tecnicos/SINAPI-CT-LOUCAS-E-METAIS.pdf" TargetMode="External"/><Relationship Id="rId2386" Type="http://schemas.openxmlformats.org/officeDocument/2006/relationships/hyperlink" Target="https://www.caixa.gov.br/Downloads/sinapi-cadernos-tecnicos/SINAPI-CT-DEPRECIACAO-JUROS-IMPOSTOS-E-SEGUROS-MANUTENCAO-E-MATERIAIS-NA-OPERACAO-DOS-EQUIPAMENTOS.pdf" TargetMode="External"/><Relationship Id="rId3437" Type="http://schemas.openxmlformats.org/officeDocument/2006/relationships/hyperlink" Target="https://www.caixa.gov.br/Downloads/sinapi-cadernos-tecnicos/SINAPI-CT-ESQUADRIAS-JANELAS.pdf" TargetMode="External"/><Relationship Id="rId3851" Type="http://schemas.openxmlformats.org/officeDocument/2006/relationships/hyperlink" Target="https://www.caixa.gov.br/Downloads/sinapi-cadernos-tecnicos/SINAPI-CT-EXECUCAO-DE-TIRANTES.pdf" TargetMode="External"/><Relationship Id="rId4902" Type="http://schemas.openxmlformats.org/officeDocument/2006/relationships/hyperlink" Target="https://www.caixa.gov.br/Downloads/sinapi-cadernos-tecnicos/SINAPI-CT-INSTALACOES-HIDRAULICAS-RESERVACAO-E-BOMBAS-DE-RECALQUE.pdf" TargetMode="External"/><Relationship Id="rId358" Type="http://schemas.openxmlformats.org/officeDocument/2006/relationships/hyperlink" Target="https://www.caixa.gov.br/Downloads/sinapi-cadernos-tecnicos/SINAPI-CT-ASSENTAMENTO-DE-TUBOS-DE-ESGOTO-EM-PVC-E-PEAD.pdf" TargetMode="External"/><Relationship Id="rId772" Type="http://schemas.openxmlformats.org/officeDocument/2006/relationships/hyperlink" Target="https://www.caixa.gov.br/Downloads/sinapi-cadernos-tecnicos/SINAPI-CT-ATERROS-BASES-SUB-BASES-E-IMPRIMACOES.pdf" TargetMode="External"/><Relationship Id="rId2039" Type="http://schemas.openxmlformats.org/officeDocument/2006/relationships/hyperlink" Target="https://www.caixa.gov.br/Downloads/sinapi-cadernos-tecnicos/SINAPI-CT-DEPRECIACAO-JUROS-IMPOSTOS-E-SEGUROS-MANUTENCAO-E-MATERIAIS-NA-OPERACAO-DOS-EQUIPAMENTOS.pdf" TargetMode="External"/><Relationship Id="rId2453" Type="http://schemas.openxmlformats.org/officeDocument/2006/relationships/hyperlink" Target="https://www.caixa.gov.br/Downloads/sinapi-cadernos-tecnicos/SINAPI-CT-DEPRECIACAO-JUROS-IMPOSTOS-E-SEGUROS-MANUTENCAO-E-MATERIAIS-NA-OPERACAO-DOS-EQUIPAMENTOS.pdf" TargetMode="External"/><Relationship Id="rId3504" Type="http://schemas.openxmlformats.org/officeDocument/2006/relationships/hyperlink" Target="https://www.caixa.gov.br/Downloads/sinapi-cadernos-tecnicos/SINAPI-CT-ESQUADRIAS-PORTAS.pdf" TargetMode="External"/><Relationship Id="rId9066" Type="http://schemas.openxmlformats.org/officeDocument/2006/relationships/hyperlink" Target="https://www.caixa.gov.br/Downloads/sinapi-cadernos-tecnicos/SINAPI-CT-TRANSPORTE-FLUVIAL-CARGA-E-DESCARGA.pdf" TargetMode="External"/><Relationship Id="rId9480" Type="http://schemas.openxmlformats.org/officeDocument/2006/relationships/hyperlink" Target="https://www.caixa.gov.br/Downloads/sinapi-cadernos-tecnicos/SINAPI-CT-USINAGENS.pdf" TargetMode="External"/><Relationship Id="rId425" Type="http://schemas.openxmlformats.org/officeDocument/2006/relationships/hyperlink" Target="https://www.caixa.gov.br/Downloads/sinapi-cadernos-tecnicos/SINAPI-CT-ASSENTAMENTO-DE-TUBOS-DE-PVC-E-METALICOS-EM-REDES-DE-AGUA.pdf" TargetMode="External"/><Relationship Id="rId1055" Type="http://schemas.openxmlformats.org/officeDocument/2006/relationships/hyperlink" Target="https://www.caixa.gov.br/Downloads/sinapi-cadernos-tecnicos/SINAPI-CT-BOCAS-PARA-BUEIROS.pdf" TargetMode="External"/><Relationship Id="rId2106" Type="http://schemas.openxmlformats.org/officeDocument/2006/relationships/hyperlink" Target="https://www.caixa.gov.br/Downloads/sinapi-cadernos-tecnicos/SINAPI-CT-DEPRECIACAO-JUROS-IMPOSTOS-E-SEGUROS-MANUTENCAO-E-MATERIAIS-NA-OPERACAO-DOS-EQUIPAMENTOS.pdf" TargetMode="External"/><Relationship Id="rId2520" Type="http://schemas.openxmlformats.org/officeDocument/2006/relationships/hyperlink" Target="https://www.caixa.gov.br/Downloads/sinapi-cadernos-tecnicos/SINAPI-CT-DEPRECIACAO-JUROS-IMPOSTOS-E-SEGUROS-MANUTENCAO-E-MATERIAIS-NA-OPERACAO-DOS-EQUIPAMENTOS.pdf" TargetMode="External"/><Relationship Id="rId5676" Type="http://schemas.openxmlformats.org/officeDocument/2006/relationships/hyperlink" Target="https://www.caixa.gov.br/Downloads/sinapi-cadernos-tecnicos/SINAPI-CT-INSTALACOES-PREDIAIS-DE-AGUA-FRIA-EM-PVC.pdf" TargetMode="External"/><Relationship Id="rId6727" Type="http://schemas.openxmlformats.org/officeDocument/2006/relationships/hyperlink" Target="https://www.caixa.gov.br/Downloads/sinapi-cadernos-tecnicos/SINAPI-CT-LIGACOES-PREDIAIS-DE-AGUA-E-ESGOTO.pdf" TargetMode="External"/><Relationship Id="rId8082" Type="http://schemas.openxmlformats.org/officeDocument/2006/relationships/hyperlink" Target="https://www.caixa.gov.br/Downloads/sinapi-cadernos-tecnicos/SINAPI-CT-POSTES-DE-CONCRETO-E-METALICOS.pdf" TargetMode="External"/><Relationship Id="rId9133" Type="http://schemas.openxmlformats.org/officeDocument/2006/relationships/hyperlink" Target="https://www.caixa.gov.br/Downloads/sinapi-cadernos-tecnicos/SINAPI-CT-TRANSPORTE-FLUVIAL-CARGA-E-DESCARGA.pdf" TargetMode="External"/><Relationship Id="rId1122" Type="http://schemas.openxmlformats.org/officeDocument/2006/relationships/hyperlink" Target="https://www.caixa.gov.br/Downloads/sinapi-cadernos-tecnicos/SINAPI-CT-CAIXAS-ENTERRADAS.pdf" TargetMode="External"/><Relationship Id="rId4278" Type="http://schemas.openxmlformats.org/officeDocument/2006/relationships/hyperlink" Target="https://www.caixa.gov.br/Downloads/sinapi-cadernos-tecnicos/SINAPI-CT-ILUMINACAO-PREDIAL-E-MONITORAMENTO.pdf" TargetMode="External"/><Relationship Id="rId5329" Type="http://schemas.openxmlformats.org/officeDocument/2006/relationships/hyperlink" Target="https://www.caixa.gov.br/Downloads/sinapi-cadernos-tecnicos/SINAPI-CT-INSTALACOES-HIDRAULICAS-EM-PPR.pdf" TargetMode="External"/><Relationship Id="rId9200" Type="http://schemas.openxmlformats.org/officeDocument/2006/relationships/hyperlink" Target="https://www.caixa.gov.br/Downloads/sinapi-cadernos-tecnicos/SINAPI-CT-TRANSPORTE-DE-MATERIAIS-DENTRO-DO-CANTEIRO-DE-OBRAS.pdf" TargetMode="External"/><Relationship Id="rId3294" Type="http://schemas.openxmlformats.org/officeDocument/2006/relationships/hyperlink" Target="https://www.caixa.gov.br/Downloads/sinapi-cadernos-tecnicos/SINAPI-CT-ESCAVACAO-DE-VALAS.pdf" TargetMode="External"/><Relationship Id="rId4345" Type="http://schemas.openxmlformats.org/officeDocument/2006/relationships/hyperlink" Target="https://www.caixa.gov.br/Downloads/sinapi-cadernos-tecnicos/SINAPI-CT-IMPERMEABILIZACAO-PROTECAO-MECANICA-E-TRATAMENTO-DE-JUNTA.pdf" TargetMode="External"/><Relationship Id="rId4692" Type="http://schemas.openxmlformats.org/officeDocument/2006/relationships/hyperlink" Target="https://www.caixa.gov.br/Downloads/sinapi-cadernos-tecnicos/SINAPI-CT-INSTALACOES-ELETRICAS-QUADROS-CABOS-DISJUNTORES-CONTATORES-E-BARRAMENTOS-BLINDADOS.pdf" TargetMode="External"/><Relationship Id="rId5743" Type="http://schemas.openxmlformats.org/officeDocument/2006/relationships/hyperlink" Target="https://www.caixa.gov.br/Downloads/sinapi-cadernos-tecnicos/SINAPI-CT-INSTALACOES-PREDIAIS-DE-AGUA-QUENTE-EM-CPVC.pdf" TargetMode="External"/><Relationship Id="rId8899" Type="http://schemas.openxmlformats.org/officeDocument/2006/relationships/hyperlink" Target="https://www.caixa.gov.br/Downloads/sinapi-cadernos-tecnicos/SINAPI-CT-SISTEMA-DE-PROTECAO-CONTRA-DESCARGAS-ATMOSFERICAS-SPDA.pdf" TargetMode="External"/><Relationship Id="rId1939" Type="http://schemas.openxmlformats.org/officeDocument/2006/relationships/hyperlink" Target="https://www.caixa.gov.br/Downloads/sinapi-cadernos-tecnicos/SINAPI-CT-DEPRECIACAO-JUROS-IMPOSTOS-E-SEGUROS-MANUTENCAO-E-MATERIAIS-NA-OPERACAO-DOS-EQUIPAMENTOS.pdf" TargetMode="External"/><Relationship Id="rId5810" Type="http://schemas.openxmlformats.org/officeDocument/2006/relationships/hyperlink" Target="https://www.caixa.gov.br/Downloads/sinapi-cadernos-tecnicos/SINAPI-CT-INSTALACOES-PREDIAIS-DE-AGUA-QUENTE-EM-CPVC.pdf" TargetMode="External"/><Relationship Id="rId8966" Type="http://schemas.openxmlformats.org/officeDocument/2006/relationships/hyperlink" Target="https://www.caixa.gov.br/Downloads/sinapi-cadernos-tecnicos/SINAPI-CT-SOLDA-DE-TOPO-EM-ELEMENTOS-DE-ACO.pdf" TargetMode="External"/><Relationship Id="rId3361" Type="http://schemas.openxmlformats.org/officeDocument/2006/relationships/hyperlink" Target="https://www.caixa.gov.br/Downloads/sinapi-cadernos-tecnicos/SINAPI-CT-ESCORAMENTO-E-PREPARO-DE-FUNDO-DE-VALAS.pdf" TargetMode="External"/><Relationship Id="rId4412" Type="http://schemas.openxmlformats.org/officeDocument/2006/relationships/hyperlink" Target="https://www.caixa.gov.br/Downloads/sinapi-cadernos-tecnicos/SINAPI-CT-INSTALACOES-ELETRICAS-ELETRODUTOS-EMBUTIDOS-CABOS-CAIXAS-TOMADAS-E-INTERRUPTORES.pdf" TargetMode="External"/><Relationship Id="rId7568" Type="http://schemas.openxmlformats.org/officeDocument/2006/relationships/hyperlink" Target="https://www.caixa.gov.br/Downloads/sinapi-cadernos-tecnicos/SINAPI-CT-PAREDES-DE-CONCRETO-FORMAS.pdf" TargetMode="External"/><Relationship Id="rId7982" Type="http://schemas.openxmlformats.org/officeDocument/2006/relationships/hyperlink" Target="https://www.caixa.gov.br/Downloads/sinapi-cadernos-tecnicos/SINAPI-CT-PISOS.pdf" TargetMode="External"/><Relationship Id="rId8619" Type="http://schemas.openxmlformats.org/officeDocument/2006/relationships/hyperlink" Target="https://www.caixa.gov.br/Downloads/sinapi-cadernos-tecnicos/SINAPI-CT-REDES-DE-LOGICA-TELEFONIA-E-IMAGEM.pdf" TargetMode="External"/><Relationship Id="rId282" Type="http://schemas.openxmlformats.org/officeDocument/2006/relationships/hyperlink" Target="https://www.caixa.gov.br/Downloads/sinapi-cadernos-tecnicos/SINAPI-CT-ARMACAO-PARA-ESTRUTURAS-DE-CONCRETO-ARMADO.pdf" TargetMode="External"/><Relationship Id="rId3014" Type="http://schemas.openxmlformats.org/officeDocument/2006/relationships/hyperlink" Target="https://www.caixa.gov.br/Downloads/sinapi-cadernos-tecnicos/SINAPI-CT-EQUIPAMENTOS-DE-PROTECAO-COLETIVA.pdf" TargetMode="External"/><Relationship Id="rId6584" Type="http://schemas.openxmlformats.org/officeDocument/2006/relationships/hyperlink" Target="https://www.caixa.gov.br/Downloads/sinapi-cadernos-tecnicos/SINAPI-CT-INSTALACOES-EM-COBRE.pdf" TargetMode="External"/><Relationship Id="rId7635" Type="http://schemas.openxmlformats.org/officeDocument/2006/relationships/hyperlink" Target="https://www.caixa.gov.br/Downloads/sinapi-cadernos-tecnicos/SINAPI-CT-PASSEIOS-DE-CONCRETO.pdf" TargetMode="External"/><Relationship Id="rId2030" Type="http://schemas.openxmlformats.org/officeDocument/2006/relationships/hyperlink" Target="https://www.caixa.gov.br/Downloads/sinapi-cadernos-tecnicos/SINAPI-CT-DEPRECIACAO-JUROS-IMPOSTOS-E-SEGUROS-MANUTENCAO-E-MATERIAIS-NA-OPERACAO-DOS-EQUIPAMENTOS.pdf" TargetMode="External"/><Relationship Id="rId5186" Type="http://schemas.openxmlformats.org/officeDocument/2006/relationships/hyperlink" Target="https://www.caixa.gov.br/Downloads/sinapi-cadernos-tecnicos/SINAPI-CT-INSTALACOES-HIDRAULICAS-EM-PEX.pdf" TargetMode="External"/><Relationship Id="rId6237" Type="http://schemas.openxmlformats.org/officeDocument/2006/relationships/hyperlink" Target="https://www.caixa.gov.br/Downloads/sinapi-cadernos-tecnicos/SINAPI-CT-INSTALACOES-DE-GAS-E-INCENDIO-EM-ACO-E-FERRO-GALVANIZADO.pdf" TargetMode="External"/><Relationship Id="rId6651" Type="http://schemas.openxmlformats.org/officeDocument/2006/relationships/hyperlink" Target="https://www.caixa.gov.br/Downloads/sinapi-cadernos-tecnicos/SINAPI-CT-INSTALACOES-PARA-CANTEIROS-DE-OBRAS.pdf" TargetMode="External"/><Relationship Id="rId7702" Type="http://schemas.openxmlformats.org/officeDocument/2006/relationships/hyperlink" Target="https://www.caixa.gov.br/Downloads/sinapi-cadernos-tecnicos/SINAPI-CT-PAVIMENTO-RIGIDO-DE-CONCRETO.pdf" TargetMode="External"/><Relationship Id="rId5253" Type="http://schemas.openxmlformats.org/officeDocument/2006/relationships/hyperlink" Target="https://www.caixa.gov.br/Downloads/sinapi-cadernos-tecnicos/SINAPI-CT-INSTALACOES-HIDRAULICAS-EM-PPR.pdf" TargetMode="External"/><Relationship Id="rId6304" Type="http://schemas.openxmlformats.org/officeDocument/2006/relationships/hyperlink" Target="https://www.caixa.gov.br/Downloads/sinapi-cadernos-tecnicos/SINAPI-CT-INSTALACOES-DE-GAS-EM-PEX-MULTICAMADAS.pdf" TargetMode="External"/><Relationship Id="rId1449" Type="http://schemas.openxmlformats.org/officeDocument/2006/relationships/hyperlink" Target="https://www.caixa.gov.br/Downloads/sinapi-cadernos-tecnicos/SINAPI-CT-CUSTOS-HORARIOS-PRODUTIVO-E-IMPRODUTIVO-DOS-EQUIPAMENTOS.pdf" TargetMode="External"/><Relationship Id="rId1796" Type="http://schemas.openxmlformats.org/officeDocument/2006/relationships/hyperlink" Target="https://www.caixa.gov.br/Downloads/sinapi-cadernos-tecnicos/SINAPI-CT-CUSTOS-HORARIOS-PRODUTIVO-E-IMPRODUTIVO-DOS-EQUIPAMENTOS.pdf" TargetMode="External"/><Relationship Id="rId2847" Type="http://schemas.openxmlformats.org/officeDocument/2006/relationships/hyperlink" Target="https://www.caixa.gov.br/Downloads/sinapi-cadernos-tecnicos/SINAPI-CT-DUTOS-PARA-AR-CONDICIONADO.pdf" TargetMode="External"/><Relationship Id="rId8476" Type="http://schemas.openxmlformats.org/officeDocument/2006/relationships/hyperlink" Target="https://www.caixa.gov.br/Downloads/sinapi-cadernos-tecnicos/SINAPI-CT-RASGOS-E-FIXACOES.pdf" TargetMode="External"/><Relationship Id="rId88" Type="http://schemas.openxmlformats.org/officeDocument/2006/relationships/hyperlink" Target="https://www.caixa.gov.br/Downloads/sinapi-cadernos-tecnicos/SINAPI-CT-ALVENARIAS-DIVERSAS.pdf" TargetMode="External"/><Relationship Id="rId819" Type="http://schemas.openxmlformats.org/officeDocument/2006/relationships/hyperlink" Target="https://www.caixa.gov.br/Downloads/sinapi-cadernos-tecnicos/SINAPI-CT-ATERROS-BASES-SUB-BASES-E-IMPRIMACOES.pdf" TargetMode="External"/><Relationship Id="rId1863" Type="http://schemas.openxmlformats.org/officeDocument/2006/relationships/hyperlink" Target="https://www.caixa.gov.br/Downloads/sinapi-cadernos-tecnicos/SINAPI-CT-DEMOLICOES-E-REMOCOES.pdf" TargetMode="External"/><Relationship Id="rId2914" Type="http://schemas.openxmlformats.org/officeDocument/2006/relationships/hyperlink" Target="https://www.caixa.gov.br/Downloads/sinapi-cadernos-tecnicos/SINAPI-CT-ELETROCALHAS.pdf" TargetMode="External"/><Relationship Id="rId5320" Type="http://schemas.openxmlformats.org/officeDocument/2006/relationships/hyperlink" Target="https://www.caixa.gov.br/Downloads/sinapi-cadernos-tecnicos/SINAPI-CT-INSTALACOES-HIDRAULICAS-EM-PPR.pdf" TargetMode="External"/><Relationship Id="rId7078" Type="http://schemas.openxmlformats.org/officeDocument/2006/relationships/hyperlink" Target="https://www.caixa.gov.br/Downloads/sinapi-metodologia/Livro_SINAPI_Calculos_Parametros.pdf" TargetMode="External"/><Relationship Id="rId8129" Type="http://schemas.openxmlformats.org/officeDocument/2006/relationships/hyperlink" Target="https://www.caixa.gov.br/Downloads/sinapi-cadernos-tecnicos/SINAPI-CT-POCOS-DE-VISITA-E-CAIXAS-PARA-BOCAS-DE-LOBO.pdf" TargetMode="External"/><Relationship Id="rId8890" Type="http://schemas.openxmlformats.org/officeDocument/2006/relationships/hyperlink" Target="https://www.caixa.gov.br/Downloads/sinapi-cadernos-tecnicos/SINAPI-CT-SISTEMA-DE-PROTECAO-CONTRA-DESCARGAS-ATMOSFERICAS-SPDA.pdf" TargetMode="External"/><Relationship Id="rId9527" Type="http://schemas.openxmlformats.org/officeDocument/2006/relationships/hyperlink" Target="https://www.caixa.gov.br/Downloads/sinapi-cadernos-tecnicos/SINAPI-CT-VIDROS-E-ESPELHOS.pdf" TargetMode="External"/><Relationship Id="rId1516" Type="http://schemas.openxmlformats.org/officeDocument/2006/relationships/hyperlink" Target="https://www.caixa.gov.br/Downloads/sinapi-cadernos-tecnicos/SINAPI-CT-CUSTOS-HORARIOS-PRODUTIVO-E-IMPRODUTIVO-DOS-EQUIPAMENTOS.pdf" TargetMode="External"/><Relationship Id="rId1930" Type="http://schemas.openxmlformats.org/officeDocument/2006/relationships/hyperlink" Target="https://www.caixa.gov.br/Downloads/sinapi-cadernos-tecnicos/SINAPI-CT-DEPRECIACAO-JUROS-IMPOSTOS-E-SEGUROS-MANUTENCAO-E-MATERIAIS-NA-OPERACAO-DOS-EQUIPAMENTOS.pdf" TargetMode="External"/><Relationship Id="rId7492" Type="http://schemas.openxmlformats.org/officeDocument/2006/relationships/hyperlink" Target="https://www.caixa.gov.br/Downloads/sinapi-cadernos-tecnicos/SINAPI-CT-PAISAGISMO-PLANTIO.pdf" TargetMode="External"/><Relationship Id="rId8543" Type="http://schemas.openxmlformats.org/officeDocument/2006/relationships/hyperlink" Target="https://www.caixa.gov.br/Downloads/sinapi-cadernos-tecnicos/SINAPI-CT-RECOMPOSICAO-DE-PAVIMENTOS.pdf" TargetMode="External"/><Relationship Id="rId3688" Type="http://schemas.openxmlformats.org/officeDocument/2006/relationships/hyperlink" Target="https://www.caixa.gov.br/Downloads/sinapi-cadernos-tecnicos/SINAPI-CT-ESTRUTURA-E-TRAMA-PARA-COBERTURA.pdf" TargetMode="External"/><Relationship Id="rId4739" Type="http://schemas.openxmlformats.org/officeDocument/2006/relationships/hyperlink" Target="https://www.caixa.gov.br/Downloads/sinapi-cadernos-tecnicos/SINAPI-CT-INSTALACOES-ELETRICAS-REDE-DE-DISTRIBUICAO.pdf" TargetMode="External"/><Relationship Id="rId6094" Type="http://schemas.openxmlformats.org/officeDocument/2006/relationships/hyperlink" Target="https://www.caixa.gov.br/Downloads/sinapi-cadernos-tecnicos/SINAPI-CT-INSTALACOES-DE-GAS-E-INCENDIO-EM-ACO-E-FERRO-GALVANIZADO.pdf" TargetMode="External"/><Relationship Id="rId7145" Type="http://schemas.openxmlformats.org/officeDocument/2006/relationships/hyperlink" Target="https://www.caixa.gov.br/Downloads/sinapi-cadernos-tecnicos/SINAPI-CT-LOCACAO-DE-OBRAS.pdf" TargetMode="External"/><Relationship Id="rId8610" Type="http://schemas.openxmlformats.org/officeDocument/2006/relationships/hyperlink" Target="https://www.caixa.gov.br/Downloads/sinapi-cadernos-tecnicos/SINAPI-CT-REDES-DE-LOGICA-TELEFONIA-E-IMAGEM.pdf" TargetMode="External"/><Relationship Id="rId3755" Type="http://schemas.openxmlformats.org/officeDocument/2006/relationships/hyperlink" Target="https://www.caixa.gov.br/Downloads/sinapi-cadernos-tecnicos/SINAPI-CT-ESTRUTURAS-DE-CONTENCAO-ESTACAS-PAREDES-DIAFRAGMA-E-MURETA-GUIA.pdf" TargetMode="External"/><Relationship Id="rId4806" Type="http://schemas.openxmlformats.org/officeDocument/2006/relationships/hyperlink" Target="https://www.caixa.gov.br/Downloads/sinapi-cadernos-tecnicos/SINAPI-CT-INSTALACOES-HIDRAULICAS-RESERVACAO-E-BOMBAS-DE-RECALQUE.pdf" TargetMode="External"/><Relationship Id="rId6161" Type="http://schemas.openxmlformats.org/officeDocument/2006/relationships/hyperlink" Target="https://www.caixa.gov.br/Downloads/sinapi-cadernos-tecnicos/SINAPI-CT-INSTALACOES-DE-GAS-E-INCENDIO-EM-ACO-E-FERRO-GALVANIZADO.pdf" TargetMode="External"/><Relationship Id="rId7212" Type="http://schemas.openxmlformats.org/officeDocument/2006/relationships/hyperlink" Target="https://www.caixa.gov.br/Downloads/sinapi-cadernos-tecnicos/SINAPI-CT-LOUCAS-E-METAIS.pdf" TargetMode="External"/><Relationship Id="rId676" Type="http://schemas.openxmlformats.org/officeDocument/2006/relationships/hyperlink" Target="https://www.caixa.gov.br/Downloads/sinapi-cadernos-tecnicos/SINAPI-CT-ASSENTAMENTO-DE-TUBOS-DE-ESGOTO-OU-DRENAGEM-PLUVIAL-EM-CONCRETO.pdf" TargetMode="External"/><Relationship Id="rId2357" Type="http://schemas.openxmlformats.org/officeDocument/2006/relationships/hyperlink" Target="https://www.caixa.gov.br/Downloads/sinapi-cadernos-tecnicos/SINAPI-CT-DEPRECIACAO-JUROS-IMPOSTOS-E-SEGUROS-MANUTENCAO-E-MATERIAIS-NA-OPERACAO-DOS-EQUIPAMENTOS.pdf" TargetMode="External"/><Relationship Id="rId3408" Type="http://schemas.openxmlformats.org/officeDocument/2006/relationships/hyperlink" Target="https://www.caixa.gov.br/Downloads/sinapi-cadernos-tecnicos/SINAPI-CT-ESGOTAMENTO-DE-VALA-E-REBAIXAMENTO-DO-LENCOL-FREATICO.pdf" TargetMode="External"/><Relationship Id="rId9384" Type="http://schemas.openxmlformats.org/officeDocument/2006/relationships/hyperlink" Target="https://www.caixa.gov.br/Downloads/sinapi-cadernos-tecnicos/SINAPI-CT-TRATAMENTOS-SUPERFICIAIS.pdf" TargetMode="External"/><Relationship Id="rId329" Type="http://schemas.openxmlformats.org/officeDocument/2006/relationships/hyperlink" Target="https://www.caixa.gov.br/Downloads/sinapi-cadernos-tecnicos/SINAPI-CT-ARMACAO-PARA-ESTRUTURAS-DE-CONCRETO-ARMADO.pdf" TargetMode="External"/><Relationship Id="rId1373" Type="http://schemas.openxmlformats.org/officeDocument/2006/relationships/hyperlink" Target="https://www.caixa.gov.br/Downloads/sinapi-cadernos-tecnicos/SINAPI-CT-CONCRETO-PROTENDIDO.pdf" TargetMode="External"/><Relationship Id="rId2771" Type="http://schemas.openxmlformats.org/officeDocument/2006/relationships/hyperlink" Target="https://www.caixa.gov.br/Downloads/sinapi-cadernos-tecnicos/SINAPI-CT-DRENOS.pdf" TargetMode="External"/><Relationship Id="rId3822" Type="http://schemas.openxmlformats.org/officeDocument/2006/relationships/hyperlink" Target="https://www.caixa.gov.br/Downloads/sinapi-cadernos-tecnicos/SINAPI-CT-ESTRUTURAS-DE-MADEIRA.pdf" TargetMode="External"/><Relationship Id="rId6978" Type="http://schemas.openxmlformats.org/officeDocument/2006/relationships/hyperlink" Target="https://www.caixa.gov.br/Downloads/sinapi-metodologia/Livro_SINAPI_Calculos_Parametros.pdf" TargetMode="External"/><Relationship Id="rId9037" Type="http://schemas.openxmlformats.org/officeDocument/2006/relationships/hyperlink" Target="https://www.caixa.gov.br/Downloads/sinapi-cadernos-tecnicos/SINAPI-CT-TRANSFORMADORES.pdf" TargetMode="External"/><Relationship Id="rId743" Type="http://schemas.openxmlformats.org/officeDocument/2006/relationships/hyperlink" Target="https://www.caixa.gov.br/Downloads/sinapi-cadernos-tecnicos/SINAPI-CT-ATERRO-E-REATERRO-DE-VALAS.pdf" TargetMode="External"/><Relationship Id="rId1026" Type="http://schemas.openxmlformats.org/officeDocument/2006/relationships/hyperlink" Target="https://www.caixa.gov.br/Downloads/sinapi-cadernos-tecnicos/SINAPI-CT-BOCAS-PARA-BUEIROS.pdf" TargetMode="External"/><Relationship Id="rId2424" Type="http://schemas.openxmlformats.org/officeDocument/2006/relationships/hyperlink" Target="https://www.caixa.gov.br/Downloads/sinapi-cadernos-tecnicos/SINAPI-CT-DEPRECIACAO-JUROS-IMPOSTOS-E-SEGUROS-MANUTENCAO-E-MATERIAIS-NA-OPERACAO-DOS-EQUIPAMENTOS.pdf" TargetMode="External"/><Relationship Id="rId5994" Type="http://schemas.openxmlformats.org/officeDocument/2006/relationships/hyperlink" Target="https://www.caixa.gov.br/Downloads/sinapi-cadernos-tecnicos/SINAPI-CT-INSTALACOES-DE-GAS-E-INCENDIO-EM-ACO-E-FERRO-GALVANIZADO.pdf" TargetMode="External"/><Relationship Id="rId8053" Type="http://schemas.openxmlformats.org/officeDocument/2006/relationships/hyperlink" Target="https://www.caixa.gov.br/Downloads/sinapi-cadernos-tecnicos/SINAPI-CT-POSTES-DE-CONCRETO-E-METALICOS.pdf" TargetMode="External"/><Relationship Id="rId9104" Type="http://schemas.openxmlformats.org/officeDocument/2006/relationships/hyperlink" Target="https://www.caixa.gov.br/Downloads/sinapi-cadernos-tecnicos/SINAPI-CT-TRANSPORTE-FLUVIAL-CARGA-E-DESCARGA.pdf" TargetMode="External"/><Relationship Id="rId9451" Type="http://schemas.openxmlformats.org/officeDocument/2006/relationships/hyperlink" Target="https://www.caixa.gov.br/Downloads/sinapi-cadernos-tecnicos/SINAPI-CT-TUBULACAO-FLANGEADA-PARA-REDES-DE-AGUA.pdf" TargetMode="External"/><Relationship Id="rId810" Type="http://schemas.openxmlformats.org/officeDocument/2006/relationships/hyperlink" Target="https://www.caixa.gov.br/Downloads/sinapi-cadernos-tecnicos/SINAPI-CT-ATERROS-BASES-SUB-BASES-E-IMPRIMACOES.pdf" TargetMode="External"/><Relationship Id="rId1440" Type="http://schemas.openxmlformats.org/officeDocument/2006/relationships/hyperlink" Target="https://www.caixa.gov.br/Downloads/sinapi-cadernos-tecnicos/SINAPI-CT-CONTRAPISO.pdf" TargetMode="External"/><Relationship Id="rId4596" Type="http://schemas.openxmlformats.org/officeDocument/2006/relationships/hyperlink" Target="https://www.caixa.gov.br/Downloads/sinapi-cadernos-tecnicos/SINAPI-CT-INSTALACOES-ELETRICAS-ELETRODUTOS-CONEXOES-E-CONDULETES-APARENTES.pdf" TargetMode="External"/><Relationship Id="rId5647" Type="http://schemas.openxmlformats.org/officeDocument/2006/relationships/hyperlink" Target="https://www.caixa.gov.br/Downloads/sinapi-cadernos-tecnicos/SINAPI-CT-INSTALACOES-PREDIAIS-DE-AGUA-FRIA-EM-PVC.pdf" TargetMode="External"/><Relationship Id="rId3198" Type="http://schemas.openxmlformats.org/officeDocument/2006/relationships/hyperlink" Target="https://www.caixa.gov.br/Downloads/sinapi-cadernos-tecnicos/SINAPI-CT-ESCAVACAO-VERTICAL-A-CEU-ABERTO.pdf" TargetMode="External"/><Relationship Id="rId4249" Type="http://schemas.openxmlformats.org/officeDocument/2006/relationships/hyperlink" Target="https://www.caixa.gov.br/Downloads/sinapi-cadernos-tecnicos/SINAPI-CT-GUIAS-E-SARJETAS.pdf" TargetMode="External"/><Relationship Id="rId4663" Type="http://schemas.openxmlformats.org/officeDocument/2006/relationships/hyperlink" Target="https://www.caixa.gov.br/Downloads/sinapi-cadernos-tecnicos/SINAPI-CT-INSTALACOES-ELETRICAS-QUADROS-CABOS-DISJUNTORES-CONTATORES-E-BARRAMENTOS-BLINDADOS.pdf" TargetMode="External"/><Relationship Id="rId5714" Type="http://schemas.openxmlformats.org/officeDocument/2006/relationships/hyperlink" Target="https://www.caixa.gov.br/Downloads/sinapi-cadernos-tecnicos/SINAPI-CT-INSTALACOES-PREDIAIS-DE-AGUA-QUENTE-EM-CPVC.pdf" TargetMode="External"/><Relationship Id="rId8120" Type="http://schemas.openxmlformats.org/officeDocument/2006/relationships/hyperlink" Target="https://www.caixa.gov.br/Downloads/sinapi-cadernos-tecnicos/SINAPI-CT-POCOS-DE-VISITA-E-CAIXAS-PARA-BOCAS-DE-LOBO.pdf" TargetMode="External"/><Relationship Id="rId3265" Type="http://schemas.openxmlformats.org/officeDocument/2006/relationships/hyperlink" Target="https://www.caixa.gov.br/Downloads/sinapi-cadernos-tecnicos/SINAPI-CT-ESCAVACAO-DE-VALAS.pdf" TargetMode="External"/><Relationship Id="rId4316" Type="http://schemas.openxmlformats.org/officeDocument/2006/relationships/hyperlink" Target="https://www.caixa.gov.br/Downloads/sinapi-cadernos-tecnicos/SINAPI-CT-ILUMINACAO-PREDIAL-E-MONITORAMENTO.pdf" TargetMode="External"/><Relationship Id="rId4730" Type="http://schemas.openxmlformats.org/officeDocument/2006/relationships/hyperlink" Target="https://www.caixa.gov.br/Downloads/sinapi-cadernos-tecnicos/SINAPI-CT-INSTALACOES-ELETRICAS-REDE-DE-DISTRIBUICAO.pdf" TargetMode="External"/><Relationship Id="rId7886" Type="http://schemas.openxmlformats.org/officeDocument/2006/relationships/hyperlink" Target="https://www.caixa.gov.br/Downloads/sinapi-cadernos-tecnicos/SINAPI-CT-PINTURA-EM-MADEIRA.pdf" TargetMode="External"/><Relationship Id="rId8937" Type="http://schemas.openxmlformats.org/officeDocument/2006/relationships/hyperlink" Target="https://www.caixa.gov.br/Downloads/sinapi-cadernos-tecnicos/SINAPI-CT-SISTEMAS-DE-MEDICAO.pdf" TargetMode="External"/><Relationship Id="rId186" Type="http://schemas.openxmlformats.org/officeDocument/2006/relationships/hyperlink" Target="https://www.caixa.gov.br/Downloads/sinapi-cadernos-tecnicos/SINAPI-CT-ARGAMASSAS.pdf" TargetMode="External"/><Relationship Id="rId2281" Type="http://schemas.openxmlformats.org/officeDocument/2006/relationships/hyperlink" Target="https://www.caixa.gov.br/Downloads/sinapi-cadernos-tecnicos/SINAPI-CT-DEPRECIACAO-JUROS-IMPOSTOS-E-SEGUROS-MANUTENCAO-E-MATERIAIS-NA-OPERACAO-DOS-EQUIPAMENTOS.pdf" TargetMode="External"/><Relationship Id="rId3332" Type="http://schemas.openxmlformats.org/officeDocument/2006/relationships/hyperlink" Target="https://www.caixa.gov.br/Downloads/sinapi-cadernos-tecnicos/SINAPI-CT-ESCAVACAO-DE-VALAS.pdf" TargetMode="External"/><Relationship Id="rId6488" Type="http://schemas.openxmlformats.org/officeDocument/2006/relationships/hyperlink" Target="https://www.caixa.gov.br/Downloads/sinapi-cadernos-tecnicos/SINAPI-CT-INSTALACOES-EM-COBRE.pdf" TargetMode="External"/><Relationship Id="rId7539" Type="http://schemas.openxmlformats.org/officeDocument/2006/relationships/hyperlink" Target="https://www.caixa.gov.br/Downloads/sinapi-cadernos-tecnicos/SINAPI-CT-PAREDES-DE-CONCRETO-ESTUCAMENTO.pdf" TargetMode="External"/><Relationship Id="rId253" Type="http://schemas.openxmlformats.org/officeDocument/2006/relationships/hyperlink" Target="https://www.caixa.gov.br/Downloads/sinapi-cadernos-tecnicos/SINAPI-CT-ARGAMASSAS.pdf" TargetMode="External"/><Relationship Id="rId6555" Type="http://schemas.openxmlformats.org/officeDocument/2006/relationships/hyperlink" Target="https://www.caixa.gov.br/Downloads/sinapi-cadernos-tecnicos/SINAPI-CT-INSTALACOES-EM-COBRE.pdf" TargetMode="External"/><Relationship Id="rId7953" Type="http://schemas.openxmlformats.org/officeDocument/2006/relationships/hyperlink" Target="https://www.caixa.gov.br/Downloads/sinapi-cadernos-tecnicos/SINAPI-CT-PINTURA-PARA-PISOS-E-PARA-SINALIZACAO-HORIZONTAL-E-VERTICAL.pdf" TargetMode="External"/><Relationship Id="rId320" Type="http://schemas.openxmlformats.org/officeDocument/2006/relationships/hyperlink" Target="https://www.caixa.gov.br/Downloads/sinapi-cadernos-tecnicos/SINAPI-CT-ARMACAO-PARA-ESTRUTURAS-DE-CONCRETO-ARMADO.pdf" TargetMode="External"/><Relationship Id="rId2001" Type="http://schemas.openxmlformats.org/officeDocument/2006/relationships/hyperlink" Target="https://www.caixa.gov.br/Downloads/sinapi-cadernos-tecnicos/SINAPI-CT-DEPRECIACAO-JUROS-IMPOSTOS-E-SEGUROS-MANUTENCAO-E-MATERIAIS-NA-OPERACAO-DOS-EQUIPAMENTOS.pdf" TargetMode="External"/><Relationship Id="rId5157" Type="http://schemas.openxmlformats.org/officeDocument/2006/relationships/hyperlink" Target="https://www.caixa.gov.br/Downloads/sinapi-cadernos-tecnicos/SINAPI-CT-INSTALACOES-HIDRAULICAS-EM-PEX.pdf" TargetMode="External"/><Relationship Id="rId6208" Type="http://schemas.openxmlformats.org/officeDocument/2006/relationships/hyperlink" Target="https://www.caixa.gov.br/Downloads/sinapi-cadernos-tecnicos/SINAPI-CT-INSTALACOES-DE-GAS-E-INCENDIO-EM-ACO-E-FERRO-GALVANIZADO.pdf" TargetMode="External"/><Relationship Id="rId7606" Type="http://schemas.openxmlformats.org/officeDocument/2006/relationships/hyperlink" Target="https://www.caixa.gov.br/Downloads/sinapi-cadernos-tecnicos/SINAPI-CT-PARQUINHOS-E-EQUIPAMENTOS-DE-GINASTICA-AO-AR-LIVRE.pdf" TargetMode="External"/><Relationship Id="rId5571" Type="http://schemas.openxmlformats.org/officeDocument/2006/relationships/hyperlink" Target="https://www.caixa.gov.br/Downloads/sinapi-cadernos-tecnicos/SINAPI-CT-INSTALACOES-PREDIAIS-DE-AGUA-FRIA-EM-PVC.pdf" TargetMode="External"/><Relationship Id="rId6622" Type="http://schemas.openxmlformats.org/officeDocument/2006/relationships/hyperlink" Target="https://www.caixa.gov.br/Downloads/sinapi-cadernos-tecnicos/SINAPI-CT-INSTALACOES-PARA-CANTEIROS-DE-OBRAS.pdf" TargetMode="External"/><Relationship Id="rId1767" Type="http://schemas.openxmlformats.org/officeDocument/2006/relationships/hyperlink" Target="https://www.caixa.gov.br/Downloads/sinapi-cadernos-tecnicos/SINAPI-CT-CUSTOS-HORARIOS-PRODUTIVO-E-IMPRODUTIVO-DOS-EQUIPAMENTOS.pdf" TargetMode="External"/><Relationship Id="rId2818" Type="http://schemas.openxmlformats.org/officeDocument/2006/relationships/hyperlink" Target="https://www.caixa.gov.br/Downloads/sinapi-cadernos-tecnicos/SINAPI-CT-DUTOS-PARA-AR-CONDICIONADO.pdf" TargetMode="External"/><Relationship Id="rId4173" Type="http://schemas.openxmlformats.org/officeDocument/2006/relationships/hyperlink" Target="https://www.caixa.gov.br/Downloads/sinapi-cadernos-tecnicos/SINAPI-CT-GESSO.pdf" TargetMode="External"/><Relationship Id="rId5224" Type="http://schemas.openxmlformats.org/officeDocument/2006/relationships/hyperlink" Target="https://www.caixa.gov.br/Downloads/sinapi-cadernos-tecnicos/SINAPI-CT-INSTALACOES-HIDRAULICAS-EM-PEX.pdf" TargetMode="External"/><Relationship Id="rId8794" Type="http://schemas.openxmlformats.org/officeDocument/2006/relationships/hyperlink" Target="https://www.caixa.gov.br/Downloads/sinapi-cadernos-tecnicos/SINAPI-CT-REVESTIMENTOS-CERAMICOS-INTERNOS.pdf" TargetMode="External"/><Relationship Id="rId59" Type="http://schemas.openxmlformats.org/officeDocument/2006/relationships/hyperlink" Target="https://www.caixa.gov.br/Downloads/sinapi-cadernos-tecnicos/SINAPI-CT-ALVENARIA-DE-VEDACAO.pdf" TargetMode="External"/><Relationship Id="rId1834" Type="http://schemas.openxmlformats.org/officeDocument/2006/relationships/hyperlink" Target="https://www.caixa.gov.br/Downloads/sinapi-cadernos-tecnicos/SINAPI-CT-CUSTOS-HORARIOS-PRODUTIVO-E-IMPRODUTIVO-DOS-EQUIPAMENTOS.pdf" TargetMode="External"/><Relationship Id="rId4240" Type="http://schemas.openxmlformats.org/officeDocument/2006/relationships/hyperlink" Target="https://www.caixa.gov.br/Downloads/sinapi-cadernos-tecnicos/SINAPI-CT-GUARDA-CORPO-CORRIMAO-E-GRADE-PARA-ESQUADRIAS.pdf" TargetMode="External"/><Relationship Id="rId7396" Type="http://schemas.openxmlformats.org/officeDocument/2006/relationships/hyperlink" Target="https://www.caixa.gov.br/Downloads/sinapi-cadernos-tecnicos/SINAPI-CT-MASSA-UNICA-INTERNA.pdf" TargetMode="External"/><Relationship Id="rId8447" Type="http://schemas.openxmlformats.org/officeDocument/2006/relationships/hyperlink" Target="https://www.caixa.gov.br/Downloads/sinapi-cadernos-tecnicos/SINAPI-CT-RASGOS-E-FIXACOES.pdf" TargetMode="External"/><Relationship Id="rId8861" Type="http://schemas.openxmlformats.org/officeDocument/2006/relationships/hyperlink" Target="https://www.caixa.gov.br/Downloads/sinapi-cadernos-tecnicos/SINAPI-CT-SINALIZACAO-VERTICAL-VIARIA.pdf" TargetMode="External"/><Relationship Id="rId7049" Type="http://schemas.openxmlformats.org/officeDocument/2006/relationships/hyperlink" Target="https://www.caixa.gov.br/Downloads/sinapi-metodologia/Livro_SINAPI_Calculos_Parametros.pdf" TargetMode="External"/><Relationship Id="rId7463" Type="http://schemas.openxmlformats.org/officeDocument/2006/relationships/hyperlink" Target="https://www.caixa.gov.br/Downloads/sinapi-cadernos-tecnicos/SINAPI-CT-MONOCAPA.pdf" TargetMode="External"/><Relationship Id="rId8514" Type="http://schemas.openxmlformats.org/officeDocument/2006/relationships/hyperlink" Target="https://www.caixa.gov.br/Downloads/sinapi-cadernos-tecnicos/SINAPI-CT-RECOMPOSICAO-DE-PAVIMENTOS.pdf" TargetMode="External"/><Relationship Id="rId1901" Type="http://schemas.openxmlformats.org/officeDocument/2006/relationships/hyperlink" Target="https://www.caixa.gov.br/Downloads/sinapi-cadernos-tecnicos/SINAPI-CT-DEMOLICOES-E-REMOCOES.pdf" TargetMode="External"/><Relationship Id="rId3659" Type="http://schemas.openxmlformats.org/officeDocument/2006/relationships/hyperlink" Target="https://www.caixa.gov.br/Downloads/sinapi-cadernos-tecnicos/SINAPI-CT-ESTRUTURA-E-TRAMA-PARA-COBERTURA.pdf" TargetMode="External"/><Relationship Id="rId6065" Type="http://schemas.openxmlformats.org/officeDocument/2006/relationships/hyperlink" Target="https://www.caixa.gov.br/Downloads/sinapi-cadernos-tecnicos/SINAPI-CT-INSTALACOES-DE-GAS-E-INCENDIO-EM-ACO-E-FERRO-GALVANIZADO.pdf" TargetMode="External"/><Relationship Id="rId7116" Type="http://schemas.openxmlformats.org/officeDocument/2006/relationships/hyperlink" Target="https://www.caixa.gov.br/Downloads/sinapi-metodologia/Livro_SINAPI_Calculos_Parametros.pdf" TargetMode="External"/><Relationship Id="rId5081" Type="http://schemas.openxmlformats.org/officeDocument/2006/relationships/hyperlink" Target="https://www.caixa.gov.br/Downloads/sinapi-cadernos-tecnicos/SINAPI-CT-INSTALACOES-HIDRAULICAS-RESERVACAO-E-BOMBAS-DE-RECALQUE.pdf" TargetMode="External"/><Relationship Id="rId6132" Type="http://schemas.openxmlformats.org/officeDocument/2006/relationships/hyperlink" Target="https://www.caixa.gov.br/Downloads/sinapi-cadernos-tecnicos/SINAPI-CT-INSTALACOES-DE-GAS-E-INCENDIO-EM-ACO-E-FERRO-GALVANIZADO.pdf" TargetMode="External"/><Relationship Id="rId7530" Type="http://schemas.openxmlformats.org/officeDocument/2006/relationships/hyperlink" Target="https://www.caixa.gov.br/Downloads/sinapi-cadernos-tecnicos/SINAPI-CT-PAREDES-DE-CONCRETO-CONCRETAGEM.pdf" TargetMode="External"/><Relationship Id="rId9288" Type="http://schemas.openxmlformats.org/officeDocument/2006/relationships/hyperlink" Target="https://www.caixa.gov.br/Downloads/sinapi-cadernos-tecnicos/SINAPI-CT-TRANSPORTE-CARGA-E-DESCARGA-DE-MATERIAIS.pdf" TargetMode="External"/><Relationship Id="rId994" Type="http://schemas.openxmlformats.org/officeDocument/2006/relationships/hyperlink" Target="https://www.caixa.gov.br/Downloads/sinapi-cadernos-tecnicos/SINAPI-CT-BOCAS-PARA-BUEIROS.pdf" TargetMode="External"/><Relationship Id="rId2675" Type="http://schemas.openxmlformats.org/officeDocument/2006/relationships/hyperlink" Target="https://www.caixa.gov.br/Downloads/sinapi-cadernos-tecnicos/SINAPI-CT-DEPRECIACAO-JUROS-IMPOSTOS-E-SEGUROS-MANUTENCAO-E-MATERIAIS-NA-OPERACAO-DOS-EQUIPAMENTOS.pdf" TargetMode="External"/><Relationship Id="rId3726" Type="http://schemas.openxmlformats.org/officeDocument/2006/relationships/hyperlink" Target="https://www.caixa.gov.br/Downloads/sinapi-cadernos-tecnicos/SINAPI-CT-ESTRUTURA-E-TRAMA-PARA-COBERTURA.pdf" TargetMode="External"/><Relationship Id="rId647" Type="http://schemas.openxmlformats.org/officeDocument/2006/relationships/hyperlink" Target="https://www.caixa.gov.br/Downloads/sinapi-cadernos-tecnicos/SINAPI-CT-ASSENTAMENTO-DE-TUBOS-DE-ESGOTO-OU-DRENAGEM-PLUVIAL-EM-CONCRETO.pdf" TargetMode="External"/><Relationship Id="rId1277" Type="http://schemas.openxmlformats.org/officeDocument/2006/relationships/hyperlink" Target="https://www.caixa.gov.br/Downloads/sinapi-cadernos-tecnicos/SINAPI-CT-CHAPISCO.pdf" TargetMode="External"/><Relationship Id="rId1691" Type="http://schemas.openxmlformats.org/officeDocument/2006/relationships/hyperlink" Target="https://www.caixa.gov.br/Downloads/sinapi-cadernos-tecnicos/SINAPI-CT-CUSTOS-HORARIOS-PRODUTIVO-E-IMPRODUTIVO-DOS-EQUIPAMENTOS.pdf" TargetMode="External"/><Relationship Id="rId2328" Type="http://schemas.openxmlformats.org/officeDocument/2006/relationships/hyperlink" Target="https://www.caixa.gov.br/Downloads/sinapi-cadernos-tecnicos/SINAPI-CT-DEPRECIACAO-JUROS-IMPOSTOS-E-SEGUROS-MANUTENCAO-E-MATERIAIS-NA-OPERACAO-DOS-EQUIPAMENTOS.pdf" TargetMode="External"/><Relationship Id="rId2742" Type="http://schemas.openxmlformats.org/officeDocument/2006/relationships/hyperlink" Target="https://www.caixa.gov.br/Downloads/sinapi-cadernos-tecnicos/SINAPI-CT-DRENAGEM-DE-AR-CONDICIONADO.pdf" TargetMode="External"/><Relationship Id="rId5898" Type="http://schemas.openxmlformats.org/officeDocument/2006/relationships/hyperlink" Target="https://www.caixa.gov.br/Downloads/sinapi-cadernos-tecnicos/SINAPI-CT-INSTALACOES-PREDIAIS-DE-AGUAS-PLUVIAIS-TUBOS-CONEXOES-CAIXAS-E-RALOS.pdf" TargetMode="External"/><Relationship Id="rId6949" Type="http://schemas.openxmlformats.org/officeDocument/2006/relationships/hyperlink" Target="https://www.caixa.gov.br/Downloads/sinapi-metodologia/Livro_SINAPI_Calculos_Parametros.pdf" TargetMode="External"/><Relationship Id="rId9355" Type="http://schemas.openxmlformats.org/officeDocument/2006/relationships/hyperlink" Target="https://www.caixa.gov.br/Downloads/sinapi-cadernos-tecnicos/SINAPI-CT-TRANSPORTE-CARGA-E-DESCARGA-DE-MATERIAIS.pdf" TargetMode="External"/><Relationship Id="rId714" Type="http://schemas.openxmlformats.org/officeDocument/2006/relationships/hyperlink" Target="https://www.caixa.gov.br/Downloads/sinapi-cadernos-tecnicos/SINAPI-CT-ASSENTAMENTO-DE-TUBOS-DE-ESGOTO-OU-DRENAGEM-PLUVIAL-EM-CONCRETO.pdf" TargetMode="External"/><Relationship Id="rId1344" Type="http://schemas.openxmlformats.org/officeDocument/2006/relationships/hyperlink" Target="https://www.caixa.gov.br/Downloads/sinapi-cadernos-tecnicos/SINAPI-CT-CONCRETO-PROTENDIDO.pdf" TargetMode="External"/><Relationship Id="rId5965" Type="http://schemas.openxmlformats.org/officeDocument/2006/relationships/hyperlink" Target="https://www.caixa.gov.br/Downloads/sinapi-cadernos-tecnicos/SINAPI-CT-INSTALACOES-DE-GAS-E-INCENDIO-EM-ACO-E-FERRO-GALVANIZADO.pdf" TargetMode="External"/><Relationship Id="rId8371" Type="http://schemas.openxmlformats.org/officeDocument/2006/relationships/hyperlink" Target="https://www.caixa.gov.br/Downloads/sinapi-cadernos-tecnicos/SINAPI-CT-RADIER-PISO-DE-CONCRETO-E-LAJE-SOBRE-SOLO.pdf" TargetMode="External"/><Relationship Id="rId9008" Type="http://schemas.openxmlformats.org/officeDocument/2006/relationships/hyperlink" Target="https://www.caixa.gov.br/Downloads/sinapi-cadernos-tecnicos/SINAPI-CT-TELHAMENTO-PARA-COBERTURA.pdf" TargetMode="External"/><Relationship Id="rId9422" Type="http://schemas.openxmlformats.org/officeDocument/2006/relationships/hyperlink" Target="https://www.caixa.gov.br/Downloads/sinapi-cadernos-tecnicos/SINAPI-CT-TUBULACAO-FLANGEADA-PARA-REDES-DE-AGUA.pdf" TargetMode="External"/><Relationship Id="rId50" Type="http://schemas.openxmlformats.org/officeDocument/2006/relationships/hyperlink" Target="https://www.caixa.gov.br/Downloads/sinapi-cadernos-tecnicos/SINAPI-CT-ALVENARIA-DE-VEDACAO.pdf" TargetMode="External"/><Relationship Id="rId1411" Type="http://schemas.openxmlformats.org/officeDocument/2006/relationships/hyperlink" Target="https://www.caixa.gov.br/Downloads/sinapi-cadernos-tecnicos/SINAPI-CT-CONTRAPISO.pdf" TargetMode="External"/><Relationship Id="rId4567" Type="http://schemas.openxmlformats.org/officeDocument/2006/relationships/hyperlink" Target="https://www.caixa.gov.br/Downloads/sinapi-cadernos-tecnicos/SINAPI-CT-INSTALACOES-ELETRICAS-ELETRODUTOS-CONEXOES-E-CONDULETES-APARENTES.pdf" TargetMode="External"/><Relationship Id="rId5618" Type="http://schemas.openxmlformats.org/officeDocument/2006/relationships/hyperlink" Target="https://www.caixa.gov.br/Downloads/sinapi-cadernos-tecnicos/SINAPI-CT-INSTALACOES-PREDIAIS-DE-AGUA-FRIA-EM-PVC.pdf" TargetMode="External"/><Relationship Id="rId8024" Type="http://schemas.openxmlformats.org/officeDocument/2006/relationships/hyperlink" Target="https://www.caixa.gov.br/Downloads/sinapi-cadernos-tecnicos/SINAPI-CT-PISOS.pdf" TargetMode="External"/><Relationship Id="rId3169" Type="http://schemas.openxmlformats.org/officeDocument/2006/relationships/hyperlink" Target="https://www.caixa.gov.br/Downloads/sinapi-cadernos-tecnicos/SINAPI-CT-ESCAVACAO-HORIZONTAL.pdf" TargetMode="External"/><Relationship Id="rId3583" Type="http://schemas.openxmlformats.org/officeDocument/2006/relationships/hyperlink" Target="https://www.caixa.gov.br/Downloads/sinapi-cadernos-tecnicos/SINAPI-CT-ESTACAS-BROCA-STRAUSS-E-ESCAVADA-COM-FLUIDO-ESTABILIZANTE.pdf" TargetMode="External"/><Relationship Id="rId4981" Type="http://schemas.openxmlformats.org/officeDocument/2006/relationships/hyperlink" Target="https://www.caixa.gov.br/Downloads/sinapi-cadernos-tecnicos/SINAPI-CT-INSTALACOES-HIDRAULICAS-RESERVACAO-E-BOMBAS-DE-RECALQUE.pdf" TargetMode="External"/><Relationship Id="rId7040" Type="http://schemas.openxmlformats.org/officeDocument/2006/relationships/hyperlink" Target="https://www.caixa.gov.br/Downloads/sinapi-metodologia/Livro_SINAPI_Calculos_Parametros.pdf" TargetMode="External"/><Relationship Id="rId2185" Type="http://schemas.openxmlformats.org/officeDocument/2006/relationships/hyperlink" Target="https://www.caixa.gov.br/Downloads/sinapi-cadernos-tecnicos/SINAPI-CT-DEPRECIACAO-JUROS-IMPOSTOS-E-SEGUROS-MANUTENCAO-E-MATERIAIS-NA-OPERACAO-DOS-EQUIPAMENTOS.pdf" TargetMode="External"/><Relationship Id="rId3236" Type="http://schemas.openxmlformats.org/officeDocument/2006/relationships/hyperlink" Target="https://www.caixa.gov.br/Downloads/sinapi-cadernos-tecnicos/SINAPI-CT-ESCAVACAO-VERTICAL-A-CEU-ABERTO.pdf" TargetMode="External"/><Relationship Id="rId4634" Type="http://schemas.openxmlformats.org/officeDocument/2006/relationships/hyperlink" Target="https://www.caixa.gov.br/Downloads/sinapi-cadernos-tecnicos/SINAPI-CT-INSTALACOES-ELETRICAS-ELETRODUTOS-CONEXOES-E-CONDULETES-APARENTES.pdf" TargetMode="External"/><Relationship Id="rId157" Type="http://schemas.openxmlformats.org/officeDocument/2006/relationships/hyperlink" Target="https://www.caixa.gov.br/Downloads/sinapi-cadernos-tecnicos/SINAPI-CT-ARGAMASSAS.pdf" TargetMode="External"/><Relationship Id="rId3650" Type="http://schemas.openxmlformats.org/officeDocument/2006/relationships/hyperlink" Target="https://www.caixa.gov.br/Downloads/sinapi-cadernos-tecnicos/SINAPI-CT-ESTRUTURA-E-TRAMA-PARA-COBERTURA.pdf" TargetMode="External"/><Relationship Id="rId4701" Type="http://schemas.openxmlformats.org/officeDocument/2006/relationships/hyperlink" Target="https://www.caixa.gov.br/Downloads/sinapi-cadernos-tecnicos/SINAPI-CT-INSTALACOES-ELETRICAS-QUADROS-CABOS-DISJUNTORES-CONTATORES-E-BARRAMENTOS-BLINDADOS.pdf" TargetMode="External"/><Relationship Id="rId7857" Type="http://schemas.openxmlformats.org/officeDocument/2006/relationships/hyperlink" Target="https://www.caixa.gov.br/Downloads/sinapi-cadernos-tecnicos/SINAPI-CT-PINTURA-EM-MADEIRA.pdf" TargetMode="External"/><Relationship Id="rId8908" Type="http://schemas.openxmlformats.org/officeDocument/2006/relationships/hyperlink" Target="https://www.caixa.gov.br/Downloads/sinapi-cadernos-tecnicos/SINAPI-CT-SISTEMA-DE-PROTECAO-CONTRA-DESCARGAS-ATMOSFERICAS-SPDA.pdf" TargetMode="External"/><Relationship Id="rId571" Type="http://schemas.openxmlformats.org/officeDocument/2006/relationships/hyperlink" Target="https://www.caixa.gov.br/Downloads/sinapi-cadernos-tecnicos/SINAPI-CT-ASSENTAMENTO-DE-TUBOS-DE-PVC-E-METALICOS-EM-REDES-DE-AGUA.pdf" TargetMode="External"/><Relationship Id="rId2252" Type="http://schemas.openxmlformats.org/officeDocument/2006/relationships/hyperlink" Target="https://www.caixa.gov.br/Downloads/sinapi-cadernos-tecnicos/SINAPI-CT-DEPRECIACAO-JUROS-IMPOSTOS-E-SEGUROS-MANUTENCAO-E-MATERIAIS-NA-OPERACAO-DOS-EQUIPAMENTOS.pdf" TargetMode="External"/><Relationship Id="rId3303" Type="http://schemas.openxmlformats.org/officeDocument/2006/relationships/hyperlink" Target="https://www.caixa.gov.br/Downloads/sinapi-cadernos-tecnicos/SINAPI-CT-ESCAVACAO-DE-VALAS.pdf" TargetMode="External"/><Relationship Id="rId6459" Type="http://schemas.openxmlformats.org/officeDocument/2006/relationships/hyperlink" Target="https://www.caixa.gov.br/Downloads/sinapi-cadernos-tecnicos/SINAPI-CT-INSTALACOES-EM-COBRE.pdf" TargetMode="External"/><Relationship Id="rId6873" Type="http://schemas.openxmlformats.org/officeDocument/2006/relationships/hyperlink" Target="https://www.caixa.gov.br/Downloads/sinapi-metodologia/Livro_SINAPI_Calculos_Parametros.pdf" TargetMode="External"/><Relationship Id="rId7924" Type="http://schemas.openxmlformats.org/officeDocument/2006/relationships/hyperlink" Target="https://www.caixa.gov.br/Downloads/sinapi-cadernos-tecnicos/SINAPI-CT-PINTURA-EM-SUPERFICIES-METALICAS.pdf" TargetMode="External"/><Relationship Id="rId224" Type="http://schemas.openxmlformats.org/officeDocument/2006/relationships/hyperlink" Target="https://www.caixa.gov.br/Downloads/sinapi-cadernos-tecnicos/SINAPI-CT-ARGAMASSAS.pdf" TargetMode="External"/><Relationship Id="rId5475" Type="http://schemas.openxmlformats.org/officeDocument/2006/relationships/hyperlink" Target="https://www.caixa.gov.br/Downloads/sinapi-cadernos-tecnicos/SINAPI-CT-INSTALACOES-PREDIAIS-DE-AGUA-FRIA-EM-PVC.pdf" TargetMode="External"/><Relationship Id="rId6526" Type="http://schemas.openxmlformats.org/officeDocument/2006/relationships/hyperlink" Target="https://www.caixa.gov.br/Downloads/sinapi-cadernos-tecnicos/SINAPI-CT-INSTALACOES-EM-COBRE.pdf" TargetMode="External"/><Relationship Id="rId6940" Type="http://schemas.openxmlformats.org/officeDocument/2006/relationships/hyperlink" Target="https://www.caixa.gov.br/Downloads/sinapi-metodologia/Livro_SINAPI_Calculos_Parametros.pdf" TargetMode="External"/><Relationship Id="rId4077" Type="http://schemas.openxmlformats.org/officeDocument/2006/relationships/hyperlink" Target="https://www.caixa.gov.br/Downloads/sinapi-cadernos-tecnicos/SINAPI-CT-FORMAS-PARA-ESTRUTURAS-DE-CONCRETO-ARMADO.pdf" TargetMode="External"/><Relationship Id="rId4491" Type="http://schemas.openxmlformats.org/officeDocument/2006/relationships/hyperlink" Target="https://www.caixa.gov.br/Downloads/sinapi-cadernos-tecnicos/SINAPI-CT-INSTALACOES-ELETRICAS-ELETRODUTOS-EMBUTIDOS-CABOS-CAIXAS-TOMADAS-E-INTERRUPTORES.pdf" TargetMode="External"/><Relationship Id="rId5128" Type="http://schemas.openxmlformats.org/officeDocument/2006/relationships/hyperlink" Target="https://www.caixa.gov.br/Downloads/sinapi-cadernos-tecnicos/SINAPI-CT-INSTALACOES-HIDRAULICAS-EM-PEX.pdf" TargetMode="External"/><Relationship Id="rId5542" Type="http://schemas.openxmlformats.org/officeDocument/2006/relationships/hyperlink" Target="https://www.caixa.gov.br/Downloads/sinapi-cadernos-tecnicos/SINAPI-CT-INSTALACOES-PREDIAIS-DE-AGUA-FRIA-EM-PVC.pdf" TargetMode="External"/><Relationship Id="rId8698" Type="http://schemas.openxmlformats.org/officeDocument/2006/relationships/hyperlink" Target="https://www.caixa.gov.br/Downloads/sinapi-cadernos-tecnicos/SINAPI-CT-REDES-DE-AGUA-E-ESGOTO-EM-PEAD-LISO-(TUBOS-E-CONEXOES).pdf" TargetMode="External"/><Relationship Id="rId1738" Type="http://schemas.openxmlformats.org/officeDocument/2006/relationships/hyperlink" Target="https://www.caixa.gov.br/Downloads/sinapi-cadernos-tecnicos/SINAPI-CT-CUSTOS-HORARIOS-PRODUTIVO-E-IMPRODUTIVO-DOS-EQUIPAMENTOS.pdf" TargetMode="External"/><Relationship Id="rId3093" Type="http://schemas.openxmlformats.org/officeDocument/2006/relationships/hyperlink" Target="https://www.caixa.gov.br/Downloads/sinapi-cadernos-tecnicos/SINAPI-CT-ESCADAS.pdf" TargetMode="External"/><Relationship Id="rId4144" Type="http://schemas.openxmlformats.org/officeDocument/2006/relationships/hyperlink" Target="https://www.caixa.gov.br/Downloads/sinapi-cadernos-tecnicos/SINAPI-CT-GABIOES-EXECUCAO-DE-MURO-E-PROTECAO-SUPERFICIAL.pdf" TargetMode="External"/><Relationship Id="rId8765" Type="http://schemas.openxmlformats.org/officeDocument/2006/relationships/hyperlink" Target="https://www.caixa.gov.br/Downloads/sinapi-cadernos-tecnicos/SINAPI-CT-REVESTIMENTOS-CERAMICOS-INTERNOS.pdf" TargetMode="External"/><Relationship Id="rId3160" Type="http://schemas.openxmlformats.org/officeDocument/2006/relationships/hyperlink" Target="https://www.caixa.gov.br/Downloads/sinapi-cadernos-tecnicos/SINAPI-CT-ESCAVACAO-HORIZONTAL.pdf" TargetMode="External"/><Relationship Id="rId4211" Type="http://schemas.openxmlformats.org/officeDocument/2006/relationships/hyperlink" Target="https://www.caixa.gov.br/Downloads/sinapi-cadernos-tecnicos/SINAPI-CT-GRAUTE-E-ARMACAO.pdf" TargetMode="External"/><Relationship Id="rId7367" Type="http://schemas.openxmlformats.org/officeDocument/2006/relationships/hyperlink" Target="https://www.caixa.gov.br/Downloads/sinapi-cadernos-tecnicos/SINAPI-CT-MASSA-UNICA-EXTERNA.pdf" TargetMode="External"/><Relationship Id="rId8418" Type="http://schemas.openxmlformats.org/officeDocument/2006/relationships/hyperlink" Target="https://www.caixa.gov.br/Downloads/sinapi-cadernos-tecnicos/SINAPI-CT-RASGOS-E-FIXACOES.pdf" TargetMode="External"/><Relationship Id="rId1805" Type="http://schemas.openxmlformats.org/officeDocument/2006/relationships/hyperlink" Target="https://www.caixa.gov.br/Downloads/sinapi-cadernos-tecnicos/SINAPI-CT-CUSTOS-HORARIOS-PRODUTIVO-E-IMPRODUTIVO-DOS-EQUIPAMENTOS.pdf" TargetMode="External"/><Relationship Id="rId7781" Type="http://schemas.openxmlformats.org/officeDocument/2006/relationships/hyperlink" Target="https://www.caixa.gov.br/Downloads/sinapi-cadernos-tecnicos/SINAPI-CT-PERFURACAO-HORIZONTAL-DIRECIONAL-HDD.pdf" TargetMode="External"/><Relationship Id="rId8832" Type="http://schemas.openxmlformats.org/officeDocument/2006/relationships/hyperlink" Target="https://www.caixa.gov.br/Downloads/sinapi-cadernos-tecnicos/SINAPI-CT-SINALIZACAO-VERTICAL-VIARIA.pdf" TargetMode="External"/><Relationship Id="rId3977" Type="http://schemas.openxmlformats.org/officeDocument/2006/relationships/hyperlink" Target="https://www.caixa.gov.br/Downloads/sinapi-cadernos-tecnicos/SINAPI-CT-FUNDACOES-RASAS-(BLOCOS-SAPATAS-VIGAS-BALDRAME).pdf" TargetMode="External"/><Relationship Id="rId6036" Type="http://schemas.openxmlformats.org/officeDocument/2006/relationships/hyperlink" Target="https://www.caixa.gov.br/Downloads/sinapi-cadernos-tecnicos/SINAPI-CT-INSTALACOES-DE-GAS-E-INCENDIO-EM-ACO-E-FERRO-GALVANIZADO.pdf" TargetMode="External"/><Relationship Id="rId6383" Type="http://schemas.openxmlformats.org/officeDocument/2006/relationships/hyperlink" Target="https://www.caixa.gov.br/Downloads/sinapi-cadernos-tecnicos/SINAPI-CT-INSTALACOES-EM-COBRE.pdf" TargetMode="External"/><Relationship Id="rId7434" Type="http://schemas.openxmlformats.org/officeDocument/2006/relationships/hyperlink" Target="https://www.caixa.gov.br/Downloads/sinapi-cadernos-tecnicos/SINAPI-CT-MOBILIARIO-URBANO.pdf" TargetMode="External"/><Relationship Id="rId898" Type="http://schemas.openxmlformats.org/officeDocument/2006/relationships/hyperlink" Target="https://www.caixa.gov.br/Downloads/sinapi-cadernos-tecnicos/SINAPI-CT-ATERROS-BASES-SUB-BASES-E-IMPRIMACOES.pdf" TargetMode="External"/><Relationship Id="rId2579" Type="http://schemas.openxmlformats.org/officeDocument/2006/relationships/hyperlink" Target="https://www.caixa.gov.br/Downloads/sinapi-cadernos-tecnicos/SINAPI-CT-DEPRECIACAO-JUROS-IMPOSTOS-E-SEGUROS-MANUTENCAO-E-MATERIAIS-NA-OPERACAO-DOS-EQUIPAMENTOS.pdf" TargetMode="External"/><Relationship Id="rId2993" Type="http://schemas.openxmlformats.org/officeDocument/2006/relationships/hyperlink" Target="https://www.caixa.gov.br/Downloads/sinapi-cadernos-tecnicos/SINAPI-CT-EQUIPAMENTOS-DE-PROTECAO-COLETIVA.pdf" TargetMode="External"/><Relationship Id="rId6450" Type="http://schemas.openxmlformats.org/officeDocument/2006/relationships/hyperlink" Target="https://www.caixa.gov.br/Downloads/sinapi-cadernos-tecnicos/SINAPI-CT-INSTALACOES-EM-COBRE.pdf" TargetMode="External"/><Relationship Id="rId7501" Type="http://schemas.openxmlformats.org/officeDocument/2006/relationships/hyperlink" Target="https://www.caixa.gov.br/Downloads/sinapi-cadernos-tecnicos/SINAPI-CT-PAREDES-DE-CONCRETO-ARMACAO.pdf" TargetMode="External"/><Relationship Id="rId965" Type="http://schemas.openxmlformats.org/officeDocument/2006/relationships/hyperlink" Target="https://www.caixa.gov.br/Downloads/sinapi-cadernos-tecnicos/SINAPI-CT-ATERROS-BASES-SUB-BASES-E-IMPRIMACOES.pdf" TargetMode="External"/><Relationship Id="rId1595" Type="http://schemas.openxmlformats.org/officeDocument/2006/relationships/hyperlink" Target="https://www.caixa.gov.br/Downloads/sinapi-cadernos-tecnicos/SINAPI-CT-CUSTOS-HORARIOS-PRODUTIVO-E-IMPRODUTIVO-DOS-EQUIPAMENTOS.pdf" TargetMode="External"/><Relationship Id="rId2646" Type="http://schemas.openxmlformats.org/officeDocument/2006/relationships/hyperlink" Target="https://www.caixa.gov.br/Downloads/sinapi-cadernos-tecnicos/SINAPI-CT-DEPRECIACAO-JUROS-IMPOSTOS-E-SEGUROS-MANUTENCAO-E-MATERIAIS-NA-OPERACAO-DOS-EQUIPAMENTOS.pdf" TargetMode="External"/><Relationship Id="rId5052" Type="http://schemas.openxmlformats.org/officeDocument/2006/relationships/hyperlink" Target="https://www.caixa.gov.br/Downloads/sinapi-cadernos-tecnicos/SINAPI-CT-INSTALACOES-HIDRAULICAS-RESERVACAO-E-BOMBAS-DE-RECALQUE.pdf" TargetMode="External"/><Relationship Id="rId6103" Type="http://schemas.openxmlformats.org/officeDocument/2006/relationships/hyperlink" Target="https://www.caixa.gov.br/Downloads/sinapi-cadernos-tecnicos/SINAPI-CT-INSTALACOES-DE-GAS-E-INCENDIO-EM-ACO-E-FERRO-GALVANIZADO.pdf" TargetMode="External"/><Relationship Id="rId9259" Type="http://schemas.openxmlformats.org/officeDocument/2006/relationships/hyperlink" Target="https://www.caixa.gov.br/Downloads/sinapi-cadernos-tecnicos/SINAPI-CT-TRANSPORTE-CARGA-E-DESCARGA-DE-MATERIAIS.pdf" TargetMode="External"/><Relationship Id="rId9673" Type="http://schemas.openxmlformats.org/officeDocument/2006/relationships/hyperlink" Target="https://www.caixa.gov.br/Downloads/sinapi-cadernos-tecnicos/SINAPI-CT-VALVULAS-PARA-REDES-DE-SANEAMENTO.pdf" TargetMode="External"/><Relationship Id="rId618" Type="http://schemas.openxmlformats.org/officeDocument/2006/relationships/hyperlink" Target="https://www.caixa.gov.br/Downloads/sinapi-cadernos-tecnicos/SINAPI-CT-ASSENTAMENTO-DE-TUBOS-DE-PVC-E-METALICOS-EM-REDES-DE-AGUA.pdf" TargetMode="External"/><Relationship Id="rId1248" Type="http://schemas.openxmlformats.org/officeDocument/2006/relationships/hyperlink" Target="https://www.caixa.gov.br/Downloads/sinapi-cadernos-tecnicos/SINAPI-CT-CERCAS-PROTETORES-E-ALAMBRADOS.pdf" TargetMode="External"/><Relationship Id="rId1662" Type="http://schemas.openxmlformats.org/officeDocument/2006/relationships/hyperlink" Target="https://www.caixa.gov.br/Downloads/sinapi-cadernos-tecnicos/SINAPI-CT-CUSTOS-HORARIOS-PRODUTIVO-E-IMPRODUTIVO-DOS-EQUIPAMENTOS.pdf" TargetMode="External"/><Relationship Id="rId5869" Type="http://schemas.openxmlformats.org/officeDocument/2006/relationships/hyperlink" Target="https://www.caixa.gov.br/Downloads/sinapi-cadernos-tecnicos/SINAPI-CT-INSTALACOES-PREDIAIS-DE-AGUAS-PLUVIAIS-TUBOS-CONEXOES-CAIXAS-E-RALOS.pdf" TargetMode="External"/><Relationship Id="rId8275" Type="http://schemas.openxmlformats.org/officeDocument/2006/relationships/hyperlink" Target="https://www.caixa.gov.br/Downloads/sinapi-cadernos-tecnicos/SINAPI-CT-POCOS-DE-VISITA-E-CAIXAS-PARA-BOCAS-DE-LOBO.pdf" TargetMode="External"/><Relationship Id="rId9326" Type="http://schemas.openxmlformats.org/officeDocument/2006/relationships/hyperlink" Target="https://www.caixa.gov.br/Downloads/sinapi-cadernos-tecnicos/SINAPI-CT-TRANSPORTE-CARGA-E-DESCARGA-DE-MATERIAIS.pdf" TargetMode="External"/><Relationship Id="rId1315" Type="http://schemas.openxmlformats.org/officeDocument/2006/relationships/hyperlink" Target="https://www.caixa.gov.br/Downloads/sinapi-cadernos-tecnicos/SINAPI-CT-CONCRETO-PROJETADO.pdf" TargetMode="External"/><Relationship Id="rId2713" Type="http://schemas.openxmlformats.org/officeDocument/2006/relationships/hyperlink" Target="https://www.caixa.gov.br/Downloads/sinapi-cadernos-tecnicos/SINAPI-CT-DEPRECIACAO-JUROS-IMPOSTOS-E-SEGUROS-MANUTENCAO-E-MATERIAIS-NA-OPERACAO-DOS-EQUIPAMENTOS.pdf" TargetMode="External"/><Relationship Id="rId7291" Type="http://schemas.openxmlformats.org/officeDocument/2006/relationships/hyperlink" Target="https://www.caixa.gov.br/Downloads/sinapi-cadernos-tecnicos/SINAPI-CT-MASSA-UNICA-EXTERNA.pdf" TargetMode="External"/><Relationship Id="rId8342" Type="http://schemas.openxmlformats.org/officeDocument/2006/relationships/hyperlink" Target="https://www.caixa.gov.br/Downloads/sinapi-cadernos-tecnicos/SINAPI-CT-RADIER-PISO-DE-CONCRETO-E-LAJE-SOBRE-SOLO.pdf" TargetMode="External"/><Relationship Id="rId4885" Type="http://schemas.openxmlformats.org/officeDocument/2006/relationships/hyperlink" Target="https://www.caixa.gov.br/Downloads/sinapi-cadernos-tecnicos/SINAPI-CT-INSTALACOES-HIDRAULICAS-RESERVACAO-E-BOMBAS-DE-RECALQUE.pdf" TargetMode="External"/><Relationship Id="rId5936" Type="http://schemas.openxmlformats.org/officeDocument/2006/relationships/hyperlink" Target="https://www.caixa.gov.br/Downloads/sinapi-cadernos-tecnicos/SINAPI-CT-INSTALACOES-DE-GAS-E-INCENDIO-EM-ACO-E-FERRO-GALVANIZADO.pdf" TargetMode="External"/><Relationship Id="rId21" Type="http://schemas.openxmlformats.org/officeDocument/2006/relationships/hyperlink" Target="https://www.caixa.gov.br/Downloads/sinapi-cadernos-tecnicos/SINAPI-CT-ALVENARIA-ESTRUTURAL-BLOCOS-DE-CONCRETO.pdf" TargetMode="External"/><Relationship Id="rId2089" Type="http://schemas.openxmlformats.org/officeDocument/2006/relationships/hyperlink" Target="https://www.caixa.gov.br/Downloads/sinapi-cadernos-tecnicos/SINAPI-CT-DEPRECIACAO-JUROS-IMPOSTOS-E-SEGUROS-MANUTENCAO-E-MATERIAIS-NA-OPERACAO-DOS-EQUIPAMENTOS.pdf" TargetMode="External"/><Relationship Id="rId3487" Type="http://schemas.openxmlformats.org/officeDocument/2006/relationships/hyperlink" Target="https://www.caixa.gov.br/Downloads/sinapi-cadernos-tecnicos/SINAPI-CT-ESQUADRIAS-PORTAS.pdf" TargetMode="External"/><Relationship Id="rId4538" Type="http://schemas.openxmlformats.org/officeDocument/2006/relationships/hyperlink" Target="https://www.caixa.gov.br/Downloads/sinapi-cadernos-tecnicos/SINAPI-CT-INSTALACOES-ELETRICAS-ELETRODUTOS-EMBUTIDOS-CABOS-CAIXAS-TOMADAS-E-INTERRUPTORES.pdf" TargetMode="External"/><Relationship Id="rId4952" Type="http://schemas.openxmlformats.org/officeDocument/2006/relationships/hyperlink" Target="https://www.caixa.gov.br/Downloads/sinapi-cadernos-tecnicos/SINAPI-CT-INSTALACOES-HIDRAULICAS-RESERVACAO-E-BOMBAS-DE-RECALQUE.pdf" TargetMode="External"/><Relationship Id="rId3554" Type="http://schemas.openxmlformats.org/officeDocument/2006/relationships/hyperlink" Target="https://www.caixa.gov.br/Downloads/sinapi-cadernos-tecnicos/SINAPI-CT-ESQUADRIAS-PORTAS.pdf" TargetMode="External"/><Relationship Id="rId4605" Type="http://schemas.openxmlformats.org/officeDocument/2006/relationships/hyperlink" Target="https://www.caixa.gov.br/Downloads/sinapi-cadernos-tecnicos/SINAPI-CT-INSTALACOES-ELETRICAS-ELETRODUTOS-CONEXOES-E-CONDULETES-APARENTES.pdf" TargetMode="External"/><Relationship Id="rId7011" Type="http://schemas.openxmlformats.org/officeDocument/2006/relationships/hyperlink" Target="https://www.caixa.gov.br/Downloads/sinapi-metodologia/Livro_SINAPI_Calculos_Parametros.pdf" TargetMode="External"/><Relationship Id="rId475" Type="http://schemas.openxmlformats.org/officeDocument/2006/relationships/hyperlink" Target="https://www.caixa.gov.br/Downloads/sinapi-cadernos-tecnicos/SINAPI-CT-ASSENTAMENTO-DE-TUBOS-DE-PVC-E-METALICOS-EM-REDES-DE-AGUA.pdf" TargetMode="External"/><Relationship Id="rId2156" Type="http://schemas.openxmlformats.org/officeDocument/2006/relationships/hyperlink" Target="https://www.caixa.gov.br/Downloads/sinapi-cadernos-tecnicos/SINAPI-CT-DEPRECIACAO-JUROS-IMPOSTOS-E-SEGUROS-MANUTENCAO-E-MATERIAIS-NA-OPERACAO-DOS-EQUIPAMENTOS.pdf" TargetMode="External"/><Relationship Id="rId2570" Type="http://schemas.openxmlformats.org/officeDocument/2006/relationships/hyperlink" Target="https://www.caixa.gov.br/Downloads/sinapi-cadernos-tecnicos/SINAPI-CT-DEPRECIACAO-JUROS-IMPOSTOS-E-SEGUROS-MANUTENCAO-E-MATERIAIS-NA-OPERACAO-DOS-EQUIPAMENTOS.pdf" TargetMode="External"/><Relationship Id="rId3207" Type="http://schemas.openxmlformats.org/officeDocument/2006/relationships/hyperlink" Target="https://www.caixa.gov.br/Downloads/sinapi-cadernos-tecnicos/SINAPI-CT-ESCAVACAO-VERTICAL-A-CEU-ABERTO.pdf" TargetMode="External"/><Relationship Id="rId3621" Type="http://schemas.openxmlformats.org/officeDocument/2006/relationships/hyperlink" Target="https://www.caixa.gov.br/Downloads/sinapi-cadernos-tecnicos/SINAPI-CT-ESTRUTURA-E-TRAMA-PARA-COBERTURA.pdf" TargetMode="External"/><Relationship Id="rId6777" Type="http://schemas.openxmlformats.org/officeDocument/2006/relationships/hyperlink" Target="https://www.caixa.gov.br/Downloads/sinapi-metodologia/Livro_SINAPI_Calculos_Parametros.pdf" TargetMode="External"/><Relationship Id="rId7828" Type="http://schemas.openxmlformats.org/officeDocument/2006/relationships/hyperlink" Target="https://www.caixa.gov.br/Downloads/sinapi-cadernos-tecnicos/SINAPI-CT-PINTURA-EXTERNA.pdf" TargetMode="External"/><Relationship Id="rId9183" Type="http://schemas.openxmlformats.org/officeDocument/2006/relationships/hyperlink" Target="https://www.caixa.gov.br/Downloads/sinapi-cadernos-tecnicos/SINAPI-CT-TRANSPORTE-DE-MATERIAIS-DENTRO-DO-CANTEIRO-DE-OBRAS.pdf" TargetMode="External"/><Relationship Id="rId128" Type="http://schemas.openxmlformats.org/officeDocument/2006/relationships/hyperlink" Target="https://www.caixa.gov.br/Downloads/sinapi-cadernos-tecnicos/SINAPI-CT-ARGAMASSAS.pdf" TargetMode="External"/><Relationship Id="rId542" Type="http://schemas.openxmlformats.org/officeDocument/2006/relationships/hyperlink" Target="https://www.caixa.gov.br/Downloads/sinapi-cadernos-tecnicos/SINAPI-CT-ASSENTAMENTO-DE-TUBOS-DE-PVC-E-METALICOS-EM-REDES-DE-AGUA.pdf" TargetMode="External"/><Relationship Id="rId1172" Type="http://schemas.openxmlformats.org/officeDocument/2006/relationships/hyperlink" Target="https://www.caixa.gov.br/Downloads/sinapi-cadernos-tecnicos/SINAPI-CT-CAIXAS-DE-AGUA-PARA-EDIFICACOES.pdf" TargetMode="External"/><Relationship Id="rId2223" Type="http://schemas.openxmlformats.org/officeDocument/2006/relationships/hyperlink" Target="https://www.caixa.gov.br/Downloads/sinapi-cadernos-tecnicos/SINAPI-CT-DEPRECIACAO-JUROS-IMPOSTOS-E-SEGUROS-MANUTENCAO-E-MATERIAIS-NA-OPERACAO-DOS-EQUIPAMENTOS.pdf" TargetMode="External"/><Relationship Id="rId5379" Type="http://schemas.openxmlformats.org/officeDocument/2006/relationships/hyperlink" Target="https://www.caixa.gov.br/Downloads/sinapi-cadernos-tecnicos/SINAPI-CT-INSTALACOES-PREDIAIS-DE-ESGOTO-TUBOS-E-CONEXOES.pdf" TargetMode="External"/><Relationship Id="rId5793" Type="http://schemas.openxmlformats.org/officeDocument/2006/relationships/hyperlink" Target="https://www.caixa.gov.br/Downloads/sinapi-cadernos-tecnicos/SINAPI-CT-INSTALACOES-PREDIAIS-DE-AGUA-QUENTE-EM-CPVC.pdf" TargetMode="External"/><Relationship Id="rId6844" Type="http://schemas.openxmlformats.org/officeDocument/2006/relationships/hyperlink" Target="https://www.caixa.gov.br/Downloads/sinapi-metodologia/Livro_SINAPI_Calculos_Parametros.pdf" TargetMode="External"/><Relationship Id="rId9250" Type="http://schemas.openxmlformats.org/officeDocument/2006/relationships/hyperlink" Target="https://www.caixa.gov.br/Downloads/sinapi-cadernos-tecnicos/SINAPI-CT-TRANSPORTE-CARGA-E-DESCARGA-DE-MATERIAIS.pdf" TargetMode="External"/><Relationship Id="rId4395" Type="http://schemas.openxmlformats.org/officeDocument/2006/relationships/hyperlink" Target="https://www.caixa.gov.br/Downloads/sinapi-cadernos-tecnicos/SINAPI-CT-INSTALACOES-ELETRICAS-ELETRODUTOS-EMBUTIDOS-CABOS-CAIXAS-TOMADAS-E-INTERRUPTORES.pdf" TargetMode="External"/><Relationship Id="rId5446" Type="http://schemas.openxmlformats.org/officeDocument/2006/relationships/hyperlink" Target="https://www.caixa.gov.br/Downloads/sinapi-cadernos-tecnicos/SINAPI-CT-INSTALACOES-PREDIAIS-DE-AGUA-FRIA-EM-PVC.pdf" TargetMode="External"/><Relationship Id="rId1989" Type="http://schemas.openxmlformats.org/officeDocument/2006/relationships/hyperlink" Target="https://www.caixa.gov.br/Downloads/sinapi-cadernos-tecnicos/SINAPI-CT-DEPRECIACAO-JUROS-IMPOSTOS-E-SEGUROS-MANUTENCAO-E-MATERIAIS-NA-OPERACAO-DOS-EQUIPAMENTOS.pdf" TargetMode="External"/><Relationship Id="rId4048" Type="http://schemas.openxmlformats.org/officeDocument/2006/relationships/hyperlink" Target="https://www.caixa.gov.br/Downloads/sinapi-cadernos-tecnicos/SINAPI-CT-FORMAS-PARA-ESTRUTURAS-DE-CONCRETO-ARMADO.pdf" TargetMode="External"/><Relationship Id="rId5860" Type="http://schemas.openxmlformats.org/officeDocument/2006/relationships/hyperlink" Target="https://www.caixa.gov.br/Downloads/sinapi-cadernos-tecnicos/SINAPI-CT-INSTALACOES-PREDIAIS-DE-AGUAS-PLUVIAIS-TUBOS-CONEXOES-CAIXAS-E-RALOS.pdf" TargetMode="External"/><Relationship Id="rId6911" Type="http://schemas.openxmlformats.org/officeDocument/2006/relationships/hyperlink" Target="https://www.caixa.gov.br/Downloads/sinapi-metodologia/Livro_SINAPI_Calculos_Parametros.pdf" TargetMode="External"/><Relationship Id="rId3064" Type="http://schemas.openxmlformats.org/officeDocument/2006/relationships/hyperlink" Target="https://www.caixa.gov.br/Downloads/sinapi-cadernos-tecnicos/SINAPI-CT-ESCADAS.pdf" TargetMode="External"/><Relationship Id="rId4462" Type="http://schemas.openxmlformats.org/officeDocument/2006/relationships/hyperlink" Target="https://www.caixa.gov.br/Downloads/sinapi-cadernos-tecnicos/SINAPI-CT-INSTALACOES-ELETRICAS-ELETRODUTOS-EMBUTIDOS-CABOS-CAIXAS-TOMADAS-E-INTERRUPTORES.pdf" TargetMode="External"/><Relationship Id="rId5513" Type="http://schemas.openxmlformats.org/officeDocument/2006/relationships/hyperlink" Target="https://www.caixa.gov.br/Downloads/sinapi-cadernos-tecnicos/SINAPI-CT-INSTALACOES-PREDIAIS-DE-AGUA-FRIA-EM-PVC.pdf" TargetMode="External"/><Relationship Id="rId8669" Type="http://schemas.openxmlformats.org/officeDocument/2006/relationships/hyperlink" Target="https://www.caixa.gov.br/Downloads/sinapi-cadernos-tecnicos/SINAPI-CT-REDES-DE-AGUA-E-ESGOTO-EM-PEAD-LISO-(TUBOS-E-CONEXOES).pdf" TargetMode="External"/><Relationship Id="rId1709" Type="http://schemas.openxmlformats.org/officeDocument/2006/relationships/hyperlink" Target="https://www.caixa.gov.br/Downloads/sinapi-cadernos-tecnicos/SINAPI-CT-CUSTOS-HORARIOS-PRODUTIVO-E-IMPRODUTIVO-DOS-EQUIPAMENTOS.pdf" TargetMode="External"/><Relationship Id="rId4115" Type="http://schemas.openxmlformats.org/officeDocument/2006/relationships/hyperlink" Target="https://www.caixa.gov.br/Downloads/sinapi-cadernos-tecnicos/SINAPI-CT-FORMAS-PARA-ESTRUTURAS-DE-CONCRETO-ARMADO.pdf" TargetMode="External"/><Relationship Id="rId7685" Type="http://schemas.openxmlformats.org/officeDocument/2006/relationships/hyperlink" Target="https://www.caixa.gov.br/Downloads/sinapi-cadernos-tecnicos/SINAPI-CT-PAVIMENTO-INTERTRAVADO.pdf" TargetMode="External"/><Relationship Id="rId8736" Type="http://schemas.openxmlformats.org/officeDocument/2006/relationships/hyperlink" Target="https://www.caixa.gov.br/Downloads/sinapi-cadernos-tecnicos/SINAPI-CT-REDES-DE-AGUA-E-ESGOTO-EM-PEAD-LISO-(TUBOS-E-CONEXOES).pdf" TargetMode="External"/><Relationship Id="rId2080" Type="http://schemas.openxmlformats.org/officeDocument/2006/relationships/hyperlink" Target="https://www.caixa.gov.br/Downloads/sinapi-cadernos-tecnicos/SINAPI-CT-DEPRECIACAO-JUROS-IMPOSTOS-E-SEGUROS-MANUTENCAO-E-MATERIAIS-NA-OPERACAO-DOS-EQUIPAMENTOS.pdf" TargetMode="External"/><Relationship Id="rId3131" Type="http://schemas.openxmlformats.org/officeDocument/2006/relationships/hyperlink" Target="https://www.caixa.gov.br/Downloads/sinapi-cadernos-tecnicos/SINAPI-CT-ESCADAS.pdf" TargetMode="External"/><Relationship Id="rId6287" Type="http://schemas.openxmlformats.org/officeDocument/2006/relationships/hyperlink" Target="https://www.caixa.gov.br/Downloads/sinapi-cadernos-tecnicos/SINAPI-CT-INSTALACOES-DE-GAS-EM-PEX-MULTICAMADAS.pdf" TargetMode="External"/><Relationship Id="rId7338" Type="http://schemas.openxmlformats.org/officeDocument/2006/relationships/hyperlink" Target="https://www.caixa.gov.br/Downloads/sinapi-cadernos-tecnicos/SINAPI-CT-MASSA-UNICA-EXTERNA.pdf" TargetMode="External"/><Relationship Id="rId7752" Type="http://schemas.openxmlformats.org/officeDocument/2006/relationships/hyperlink" Target="https://www.caixa.gov.br/Downloads/sinapi-cadernos-tecnicos/SINAPI-CT-PERFURACAO-HORIZONTAL-DIRECIONAL-HDD.pdf" TargetMode="External"/><Relationship Id="rId8803" Type="http://schemas.openxmlformats.org/officeDocument/2006/relationships/hyperlink" Target="https://www.caixa.gov.br/Downloads/sinapi-cadernos-tecnicos/SINAPI-CT-REVESTIMENTOS-CERAMICOS-INTERNOS.pdf" TargetMode="External"/><Relationship Id="rId2897" Type="http://schemas.openxmlformats.org/officeDocument/2006/relationships/hyperlink" Target="https://www.caixa.gov.br/Downloads/sinapi-cadernos-tecnicos/SINAPI-CT-ELETROCALHAS.pdf" TargetMode="External"/><Relationship Id="rId3948" Type="http://schemas.openxmlformats.org/officeDocument/2006/relationships/hyperlink" Target="https://www.caixa.gov.br/Downloads/sinapi-cadernos-tecnicos/SINAPI-CT-FOSSAS-E-SUMIDOUROS.pdf" TargetMode="External"/><Relationship Id="rId6354" Type="http://schemas.openxmlformats.org/officeDocument/2006/relationships/hyperlink" Target="https://www.caixa.gov.br/Downloads/sinapi-cadernos-tecnicos/SINAPI-CT-INSTALACOES-DE-AR-CONDICIONADO.pdf" TargetMode="External"/><Relationship Id="rId7405" Type="http://schemas.openxmlformats.org/officeDocument/2006/relationships/hyperlink" Target="https://www.caixa.gov.br/Downloads/sinapi-cadernos-tecnicos/SINAPI-CT-MASSA-UNICA-INTERNA.pdf" TargetMode="External"/><Relationship Id="rId869" Type="http://schemas.openxmlformats.org/officeDocument/2006/relationships/hyperlink" Target="https://www.caixa.gov.br/Downloads/sinapi-cadernos-tecnicos/SINAPI-CT-ATERROS-BASES-SUB-BASES-E-IMPRIMACOES.pdf" TargetMode="External"/><Relationship Id="rId1499" Type="http://schemas.openxmlformats.org/officeDocument/2006/relationships/hyperlink" Target="https://www.caixa.gov.br/Downloads/sinapi-cadernos-tecnicos/SINAPI-CT-CUSTOS-HORARIOS-PRODUTIVO-E-IMPRODUTIVO-DOS-EQUIPAMENTOS.pdf" TargetMode="External"/><Relationship Id="rId5370" Type="http://schemas.openxmlformats.org/officeDocument/2006/relationships/hyperlink" Target="https://www.caixa.gov.br/Downloads/sinapi-cadernos-tecnicos/SINAPI-CT-INSTALACOES-PREDIAIS-DE-ESGOTO-TUBOS-E-CONEXOES.pdf" TargetMode="External"/><Relationship Id="rId6007" Type="http://schemas.openxmlformats.org/officeDocument/2006/relationships/hyperlink" Target="https://www.caixa.gov.br/Downloads/sinapi-cadernos-tecnicos/SINAPI-CT-INSTALACOES-DE-GAS-E-INCENDIO-EM-ACO-E-FERRO-GALVANIZADO.pdf" TargetMode="External"/><Relationship Id="rId6421" Type="http://schemas.openxmlformats.org/officeDocument/2006/relationships/hyperlink" Target="https://www.caixa.gov.br/Downloads/sinapi-cadernos-tecnicos/SINAPI-CT-INSTALACOES-EM-COBRE.pdf" TargetMode="External"/><Relationship Id="rId9577" Type="http://schemas.openxmlformats.org/officeDocument/2006/relationships/hyperlink" Target="https://www.caixa.gov.br/Downloads/sinapi-cadernos-tecnicos/SINAPI-CT-VALVULAS-E-REGISTROS-PARA-SISTEMAS-PREDIAIS.pdf" TargetMode="External"/><Relationship Id="rId2964" Type="http://schemas.openxmlformats.org/officeDocument/2006/relationships/hyperlink" Target="https://www.caixa.gov.br/Downloads/sinapi-cadernos-tecnicos/SINAPI-CT-ENERGIA-SOLAR-PARA-EDIFICACOES.pdf" TargetMode="External"/><Relationship Id="rId5023" Type="http://schemas.openxmlformats.org/officeDocument/2006/relationships/hyperlink" Target="https://www.caixa.gov.br/Downloads/sinapi-cadernos-tecnicos/SINAPI-CT-INSTALACOES-HIDRAULICAS-RESERVACAO-E-BOMBAS-DE-RECALQUE.pdf" TargetMode="External"/><Relationship Id="rId8179" Type="http://schemas.openxmlformats.org/officeDocument/2006/relationships/hyperlink" Target="https://www.caixa.gov.br/Downloads/sinapi-cadernos-tecnicos/SINAPI-CT-POCOS-DE-VISITA-E-CAIXAS-PARA-BOCAS-DE-LOBO.pdf" TargetMode="External"/><Relationship Id="rId936" Type="http://schemas.openxmlformats.org/officeDocument/2006/relationships/hyperlink" Target="https://www.caixa.gov.br/Downloads/sinapi-cadernos-tecnicos/SINAPI-CT-ATERROS-BASES-SUB-BASES-E-IMPRIMACOES.pdf" TargetMode="External"/><Relationship Id="rId1219" Type="http://schemas.openxmlformats.org/officeDocument/2006/relationships/hyperlink" Target="https://www.caixa.gov.br/Downloads/sinapi-cadernos-tecnicos/SINAPI-CT-CANALETAS-GRELHAS-E-CAIXAS-COM-GRELHA-PARA-DRENAGEM.pdf" TargetMode="External"/><Relationship Id="rId1566" Type="http://schemas.openxmlformats.org/officeDocument/2006/relationships/hyperlink" Target="https://www.caixa.gov.br/Downloads/sinapi-cadernos-tecnicos/SINAPI-CT-CUSTOS-HORARIOS-PRODUTIVO-E-IMPRODUTIVO-DOS-EQUIPAMENTOS.pdf" TargetMode="External"/><Relationship Id="rId1980" Type="http://schemas.openxmlformats.org/officeDocument/2006/relationships/hyperlink" Target="https://www.caixa.gov.br/Downloads/sinapi-cadernos-tecnicos/SINAPI-CT-DEPRECIACAO-JUROS-IMPOSTOS-E-SEGUROS-MANUTENCAO-E-MATERIAIS-NA-OPERACAO-DOS-EQUIPAMENTOS.pdf" TargetMode="External"/><Relationship Id="rId2617" Type="http://schemas.openxmlformats.org/officeDocument/2006/relationships/hyperlink" Target="https://www.caixa.gov.br/Downloads/sinapi-cadernos-tecnicos/SINAPI-CT-DEPRECIACAO-JUROS-IMPOSTOS-E-SEGUROS-MANUTENCAO-E-MATERIAIS-NA-OPERACAO-DOS-EQUIPAMENTOS.pdf" TargetMode="External"/><Relationship Id="rId7195" Type="http://schemas.openxmlformats.org/officeDocument/2006/relationships/hyperlink" Target="https://www.caixa.gov.br/Downloads/sinapi-cadernos-tecnicos/SINAPI-CT-LOUCAS-E-METAIS.pdf" TargetMode="External"/><Relationship Id="rId8246" Type="http://schemas.openxmlformats.org/officeDocument/2006/relationships/hyperlink" Target="https://www.caixa.gov.br/Downloads/sinapi-cadernos-tecnicos/SINAPI-CT-POCOS-DE-VISITA-E-CAIXAS-PARA-BOCAS-DE-LOBO.pdf" TargetMode="External"/><Relationship Id="rId8593" Type="http://schemas.openxmlformats.org/officeDocument/2006/relationships/hyperlink" Target="https://www.caixa.gov.br/Downloads/sinapi-cadernos-tecnicos/SINAPI-CT-REDES-DE-LOGICA-TELEFONIA-E-IMAGEM.pdf" TargetMode="External"/><Relationship Id="rId9644" Type="http://schemas.openxmlformats.org/officeDocument/2006/relationships/hyperlink" Target="https://www.caixa.gov.br/Downloads/sinapi-cadernos-tecnicos/SINAPI-CT-VALVULAS-E-REGISTROS-PARA-SISTEMAS-PREDIAIS.pdf" TargetMode="External"/><Relationship Id="rId1633" Type="http://schemas.openxmlformats.org/officeDocument/2006/relationships/hyperlink" Target="https://www.caixa.gov.br/Downloads/sinapi-cadernos-tecnicos/SINAPI-CT-CUSTOS-HORARIOS-PRODUTIVO-E-IMPRODUTIVO-DOS-EQUIPAMENTOS.pdf" TargetMode="External"/><Relationship Id="rId4789" Type="http://schemas.openxmlformats.org/officeDocument/2006/relationships/hyperlink" Target="https://www.caixa.gov.br/Downloads/sinapi-cadernos-tecnicos/SINAPI-CT-INSTALACOES-ELETRICAS-REDE-DE-DISTRIBUICAO.pdf" TargetMode="External"/><Relationship Id="rId8660" Type="http://schemas.openxmlformats.org/officeDocument/2006/relationships/hyperlink" Target="https://www.caixa.gov.br/Downloads/sinapi-cadernos-tecnicos/SINAPI-CT-REDES-DE-AGUA-E-ESGOTO-EM-PEAD-LISO-(TUBOS-E-CONEXOES).pdf" TargetMode="External"/><Relationship Id="rId9711" Type="http://schemas.openxmlformats.org/officeDocument/2006/relationships/hyperlink" Target="https://www.caixa.gov.br/Downloads/sinapi-cadernos-tecnicos/SINAPI-CT-VALVULAS-PARA-REDES-DE-SANEAMENTO.pdf" TargetMode="External"/><Relationship Id="rId1700" Type="http://schemas.openxmlformats.org/officeDocument/2006/relationships/hyperlink" Target="https://www.caixa.gov.br/Downloads/sinapi-cadernos-tecnicos/SINAPI-CT-CUSTOS-HORARIOS-PRODUTIVO-E-IMPRODUTIVO-DOS-EQUIPAMENTOS.pdf" TargetMode="External"/><Relationship Id="rId4856" Type="http://schemas.openxmlformats.org/officeDocument/2006/relationships/hyperlink" Target="https://www.caixa.gov.br/Downloads/sinapi-cadernos-tecnicos/SINAPI-CT-INSTALACOES-HIDRAULICAS-RESERVACAO-E-BOMBAS-DE-RECALQUE.pdf" TargetMode="External"/><Relationship Id="rId5907" Type="http://schemas.openxmlformats.org/officeDocument/2006/relationships/hyperlink" Target="https://www.caixa.gov.br/Downloads/sinapi-cadernos-tecnicos/SINAPI-CT-INSTALACOES-DE-DIVISORIAS-DIVERSAS.pdf" TargetMode="External"/><Relationship Id="rId7262" Type="http://schemas.openxmlformats.org/officeDocument/2006/relationships/hyperlink" Target="https://www.caixa.gov.br/Downloads/sinapi-cadernos-tecnicos/SINAPI-CT-LUMINARIAS-EXTERNAS.pdf" TargetMode="External"/><Relationship Id="rId8313" Type="http://schemas.openxmlformats.org/officeDocument/2006/relationships/hyperlink" Target="https://www.caixa.gov.br/Downloads/sinapi-cadernos-tecnicos/SINAPI-CT-PRODUCAO-DE-CONCRETOS-E-ARGAMASSAS-UTILIZANDO-AGREGADO-RECICLADO.pdf" TargetMode="External"/><Relationship Id="rId3458" Type="http://schemas.openxmlformats.org/officeDocument/2006/relationships/hyperlink" Target="https://www.caixa.gov.br/Downloads/sinapi-cadernos-tecnicos/SINAPI-CT-ESQUADRIAS-PORTAS.pdf" TargetMode="External"/><Relationship Id="rId3872" Type="http://schemas.openxmlformats.org/officeDocument/2006/relationships/hyperlink" Target="https://www.caixa.gov.br/Downloads/sinapi-cadernos-tecnicos/SINAPI-CT-EXECUCAO-DE-TIRANTES.pdf" TargetMode="External"/><Relationship Id="rId4509" Type="http://schemas.openxmlformats.org/officeDocument/2006/relationships/hyperlink" Target="https://www.caixa.gov.br/Downloads/sinapi-cadernos-tecnicos/SINAPI-CT-INSTALACOES-ELETRICAS-ELETRODUTOS-EMBUTIDOS-CABOS-CAIXAS-TOMADAS-E-INTERRUPTORES.pdf" TargetMode="External"/><Relationship Id="rId379" Type="http://schemas.openxmlformats.org/officeDocument/2006/relationships/hyperlink" Target="https://www.caixa.gov.br/Downloads/sinapi-cadernos-tecnicos/SINAPI-CT-ASSENTAMENTO-DE-TUBOS-DE-ESGOTO-EM-PVC-E-PEAD.pdf" TargetMode="External"/><Relationship Id="rId793" Type="http://schemas.openxmlformats.org/officeDocument/2006/relationships/hyperlink" Target="https://www.caixa.gov.br/Downloads/sinapi-cadernos-tecnicos/SINAPI-CT-ATERROS-BASES-SUB-BASES-E-IMPRIMACOES.pdf" TargetMode="External"/><Relationship Id="rId2474" Type="http://schemas.openxmlformats.org/officeDocument/2006/relationships/hyperlink" Target="https://www.caixa.gov.br/Downloads/sinapi-cadernos-tecnicos/SINAPI-CT-DEPRECIACAO-JUROS-IMPOSTOS-E-SEGUROS-MANUTENCAO-E-MATERIAIS-NA-OPERACAO-DOS-EQUIPAMENTOS.pdf" TargetMode="External"/><Relationship Id="rId3525" Type="http://schemas.openxmlformats.org/officeDocument/2006/relationships/hyperlink" Target="https://www.caixa.gov.br/Downloads/sinapi-cadernos-tecnicos/SINAPI-CT-ESQUADRIAS-PORTAS.pdf" TargetMode="External"/><Relationship Id="rId4923" Type="http://schemas.openxmlformats.org/officeDocument/2006/relationships/hyperlink" Target="https://www.caixa.gov.br/Downloads/sinapi-cadernos-tecnicos/SINAPI-CT-INSTALACOES-HIDRAULICAS-RESERVACAO-E-BOMBAS-DE-RECALQUE.pdf" TargetMode="External"/><Relationship Id="rId9087" Type="http://schemas.openxmlformats.org/officeDocument/2006/relationships/hyperlink" Target="https://www.caixa.gov.br/Downloads/sinapi-cadernos-tecnicos/SINAPI-CT-TRANSPORTE-FLUVIAL-CARGA-E-DESCARGA.pdf" TargetMode="External"/><Relationship Id="rId446" Type="http://schemas.openxmlformats.org/officeDocument/2006/relationships/hyperlink" Target="https://www.caixa.gov.br/Downloads/sinapi-cadernos-tecnicos/SINAPI-CT-ASSENTAMENTO-DE-TUBOS-DE-PVC-E-METALICOS-EM-REDES-DE-AGUA.pdf" TargetMode="External"/><Relationship Id="rId1076" Type="http://schemas.openxmlformats.org/officeDocument/2006/relationships/hyperlink" Target="https://www.caixa.gov.br/Downloads/sinapi-cadernos-tecnicos/SINAPI-CT-BOMBAS-HIDRAULICAS-CENTRIFUGAS-HORIZONTAIS-E-SUBMERSIVEIS.pdf" TargetMode="External"/><Relationship Id="rId1490" Type="http://schemas.openxmlformats.org/officeDocument/2006/relationships/hyperlink" Target="https://www.caixa.gov.br/Downloads/sinapi-cadernos-tecnicos/SINAPI-CT-CUSTOS-HORARIOS-PRODUTIVO-E-IMPRODUTIVO-DOS-EQUIPAMENTOS.pdf" TargetMode="External"/><Relationship Id="rId2127" Type="http://schemas.openxmlformats.org/officeDocument/2006/relationships/hyperlink" Target="https://www.caixa.gov.br/Downloads/sinapi-cadernos-tecnicos/SINAPI-CT-DEPRECIACAO-JUROS-IMPOSTOS-E-SEGUROS-MANUTENCAO-E-MATERIAIS-NA-OPERACAO-DOS-EQUIPAMENTOS.pdf" TargetMode="External"/><Relationship Id="rId9154" Type="http://schemas.openxmlformats.org/officeDocument/2006/relationships/hyperlink" Target="https://www.caixa.gov.br/Downloads/sinapi-cadernos-tecnicos/SINAPI-CT-TRANSPORTE-DE-MATERIAIS-DENTRO-DO-CANTEIRO-DE-OBRAS.pdf" TargetMode="External"/><Relationship Id="rId860" Type="http://schemas.openxmlformats.org/officeDocument/2006/relationships/hyperlink" Target="https://www.caixa.gov.br/Downloads/sinapi-cadernos-tecnicos/SINAPI-CT-ATERROS-BASES-SUB-BASES-E-IMPRIMACOES.pdf" TargetMode="External"/><Relationship Id="rId1143" Type="http://schemas.openxmlformats.org/officeDocument/2006/relationships/hyperlink" Target="https://www.caixa.gov.br/Downloads/sinapi-cadernos-tecnicos/SINAPI-CT-CAIXAS-ENTERRADAS.pdf" TargetMode="External"/><Relationship Id="rId2541" Type="http://schemas.openxmlformats.org/officeDocument/2006/relationships/hyperlink" Target="https://www.caixa.gov.br/Downloads/sinapi-cadernos-tecnicos/SINAPI-CT-DEPRECIACAO-JUROS-IMPOSTOS-E-SEGUROS-MANUTENCAO-E-MATERIAIS-NA-OPERACAO-DOS-EQUIPAMENTOS.pdf" TargetMode="External"/><Relationship Id="rId4299" Type="http://schemas.openxmlformats.org/officeDocument/2006/relationships/hyperlink" Target="https://www.caixa.gov.br/Downloads/sinapi-cadernos-tecnicos/SINAPI-CT-ILUMINACAO-PREDIAL-E-MONITORAMENTO.pdf" TargetMode="External"/><Relationship Id="rId5697" Type="http://schemas.openxmlformats.org/officeDocument/2006/relationships/hyperlink" Target="https://www.caixa.gov.br/Downloads/sinapi-cadernos-tecnicos/SINAPI-CT-INSTALACOES-PREDIAIS-DE-AGUA-QUENTE-EM-CPVC.pdf" TargetMode="External"/><Relationship Id="rId6748" Type="http://schemas.openxmlformats.org/officeDocument/2006/relationships/hyperlink" Target="https://www.caixa.gov.br/Downloads/sinapi-cadernos-tecnicos/SINAPI-CT-LIMPEZA-DE-OBRA.pdf" TargetMode="External"/><Relationship Id="rId8170" Type="http://schemas.openxmlformats.org/officeDocument/2006/relationships/hyperlink" Target="https://www.caixa.gov.br/Downloads/sinapi-cadernos-tecnicos/SINAPI-CT-POCOS-DE-VISITA-E-CAIXAS-PARA-BOCAS-DE-LOBO.pdf" TargetMode="External"/><Relationship Id="rId513" Type="http://schemas.openxmlformats.org/officeDocument/2006/relationships/hyperlink" Target="https://www.caixa.gov.br/Downloads/sinapi-cadernos-tecnicos/SINAPI-CT-ASSENTAMENTO-DE-TUBOS-DE-PVC-E-METALICOS-EM-REDES-DE-AGUA.pdf" TargetMode="External"/><Relationship Id="rId5764" Type="http://schemas.openxmlformats.org/officeDocument/2006/relationships/hyperlink" Target="https://www.caixa.gov.br/Downloads/sinapi-cadernos-tecnicos/SINAPI-CT-INSTALACOES-PREDIAIS-DE-AGUA-QUENTE-EM-CPVC.pdf" TargetMode="External"/><Relationship Id="rId6815" Type="http://schemas.openxmlformats.org/officeDocument/2006/relationships/hyperlink" Target="https://www.caixa.gov.br/Downloads/sinapi-metodologia/Livro_SINAPI_Calculos_Parametros.pdf" TargetMode="External"/><Relationship Id="rId9221" Type="http://schemas.openxmlformats.org/officeDocument/2006/relationships/hyperlink" Target="https://www.caixa.gov.br/Downloads/sinapi-cadernos-tecnicos/SINAPI-CT-TRANSPORTE-DE-MATERIAIS-DENTRO-DO-CANTEIRO-DE-OBRAS.pdf" TargetMode="External"/><Relationship Id="rId1210" Type="http://schemas.openxmlformats.org/officeDocument/2006/relationships/hyperlink" Target="https://www.caixa.gov.br/Downloads/sinapi-cadernos-tecnicos/SINAPI-CT-CANALETAS-GRELHAS-E-CAIXAS-COM-GRELHA-PARA-DRENAGEM.pdf" TargetMode="External"/><Relationship Id="rId4366" Type="http://schemas.openxmlformats.org/officeDocument/2006/relationships/hyperlink" Target="https://www.caixa.gov.br/Downloads/sinapi-cadernos-tecnicos/SINAPI-CT-INSTALACOES-ELETRICAS-ELETRODUTOS-EMBUTIDOS-CABOS-CAIXAS-TOMADAS-E-INTERRUPTORES.pdf" TargetMode="External"/><Relationship Id="rId4780" Type="http://schemas.openxmlformats.org/officeDocument/2006/relationships/hyperlink" Target="https://www.caixa.gov.br/Downloads/sinapi-cadernos-tecnicos/SINAPI-CT-INSTALACOES-ELETRICAS-REDE-DE-DISTRIBUICAO.pdf" TargetMode="External"/><Relationship Id="rId5417" Type="http://schemas.openxmlformats.org/officeDocument/2006/relationships/hyperlink" Target="https://www.caixa.gov.br/Downloads/sinapi-cadernos-tecnicos/SINAPI-CT-INSTALACOES-PREDIAIS-DE-ESGOTO-TUBOS-E-CONEXOES.pdf" TargetMode="External"/><Relationship Id="rId5831" Type="http://schemas.openxmlformats.org/officeDocument/2006/relationships/hyperlink" Target="https://www.caixa.gov.br/Downloads/sinapi-cadernos-tecnicos/SINAPI-CT-INSTALACOES-PREDIAIS-DE-AGUAS-PLUVIAIS-TUBOS-CONEXOES-CAIXAS-E-RALOS.pdf" TargetMode="External"/><Relationship Id="rId8987" Type="http://schemas.openxmlformats.org/officeDocument/2006/relationships/hyperlink" Target="https://www.caixa.gov.br/Downloads/sinapi-cadernos-tecnicos/SINAPI-CT-TELHAMENTO-PARA-COBERTURA.pdf" TargetMode="External"/><Relationship Id="rId3382" Type="http://schemas.openxmlformats.org/officeDocument/2006/relationships/hyperlink" Target="https://www.caixa.gov.br/Downloads/sinapi-cadernos-tecnicos/SINAPI-CT-ESCORAMENTO-E-PREPARO-DE-FUNDO-DE-VALAS.pdf" TargetMode="External"/><Relationship Id="rId4019" Type="http://schemas.openxmlformats.org/officeDocument/2006/relationships/hyperlink" Target="https://www.caixa.gov.br/Downloads/sinapi-cadernos-tecnicos/SINAPI-CT-FORMAS-PARA-ESTRUTURAS-DE-CONCRETO-ARMADO.pdf" TargetMode="External"/><Relationship Id="rId4433" Type="http://schemas.openxmlformats.org/officeDocument/2006/relationships/hyperlink" Target="https://www.caixa.gov.br/Downloads/sinapi-cadernos-tecnicos/SINAPI-CT-INSTALACOES-ELETRICAS-ELETRODUTOS-EMBUTIDOS-CABOS-CAIXAS-TOMADAS-E-INTERRUPTORES.pdf" TargetMode="External"/><Relationship Id="rId7589" Type="http://schemas.openxmlformats.org/officeDocument/2006/relationships/hyperlink" Target="https://www.caixa.gov.br/Downloads/sinapi-cadernos-tecnicos/SINAPI-CT-PAREDES-EM-DRYWALL.pdf" TargetMode="External"/><Relationship Id="rId3035" Type="http://schemas.openxmlformats.org/officeDocument/2006/relationships/hyperlink" Target="https://www.caixa.gov.br/Downloads/sinapi-cadernos-tecnicos/SINAPI-CT-EQUIPAMENTOS-DE-PROTECAO-COLETIVA.pdf" TargetMode="External"/><Relationship Id="rId4500" Type="http://schemas.openxmlformats.org/officeDocument/2006/relationships/hyperlink" Target="https://www.caixa.gov.br/Downloads/sinapi-cadernos-tecnicos/SINAPI-CT-INSTALACOES-ELETRICAS-ELETRODUTOS-EMBUTIDOS-CABOS-CAIXAS-TOMADAS-E-INTERRUPTORES.pdf" TargetMode="External"/><Relationship Id="rId7656" Type="http://schemas.openxmlformats.org/officeDocument/2006/relationships/hyperlink" Target="https://www.caixa.gov.br/Downloads/sinapi-cadernos-tecnicos/SINAPI-CT-PAVIMENTO-INTERTRAVADO.pdf" TargetMode="External"/><Relationship Id="rId8707" Type="http://schemas.openxmlformats.org/officeDocument/2006/relationships/hyperlink" Target="https://www.caixa.gov.br/Downloads/sinapi-cadernos-tecnicos/SINAPI-CT-REDES-DE-AGUA-E-ESGOTO-EM-PEAD-LISO-(TUBOS-E-CONEXOES).pdf" TargetMode="External"/><Relationship Id="rId370" Type="http://schemas.openxmlformats.org/officeDocument/2006/relationships/hyperlink" Target="https://www.caixa.gov.br/Downloads/sinapi-cadernos-tecnicos/SINAPI-CT-ASSENTAMENTO-DE-TUBOS-DE-ESGOTO-EM-PVC-E-PEAD.pdf" TargetMode="External"/><Relationship Id="rId2051" Type="http://schemas.openxmlformats.org/officeDocument/2006/relationships/hyperlink" Target="https://www.caixa.gov.br/Downloads/sinapi-cadernos-tecnicos/SINAPI-CT-DEPRECIACAO-JUROS-IMPOSTOS-E-SEGUROS-MANUTENCAO-E-MATERIAIS-NA-OPERACAO-DOS-EQUIPAMENTOS.pdf" TargetMode="External"/><Relationship Id="rId3102" Type="http://schemas.openxmlformats.org/officeDocument/2006/relationships/hyperlink" Target="https://www.caixa.gov.br/Downloads/sinapi-cadernos-tecnicos/SINAPI-CT-ESCADAS.pdf" TargetMode="External"/><Relationship Id="rId6258" Type="http://schemas.openxmlformats.org/officeDocument/2006/relationships/hyperlink" Target="https://www.caixa.gov.br/Downloads/sinapi-cadernos-tecnicos/SINAPI-CT-INSTALACOES-DE-GAS-EM-PEX-MULTICAMADAS.pdf" TargetMode="External"/><Relationship Id="rId7309" Type="http://schemas.openxmlformats.org/officeDocument/2006/relationships/hyperlink" Target="https://www.caixa.gov.br/Downloads/sinapi-cadernos-tecnicos/SINAPI-CT-MASSA-UNICA-EXTERNA.pdf" TargetMode="External"/><Relationship Id="rId5274" Type="http://schemas.openxmlformats.org/officeDocument/2006/relationships/hyperlink" Target="https://www.caixa.gov.br/Downloads/sinapi-cadernos-tecnicos/SINAPI-CT-INSTALACOES-HIDRAULICAS-EM-PPR.pdf" TargetMode="External"/><Relationship Id="rId6325" Type="http://schemas.openxmlformats.org/officeDocument/2006/relationships/hyperlink" Target="https://www.caixa.gov.br/Downloads/sinapi-cadernos-tecnicos/SINAPI-CT-INSTALACOES-DE-AR-CONDICIONADO.pdf" TargetMode="External"/><Relationship Id="rId6672" Type="http://schemas.openxmlformats.org/officeDocument/2006/relationships/hyperlink" Target="https://www.caixa.gov.br/Downloads/sinapi-cadernos-tecnicos/SINAPI-CT-LAJES-PRE-MOLDADAS.pdf" TargetMode="External"/><Relationship Id="rId7723" Type="http://schemas.openxmlformats.org/officeDocument/2006/relationships/hyperlink" Target="https://www.caixa.gov.br/Downloads/sinapi-cadernos-tecnicos/SINAPI-CT-PEITORIS-E-CHAPINS.pdf" TargetMode="External"/><Relationship Id="rId2868" Type="http://schemas.openxmlformats.org/officeDocument/2006/relationships/hyperlink" Target="https://www.caixa.gov.br/Downloads/sinapi-cadernos-tecnicos/SINAPI-CT-ELETROCALHAS.pdf" TargetMode="External"/><Relationship Id="rId3919" Type="http://schemas.openxmlformats.org/officeDocument/2006/relationships/hyperlink" Target="https://www.caixa.gov.br/Downloads/sinapi-cadernos-tecnicos/SINAPI-CT-FORROS.pdf" TargetMode="External"/><Relationship Id="rId1884" Type="http://schemas.openxmlformats.org/officeDocument/2006/relationships/hyperlink" Target="https://www.caixa.gov.br/Downloads/sinapi-cadernos-tecnicos/SINAPI-CT-DEMOLICOES-E-REMOCOES.pdf" TargetMode="External"/><Relationship Id="rId2935" Type="http://schemas.openxmlformats.org/officeDocument/2006/relationships/hyperlink" Target="https://www.caixa.gov.br/Downloads/sinapi-cadernos-tecnicos/SINAPI-CT-ELETROCALHAS.pdf" TargetMode="External"/><Relationship Id="rId4290" Type="http://schemas.openxmlformats.org/officeDocument/2006/relationships/hyperlink" Target="https://www.caixa.gov.br/Downloads/sinapi-cadernos-tecnicos/SINAPI-CT-ILUMINACAO-PREDIAL-E-MONITORAMENTO.pdf" TargetMode="External"/><Relationship Id="rId5341" Type="http://schemas.openxmlformats.org/officeDocument/2006/relationships/hyperlink" Target="https://www.caixa.gov.br/Downloads/sinapi-cadernos-tecnicos/SINAPI-CT-INSTALACOES-HIDRAULICAS-EM-PPR.pdf" TargetMode="External"/><Relationship Id="rId8497" Type="http://schemas.openxmlformats.org/officeDocument/2006/relationships/hyperlink" Target="https://www.caixa.gov.br/Downloads/sinapi-cadernos-tecnicos/SINAPI-CT-RECOMPOSICAO-DE-PAVIMENTOS.pdf" TargetMode="External"/><Relationship Id="rId9548" Type="http://schemas.openxmlformats.org/officeDocument/2006/relationships/hyperlink" Target="https://www.caixa.gov.br/Downloads/sinapi-cadernos-tecnicos/SINAPI-CT-VIDROS-E-ESPELHOS.pdf" TargetMode="External"/><Relationship Id="rId907" Type="http://schemas.openxmlformats.org/officeDocument/2006/relationships/hyperlink" Target="https://www.caixa.gov.br/Downloads/sinapi-cadernos-tecnicos/SINAPI-CT-ATERROS-BASES-SUB-BASES-E-IMPRIMACOES.pdf" TargetMode="External"/><Relationship Id="rId1537" Type="http://schemas.openxmlformats.org/officeDocument/2006/relationships/hyperlink" Target="https://www.caixa.gov.br/Downloads/sinapi-cadernos-tecnicos/SINAPI-CT-CUSTOS-HORARIOS-PRODUTIVO-E-IMPRODUTIVO-DOS-EQUIPAMENTOS.pdf" TargetMode="External"/><Relationship Id="rId1951" Type="http://schemas.openxmlformats.org/officeDocument/2006/relationships/hyperlink" Target="https://www.caixa.gov.br/Downloads/sinapi-cadernos-tecnicos/SINAPI-CT-DEPRECIACAO-JUROS-IMPOSTOS-E-SEGUROS-MANUTENCAO-E-MATERIAIS-NA-OPERACAO-DOS-EQUIPAMENTOS.pdf" TargetMode="External"/><Relationship Id="rId7099" Type="http://schemas.openxmlformats.org/officeDocument/2006/relationships/hyperlink" Target="https://www.caixa.gov.br/Downloads/sinapi-metodologia/Livro_SINAPI_Calculos_Parametros.pdf" TargetMode="External"/><Relationship Id="rId8564" Type="http://schemas.openxmlformats.org/officeDocument/2006/relationships/hyperlink" Target="https://www.caixa.gov.br/Downloads/sinapi-cadernos-tecnicos/SINAPI-CT-REDES-ENTERRADAS-DE-DISTRIBUICAO-ELETRICA.pdf" TargetMode="External"/><Relationship Id="rId9615" Type="http://schemas.openxmlformats.org/officeDocument/2006/relationships/hyperlink" Target="https://www.caixa.gov.br/Downloads/sinapi-cadernos-tecnicos/SINAPI-CT-VALVULAS-E-REGISTROS-PARA-SISTEMAS-PREDIAIS.pdf" TargetMode="External"/><Relationship Id="rId1604" Type="http://schemas.openxmlformats.org/officeDocument/2006/relationships/hyperlink" Target="https://www.caixa.gov.br/Downloads/sinapi-cadernos-tecnicos/SINAPI-CT-CUSTOS-HORARIOS-PRODUTIVO-E-IMPRODUTIVO-DOS-EQUIPAMENTOS.pdf" TargetMode="External"/><Relationship Id="rId4010" Type="http://schemas.openxmlformats.org/officeDocument/2006/relationships/hyperlink" Target="https://www.caixa.gov.br/Downloads/sinapi-cadernos-tecnicos/SINAPI-CT-FUNDACOES-RASAS-(BLOCOS-SAPATAS-VIGAS-BALDRAME).pdf" TargetMode="External"/><Relationship Id="rId7166" Type="http://schemas.openxmlformats.org/officeDocument/2006/relationships/hyperlink" Target="https://www.caixa.gov.br/Downloads/sinapi-cadernos-tecnicos/SINAPI-CT-LOUCAS-E-METAIS.pdf" TargetMode="External"/><Relationship Id="rId7580" Type="http://schemas.openxmlformats.org/officeDocument/2006/relationships/hyperlink" Target="https://www.caixa.gov.br/Downloads/sinapi-cadernos-tecnicos/SINAPI-CT-PAREDES-EM-DRYWALL.pdf" TargetMode="External"/><Relationship Id="rId8217" Type="http://schemas.openxmlformats.org/officeDocument/2006/relationships/hyperlink" Target="https://www.caixa.gov.br/Downloads/sinapi-cadernos-tecnicos/SINAPI-CT-POCOS-DE-VISITA-E-CAIXAS-PARA-BOCAS-DE-LOBO.pdf" TargetMode="External"/><Relationship Id="rId8631" Type="http://schemas.openxmlformats.org/officeDocument/2006/relationships/hyperlink" Target="https://www.caixa.gov.br/Downloads/sinapi-cadernos-tecnicos/SINAPI-CT-REDES-DE-LOGICA-TELEFONIA-E-IMAGEM.pdf" TargetMode="External"/><Relationship Id="rId6182" Type="http://schemas.openxmlformats.org/officeDocument/2006/relationships/hyperlink" Target="https://www.caixa.gov.br/Downloads/sinapi-cadernos-tecnicos/SINAPI-CT-INSTALACOES-DE-GAS-E-INCENDIO-EM-ACO-E-FERRO-GALVANIZADO.pdf" TargetMode="External"/><Relationship Id="rId7233" Type="http://schemas.openxmlformats.org/officeDocument/2006/relationships/hyperlink" Target="https://www.caixa.gov.br/Downloads/sinapi-cadernos-tecnicos/SINAPI-CT-LOUCAS-E-METAIS.pdf" TargetMode="External"/><Relationship Id="rId697" Type="http://schemas.openxmlformats.org/officeDocument/2006/relationships/hyperlink" Target="https://www.caixa.gov.br/Downloads/sinapi-cadernos-tecnicos/SINAPI-CT-ASSENTAMENTO-DE-TUBOS-DE-ESGOTO-OU-DRENAGEM-PLUVIAL-EM-CONCRETO.pdf" TargetMode="External"/><Relationship Id="rId2378" Type="http://schemas.openxmlformats.org/officeDocument/2006/relationships/hyperlink" Target="https://www.caixa.gov.br/Downloads/sinapi-cadernos-tecnicos/SINAPI-CT-DEPRECIACAO-JUROS-IMPOSTOS-E-SEGUROS-MANUTENCAO-E-MATERIAIS-NA-OPERACAO-DOS-EQUIPAMENTOS.pdf" TargetMode="External"/><Relationship Id="rId3429" Type="http://schemas.openxmlformats.org/officeDocument/2006/relationships/hyperlink" Target="https://www.caixa.gov.br/Downloads/sinapi-cadernos-tecnicos/SINAPI-CT-ESQUADRIAS-JANELAS.pdf" TargetMode="External"/><Relationship Id="rId3776" Type="http://schemas.openxmlformats.org/officeDocument/2006/relationships/hyperlink" Target="https://www.caixa.gov.br/Downloads/sinapi-cadernos-tecnicos/SINAPI-CT-ESTRUTURAS-DE-MADEIRA.pdf" TargetMode="External"/><Relationship Id="rId4827" Type="http://schemas.openxmlformats.org/officeDocument/2006/relationships/hyperlink" Target="https://www.caixa.gov.br/Downloads/sinapi-cadernos-tecnicos/SINAPI-CT-INSTALACOES-HIDRAULICAS-RESERVACAO-E-BOMBAS-DE-RECALQUE.pdf" TargetMode="External"/><Relationship Id="rId2792" Type="http://schemas.openxmlformats.org/officeDocument/2006/relationships/hyperlink" Target="https://www.caixa.gov.br/Downloads/sinapi-cadernos-tecnicos/SINAPI-CT-DRENOS.pdf" TargetMode="External"/><Relationship Id="rId3843" Type="http://schemas.openxmlformats.org/officeDocument/2006/relationships/hyperlink" Target="https://www.caixa.gov.br/Downloads/sinapi-cadernos-tecnicos/SINAPI-CT-EXECUCAO-DE-GRAMPO-PARA-SOLO-GRAMPEADO.pdf" TargetMode="External"/><Relationship Id="rId6999" Type="http://schemas.openxmlformats.org/officeDocument/2006/relationships/hyperlink" Target="https://www.caixa.gov.br/Downloads/sinapi-metodologia/Livro_SINAPI_Calculos_Parametros.pdf" TargetMode="External"/><Relationship Id="rId7300" Type="http://schemas.openxmlformats.org/officeDocument/2006/relationships/hyperlink" Target="https://www.caixa.gov.br/Downloads/sinapi-cadernos-tecnicos/SINAPI-CT-MASSA-UNICA-EXTERNA.pdf" TargetMode="External"/><Relationship Id="rId9058" Type="http://schemas.openxmlformats.org/officeDocument/2006/relationships/hyperlink" Target="https://www.caixa.gov.br/Downloads/sinapi-cadernos-tecnicos/SINAPI-CT-TRANSPORTE-FLUVIAL-CARGA-E-DESCARGA.pdf" TargetMode="External"/><Relationship Id="rId764" Type="http://schemas.openxmlformats.org/officeDocument/2006/relationships/hyperlink" Target="https://www.caixa.gov.br/Downloads/sinapi-cadernos-tecnicos/SINAPI-CT-ATERROS-BASES-SUB-BASES-E-IMPRIMACOES.pdf" TargetMode="External"/><Relationship Id="rId1394" Type="http://schemas.openxmlformats.org/officeDocument/2006/relationships/hyperlink" Target="https://www.caixa.gov.br/Downloads/sinapi-cadernos-tecnicos/SINAPI-CT-CONTRAPISO.pdf" TargetMode="External"/><Relationship Id="rId2445" Type="http://schemas.openxmlformats.org/officeDocument/2006/relationships/hyperlink" Target="https://www.caixa.gov.br/Downloads/sinapi-cadernos-tecnicos/SINAPI-CT-DEPRECIACAO-JUROS-IMPOSTOS-E-SEGUROS-MANUTENCAO-E-MATERIAIS-NA-OPERACAO-DOS-EQUIPAMENTOS.pdf" TargetMode="External"/><Relationship Id="rId3910" Type="http://schemas.openxmlformats.org/officeDocument/2006/relationships/hyperlink" Target="https://www.caixa.gov.br/Downloads/sinapi-cadernos-tecnicos/SINAPI-CT-FORROS.pdf" TargetMode="External"/><Relationship Id="rId9472" Type="http://schemas.openxmlformats.org/officeDocument/2006/relationships/hyperlink" Target="https://www.caixa.gov.br/Downloads/sinapi-cadernos-tecnicos/SINAPI-CT-TUBULOES.pdf" TargetMode="External"/><Relationship Id="rId417" Type="http://schemas.openxmlformats.org/officeDocument/2006/relationships/hyperlink" Target="https://www.caixa.gov.br/Downloads/sinapi-cadernos-tecnicos/SINAPI-CT-ASSENTAMENTO-DE-TUBOS-DE-PVC-E-METALICOS-EM-REDES-DE-AGUA.pdf" TargetMode="External"/><Relationship Id="rId831" Type="http://schemas.openxmlformats.org/officeDocument/2006/relationships/hyperlink" Target="https://www.caixa.gov.br/Downloads/sinapi-cadernos-tecnicos/SINAPI-CT-ATERROS-BASES-SUB-BASES-E-IMPRIMACOES.pdf" TargetMode="External"/><Relationship Id="rId1047" Type="http://schemas.openxmlformats.org/officeDocument/2006/relationships/hyperlink" Target="https://www.caixa.gov.br/Downloads/sinapi-cadernos-tecnicos/SINAPI-CT-BOCAS-PARA-BUEIROS.pdf" TargetMode="External"/><Relationship Id="rId1461" Type="http://schemas.openxmlformats.org/officeDocument/2006/relationships/hyperlink" Target="https://www.caixa.gov.br/Downloads/sinapi-cadernos-tecnicos/SINAPI-CT-CUSTOS-HORARIOS-PRODUTIVO-E-IMPRODUTIVO-DOS-EQUIPAMENTOS.pdf" TargetMode="External"/><Relationship Id="rId2512" Type="http://schemas.openxmlformats.org/officeDocument/2006/relationships/hyperlink" Target="https://www.caixa.gov.br/Downloads/sinapi-cadernos-tecnicos/SINAPI-CT-DEPRECIACAO-JUROS-IMPOSTOS-E-SEGUROS-MANUTENCAO-E-MATERIAIS-NA-OPERACAO-DOS-EQUIPAMENTOS.pdf" TargetMode="External"/><Relationship Id="rId5668" Type="http://schemas.openxmlformats.org/officeDocument/2006/relationships/hyperlink" Target="https://www.caixa.gov.br/Downloads/sinapi-cadernos-tecnicos/SINAPI-CT-INSTALACOES-PREDIAIS-DE-AGUA-FRIA-EM-PVC.pdf" TargetMode="External"/><Relationship Id="rId6719" Type="http://schemas.openxmlformats.org/officeDocument/2006/relationships/hyperlink" Target="https://www.caixa.gov.br/Downloads/sinapi-cadernos-tecnicos/SINAPI-CT-LIGACOES-PREDIAIS-DE-AGUA-E-ESGOTO.pdf" TargetMode="External"/><Relationship Id="rId8074" Type="http://schemas.openxmlformats.org/officeDocument/2006/relationships/hyperlink" Target="https://www.caixa.gov.br/Downloads/sinapi-cadernos-tecnicos/SINAPI-CT-POSTES-DE-CONCRETO-E-METALICOS.pdf" TargetMode="External"/><Relationship Id="rId9125" Type="http://schemas.openxmlformats.org/officeDocument/2006/relationships/hyperlink" Target="https://www.caixa.gov.br/Downloads/sinapi-cadernos-tecnicos/SINAPI-CT-TRANSPORTE-FLUVIAL-CARGA-E-DESCARGA.pdf" TargetMode="External"/><Relationship Id="rId1114" Type="http://schemas.openxmlformats.org/officeDocument/2006/relationships/hyperlink" Target="https://www.caixa.gov.br/Downloads/sinapi-cadernos-tecnicos/SINAPI-CT-CAIXAS-ENTERRADAS.pdf" TargetMode="External"/><Relationship Id="rId4684" Type="http://schemas.openxmlformats.org/officeDocument/2006/relationships/hyperlink" Target="https://www.caixa.gov.br/Downloads/sinapi-cadernos-tecnicos/SINAPI-CT-INSTALACOES-ELETRICAS-QUADROS-CABOS-DISJUNTORES-CONTATORES-E-BARRAMENTOS-BLINDADOS.pdf" TargetMode="External"/><Relationship Id="rId5735" Type="http://schemas.openxmlformats.org/officeDocument/2006/relationships/hyperlink" Target="https://www.caixa.gov.br/Downloads/sinapi-cadernos-tecnicos/SINAPI-CT-INSTALACOES-PREDIAIS-DE-AGUA-QUENTE-EM-CPVC.pdf" TargetMode="External"/><Relationship Id="rId7090" Type="http://schemas.openxmlformats.org/officeDocument/2006/relationships/hyperlink" Target="https://www.caixa.gov.br/Downloads/sinapi-metodologia/Livro_SINAPI_Calculos_Parametros.pdf" TargetMode="External"/><Relationship Id="rId8141" Type="http://schemas.openxmlformats.org/officeDocument/2006/relationships/hyperlink" Target="https://www.caixa.gov.br/Downloads/sinapi-cadernos-tecnicos/SINAPI-CT-POCOS-DE-VISITA-E-CAIXAS-PARA-BOCAS-DE-LOBO.pdf" TargetMode="External"/><Relationship Id="rId3286" Type="http://schemas.openxmlformats.org/officeDocument/2006/relationships/hyperlink" Target="https://www.caixa.gov.br/Downloads/sinapi-cadernos-tecnicos/SINAPI-CT-ESCAVACAO-DE-VALAS.pdf" TargetMode="External"/><Relationship Id="rId4337" Type="http://schemas.openxmlformats.org/officeDocument/2006/relationships/hyperlink" Target="https://www.caixa.gov.br/Downloads/sinapi-cadernos-tecnicos/SINAPI-CT-IMPERMEABILIZACAO-PROTECAO-MECANICA-E-TRATAMENTO-DE-JUNTA.pdf" TargetMode="External"/><Relationship Id="rId3353" Type="http://schemas.openxmlformats.org/officeDocument/2006/relationships/hyperlink" Target="https://www.caixa.gov.br/Downloads/sinapi-cadernos-tecnicos/SINAPI-CT-ESCORAMENTO-E-PREPARO-DE-FUNDO-DE-VALAS.pdf" TargetMode="External"/><Relationship Id="rId4751" Type="http://schemas.openxmlformats.org/officeDocument/2006/relationships/hyperlink" Target="https://www.caixa.gov.br/Downloads/sinapi-cadernos-tecnicos/SINAPI-CT-INSTALACOES-ELETRICAS-REDE-DE-DISTRIBUICAO.pdf" TargetMode="External"/><Relationship Id="rId5802" Type="http://schemas.openxmlformats.org/officeDocument/2006/relationships/hyperlink" Target="https://www.caixa.gov.br/Downloads/sinapi-cadernos-tecnicos/SINAPI-CT-INSTALACOES-PREDIAIS-DE-AGUA-QUENTE-EM-CPVC.pdf" TargetMode="External"/><Relationship Id="rId8958" Type="http://schemas.openxmlformats.org/officeDocument/2006/relationships/hyperlink" Target="https://www.caixa.gov.br/Downloads/sinapi-cadernos-tecnicos/SINAPI-CT-SISTEMAS-DE-MEDICAO.pdf" TargetMode="External"/><Relationship Id="rId274" Type="http://schemas.openxmlformats.org/officeDocument/2006/relationships/hyperlink" Target="https://www.caixa.gov.br/Downloads/sinapi-cadernos-tecnicos/SINAPI-CT-ARMACAO-DE-ESTACAS.pdf" TargetMode="External"/><Relationship Id="rId3006" Type="http://schemas.openxmlformats.org/officeDocument/2006/relationships/hyperlink" Target="https://www.caixa.gov.br/Downloads/sinapi-cadernos-tecnicos/SINAPI-CT-EQUIPAMENTOS-DE-PROTECAO-COLETIVA.pdf" TargetMode="External"/><Relationship Id="rId4404" Type="http://schemas.openxmlformats.org/officeDocument/2006/relationships/hyperlink" Target="https://www.caixa.gov.br/Downloads/sinapi-cadernos-tecnicos/SINAPI-CT-INSTALACOES-ELETRICAS-ELETRODUTOS-EMBUTIDOS-CABOS-CAIXAS-TOMADAS-E-INTERRUPTORES.pdf" TargetMode="External"/><Relationship Id="rId7974" Type="http://schemas.openxmlformats.org/officeDocument/2006/relationships/hyperlink" Target="https://www.caixa.gov.br/Downloads/sinapi-cadernos-tecnicos/SINAPI-CT-PINTURA-PARA-PISOS-E-PARA-SINALIZACAO-HORIZONTAL-E-VERTICAL.pdf" TargetMode="External"/><Relationship Id="rId3420" Type="http://schemas.openxmlformats.org/officeDocument/2006/relationships/hyperlink" Target="https://www.caixa.gov.br/Downloads/sinapi-cadernos-tecnicos/SINAPI-CT-ESGOTAMENTO-DE-VALA-E-REBAIXAMENTO-DO-LENCOL-FREATICO.pdf" TargetMode="External"/><Relationship Id="rId6576" Type="http://schemas.openxmlformats.org/officeDocument/2006/relationships/hyperlink" Target="https://www.caixa.gov.br/Downloads/sinapi-cadernos-tecnicos/SINAPI-CT-INSTALACOES-EM-COBRE.pdf" TargetMode="External"/><Relationship Id="rId6990" Type="http://schemas.openxmlformats.org/officeDocument/2006/relationships/hyperlink" Target="https://www.caixa.gov.br/Downloads/sinapi-metodologia/Livro_SINAPI_Calculos_Parametros.pdf" TargetMode="External"/><Relationship Id="rId7627" Type="http://schemas.openxmlformats.org/officeDocument/2006/relationships/hyperlink" Target="https://www.caixa.gov.br/Downloads/sinapi-cadernos-tecnicos/SINAPI-CT-PARQUINHOS-E-EQUIPAMENTOS-DE-GINASTICA-AO-AR-LIVRE.pdf" TargetMode="External"/><Relationship Id="rId341" Type="http://schemas.openxmlformats.org/officeDocument/2006/relationships/hyperlink" Target="https://www.caixa.gov.br/Downloads/sinapi-cadernos-tecnicos/SINAPI-CT-ARRASAMENTO-DE-ESTACAS.pdf" TargetMode="External"/><Relationship Id="rId2022" Type="http://schemas.openxmlformats.org/officeDocument/2006/relationships/hyperlink" Target="https://www.caixa.gov.br/Downloads/sinapi-cadernos-tecnicos/SINAPI-CT-DEPRECIACAO-JUROS-IMPOSTOS-E-SEGUROS-MANUTENCAO-E-MATERIAIS-NA-OPERACAO-DOS-EQUIPAMENTOS.pdf" TargetMode="External"/><Relationship Id="rId5178" Type="http://schemas.openxmlformats.org/officeDocument/2006/relationships/hyperlink" Target="https://www.caixa.gov.br/Downloads/sinapi-cadernos-tecnicos/SINAPI-CT-INSTALACOES-HIDRAULICAS-EM-PEX.pdf" TargetMode="External"/><Relationship Id="rId5592" Type="http://schemas.openxmlformats.org/officeDocument/2006/relationships/hyperlink" Target="https://www.caixa.gov.br/Downloads/sinapi-cadernos-tecnicos/SINAPI-CT-INSTALACOES-PREDIAIS-DE-AGUA-FRIA-EM-PVC.pdf" TargetMode="External"/><Relationship Id="rId6229" Type="http://schemas.openxmlformats.org/officeDocument/2006/relationships/hyperlink" Target="https://www.caixa.gov.br/Downloads/sinapi-cadernos-tecnicos/SINAPI-CT-INSTALACOES-DE-GAS-E-INCENDIO-EM-ACO-E-FERRO-GALVANIZADO.pdf" TargetMode="External"/><Relationship Id="rId6643" Type="http://schemas.openxmlformats.org/officeDocument/2006/relationships/hyperlink" Target="https://www.caixa.gov.br/Downloads/sinapi-cadernos-tecnicos/SINAPI-CT-INSTALACOES-PARA-CANTEIROS-DE-OBRAS.pdf" TargetMode="External"/><Relationship Id="rId1788" Type="http://schemas.openxmlformats.org/officeDocument/2006/relationships/hyperlink" Target="https://www.caixa.gov.br/Downloads/sinapi-cadernos-tecnicos/SINAPI-CT-CUSTOS-HORARIOS-PRODUTIVO-E-IMPRODUTIVO-DOS-EQUIPAMENTOS.pdf" TargetMode="External"/><Relationship Id="rId2839" Type="http://schemas.openxmlformats.org/officeDocument/2006/relationships/hyperlink" Target="https://www.caixa.gov.br/Downloads/sinapi-cadernos-tecnicos/SINAPI-CT-DUTOS-PARA-AR-CONDICIONADO.pdf" TargetMode="External"/><Relationship Id="rId4194" Type="http://schemas.openxmlformats.org/officeDocument/2006/relationships/hyperlink" Target="https://www.caixa.gov.br/Downloads/sinapi-cadernos-tecnicos/SINAPI-CT-GESSO.pdf" TargetMode="External"/><Relationship Id="rId5245" Type="http://schemas.openxmlformats.org/officeDocument/2006/relationships/hyperlink" Target="https://www.caixa.gov.br/Downloads/sinapi-cadernos-tecnicos/SINAPI-CT-INSTALACOES-HIDRAULICAS-EM-PEX.pdf" TargetMode="External"/><Relationship Id="rId6710" Type="http://schemas.openxmlformats.org/officeDocument/2006/relationships/hyperlink" Target="https://www.caixa.gov.br/Downloads/sinapi-cadernos-tecnicos/SINAPI-CT-LIGACOES-PREDIAIS-DE-AGUA-E-ESGOTO.pdf" TargetMode="External"/><Relationship Id="rId4261" Type="http://schemas.openxmlformats.org/officeDocument/2006/relationships/hyperlink" Target="https://www.caixa.gov.br/Downloads/sinapi-cadernos-tecnicos/SINAPI-CT-GUIAS-E-SARJETAS.pdf" TargetMode="External"/><Relationship Id="rId5312" Type="http://schemas.openxmlformats.org/officeDocument/2006/relationships/hyperlink" Target="https://www.caixa.gov.br/Downloads/sinapi-cadernos-tecnicos/SINAPI-CT-INSTALACOES-HIDRAULICAS-EM-PPR.pdf" TargetMode="External"/><Relationship Id="rId8468" Type="http://schemas.openxmlformats.org/officeDocument/2006/relationships/hyperlink" Target="https://www.caixa.gov.br/Downloads/sinapi-cadernos-tecnicos/SINAPI-CT-RASGOS-E-FIXACOES.pdf" TargetMode="External"/><Relationship Id="rId9519" Type="http://schemas.openxmlformats.org/officeDocument/2006/relationships/hyperlink" Target="https://www.caixa.gov.br/Downloads/sinapi-cadernos-tecnicos/SINAPI-CT-VIDROS-E-ESPELHOS.pdf" TargetMode="External"/><Relationship Id="rId1508" Type="http://schemas.openxmlformats.org/officeDocument/2006/relationships/hyperlink" Target="https://www.caixa.gov.br/Downloads/sinapi-cadernos-tecnicos/SINAPI-CT-CUSTOS-HORARIOS-PRODUTIVO-E-IMPRODUTIVO-DOS-EQUIPAMENTOS.pdf" TargetMode="External"/><Relationship Id="rId1855" Type="http://schemas.openxmlformats.org/officeDocument/2006/relationships/hyperlink" Target="https://www.caixa.gov.br/Downloads/sinapi-cadernos-tecnicos/SINAPI-CT-DEMOLICOES-E-REMOCOES.pdf" TargetMode="External"/><Relationship Id="rId2906" Type="http://schemas.openxmlformats.org/officeDocument/2006/relationships/hyperlink" Target="https://www.caixa.gov.br/Downloads/sinapi-cadernos-tecnicos/SINAPI-CT-ELETROCALHAS.pdf" TargetMode="External"/><Relationship Id="rId7484" Type="http://schemas.openxmlformats.org/officeDocument/2006/relationships/hyperlink" Target="https://www.caixa.gov.br/Downloads/sinapi-cadernos-tecnicos/SINAPI-CT-PAISAGISMO-PLANTIO.pdf" TargetMode="External"/><Relationship Id="rId8535" Type="http://schemas.openxmlformats.org/officeDocument/2006/relationships/hyperlink" Target="https://www.caixa.gov.br/Downloads/sinapi-cadernos-tecnicos/SINAPI-CT-RECOMPOSICAO-DE-PAVIMENTOS.pdf" TargetMode="External"/><Relationship Id="rId8882" Type="http://schemas.openxmlformats.org/officeDocument/2006/relationships/hyperlink" Target="https://www.caixa.gov.br/Downloads/sinapi-cadernos-tecnicos/SINAPI-CT-SISTEMA-DE-PROTECAO-CONTRA-DESCARGAS-ATMOSFERICAS-SPDA.pdf" TargetMode="External"/><Relationship Id="rId1922" Type="http://schemas.openxmlformats.org/officeDocument/2006/relationships/hyperlink" Target="https://www.caixa.gov.br/Downloads/sinapi-cadernos-tecnicos/SINAPI-CT-DEPRECIACAO-JUROS-IMPOSTOS-E-SEGUROS-MANUTENCAO-E-MATERIAIS-NA-OPERACAO-DOS-EQUIPAMENTOS.pdf" TargetMode="External"/><Relationship Id="rId6086" Type="http://schemas.openxmlformats.org/officeDocument/2006/relationships/hyperlink" Target="https://www.caixa.gov.br/Downloads/sinapi-cadernos-tecnicos/SINAPI-CT-INSTALACOES-DE-GAS-E-INCENDIO-EM-ACO-E-FERRO-GALVANIZADO.pdf" TargetMode="External"/><Relationship Id="rId7137" Type="http://schemas.openxmlformats.org/officeDocument/2006/relationships/hyperlink" Target="https://www.caixa.gov.br/Downloads/sinapi-cadernos-tecnicos/SINAPI-CT-LOCACAO-DE-OBRAS.pdf" TargetMode="External"/><Relationship Id="rId7551" Type="http://schemas.openxmlformats.org/officeDocument/2006/relationships/hyperlink" Target="https://www.caixa.gov.br/Downloads/sinapi-cadernos-tecnicos/SINAPI-CT-PAREDES-DE-CONCRETO-ESTUCAMENTO.pdf" TargetMode="External"/><Relationship Id="rId8602" Type="http://schemas.openxmlformats.org/officeDocument/2006/relationships/hyperlink" Target="https://www.caixa.gov.br/Downloads/sinapi-cadernos-tecnicos/SINAPI-CT-REDES-DE-LOGICA-TELEFONIA-E-IMAGEM.pdf" TargetMode="External"/><Relationship Id="rId2696" Type="http://schemas.openxmlformats.org/officeDocument/2006/relationships/hyperlink" Target="https://www.caixa.gov.br/Downloads/sinapi-cadernos-tecnicos/SINAPI-CT-DEPRECIACAO-JUROS-IMPOSTOS-E-SEGUROS-MANUTENCAO-E-MATERIAIS-NA-OPERACAO-DOS-EQUIPAMENTOS.pdf" TargetMode="External"/><Relationship Id="rId3747" Type="http://schemas.openxmlformats.org/officeDocument/2006/relationships/hyperlink" Target="https://www.caixa.gov.br/Downloads/sinapi-cadernos-tecnicos/SINAPI-CT-ESTRUTURAS-DE-CONTENCAO-ESTACAS-PAREDES-DIAFRAGMA-E-MURETA-GUIA.pdf" TargetMode="External"/><Relationship Id="rId6153" Type="http://schemas.openxmlformats.org/officeDocument/2006/relationships/hyperlink" Target="https://www.caixa.gov.br/Downloads/sinapi-cadernos-tecnicos/SINAPI-CT-INSTALACOES-DE-GAS-E-INCENDIO-EM-ACO-E-FERRO-GALVANIZADO.pdf" TargetMode="External"/><Relationship Id="rId7204" Type="http://schemas.openxmlformats.org/officeDocument/2006/relationships/hyperlink" Target="https://www.caixa.gov.br/Downloads/sinapi-cadernos-tecnicos/SINAPI-CT-LOUCAS-E-METAIS.pdf" TargetMode="External"/><Relationship Id="rId668" Type="http://schemas.openxmlformats.org/officeDocument/2006/relationships/hyperlink" Target="https://www.caixa.gov.br/Downloads/sinapi-cadernos-tecnicos/SINAPI-CT-ASSENTAMENTO-DE-TUBOS-DE-ESGOTO-OU-DRENAGEM-PLUVIAL-EM-CONCRETO.pdf" TargetMode="External"/><Relationship Id="rId1298" Type="http://schemas.openxmlformats.org/officeDocument/2006/relationships/hyperlink" Target="https://www.caixa.gov.br/Downloads/sinapi-cadernos-tecnicos/SINAPI-CT-CONCRETAGEM-PARA-ESTRUTURAS-DE-CONCRETO-ARMADO.pdf" TargetMode="External"/><Relationship Id="rId2349" Type="http://schemas.openxmlformats.org/officeDocument/2006/relationships/hyperlink" Target="https://www.caixa.gov.br/Downloads/sinapi-cadernos-tecnicos/SINAPI-CT-DEPRECIACAO-JUROS-IMPOSTOS-E-SEGUROS-MANUTENCAO-E-MATERIAIS-NA-OPERACAO-DOS-EQUIPAMENTOS.pdf" TargetMode="External"/><Relationship Id="rId2763" Type="http://schemas.openxmlformats.org/officeDocument/2006/relationships/hyperlink" Target="https://www.caixa.gov.br/Downloads/sinapi-cadernos-tecnicos/SINAPI-CT-DRENOS.pdf" TargetMode="External"/><Relationship Id="rId3814" Type="http://schemas.openxmlformats.org/officeDocument/2006/relationships/hyperlink" Target="https://www.caixa.gov.br/Downloads/sinapi-cadernos-tecnicos/SINAPI-CT-ESTRUTURAS-DE-MADEIRA.pdf" TargetMode="External"/><Relationship Id="rId6220" Type="http://schemas.openxmlformats.org/officeDocument/2006/relationships/hyperlink" Target="https://www.caixa.gov.br/Downloads/sinapi-cadernos-tecnicos/SINAPI-CT-INSTALACOES-DE-GAS-E-INCENDIO-EM-ACO-E-FERRO-GALVANIZADO.pdf" TargetMode="External"/><Relationship Id="rId9376" Type="http://schemas.openxmlformats.org/officeDocument/2006/relationships/hyperlink" Target="https://www.caixa.gov.br/Downloads/sinapi-cadernos-tecnicos/SINAPI-CT-TRANSPORTE-CARGA-E-DESCARGA-DE-MATERIAIS.pdf" TargetMode="External"/><Relationship Id="rId735" Type="http://schemas.openxmlformats.org/officeDocument/2006/relationships/hyperlink" Target="https://www.caixa.gov.br/Downloads/sinapi-cadernos-tecnicos/SINAPI-CT-ATERRO-E-REATERRO-DE-VALAS.pdf" TargetMode="External"/><Relationship Id="rId1365" Type="http://schemas.openxmlformats.org/officeDocument/2006/relationships/hyperlink" Target="https://www.caixa.gov.br/Downloads/sinapi-cadernos-tecnicos/SINAPI-CT-CONCRETO-PROTENDIDO.pdf" TargetMode="External"/><Relationship Id="rId2416" Type="http://schemas.openxmlformats.org/officeDocument/2006/relationships/hyperlink" Target="https://www.caixa.gov.br/Downloads/sinapi-cadernos-tecnicos/SINAPI-CT-DEPRECIACAO-JUROS-IMPOSTOS-E-SEGUROS-MANUTENCAO-E-MATERIAIS-NA-OPERACAO-DOS-EQUIPAMENTOS.pdf" TargetMode="External"/><Relationship Id="rId8392" Type="http://schemas.openxmlformats.org/officeDocument/2006/relationships/hyperlink" Target="https://www.caixa.gov.br/Downloads/sinapi-cadernos-tecnicos/SINAPI-CT-RASGOS-E-FIXACOES.pdf" TargetMode="External"/><Relationship Id="rId9029" Type="http://schemas.openxmlformats.org/officeDocument/2006/relationships/hyperlink" Target="https://www.caixa.gov.br/Downloads/sinapi-cadernos-tecnicos/SINAPI-CT-TRANSFORMADORES.pdf" TargetMode="External"/><Relationship Id="rId9443" Type="http://schemas.openxmlformats.org/officeDocument/2006/relationships/hyperlink" Target="https://www.caixa.gov.br/Downloads/sinapi-cadernos-tecnicos/SINAPI-CT-TUBULACAO-FLANGEADA-PARA-REDES-DE-AGUA.pdf" TargetMode="External"/><Relationship Id="rId1018" Type="http://schemas.openxmlformats.org/officeDocument/2006/relationships/hyperlink" Target="https://www.caixa.gov.br/Downloads/sinapi-cadernos-tecnicos/SINAPI-CT-BOCAS-PARA-BUEIROS.pdf" TargetMode="External"/><Relationship Id="rId1432" Type="http://schemas.openxmlformats.org/officeDocument/2006/relationships/hyperlink" Target="https://www.caixa.gov.br/Downloads/sinapi-cadernos-tecnicos/SINAPI-CT-CONTRAPISO.pdf" TargetMode="External"/><Relationship Id="rId2830" Type="http://schemas.openxmlformats.org/officeDocument/2006/relationships/hyperlink" Target="https://www.caixa.gov.br/Downloads/sinapi-cadernos-tecnicos/SINAPI-CT-DUTOS-PARA-AR-CONDICIONADO.pdf" TargetMode="External"/><Relationship Id="rId4588" Type="http://schemas.openxmlformats.org/officeDocument/2006/relationships/hyperlink" Target="https://www.caixa.gov.br/Downloads/sinapi-cadernos-tecnicos/SINAPI-CT-INSTALACOES-ELETRICAS-ELETRODUTOS-CONEXOES-E-CONDULETES-APARENTES.pdf" TargetMode="External"/><Relationship Id="rId5639" Type="http://schemas.openxmlformats.org/officeDocument/2006/relationships/hyperlink" Target="https://www.caixa.gov.br/Downloads/sinapi-cadernos-tecnicos/SINAPI-CT-INSTALACOES-PREDIAIS-DE-AGUA-FRIA-EM-PVC.pdf" TargetMode="External"/><Relationship Id="rId5986" Type="http://schemas.openxmlformats.org/officeDocument/2006/relationships/hyperlink" Target="https://www.caixa.gov.br/Downloads/sinapi-cadernos-tecnicos/SINAPI-CT-INSTALACOES-DE-GAS-E-INCENDIO-EM-ACO-E-FERRO-GALVANIZADO.pdf" TargetMode="External"/><Relationship Id="rId8045" Type="http://schemas.openxmlformats.org/officeDocument/2006/relationships/hyperlink" Target="https://www.caixa.gov.br/Downloads/sinapi-cadernos-tecnicos/SINAPI-CT-POSTES-DE-CONCRETO-E-METALICOS.pdf" TargetMode="External"/><Relationship Id="rId71" Type="http://schemas.openxmlformats.org/officeDocument/2006/relationships/hyperlink" Target="https://www.caixa.gov.br/Downloads/sinapi-cadernos-tecnicos/SINAPI-CT-ALVENARIA-DE-VEDACAO.pdf" TargetMode="External"/><Relationship Id="rId802" Type="http://schemas.openxmlformats.org/officeDocument/2006/relationships/hyperlink" Target="https://www.caixa.gov.br/Downloads/sinapi-cadernos-tecnicos/SINAPI-CT-ATERROS-BASES-SUB-BASES-E-IMPRIMACOES.pdf" TargetMode="External"/><Relationship Id="rId7061" Type="http://schemas.openxmlformats.org/officeDocument/2006/relationships/hyperlink" Target="https://www.caixa.gov.br/Downloads/sinapi-metodologia/Livro_SINAPI_Calculos_Parametros.pdf" TargetMode="External"/><Relationship Id="rId8112" Type="http://schemas.openxmlformats.org/officeDocument/2006/relationships/hyperlink" Target="https://www.caixa.gov.br/Downloads/sinapi-cadernos-tecnicos/SINAPI-CT-POCOS-DE-VISITA-E-CAIXAS-PARA-BOCAS-DE-LOBO.pdf" TargetMode="External"/><Relationship Id="rId9510" Type="http://schemas.openxmlformats.org/officeDocument/2006/relationships/hyperlink" Target="https://www.caixa.gov.br/Downloads/sinapi-cadernos-tecnicos/SINAPI-CT-VERGAS-CONTRAVERGAS-E-FIXACAO-DE-ALVENARIA.pdf" TargetMode="External"/><Relationship Id="rId4655" Type="http://schemas.openxmlformats.org/officeDocument/2006/relationships/hyperlink" Target="https://www.caixa.gov.br/Downloads/sinapi-cadernos-tecnicos/SINAPI-CT-INSTALACOES-ELETRICAS-QUADROS-CABOS-DISJUNTORES-CONTATORES-E-BARRAMENTOS-BLINDADOS.pdf" TargetMode="External"/><Relationship Id="rId5706" Type="http://schemas.openxmlformats.org/officeDocument/2006/relationships/hyperlink" Target="https://www.caixa.gov.br/Downloads/sinapi-cadernos-tecnicos/SINAPI-CT-INSTALACOES-PREDIAIS-DE-AGUA-QUENTE-EM-CPVC.pdf" TargetMode="External"/><Relationship Id="rId178" Type="http://schemas.openxmlformats.org/officeDocument/2006/relationships/hyperlink" Target="https://www.caixa.gov.br/Downloads/sinapi-cadernos-tecnicos/SINAPI-CT-ARGAMASSAS.pdf" TargetMode="External"/><Relationship Id="rId3257" Type="http://schemas.openxmlformats.org/officeDocument/2006/relationships/hyperlink" Target="https://www.caixa.gov.br/Downloads/sinapi-cadernos-tecnicos/SINAPI-CT-ESCAVACAO-VERTICAL-A-CEU-ABERTO.pdf" TargetMode="External"/><Relationship Id="rId3671" Type="http://schemas.openxmlformats.org/officeDocument/2006/relationships/hyperlink" Target="https://www.caixa.gov.br/Downloads/sinapi-cadernos-tecnicos/SINAPI-CT-ESTRUTURA-E-TRAMA-PARA-COBERTURA.pdf" TargetMode="External"/><Relationship Id="rId4308" Type="http://schemas.openxmlformats.org/officeDocument/2006/relationships/hyperlink" Target="https://www.caixa.gov.br/Downloads/sinapi-cadernos-tecnicos/SINAPI-CT-ILUMINACAO-PREDIAL-E-MONITORAMENTO.pdf" TargetMode="External"/><Relationship Id="rId4722" Type="http://schemas.openxmlformats.org/officeDocument/2006/relationships/hyperlink" Target="https://www.caixa.gov.br/Downloads/sinapi-cadernos-tecnicos/SINAPI-CT-INSTALACOES-ELETRICAS-QUADROS-CABOS-DISJUNTORES-CONTATORES-E-BARRAMENTOS-BLINDADOS.pdf" TargetMode="External"/><Relationship Id="rId7878" Type="http://schemas.openxmlformats.org/officeDocument/2006/relationships/hyperlink" Target="https://www.caixa.gov.br/Downloads/sinapi-cadernos-tecnicos/SINAPI-CT-PINTURA-EM-MADEIRA.pdf" TargetMode="External"/><Relationship Id="rId8929" Type="http://schemas.openxmlformats.org/officeDocument/2006/relationships/hyperlink" Target="https://www.caixa.gov.br/Downloads/sinapi-cadernos-tecnicos/SINAPI-CT-SISTEMAS-DE-MEDICAO.pdf" TargetMode="External"/><Relationship Id="rId592" Type="http://schemas.openxmlformats.org/officeDocument/2006/relationships/hyperlink" Target="https://www.caixa.gov.br/Downloads/sinapi-cadernos-tecnicos/SINAPI-CT-ASSENTAMENTO-DE-TUBOS-DE-PVC-E-METALICOS-EM-REDES-DE-AGUA.pdf" TargetMode="External"/><Relationship Id="rId2273" Type="http://schemas.openxmlformats.org/officeDocument/2006/relationships/hyperlink" Target="https://www.caixa.gov.br/Downloads/sinapi-cadernos-tecnicos/SINAPI-CT-DEPRECIACAO-JUROS-IMPOSTOS-E-SEGUROS-MANUTENCAO-E-MATERIAIS-NA-OPERACAO-DOS-EQUIPAMENTOS.pdf" TargetMode="External"/><Relationship Id="rId3324" Type="http://schemas.openxmlformats.org/officeDocument/2006/relationships/hyperlink" Target="https://www.caixa.gov.br/Downloads/sinapi-cadernos-tecnicos/SINAPI-CT-ESCAVACAO-DE-VALAS.pdf" TargetMode="External"/><Relationship Id="rId6894" Type="http://schemas.openxmlformats.org/officeDocument/2006/relationships/hyperlink" Target="https://www.caixa.gov.br/Downloads/sinapi-metodologia/Livro_SINAPI_Calculos_Parametros.pdf" TargetMode="External"/><Relationship Id="rId7945" Type="http://schemas.openxmlformats.org/officeDocument/2006/relationships/hyperlink" Target="https://www.caixa.gov.br/Downloads/sinapi-cadernos-tecnicos/SINAPI-CT-PINTURA-EM-SUPERFICIES-METALICAS.pdf" TargetMode="External"/><Relationship Id="rId245" Type="http://schemas.openxmlformats.org/officeDocument/2006/relationships/hyperlink" Target="https://www.caixa.gov.br/Downloads/sinapi-cadernos-tecnicos/SINAPI-CT-ARGAMASSAS.pdf" TargetMode="External"/><Relationship Id="rId2340" Type="http://schemas.openxmlformats.org/officeDocument/2006/relationships/hyperlink" Target="https://www.caixa.gov.br/Downloads/sinapi-cadernos-tecnicos/SINAPI-CT-DEPRECIACAO-JUROS-IMPOSTOS-E-SEGUROS-MANUTENCAO-E-MATERIAIS-NA-OPERACAO-DOS-EQUIPAMENTOS.pdf" TargetMode="External"/><Relationship Id="rId5496" Type="http://schemas.openxmlformats.org/officeDocument/2006/relationships/hyperlink" Target="https://www.caixa.gov.br/Downloads/sinapi-cadernos-tecnicos/SINAPI-CT-INSTALACOES-PREDIAIS-DE-AGUA-FRIA-EM-PVC.pdf" TargetMode="External"/><Relationship Id="rId6547" Type="http://schemas.openxmlformats.org/officeDocument/2006/relationships/hyperlink" Target="https://www.caixa.gov.br/Downloads/sinapi-cadernos-tecnicos/SINAPI-CT-INSTALACOES-EM-COBRE.pdf" TargetMode="External"/><Relationship Id="rId312" Type="http://schemas.openxmlformats.org/officeDocument/2006/relationships/hyperlink" Target="https://www.caixa.gov.br/Downloads/sinapi-cadernos-tecnicos/SINAPI-CT-ARMACAO-PARA-ESTRUTURAS-DE-CONCRETO-ARMADO.pdf" TargetMode="External"/><Relationship Id="rId4098" Type="http://schemas.openxmlformats.org/officeDocument/2006/relationships/hyperlink" Target="https://www.caixa.gov.br/Downloads/sinapi-cadernos-tecnicos/SINAPI-CT-FORMAS-PARA-ESTRUTURAS-DE-CONCRETO-ARMADO.pdf" TargetMode="External"/><Relationship Id="rId5149" Type="http://schemas.openxmlformats.org/officeDocument/2006/relationships/hyperlink" Target="https://www.caixa.gov.br/Downloads/sinapi-cadernos-tecnicos/SINAPI-CT-INSTALACOES-HIDRAULICAS-EM-PEX.pdf" TargetMode="External"/><Relationship Id="rId5563" Type="http://schemas.openxmlformats.org/officeDocument/2006/relationships/hyperlink" Target="https://www.caixa.gov.br/Downloads/sinapi-cadernos-tecnicos/SINAPI-CT-INSTALACOES-PREDIAIS-DE-AGUA-FRIA-EM-PVC.pdf" TargetMode="External"/><Relationship Id="rId6961" Type="http://schemas.openxmlformats.org/officeDocument/2006/relationships/hyperlink" Target="https://www.caixa.gov.br/Downloads/sinapi-metodologia/Livro_SINAPI_Calculos_Parametros.pdf" TargetMode="External"/><Relationship Id="rId9020" Type="http://schemas.openxmlformats.org/officeDocument/2006/relationships/hyperlink" Target="https://www.caixa.gov.br/Downloads/sinapi-cadernos-tecnicos/SINAPI-CT-TELHAMENTO-PARA-COBERTURA.pdf" TargetMode="External"/><Relationship Id="rId4165" Type="http://schemas.openxmlformats.org/officeDocument/2006/relationships/hyperlink" Target="https://www.caixa.gov.br/Downloads/sinapi-cadernos-tecnicos/SINAPI-CT-GALERIAS-COM-ADUELAS-DE-CONCRETO.pdf" TargetMode="External"/><Relationship Id="rId5216" Type="http://schemas.openxmlformats.org/officeDocument/2006/relationships/hyperlink" Target="https://www.caixa.gov.br/Downloads/sinapi-cadernos-tecnicos/SINAPI-CT-INSTALACOES-HIDRAULICAS-EM-PEX.pdf" TargetMode="External"/><Relationship Id="rId6614" Type="http://schemas.openxmlformats.org/officeDocument/2006/relationships/hyperlink" Target="https://www.caixa.gov.br/Downloads/sinapi-cadernos-tecnicos/SINAPI-CT-INSTALACOES-EM-COBRE.pdf" TargetMode="External"/><Relationship Id="rId1759" Type="http://schemas.openxmlformats.org/officeDocument/2006/relationships/hyperlink" Target="https://www.caixa.gov.br/Downloads/sinapi-cadernos-tecnicos/SINAPI-CT-CUSTOS-HORARIOS-PRODUTIVO-E-IMPRODUTIVO-DOS-EQUIPAMENTOS.pdf" TargetMode="External"/><Relationship Id="rId3181" Type="http://schemas.openxmlformats.org/officeDocument/2006/relationships/hyperlink" Target="https://www.caixa.gov.br/Downloads/sinapi-cadernos-tecnicos/SINAPI-CT-ESCAVACAO-HORIZONTAL.pdf" TargetMode="External"/><Relationship Id="rId5630" Type="http://schemas.openxmlformats.org/officeDocument/2006/relationships/hyperlink" Target="https://www.caixa.gov.br/Downloads/sinapi-cadernos-tecnicos/SINAPI-CT-INSTALACOES-PREDIAIS-DE-AGUA-FRIA-EM-PVC.pdf" TargetMode="External"/><Relationship Id="rId8786" Type="http://schemas.openxmlformats.org/officeDocument/2006/relationships/hyperlink" Target="https://www.caixa.gov.br/Downloads/sinapi-cadernos-tecnicos/SINAPI-CT-REVESTIMENTOS-CERAMICOS-INTERNOS.pdf" TargetMode="External"/><Relationship Id="rId1826" Type="http://schemas.openxmlformats.org/officeDocument/2006/relationships/hyperlink" Target="https://www.caixa.gov.br/Downloads/sinapi-cadernos-tecnicos/SINAPI-CT-CUSTOS-HORARIOS-PRODUTIVO-E-IMPRODUTIVO-DOS-EQUIPAMENTOS.pdf" TargetMode="External"/><Relationship Id="rId4232" Type="http://schemas.openxmlformats.org/officeDocument/2006/relationships/hyperlink" Target="https://www.caixa.gov.br/Downloads/sinapi-cadernos-tecnicos/SINAPI-CT-GUARDA-CORPO-CORRIMAO-E-GRADE-PARA-ESQUADRIAS.pdf" TargetMode="External"/><Relationship Id="rId7388" Type="http://schemas.openxmlformats.org/officeDocument/2006/relationships/hyperlink" Target="https://www.caixa.gov.br/Downloads/sinapi-cadernos-tecnicos/SINAPI-CT-MASSA-UNICA-INTERNA.pdf" TargetMode="External"/><Relationship Id="rId8439" Type="http://schemas.openxmlformats.org/officeDocument/2006/relationships/hyperlink" Target="https://www.caixa.gov.br/Downloads/sinapi-cadernos-tecnicos/SINAPI-CT-RASGOS-E-FIXACOES.pdf" TargetMode="External"/><Relationship Id="rId8853" Type="http://schemas.openxmlformats.org/officeDocument/2006/relationships/hyperlink" Target="https://www.caixa.gov.br/Downloads/sinapi-cadernos-tecnicos/SINAPI-CT-SINALIZACAO-VERTICAL-VIARIA.pdf" TargetMode="External"/><Relationship Id="rId3998" Type="http://schemas.openxmlformats.org/officeDocument/2006/relationships/hyperlink" Target="https://www.caixa.gov.br/Downloads/sinapi-cadernos-tecnicos/SINAPI-CT-FUNDACOES-RASAS-(BLOCOS-SAPATAS-VIGAS-BALDRAME).pdf" TargetMode="External"/><Relationship Id="rId7455" Type="http://schemas.openxmlformats.org/officeDocument/2006/relationships/hyperlink" Target="https://www.caixa.gov.br/Downloads/sinapi-cadernos-tecnicos/SINAPI-CT-MONOCAPA.pdf" TargetMode="External"/><Relationship Id="rId8506" Type="http://schemas.openxmlformats.org/officeDocument/2006/relationships/hyperlink" Target="https://www.caixa.gov.br/Downloads/sinapi-cadernos-tecnicos/SINAPI-CT-RECOMPOSICAO-DE-PAVIMENTOS.pdf" TargetMode="External"/><Relationship Id="rId8920" Type="http://schemas.openxmlformats.org/officeDocument/2006/relationships/hyperlink" Target="https://www.caixa.gov.br/Downloads/sinapi-cadernos-tecnicos/SINAPI-CT-SISTEMAS-DE-MEDICAO.pdf" TargetMode="External"/><Relationship Id="rId6057" Type="http://schemas.openxmlformats.org/officeDocument/2006/relationships/hyperlink" Target="https://www.caixa.gov.br/Downloads/sinapi-cadernos-tecnicos/SINAPI-CT-INSTALACOES-DE-GAS-E-INCENDIO-EM-ACO-E-FERRO-GALVANIZADO.pdf" TargetMode="External"/><Relationship Id="rId6471" Type="http://schemas.openxmlformats.org/officeDocument/2006/relationships/hyperlink" Target="https://www.caixa.gov.br/Downloads/sinapi-cadernos-tecnicos/SINAPI-CT-INSTALACOES-EM-COBRE.pdf" TargetMode="External"/><Relationship Id="rId7108" Type="http://schemas.openxmlformats.org/officeDocument/2006/relationships/hyperlink" Target="https://www.caixa.gov.br/Downloads/sinapi-metodologia/Livro_SINAPI_Calculos_Parametros.pdf" TargetMode="External"/><Relationship Id="rId7522" Type="http://schemas.openxmlformats.org/officeDocument/2006/relationships/hyperlink" Target="https://www.caixa.gov.br/Downloads/sinapi-cadernos-tecnicos/SINAPI-CT-PAREDES-DE-CONCRETO-CONCRETAGEM.pdf" TargetMode="External"/><Relationship Id="rId986" Type="http://schemas.openxmlformats.org/officeDocument/2006/relationships/hyperlink" Target="https://www.caixa.gov.br/Downloads/sinapi-cadernos-tecnicos/SINAPI-CT-BOCAS-PARA-BUEIROS.pdf" TargetMode="External"/><Relationship Id="rId2667" Type="http://schemas.openxmlformats.org/officeDocument/2006/relationships/hyperlink" Target="https://www.caixa.gov.br/Downloads/sinapi-cadernos-tecnicos/SINAPI-CT-DEPRECIACAO-JUROS-IMPOSTOS-E-SEGUROS-MANUTENCAO-E-MATERIAIS-NA-OPERACAO-DOS-EQUIPAMENTOS.pdf" TargetMode="External"/><Relationship Id="rId3718" Type="http://schemas.openxmlformats.org/officeDocument/2006/relationships/hyperlink" Target="https://www.caixa.gov.br/Downloads/sinapi-cadernos-tecnicos/SINAPI-CT-ESTRUTURA-E-TRAMA-PARA-COBERTURA.pdf" TargetMode="External"/><Relationship Id="rId5073" Type="http://schemas.openxmlformats.org/officeDocument/2006/relationships/hyperlink" Target="https://www.caixa.gov.br/Downloads/sinapi-cadernos-tecnicos/SINAPI-CT-INSTALACOES-HIDRAULICAS-RESERVACAO-E-BOMBAS-DE-RECALQUE.pdf" TargetMode="External"/><Relationship Id="rId6124" Type="http://schemas.openxmlformats.org/officeDocument/2006/relationships/hyperlink" Target="https://www.caixa.gov.br/Downloads/sinapi-cadernos-tecnicos/SINAPI-CT-INSTALACOES-DE-GAS-E-INCENDIO-EM-ACO-E-FERRO-GALVANIZADO.pdf" TargetMode="External"/><Relationship Id="rId9694" Type="http://schemas.openxmlformats.org/officeDocument/2006/relationships/hyperlink" Target="https://www.caixa.gov.br/Downloads/sinapi-cadernos-tecnicos/SINAPI-CT-VALVULAS-PARA-REDES-DE-SANEAMENTO.pdf" TargetMode="External"/><Relationship Id="rId639" Type="http://schemas.openxmlformats.org/officeDocument/2006/relationships/hyperlink" Target="https://www.caixa.gov.br/Downloads/sinapi-cadernos-tecnicos/SINAPI-CT-ASSENTAMENTO-DE-TUBOS-DE-ESGOTO-OU-DRENAGEM-PLUVIAL-EM-CONCRETO.pdf" TargetMode="External"/><Relationship Id="rId1269" Type="http://schemas.openxmlformats.org/officeDocument/2006/relationships/hyperlink" Target="https://www.caixa.gov.br/Downloads/sinapi-cadernos-tecnicos/SINAPI-CT-CHAPISCO.pdf" TargetMode="External"/><Relationship Id="rId5140" Type="http://schemas.openxmlformats.org/officeDocument/2006/relationships/hyperlink" Target="https://www.caixa.gov.br/Downloads/sinapi-cadernos-tecnicos/SINAPI-CT-INSTALACOES-HIDRAULICAS-EM-PEX.pdf" TargetMode="External"/><Relationship Id="rId8296" Type="http://schemas.openxmlformats.org/officeDocument/2006/relationships/hyperlink" Target="https://www.caixa.gov.br/Downloads/sinapi-cadernos-tecnicos/SINAPI-CT-PRODUCAO-DE-CONCRETO.pdf" TargetMode="External"/><Relationship Id="rId9347" Type="http://schemas.openxmlformats.org/officeDocument/2006/relationships/hyperlink" Target="https://www.caixa.gov.br/Downloads/sinapi-cadernos-tecnicos/SINAPI-CT-TRANSPORTE-CARGA-E-DESCARGA-DE-MATERIAIS.pdf" TargetMode="External"/><Relationship Id="rId1683" Type="http://schemas.openxmlformats.org/officeDocument/2006/relationships/hyperlink" Target="https://www.caixa.gov.br/Downloads/sinapi-cadernos-tecnicos/SINAPI-CT-CUSTOS-HORARIOS-PRODUTIVO-E-IMPRODUTIVO-DOS-EQUIPAMENTOS.pdf" TargetMode="External"/><Relationship Id="rId2734" Type="http://schemas.openxmlformats.org/officeDocument/2006/relationships/hyperlink" Target="https://www.caixa.gov.br/Downloads/sinapi-cadernos-tecnicos/SINAPI-CT-DRAGAGEM.pdf" TargetMode="External"/><Relationship Id="rId706" Type="http://schemas.openxmlformats.org/officeDocument/2006/relationships/hyperlink" Target="https://www.caixa.gov.br/Downloads/sinapi-cadernos-tecnicos/SINAPI-CT-ASSENTAMENTO-DE-TUBOS-DE-ESGOTO-OU-DRENAGEM-PLUVIAL-EM-CONCRETO.pdf" TargetMode="External"/><Relationship Id="rId1336" Type="http://schemas.openxmlformats.org/officeDocument/2006/relationships/hyperlink" Target="https://www.caixa.gov.br/Downloads/sinapi-cadernos-tecnicos/SINAPI-CT-CONCRETO-PROJETADO.pdf" TargetMode="External"/><Relationship Id="rId1750" Type="http://schemas.openxmlformats.org/officeDocument/2006/relationships/hyperlink" Target="https://www.caixa.gov.br/Downloads/sinapi-cadernos-tecnicos/SINAPI-CT-CUSTOS-HORARIOS-PRODUTIVO-E-IMPRODUTIVO-DOS-EQUIPAMENTOS.pdf" TargetMode="External"/><Relationship Id="rId2801" Type="http://schemas.openxmlformats.org/officeDocument/2006/relationships/hyperlink" Target="https://www.caixa.gov.br/Downloads/sinapi-cadernos-tecnicos/SINAPI-CT-DRENOS.pdf" TargetMode="External"/><Relationship Id="rId5957" Type="http://schemas.openxmlformats.org/officeDocument/2006/relationships/hyperlink" Target="https://www.caixa.gov.br/Downloads/sinapi-cadernos-tecnicos/SINAPI-CT-INSTALACOES-DE-GAS-E-INCENDIO-EM-ACO-E-FERRO-GALVANIZADO.pdf" TargetMode="External"/><Relationship Id="rId8016" Type="http://schemas.openxmlformats.org/officeDocument/2006/relationships/hyperlink" Target="https://www.caixa.gov.br/Downloads/sinapi-cadernos-tecnicos/SINAPI-CT-PISOS.pdf" TargetMode="External"/><Relationship Id="rId8363" Type="http://schemas.openxmlformats.org/officeDocument/2006/relationships/hyperlink" Target="https://www.caixa.gov.br/Downloads/sinapi-cadernos-tecnicos/SINAPI-CT-RADIER-PISO-DE-CONCRETO-E-LAJE-SOBRE-SOLO.pdf" TargetMode="External"/><Relationship Id="rId9414" Type="http://schemas.openxmlformats.org/officeDocument/2006/relationships/hyperlink" Target="https://www.caixa.gov.br/Downloads/sinapi-cadernos-tecnicos/SINAPI-CT-TUBULACAO-FLANGEADA-PARA-REDES-DE-AGUA.pdf" TargetMode="External"/><Relationship Id="rId42" Type="http://schemas.openxmlformats.org/officeDocument/2006/relationships/hyperlink" Target="https://www.caixa.gov.br/Downloads/sinapi-cadernos-tecnicos/SINAPI-CT-ALVENARIA-DE-VEDACAO.pdf" TargetMode="External"/><Relationship Id="rId1403" Type="http://schemas.openxmlformats.org/officeDocument/2006/relationships/hyperlink" Target="https://www.caixa.gov.br/Downloads/sinapi-cadernos-tecnicos/SINAPI-CT-CONTRAPISO.pdf" TargetMode="External"/><Relationship Id="rId4559" Type="http://schemas.openxmlformats.org/officeDocument/2006/relationships/hyperlink" Target="https://www.caixa.gov.br/Downloads/sinapi-cadernos-tecnicos/SINAPI-CT-INSTALACOES-ELETRICAS-ELETRODUTOS-CONEXOES-E-CONDULETES-APARENTES.pdf" TargetMode="External"/><Relationship Id="rId4973" Type="http://schemas.openxmlformats.org/officeDocument/2006/relationships/hyperlink" Target="https://www.caixa.gov.br/Downloads/sinapi-cadernos-tecnicos/SINAPI-CT-INSTALACOES-HIDRAULICAS-RESERVACAO-E-BOMBAS-DE-RECALQUE.pdf" TargetMode="External"/><Relationship Id="rId8430" Type="http://schemas.openxmlformats.org/officeDocument/2006/relationships/hyperlink" Target="https://www.caixa.gov.br/Downloads/sinapi-cadernos-tecnicos/SINAPI-CT-RASGOS-E-FIXACOES.pdf" TargetMode="External"/><Relationship Id="rId3575" Type="http://schemas.openxmlformats.org/officeDocument/2006/relationships/hyperlink" Target="https://www.caixa.gov.br/Downloads/sinapi-cadernos-tecnicos/SINAPI-CT-ESQUADRIAS-PORTAS.pdf" TargetMode="External"/><Relationship Id="rId4626" Type="http://schemas.openxmlformats.org/officeDocument/2006/relationships/hyperlink" Target="https://www.caixa.gov.br/Downloads/sinapi-cadernos-tecnicos/SINAPI-CT-INSTALACOES-ELETRICAS-ELETRODUTOS-CONEXOES-E-CONDULETES-APARENTES.pdf" TargetMode="External"/><Relationship Id="rId7032" Type="http://schemas.openxmlformats.org/officeDocument/2006/relationships/hyperlink" Target="https://www.caixa.gov.br/Downloads/sinapi-metodologia/Livro_SINAPI_Calculos_Parametros.pdf" TargetMode="External"/><Relationship Id="rId496" Type="http://schemas.openxmlformats.org/officeDocument/2006/relationships/hyperlink" Target="https://www.caixa.gov.br/Downloads/sinapi-cadernos-tecnicos/SINAPI-CT-ASSENTAMENTO-DE-TUBOS-DE-PVC-E-METALICOS-EM-REDES-DE-AGUA.pdf" TargetMode="External"/><Relationship Id="rId2177" Type="http://schemas.openxmlformats.org/officeDocument/2006/relationships/hyperlink" Target="https://www.caixa.gov.br/Downloads/sinapi-cadernos-tecnicos/SINAPI-CT-DEPRECIACAO-JUROS-IMPOSTOS-E-SEGUROS-MANUTENCAO-E-MATERIAIS-NA-OPERACAO-DOS-EQUIPAMENTOS.pdf" TargetMode="External"/><Relationship Id="rId2591" Type="http://schemas.openxmlformats.org/officeDocument/2006/relationships/hyperlink" Target="https://www.caixa.gov.br/Downloads/sinapi-cadernos-tecnicos/SINAPI-CT-DEPRECIACAO-JUROS-IMPOSTOS-E-SEGUROS-MANUTENCAO-E-MATERIAIS-NA-OPERACAO-DOS-EQUIPAMENTOS.pdf" TargetMode="External"/><Relationship Id="rId3228" Type="http://schemas.openxmlformats.org/officeDocument/2006/relationships/hyperlink" Target="https://www.caixa.gov.br/Downloads/sinapi-cadernos-tecnicos/SINAPI-CT-ESCAVACAO-VERTICAL-A-CEU-ABERTO.pdf" TargetMode="External"/><Relationship Id="rId3642" Type="http://schemas.openxmlformats.org/officeDocument/2006/relationships/hyperlink" Target="https://www.caixa.gov.br/Downloads/sinapi-cadernos-tecnicos/SINAPI-CT-ESTRUTURA-E-TRAMA-PARA-COBERTURA.pdf" TargetMode="External"/><Relationship Id="rId6798" Type="http://schemas.openxmlformats.org/officeDocument/2006/relationships/hyperlink" Target="https://www.caixa.gov.br/Downloads/sinapi-metodologia/Livro_SINAPI_Calculos_Parametros.pdf" TargetMode="External"/><Relationship Id="rId7849" Type="http://schemas.openxmlformats.org/officeDocument/2006/relationships/hyperlink" Target="https://www.caixa.gov.br/Downloads/sinapi-cadernos-tecnicos/SINAPI-CT-PINTURA-INTERNA.pdf" TargetMode="External"/><Relationship Id="rId149" Type="http://schemas.openxmlformats.org/officeDocument/2006/relationships/hyperlink" Target="https://www.caixa.gov.br/Downloads/sinapi-cadernos-tecnicos/SINAPI-CT-ARGAMASSAS.pdf" TargetMode="External"/><Relationship Id="rId563" Type="http://schemas.openxmlformats.org/officeDocument/2006/relationships/hyperlink" Target="https://www.caixa.gov.br/Downloads/sinapi-cadernos-tecnicos/SINAPI-CT-ASSENTAMENTO-DE-TUBOS-DE-PVC-E-METALICOS-EM-REDES-DE-AGUA.pdf" TargetMode="External"/><Relationship Id="rId1193" Type="http://schemas.openxmlformats.org/officeDocument/2006/relationships/hyperlink" Target="https://www.caixa.gov.br/Downloads/sinapi-cadernos-tecnicos/SINAPI-CT-CANALETAS-GRELHAS-E-CAIXAS-COM-GRELHA-PARA-DRENAGEM.pdf" TargetMode="External"/><Relationship Id="rId2244" Type="http://schemas.openxmlformats.org/officeDocument/2006/relationships/hyperlink" Target="https://www.caixa.gov.br/Downloads/sinapi-cadernos-tecnicos/SINAPI-CT-DEPRECIACAO-JUROS-IMPOSTOS-E-SEGUROS-MANUTENCAO-E-MATERIAIS-NA-OPERACAO-DOS-EQUIPAMENTOS.pdf" TargetMode="External"/><Relationship Id="rId9271" Type="http://schemas.openxmlformats.org/officeDocument/2006/relationships/hyperlink" Target="https://www.caixa.gov.br/Downloads/sinapi-cadernos-tecnicos/SINAPI-CT-TRANSPORTE-CARGA-E-DESCARGA-DE-MATERIAIS.pdf" TargetMode="External"/><Relationship Id="rId216" Type="http://schemas.openxmlformats.org/officeDocument/2006/relationships/hyperlink" Target="https://www.caixa.gov.br/Downloads/sinapi-cadernos-tecnicos/SINAPI-CT-ARGAMASSAS.pdf" TargetMode="External"/><Relationship Id="rId1260" Type="http://schemas.openxmlformats.org/officeDocument/2006/relationships/hyperlink" Target="https://www.caixa.gov.br/Downloads/sinapi-cadernos-tecnicos/SINAPI-CT-CHAPISCO.pdf" TargetMode="External"/><Relationship Id="rId6865" Type="http://schemas.openxmlformats.org/officeDocument/2006/relationships/hyperlink" Target="https://www.caixa.gov.br/Downloads/sinapi-metodologia/Livro_SINAPI_Calculos_Parametros.pdf" TargetMode="External"/><Relationship Id="rId7916" Type="http://schemas.openxmlformats.org/officeDocument/2006/relationships/hyperlink" Target="https://www.caixa.gov.br/Downloads/sinapi-cadernos-tecnicos/SINAPI-CT-PINTURA-EM-SUPERFICIES-METALICAS.pdf" TargetMode="External"/><Relationship Id="rId630" Type="http://schemas.openxmlformats.org/officeDocument/2006/relationships/hyperlink" Target="https://www.caixa.gov.br/Downloads/sinapi-cadernos-tecnicos/SINAPI-CT-ASSENTAMENTO-DE-TUBOS-DE-ESGOTO-OU-DRENAGEM-PLUVIAL-EM-CONCRETO.pdf" TargetMode="External"/><Relationship Id="rId2311" Type="http://schemas.openxmlformats.org/officeDocument/2006/relationships/hyperlink" Target="https://www.caixa.gov.br/Downloads/sinapi-cadernos-tecnicos/SINAPI-CT-DEPRECIACAO-JUROS-IMPOSTOS-E-SEGUROS-MANUTENCAO-E-MATERIAIS-NA-OPERACAO-DOS-EQUIPAMENTOS.pdf" TargetMode="External"/><Relationship Id="rId4069" Type="http://schemas.openxmlformats.org/officeDocument/2006/relationships/hyperlink" Target="https://www.caixa.gov.br/Downloads/sinapi-cadernos-tecnicos/SINAPI-CT-FORMAS-PARA-ESTRUTURAS-DE-CONCRETO-ARMADO.pdf" TargetMode="External"/><Relationship Id="rId5467" Type="http://schemas.openxmlformats.org/officeDocument/2006/relationships/hyperlink" Target="https://www.caixa.gov.br/Downloads/sinapi-cadernos-tecnicos/SINAPI-CT-INSTALACOES-PREDIAIS-DE-AGUA-FRIA-EM-PVC.pdf" TargetMode="External"/><Relationship Id="rId5881" Type="http://schemas.openxmlformats.org/officeDocument/2006/relationships/hyperlink" Target="https://www.caixa.gov.br/Downloads/sinapi-cadernos-tecnicos/SINAPI-CT-INSTALACOES-PREDIAIS-DE-AGUAS-PLUVIAIS-TUBOS-CONEXOES-CAIXAS-E-RALOS.pdf" TargetMode="External"/><Relationship Id="rId6518" Type="http://schemas.openxmlformats.org/officeDocument/2006/relationships/hyperlink" Target="https://www.caixa.gov.br/Downloads/sinapi-cadernos-tecnicos/SINAPI-CT-INSTALACOES-EM-COBRE.pdf" TargetMode="External"/><Relationship Id="rId6932" Type="http://schemas.openxmlformats.org/officeDocument/2006/relationships/hyperlink" Target="https://www.caixa.gov.br/Downloads/sinapi-metodologia/Livro_SINAPI_Calculos_Parametros.pdf" TargetMode="External"/><Relationship Id="rId4483" Type="http://schemas.openxmlformats.org/officeDocument/2006/relationships/hyperlink" Target="https://www.caixa.gov.br/Downloads/sinapi-cadernos-tecnicos/SINAPI-CT-INSTALACOES-ELETRICAS-ELETRODUTOS-EMBUTIDOS-CABOS-CAIXAS-TOMADAS-E-INTERRUPTORES.pdf" TargetMode="External"/><Relationship Id="rId5534" Type="http://schemas.openxmlformats.org/officeDocument/2006/relationships/hyperlink" Target="https://www.caixa.gov.br/Downloads/sinapi-cadernos-tecnicos/SINAPI-CT-INSTALACOES-PREDIAIS-DE-AGUA-FRIA-EM-PVC.pdf" TargetMode="External"/><Relationship Id="rId3085" Type="http://schemas.openxmlformats.org/officeDocument/2006/relationships/hyperlink" Target="https://www.caixa.gov.br/Downloads/sinapi-cadernos-tecnicos/SINAPI-CT-ESCADAS.pdf" TargetMode="External"/><Relationship Id="rId4136" Type="http://schemas.openxmlformats.org/officeDocument/2006/relationships/hyperlink" Target="https://www.caixa.gov.br/Downloads/sinapi-cadernos-tecnicos/SINAPI-CT-GABIOES-EXECUCAO-DE-MURO-E-PROTECAO-SUPERFICIAL.pdf" TargetMode="External"/><Relationship Id="rId4550" Type="http://schemas.openxmlformats.org/officeDocument/2006/relationships/hyperlink" Target="https://www.caixa.gov.br/Downloads/sinapi-cadernos-tecnicos/SINAPI-CT-INSTALACOES-ELETRICAS-ELETRODUTOS-EMBUTIDOS-CABOS-CAIXAS-TOMADAS-E-INTERRUPTORES.pdf" TargetMode="External"/><Relationship Id="rId5601" Type="http://schemas.openxmlformats.org/officeDocument/2006/relationships/hyperlink" Target="https://www.caixa.gov.br/Downloads/sinapi-cadernos-tecnicos/SINAPI-CT-INSTALACOES-PREDIAIS-DE-AGUA-FRIA-EM-PVC.pdf" TargetMode="External"/><Relationship Id="rId8757" Type="http://schemas.openxmlformats.org/officeDocument/2006/relationships/hyperlink" Target="https://www.caixa.gov.br/Downloads/sinapi-cadernos-tecnicos/SINAPI-CT-REVESTIMENTOS-CERAMICOS-EXTERNOS.pdf" TargetMode="External"/><Relationship Id="rId3152" Type="http://schemas.openxmlformats.org/officeDocument/2006/relationships/hyperlink" Target="https://www.caixa.gov.br/Downloads/sinapi-cadernos-tecnicos/SINAPI-CT-ESCAVACAO-HORIZONTAL.pdf" TargetMode="External"/><Relationship Id="rId4203" Type="http://schemas.openxmlformats.org/officeDocument/2006/relationships/hyperlink" Target="https://www.caixa.gov.br/Downloads/sinapi-cadernos-tecnicos/SINAPI-CT-GRAUTE-E-ARMACAO.pdf" TargetMode="External"/><Relationship Id="rId7359" Type="http://schemas.openxmlformats.org/officeDocument/2006/relationships/hyperlink" Target="https://www.caixa.gov.br/Downloads/sinapi-cadernos-tecnicos/SINAPI-CT-MASSA-UNICA-EXTERNA.pdf" TargetMode="External"/><Relationship Id="rId7773" Type="http://schemas.openxmlformats.org/officeDocument/2006/relationships/hyperlink" Target="https://www.caixa.gov.br/Downloads/sinapi-cadernos-tecnicos/SINAPI-CT-PERFURACAO-HORIZONTAL-DIRECIONAL-HDD.pdf" TargetMode="External"/><Relationship Id="rId8824" Type="http://schemas.openxmlformats.org/officeDocument/2006/relationships/hyperlink" Target="https://www.caixa.gov.br/Downloads/sinapi-cadernos-tecnicos/SINAPI-CT-SINALIZACAO-HORIZONTAL-VIARIA.pdf" TargetMode="External"/><Relationship Id="rId6375" Type="http://schemas.openxmlformats.org/officeDocument/2006/relationships/hyperlink" Target="https://www.caixa.gov.br/Downloads/sinapi-cadernos-tecnicos/SINAPI-CT-INSTALACOES-EM-COBRE.pdf" TargetMode="External"/><Relationship Id="rId7426" Type="http://schemas.openxmlformats.org/officeDocument/2006/relationships/hyperlink" Target="https://www.caixa.gov.br/Downloads/sinapi-cadernos-tecnicos/SINAPI-CT-MASSA-UNICA-INTERNA.pdf" TargetMode="External"/><Relationship Id="rId140" Type="http://schemas.openxmlformats.org/officeDocument/2006/relationships/hyperlink" Target="https://www.caixa.gov.br/Downloads/sinapi-cadernos-tecnicos/SINAPI-CT-ARGAMASSAS.pdf" TargetMode="External"/><Relationship Id="rId3969" Type="http://schemas.openxmlformats.org/officeDocument/2006/relationships/hyperlink" Target="https://www.caixa.gov.br/Downloads/sinapi-cadernos-tecnicos/SINAPI-CT-FUNDACOES-RASAS-(BLOCOS-SAPATAS-VIGAS-BALDRAME).pdf" TargetMode="External"/><Relationship Id="rId5391" Type="http://schemas.openxmlformats.org/officeDocument/2006/relationships/hyperlink" Target="https://www.caixa.gov.br/Downloads/sinapi-cadernos-tecnicos/SINAPI-CT-INSTALACOES-PREDIAIS-DE-ESGOTO-TUBOS-E-CONEXOES.pdf" TargetMode="External"/><Relationship Id="rId6028" Type="http://schemas.openxmlformats.org/officeDocument/2006/relationships/hyperlink" Target="https://www.caixa.gov.br/Downloads/sinapi-cadernos-tecnicos/SINAPI-CT-INSTALACOES-DE-GAS-E-INCENDIO-EM-ACO-E-FERRO-GALVANIZADO.pdf" TargetMode="External"/><Relationship Id="rId7840" Type="http://schemas.openxmlformats.org/officeDocument/2006/relationships/hyperlink" Target="https://www.caixa.gov.br/Downloads/sinapi-cadernos-tecnicos/SINAPI-CT-PINTURA-INTERNA.pdf" TargetMode="External"/><Relationship Id="rId9598" Type="http://schemas.openxmlformats.org/officeDocument/2006/relationships/hyperlink" Target="https://www.caixa.gov.br/Downloads/sinapi-cadernos-tecnicos/SINAPI-CT-VALVULAS-E-REGISTROS-PARA-SISTEMAS-PREDIAIS.pdf" TargetMode="External"/><Relationship Id="rId6" Type="http://schemas.openxmlformats.org/officeDocument/2006/relationships/hyperlink" Target="https://www.caixa.gov.br/Downloads/sinapi-cadernos-tecnicos/SINAPI-CT-ACESSIBILIDADE.pdf" TargetMode="External"/><Relationship Id="rId2985" Type="http://schemas.openxmlformats.org/officeDocument/2006/relationships/hyperlink" Target="https://www.caixa.gov.br/Downloads/sinapi-cadernos-tecnicos/SINAPI-CT-EQUIPAMENTOS-DE-PROTECAO-COLETIVA.pdf" TargetMode="External"/><Relationship Id="rId5044" Type="http://schemas.openxmlformats.org/officeDocument/2006/relationships/hyperlink" Target="https://www.caixa.gov.br/Downloads/sinapi-cadernos-tecnicos/SINAPI-CT-INSTALACOES-HIDRAULICAS-RESERVACAO-E-BOMBAS-DE-RECALQUE.pdf" TargetMode="External"/><Relationship Id="rId6442" Type="http://schemas.openxmlformats.org/officeDocument/2006/relationships/hyperlink" Target="https://www.caixa.gov.br/Downloads/sinapi-cadernos-tecnicos/SINAPI-CT-INSTALACOES-EM-COBRE.pdf" TargetMode="External"/><Relationship Id="rId957" Type="http://schemas.openxmlformats.org/officeDocument/2006/relationships/hyperlink" Target="https://www.caixa.gov.br/Downloads/sinapi-cadernos-tecnicos/SINAPI-CT-ATERROS-BASES-SUB-BASES-E-IMPRIMACOES.pdf" TargetMode="External"/><Relationship Id="rId1587" Type="http://schemas.openxmlformats.org/officeDocument/2006/relationships/hyperlink" Target="https://www.caixa.gov.br/Downloads/sinapi-cadernos-tecnicos/SINAPI-CT-CUSTOS-HORARIOS-PRODUTIVO-E-IMPRODUTIVO-DOS-EQUIPAMENTOS.pdf" TargetMode="External"/><Relationship Id="rId2638" Type="http://schemas.openxmlformats.org/officeDocument/2006/relationships/hyperlink" Target="https://www.caixa.gov.br/Downloads/sinapi-cadernos-tecnicos/SINAPI-CT-DEPRECIACAO-JUROS-IMPOSTOS-E-SEGUROS-MANUTENCAO-E-MATERIAIS-NA-OPERACAO-DOS-EQUIPAMENTOS.pdf" TargetMode="External"/><Relationship Id="rId9665" Type="http://schemas.openxmlformats.org/officeDocument/2006/relationships/hyperlink" Target="https://www.caixa.gov.br/Downloads/sinapi-cadernos-tecnicos/SINAPI-CT-VALVULAS-PARA-REDES-DE-SANEAMENTO.pdf" TargetMode="External"/><Relationship Id="rId1654" Type="http://schemas.openxmlformats.org/officeDocument/2006/relationships/hyperlink" Target="https://www.caixa.gov.br/Downloads/sinapi-cadernos-tecnicos/SINAPI-CT-CUSTOS-HORARIOS-PRODUTIVO-E-IMPRODUTIVO-DOS-EQUIPAMENTOS.pdf" TargetMode="External"/><Relationship Id="rId2705" Type="http://schemas.openxmlformats.org/officeDocument/2006/relationships/hyperlink" Target="https://www.caixa.gov.br/Downloads/sinapi-cadernos-tecnicos/SINAPI-CT-DEPRECIACAO-JUROS-IMPOSTOS-E-SEGUROS-MANUTENCAO-E-MATERIAIS-NA-OPERACAO-DOS-EQUIPAMENTOS.pdf" TargetMode="External"/><Relationship Id="rId4060" Type="http://schemas.openxmlformats.org/officeDocument/2006/relationships/hyperlink" Target="https://www.caixa.gov.br/Downloads/sinapi-cadernos-tecnicos/SINAPI-CT-FORMAS-PARA-ESTRUTURAS-DE-CONCRETO-ARMADO.pdf" TargetMode="External"/><Relationship Id="rId5111" Type="http://schemas.openxmlformats.org/officeDocument/2006/relationships/hyperlink" Target="https://www.caixa.gov.br/Downloads/sinapi-cadernos-tecnicos/SINAPI-CT-INSTALACOES-HIDRAULICAS-RESERVACAO-E-BOMBAS-DE-RECALQUE.pdf" TargetMode="External"/><Relationship Id="rId8267" Type="http://schemas.openxmlformats.org/officeDocument/2006/relationships/hyperlink" Target="https://www.caixa.gov.br/Downloads/sinapi-cadernos-tecnicos/SINAPI-CT-POCOS-DE-VISITA-E-CAIXAS-PARA-BOCAS-DE-LOBO.pdf" TargetMode="External"/><Relationship Id="rId8681" Type="http://schemas.openxmlformats.org/officeDocument/2006/relationships/hyperlink" Target="https://www.caixa.gov.br/Downloads/sinapi-cadernos-tecnicos/SINAPI-CT-REDES-DE-AGUA-E-ESGOTO-EM-PEAD-LISO-(TUBOS-E-CONEXOES).pdf" TargetMode="External"/><Relationship Id="rId9318" Type="http://schemas.openxmlformats.org/officeDocument/2006/relationships/hyperlink" Target="https://www.caixa.gov.br/Downloads/sinapi-cadernos-tecnicos/SINAPI-CT-TRANSPORTE-CARGA-E-DESCARGA-DE-MATERIAIS.pdf" TargetMode="External"/><Relationship Id="rId1307" Type="http://schemas.openxmlformats.org/officeDocument/2006/relationships/hyperlink" Target="https://www.caixa.gov.br/Downloads/sinapi-cadernos-tecnicos/SINAPI-CT-CONCRETO-PROJETADO.pdf" TargetMode="External"/><Relationship Id="rId1721" Type="http://schemas.openxmlformats.org/officeDocument/2006/relationships/hyperlink" Target="https://www.caixa.gov.br/Downloads/sinapi-cadernos-tecnicos/SINAPI-CT-CUSTOS-HORARIOS-PRODUTIVO-E-IMPRODUTIVO-DOS-EQUIPAMENTOS.pdf" TargetMode="External"/><Relationship Id="rId4877" Type="http://schemas.openxmlformats.org/officeDocument/2006/relationships/hyperlink" Target="https://www.caixa.gov.br/Downloads/sinapi-cadernos-tecnicos/SINAPI-CT-INSTALACOES-HIDRAULICAS-RESERVACAO-E-BOMBAS-DE-RECALQUE.pdf" TargetMode="External"/><Relationship Id="rId5928" Type="http://schemas.openxmlformats.org/officeDocument/2006/relationships/hyperlink" Target="https://www.caixa.gov.br/Downloads/sinapi-cadernos-tecnicos/SINAPI-CT-INSTALACOES-DE-GAS-E-INCENDIO-EM-ACO-E-FERRO-GALVANIZADO.pdf" TargetMode="External"/><Relationship Id="rId7283" Type="http://schemas.openxmlformats.org/officeDocument/2006/relationships/hyperlink" Target="https://www.caixa.gov.br/Downloads/sinapi-cadernos-tecnicos/SINAPI-CT-MASSA-UNICA-EXTERNA.pdf" TargetMode="External"/><Relationship Id="rId8334" Type="http://schemas.openxmlformats.org/officeDocument/2006/relationships/hyperlink" Target="https://www.caixa.gov.br/Downloads/sinapi-cadernos-tecnicos/SINAPI-CT-QUADRAS-E-SEUS-EQUIPAMENTOS.pdf" TargetMode="External"/><Relationship Id="rId13" Type="http://schemas.openxmlformats.org/officeDocument/2006/relationships/hyperlink" Target="https://www.caixa.gov.br/Downloads/sinapi-cadernos-tecnicos/SINAPI-CT-ALVENARIA-ESTRUTURAL-BLOCOS-CERAMICOS.pdf" TargetMode="External"/><Relationship Id="rId3479" Type="http://schemas.openxmlformats.org/officeDocument/2006/relationships/hyperlink" Target="https://www.caixa.gov.br/Downloads/sinapi-cadernos-tecnicos/SINAPI-CT-ESQUADRIAS-PORTAS.pdf" TargetMode="External"/><Relationship Id="rId7350" Type="http://schemas.openxmlformats.org/officeDocument/2006/relationships/hyperlink" Target="https://www.caixa.gov.br/Downloads/sinapi-cadernos-tecnicos/SINAPI-CT-MASSA-UNICA-EXTERNA.pdf" TargetMode="External"/><Relationship Id="rId8401" Type="http://schemas.openxmlformats.org/officeDocument/2006/relationships/hyperlink" Target="https://www.caixa.gov.br/Downloads/sinapi-cadernos-tecnicos/SINAPI-CT-RASGOS-E-FIXACOES.pdf" TargetMode="External"/><Relationship Id="rId2495" Type="http://schemas.openxmlformats.org/officeDocument/2006/relationships/hyperlink" Target="https://www.caixa.gov.br/Downloads/sinapi-cadernos-tecnicos/SINAPI-CT-DEPRECIACAO-JUROS-IMPOSTOS-E-SEGUROS-MANUTENCAO-E-MATERIAIS-NA-OPERACAO-DOS-EQUIPAMENTOS.pdf" TargetMode="External"/><Relationship Id="rId3893" Type="http://schemas.openxmlformats.org/officeDocument/2006/relationships/hyperlink" Target="https://www.caixa.gov.br/Downloads/sinapi-cadernos-tecnicos/SINAPI-CT-EXECUCAO-DE-TIRANTES.pdf" TargetMode="External"/><Relationship Id="rId4944" Type="http://schemas.openxmlformats.org/officeDocument/2006/relationships/hyperlink" Target="https://www.caixa.gov.br/Downloads/sinapi-cadernos-tecnicos/SINAPI-CT-INSTALACOES-HIDRAULICAS-RESERVACAO-E-BOMBAS-DE-RECALQUE.pdf" TargetMode="External"/><Relationship Id="rId7003" Type="http://schemas.openxmlformats.org/officeDocument/2006/relationships/hyperlink" Target="https://www.caixa.gov.br/Downloads/sinapi-metodologia/Livro_SINAPI_Calculos_Parametros.pdf" TargetMode="External"/><Relationship Id="rId467" Type="http://schemas.openxmlformats.org/officeDocument/2006/relationships/hyperlink" Target="https://www.caixa.gov.br/Downloads/sinapi-cadernos-tecnicos/SINAPI-CT-ASSENTAMENTO-DE-TUBOS-DE-PVC-E-METALICOS-EM-REDES-DE-AGUA.pdf" TargetMode="External"/><Relationship Id="rId1097" Type="http://schemas.openxmlformats.org/officeDocument/2006/relationships/hyperlink" Target="https://www.caixa.gov.br/Downloads/sinapi-cadernos-tecnicos/SINAPI-CT-CAIXAS-ENTERRADAS.pdf" TargetMode="External"/><Relationship Id="rId2148" Type="http://schemas.openxmlformats.org/officeDocument/2006/relationships/hyperlink" Target="https://www.caixa.gov.br/Downloads/sinapi-cadernos-tecnicos/SINAPI-CT-DEPRECIACAO-JUROS-IMPOSTOS-E-SEGUROS-MANUTENCAO-E-MATERIAIS-NA-OPERACAO-DOS-EQUIPAMENTOS.pdf" TargetMode="External"/><Relationship Id="rId3546" Type="http://schemas.openxmlformats.org/officeDocument/2006/relationships/hyperlink" Target="https://www.caixa.gov.br/Downloads/sinapi-cadernos-tecnicos/SINAPI-CT-ESQUADRIAS-PORTAS.pdf" TargetMode="External"/><Relationship Id="rId3960" Type="http://schemas.openxmlformats.org/officeDocument/2006/relationships/hyperlink" Target="https://www.caixa.gov.br/Downloads/sinapi-cadernos-tecnicos/SINAPI-CT-FOSSAS-E-SUMIDOUROS.pdf" TargetMode="External"/><Relationship Id="rId9175" Type="http://schemas.openxmlformats.org/officeDocument/2006/relationships/hyperlink" Target="https://www.caixa.gov.br/Downloads/sinapi-cadernos-tecnicos/SINAPI-CT-TRANSPORTE-DE-MATERIAIS-DENTRO-DO-CANTEIRO-DE-OBRAS.pdf" TargetMode="External"/><Relationship Id="rId881" Type="http://schemas.openxmlformats.org/officeDocument/2006/relationships/hyperlink" Target="https://www.caixa.gov.br/Downloads/sinapi-cadernos-tecnicos/SINAPI-CT-ATERROS-BASES-SUB-BASES-E-IMPRIMACOES.pdf" TargetMode="External"/><Relationship Id="rId2562" Type="http://schemas.openxmlformats.org/officeDocument/2006/relationships/hyperlink" Target="https://www.caixa.gov.br/Downloads/sinapi-cadernos-tecnicos/SINAPI-CT-DEPRECIACAO-JUROS-IMPOSTOS-E-SEGUROS-MANUTENCAO-E-MATERIAIS-NA-OPERACAO-DOS-EQUIPAMENTOS.pdf" TargetMode="External"/><Relationship Id="rId3613" Type="http://schemas.openxmlformats.org/officeDocument/2006/relationships/hyperlink" Target="https://www.caixa.gov.br/Downloads/sinapi-cadernos-tecnicos/SINAPI-CT-ESTACAS-RAIZ.pdf" TargetMode="External"/><Relationship Id="rId6769" Type="http://schemas.openxmlformats.org/officeDocument/2006/relationships/hyperlink" Target="https://www.caixa.gov.br/Downloads/sinapi-metodologia/Livro_SINAPI_Calculos_Parametros.pdf" TargetMode="External"/><Relationship Id="rId534" Type="http://schemas.openxmlformats.org/officeDocument/2006/relationships/hyperlink" Target="https://www.caixa.gov.br/Downloads/sinapi-cadernos-tecnicos/SINAPI-CT-ASSENTAMENTO-DE-TUBOS-DE-PVC-E-METALICOS-EM-REDES-DE-AGUA.pdf" TargetMode="External"/><Relationship Id="rId1164" Type="http://schemas.openxmlformats.org/officeDocument/2006/relationships/hyperlink" Target="https://www.caixa.gov.br/Downloads/sinapi-cadernos-tecnicos/SINAPI-CT-CAIXAS-DE-AGUA-PARA-EDIFICACOES.pdf" TargetMode="External"/><Relationship Id="rId2215" Type="http://schemas.openxmlformats.org/officeDocument/2006/relationships/hyperlink" Target="https://www.caixa.gov.br/Downloads/sinapi-cadernos-tecnicos/SINAPI-CT-DEPRECIACAO-JUROS-IMPOSTOS-E-SEGUROS-MANUTENCAO-E-MATERIAIS-NA-OPERACAO-DOS-EQUIPAMENTOS.pdf" TargetMode="External"/><Relationship Id="rId5785" Type="http://schemas.openxmlformats.org/officeDocument/2006/relationships/hyperlink" Target="https://www.caixa.gov.br/Downloads/sinapi-cadernos-tecnicos/SINAPI-CT-INSTALACOES-PREDIAIS-DE-AGUA-QUENTE-EM-CPVC.pdf" TargetMode="External"/><Relationship Id="rId6836" Type="http://schemas.openxmlformats.org/officeDocument/2006/relationships/hyperlink" Target="https://www.caixa.gov.br/Downloads/sinapi-metodologia/Livro_SINAPI_Calculos_Parametros.pdf" TargetMode="External"/><Relationship Id="rId8191" Type="http://schemas.openxmlformats.org/officeDocument/2006/relationships/hyperlink" Target="https://www.caixa.gov.br/Downloads/sinapi-cadernos-tecnicos/SINAPI-CT-POCOS-DE-VISITA-E-CAIXAS-PARA-BOCAS-DE-LOBO.pdf" TargetMode="External"/><Relationship Id="rId9242" Type="http://schemas.openxmlformats.org/officeDocument/2006/relationships/hyperlink" Target="https://www.caixa.gov.br/Downloads/sinapi-cadernos-tecnicos/SINAPI-CT-TRANSPORTE-CARGA-E-DESCARGA-DE-MATERIAIS.pdf"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caixa.gov.br/Downloads/sinapi-especificacoes-tecnicas-de-insumos/SINAPI_Fichas_Especificacao_Tecnica_Insumo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2FECD-BF1E-49E2-95C2-9A490A195686}">
  <sheetPr>
    <tabColor theme="9" tint="0.39997558519241921"/>
    <pageSetUpPr fitToPage="1"/>
  </sheetPr>
  <dimension ref="B2:G45"/>
  <sheetViews>
    <sheetView showGridLines="0" view="pageBreakPreview" topLeftCell="A18" zoomScaleNormal="100" zoomScaleSheetLayoutView="100" workbookViewId="0">
      <selection activeCell="E36" sqref="E36"/>
    </sheetView>
  </sheetViews>
  <sheetFormatPr defaultColWidth="9.140625" defaultRowHeight="15" x14ac:dyDescent="0.25"/>
  <cols>
    <col min="1" max="1" width="9.140625" style="35"/>
    <col min="2" max="2" width="15.7109375" style="35" customWidth="1"/>
    <col min="3" max="3" width="67.28515625" style="35" customWidth="1"/>
    <col min="4" max="4" width="11.140625" style="35" bestFit="1" customWidth="1"/>
    <col min="5" max="5" width="22.7109375" style="35" customWidth="1"/>
    <col min="6" max="6" width="9.140625" style="35"/>
    <col min="7" max="7" width="15.7109375" style="35" customWidth="1"/>
    <col min="8" max="16384" width="9.140625" style="35"/>
  </cols>
  <sheetData>
    <row r="2" spans="2:5" ht="15" customHeight="1" x14ac:dyDescent="0.25"/>
    <row r="3" spans="2:5" ht="15" customHeight="1" x14ac:dyDescent="0.25"/>
    <row r="4" spans="2:5" ht="15" customHeight="1" x14ac:dyDescent="0.25"/>
    <row r="5" spans="2:5" ht="15" customHeight="1" x14ac:dyDescent="0.25"/>
    <row r="6" spans="2:5" ht="15" customHeight="1" x14ac:dyDescent="0.25"/>
    <row r="7" spans="2:5" ht="20.100000000000001" customHeight="1" x14ac:dyDescent="0.25">
      <c r="B7" s="2" t="s">
        <v>0</v>
      </c>
      <c r="C7" s="4" t="s">
        <v>14008</v>
      </c>
      <c r="D7" s="4" t="s">
        <v>13</v>
      </c>
      <c r="E7" s="4" t="s">
        <v>14787</v>
      </c>
    </row>
    <row r="8" spans="2:5" ht="20.100000000000001" customHeight="1" x14ac:dyDescent="0.25">
      <c r="B8" s="2" t="s">
        <v>2</v>
      </c>
      <c r="C8" s="4" t="s">
        <v>7117</v>
      </c>
      <c r="D8" s="4" t="s">
        <v>14</v>
      </c>
      <c r="E8" s="84">
        <v>45965</v>
      </c>
    </row>
    <row r="9" spans="2:5" ht="20.100000000000001" customHeight="1" x14ac:dyDescent="0.25">
      <c r="B9" s="2" t="s">
        <v>21</v>
      </c>
      <c r="C9" s="150">
        <v>51.53</v>
      </c>
      <c r="D9" s="4" t="s">
        <v>15</v>
      </c>
      <c r="E9" s="152">
        <v>0.22220000000000001</v>
      </c>
    </row>
    <row r="10" spans="2:5" ht="20.100000000000001" customHeight="1" x14ac:dyDescent="0.25">
      <c r="B10" s="4" t="s">
        <v>16</v>
      </c>
      <c r="C10" s="2">
        <v>20</v>
      </c>
      <c r="D10" s="4"/>
      <c r="E10" s="5"/>
    </row>
    <row r="11" spans="2:5" ht="50.1" customHeight="1" x14ac:dyDescent="0.25">
      <c r="B11" s="7" t="s">
        <v>1</v>
      </c>
      <c r="C11" s="151" t="s">
        <v>14009</v>
      </c>
      <c r="D11" s="4"/>
      <c r="E11" s="2"/>
    </row>
    <row r="12" spans="2:5" ht="15.75" thickBot="1" x14ac:dyDescent="0.3"/>
    <row r="13" spans="2:5" ht="24.95" customHeight="1" thickBot="1" x14ac:dyDescent="0.3">
      <c r="B13" s="161" t="s">
        <v>14007</v>
      </c>
      <c r="C13" s="162"/>
      <c r="D13" s="162"/>
      <c r="E13" s="163"/>
    </row>
    <row r="14" spans="2:5" ht="15" customHeight="1" x14ac:dyDescent="0.25">
      <c r="B14" s="30"/>
      <c r="C14" s="30"/>
      <c r="D14" s="30"/>
      <c r="E14" s="30"/>
    </row>
    <row r="15" spans="2:5" ht="20.100000000000001" customHeight="1" x14ac:dyDescent="0.25">
      <c r="B15" s="97" t="s">
        <v>3</v>
      </c>
      <c r="C15" s="98" t="s">
        <v>18</v>
      </c>
      <c r="D15" s="99"/>
      <c r="E15" s="100" t="s">
        <v>8</v>
      </c>
    </row>
    <row r="16" spans="2:5" ht="20.100000000000001" customHeight="1" x14ac:dyDescent="0.25">
      <c r="B16" s="74">
        <v>1</v>
      </c>
      <c r="C16" s="94" t="str">
        <f>VLOOKUP(B16,PLANILHA!$B:$L,3,0)</f>
        <v>SERVIÇOS PRELIMINARES</v>
      </c>
      <c r="D16" s="75"/>
      <c r="E16" s="76">
        <f>VLOOKUP(B16,PLANILHA!$B:$K,10,0)</f>
        <v>35497.560000000005</v>
      </c>
    </row>
    <row r="17" spans="2:5" ht="20.100000000000001" customHeight="1" x14ac:dyDescent="0.25">
      <c r="B17" s="77">
        <v>2</v>
      </c>
      <c r="C17" s="95" t="str">
        <f>VLOOKUP(B17,PLANILHA!$B:$L,3,0)</f>
        <v>SERVIÇOS EM TERRA</v>
      </c>
      <c r="D17" s="21"/>
      <c r="E17" s="78">
        <f>VLOOKUP(B17,PLANILHA!$B:$K,10,0)</f>
        <v>32109.46</v>
      </c>
    </row>
    <row r="18" spans="2:5" ht="20.100000000000001" customHeight="1" x14ac:dyDescent="0.25">
      <c r="B18" s="77">
        <v>3</v>
      </c>
      <c r="C18" s="95" t="str">
        <f>VLOOKUP(B18,PLANILHA!$B:$L,3,0)</f>
        <v>FUNDAÇÕES (ESTACA, BLOCOS E VIGA BALDRAME)</v>
      </c>
      <c r="D18" s="21"/>
      <c r="E18" s="78">
        <f>VLOOKUP(B18,PLANILHA!$B:$K,10,0)</f>
        <v>287494.25</v>
      </c>
    </row>
    <row r="19" spans="2:5" ht="20.100000000000001" customHeight="1" x14ac:dyDescent="0.25">
      <c r="B19" s="77">
        <v>4</v>
      </c>
      <c r="C19" s="95" t="str">
        <f>VLOOKUP(B19,PLANILHA!$B:$L,3,0)</f>
        <v>SUPRAESTRUTURA (PILARES, ESPERAS E VIGA DE RESPALDO)</v>
      </c>
      <c r="D19" s="21"/>
      <c r="E19" s="78">
        <f>VLOOKUP(B19,PLANILHA!$B:$K,10,0)</f>
        <v>235620.08000000002</v>
      </c>
    </row>
    <row r="20" spans="2:5" ht="20.100000000000001" customHeight="1" x14ac:dyDescent="0.25">
      <c r="B20" s="77">
        <v>5</v>
      </c>
      <c r="C20" s="95" t="str">
        <f>VLOOKUP(B20,PLANILHA!$B:$L,3,0)</f>
        <v>ALVENARIA DE ELEVAÇÃO</v>
      </c>
      <c r="D20" s="21"/>
      <c r="E20" s="78">
        <f>VLOOKUP(B20,PLANILHA!$B:$K,10,0)</f>
        <v>260081.39</v>
      </c>
    </row>
    <row r="21" spans="2:5" ht="20.100000000000001" customHeight="1" x14ac:dyDescent="0.25">
      <c r="B21" s="77">
        <v>6</v>
      </c>
      <c r="C21" s="95" t="str">
        <f>VLOOKUP(B21,PLANILHA!$B:$L,3,0)</f>
        <v>ESTRUTURA DE COBERTURA - MADEIRA</v>
      </c>
      <c r="D21" s="21"/>
      <c r="E21" s="78">
        <f>VLOOKUP(B21,PLANILHA!$B:$K,10,0)</f>
        <v>253831.96999999997</v>
      </c>
    </row>
    <row r="22" spans="2:5" ht="20.100000000000001" customHeight="1" x14ac:dyDescent="0.25">
      <c r="B22" s="77">
        <v>7</v>
      </c>
      <c r="C22" s="95" t="str">
        <f>VLOOKUP(B22,PLANILHA!$B:$L,3,0)</f>
        <v>COBERTURA</v>
      </c>
      <c r="D22" s="21"/>
      <c r="E22" s="78">
        <f>VLOOKUP(B22,PLANILHA!$B:$K,10,0)</f>
        <v>99750.36</v>
      </c>
    </row>
    <row r="23" spans="2:5" ht="20.100000000000001" customHeight="1" x14ac:dyDescent="0.25">
      <c r="B23" s="77">
        <v>8</v>
      </c>
      <c r="C23" s="95" t="str">
        <f>VLOOKUP(B23,PLANILHA!$B:$L,3,0)</f>
        <v>ESQUADRIAS</v>
      </c>
      <c r="D23" s="21"/>
      <c r="E23" s="78">
        <f>VLOOKUP(B23,PLANILHA!$B:$K,10,0)</f>
        <v>203979.27000000002</v>
      </c>
    </row>
    <row r="24" spans="2:5" ht="20.100000000000001" customHeight="1" x14ac:dyDescent="0.25">
      <c r="B24" s="77">
        <v>9</v>
      </c>
      <c r="C24" s="95" t="str">
        <f>VLOOKUP(B24,PLANILHA!$B:$L,3,0)</f>
        <v>REVESTIMENTOS</v>
      </c>
      <c r="D24" s="21"/>
      <c r="E24" s="78">
        <f>VLOOKUP(B24,PLANILHA!$B:$K,10,0)</f>
        <v>297713.94</v>
      </c>
    </row>
    <row r="25" spans="2:5" ht="20.100000000000001" customHeight="1" x14ac:dyDescent="0.25">
      <c r="B25" s="77">
        <v>10</v>
      </c>
      <c r="C25" s="95" t="str">
        <f>VLOOKUP(B25,PLANILHA!$B:$L,3,0)</f>
        <v>PINTURA</v>
      </c>
      <c r="D25" s="21"/>
      <c r="E25" s="78">
        <f>VLOOKUP(B25,PLANILHA!$B:$K,10,0)</f>
        <v>104047.35</v>
      </c>
    </row>
    <row r="26" spans="2:5" ht="20.100000000000001" customHeight="1" x14ac:dyDescent="0.25">
      <c r="B26" s="77">
        <v>11</v>
      </c>
      <c r="C26" s="95" t="str">
        <f>VLOOKUP(B26,PLANILHA!$B:$L,3,0)</f>
        <v>FORRO</v>
      </c>
      <c r="D26" s="21"/>
      <c r="E26" s="78">
        <f>VLOOKUP(B26,PLANILHA!$B:$K,10,0)</f>
        <v>112168.05</v>
      </c>
    </row>
    <row r="27" spans="2:5" ht="20.100000000000001" customHeight="1" x14ac:dyDescent="0.25">
      <c r="B27" s="77">
        <v>12</v>
      </c>
      <c r="C27" s="95" t="str">
        <f>VLOOKUP(B27,PLANILHA!$B:$L,3,0)</f>
        <v>VIDROS</v>
      </c>
      <c r="D27" s="21"/>
      <c r="E27" s="78">
        <f>VLOOKUP(B27,PLANILHA!$B:$K,10,0)</f>
        <v>20278.27</v>
      </c>
    </row>
    <row r="28" spans="2:5" ht="20.100000000000001" customHeight="1" x14ac:dyDescent="0.25">
      <c r="B28" s="77">
        <v>13</v>
      </c>
      <c r="C28" s="95" t="str">
        <f>VLOOKUP(B28,PLANILHA!$B:$L,3,0)</f>
        <v>PAVIMENTAÇÃO</v>
      </c>
      <c r="D28" s="21"/>
      <c r="E28" s="78">
        <f>VLOOKUP(B28,PLANILHA!$B:$K,10,0)</f>
        <v>149830</v>
      </c>
    </row>
    <row r="29" spans="2:5" ht="20.100000000000001" customHeight="1" x14ac:dyDescent="0.25">
      <c r="B29" s="77">
        <v>14</v>
      </c>
      <c r="C29" s="95" t="str">
        <f>VLOOKUP(B29,PLANILHA!$B:$L,3,0)</f>
        <v>INSTALAÇÃO ELÉTRICA</v>
      </c>
      <c r="D29" s="21"/>
      <c r="E29" s="78">
        <f>VLOOKUP(B29,PLANILHA!$B:$K,10,0)</f>
        <v>218808.39999999997</v>
      </c>
    </row>
    <row r="30" spans="2:5" ht="20.100000000000001" customHeight="1" x14ac:dyDescent="0.25">
      <c r="B30" s="77">
        <v>15</v>
      </c>
      <c r="C30" s="95" t="str">
        <f>VLOOKUP(B30,PLANILHA!$B:$L,3,0)</f>
        <v>INSTALAÇÃO HIDRÁULICA</v>
      </c>
      <c r="D30" s="21"/>
      <c r="E30" s="78">
        <f>VLOOKUP(B30,PLANILHA!$B:$K,10,0)</f>
        <v>54237.2</v>
      </c>
    </row>
    <row r="31" spans="2:5" ht="20.100000000000001" customHeight="1" x14ac:dyDescent="0.25">
      <c r="B31" s="77">
        <v>16</v>
      </c>
      <c r="C31" s="95" t="str">
        <f>VLOOKUP(B31,PLANILHA!$B:$L,3,0)</f>
        <v>INSTALAÇÃO SANITÁRIA</v>
      </c>
      <c r="D31" s="21"/>
      <c r="E31" s="78">
        <f>VLOOKUP(B31,PLANILHA!$B:$K,10,0)</f>
        <v>166635.82</v>
      </c>
    </row>
    <row r="32" spans="2:5" ht="20.100000000000001" customHeight="1" x14ac:dyDescent="0.25">
      <c r="B32" s="77">
        <v>17</v>
      </c>
      <c r="C32" s="95" t="str">
        <f>VLOOKUP(B32,PLANILHA!$B:$L,3,0)</f>
        <v>EQUIPAMENTOS HIDROSSANITÁRIOS</v>
      </c>
      <c r="D32" s="21"/>
      <c r="E32" s="78">
        <f>VLOOKUP(B32,PLANILHA!$B:$K,10,0)</f>
        <v>59400.18</v>
      </c>
    </row>
    <row r="33" spans="2:7" ht="20.100000000000001" customHeight="1" x14ac:dyDescent="0.25">
      <c r="B33" s="77">
        <v>18</v>
      </c>
      <c r="C33" s="95" t="str">
        <f>VLOOKUP(B33,PLANILHA!$B:$L,3,0)</f>
        <v>LIMPEZA GERAL E URBANIZAÇÃO</v>
      </c>
      <c r="D33" s="21"/>
      <c r="E33" s="78">
        <f>VLOOKUP(B33,PLANILHA!$B:$K,10,0)</f>
        <v>35199.189999999995</v>
      </c>
    </row>
    <row r="34" spans="2:7" ht="20.100000000000001" customHeight="1" x14ac:dyDescent="0.25">
      <c r="B34" s="79">
        <v>19</v>
      </c>
      <c r="C34" s="96" t="str">
        <f>VLOOKUP(B34,PLANILHA!$B:$L,3,0)</f>
        <v>ADMINISTRAÇÃO LOCAL</v>
      </c>
      <c r="D34" s="80"/>
      <c r="E34" s="81">
        <f>VLOOKUP(B34,PLANILHA!$B:$K,10,0)</f>
        <v>131334.12</v>
      </c>
    </row>
    <row r="35" spans="2:7" ht="15" customHeight="1" thickBot="1" x14ac:dyDescent="0.3">
      <c r="B35" s="20"/>
      <c r="C35" s="95"/>
      <c r="D35" s="21"/>
    </row>
    <row r="36" spans="2:7" ht="20.100000000000001" customHeight="1" thickBot="1" x14ac:dyDescent="0.3">
      <c r="B36" s="164" t="s">
        <v>4671</v>
      </c>
      <c r="C36" s="165"/>
      <c r="D36" s="165"/>
      <c r="E36" s="33">
        <f>SUM(E16:E35)</f>
        <v>2758016.8600000003</v>
      </c>
      <c r="G36" s="71" t="b">
        <f>E36=PLANILHA!K192</f>
        <v>1</v>
      </c>
    </row>
    <row r="37" spans="2:7" ht="15" customHeight="1" x14ac:dyDescent="0.25"/>
    <row r="38" spans="2:7" ht="15" customHeight="1" x14ac:dyDescent="0.25"/>
    <row r="39" spans="2:7" ht="15" customHeight="1" x14ac:dyDescent="0.25"/>
    <row r="40" spans="2:7" ht="15" customHeight="1" x14ac:dyDescent="0.25"/>
    <row r="41" spans="2:7" ht="15" customHeight="1" x14ac:dyDescent="0.25"/>
    <row r="42" spans="2:7" ht="15" customHeight="1" x14ac:dyDescent="0.25">
      <c r="B42" s="160" t="s">
        <v>5354</v>
      </c>
      <c r="C42" s="160"/>
      <c r="D42" s="160"/>
      <c r="E42" s="160"/>
    </row>
    <row r="43" spans="2:7" ht="15" customHeight="1" x14ac:dyDescent="0.25">
      <c r="B43" s="160" t="s">
        <v>4672</v>
      </c>
      <c r="C43" s="160"/>
      <c r="D43" s="160"/>
      <c r="E43" s="160"/>
    </row>
    <row r="44" spans="2:7" ht="15" customHeight="1" x14ac:dyDescent="0.25">
      <c r="B44" s="160" t="s">
        <v>15165</v>
      </c>
      <c r="C44" s="160"/>
      <c r="D44" s="160"/>
      <c r="E44" s="160"/>
    </row>
    <row r="45" spans="2:7" ht="15" customHeight="1" x14ac:dyDescent="0.25">
      <c r="B45" s="160" t="s">
        <v>15166</v>
      </c>
      <c r="C45" s="160"/>
      <c r="D45" s="160"/>
      <c r="E45" s="160"/>
    </row>
  </sheetData>
  <mergeCells count="6">
    <mergeCell ref="B45:E45"/>
    <mergeCell ref="B13:E13"/>
    <mergeCell ref="B42:E42"/>
    <mergeCell ref="B43:E43"/>
    <mergeCell ref="B44:E44"/>
    <mergeCell ref="B36:D36"/>
  </mergeCells>
  <pageMargins left="0.78740157480314965" right="0.27559055118110237" top="0.27559055118110237" bottom="0.27559055118110237" header="0.31496062992125984" footer="0.31496062992125984"/>
  <pageSetup paperSize="9" scale="78" fitToHeight="0" orientation="portrait" r:id="rId1"/>
  <drawing r:id="rId2"/>
  <extLst>
    <ext xmlns:x14="http://schemas.microsoft.com/office/spreadsheetml/2009/9/main" uri="{78C0D931-6437-407d-A8EE-F0AAD7539E65}">
      <x14:conditionalFormattings>
        <x14:conditionalFormatting xmlns:xm="http://schemas.microsoft.com/office/excel/2006/main">
          <x14:cfRule type="cellIs" priority="1" operator="notEqual" id="{A5419ECF-7F8D-4C18-A9C5-89F4237DEE4A}">
            <xm:f>PLANILHA!K192</xm:f>
            <x14:dxf>
              <font>
                <color rgb="FF9C0006"/>
              </font>
              <fill>
                <patternFill>
                  <bgColor rgb="FFFFC7CE"/>
                </patternFill>
              </fill>
            </x14:dxf>
          </x14:cfRule>
          <xm:sqref>E36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791BC-7476-4B87-AAB5-F2E8F3BC85A3}">
  <sheetPr>
    <tabColor theme="9" tint="0.39997558519241921"/>
    <pageSetUpPr fitToPage="1"/>
  </sheetPr>
  <dimension ref="B1:P197"/>
  <sheetViews>
    <sheetView showGridLines="0" tabSelected="1" view="pageBreakPreview" topLeftCell="D182" zoomScale="85" zoomScaleNormal="100" zoomScaleSheetLayoutView="85" workbookViewId="0">
      <selection activeCell="J190" sqref="J190"/>
    </sheetView>
  </sheetViews>
  <sheetFormatPr defaultColWidth="9.140625" defaultRowHeight="15" x14ac:dyDescent="0.25"/>
  <cols>
    <col min="1" max="2" width="9.140625" style="35"/>
    <col min="3" max="3" width="20.7109375" style="35" customWidth="1"/>
    <col min="4" max="4" width="78.5703125" style="35" customWidth="1"/>
    <col min="5" max="5" width="6.7109375" style="35" customWidth="1"/>
    <col min="6" max="6" width="9" style="35" bestFit="1" customWidth="1"/>
    <col min="7" max="7" width="9.140625" style="35" hidden="1" customWidth="1"/>
    <col min="8" max="8" width="24" style="35" hidden="1" customWidth="1"/>
    <col min="9" max="9" width="14.42578125" style="35" hidden="1" customWidth="1"/>
    <col min="10" max="10" width="15.7109375" style="35" customWidth="1"/>
    <col min="11" max="11" width="22" style="35" bestFit="1" customWidth="1"/>
    <col min="12" max="12" width="14.28515625" style="35" bestFit="1" customWidth="1"/>
    <col min="13" max="15" width="15.7109375" style="35" customWidth="1"/>
    <col min="16" max="16" width="9.140625" style="35"/>
    <col min="17" max="17" width="13.28515625" style="35" bestFit="1" customWidth="1"/>
    <col min="18" max="16384" width="9.140625" style="35"/>
  </cols>
  <sheetData>
    <row r="1" spans="2:16" ht="15.75" thickBot="1" x14ac:dyDescent="0.3"/>
    <row r="2" spans="2:16" ht="15" customHeight="1" thickBot="1" x14ac:dyDescent="0.3">
      <c r="M2" s="32" t="s">
        <v>4673</v>
      </c>
    </row>
    <row r="3" spans="2:16" ht="15" customHeight="1" thickBot="1" x14ac:dyDescent="0.3">
      <c r="M3" s="31">
        <v>0.05</v>
      </c>
    </row>
    <row r="4" spans="2:16" ht="15" customHeight="1" x14ac:dyDescent="0.25"/>
    <row r="5" spans="2:16" ht="15" customHeight="1" x14ac:dyDescent="0.25"/>
    <row r="6" spans="2:16" ht="15" customHeight="1" x14ac:dyDescent="0.25"/>
    <row r="7" spans="2:16" s="17" customFormat="1" ht="20.100000000000001" customHeight="1" x14ac:dyDescent="0.25">
      <c r="C7" s="2" t="s">
        <v>0</v>
      </c>
      <c r="D7" s="4" t="str">
        <f>RESUMO!C7</f>
        <v>FHNIS</v>
      </c>
      <c r="E7" s="1"/>
      <c r="F7" s="1"/>
      <c r="G7" s="1"/>
      <c r="H7" s="1"/>
      <c r="I7" s="1"/>
      <c r="J7" s="4" t="s">
        <v>13</v>
      </c>
      <c r="K7" s="4" t="str">
        <f>RESUMO!E7</f>
        <v>Jul./2025 - Não Des.</v>
      </c>
    </row>
    <row r="8" spans="2:16" ht="20.100000000000001" customHeight="1" x14ac:dyDescent="0.25">
      <c r="C8" s="2" t="s">
        <v>2</v>
      </c>
      <c r="D8" s="4" t="str">
        <f>RESUMO!C8</f>
        <v>MS</v>
      </c>
      <c r="J8" s="4" t="s">
        <v>14</v>
      </c>
      <c r="K8" s="84">
        <f>RESUMO!E8</f>
        <v>45965</v>
      </c>
    </row>
    <row r="9" spans="2:16" ht="20.100000000000001" customHeight="1" x14ac:dyDescent="0.25">
      <c r="C9" s="2" t="s">
        <v>21</v>
      </c>
      <c r="D9" s="2">
        <f>RESUMO!C9</f>
        <v>51.53</v>
      </c>
      <c r="J9" s="4" t="s">
        <v>15</v>
      </c>
      <c r="K9" s="5">
        <f>RESUMO!E9</f>
        <v>0.22220000000000001</v>
      </c>
    </row>
    <row r="10" spans="2:16" ht="20.100000000000001" customHeight="1" x14ac:dyDescent="0.25">
      <c r="C10" s="4" t="s">
        <v>16</v>
      </c>
      <c r="D10" s="2">
        <f>RESUMO!C10</f>
        <v>20</v>
      </c>
      <c r="J10" s="4"/>
      <c r="K10" s="5"/>
    </row>
    <row r="11" spans="2:16" ht="50.1" customHeight="1" x14ac:dyDescent="0.25">
      <c r="C11" s="7" t="s">
        <v>1</v>
      </c>
      <c r="D11" s="151" t="str">
        <f>RESUMO!C11</f>
        <v>Fundação em sapata corrida; Estrutura de cobertura em Madeira; Piso e Forro em toda UH; Fossa e Sumidouro; Mureta para Hidrômetro e Padrão de Energia</v>
      </c>
      <c r="J11" s="4"/>
      <c r="K11" s="2"/>
    </row>
    <row r="12" spans="2:16" ht="15" customHeight="1" thickBot="1" x14ac:dyDescent="0.3"/>
    <row r="13" spans="2:16" ht="30" customHeight="1" thickBot="1" x14ac:dyDescent="0.3">
      <c r="B13" s="161" t="s">
        <v>17</v>
      </c>
      <c r="C13" s="162"/>
      <c r="D13" s="162"/>
      <c r="E13" s="162"/>
      <c r="F13" s="162"/>
      <c r="G13" s="162"/>
      <c r="H13" s="162"/>
      <c r="I13" s="162"/>
      <c r="J13" s="162"/>
      <c r="K13" s="163"/>
      <c r="M13" s="166" t="s">
        <v>5258</v>
      </c>
      <c r="N13" s="167"/>
      <c r="O13" s="168"/>
    </row>
    <row r="14" spans="2:16" ht="47.45" customHeight="1" thickBot="1" x14ac:dyDescent="0.3">
      <c r="B14" s="25" t="s">
        <v>3</v>
      </c>
      <c r="C14" s="26" t="s">
        <v>4</v>
      </c>
      <c r="D14" s="25" t="s">
        <v>18</v>
      </c>
      <c r="E14" s="26" t="s">
        <v>9</v>
      </c>
      <c r="F14" s="26" t="s">
        <v>5</v>
      </c>
      <c r="G14" s="26" t="s">
        <v>6</v>
      </c>
      <c r="H14" s="26" t="str">
        <f>"CUSTO UNITÁRIO SEM BDI - "&amp;K7</f>
        <v>CUSTO UNITÁRIO SEM BDI - Jul./2025 - Não Des.</v>
      </c>
      <c r="I14" s="26" t="str">
        <f>"CUSTO UNITÁRIO SEM BDI "&amp;L7</f>
        <v xml:space="preserve">CUSTO UNITÁRIO SEM BDI </v>
      </c>
      <c r="J14" s="26" t="s">
        <v>7</v>
      </c>
      <c r="K14" s="26" t="s">
        <v>8</v>
      </c>
      <c r="M14" s="71">
        <f>SUMIF(H15:H190,"CUSTO TOTAL DO ITEM",K15:K190)</f>
        <v>2758016.8600000003</v>
      </c>
      <c r="N14" s="71">
        <f>SUM(K15:K191)/2</f>
        <v>2758016.8600000008</v>
      </c>
      <c r="O14" s="71" t="b">
        <f>M14=N14</f>
        <v>1</v>
      </c>
    </row>
    <row r="15" spans="2:16" ht="30" customHeight="1" x14ac:dyDescent="0.25">
      <c r="B15" s="101">
        <v>1</v>
      </c>
      <c r="C15" s="102"/>
      <c r="D15" s="103" t="s">
        <v>10</v>
      </c>
      <c r="E15" s="104"/>
      <c r="F15" s="104"/>
      <c r="G15" s="104"/>
      <c r="H15" s="103" t="s">
        <v>4510</v>
      </c>
      <c r="I15" s="104"/>
      <c r="J15" s="104"/>
      <c r="K15" s="105">
        <f>SUM(K16:K22)</f>
        <v>35497.560000000005</v>
      </c>
      <c r="L15" s="8"/>
    </row>
    <row r="16" spans="2:16" s="12" customFormat="1" ht="20.100000000000001" customHeight="1" x14ac:dyDescent="0.25">
      <c r="B16" s="9" t="s">
        <v>11</v>
      </c>
      <c r="C16" s="56">
        <v>98519</v>
      </c>
      <c r="D16" s="13" t="str">
        <f>VLOOKUP(C16,'SINAPI-COMP'!$B:$E,2,FALSE)</f>
        <v>REVOLVIMENTO E LIMPEZA MANUAL DE SOLO. AF_07/2024</v>
      </c>
      <c r="E16" s="10" t="str">
        <f>VLOOKUP(C16,'SINAPI-COMP'!$B:$E,3,FALSE)</f>
        <v>M2</v>
      </c>
      <c r="F16" s="142">
        <f>G16*$D$10</f>
        <v>1030.5999999999999</v>
      </c>
      <c r="G16" s="66">
        <f>VLOOKUP(B16,MECALC!$B:$H,7,0)</f>
        <v>51.53</v>
      </c>
      <c r="H16" s="139">
        <f>VLOOKUP(C16,'SINAPI-COMP'!$B:$E,4,FALSE)</f>
        <v>3.6</v>
      </c>
      <c r="I16" s="140">
        <f>H16</f>
        <v>3.6</v>
      </c>
      <c r="J16" s="11">
        <f t="shared" ref="J16:J21" si="0">TRUNC(I16*(1+$K$9),2)</f>
        <v>4.3899999999999997</v>
      </c>
      <c r="K16" s="11">
        <f t="shared" ref="K16:K21" si="1">TRUNC(J16*F16,2)</f>
        <v>4524.33</v>
      </c>
      <c r="P16" s="159">
        <f t="shared" ref="P16:P22" si="2">K16/K$192</f>
        <v>1.6404286955664221E-3</v>
      </c>
    </row>
    <row r="17" spans="2:16" ht="35.1" customHeight="1" x14ac:dyDescent="0.25">
      <c r="B17" s="9" t="s">
        <v>4507</v>
      </c>
      <c r="C17" s="58" t="s">
        <v>12</v>
      </c>
      <c r="D17" s="13" t="str">
        <f>VLOOKUP(C17,COMPOSIÇÕES!$B:$H,2,0)</f>
        <v>LOCAÇÃO CONVENCIONAL DE OBRA ATRAVÉS DE GABARITO DE TÁBUAS CORRIDAS PONTALETADAS, COM REAPROVEITAMENTO DE 3 VEZES</v>
      </c>
      <c r="E17" s="10" t="str">
        <f>VLOOKUP(C17,COMPOSIÇÕES!$B:$H,3,0)</f>
        <v>M2</v>
      </c>
      <c r="F17" s="142">
        <f t="shared" ref="F17" si="3">G17*$D$10</f>
        <v>1030.5999999999999</v>
      </c>
      <c r="G17" s="66">
        <f>VLOOKUP(B17,MECALC!$B:$H,7,0)</f>
        <v>51.53</v>
      </c>
      <c r="H17" s="140">
        <f>VLOOKUP(C17,COMPOSIÇÕES!$B:$H,7,FALSE)</f>
        <v>6.91</v>
      </c>
      <c r="I17" s="140">
        <f>H17</f>
        <v>6.91</v>
      </c>
      <c r="J17" s="11">
        <f t="shared" si="0"/>
        <v>8.44</v>
      </c>
      <c r="K17" s="11">
        <f t="shared" si="1"/>
        <v>8698.26</v>
      </c>
      <c r="P17" s="159">
        <f t="shared" si="2"/>
        <v>3.1538095818602063E-3</v>
      </c>
    </row>
    <row r="18" spans="2:16" ht="35.1" customHeight="1" x14ac:dyDescent="0.25">
      <c r="B18" s="9" t="s">
        <v>5360</v>
      </c>
      <c r="C18" s="58" t="s">
        <v>5351</v>
      </c>
      <c r="D18" s="13" t="str">
        <f>VLOOKUP(C18,COMPOSIÇÕES!$B:$H,2,0)</f>
        <v>LOCAÇÃO DE CONTAINER PARA DEPÓSITO DE (2,30 X 6,00M), ALT. 2,50M, SEM DIVISÓRIAS INTERNAS E SEM SANITÁRIO, EXC. TRANSP./CARGA/DESCARGA</v>
      </c>
      <c r="E18" s="10" t="str">
        <f>VLOOKUP(C18,COMPOSIÇÕES!$B:$H,3,0)</f>
        <v>MÊS</v>
      </c>
      <c r="F18" s="142">
        <f>G18</f>
        <v>18</v>
      </c>
      <c r="G18" s="66">
        <f>VLOOKUP(B18,MECALC!$B:$H,7,0)</f>
        <v>18</v>
      </c>
      <c r="H18" s="140">
        <f>VLOOKUP(C18,COMPOSIÇÕES!$B:$H,7,FALSE)</f>
        <v>662.1</v>
      </c>
      <c r="I18" s="140">
        <f t="shared" ref="I18:I21" si="4">H18</f>
        <v>662.1</v>
      </c>
      <c r="J18" s="11">
        <f t="shared" si="0"/>
        <v>809.21</v>
      </c>
      <c r="K18" s="11">
        <f t="shared" si="1"/>
        <v>14565.78</v>
      </c>
      <c r="L18" s="35" t="s">
        <v>5355</v>
      </c>
      <c r="P18" s="159">
        <f t="shared" si="2"/>
        <v>5.2812512538447636E-3</v>
      </c>
    </row>
    <row r="19" spans="2:16" s="12" customFormat="1" ht="35.1" customHeight="1" x14ac:dyDescent="0.25">
      <c r="B19" s="9" t="s">
        <v>5361</v>
      </c>
      <c r="C19" s="56">
        <v>103689</v>
      </c>
      <c r="D19" s="13" t="str">
        <f>VLOOKUP(C19,'SINAPI-COMP'!$B:$E,2,FALSE)</f>
        <v>FORNECIMENTO E INSTALAÇÃO DE PLACA DE OBRA COM CHAPA GALVANIZADA E ESTRUTURA DE MADEIRA. AF_03/2022_PS</v>
      </c>
      <c r="E19" s="10" t="str">
        <f>VLOOKUP(C19,'SINAPI-COMP'!$B:$E,3,FALSE)</f>
        <v>M2</v>
      </c>
      <c r="F19" s="142">
        <f>G19</f>
        <v>8</v>
      </c>
      <c r="G19" s="66">
        <f>VLOOKUP(B19,MECALC!$B:$H,7,0)</f>
        <v>8</v>
      </c>
      <c r="H19" s="139">
        <f>VLOOKUP(C19,'SINAPI-COMP'!$B:$E,4,FALSE)</f>
        <v>456.23</v>
      </c>
      <c r="I19" s="140">
        <f t="shared" si="4"/>
        <v>456.23</v>
      </c>
      <c r="J19" s="11">
        <f t="shared" si="0"/>
        <v>557.6</v>
      </c>
      <c r="K19" s="11">
        <f t="shared" si="1"/>
        <v>4460.8</v>
      </c>
      <c r="L19" s="35" t="s">
        <v>7105</v>
      </c>
      <c r="P19" s="159">
        <f t="shared" si="2"/>
        <v>1.6173940285484692E-3</v>
      </c>
    </row>
    <row r="20" spans="2:16" s="12" customFormat="1" ht="20.100000000000001" customHeight="1" x14ac:dyDescent="0.25">
      <c r="B20" s="9" t="s">
        <v>5362</v>
      </c>
      <c r="C20" s="58" t="s">
        <v>5364</v>
      </c>
      <c r="D20" s="13" t="str">
        <f>VLOOKUP(C20,COMPOSIÇÕES!$B:$H,2,0)</f>
        <v>INSTALAÇÃO PROVISÓRIA DE ÁGUA E ESGOTO P/ CANTEIRO DE OBRA</v>
      </c>
      <c r="E20" s="10" t="str">
        <f>VLOOKUP(C20,COMPOSIÇÕES!$B:$H,3,0)</f>
        <v>UN</v>
      </c>
      <c r="F20" s="142">
        <f>G20</f>
        <v>1</v>
      </c>
      <c r="G20" s="66">
        <f>VLOOKUP(B20,MECALC!$B:$H,7,0)</f>
        <v>1</v>
      </c>
      <c r="H20" s="140">
        <f>VLOOKUP(C20,COMPOSIÇÕES!$B:$H,7,FALSE)</f>
        <v>1459.43</v>
      </c>
      <c r="I20" s="140">
        <f t="shared" si="4"/>
        <v>1459.43</v>
      </c>
      <c r="J20" s="11">
        <f t="shared" si="0"/>
        <v>1783.71</v>
      </c>
      <c r="K20" s="11">
        <f t="shared" si="1"/>
        <v>1783.71</v>
      </c>
      <c r="P20" s="159">
        <f t="shared" si="2"/>
        <v>6.4673643800712652E-4</v>
      </c>
    </row>
    <row r="21" spans="2:16" s="12" customFormat="1" ht="20.100000000000001" customHeight="1" x14ac:dyDescent="0.25">
      <c r="B21" s="9" t="s">
        <v>5363</v>
      </c>
      <c r="C21" s="58" t="s">
        <v>5365</v>
      </c>
      <c r="D21" s="13" t="str">
        <f>VLOOKUP(C21,COMPOSIÇÕES!$B:$H,2,0)</f>
        <v xml:space="preserve">INSTALAÇÃO/LIGAÇÃO PROVISÓRIA DE ENERGIA ELÉTRICA DE BAIXA TENSÃO </v>
      </c>
      <c r="E21" s="10" t="str">
        <f>VLOOKUP(C21,COMPOSIÇÕES!$B:$H,3,0)</f>
        <v>UN</v>
      </c>
      <c r="F21" s="142">
        <f>G21</f>
        <v>1</v>
      </c>
      <c r="G21" s="66">
        <f>VLOOKUP(B21,MECALC!$B:$H,7,0)</f>
        <v>1</v>
      </c>
      <c r="H21" s="140">
        <f>VLOOKUP(C21,COMPOSIÇÕES!$B:$H,7,FALSE)</f>
        <v>1198.4000000000001</v>
      </c>
      <c r="I21" s="140">
        <f t="shared" si="4"/>
        <v>1198.4000000000001</v>
      </c>
      <c r="J21" s="11">
        <f t="shared" si="0"/>
        <v>1464.68</v>
      </c>
      <c r="K21" s="11">
        <f t="shared" si="1"/>
        <v>1464.68</v>
      </c>
      <c r="P21" s="159">
        <f t="shared" si="2"/>
        <v>5.3106274339454178E-4</v>
      </c>
    </row>
    <row r="22" spans="2:16" s="12" customFormat="1" ht="15" customHeight="1" x14ac:dyDescent="0.25">
      <c r="C22" s="59"/>
      <c r="F22" s="67"/>
      <c r="G22" s="67"/>
      <c r="I22" s="67"/>
      <c r="J22" s="15"/>
      <c r="K22" s="16"/>
      <c r="N22" s="29"/>
      <c r="P22" s="159">
        <f t="shared" si="2"/>
        <v>0</v>
      </c>
    </row>
    <row r="23" spans="2:16" s="12" customFormat="1" ht="30" customHeight="1" x14ac:dyDescent="0.25">
      <c r="B23" s="101">
        <v>2</v>
      </c>
      <c r="C23" s="106"/>
      <c r="D23" s="103" t="s">
        <v>4511</v>
      </c>
      <c r="E23" s="104"/>
      <c r="F23" s="107"/>
      <c r="G23" s="107"/>
      <c r="H23" s="103" t="s">
        <v>4510</v>
      </c>
      <c r="I23" s="107"/>
      <c r="J23" s="104"/>
      <c r="K23" s="105">
        <f>SUM(K24:K25)</f>
        <v>32109.46</v>
      </c>
      <c r="L23" s="8"/>
      <c r="P23" s="159"/>
    </row>
    <row r="24" spans="2:16" s="12" customFormat="1" ht="40.15" customHeight="1" x14ac:dyDescent="0.25">
      <c r="B24" s="9" t="s">
        <v>4512</v>
      </c>
      <c r="C24" s="56">
        <v>401001126</v>
      </c>
      <c r="D24" s="13" t="s">
        <v>15152</v>
      </c>
      <c r="E24" s="10" t="s">
        <v>1007</v>
      </c>
      <c r="F24" s="142">
        <f t="shared" ref="F24" si="5">G24*$D$10</f>
        <v>206.20000000000002</v>
      </c>
      <c r="G24" s="66">
        <f>VLOOKUP(B24,MECALC!$B:$H,7,0)</f>
        <v>10.31</v>
      </c>
      <c r="H24" s="139">
        <v>127.41</v>
      </c>
      <c r="I24" s="140">
        <f t="shared" ref="I24" si="6">H24</f>
        <v>127.41</v>
      </c>
      <c r="J24" s="11">
        <f>TRUNC(I24*(1+$K$9),2)</f>
        <v>155.72</v>
      </c>
      <c r="K24" s="11">
        <f>TRUNC(J24*F24,2)</f>
        <v>32109.46</v>
      </c>
      <c r="P24" s="159">
        <f>K24/K$192</f>
        <v>1.1642227596824768E-2</v>
      </c>
    </row>
    <row r="25" spans="2:16" ht="15" customHeight="1" x14ac:dyDescent="0.25">
      <c r="C25" s="51"/>
      <c r="F25" s="89"/>
      <c r="G25" s="89"/>
      <c r="I25" s="89"/>
      <c r="P25" s="159">
        <f>K25/K$192</f>
        <v>0</v>
      </c>
    </row>
    <row r="26" spans="2:16" ht="30" customHeight="1" x14ac:dyDescent="0.25">
      <c r="B26" s="101">
        <v>3</v>
      </c>
      <c r="C26" s="106"/>
      <c r="D26" s="103" t="s">
        <v>15129</v>
      </c>
      <c r="E26" s="104"/>
      <c r="F26" s="107"/>
      <c r="G26" s="107"/>
      <c r="H26" s="103" t="s">
        <v>4510</v>
      </c>
      <c r="I26" s="107"/>
      <c r="J26" s="104"/>
      <c r="K26" s="105">
        <f>SUM(K27:K41)</f>
        <v>287494.25</v>
      </c>
      <c r="L26" s="8"/>
      <c r="P26" s="159"/>
    </row>
    <row r="27" spans="2:16" ht="35.1" customHeight="1" x14ac:dyDescent="0.25">
      <c r="B27" s="9" t="s">
        <v>4513</v>
      </c>
      <c r="C27" s="56">
        <v>93358</v>
      </c>
      <c r="D27" s="13" t="str">
        <f>VLOOKUP(C27,'SINAPI-COMP'!$B:$E,2,FALSE)</f>
        <v>ESCAVAÇÃO MANUAL DE VALA. AF_09/2024</v>
      </c>
      <c r="E27" s="10" t="str">
        <f>VLOOKUP(C27,'SINAPI-COMP'!$B:$E,3,FALSE)</f>
        <v>M3</v>
      </c>
      <c r="F27" s="142">
        <f t="shared" ref="F27" si="7">G27*$D$10</f>
        <v>85.600000000000009</v>
      </c>
      <c r="G27" s="66">
        <f>VLOOKUP(B27,MECALC!$B:$H,7,0)</f>
        <v>4.28</v>
      </c>
      <c r="H27" s="139">
        <f>VLOOKUP(C27,'SINAPI-COMP'!$B:$E,4,FALSE)</f>
        <v>82.24</v>
      </c>
      <c r="I27" s="140">
        <f t="shared" ref="I27" si="8">H27</f>
        <v>82.24</v>
      </c>
      <c r="J27" s="11">
        <f t="shared" ref="J27" si="9">TRUNC(I27*(1+$K$9),2)</f>
        <v>100.51</v>
      </c>
      <c r="K27" s="11">
        <f t="shared" ref="K27" si="10">TRUNC(J27*F27,2)</f>
        <v>8603.65</v>
      </c>
      <c r="P27" s="159">
        <f t="shared" ref="P27:P38" si="11">K27/K$192</f>
        <v>3.1195059481978651E-3</v>
      </c>
    </row>
    <row r="28" spans="2:16" ht="35.1" customHeight="1" x14ac:dyDescent="0.25">
      <c r="B28" s="9" t="s">
        <v>4514</v>
      </c>
      <c r="C28" s="56">
        <v>96617</v>
      </c>
      <c r="D28" s="13" t="str">
        <f>VLOOKUP(C28,'SINAPI-COMP'!$B:$E,2,FALSE)</f>
        <v>LASTRO DE CONCRETO MAGRO, APLICADO EM BLOCOS DE COROAMENTO OU SAPATAS, ESPESSURA DE 3 CM. AF_01/2024</v>
      </c>
      <c r="E28" s="10" t="str">
        <f>VLOOKUP(C28,'SINAPI-COMP'!$B:$E,3,FALSE)</f>
        <v>M2</v>
      </c>
      <c r="F28" s="142">
        <f t="shared" ref="F28:F34" si="12">G28*$D$10</f>
        <v>41.6</v>
      </c>
      <c r="G28" s="66">
        <f>VLOOKUP(B28,MECALC!$B:$H,7,0)</f>
        <v>2.08</v>
      </c>
      <c r="H28" s="139">
        <f>VLOOKUP(C28,'SINAPI-COMP'!$B:$E,4,FALSE)</f>
        <v>18.84</v>
      </c>
      <c r="I28" s="140">
        <f t="shared" ref="I28:I34" si="13">H28</f>
        <v>18.84</v>
      </c>
      <c r="J28" s="11">
        <f t="shared" ref="J28:J34" si="14">TRUNC(I28*(1+$K$9),2)</f>
        <v>23.02</v>
      </c>
      <c r="K28" s="11">
        <f t="shared" ref="K28:K34" si="15">TRUNC(J28*F28,2)</f>
        <v>957.63</v>
      </c>
      <c r="P28" s="159">
        <f t="shared" si="11"/>
        <v>3.4721687669451008E-4</v>
      </c>
    </row>
    <row r="29" spans="2:16" ht="35.1" customHeight="1" x14ac:dyDescent="0.25">
      <c r="B29" s="9" t="s">
        <v>4515</v>
      </c>
      <c r="C29" s="56">
        <v>92760</v>
      </c>
      <c r="D29" s="13" t="str">
        <f>VLOOKUP(C29,'SINAPI-COMP'!$B:$E,2,FALSE)</f>
        <v>ARMAÇÃO DE PILAR OU VIGA DE ESTRUTURA CONVENCIONAL DE CONCRETO ARMADO UTILIZANDO AÇO CA-50 DE 6,3 MM - MONTAGEM. AF_06/2022</v>
      </c>
      <c r="E29" s="10" t="str">
        <f>VLOOKUP(C29,'SINAPI-COMP'!$B:$E,3,FALSE)</f>
        <v>KG</v>
      </c>
      <c r="F29" s="142">
        <f t="shared" si="12"/>
        <v>805.8</v>
      </c>
      <c r="G29" s="66">
        <f>VLOOKUP(B29,MECALC!$B:$H,7,0)</f>
        <v>40.29</v>
      </c>
      <c r="H29" s="139">
        <f>VLOOKUP(C29,'SINAPI-COMP'!$B:$E,4,FALSE)</f>
        <v>13.03</v>
      </c>
      <c r="I29" s="140">
        <f t="shared" si="13"/>
        <v>13.03</v>
      </c>
      <c r="J29" s="11">
        <f t="shared" si="14"/>
        <v>15.92</v>
      </c>
      <c r="K29" s="11">
        <f t="shared" si="15"/>
        <v>12828.33</v>
      </c>
      <c r="P29" s="159">
        <f t="shared" si="11"/>
        <v>4.6512877372330485E-3</v>
      </c>
    </row>
    <row r="30" spans="2:16" ht="35.1" customHeight="1" x14ac:dyDescent="0.25">
      <c r="B30" s="9" t="s">
        <v>4516</v>
      </c>
      <c r="C30" s="56">
        <v>94971</v>
      </c>
      <c r="D30" s="13" t="str">
        <f>VLOOKUP(C30,'SINAPI-COMP'!$B:$E,2,FALSE)</f>
        <v>CONCRETO FCK = 25MPA, TRAÇO 1:2,3:2,7 (EM MASSA SECA DE CIMENTO/ AREIA MÉDIA/ BRITA 1) - PREPARO MECÂNICO COM BETONEIRA 600 L. AF_05/2021</v>
      </c>
      <c r="E30" s="10" t="str">
        <f>VLOOKUP(C30,'SINAPI-COMP'!$B:$E,3,FALSE)</f>
        <v>M3</v>
      </c>
      <c r="F30" s="142">
        <f t="shared" si="12"/>
        <v>13.4</v>
      </c>
      <c r="G30" s="66">
        <f>VLOOKUP(B30,MECALC!$B:$H,7,0)</f>
        <v>0.67</v>
      </c>
      <c r="H30" s="139">
        <f>VLOOKUP(C30,'SINAPI-COMP'!$B:$E,4,FALSE)</f>
        <v>492.23</v>
      </c>
      <c r="I30" s="140">
        <f t="shared" si="13"/>
        <v>492.23</v>
      </c>
      <c r="J30" s="11">
        <f t="shared" si="14"/>
        <v>601.6</v>
      </c>
      <c r="K30" s="11">
        <f t="shared" si="15"/>
        <v>8061.44</v>
      </c>
      <c r="P30" s="159">
        <f t="shared" si="11"/>
        <v>2.9229117910468459E-3</v>
      </c>
    </row>
    <row r="31" spans="2:16" ht="35.1" customHeight="1" x14ac:dyDescent="0.25">
      <c r="B31" s="9" t="s">
        <v>4517</v>
      </c>
      <c r="C31" s="56">
        <v>103670</v>
      </c>
      <c r="D31" s="13" t="str">
        <f>VLOOKUP(C31,'SINAPI-COMP'!$B:$E,2,FALSE)</f>
        <v>LANÇAMENTO COM USO DE BALDES, ADENSAMENTO E ACABAMENTO DE CONCRETO EM ESTRUTURAS. AF_02/2022</v>
      </c>
      <c r="E31" s="10" t="str">
        <f>VLOOKUP(C31,'SINAPI-COMP'!$B:$E,3,FALSE)</f>
        <v>M3</v>
      </c>
      <c r="F31" s="142">
        <f t="shared" si="12"/>
        <v>13.4</v>
      </c>
      <c r="G31" s="66">
        <f>VLOOKUP(B31,MECALC!$B:$H,7,0)</f>
        <v>0.67</v>
      </c>
      <c r="H31" s="139">
        <f>VLOOKUP(C31,'SINAPI-COMP'!$B:$E,4,FALSE)</f>
        <v>281.31</v>
      </c>
      <c r="I31" s="140">
        <f t="shared" si="13"/>
        <v>281.31</v>
      </c>
      <c r="J31" s="11">
        <f t="shared" si="14"/>
        <v>343.81</v>
      </c>
      <c r="K31" s="11">
        <f t="shared" si="15"/>
        <v>4607.05</v>
      </c>
      <c r="P31" s="159">
        <f t="shared" si="11"/>
        <v>1.6704212605864923E-3</v>
      </c>
    </row>
    <row r="32" spans="2:16" ht="35.1" customHeight="1" x14ac:dyDescent="0.25">
      <c r="B32" s="9" t="s">
        <v>7108</v>
      </c>
      <c r="C32" s="56">
        <v>93382</v>
      </c>
      <c r="D32" s="13" t="str">
        <f>VLOOKUP(C32,'SINAPI-COMP'!$B:$E,2,FALSE)</f>
        <v>REATERRO MANUAL DE VALAS, COM COMPACTADOR DE SOLOS DE PERCUSSÃO. AF_08/2023</v>
      </c>
      <c r="E32" s="10" t="str">
        <f>VLOOKUP(C32,'SINAPI-COMP'!$B:$E,3,FALSE)</f>
        <v>M3</v>
      </c>
      <c r="F32" s="142">
        <f t="shared" si="12"/>
        <v>64.2</v>
      </c>
      <c r="G32" s="66">
        <f>VLOOKUP(B32,MECALC!$B:$H,7,0)</f>
        <v>3.21</v>
      </c>
      <c r="H32" s="139">
        <f>VLOOKUP(C32,'SINAPI-COMP'!$B:$E,4,FALSE)</f>
        <v>25.29</v>
      </c>
      <c r="I32" s="140">
        <f t="shared" si="13"/>
        <v>25.29</v>
      </c>
      <c r="J32" s="11">
        <f t="shared" si="14"/>
        <v>30.9</v>
      </c>
      <c r="K32" s="11">
        <f t="shared" si="15"/>
        <v>1983.78</v>
      </c>
      <c r="P32" s="159">
        <f t="shared" si="11"/>
        <v>7.1927769143514215E-4</v>
      </c>
    </row>
    <row r="33" spans="2:16" ht="35.1" customHeight="1" x14ac:dyDescent="0.25">
      <c r="B33" s="9" t="s">
        <v>7109</v>
      </c>
      <c r="C33" s="56">
        <v>96537</v>
      </c>
      <c r="D33" s="13" t="str">
        <f>VLOOKUP(C33,'SINAPI-COMP'!$B:$E,2,FALSE)</f>
        <v>FABRICAÇÃO, MONTAGEM E DESMONTAGEM DE FÔRMA PARA BLOCO DE COROAMENTO, EM CHAPA DE MADEIRA COMPENSADA RESINADA, E=17 MM, 2 UTILIZAÇÕES. AF_01/2024</v>
      </c>
      <c r="E33" s="10" t="str">
        <f>VLOOKUP(C33,'SINAPI-COMP'!$B:$E,3,FALSE)</f>
        <v>M2</v>
      </c>
      <c r="F33" s="142">
        <f t="shared" si="12"/>
        <v>208</v>
      </c>
      <c r="G33" s="66">
        <f>VLOOKUP(B33,MECALC!$B:$H,7,0)</f>
        <v>10.4</v>
      </c>
      <c r="H33" s="139">
        <f>VLOOKUP(C33,'SINAPI-COMP'!$B:$E,4,FALSE)</f>
        <v>173.55</v>
      </c>
      <c r="I33" s="140">
        <f t="shared" si="13"/>
        <v>173.55</v>
      </c>
      <c r="J33" s="11">
        <f t="shared" si="14"/>
        <v>212.11</v>
      </c>
      <c r="K33" s="11">
        <f t="shared" si="15"/>
        <v>44118.879999999997</v>
      </c>
      <c r="P33" s="159">
        <f t="shared" si="11"/>
        <v>1.599659546678768E-2</v>
      </c>
    </row>
    <row r="34" spans="2:16" ht="35.1" customHeight="1" x14ac:dyDescent="0.25">
      <c r="B34" s="9" t="s">
        <v>7110</v>
      </c>
      <c r="C34" s="56">
        <v>101173</v>
      </c>
      <c r="D34" s="13" t="str">
        <f>VLOOKUP(C34,'SINAPI-COMP'!$B:$E,2,FALSE)</f>
        <v>ESTACA BROCA DE CONCRETO, DIÂMETRO DE 20CM, ESCAVAÇÃO MANUAL COM TRADO CONCHA, COM ARMADURA DE ARRANQUE. AF_05/2020</v>
      </c>
      <c r="E34" s="10" t="str">
        <f>VLOOKUP(C34,'SINAPI-COMP'!$B:$E,3,FALSE)</f>
        <v>M</v>
      </c>
      <c r="F34" s="142">
        <f t="shared" si="12"/>
        <v>1100</v>
      </c>
      <c r="G34" s="66">
        <f>VLOOKUP(B34,MECALC!$B:$H,7,0)</f>
        <v>55</v>
      </c>
      <c r="H34" s="139">
        <f>VLOOKUP(C34,'SINAPI-COMP'!$B:$E,4,FALSE)</f>
        <v>58.86</v>
      </c>
      <c r="I34" s="140">
        <f t="shared" si="13"/>
        <v>58.86</v>
      </c>
      <c r="J34" s="11">
        <f t="shared" si="14"/>
        <v>71.930000000000007</v>
      </c>
      <c r="K34" s="11">
        <f t="shared" si="15"/>
        <v>79123</v>
      </c>
      <c r="P34" s="159">
        <f t="shared" si="11"/>
        <v>2.8688367046458153E-2</v>
      </c>
    </row>
    <row r="35" spans="2:16" ht="35.1" customHeight="1" x14ac:dyDescent="0.25">
      <c r="B35" s="9" t="s">
        <v>15122</v>
      </c>
      <c r="C35" s="56">
        <v>96617</v>
      </c>
      <c r="D35" s="13" t="str">
        <f>VLOOKUP(C35,'SINAPI-COMP'!$B:$E,2,FALSE)</f>
        <v>LASTRO DE CONCRETO MAGRO, APLICADO EM BLOCOS DE COROAMENTO OU SAPATAS, ESPESSURA DE 3 CM. AF_01/2024</v>
      </c>
      <c r="E35" s="10" t="str">
        <f>VLOOKUP(C35,'SINAPI-COMP'!$B:$E,3,FALSE)</f>
        <v>M2</v>
      </c>
      <c r="F35" s="142">
        <f t="shared" ref="F35:F38" si="16">G35*$D$10</f>
        <v>295.59999999999997</v>
      </c>
      <c r="G35" s="66">
        <f>VLOOKUP(B35,MECALC!$B:$H,7,0)</f>
        <v>14.78</v>
      </c>
      <c r="H35" s="139">
        <f>VLOOKUP(C35,'SINAPI-COMP'!$B:$E,4,FALSE)</f>
        <v>18.84</v>
      </c>
      <c r="I35" s="140">
        <f t="shared" ref="I35:I38" si="17">H35</f>
        <v>18.84</v>
      </c>
      <c r="J35" s="11">
        <f t="shared" ref="J35:J38" si="18">TRUNC(I35*(1+$K$9),2)</f>
        <v>23.02</v>
      </c>
      <c r="K35" s="11">
        <f t="shared" ref="K35" si="19">TRUNC(J35*F35,2)</f>
        <v>6804.71</v>
      </c>
      <c r="P35" s="159">
        <f t="shared" si="11"/>
        <v>2.4672474264714971E-3</v>
      </c>
    </row>
    <row r="36" spans="2:16" ht="35.1" customHeight="1" x14ac:dyDescent="0.25">
      <c r="B36" s="9" t="s">
        <v>15126</v>
      </c>
      <c r="C36" s="56">
        <v>94971</v>
      </c>
      <c r="D36" s="13" t="str">
        <f>VLOOKUP(C36,'SINAPI-COMP'!$B:$E,2,FALSE)</f>
        <v>CONCRETO FCK = 25MPA, TRAÇO 1:2,3:2,7 (EM MASSA SECA DE CIMENTO/ AREIA MÉDIA/ BRITA 1) - PREPARO MECÂNICO COM BETONEIRA 600 L. AF_05/2021</v>
      </c>
      <c r="E36" s="10" t="str">
        <f>VLOOKUP(C36,'SINAPI-COMP'!$B:$E,3,FALSE)</f>
        <v>M3</v>
      </c>
      <c r="F36" s="142">
        <f t="shared" si="16"/>
        <v>46.6</v>
      </c>
      <c r="G36" s="66">
        <f>VLOOKUP(B36,MECALC!$B:$H,7,0)</f>
        <v>2.33</v>
      </c>
      <c r="H36" s="139">
        <f>VLOOKUP(C36,'SINAPI-COMP'!$B:$E,4,FALSE)</f>
        <v>492.23</v>
      </c>
      <c r="I36" s="140">
        <f t="shared" si="17"/>
        <v>492.23</v>
      </c>
      <c r="J36" s="11">
        <f t="shared" si="18"/>
        <v>601.6</v>
      </c>
      <c r="K36" s="11">
        <f t="shared" ref="K36:K38" si="20">TRUNC(J36*F36,2)</f>
        <v>28034.560000000001</v>
      </c>
      <c r="P36" s="159">
        <f t="shared" si="11"/>
        <v>1.0164752944983809E-2</v>
      </c>
    </row>
    <row r="37" spans="2:16" ht="35.1" customHeight="1" x14ac:dyDescent="0.25">
      <c r="B37" s="9" t="s">
        <v>15127</v>
      </c>
      <c r="C37" s="56">
        <v>103670</v>
      </c>
      <c r="D37" s="13" t="str">
        <f>VLOOKUP(C37,'SINAPI-COMP'!$B:$E,2,FALSE)</f>
        <v>LANÇAMENTO COM USO DE BALDES, ADENSAMENTO E ACABAMENTO DE CONCRETO EM ESTRUTURAS. AF_02/2022</v>
      </c>
      <c r="E37" s="10" t="str">
        <f>VLOOKUP(C37,'SINAPI-COMP'!$B:$E,3,FALSE)</f>
        <v>M3</v>
      </c>
      <c r="F37" s="142">
        <f t="shared" si="16"/>
        <v>58.8</v>
      </c>
      <c r="G37" s="66">
        <f>VLOOKUP(B37,MECALC!$B:$H,7,0)</f>
        <v>2.94</v>
      </c>
      <c r="H37" s="139">
        <f>VLOOKUP(C37,'SINAPI-COMP'!$B:$E,4,FALSE)</f>
        <v>281.31</v>
      </c>
      <c r="I37" s="140">
        <f t="shared" si="17"/>
        <v>281.31</v>
      </c>
      <c r="J37" s="11">
        <f t="shared" si="18"/>
        <v>343.81</v>
      </c>
      <c r="K37" s="11">
        <f t="shared" si="20"/>
        <v>20216.02</v>
      </c>
      <c r="P37" s="159">
        <f t="shared" si="11"/>
        <v>7.3299116815406266E-3</v>
      </c>
    </row>
    <row r="38" spans="2:16" ht="35.1" customHeight="1" x14ac:dyDescent="0.25">
      <c r="B38" s="9" t="s">
        <v>15128</v>
      </c>
      <c r="C38" s="56">
        <v>98555</v>
      </c>
      <c r="D38" s="13" t="str">
        <f>VLOOKUP(C38,'SINAPI-COMP'!$B:$E,2,FALSE)</f>
        <v>IMPERMEABILIZAÇÃO DE SUPERFÍCIE COM ARGAMASSA POLIMÉRICA / MEMBRANA ACRÍLICA, 3 DEMÃOS. AF_09/2023</v>
      </c>
      <c r="E38" s="10" t="str">
        <f>VLOOKUP(C38,'SINAPI-COMP'!$B:$E,3,FALSE)</f>
        <v>M2</v>
      </c>
      <c r="F38" s="142">
        <f t="shared" si="16"/>
        <v>739</v>
      </c>
      <c r="G38" s="66">
        <f>VLOOKUP(B38,MECALC!$B:$H,7,0)</f>
        <v>36.950000000000003</v>
      </c>
      <c r="H38" s="139">
        <f>VLOOKUP(C38,'SINAPI-COMP'!$B:$E,4,FALSE)</f>
        <v>29.89</v>
      </c>
      <c r="I38" s="140">
        <f t="shared" si="17"/>
        <v>29.89</v>
      </c>
      <c r="J38" s="11">
        <f t="shared" si="18"/>
        <v>36.53</v>
      </c>
      <c r="K38" s="11">
        <f t="shared" si="20"/>
        <v>26995.67</v>
      </c>
      <c r="P38" s="159">
        <f t="shared" si="11"/>
        <v>9.7880728691411966E-3</v>
      </c>
    </row>
    <row r="39" spans="2:16" ht="35.1" customHeight="1" x14ac:dyDescent="0.25">
      <c r="B39" s="9" t="s">
        <v>15171</v>
      </c>
      <c r="C39" s="56">
        <v>92759</v>
      </c>
      <c r="D39" s="13" t="str">
        <f>VLOOKUP(C39,'SINAPI-COMP'!$B:$E,2,FALSE)</f>
        <v>ARMAÇÃO DE PILAR OU VIGA DE ESTRUTURA CONVENCIONAL DE CONCRETO ARMADO UTILIZANDO AÇO CA-60 DE 5,0 MM - MONTAGEM. AF_06/2022</v>
      </c>
      <c r="E39" s="10" t="str">
        <f>VLOOKUP(C39,'SINAPI-COMP'!$B:$E,3,FALSE)</f>
        <v>KG</v>
      </c>
      <c r="F39" s="142">
        <f t="shared" ref="F39:F40" si="21">G39*$D$10</f>
        <v>758.6</v>
      </c>
      <c r="G39" s="66">
        <f>VLOOKUP(B39,MECALC!$B:$H,7,0)</f>
        <v>37.93</v>
      </c>
      <c r="H39" s="139">
        <f>VLOOKUP(C39,'SINAPI-COMP'!$B:$E,4,FALSE)</f>
        <v>13.74</v>
      </c>
      <c r="I39" s="140">
        <f t="shared" ref="I39:I40" si="22">H39</f>
        <v>13.74</v>
      </c>
      <c r="J39" s="11">
        <f t="shared" ref="J39:J40" si="23">TRUNC(I39*(1+$K$9),2)</f>
        <v>16.79</v>
      </c>
      <c r="K39" s="11">
        <f t="shared" ref="K39:K40" si="24">TRUNC(J39*F39,2)</f>
        <v>12736.89</v>
      </c>
      <c r="P39" s="159"/>
    </row>
    <row r="40" spans="2:16" ht="35.1" customHeight="1" x14ac:dyDescent="0.25">
      <c r="B40" s="9" t="s">
        <v>15172</v>
      </c>
      <c r="C40" s="56">
        <v>92762</v>
      </c>
      <c r="D40" s="13" t="str">
        <f>VLOOKUP(C40,'SINAPI-COMP'!$B:$E,2,FALSE)</f>
        <v>ARMAÇÃO DE PILAR OU VIGA DE ESTRUTURA CONVENCIONAL DE CONCRETO ARMADO UTILIZANDO AÇO CA-50 DE 10,0 MM - MONTAGEM. AF_06/2022</v>
      </c>
      <c r="E40" s="10" t="str">
        <f>VLOOKUP(C40,'SINAPI-COMP'!$B:$E,3,FALSE)</f>
        <v>KG</v>
      </c>
      <c r="F40" s="142">
        <f t="shared" si="21"/>
        <v>2419.6</v>
      </c>
      <c r="G40" s="66">
        <f>VLOOKUP(B40,MECALC!$B:$H,7,0)</f>
        <v>120.98</v>
      </c>
      <c r="H40" s="139">
        <f>VLOOKUP(C40,'SINAPI-COMP'!$B:$E,4,FALSE)</f>
        <v>10.97</v>
      </c>
      <c r="I40" s="140">
        <f t="shared" si="22"/>
        <v>10.97</v>
      </c>
      <c r="J40" s="11">
        <f t="shared" si="23"/>
        <v>13.4</v>
      </c>
      <c r="K40" s="11">
        <f t="shared" si="24"/>
        <v>32422.639999999999</v>
      </c>
      <c r="P40" s="159"/>
    </row>
    <row r="41" spans="2:16" ht="15" customHeight="1" x14ac:dyDescent="0.25">
      <c r="B41" s="12"/>
      <c r="C41" s="59"/>
      <c r="D41" s="12"/>
      <c r="E41" s="12"/>
      <c r="F41" s="67"/>
      <c r="G41" s="67"/>
      <c r="H41" s="12"/>
      <c r="I41" s="67"/>
      <c r="J41" s="15"/>
      <c r="K41" s="22"/>
      <c r="P41" s="159">
        <f>K41/K$192</f>
        <v>0</v>
      </c>
    </row>
    <row r="42" spans="2:16" ht="30" customHeight="1" x14ac:dyDescent="0.25">
      <c r="B42" s="101">
        <v>4</v>
      </c>
      <c r="C42" s="106"/>
      <c r="D42" s="103" t="s">
        <v>15123</v>
      </c>
      <c r="E42" s="104"/>
      <c r="F42" s="107"/>
      <c r="G42" s="107"/>
      <c r="H42" s="103" t="s">
        <v>4510</v>
      </c>
      <c r="I42" s="107"/>
      <c r="J42" s="104"/>
      <c r="K42" s="105">
        <f>SUM(K43:K51)</f>
        <v>235620.08000000002</v>
      </c>
      <c r="L42" s="8"/>
      <c r="P42" s="159"/>
    </row>
    <row r="43" spans="2:16" ht="35.1" customHeight="1" x14ac:dyDescent="0.25">
      <c r="B43" s="9" t="s">
        <v>4522</v>
      </c>
      <c r="C43" s="58" t="s">
        <v>14785</v>
      </c>
      <c r="D43" s="13" t="str">
        <f>VLOOKUP(C43,COMPOSIÇÕES!$B:$H,2,0)</f>
        <v>FABRICAÇÃO, MONTAGEM E DESMONTAGEM DE FÔRMA PARA PILARES E VIGAS, EM MADEIRA SERRADA, E=25 MM, 4 UTILIZAÇÕES</v>
      </c>
      <c r="E43" s="10" t="str">
        <f>VLOOKUP(C43,COMPOSIÇÕES!$B:$H,3,0)</f>
        <v>M2</v>
      </c>
      <c r="F43" s="142">
        <f t="shared" ref="F43" si="25">G43*$D$10</f>
        <v>827.6</v>
      </c>
      <c r="G43" s="66">
        <f>VLOOKUP(B43,MECALC!$B:$H,7,0)</f>
        <v>41.38</v>
      </c>
      <c r="H43" s="140">
        <f>VLOOKUP(C43,COMPOSIÇÕES!$B:$H,7,FALSE)</f>
        <v>92.919999999999987</v>
      </c>
      <c r="I43" s="140">
        <f t="shared" ref="I43" si="26">H43</f>
        <v>92.919999999999987</v>
      </c>
      <c r="J43" s="11">
        <f t="shared" ref="J43" si="27">TRUNC(I43*(1+$K$9),2)</f>
        <v>113.56</v>
      </c>
      <c r="K43" s="11">
        <f t="shared" ref="K43" si="28">TRUNC(J43*F43,2)</f>
        <v>93982.25</v>
      </c>
      <c r="P43" s="159">
        <f t="shared" ref="P43:P51" si="29">K43/K$192</f>
        <v>3.4076024466362397E-2</v>
      </c>
    </row>
    <row r="44" spans="2:16" ht="35.1" customHeight="1" x14ac:dyDescent="0.25">
      <c r="B44" s="9" t="s">
        <v>4523</v>
      </c>
      <c r="C44" s="56">
        <v>92273</v>
      </c>
      <c r="D44" s="13" t="str">
        <f>VLOOKUP(C44,'SINAPI-COMP'!$B:$E,2,FALSE)</f>
        <v>FABRICAÇÃO DE ESCORAS DO TIPO PONTALETE, EM MADEIRA, PARA PÉ-DIREITO SIMPLES. AF_09/2020</v>
      </c>
      <c r="E44" s="10" t="str">
        <f>VLOOKUP(C44,'SINAPI-COMP'!$B:$E,3,FALSE)</f>
        <v>M</v>
      </c>
      <c r="F44" s="142">
        <f t="shared" ref="F44:F46" si="30">G44*$D$10</f>
        <v>192</v>
      </c>
      <c r="G44" s="66">
        <f>VLOOKUP(B44,MECALC!$B:$H,7,0)</f>
        <v>9.6</v>
      </c>
      <c r="H44" s="139">
        <f>VLOOKUP(C44,'SINAPI-COMP'!$B:$E,4,FALSE)</f>
        <v>13.74</v>
      </c>
      <c r="I44" s="140">
        <f t="shared" ref="I44:I46" si="31">H44</f>
        <v>13.74</v>
      </c>
      <c r="J44" s="11">
        <f t="shared" ref="J44:J46" si="32">TRUNC(I44*(1+$K$9),2)</f>
        <v>16.79</v>
      </c>
      <c r="K44" s="11">
        <f t="shared" ref="K44:K46" si="33">TRUNC(J44*F44,2)</f>
        <v>3223.68</v>
      </c>
      <c r="P44" s="159">
        <f t="shared" si="29"/>
        <v>1.1688398453082696E-3</v>
      </c>
    </row>
    <row r="45" spans="2:16" ht="30" x14ac:dyDescent="0.25">
      <c r="B45" s="9" t="s">
        <v>4524</v>
      </c>
      <c r="C45" s="56">
        <v>94971</v>
      </c>
      <c r="D45" s="13" t="str">
        <f>VLOOKUP(C45,'SINAPI-COMP'!$B:$E,2,FALSE)</f>
        <v>CONCRETO FCK = 25MPA, TRAÇO 1:2,3:2,7 (EM MASSA SECA DE CIMENTO/ AREIA MÉDIA/ BRITA 1) - PREPARO MECÂNICO COM BETONEIRA 600 L. AF_05/2021</v>
      </c>
      <c r="E45" s="10" t="str">
        <f>VLOOKUP(C45,'SINAPI-COMP'!$B:$E,3,FALSE)</f>
        <v>M3</v>
      </c>
      <c r="F45" s="142">
        <f t="shared" si="30"/>
        <v>47.599999999999994</v>
      </c>
      <c r="G45" s="66">
        <f>VLOOKUP(B45,MECALC!$B:$H,7,0)</f>
        <v>2.38</v>
      </c>
      <c r="H45" s="139">
        <f>VLOOKUP(C45,'SINAPI-COMP'!$B:$E,4,FALSE)</f>
        <v>492.23</v>
      </c>
      <c r="I45" s="140">
        <f t="shared" si="31"/>
        <v>492.23</v>
      </c>
      <c r="J45" s="11">
        <f t="shared" si="32"/>
        <v>601.6</v>
      </c>
      <c r="K45" s="11">
        <f t="shared" si="33"/>
        <v>28636.16</v>
      </c>
      <c r="P45" s="159">
        <f t="shared" si="29"/>
        <v>1.0382880690584319E-2</v>
      </c>
    </row>
    <row r="46" spans="2:16" ht="35.1" customHeight="1" x14ac:dyDescent="0.25">
      <c r="B46" s="9" t="s">
        <v>4525</v>
      </c>
      <c r="C46" s="56">
        <v>103670</v>
      </c>
      <c r="D46" s="13" t="str">
        <f>VLOOKUP(C46,'SINAPI-COMP'!$B:$E,2,FALSE)</f>
        <v>LANÇAMENTO COM USO DE BALDES, ADENSAMENTO E ACABAMENTO DE CONCRETO EM ESTRUTURAS. AF_02/2022</v>
      </c>
      <c r="E46" s="10" t="str">
        <f>VLOOKUP(C46,'SINAPI-COMP'!$B:$E,3,FALSE)</f>
        <v>M3</v>
      </c>
      <c r="F46" s="142">
        <f t="shared" si="30"/>
        <v>47.599999999999994</v>
      </c>
      <c r="G46" s="66">
        <f>VLOOKUP(B46,MECALC!$B:$H,7,0)</f>
        <v>2.38</v>
      </c>
      <c r="H46" s="139">
        <f>VLOOKUP(C46,'SINAPI-COMP'!$B:$E,4,FALSE)</f>
        <v>281.31</v>
      </c>
      <c r="I46" s="140">
        <f t="shared" si="31"/>
        <v>281.31</v>
      </c>
      <c r="J46" s="11">
        <f t="shared" si="32"/>
        <v>343.81</v>
      </c>
      <c r="K46" s="11">
        <f t="shared" si="33"/>
        <v>16365.35</v>
      </c>
      <c r="P46" s="159">
        <f t="shared" si="29"/>
        <v>5.9337382005706808E-3</v>
      </c>
    </row>
    <row r="47" spans="2:16" ht="35.1" customHeight="1" x14ac:dyDescent="0.25">
      <c r="B47" s="9" t="s">
        <v>4526</v>
      </c>
      <c r="C47" s="56">
        <v>92759</v>
      </c>
      <c r="D47" s="13" t="str">
        <f>VLOOKUP(C47,'SINAPI-COMP'!$B:$E,2,FALSE)</f>
        <v>ARMAÇÃO DE PILAR OU VIGA DE ESTRUTURA CONVENCIONAL DE CONCRETO ARMADO UTILIZANDO AÇO CA-60 DE 5,0 MM - MONTAGEM. AF_06/2022</v>
      </c>
      <c r="E47" s="10" t="str">
        <f>VLOOKUP(C47,'SINAPI-COMP'!$B:$E,3,FALSE)</f>
        <v>KG</v>
      </c>
      <c r="F47" s="142">
        <f t="shared" ref="F47:F48" si="34">G47*$D$10</f>
        <v>1112</v>
      </c>
      <c r="G47" s="66">
        <f>VLOOKUP(B47,MECALC!$B:$H,7,0)</f>
        <v>55.6</v>
      </c>
      <c r="H47" s="139">
        <f>VLOOKUP(C47,'SINAPI-COMP'!$B:$E,4,FALSE)</f>
        <v>13.74</v>
      </c>
      <c r="I47" s="140">
        <f t="shared" ref="I47:I48" si="35">H47</f>
        <v>13.74</v>
      </c>
      <c r="J47" s="11">
        <f t="shared" ref="J47:J48" si="36">TRUNC(I47*(1+$K$9),2)</f>
        <v>16.79</v>
      </c>
      <c r="K47" s="11">
        <f t="shared" ref="K47:K48" si="37">TRUNC(J47*F47,2)</f>
        <v>18670.48</v>
      </c>
      <c r="P47" s="159">
        <f t="shared" si="29"/>
        <v>6.7695307707437286E-3</v>
      </c>
    </row>
    <row r="48" spans="2:16" ht="35.1" customHeight="1" x14ac:dyDescent="0.25">
      <c r="B48" s="9" t="s">
        <v>14010</v>
      </c>
      <c r="C48" s="56">
        <v>92761</v>
      </c>
      <c r="D48" s="13" t="str">
        <f>VLOOKUP(C48,'SINAPI-COMP'!$B:$E,2,FALSE)</f>
        <v>ARMAÇÃO DE PILAR OU VIGA DE ESTRUTURA CONVENCIONAL DE CONCRETO ARMADO UTILIZANDO AÇO CA-50 DE 8,0 MM - MONTAGEM. AF_06/2022</v>
      </c>
      <c r="E48" s="10" t="str">
        <f>VLOOKUP(C48,'SINAPI-COMP'!$B:$E,3,FALSE)</f>
        <v>KG</v>
      </c>
      <c r="F48" s="142">
        <f t="shared" si="34"/>
        <v>1756</v>
      </c>
      <c r="G48" s="66">
        <f>VLOOKUP(B48,MECALC!$B:$H,7,0)</f>
        <v>87.8</v>
      </c>
      <c r="H48" s="139">
        <f>VLOOKUP(C48,'SINAPI-COMP'!$B:$E,4,FALSE)</f>
        <v>12.28</v>
      </c>
      <c r="I48" s="140">
        <f t="shared" si="35"/>
        <v>12.28</v>
      </c>
      <c r="J48" s="11">
        <f t="shared" si="36"/>
        <v>15</v>
      </c>
      <c r="K48" s="11">
        <f t="shared" si="37"/>
        <v>26340</v>
      </c>
      <c r="P48" s="159">
        <f t="shared" si="29"/>
        <v>9.5503404573096043E-3</v>
      </c>
    </row>
    <row r="49" spans="2:16" ht="35.1" customHeight="1" x14ac:dyDescent="0.25">
      <c r="B49" s="9" t="s">
        <v>14011</v>
      </c>
      <c r="C49" s="56">
        <v>92762</v>
      </c>
      <c r="D49" s="13" t="str">
        <f>VLOOKUP(C49,'SINAPI-COMP'!$B:$E,2,FALSE)</f>
        <v>ARMAÇÃO DE PILAR OU VIGA DE ESTRUTURA CONVENCIONAL DE CONCRETO ARMADO UTILIZANDO AÇO CA-50 DE 10,0 MM - MONTAGEM. AF_06/2022</v>
      </c>
      <c r="E49" s="10" t="str">
        <f>VLOOKUP(C49,'SINAPI-COMP'!$B:$E,3,FALSE)</f>
        <v>KG</v>
      </c>
      <c r="F49" s="142">
        <f t="shared" ref="F49" si="38">G49*$D$10</f>
        <v>1957</v>
      </c>
      <c r="G49" s="66">
        <f>VLOOKUP(B49,MECALC!$B:$H,7,0)</f>
        <v>97.85</v>
      </c>
      <c r="H49" s="139">
        <f>VLOOKUP(C49,'SINAPI-COMP'!$B:$E,4,FALSE)</f>
        <v>10.97</v>
      </c>
      <c r="I49" s="140">
        <f t="shared" ref="I49" si="39">H49</f>
        <v>10.97</v>
      </c>
      <c r="J49" s="11">
        <f t="shared" ref="J49" si="40">TRUNC(I49*(1+$K$9),2)</f>
        <v>13.4</v>
      </c>
      <c r="K49" s="11">
        <f t="shared" ref="K49" si="41">TRUNC(J49*F49,2)</f>
        <v>26223.8</v>
      </c>
      <c r="P49" s="159">
        <f t="shared" si="29"/>
        <v>9.508208735170675E-3</v>
      </c>
    </row>
    <row r="50" spans="2:16" ht="20.100000000000001" customHeight="1" x14ac:dyDescent="0.25">
      <c r="B50" s="9" t="s">
        <v>15121</v>
      </c>
      <c r="C50" s="58" t="s">
        <v>4528</v>
      </c>
      <c r="D50" s="13" t="str">
        <f>VLOOKUP(C50,COMPOSIÇÕES!$B:$H,2,0)</f>
        <v>VERGA E CONTRAVERGA EM CONCRETO COM TRELIÇA DE 12CM</v>
      </c>
      <c r="E50" s="10" t="str">
        <f>VLOOKUP(C50,COMPOSIÇÕES!$B:$H,3,0)</f>
        <v>M</v>
      </c>
      <c r="F50" s="142">
        <f t="shared" ref="F50" si="42">G50*$D$10</f>
        <v>502</v>
      </c>
      <c r="G50" s="66">
        <f>VLOOKUP(B50,MECALC!$B:$H,7,0)</f>
        <v>25.1</v>
      </c>
      <c r="H50" s="140">
        <f>VLOOKUP(C50,COMPOSIÇÕES!$B:$H,7,FALSE)</f>
        <v>36.15</v>
      </c>
      <c r="I50" s="140">
        <f t="shared" ref="I50" si="43">H50</f>
        <v>36.15</v>
      </c>
      <c r="J50" s="11">
        <f t="shared" ref="J50" si="44">TRUNC(I50*(1+$K$9),2)</f>
        <v>44.18</v>
      </c>
      <c r="K50" s="11">
        <f t="shared" ref="K50" si="45">TRUNC(J50*F50,2)</f>
        <v>22178.36</v>
      </c>
      <c r="P50" s="159">
        <f t="shared" si="29"/>
        <v>8.041415671403835E-3</v>
      </c>
    </row>
    <row r="51" spans="2:16" ht="15" customHeight="1" x14ac:dyDescent="0.25">
      <c r="B51" s="12"/>
      <c r="C51" s="59"/>
      <c r="D51" s="12"/>
      <c r="E51" s="12"/>
      <c r="F51" s="67"/>
      <c r="G51" s="67"/>
      <c r="H51" s="12"/>
      <c r="I51" s="67"/>
      <c r="J51" s="15"/>
      <c r="K51" s="22"/>
      <c r="P51" s="159">
        <f t="shared" si="29"/>
        <v>0</v>
      </c>
    </row>
    <row r="52" spans="2:16" ht="30" customHeight="1" x14ac:dyDescent="0.25">
      <c r="B52" s="101">
        <v>5</v>
      </c>
      <c r="C52" s="106"/>
      <c r="D52" s="103" t="s">
        <v>4529</v>
      </c>
      <c r="E52" s="104"/>
      <c r="F52" s="107"/>
      <c r="G52" s="107"/>
      <c r="H52" s="103" t="s">
        <v>4510</v>
      </c>
      <c r="I52" s="107"/>
      <c r="J52" s="104"/>
      <c r="K52" s="105">
        <f>SUM(K53:K54)</f>
        <v>260081.39</v>
      </c>
      <c r="L52" s="8"/>
      <c r="P52" s="159"/>
    </row>
    <row r="53" spans="2:16" ht="50.1" customHeight="1" x14ac:dyDescent="0.25">
      <c r="B53" s="9" t="s">
        <v>4530</v>
      </c>
      <c r="C53" s="56">
        <v>103328</v>
      </c>
      <c r="D53" s="13" t="str">
        <f>VLOOKUP(C53,'SINAPI-COMP'!$B:$E,2,FALSE)</f>
        <v>ALVENARIA DE VEDAÇÃO DE BLOCOS CERÂMICOS FURADOS NA HORIZONTAL DE 9X19X19 CM (ESPESSURA 9 CM) E ARGAMASSA DE ASSENTAMENTO COM PREPARO EM BETONEIRA. AF_12/2021</v>
      </c>
      <c r="E53" s="10" t="str">
        <f>VLOOKUP(C53,'SINAPI-COMP'!$B:$E,3,FALSE)</f>
        <v>M2</v>
      </c>
      <c r="F53" s="142">
        <f t="shared" ref="F53" si="46">G53*$D$10</f>
        <v>2323.4</v>
      </c>
      <c r="G53" s="66">
        <f>VLOOKUP(B53,MECALC!$B:$H,7,0)</f>
        <v>116.17</v>
      </c>
      <c r="H53" s="139">
        <f>VLOOKUP(C53,'SINAPI-COMP'!$B:$E,4,FALSE)</f>
        <v>91.59</v>
      </c>
      <c r="I53" s="140">
        <f t="shared" ref="I53" si="47">H53</f>
        <v>91.59</v>
      </c>
      <c r="J53" s="11">
        <f t="shared" ref="J53" si="48">TRUNC(I53*(1+$K$9),2)</f>
        <v>111.94</v>
      </c>
      <c r="K53" s="11">
        <f t="shared" ref="K53" si="49">TRUNC(J53*F53,2)</f>
        <v>260081.39</v>
      </c>
      <c r="P53" s="159">
        <f>K53/K$192</f>
        <v>9.430014506872883E-2</v>
      </c>
    </row>
    <row r="54" spans="2:16" ht="15" customHeight="1" x14ac:dyDescent="0.25">
      <c r="B54" s="12"/>
      <c r="C54" s="59"/>
      <c r="D54" s="12"/>
      <c r="E54" s="12"/>
      <c r="F54" s="67"/>
      <c r="G54" s="67"/>
      <c r="H54" s="12"/>
      <c r="I54" s="67"/>
      <c r="J54" s="15"/>
      <c r="K54" s="22"/>
      <c r="P54" s="159">
        <f>K54/K$192</f>
        <v>0</v>
      </c>
    </row>
    <row r="55" spans="2:16" ht="30" customHeight="1" x14ac:dyDescent="0.25">
      <c r="B55" s="101">
        <v>6</v>
      </c>
      <c r="C55" s="106"/>
      <c r="D55" s="103" t="s">
        <v>4531</v>
      </c>
      <c r="E55" s="104"/>
      <c r="F55" s="107"/>
      <c r="G55" s="107"/>
      <c r="H55" s="103" t="s">
        <v>4510</v>
      </c>
      <c r="I55" s="107"/>
      <c r="J55" s="104"/>
      <c r="K55" s="105">
        <f>SUM(K56:K59)</f>
        <v>253831.96999999997</v>
      </c>
      <c r="L55" s="8"/>
      <c r="P55" s="159"/>
    </row>
    <row r="56" spans="2:16" ht="50.1" customHeight="1" x14ac:dyDescent="0.25">
      <c r="B56" s="9" t="s">
        <v>4532</v>
      </c>
      <c r="C56" s="56">
        <v>100379</v>
      </c>
      <c r="D56" s="13" t="str">
        <f>VLOOKUP(C56,'SINAPI-COMP'!$B:$E,2,FALSE)</f>
        <v>FABRICAÇÃO E INSTALAÇÃO DE PONTALETES DE MADEIRA NÃO APARELHADA PARA TELHADOS COM ATÉ 2 ÁGUAS E COM TELHA CERÂMICA OU DE CONCRETO EM EDIFÍCIO RESIDENCIAL TÉRREO, INCLUSO TRANSPORTE VERTICAL. AF_07/2019</v>
      </c>
      <c r="E56" s="10" t="str">
        <f>VLOOKUP(C56,'SINAPI-COMP'!$B:$E,3,FALSE)</f>
        <v>M2</v>
      </c>
      <c r="F56" s="142">
        <f t="shared" ref="F56:F57" si="50">G56*$D$10</f>
        <v>1494.8</v>
      </c>
      <c r="G56" s="66">
        <f>VLOOKUP(B56,MECALC!$B:$H,7,0)</f>
        <v>74.739999999999995</v>
      </c>
      <c r="H56" s="139">
        <f>VLOOKUP(C56,'SINAPI-COMP'!$B:$E,4,FALSE)</f>
        <v>38.43</v>
      </c>
      <c r="I56" s="140">
        <f t="shared" ref="I56:I57" si="51">H56</f>
        <v>38.43</v>
      </c>
      <c r="J56" s="11">
        <f t="shared" ref="J56:J57" si="52">TRUNC(I56*(1+$K$9),2)</f>
        <v>46.96</v>
      </c>
      <c r="K56" s="11">
        <f t="shared" ref="K56:K57" si="53">TRUNC(J56*F56,2)</f>
        <v>70195.8</v>
      </c>
      <c r="P56" s="159">
        <f>K56/K$192</f>
        <v>2.5451548544920786E-2</v>
      </c>
    </row>
    <row r="57" spans="2:16" ht="50.1" customHeight="1" x14ac:dyDescent="0.25">
      <c r="B57" s="9" t="s">
        <v>4533</v>
      </c>
      <c r="C57" s="56">
        <v>92539</v>
      </c>
      <c r="D57" s="13" t="str">
        <f>VLOOKUP(C57,'SINAPI-COMP'!$B:$E,2,FALSE)</f>
        <v>TRAMA DE MADEIRA COMPOSTA POR RIPAS, CAIBROS E TERÇAS PARA TELHADOS DE ATÉ 2 ÁGUAS PARA TELHA DE ENCAIXE DE CERÂMICA OU DE CONCRETO, INCLUSO TRANSPORTE VERTICAL. AF_07/2019</v>
      </c>
      <c r="E57" s="10" t="str">
        <f>VLOOKUP(C57,'SINAPI-COMP'!$B:$E,3,FALSE)</f>
        <v>M2</v>
      </c>
      <c r="F57" s="142">
        <f t="shared" si="50"/>
        <v>1494.8</v>
      </c>
      <c r="G57" s="66">
        <f>VLOOKUP(B57,MECALC!$B:$H,7,0)</f>
        <v>74.739999999999995</v>
      </c>
      <c r="H57" s="139">
        <f>VLOOKUP(C57,'SINAPI-COMP'!$B:$E,4,FALSE)</f>
        <v>78.41</v>
      </c>
      <c r="I57" s="140">
        <f t="shared" si="51"/>
        <v>78.41</v>
      </c>
      <c r="J57" s="11">
        <f t="shared" si="52"/>
        <v>95.83</v>
      </c>
      <c r="K57" s="11">
        <f t="shared" si="53"/>
        <v>143246.68</v>
      </c>
      <c r="P57" s="159">
        <f>K57/K$192</f>
        <v>5.1938290181445801E-2</v>
      </c>
    </row>
    <row r="58" spans="2:16" ht="20.100000000000001" customHeight="1" x14ac:dyDescent="0.25">
      <c r="B58" s="9" t="s">
        <v>14012</v>
      </c>
      <c r="C58" s="56">
        <v>102234</v>
      </c>
      <c r="D58" s="13" t="str">
        <f>VLOOKUP(C58,'SINAPI-COMP'!$B:$E,2,FALSE)</f>
        <v>PINTURA IMUNIZANTE PARA MADEIRA, 2 DEMÃOS. AF_01/2021</v>
      </c>
      <c r="E58" s="10" t="str">
        <f>VLOOKUP(C58,'SINAPI-COMP'!$B:$E,3,FALSE)</f>
        <v>M2</v>
      </c>
      <c r="F58" s="142">
        <f t="shared" ref="F58" si="54">G58*$D$10</f>
        <v>1494.8</v>
      </c>
      <c r="G58" s="66">
        <f>VLOOKUP(B58,MECALC!$B:$H,7,0)</f>
        <v>74.739999999999995</v>
      </c>
      <c r="H58" s="139">
        <f>VLOOKUP(C58,'SINAPI-COMP'!$B:$E,4,FALSE)</f>
        <v>22.11</v>
      </c>
      <c r="I58" s="140">
        <f t="shared" ref="I58" si="55">H58</f>
        <v>22.11</v>
      </c>
      <c r="J58" s="11">
        <f t="shared" ref="J58" si="56">TRUNC(I58*(1+$K$9),2)</f>
        <v>27.02</v>
      </c>
      <c r="K58" s="11">
        <f t="shared" ref="K58" si="57">TRUNC(J58*F58,2)</f>
        <v>40389.49</v>
      </c>
      <c r="P58" s="159">
        <f>K58/K$192</f>
        <v>1.4644395611127625E-2</v>
      </c>
    </row>
    <row r="59" spans="2:16" ht="15" customHeight="1" x14ac:dyDescent="0.25">
      <c r="B59" s="12"/>
      <c r="C59" s="59"/>
      <c r="D59" s="12"/>
      <c r="E59" s="12"/>
      <c r="F59" s="67"/>
      <c r="G59" s="67"/>
      <c r="H59" s="12"/>
      <c r="I59" s="67"/>
      <c r="J59" s="15"/>
      <c r="K59" s="22"/>
      <c r="P59" s="159">
        <f>K59/K$192</f>
        <v>0</v>
      </c>
    </row>
    <row r="60" spans="2:16" ht="30" customHeight="1" x14ac:dyDescent="0.25">
      <c r="B60" s="101">
        <v>7</v>
      </c>
      <c r="C60" s="106"/>
      <c r="D60" s="103" t="s">
        <v>848</v>
      </c>
      <c r="E60" s="104"/>
      <c r="F60" s="107"/>
      <c r="G60" s="107"/>
      <c r="H60" s="103" t="s">
        <v>4510</v>
      </c>
      <c r="I60" s="107"/>
      <c r="J60" s="104"/>
      <c r="K60" s="105">
        <f>SUM(K61:K65)</f>
        <v>99750.36</v>
      </c>
      <c r="L60" s="8"/>
      <c r="P60" s="159"/>
    </row>
    <row r="61" spans="2:16" ht="35.1" customHeight="1" x14ac:dyDescent="0.25">
      <c r="B61" s="9" t="s">
        <v>4542</v>
      </c>
      <c r="C61" s="56">
        <v>94442</v>
      </c>
      <c r="D61" s="13" t="str">
        <f>VLOOKUP(C61,'SINAPI-COMP'!$B:$E,2,FALSE)</f>
        <v>TELHAMENTO COM TELHA CERÂMICA DE ENCAIXE, TIPO ROMANA, COM ATÉ 2 ÁGUAS, INCLUSO TRANSPORTE VERTICAL. AF_07/2019</v>
      </c>
      <c r="E61" s="10" t="str">
        <f>VLOOKUP(C61,'SINAPI-COMP'!$B:$E,3,FALSE)</f>
        <v>M2</v>
      </c>
      <c r="F61" s="142">
        <f t="shared" ref="F61:F64" si="58">G61*$D$10</f>
        <v>1494.8</v>
      </c>
      <c r="G61" s="66">
        <f>VLOOKUP(B61,MECALC!$B:$H,7,0)</f>
        <v>74.739999999999995</v>
      </c>
      <c r="H61" s="139">
        <f>VLOOKUP(C61,'SINAPI-COMP'!$B:$E,4,FALSE)</f>
        <v>41.04</v>
      </c>
      <c r="I61" s="140">
        <f t="shared" ref="I61:I64" si="59">H61</f>
        <v>41.04</v>
      </c>
      <c r="J61" s="11">
        <f t="shared" ref="J61:J64" si="60">TRUNC(I61*(1+$K$9),2)</f>
        <v>50.15</v>
      </c>
      <c r="K61" s="11">
        <f t="shared" ref="K61" si="61">TRUNC(J61*F61,2)</f>
        <v>74964.22</v>
      </c>
      <c r="P61" s="159">
        <f>K61/K$192</f>
        <v>2.7180479237534461E-2</v>
      </c>
    </row>
    <row r="62" spans="2:16" ht="50.1" customHeight="1" x14ac:dyDescent="0.25">
      <c r="B62" s="9" t="s">
        <v>4543</v>
      </c>
      <c r="C62" s="56">
        <v>94221</v>
      </c>
      <c r="D62" s="13" t="str">
        <f>VLOOKUP(C62,'SINAPI-COMP'!$B:$E,2,FALSE)</f>
        <v>CUMEEIRA PARA TELHA CERÂMICA EMBOÇADA COM ARGAMASSA TRAÇO 1:2:9 (CIMENTO, CAL E AREIA) PARA TELHADOS COM ATÉ 2 ÁGUAS, INCLUSO TRANSPORTE VERTICAL. AF_07/2019</v>
      </c>
      <c r="E62" s="10" t="str">
        <f>VLOOKUP(C62,'SINAPI-COMP'!$B:$E,3,FALSE)</f>
        <v>M</v>
      </c>
      <c r="F62" s="142">
        <f t="shared" si="58"/>
        <v>178</v>
      </c>
      <c r="G62" s="66">
        <f>VLOOKUP(B62,MECALC!$B:$H,7,0)</f>
        <v>8.9</v>
      </c>
      <c r="H62" s="139">
        <f>VLOOKUP(C62,'SINAPI-COMP'!$B:$E,4,FALSE)</f>
        <v>27.92</v>
      </c>
      <c r="I62" s="140">
        <f t="shared" si="59"/>
        <v>27.92</v>
      </c>
      <c r="J62" s="11">
        <f t="shared" si="60"/>
        <v>34.119999999999997</v>
      </c>
      <c r="K62" s="11">
        <f t="shared" ref="K62:K64" si="62">TRUNC(J62*F62,2)</f>
        <v>6073.36</v>
      </c>
      <c r="P62" s="159">
        <f>K62/K$192</f>
        <v>2.2020750083449449E-3</v>
      </c>
    </row>
    <row r="63" spans="2:16" ht="20.100000000000001" customHeight="1" x14ac:dyDescent="0.25">
      <c r="B63" s="9" t="s">
        <v>4545</v>
      </c>
      <c r="C63" s="58" t="s">
        <v>4546</v>
      </c>
      <c r="D63" s="13" t="str">
        <f>VLOOKUP(C63,COMPOSIÇÕES!$B:$H,2,0)</f>
        <v>TABEIRA DE MADEIRA LEI, 1A QUALIDADE, 2,5X15,0CM PARA BEIRAL DE TELHADO</v>
      </c>
      <c r="E63" s="10" t="str">
        <f>VLOOKUP(C63,COMPOSIÇÕES!$B:$H,3,0)</f>
        <v>M</v>
      </c>
      <c r="F63" s="142">
        <f t="shared" si="58"/>
        <v>367.59999999999997</v>
      </c>
      <c r="G63" s="66">
        <f>VLOOKUP(B63,MECALC!$B:$H,7,0)</f>
        <v>18.38</v>
      </c>
      <c r="H63" s="140">
        <f>VLOOKUP(C63,COMPOSIÇÕES!$B:$H,7,FALSE)</f>
        <v>32.33</v>
      </c>
      <c r="I63" s="140">
        <f t="shared" si="59"/>
        <v>32.33</v>
      </c>
      <c r="J63" s="11">
        <f t="shared" si="60"/>
        <v>39.51</v>
      </c>
      <c r="K63" s="11">
        <f t="shared" si="62"/>
        <v>14523.87</v>
      </c>
      <c r="P63" s="159">
        <f>K63/K$192</f>
        <v>5.2660555526843292E-3</v>
      </c>
    </row>
    <row r="64" spans="2:16" ht="35.1" customHeight="1" x14ac:dyDescent="0.25">
      <c r="B64" s="9" t="s">
        <v>4544</v>
      </c>
      <c r="C64" s="56">
        <v>94447</v>
      </c>
      <c r="D64" s="13" t="str">
        <f>VLOOKUP(C64,'SINAPI-COMP'!$B:$E,2,FALSE)</f>
        <v>TELHAMENTO COM TELHA CERÂMICA CAPA-CANAL, TIPO PAULISTA, COM ATÉ 2 ÁGUAS, INCLUSO TRANSPORTE VERTICAL. AF_07/2019</v>
      </c>
      <c r="E64" s="10" t="str">
        <f>VLOOKUP(C64,'SINAPI-COMP'!$B:$E,3,FALSE)</f>
        <v>M2</v>
      </c>
      <c r="F64" s="142">
        <f t="shared" si="58"/>
        <v>58.8</v>
      </c>
      <c r="G64" s="66">
        <f>VLOOKUP(B64,MECALC!$B:$H,7,0)</f>
        <v>2.94</v>
      </c>
      <c r="H64" s="139">
        <f>VLOOKUP(C64,'SINAPI-COMP'!$B:$E,4,FALSE)</f>
        <v>58.29</v>
      </c>
      <c r="I64" s="140">
        <f t="shared" si="59"/>
        <v>58.29</v>
      </c>
      <c r="J64" s="11">
        <f t="shared" si="60"/>
        <v>71.239999999999995</v>
      </c>
      <c r="K64" s="11">
        <f t="shared" si="62"/>
        <v>4188.91</v>
      </c>
      <c r="P64" s="159">
        <f>K64/K$192</f>
        <v>1.518812325171935E-3</v>
      </c>
    </row>
    <row r="65" spans="2:16" ht="15" customHeight="1" x14ac:dyDescent="0.25">
      <c r="B65" s="12"/>
      <c r="C65" s="59"/>
      <c r="D65" s="12"/>
      <c r="E65" s="12"/>
      <c r="F65" s="67"/>
      <c r="G65" s="67"/>
      <c r="H65" s="12"/>
      <c r="I65" s="67"/>
      <c r="J65" s="15"/>
      <c r="K65" s="22"/>
      <c r="P65" s="159">
        <f>K65/K$192</f>
        <v>0</v>
      </c>
    </row>
    <row r="66" spans="2:16" ht="30" customHeight="1" x14ac:dyDescent="0.25">
      <c r="B66" s="101">
        <v>8</v>
      </c>
      <c r="C66" s="106"/>
      <c r="D66" s="103" t="s">
        <v>4548</v>
      </c>
      <c r="E66" s="104"/>
      <c r="F66" s="107"/>
      <c r="G66" s="107"/>
      <c r="H66" s="103" t="s">
        <v>4510</v>
      </c>
      <c r="I66" s="107"/>
      <c r="J66" s="104"/>
      <c r="K66" s="105">
        <f>SUM(K67:K72)</f>
        <v>203979.27000000002</v>
      </c>
      <c r="L66" s="8"/>
      <c r="P66" s="159"/>
    </row>
    <row r="67" spans="2:16" ht="35.1" customHeight="1" x14ac:dyDescent="0.25">
      <c r="B67" s="9" t="s">
        <v>4549</v>
      </c>
      <c r="C67" s="56">
        <v>94807</v>
      </c>
      <c r="D67" s="13" t="str">
        <f>VLOOKUP(C67,'SINAPI-COMP'!$B:$E,2,FALSE)</f>
        <v>PORTA EM AÇO DE ABRIR TIPO VENEZIANA SEM GUARNIÇÃO, 87X210CM, FIXAÇÃO COM PARAFUSOS - FORNECIMENTO E INSTALAÇÃO. AF_12/2019</v>
      </c>
      <c r="E67" s="10" t="str">
        <f>VLOOKUP(C67,'SINAPI-COMP'!$B:$E,3,FALSE)</f>
        <v>UN</v>
      </c>
      <c r="F67" s="142">
        <f t="shared" ref="F67:F71" si="63">G67*$D$10</f>
        <v>120</v>
      </c>
      <c r="G67" s="66">
        <f>VLOOKUP(B67,MECALC!$B:$H,7,0)</f>
        <v>6</v>
      </c>
      <c r="H67" s="139">
        <f>VLOOKUP(C67,'SINAPI-COMP'!$B:$E,4,FALSE)</f>
        <v>593.29999999999995</v>
      </c>
      <c r="I67" s="140">
        <f t="shared" ref="I67:I71" si="64">H67</f>
        <v>593.29999999999995</v>
      </c>
      <c r="J67" s="11">
        <f t="shared" ref="J67:J71" si="65">TRUNC(I67*(1+$K$9),2)</f>
        <v>725.13</v>
      </c>
      <c r="K67" s="11">
        <f t="shared" ref="K67:K68" si="66">TRUNC(J67*F67,2)</f>
        <v>87015.6</v>
      </c>
      <c r="P67" s="159">
        <f t="shared" ref="P67:P72" si="67">K67/K$192</f>
        <v>3.155006093762603E-2</v>
      </c>
    </row>
    <row r="68" spans="2:16" ht="65.099999999999994" customHeight="1" x14ac:dyDescent="0.25">
      <c r="B68" s="9" t="s">
        <v>4550</v>
      </c>
      <c r="C68" s="58" t="s">
        <v>14005</v>
      </c>
      <c r="D68" s="13" t="str">
        <f>VLOOKUP(C68,COMPOSIÇÕES!$B:$H,2,0)</f>
        <v>JANELA DE AÇO TIPO BASCULANTE, PARA VIDROS (VIDROS NÃO INCLUSOS), BATENTE/ REQUADRO INCLUSO (6,5 A 14 CM), COM COM PINTURA ANTICORROSIVA, SEM ACABAMENTO, COM FERRAGENS, FIXAÇÃO COM ARGAMASSA, EXCLUSIVE CONTRAMARCO - FORNECIMENTO E INSTALAÇÃO. AF_11/2024</v>
      </c>
      <c r="E68" s="10" t="str">
        <f>VLOOKUP(C68,COMPOSIÇÕES!$B:$H,3,0)</f>
        <v>M2</v>
      </c>
      <c r="F68" s="142">
        <f t="shared" si="63"/>
        <v>14.399999999999999</v>
      </c>
      <c r="G68" s="66">
        <f>VLOOKUP(B68,MECALC!$B:$H,7,0)</f>
        <v>0.72</v>
      </c>
      <c r="H68" s="140">
        <f>VLOOKUP(C68,COMPOSIÇÕES!$B:$H,7,FALSE)</f>
        <v>711.11999999999989</v>
      </c>
      <c r="I68" s="140">
        <f t="shared" si="64"/>
        <v>711.11999999999989</v>
      </c>
      <c r="J68" s="11">
        <f t="shared" si="65"/>
        <v>869.13</v>
      </c>
      <c r="K68" s="11">
        <f t="shared" si="66"/>
        <v>12515.47</v>
      </c>
      <c r="P68" s="159">
        <f t="shared" si="67"/>
        <v>4.5378511572985811E-3</v>
      </c>
    </row>
    <row r="69" spans="2:16" ht="65.099999999999994" customHeight="1" x14ac:dyDescent="0.25">
      <c r="B69" s="9" t="s">
        <v>4551</v>
      </c>
      <c r="C69" s="56">
        <v>94562</v>
      </c>
      <c r="D69" s="13" t="str">
        <f>VLOOKUP(C69,'SINAPI-COMP'!$B:$E,2,FALSE)</f>
        <v>JANELA DE AÇO DE CORRER COM 4 FOLHAS PARA VIDRO (VIDROS NÃO INCLUSOS), BATENTE/ REQUADRO INCLUSO (6 A 14 CM), FIXAÇÃO COM ARGAMASSA, COM PINTURA ANTICORROSIVA, COM FERRAGENS, FIXAÇÃO COM ARGAMASSA, EXCLUSIVE CONTRAMARCO - FORNECIMENTO E INSTALAÇÃO. AF_11/2024</v>
      </c>
      <c r="E69" s="10" t="str">
        <f>VLOOKUP(C69,'SINAPI-COMP'!$B:$E,3,FALSE)</f>
        <v>M2</v>
      </c>
      <c r="F69" s="142">
        <f t="shared" ref="F69" si="68">G69*$D$10</f>
        <v>60</v>
      </c>
      <c r="G69" s="66">
        <f>VLOOKUP(B69,MECALC!$B:$H,7,0)</f>
        <v>3</v>
      </c>
      <c r="H69" s="139">
        <f>VLOOKUP(C69,'SINAPI-COMP'!$B:$E,4,FALSE)</f>
        <v>621.83000000000004</v>
      </c>
      <c r="I69" s="140">
        <f t="shared" ref="I69" si="69">H69</f>
        <v>621.83000000000004</v>
      </c>
      <c r="J69" s="11">
        <f t="shared" ref="J69" si="70">TRUNC(I69*(1+$K$9),2)</f>
        <v>760</v>
      </c>
      <c r="K69" s="11">
        <f t="shared" ref="K69" si="71">TRUNC(J69*F69,2)</f>
        <v>45600</v>
      </c>
      <c r="P69" s="159">
        <f t="shared" si="67"/>
        <v>1.6533619014932343E-2</v>
      </c>
    </row>
    <row r="70" spans="2:16" ht="35.1" customHeight="1" x14ac:dyDescent="0.25">
      <c r="B70" s="9" t="s">
        <v>4552</v>
      </c>
      <c r="C70" s="58" t="s">
        <v>4554</v>
      </c>
      <c r="D70" s="13" t="str">
        <f>VLOOKUP(C70,COMPOSIÇÕES!$B:$H,2,0)</f>
        <v>JANELA DE AÇO DE CORRER, VENEZIANA, FIXAÇÃO COM ARGAMASSA, SEM VIDROS - 100x120 CM</v>
      </c>
      <c r="E70" s="10" t="str">
        <f>VLOOKUP(C70,COMPOSIÇÕES!$B:$H,3,0)</f>
        <v>UN</v>
      </c>
      <c r="F70" s="142">
        <f t="shared" si="63"/>
        <v>40</v>
      </c>
      <c r="G70" s="66">
        <f>VLOOKUP(B70,MECALC!$B:$H,7,0)</f>
        <v>2</v>
      </c>
      <c r="H70" s="140">
        <f>VLOOKUP(C70,COMPOSIÇÕES!$B:$H,7,FALSE)</f>
        <v>640.06999999999994</v>
      </c>
      <c r="I70" s="140">
        <f t="shared" si="64"/>
        <v>640.06999999999994</v>
      </c>
      <c r="J70" s="11">
        <f t="shared" si="65"/>
        <v>782.29</v>
      </c>
      <c r="K70" s="11">
        <f t="shared" ref="K70:K71" si="72">TRUNC(J70*F70,2)</f>
        <v>31291.599999999999</v>
      </c>
      <c r="L70" s="70" t="s">
        <v>5257</v>
      </c>
      <c r="P70" s="159">
        <f t="shared" si="67"/>
        <v>1.1345688437887212E-2</v>
      </c>
    </row>
    <row r="71" spans="2:16" ht="35.1" customHeight="1" x14ac:dyDescent="0.25">
      <c r="B71" s="9" t="s">
        <v>14013</v>
      </c>
      <c r="C71" s="56">
        <v>101965</v>
      </c>
      <c r="D71" s="13" t="str">
        <f>VLOOKUP(C71,'SINAPI-COMP'!$B:$E,2,FALSE)</f>
        <v>PEITORIL LINEAR EM GRANITO OU MÁRMORE, L = 15CM, ASSENTADO COM ARGAMASSA 1:6 COM ADITIVO. AF_11/2020</v>
      </c>
      <c r="E71" s="10" t="str">
        <f>VLOOKUP(C71,'SINAPI-COMP'!$B:$E,3,FALSE)</f>
        <v>M</v>
      </c>
      <c r="F71" s="142">
        <f t="shared" si="63"/>
        <v>127.2</v>
      </c>
      <c r="G71" s="66">
        <f>VLOOKUP(B71,MECALC!$B:$H,7,0)</f>
        <v>6.36</v>
      </c>
      <c r="H71" s="139">
        <f>VLOOKUP(C71,'SINAPI-COMP'!$B:$E,4,FALSE)</f>
        <v>177.26</v>
      </c>
      <c r="I71" s="140">
        <f t="shared" si="64"/>
        <v>177.26</v>
      </c>
      <c r="J71" s="11">
        <f t="shared" si="65"/>
        <v>216.64</v>
      </c>
      <c r="K71" s="11">
        <f t="shared" si="72"/>
        <v>27556.6</v>
      </c>
      <c r="P71" s="159">
        <f t="shared" si="67"/>
        <v>9.9914545119930837E-3</v>
      </c>
    </row>
    <row r="72" spans="2:16" ht="15" customHeight="1" x14ac:dyDescent="0.25">
      <c r="B72" s="12"/>
      <c r="C72" s="59"/>
      <c r="D72" s="12"/>
      <c r="E72" s="12"/>
      <c r="F72" s="67"/>
      <c r="G72" s="67"/>
      <c r="H72" s="12"/>
      <c r="I72" s="67"/>
      <c r="J72" s="15"/>
      <c r="K72" s="22"/>
      <c r="P72" s="159">
        <f t="shared" si="67"/>
        <v>0</v>
      </c>
    </row>
    <row r="73" spans="2:16" ht="30" customHeight="1" x14ac:dyDescent="0.25">
      <c r="B73" s="101">
        <v>9</v>
      </c>
      <c r="C73" s="106"/>
      <c r="D73" s="103" t="s">
        <v>4555</v>
      </c>
      <c r="E73" s="104"/>
      <c r="F73" s="107"/>
      <c r="G73" s="107"/>
      <c r="H73" s="103" t="s">
        <v>4510</v>
      </c>
      <c r="I73" s="107"/>
      <c r="J73" s="104"/>
      <c r="K73" s="105">
        <f>SUM(K74:K79)</f>
        <v>297713.94</v>
      </c>
      <c r="L73" s="8"/>
      <c r="P73" s="159"/>
    </row>
    <row r="74" spans="2:16" ht="20.100000000000001" customHeight="1" x14ac:dyDescent="0.25">
      <c r="B74" s="108" t="s">
        <v>4556</v>
      </c>
      <c r="C74" s="73"/>
      <c r="D74" s="109" t="s">
        <v>15183</v>
      </c>
      <c r="E74" s="86"/>
      <c r="F74" s="93"/>
      <c r="G74" s="93"/>
      <c r="H74" s="86"/>
      <c r="I74" s="93"/>
      <c r="J74" s="86"/>
      <c r="K74" s="87"/>
      <c r="P74" s="159">
        <f t="shared" ref="P74:P80" si="73">K74/K$192</f>
        <v>0</v>
      </c>
    </row>
    <row r="75" spans="2:16" ht="50.1" customHeight="1" x14ac:dyDescent="0.25">
      <c r="B75" s="9" t="s">
        <v>4557</v>
      </c>
      <c r="C75" s="56">
        <v>87879</v>
      </c>
      <c r="D75" s="13" t="str">
        <f>VLOOKUP(C75,'SINAPI-COMP'!$B:$E,2,FALSE)</f>
        <v>CHAPISCO APLICADO EM ALVENARIAS E ESTRUTURAS DE CONCRETO INTERNAS, COM COLHER DE PEDREIRO. ARGAMASSA TRAÇO 1:3 COM PREPARO EM BETONEIRA 400L. AF_10/2022</v>
      </c>
      <c r="E75" s="10" t="str">
        <f>VLOOKUP(C75,'SINAPI-COMP'!$B:$E,3,FALSE)</f>
        <v>M2</v>
      </c>
      <c r="F75" s="142">
        <f t="shared" ref="F75:F76" si="74">G75*$D$10</f>
        <v>4758.6000000000004</v>
      </c>
      <c r="G75" s="66">
        <f>VLOOKUP(B75,MECALC!$B:$H,7,0)</f>
        <v>237.93</v>
      </c>
      <c r="H75" s="139">
        <f>VLOOKUP(C75,'SINAPI-COMP'!$B:$E,4,FALSE)</f>
        <v>4.2699999999999996</v>
      </c>
      <c r="I75" s="140">
        <f t="shared" ref="I75:I76" si="75">H75</f>
        <v>4.2699999999999996</v>
      </c>
      <c r="J75" s="11">
        <f t="shared" ref="J75:J76" si="76">TRUNC(I75*(1+$K$9),2)</f>
        <v>5.21</v>
      </c>
      <c r="K75" s="11">
        <f t="shared" ref="K75:K76" si="77">TRUNC(J75*F75,2)</f>
        <v>24792.3</v>
      </c>
      <c r="P75" s="159">
        <f t="shared" si="73"/>
        <v>8.9891763750856828E-3</v>
      </c>
    </row>
    <row r="76" spans="2:16" ht="50.1" customHeight="1" x14ac:dyDescent="0.25">
      <c r="B76" s="9" t="s">
        <v>4558</v>
      </c>
      <c r="C76" s="56">
        <v>87529</v>
      </c>
      <c r="D76" s="13" t="str">
        <f>VLOOKUP(C76,'SINAPI-COMP'!$B:$E,2,FALSE)</f>
        <v>MASSA ÚNICA, EM ARGAMASSA TRAÇO 1:2:8, PREPARO MECÂNICO, APLICADA MANUALMENTE EM PAREDES INTERNAS DE AMBIENTES COM ÁREA ENTRE 5M² E 10M², E = 17,5MM, COM TALISCAS. AF_03/2024</v>
      </c>
      <c r="E76" s="10" t="str">
        <f>VLOOKUP(C76,'SINAPI-COMP'!$B:$E,3,FALSE)</f>
        <v>M2</v>
      </c>
      <c r="F76" s="142">
        <f t="shared" si="74"/>
        <v>4758.6000000000004</v>
      </c>
      <c r="G76" s="66">
        <f>VLOOKUP(B76,MECALC!$B:$H,7,0)</f>
        <v>237.93</v>
      </c>
      <c r="H76" s="139">
        <f>VLOOKUP(C76,'SINAPI-COMP'!$B:$E,4,FALSE)</f>
        <v>34.869999999999997</v>
      </c>
      <c r="I76" s="140">
        <f t="shared" si="75"/>
        <v>34.869999999999997</v>
      </c>
      <c r="J76" s="11">
        <f t="shared" si="76"/>
        <v>42.61</v>
      </c>
      <c r="K76" s="11">
        <f t="shared" si="77"/>
        <v>202763.94</v>
      </c>
      <c r="P76" s="159">
        <f t="shared" si="73"/>
        <v>7.3518020480846505E-2</v>
      </c>
    </row>
    <row r="77" spans="2:16" ht="20.100000000000001" customHeight="1" x14ac:dyDescent="0.25">
      <c r="B77" s="108" t="s">
        <v>4559</v>
      </c>
      <c r="C77" s="73"/>
      <c r="D77" s="109" t="s">
        <v>4560</v>
      </c>
      <c r="E77" s="86"/>
      <c r="F77" s="93"/>
      <c r="G77" s="93"/>
      <c r="H77" s="86"/>
      <c r="I77" s="93"/>
      <c r="J77" s="86"/>
      <c r="K77" s="87"/>
      <c r="P77" s="159">
        <f t="shared" si="73"/>
        <v>0</v>
      </c>
    </row>
    <row r="78" spans="2:16" ht="35.1" customHeight="1" x14ac:dyDescent="0.25">
      <c r="B78" s="9" t="s">
        <v>4561</v>
      </c>
      <c r="C78" s="56">
        <v>87265</v>
      </c>
      <c r="D78" s="13" t="str">
        <f>VLOOKUP(C78,'SINAPI-COMP'!$B:$E,2,FALSE)</f>
        <v>REVESTIMENTO CERÂMICO PARA PAREDES INTERNAS COM PLACAS TIPO ESMALTADA DE DIMENSÕES 20X20 CM APLICADAS NA ALTURA INTEIRA DAS PAREDES. AF_02/2023_PE</v>
      </c>
      <c r="E78" s="10" t="str">
        <f>VLOOKUP(C78,'SINAPI-COMP'!$B:$E,3,FALSE)</f>
        <v>M2</v>
      </c>
      <c r="F78" s="142">
        <f t="shared" ref="F78" si="78">G78*$D$10</f>
        <v>927.2</v>
      </c>
      <c r="G78" s="66">
        <f>VLOOKUP(B78,MECALC!$B:$H,7,0)</f>
        <v>46.36</v>
      </c>
      <c r="H78" s="139">
        <f>VLOOKUP(C78,'SINAPI-COMP'!$B:$E,4,FALSE)</f>
        <v>60.75</v>
      </c>
      <c r="I78" s="140">
        <f t="shared" ref="I78" si="79">H78</f>
        <v>60.75</v>
      </c>
      <c r="J78" s="11">
        <f t="shared" ref="J78" si="80">TRUNC(I78*(1+$K$9),2)</f>
        <v>74.239999999999995</v>
      </c>
      <c r="K78" s="11">
        <f t="shared" ref="K78" si="81">TRUNC(J78*F78,2)</f>
        <v>68835.320000000007</v>
      </c>
      <c r="P78" s="159">
        <f t="shared" si="73"/>
        <v>2.4958266571292822E-2</v>
      </c>
    </row>
    <row r="79" spans="2:16" ht="35.1" customHeight="1" x14ac:dyDescent="0.25">
      <c r="B79" s="9" t="s">
        <v>14014</v>
      </c>
      <c r="C79" s="56">
        <v>98555</v>
      </c>
      <c r="D79" s="13" t="str">
        <f>VLOOKUP(C79,'SINAPI-COMP'!$B:$E,2,FALSE)&amp;" (COZINHA / ÁREA DE SERVIÇO)"</f>
        <v>IMPERMEABILIZAÇÃO DE SUPERFÍCIE COM ARGAMASSA POLIMÉRICA / MEMBRANA ACRÍLICA, 3 DEMÃOS. AF_09/2023 (COZINHA / ÁREA DE SERVIÇO)</v>
      </c>
      <c r="E79" s="10" t="str">
        <f>VLOOKUP(C79,'SINAPI-COMP'!$B:$E,3,FALSE)</f>
        <v>M2</v>
      </c>
      <c r="F79" s="142">
        <f t="shared" ref="F79" si="82">G79*$D$10</f>
        <v>36.200000000000003</v>
      </c>
      <c r="G79" s="66">
        <f>VLOOKUP(B79,MECALC!$B:$H,7,0)</f>
        <v>1.81</v>
      </c>
      <c r="H79" s="139">
        <f>VLOOKUP(C79,'SINAPI-COMP'!$B:$E,4,FALSE)</f>
        <v>29.89</v>
      </c>
      <c r="I79" s="140">
        <f t="shared" ref="I79" si="83">H79</f>
        <v>29.89</v>
      </c>
      <c r="J79" s="11">
        <f t="shared" ref="J79" si="84">TRUNC(I79*(1+$K$9),2)</f>
        <v>36.53</v>
      </c>
      <c r="K79" s="11">
        <f t="shared" ref="K79" si="85">TRUNC(J79*F79,2)</f>
        <v>1322.38</v>
      </c>
      <c r="P79" s="159">
        <f t="shared" si="73"/>
        <v>4.7946769984575076E-4</v>
      </c>
    </row>
    <row r="80" spans="2:16" ht="15" customHeight="1" x14ac:dyDescent="0.25">
      <c r="B80" s="12"/>
      <c r="C80" s="59"/>
      <c r="D80" s="12"/>
      <c r="E80" s="12"/>
      <c r="F80" s="67"/>
      <c r="G80" s="67"/>
      <c r="H80" s="12"/>
      <c r="I80" s="67"/>
      <c r="J80" s="15"/>
      <c r="K80" s="22"/>
      <c r="P80" s="159">
        <f t="shared" si="73"/>
        <v>0</v>
      </c>
    </row>
    <row r="81" spans="2:16" ht="30" customHeight="1" x14ac:dyDescent="0.25">
      <c r="B81" s="101">
        <v>10</v>
      </c>
      <c r="C81" s="106"/>
      <c r="D81" s="103" t="s">
        <v>4562</v>
      </c>
      <c r="E81" s="104"/>
      <c r="F81" s="107"/>
      <c r="G81" s="107"/>
      <c r="H81" s="103" t="s">
        <v>4510</v>
      </c>
      <c r="I81" s="107"/>
      <c r="J81" s="104"/>
      <c r="K81" s="105">
        <f>SUM(K82:K86)</f>
        <v>104047.35</v>
      </c>
      <c r="L81" s="8"/>
      <c r="P81" s="159"/>
    </row>
    <row r="82" spans="2:16" ht="20.100000000000001" customHeight="1" x14ac:dyDescent="0.25">
      <c r="B82" s="9" t="s">
        <v>4563</v>
      </c>
      <c r="C82" s="56">
        <v>88485</v>
      </c>
      <c r="D82" s="13" t="str">
        <f>VLOOKUP(C82,'SINAPI-COMP'!$B:$E,2,FALSE)</f>
        <v>FUNDO SELADOR ACRÍLICO, APLICAÇÃO MANUAL EM PAREDE, UMA DEMÃO. AF_04/2023</v>
      </c>
      <c r="E82" s="10" t="str">
        <f>VLOOKUP(C82,'SINAPI-COMP'!$B:$E,3,FALSE)</f>
        <v>M2</v>
      </c>
      <c r="F82" s="142">
        <f t="shared" ref="F82:F85" si="86">G82*$D$10</f>
        <v>3195.6</v>
      </c>
      <c r="G82" s="66">
        <f>VLOOKUP(B82,MECALC!$B:$H,7,0)</f>
        <v>159.78</v>
      </c>
      <c r="H82" s="139">
        <f>VLOOKUP(C82,'SINAPI-COMP'!$B:$E,4,FALSE)</f>
        <v>3.84</v>
      </c>
      <c r="I82" s="140">
        <f t="shared" ref="I82:I85" si="87">H82</f>
        <v>3.84</v>
      </c>
      <c r="J82" s="11">
        <f t="shared" ref="J82:J85" si="88">TRUNC(I82*(1+$K$9),2)</f>
        <v>4.6900000000000004</v>
      </c>
      <c r="K82" s="11">
        <f t="shared" ref="K82:K85" si="89">TRUNC(J82*F82,2)</f>
        <v>14987.36</v>
      </c>
      <c r="P82" s="159">
        <f>K82/K$192</f>
        <v>5.4341074622727284E-3</v>
      </c>
    </row>
    <row r="83" spans="2:16" ht="35.1" customHeight="1" x14ac:dyDescent="0.25">
      <c r="B83" s="9" t="s">
        <v>4564</v>
      </c>
      <c r="C83" s="56">
        <v>88489</v>
      </c>
      <c r="D83" s="13" t="str">
        <f>VLOOKUP(C83,'SINAPI-COMP'!$B:$E,2,FALSE)</f>
        <v>PINTURA LÁTEX ACRÍLICA PREMIUM, APLICAÇÃO MANUAL EM PAREDES, DUAS DEMÃOS. AF_04/2023</v>
      </c>
      <c r="E83" s="10" t="str">
        <f>VLOOKUP(C83,'SINAPI-COMP'!$B:$E,3,FALSE)</f>
        <v>M2</v>
      </c>
      <c r="F83" s="142">
        <f t="shared" si="86"/>
        <v>1692.2</v>
      </c>
      <c r="G83" s="66">
        <f>VLOOKUP(B83,MECALC!$B:$H,7,0)</f>
        <v>84.61</v>
      </c>
      <c r="H83" s="139">
        <f>VLOOKUP(C83,'SINAPI-COMP'!$B:$E,4,FALSE)</f>
        <v>11.98</v>
      </c>
      <c r="I83" s="140">
        <f t="shared" si="87"/>
        <v>11.98</v>
      </c>
      <c r="J83" s="11">
        <f t="shared" si="88"/>
        <v>14.64</v>
      </c>
      <c r="K83" s="11">
        <f t="shared" si="89"/>
        <v>24773.8</v>
      </c>
      <c r="P83" s="159">
        <f>K83/K$192</f>
        <v>8.9824686568449746E-3</v>
      </c>
    </row>
    <row r="84" spans="2:16" ht="20.100000000000001" customHeight="1" x14ac:dyDescent="0.25">
      <c r="B84" s="9" t="s">
        <v>4565</v>
      </c>
      <c r="C84" s="56">
        <v>95305</v>
      </c>
      <c r="D84" s="13" t="str">
        <f>VLOOKUP(C84,'SINAPI-COMP'!$B:$E,2,FALSE)</f>
        <v>TEXTURA ACRÍLICA, APLICAÇÃO MANUAL EM PAREDE, UMA DEMÃO. AF_04/2023</v>
      </c>
      <c r="E84" s="10" t="str">
        <f>VLOOKUP(C84,'SINAPI-COMP'!$B:$E,3,FALSE)</f>
        <v>M2</v>
      </c>
      <c r="F84" s="142">
        <f t="shared" ref="F84" si="90">G84*$D$10</f>
        <v>1503.4</v>
      </c>
      <c r="G84" s="66">
        <f>VLOOKUP(B84,MECALC!$B:$H,7,0)</f>
        <v>75.17</v>
      </c>
      <c r="H84" s="139">
        <f>VLOOKUP(C84,'SINAPI-COMP'!$B:$E,4,FALSE)</f>
        <v>12.66</v>
      </c>
      <c r="I84" s="140">
        <f t="shared" ref="I84" si="91">H84</f>
        <v>12.66</v>
      </c>
      <c r="J84" s="11">
        <f t="shared" ref="J84" si="92">TRUNC(I84*(1+$K$9),2)</f>
        <v>15.47</v>
      </c>
      <c r="K84" s="11">
        <f t="shared" ref="K84" si="93">TRUNC(J84*F84,2)</f>
        <v>23257.59</v>
      </c>
      <c r="P84" s="159">
        <f>K84/K$192</f>
        <v>8.4327221988048321E-3</v>
      </c>
    </row>
    <row r="85" spans="2:16" ht="50.1" customHeight="1" x14ac:dyDescent="0.25">
      <c r="B85" s="9" t="s">
        <v>14015</v>
      </c>
      <c r="C85" s="56">
        <v>100760</v>
      </c>
      <c r="D85" s="13" t="str">
        <f>VLOOKUP(C85,'SINAPI-COMP'!$B:$E,2,FALSE)</f>
        <v>PINTURA COM TINTA ALQUÍDICA DE ACABAMENTO (ESMALTE SINTÉTICO BRILHANTE) APLICADA A ROLO OU PINCEL SOBRE SUPERFÍCIES METÁLICAS (EXCETO PERFIL) EXECUTADO EM OBRA (02 DEMÃOS). AF_01/2020</v>
      </c>
      <c r="E85" s="10" t="str">
        <f>VLOOKUP(C85,'SINAPI-COMP'!$B:$E,3,FALSE)</f>
        <v>M2</v>
      </c>
      <c r="F85" s="142">
        <f t="shared" si="86"/>
        <v>708</v>
      </c>
      <c r="G85" s="66">
        <f>VLOOKUP(B85,MECALC!$B:$H,7,0)</f>
        <v>35.4</v>
      </c>
      <c r="H85" s="139">
        <f>VLOOKUP(C85,'SINAPI-COMP'!$B:$E,4,FALSE)</f>
        <v>47.42</v>
      </c>
      <c r="I85" s="140">
        <f t="shared" si="87"/>
        <v>47.42</v>
      </c>
      <c r="J85" s="11">
        <f t="shared" si="88"/>
        <v>57.95</v>
      </c>
      <c r="K85" s="11">
        <f t="shared" si="89"/>
        <v>41028.6</v>
      </c>
      <c r="P85" s="159">
        <f>K85/K$192</f>
        <v>1.4876123708685376E-2</v>
      </c>
    </row>
    <row r="86" spans="2:16" ht="15" customHeight="1" x14ac:dyDescent="0.25">
      <c r="B86" s="12"/>
      <c r="C86" s="59"/>
      <c r="D86" s="12"/>
      <c r="E86" s="12"/>
      <c r="F86" s="67"/>
      <c r="G86" s="67"/>
      <c r="H86" s="12"/>
      <c r="I86" s="67"/>
      <c r="J86" s="15"/>
      <c r="K86" s="22"/>
      <c r="P86" s="159">
        <f>K86/K$192</f>
        <v>0</v>
      </c>
    </row>
    <row r="87" spans="2:16" ht="30" customHeight="1" x14ac:dyDescent="0.25">
      <c r="B87" s="101">
        <v>11</v>
      </c>
      <c r="C87" s="106"/>
      <c r="D87" s="103" t="s">
        <v>4566</v>
      </c>
      <c r="E87" s="104"/>
      <c r="F87" s="107"/>
      <c r="G87" s="107"/>
      <c r="H87" s="103" t="s">
        <v>4510</v>
      </c>
      <c r="I87" s="107"/>
      <c r="J87" s="104"/>
      <c r="K87" s="105">
        <f>SUM(K88:K89)</f>
        <v>112168.05</v>
      </c>
      <c r="L87" s="8"/>
      <c r="P87" s="159"/>
    </row>
    <row r="88" spans="2:16" ht="35.1" customHeight="1" x14ac:dyDescent="0.25">
      <c r="B88" s="9" t="s">
        <v>4567</v>
      </c>
      <c r="C88" s="56">
        <v>96111</v>
      </c>
      <c r="D88" s="13" t="str">
        <f>VLOOKUP(C88,'SINAPI-COMP'!$B:$E,2,FALSE)</f>
        <v>FORRO EM RÉGUAS DE PVC, FRISADO, PARA AMBIENTES RESIDENCIAIS, INCLUSIVE ESTRUTURA UNIDIRECIONAL DE FIXAÇÃO. AF_08/2023_PS</v>
      </c>
      <c r="E88" s="10" t="str">
        <f>VLOOKUP(C88,'SINAPI-COMP'!$B:$E,3,FALSE)</f>
        <v>M2</v>
      </c>
      <c r="F88" s="142">
        <f t="shared" ref="F88" si="94">G88*$D$10</f>
        <v>1293.6000000000001</v>
      </c>
      <c r="G88" s="66">
        <f>VLOOKUP(B88,MECALC!$B:$H,7,0)</f>
        <v>64.680000000000007</v>
      </c>
      <c r="H88" s="139">
        <f>VLOOKUP(C88,'SINAPI-COMP'!$B:$E,4,FALSE)</f>
        <v>70.95</v>
      </c>
      <c r="I88" s="140">
        <f t="shared" ref="I88" si="95">H88</f>
        <v>70.95</v>
      </c>
      <c r="J88" s="11">
        <f t="shared" ref="J88" si="96">TRUNC(I88*(1+$K$9),2)</f>
        <v>86.71</v>
      </c>
      <c r="K88" s="11">
        <f t="shared" ref="K88" si="97">TRUNC(J88*F88,2)</f>
        <v>112168.05</v>
      </c>
      <c r="L88" s="35" t="s">
        <v>5358</v>
      </c>
      <c r="P88" s="159">
        <f>K88/K$192</f>
        <v>4.0669820270786881E-2</v>
      </c>
    </row>
    <row r="89" spans="2:16" ht="15" customHeight="1" x14ac:dyDescent="0.25">
      <c r="B89" s="12"/>
      <c r="C89" s="59"/>
      <c r="D89" s="12"/>
      <c r="E89" s="12"/>
      <c r="F89" s="67"/>
      <c r="G89" s="67"/>
      <c r="H89" s="12"/>
      <c r="I89" s="67"/>
      <c r="J89" s="15"/>
      <c r="K89" s="22"/>
      <c r="P89" s="159">
        <f>K89/K$192</f>
        <v>0</v>
      </c>
    </row>
    <row r="90" spans="2:16" ht="30" customHeight="1" x14ac:dyDescent="0.25">
      <c r="B90" s="101">
        <v>12</v>
      </c>
      <c r="C90" s="106"/>
      <c r="D90" s="103" t="s">
        <v>4568</v>
      </c>
      <c r="E90" s="104"/>
      <c r="F90" s="107"/>
      <c r="G90" s="107"/>
      <c r="H90" s="103" t="s">
        <v>4510</v>
      </c>
      <c r="I90" s="107"/>
      <c r="J90" s="104"/>
      <c r="K90" s="105">
        <f>SUM(K91:K92)</f>
        <v>20278.27</v>
      </c>
      <c r="L90" s="8"/>
      <c r="P90" s="159"/>
    </row>
    <row r="91" spans="2:16" ht="20.100000000000001" customHeight="1" x14ac:dyDescent="0.25">
      <c r="B91" s="9" t="s">
        <v>4569</v>
      </c>
      <c r="C91" s="58" t="s">
        <v>4570</v>
      </c>
      <c r="D91" s="13" t="str">
        <f>VLOOKUP(C91,COMPOSIÇÕES!$B:$H,2,0)</f>
        <v>VIDRO FANTASIA TIPO CANELADO, ESPESSURA 4MM</v>
      </c>
      <c r="E91" s="10" t="str">
        <f>VLOOKUP(C91,COMPOSIÇÕES!$B:$H,3,0)</f>
        <v>M2</v>
      </c>
      <c r="F91" s="142">
        <f t="shared" ref="F91" si="98">G91*$D$10</f>
        <v>98.4</v>
      </c>
      <c r="G91" s="66">
        <f>VLOOKUP(B91,MECALC!$B:$H,7,0)</f>
        <v>4.92</v>
      </c>
      <c r="H91" s="140">
        <f>VLOOKUP(C91,COMPOSIÇÕES!$B:$H,7,FALSE)</f>
        <v>168.61999999999998</v>
      </c>
      <c r="I91" s="140">
        <f t="shared" ref="I91" si="99">H91</f>
        <v>168.61999999999998</v>
      </c>
      <c r="J91" s="11">
        <f t="shared" ref="J91" si="100">TRUNC(I91*(1+$K$9),2)</f>
        <v>206.08</v>
      </c>
      <c r="K91" s="11">
        <f t="shared" ref="K91" si="101">TRUNC(J91*F91,2)</f>
        <v>20278.27</v>
      </c>
      <c r="P91" s="159">
        <f>K91/K$192</f>
        <v>7.3524822469721949E-3</v>
      </c>
    </row>
    <row r="92" spans="2:16" ht="20.100000000000001" customHeight="1" x14ac:dyDescent="0.25">
      <c r="B92" s="12"/>
      <c r="C92" s="59"/>
      <c r="D92" s="12"/>
      <c r="E92" s="12"/>
      <c r="F92" s="67"/>
      <c r="G92" s="67"/>
      <c r="H92" s="12"/>
      <c r="I92" s="67"/>
      <c r="J92" s="15"/>
      <c r="K92" s="22"/>
      <c r="P92" s="159">
        <f>K92/K$192</f>
        <v>0</v>
      </c>
    </row>
    <row r="93" spans="2:16" ht="30" customHeight="1" x14ac:dyDescent="0.25">
      <c r="B93" s="101">
        <v>13</v>
      </c>
      <c r="C93" s="106"/>
      <c r="D93" s="103" t="s">
        <v>4572</v>
      </c>
      <c r="E93" s="104"/>
      <c r="F93" s="107"/>
      <c r="G93" s="107"/>
      <c r="H93" s="103" t="s">
        <v>4510</v>
      </c>
      <c r="I93" s="107"/>
      <c r="J93" s="104"/>
      <c r="K93" s="105">
        <f>SUM(K94:K101)</f>
        <v>149830</v>
      </c>
      <c r="L93" s="8"/>
      <c r="P93" s="159"/>
    </row>
    <row r="94" spans="2:16" ht="20.100000000000001" customHeight="1" x14ac:dyDescent="0.25">
      <c r="B94" s="108" t="s">
        <v>4573</v>
      </c>
      <c r="C94" s="73"/>
      <c r="D94" s="109" t="s">
        <v>14016</v>
      </c>
      <c r="E94" s="86"/>
      <c r="F94" s="93"/>
      <c r="G94" s="93"/>
      <c r="H94" s="86"/>
      <c r="I94" s="93"/>
      <c r="J94" s="86"/>
      <c r="K94" s="87"/>
      <c r="P94" s="159">
        <f t="shared" ref="P94:P101" si="102">K94/K$192</f>
        <v>0</v>
      </c>
    </row>
    <row r="95" spans="2:16" ht="35.1" customHeight="1" x14ac:dyDescent="0.25">
      <c r="B95" s="9" t="s">
        <v>4574</v>
      </c>
      <c r="C95" s="56">
        <v>87247</v>
      </c>
      <c r="D95" s="13" t="str">
        <f>VLOOKUP(C95,'SINAPI-COMP'!$B:$E,2,FALSE)</f>
        <v>REVESTIMENTO CERÂMICO PARA PISO COM PLACAS TIPO ESMALTADA DE DIMENSÕES 35X35 CM APLICADA EM AMBIENTES DE ÁREA ENTRE 5 M2 E 10 M2. AF_02/2023_PE</v>
      </c>
      <c r="E95" s="10" t="str">
        <f>VLOOKUP(C95,'SINAPI-COMP'!$B:$E,3,FALSE)</f>
        <v>M2</v>
      </c>
      <c r="F95" s="142">
        <f t="shared" ref="F95:F96" si="103">G95*$D$10</f>
        <v>927.2</v>
      </c>
      <c r="G95" s="66">
        <f>VLOOKUP(B95,MECALC!$B:$H,7,0)</f>
        <v>46.36</v>
      </c>
      <c r="H95" s="139">
        <f>VLOOKUP(C95,'SINAPI-COMP'!$B:$E,4,FALSE)</f>
        <v>62.63</v>
      </c>
      <c r="I95" s="140">
        <f t="shared" ref="I95:I96" si="104">H95</f>
        <v>62.63</v>
      </c>
      <c r="J95" s="11">
        <f t="shared" ref="J95:J96" si="105">TRUNC(I95*(1+$K$9),2)</f>
        <v>76.540000000000006</v>
      </c>
      <c r="K95" s="11">
        <f t="shared" ref="K95:K96" si="106">TRUNC(J95*F95,2)</f>
        <v>70967.88</v>
      </c>
      <c r="L95" s="35" t="s">
        <v>5359</v>
      </c>
      <c r="P95" s="159">
        <f t="shared" si="102"/>
        <v>2.5731488820557823E-2</v>
      </c>
    </row>
    <row r="96" spans="2:16" ht="35.1" customHeight="1" x14ac:dyDescent="0.25">
      <c r="B96" s="9" t="s">
        <v>4575</v>
      </c>
      <c r="C96" s="56">
        <v>88648</v>
      </c>
      <c r="D96" s="13" t="str">
        <f>VLOOKUP(C96,'SINAPI-COMP'!$B:$E,2,FALSE)</f>
        <v>RODAPÉ CERÂMICO DE 7CM DE ALTURA COM PLACAS TIPO ESMALTADA DE DIMENSÕES 35X35CM. AF_02/2023</v>
      </c>
      <c r="E96" s="10" t="str">
        <f>VLOOKUP(C96,'SINAPI-COMP'!$B:$E,3,FALSE)</f>
        <v>M</v>
      </c>
      <c r="F96" s="142">
        <f t="shared" si="103"/>
        <v>730.40000000000009</v>
      </c>
      <c r="G96" s="66">
        <f>VLOOKUP(B96,MECALC!$B:$H,7,0)</f>
        <v>36.520000000000003</v>
      </c>
      <c r="H96" s="139">
        <f>VLOOKUP(C96,'SINAPI-COMP'!$B:$E,4,FALSE)</f>
        <v>7.84</v>
      </c>
      <c r="I96" s="140">
        <f t="shared" si="104"/>
        <v>7.84</v>
      </c>
      <c r="J96" s="11">
        <f t="shared" si="105"/>
        <v>9.58</v>
      </c>
      <c r="K96" s="11">
        <f t="shared" si="106"/>
        <v>6997.23</v>
      </c>
      <c r="L96" s="35" t="s">
        <v>5359</v>
      </c>
      <c r="P96" s="159">
        <f t="shared" si="102"/>
        <v>2.5370512056985752E-3</v>
      </c>
    </row>
    <row r="97" spans="2:16" ht="45" customHeight="1" x14ac:dyDescent="0.25">
      <c r="B97" s="9" t="s">
        <v>14018</v>
      </c>
      <c r="C97" s="56">
        <v>94990</v>
      </c>
      <c r="D97" s="13" t="str">
        <f>VLOOKUP(C97,'SINAPI-COMP'!$B:$E,2,FALSE)&amp;" (CONTRAPISO)"</f>
        <v>EXECUÇÃO DE PASSEIO (CALÇADA) OU PISO DE CONCRETO COM CONCRETO MOLDADO IN LOCO, FEITO EM OBRA, ACABAMENTO CONVENCIONAL, NÃO ARMADO. AF_08/2022 (CONTRAPISO)</v>
      </c>
      <c r="E97" s="10" t="str">
        <f>VLOOKUP(C97,'SINAPI-COMP'!$B:$E,3,FALSE)</f>
        <v>M3</v>
      </c>
      <c r="F97" s="142">
        <f t="shared" ref="F97:F98" si="107">G97*$D$10</f>
        <v>40</v>
      </c>
      <c r="G97" s="66">
        <f>VLOOKUP(B97,MECALC!$B:$H,7,0)</f>
        <v>2</v>
      </c>
      <c r="H97" s="139">
        <f>VLOOKUP(C97,'SINAPI-COMP'!$B:$E,4,FALSE)</f>
        <v>753.72</v>
      </c>
      <c r="I97" s="140">
        <f t="shared" ref="I97:I98" si="108">H97</f>
        <v>753.72</v>
      </c>
      <c r="J97" s="11">
        <f t="shared" ref="J97:J98" si="109">TRUNC(I97*(1+$K$9),2)</f>
        <v>921.19</v>
      </c>
      <c r="K97" s="11">
        <f t="shared" ref="K97:K98" si="110">TRUNC(J97*F97,2)</f>
        <v>36847.599999999999</v>
      </c>
      <c r="L97" s="35" t="s">
        <v>5359</v>
      </c>
      <c r="P97" s="159">
        <f t="shared" si="102"/>
        <v>1.3360179386285548E-2</v>
      </c>
    </row>
    <row r="98" spans="2:16" ht="35.1" customHeight="1" x14ac:dyDescent="0.25">
      <c r="B98" s="9" t="s">
        <v>14019</v>
      </c>
      <c r="C98" s="56">
        <v>98555</v>
      </c>
      <c r="D98" s="13" t="str">
        <f>VLOOKUP(C98,'SINAPI-COMP'!$B:$E,2,FALSE)&amp;" (BANHEIRO)"</f>
        <v>IMPERMEABILIZAÇÃO DE SUPERFÍCIE COM ARGAMASSA POLIMÉRICA / MEMBRANA ACRÍLICA, 3 DEMÃOS. AF_09/2023 (BANHEIRO)</v>
      </c>
      <c r="E98" s="10" t="str">
        <f>VLOOKUP(C98,'SINAPI-COMP'!$B:$E,3,FALSE)</f>
        <v>M2</v>
      </c>
      <c r="F98" s="142">
        <f t="shared" si="107"/>
        <v>101.19999999999999</v>
      </c>
      <c r="G98" s="66">
        <f>VLOOKUP(B98,MECALC!$B:$H,7,0)</f>
        <v>5.0599999999999996</v>
      </c>
      <c r="H98" s="139">
        <f>VLOOKUP(C98,'SINAPI-COMP'!$B:$E,4,FALSE)</f>
        <v>29.89</v>
      </c>
      <c r="I98" s="140">
        <f t="shared" si="108"/>
        <v>29.89</v>
      </c>
      <c r="J98" s="11">
        <f t="shared" si="109"/>
        <v>36.53</v>
      </c>
      <c r="K98" s="11">
        <f t="shared" si="110"/>
        <v>3696.83</v>
      </c>
      <c r="L98" s="35" t="s">
        <v>5359</v>
      </c>
      <c r="P98" s="159">
        <f t="shared" si="102"/>
        <v>1.3403942715564108E-3</v>
      </c>
    </row>
    <row r="99" spans="2:16" ht="20.100000000000001" customHeight="1" x14ac:dyDescent="0.25">
      <c r="B99" s="108" t="s">
        <v>4576</v>
      </c>
      <c r="C99" s="73"/>
      <c r="D99" s="109" t="s">
        <v>14017</v>
      </c>
      <c r="E99" s="86"/>
      <c r="F99" s="93"/>
      <c r="G99" s="93"/>
      <c r="H99" s="86"/>
      <c r="I99" s="93"/>
      <c r="J99" s="86"/>
      <c r="K99" s="87"/>
      <c r="P99" s="159">
        <f t="shared" si="102"/>
        <v>0</v>
      </c>
    </row>
    <row r="100" spans="2:16" ht="35.1" customHeight="1" x14ac:dyDescent="0.25">
      <c r="B100" s="9" t="s">
        <v>4577</v>
      </c>
      <c r="C100" s="56">
        <v>94990</v>
      </c>
      <c r="D100" s="13" t="str">
        <f>VLOOKUP(C100,'SINAPI-COMP'!$B:$E,2,FALSE)</f>
        <v>EXECUÇÃO DE PASSEIO (CALÇADA) OU PISO DE CONCRETO COM CONCRETO MOLDADO IN LOCO, FEITO EM OBRA, ACABAMENTO CONVENCIONAL, NÃO ARMADO. AF_08/2022</v>
      </c>
      <c r="E100" s="10" t="str">
        <f>VLOOKUP(C100,'SINAPI-COMP'!$B:$E,3,FALSE)</f>
        <v>M3</v>
      </c>
      <c r="F100" s="142">
        <f t="shared" ref="F100" si="111">G100*$D$10</f>
        <v>34</v>
      </c>
      <c r="G100" s="66">
        <f>VLOOKUP(B100,MECALC!$B:$H,7,0)</f>
        <v>1.7</v>
      </c>
      <c r="H100" s="139">
        <f>VLOOKUP(C100,'SINAPI-COMP'!$B:$E,4,FALSE)</f>
        <v>753.72</v>
      </c>
      <c r="I100" s="140">
        <f t="shared" ref="I100" si="112">H100</f>
        <v>753.72</v>
      </c>
      <c r="J100" s="11">
        <f t="shared" ref="J100" si="113">TRUNC(I100*(1+$K$9),2)</f>
        <v>921.19</v>
      </c>
      <c r="K100" s="11">
        <f t="shared" ref="K100" si="114">TRUNC(J100*F100,2)</f>
        <v>31320.46</v>
      </c>
      <c r="P100" s="159">
        <f t="shared" si="102"/>
        <v>1.1356152478342716E-2</v>
      </c>
    </row>
    <row r="101" spans="2:16" x14ac:dyDescent="0.25">
      <c r="C101" s="51"/>
      <c r="F101" s="89"/>
      <c r="G101" s="89"/>
      <c r="I101" s="89"/>
      <c r="P101" s="159">
        <f t="shared" si="102"/>
        <v>0</v>
      </c>
    </row>
    <row r="102" spans="2:16" ht="30" customHeight="1" x14ac:dyDescent="0.25">
      <c r="B102" s="101">
        <v>14</v>
      </c>
      <c r="C102" s="106"/>
      <c r="D102" s="103" t="s">
        <v>4578</v>
      </c>
      <c r="E102" s="104"/>
      <c r="F102" s="107"/>
      <c r="G102" s="107"/>
      <c r="H102" s="103" t="s">
        <v>4510</v>
      </c>
      <c r="I102" s="107"/>
      <c r="J102" s="104"/>
      <c r="K102" s="105">
        <f>SUM(K103:K129)</f>
        <v>218808.39999999997</v>
      </c>
      <c r="L102" s="8"/>
      <c r="P102" s="159"/>
    </row>
    <row r="103" spans="2:16" ht="35.1" customHeight="1" x14ac:dyDescent="0.25">
      <c r="B103" s="9" t="s">
        <v>4579</v>
      </c>
      <c r="C103" s="56">
        <v>90447</v>
      </c>
      <c r="D103" s="13" t="str">
        <f>VLOOKUP(C103,'SINAPI-COMP'!$B:$E,2,FALSE)</f>
        <v>RASGO LINEAR MANUAL EM ALVENARIA, PARA ELETRODUTOS, DIÂMETROS MENORES OU IGUAIS A 40 MM. AF_09/2023</v>
      </c>
      <c r="E103" s="10" t="str">
        <f>VLOOKUP(C103,'SINAPI-COMP'!$B:$E,3,FALSE)</f>
        <v>M</v>
      </c>
      <c r="F103" s="142">
        <f t="shared" ref="F103:F128" si="115">G103*$D$10</f>
        <v>460</v>
      </c>
      <c r="G103" s="66">
        <f>VLOOKUP(B103,MECALC!$B:$H,7,0)</f>
        <v>23</v>
      </c>
      <c r="H103" s="139">
        <f>VLOOKUP(C103,'SINAPI-COMP'!$B:$E,4,FALSE)</f>
        <v>8.41</v>
      </c>
      <c r="I103" s="140">
        <f t="shared" ref="I103:I119" si="116">H103</f>
        <v>8.41</v>
      </c>
      <c r="J103" s="11">
        <f t="shared" ref="J103:J128" si="117">TRUNC(I103*(1+$K$9),2)</f>
        <v>10.27</v>
      </c>
      <c r="K103" s="11">
        <f t="shared" ref="K103" si="118">TRUNC(J103*F103,2)</f>
        <v>4724.2</v>
      </c>
      <c r="P103" s="159">
        <f t="shared" ref="P103:P134" si="119">K103/K$192</f>
        <v>1.7128974331215652E-3</v>
      </c>
    </row>
    <row r="104" spans="2:16" ht="35.1" customHeight="1" x14ac:dyDescent="0.25">
      <c r="B104" s="9" t="s">
        <v>4580</v>
      </c>
      <c r="C104" s="56">
        <v>91834</v>
      </c>
      <c r="D104" s="13" t="str">
        <f>VLOOKUP(C104,'SINAPI-COMP'!$B:$E,2,FALSE)</f>
        <v>ELETRODUTO FLEXÍVEL CORRUGADO, PVC, DN 25 MM (3/4"), PARA CIRCUITOS TERMINAIS, INSTALADO EM FORRO - FORNECIMENTO E INSTALAÇÃO. AF_03/2023</v>
      </c>
      <c r="E104" s="10" t="str">
        <f>VLOOKUP(C104,'SINAPI-COMP'!$B:$E,3,FALSE)</f>
        <v>M</v>
      </c>
      <c r="F104" s="142">
        <f t="shared" si="115"/>
        <v>1600</v>
      </c>
      <c r="G104" s="66">
        <f>VLOOKUP(B104,MECALC!$B:$H,7,0)</f>
        <v>80</v>
      </c>
      <c r="H104" s="139">
        <f>VLOOKUP(C104,'SINAPI-COMP'!$B:$E,4,FALSE)</f>
        <v>18.920000000000002</v>
      </c>
      <c r="I104" s="140">
        <f t="shared" si="116"/>
        <v>18.920000000000002</v>
      </c>
      <c r="J104" s="11">
        <f t="shared" si="117"/>
        <v>23.12</v>
      </c>
      <c r="K104" s="11">
        <f t="shared" ref="K104:K114" si="120">TRUNC(J104*F104,2)</f>
        <v>36992</v>
      </c>
      <c r="P104" s="159">
        <f t="shared" si="119"/>
        <v>1.34125358464995E-2</v>
      </c>
    </row>
    <row r="105" spans="2:16" ht="35.1" customHeight="1" x14ac:dyDescent="0.25">
      <c r="B105" s="9" t="s">
        <v>4581</v>
      </c>
      <c r="C105" s="56">
        <v>91836</v>
      </c>
      <c r="D105" s="13" t="str">
        <f>VLOOKUP(C105,'SINAPI-COMP'!$B:$E,2,FALSE)</f>
        <v>ELETRODUTO FLEXÍVEL CORRUGADO, PVC, DN 32 MM (1"), PARA CIRCUITOS TERMINAIS, INSTALADO EM FORRO - FORNECIMENTO E INSTALAÇÃO. AF_03/2023</v>
      </c>
      <c r="E105" s="10" t="str">
        <f>VLOOKUP(C105,'SINAPI-COMP'!$B:$E,3,FALSE)</f>
        <v>M</v>
      </c>
      <c r="F105" s="142">
        <f t="shared" si="115"/>
        <v>80</v>
      </c>
      <c r="G105" s="66">
        <f>VLOOKUP(B105,MECALC!$B:$H,7,0)</f>
        <v>4</v>
      </c>
      <c r="H105" s="139">
        <f>VLOOKUP(C105,'SINAPI-COMP'!$B:$E,4,FALSE)</f>
        <v>21.82</v>
      </c>
      <c r="I105" s="140">
        <f t="shared" si="116"/>
        <v>21.82</v>
      </c>
      <c r="J105" s="11">
        <f t="shared" si="117"/>
        <v>26.66</v>
      </c>
      <c r="K105" s="11">
        <f t="shared" si="120"/>
        <v>2132.8000000000002</v>
      </c>
      <c r="P105" s="159">
        <f t="shared" si="119"/>
        <v>7.7330926831244964E-4</v>
      </c>
    </row>
    <row r="106" spans="2:16" ht="35.1" customHeight="1" x14ac:dyDescent="0.25">
      <c r="B106" s="9" t="s">
        <v>4582</v>
      </c>
      <c r="C106" s="56">
        <v>91926</v>
      </c>
      <c r="D106" s="13" t="str">
        <f>VLOOKUP(C106,'SINAPI-COMP'!$B:$E,2,FALSE)</f>
        <v>CABO DE COBRE FLEXÍVEL ISOLADO, 2,5 MM², ANTI-CHAMA 450/750 V, PARA CIRCUITOS TERMINAIS - FORNECIMENTO E INSTALAÇÃO. AF_03/2023</v>
      </c>
      <c r="E106" s="10" t="str">
        <f>VLOOKUP(C106,'SINAPI-COMP'!$B:$E,3,FALSE)</f>
        <v>M</v>
      </c>
      <c r="F106" s="142">
        <f t="shared" si="115"/>
        <v>4000</v>
      </c>
      <c r="G106" s="66">
        <f>VLOOKUP(B106,MECALC!$B:$H,7,0)</f>
        <v>200</v>
      </c>
      <c r="H106" s="139">
        <f>VLOOKUP(C106,'SINAPI-COMP'!$B:$E,4,FALSE)</f>
        <v>4.3899999999999997</v>
      </c>
      <c r="I106" s="140">
        <f t="shared" si="116"/>
        <v>4.3899999999999997</v>
      </c>
      <c r="J106" s="11">
        <f t="shared" si="117"/>
        <v>5.36</v>
      </c>
      <c r="K106" s="11">
        <f t="shared" si="120"/>
        <v>21440</v>
      </c>
      <c r="P106" s="159">
        <f t="shared" si="119"/>
        <v>7.7737015719331016E-3</v>
      </c>
    </row>
    <row r="107" spans="2:16" ht="35.1" customHeight="1" x14ac:dyDescent="0.25">
      <c r="B107" s="9" t="s">
        <v>4583</v>
      </c>
      <c r="C107" s="56">
        <v>91930</v>
      </c>
      <c r="D107" s="13" t="str">
        <f>VLOOKUP(C107,'SINAPI-COMP'!$B:$E,2,FALSE)</f>
        <v>CABO DE COBRE FLEXÍVEL ISOLADO, 6 MM², ANTI-CHAMA 450/750 V, PARA CIRCUITOS TERMINAIS - FORNECIMENTO E INSTALAÇÃO. AF_03/2023</v>
      </c>
      <c r="E107" s="10" t="str">
        <f>VLOOKUP(C107,'SINAPI-COMP'!$B:$E,3,FALSE)</f>
        <v>M</v>
      </c>
      <c r="F107" s="142">
        <f t="shared" si="115"/>
        <v>240</v>
      </c>
      <c r="G107" s="66">
        <f>VLOOKUP(B107,MECALC!$B:$H,7,0)</f>
        <v>12</v>
      </c>
      <c r="H107" s="139">
        <f>VLOOKUP(C107,'SINAPI-COMP'!$B:$E,4,FALSE)</f>
        <v>9.48</v>
      </c>
      <c r="I107" s="140">
        <f t="shared" si="116"/>
        <v>9.48</v>
      </c>
      <c r="J107" s="11">
        <f t="shared" si="117"/>
        <v>11.58</v>
      </c>
      <c r="K107" s="11">
        <f t="shared" si="120"/>
        <v>2779.2</v>
      </c>
      <c r="P107" s="159">
        <f t="shared" si="119"/>
        <v>1.0076805694364027E-3</v>
      </c>
    </row>
    <row r="108" spans="2:16" ht="35.1" customHeight="1" x14ac:dyDescent="0.25">
      <c r="B108" s="9" t="s">
        <v>4584</v>
      </c>
      <c r="C108" s="56">
        <v>91934</v>
      </c>
      <c r="D108" s="13" t="str">
        <f>VLOOKUP(C108,'SINAPI-COMP'!$B:$E,2,FALSE)</f>
        <v>CABO DE COBRE FLEXÍVEL ISOLADO, 16 MM², ANTI-CHAMA 450/750 V, PARA CIRCUITOS TERMINAIS - FORNECIMENTO E INSTALAÇÃO. AF_03/2023</v>
      </c>
      <c r="E108" s="10" t="str">
        <f>VLOOKUP(C108,'SINAPI-COMP'!$B:$E,3,FALSE)</f>
        <v>M</v>
      </c>
      <c r="F108" s="142">
        <f t="shared" si="115"/>
        <v>1220</v>
      </c>
      <c r="G108" s="66">
        <f>VLOOKUP(B108,MECALC!$B:$H,7,0)</f>
        <v>61</v>
      </c>
      <c r="H108" s="139">
        <f>VLOOKUP(C108,'SINAPI-COMP'!$B:$E,4,FALSE)</f>
        <v>24.58</v>
      </c>
      <c r="I108" s="140">
        <f t="shared" si="116"/>
        <v>24.58</v>
      </c>
      <c r="J108" s="11">
        <f t="shared" si="117"/>
        <v>30.04</v>
      </c>
      <c r="K108" s="11">
        <f t="shared" si="120"/>
        <v>36648.800000000003</v>
      </c>
      <c r="P108" s="159">
        <f t="shared" si="119"/>
        <v>1.3288098608650274E-2</v>
      </c>
    </row>
    <row r="109" spans="2:16" ht="35.1" customHeight="1" x14ac:dyDescent="0.25">
      <c r="B109" s="9" t="s">
        <v>4585</v>
      </c>
      <c r="C109" s="56">
        <v>92000</v>
      </c>
      <c r="D109" s="13" t="str">
        <f>VLOOKUP(C109,'SINAPI-COMP'!$B:$E,2,FALSE)</f>
        <v>TOMADA BAIXA DE EMBUTIR (1 MÓDULO), 2P+T 10 A, INCLUINDO SUPORTE E PLACA - FORNECIMENTO E INSTALAÇÃO. AF_03/2023</v>
      </c>
      <c r="E109" s="10" t="str">
        <f>VLOOKUP(C109,'SINAPI-COMP'!$B:$E,3,FALSE)</f>
        <v>UN</v>
      </c>
      <c r="F109" s="142">
        <f t="shared" si="115"/>
        <v>160</v>
      </c>
      <c r="G109" s="66">
        <f>VLOOKUP(B109,MECALC!$B:$H,7,0)</f>
        <v>8</v>
      </c>
      <c r="H109" s="139">
        <f>VLOOKUP(C109,'SINAPI-COMP'!$B:$E,4,FALSE)</f>
        <v>29.65</v>
      </c>
      <c r="I109" s="140">
        <f t="shared" si="116"/>
        <v>29.65</v>
      </c>
      <c r="J109" s="11">
        <f t="shared" si="117"/>
        <v>36.229999999999997</v>
      </c>
      <c r="K109" s="11">
        <f t="shared" si="120"/>
        <v>5796.8</v>
      </c>
      <c r="P109" s="159">
        <f t="shared" si="119"/>
        <v>2.101800059336838E-3</v>
      </c>
    </row>
    <row r="110" spans="2:16" ht="35.1" customHeight="1" x14ac:dyDescent="0.25">
      <c r="B110" s="9" t="s">
        <v>4586</v>
      </c>
      <c r="C110" s="56">
        <v>92008</v>
      </c>
      <c r="D110" s="13" t="str">
        <f>VLOOKUP(C110,'SINAPI-COMP'!$B:$E,2,FALSE)</f>
        <v>TOMADA BAIXA DE EMBUTIR (2 MÓDULOS), 2P+T 10 A, INCLUINDO SUPORTE E PLACA - FORNECIMENTO E INSTALAÇÃO. AF_03/2023</v>
      </c>
      <c r="E110" s="10" t="str">
        <f>VLOOKUP(C110,'SINAPI-COMP'!$B:$E,3,FALSE)</f>
        <v>UN</v>
      </c>
      <c r="F110" s="142">
        <f t="shared" si="115"/>
        <v>20</v>
      </c>
      <c r="G110" s="66">
        <f>VLOOKUP(B110,MECALC!$B:$H,7,0)</f>
        <v>1</v>
      </c>
      <c r="H110" s="139">
        <f>VLOOKUP(C110,'SINAPI-COMP'!$B:$E,4,FALSE)</f>
        <v>45.68</v>
      </c>
      <c r="I110" s="140">
        <f t="shared" si="116"/>
        <v>45.68</v>
      </c>
      <c r="J110" s="11">
        <f t="shared" si="117"/>
        <v>55.83</v>
      </c>
      <c r="K110" s="11">
        <f t="shared" si="120"/>
        <v>1116.5999999999999</v>
      </c>
      <c r="P110" s="159">
        <f t="shared" si="119"/>
        <v>4.0485611824722482E-4</v>
      </c>
    </row>
    <row r="111" spans="2:16" ht="35.1" customHeight="1" x14ac:dyDescent="0.25">
      <c r="B111" s="9" t="s">
        <v>4587</v>
      </c>
      <c r="C111" s="56">
        <v>91996</v>
      </c>
      <c r="D111" s="13" t="str">
        <f>VLOOKUP(C111,'SINAPI-COMP'!$B:$E,2,FALSE)</f>
        <v>TOMADA MÉDIA DE EMBUTIR (1 MÓDULO), 2P+T 10 A, INCLUINDO SUPORTE E PLACA - FORNECIMENTO E INSTALAÇÃO. AF_03/2023</v>
      </c>
      <c r="E111" s="10" t="str">
        <f>VLOOKUP(C111,'SINAPI-COMP'!$B:$E,3,FALSE)</f>
        <v>UN</v>
      </c>
      <c r="F111" s="142">
        <f t="shared" si="115"/>
        <v>100</v>
      </c>
      <c r="G111" s="66">
        <f>VLOOKUP(B111,MECALC!$B:$H,7,0)</f>
        <v>5</v>
      </c>
      <c r="H111" s="139">
        <f>VLOOKUP(C111,'SINAPI-COMP'!$B:$E,4,FALSE)</f>
        <v>33.520000000000003</v>
      </c>
      <c r="I111" s="140">
        <f t="shared" si="116"/>
        <v>33.520000000000003</v>
      </c>
      <c r="J111" s="11">
        <f t="shared" si="117"/>
        <v>40.96</v>
      </c>
      <c r="K111" s="11">
        <f t="shared" si="120"/>
        <v>4096</v>
      </c>
      <c r="P111" s="159">
        <f t="shared" si="119"/>
        <v>1.4851250764290106E-3</v>
      </c>
    </row>
    <row r="112" spans="2:16" ht="35.1" customHeight="1" x14ac:dyDescent="0.25">
      <c r="B112" s="9" t="s">
        <v>4588</v>
      </c>
      <c r="C112" s="56">
        <v>92004</v>
      </c>
      <c r="D112" s="13" t="str">
        <f>VLOOKUP(C112,'SINAPI-COMP'!$B:$E,2,FALSE)</f>
        <v>TOMADA MÉDIA DE EMBUTIR (2 MÓDULOS), 2P+T 10 A, INCLUINDO SUPORTE E PLACA - FORNECIMENTO E INSTALAÇÃO. AF_03/2023</v>
      </c>
      <c r="E112" s="10" t="str">
        <f>VLOOKUP(C112,'SINAPI-COMP'!$B:$E,3,FALSE)</f>
        <v>UN</v>
      </c>
      <c r="F112" s="142">
        <f t="shared" si="115"/>
        <v>20</v>
      </c>
      <c r="G112" s="66">
        <f>VLOOKUP(B112,MECALC!$B:$H,7,0)</f>
        <v>1</v>
      </c>
      <c r="H112" s="139">
        <f>VLOOKUP(C112,'SINAPI-COMP'!$B:$E,4,FALSE)</f>
        <v>53.44</v>
      </c>
      <c r="I112" s="140">
        <f t="shared" si="116"/>
        <v>53.44</v>
      </c>
      <c r="J112" s="11">
        <f t="shared" si="117"/>
        <v>65.31</v>
      </c>
      <c r="K112" s="11">
        <f t="shared" si="120"/>
        <v>1306.2</v>
      </c>
      <c r="P112" s="159">
        <f t="shared" si="119"/>
        <v>4.7360116573036463E-4</v>
      </c>
    </row>
    <row r="113" spans="2:16" ht="35.1" customHeight="1" x14ac:dyDescent="0.25">
      <c r="B113" s="9" t="s">
        <v>4589</v>
      </c>
      <c r="C113" s="56">
        <v>91992</v>
      </c>
      <c r="D113" s="13" t="str">
        <f>VLOOKUP(C113,'SINAPI-COMP'!$B:$E,2,FALSE)</f>
        <v>TOMADA ALTA DE EMBUTIR (1 MÓDULO), 2P+T 10 A, INCLUINDO SUPORTE E PLACA - FORNECIMENTO E INSTALAÇÃO. AF_03/2023</v>
      </c>
      <c r="E113" s="10" t="str">
        <f>VLOOKUP(C113,'SINAPI-COMP'!$B:$E,3,FALSE)</f>
        <v>UN</v>
      </c>
      <c r="F113" s="142">
        <f t="shared" si="115"/>
        <v>80</v>
      </c>
      <c r="G113" s="66">
        <f>VLOOKUP(B113,MECALC!$B:$H,7,0)</f>
        <v>4</v>
      </c>
      <c r="H113" s="139">
        <f>VLOOKUP(C113,'SINAPI-COMP'!$B:$E,4,FALSE)</f>
        <v>43.5</v>
      </c>
      <c r="I113" s="140">
        <f t="shared" si="116"/>
        <v>43.5</v>
      </c>
      <c r="J113" s="11">
        <f t="shared" si="117"/>
        <v>53.16</v>
      </c>
      <c r="K113" s="11">
        <f t="shared" si="120"/>
        <v>4252.8</v>
      </c>
      <c r="P113" s="159">
        <f t="shared" si="119"/>
        <v>1.5419775207610586E-3</v>
      </c>
    </row>
    <row r="114" spans="2:16" ht="35.1" customHeight="1" x14ac:dyDescent="0.25">
      <c r="B114" s="9" t="s">
        <v>4590</v>
      </c>
      <c r="C114" s="56">
        <v>91953</v>
      </c>
      <c r="D114" s="13" t="str">
        <f>VLOOKUP(C114,'SINAPI-COMP'!$B:$E,2,FALSE)</f>
        <v>INTERRUPTOR SIMPLES (1 MÓDULO), 10A/250V, INCLUINDO SUPORTE E PLACA - FORNECIMENTO E INSTALAÇÃO. AF_03/2023</v>
      </c>
      <c r="E114" s="10" t="str">
        <f>VLOOKUP(C114,'SINAPI-COMP'!$B:$E,3,FALSE)</f>
        <v>UN</v>
      </c>
      <c r="F114" s="142">
        <f t="shared" si="115"/>
        <v>60</v>
      </c>
      <c r="G114" s="66">
        <f>VLOOKUP(B114,MECALC!$B:$H,7,0)</f>
        <v>3</v>
      </c>
      <c r="H114" s="139">
        <f>VLOOKUP(C114,'SINAPI-COMP'!$B:$E,4,FALSE)</f>
        <v>28.32</v>
      </c>
      <c r="I114" s="140">
        <f t="shared" si="116"/>
        <v>28.32</v>
      </c>
      <c r="J114" s="11">
        <f t="shared" si="117"/>
        <v>34.61</v>
      </c>
      <c r="K114" s="11">
        <f t="shared" si="120"/>
        <v>2076.6</v>
      </c>
      <c r="P114" s="159">
        <f t="shared" si="119"/>
        <v>7.5293230803527415E-4</v>
      </c>
    </row>
    <row r="115" spans="2:16" ht="35.1" customHeight="1" x14ac:dyDescent="0.25">
      <c r="B115" s="9" t="s">
        <v>4591</v>
      </c>
      <c r="C115" s="56">
        <v>91959</v>
      </c>
      <c r="D115" s="13" t="str">
        <f>VLOOKUP(C115,'SINAPI-COMP'!$B:$E,2,FALSE)</f>
        <v>INTERRUPTOR SIMPLES (2 MÓDULOS), 10A/250V, INCLUINDO SUPORTE E PLACA - FORNECIMENTO E INSTALAÇÃO. AF_03/2023</v>
      </c>
      <c r="E115" s="10" t="str">
        <f>VLOOKUP(C115,'SINAPI-COMP'!$B:$E,3,FALSE)</f>
        <v>UN</v>
      </c>
      <c r="F115" s="142">
        <f t="shared" ref="F115:F118" si="121">G115*$D$10</f>
        <v>20</v>
      </c>
      <c r="G115" s="66">
        <f>VLOOKUP(B115,MECALC!$B:$H,7,0)</f>
        <v>1</v>
      </c>
      <c r="H115" s="139">
        <f>VLOOKUP(C115,'SINAPI-COMP'!$B:$E,4,FALSE)</f>
        <v>43.03</v>
      </c>
      <c r="I115" s="140">
        <f t="shared" ref="I115:I118" si="122">H115</f>
        <v>43.03</v>
      </c>
      <c r="J115" s="11">
        <f t="shared" ref="J115:J118" si="123">TRUNC(I115*(1+$K$9),2)</f>
        <v>52.59</v>
      </c>
      <c r="K115" s="11">
        <f t="shared" ref="K115:K118" si="124">TRUNC(J115*F115,2)</f>
        <v>1051.8</v>
      </c>
      <c r="P115" s="159">
        <f t="shared" si="119"/>
        <v>3.8136097543653154E-4</v>
      </c>
    </row>
    <row r="116" spans="2:16" ht="35.1" customHeight="1" x14ac:dyDescent="0.25">
      <c r="B116" s="9" t="s">
        <v>4592</v>
      </c>
      <c r="C116" s="56">
        <v>91967</v>
      </c>
      <c r="D116" s="13" t="str">
        <f>VLOOKUP(C116,'SINAPI-COMP'!$B:$E,2,FALSE)</f>
        <v>INTERRUPTOR SIMPLES (3 MÓDULOS), 10A/250V, INCLUINDO SUPORTE E PLACA - FORNECIMENTO E INSTALAÇÃO. AF_03/2023</v>
      </c>
      <c r="E116" s="10" t="str">
        <f>VLOOKUP(C116,'SINAPI-COMP'!$B:$E,3,FALSE)</f>
        <v>UN</v>
      </c>
      <c r="F116" s="142">
        <f t="shared" si="121"/>
        <v>20</v>
      </c>
      <c r="G116" s="66">
        <f>VLOOKUP(B116,MECALC!$B:$H,7,0)</f>
        <v>1</v>
      </c>
      <c r="H116" s="139">
        <f>VLOOKUP(C116,'SINAPI-COMP'!$B:$E,4,FALSE)</f>
        <v>57.76</v>
      </c>
      <c r="I116" s="140">
        <f t="shared" si="122"/>
        <v>57.76</v>
      </c>
      <c r="J116" s="11">
        <f t="shared" si="123"/>
        <v>70.59</v>
      </c>
      <c r="K116" s="11">
        <f t="shared" si="124"/>
        <v>1411.8</v>
      </c>
      <c r="P116" s="159">
        <f t="shared" si="119"/>
        <v>5.1188954660705006E-4</v>
      </c>
    </row>
    <row r="117" spans="2:16" ht="20.100000000000001" customHeight="1" x14ac:dyDescent="0.25">
      <c r="B117" s="9" t="s">
        <v>4597</v>
      </c>
      <c r="C117" s="58" t="s">
        <v>4594</v>
      </c>
      <c r="D117" s="13" t="str">
        <f>VLOOKUP(C117,COMPOSIÇÕES!$B:$H,2,0)</f>
        <v>ESPELHO PLÁSTICO 4X2'' - FORNECIMENTO E INSTALAÇÃO</v>
      </c>
      <c r="E117" s="10" t="str">
        <f>VLOOKUP(C117,COMPOSIÇÕES!$B:$H,3,0)</f>
        <v>UN</v>
      </c>
      <c r="F117" s="142">
        <f t="shared" si="121"/>
        <v>40</v>
      </c>
      <c r="G117" s="66">
        <f>VLOOKUP(B117,MECALC!$B:$H,7,0)</f>
        <v>2</v>
      </c>
      <c r="H117" s="140">
        <f>VLOOKUP(C117,COMPOSIÇÕES!$B:$H,7,FALSE)</f>
        <v>4.2699999999999996</v>
      </c>
      <c r="I117" s="140">
        <f t="shared" si="122"/>
        <v>4.2699999999999996</v>
      </c>
      <c r="J117" s="11">
        <f t="shared" si="123"/>
        <v>5.21</v>
      </c>
      <c r="K117" s="11">
        <f t="shared" si="124"/>
        <v>208.4</v>
      </c>
      <c r="P117" s="159">
        <f t="shared" si="119"/>
        <v>7.5561539533155705E-5</v>
      </c>
    </row>
    <row r="118" spans="2:16" ht="20.100000000000001" customHeight="1" x14ac:dyDescent="0.25">
      <c r="B118" s="9" t="s">
        <v>4598</v>
      </c>
      <c r="C118" s="58" t="s">
        <v>4596</v>
      </c>
      <c r="D118" s="13" t="str">
        <f>VLOOKUP(C118,COMPOSIÇÕES!$B:$H,2,0)</f>
        <v>CAIXA DE LUZ 4 X 2'' EM AÇO ESMALTADA</v>
      </c>
      <c r="E118" s="10" t="str">
        <f>VLOOKUP(C118,COMPOSIÇÕES!$B:$H,3,0)</f>
        <v>UN</v>
      </c>
      <c r="F118" s="142">
        <f t="shared" si="121"/>
        <v>540</v>
      </c>
      <c r="G118" s="66">
        <f>VLOOKUP(B118,MECALC!$B:$H,7,0)</f>
        <v>27</v>
      </c>
      <c r="H118" s="140">
        <f>VLOOKUP(C118,COMPOSIÇÕES!$B:$H,7,FALSE)</f>
        <v>3.4800000000000004</v>
      </c>
      <c r="I118" s="140">
        <f t="shared" si="122"/>
        <v>3.4800000000000004</v>
      </c>
      <c r="J118" s="11">
        <f t="shared" si="123"/>
        <v>4.25</v>
      </c>
      <c r="K118" s="11">
        <f t="shared" si="124"/>
        <v>2295</v>
      </c>
      <c r="P118" s="159">
        <f t="shared" si="119"/>
        <v>8.3211964121205544E-4</v>
      </c>
    </row>
    <row r="119" spans="2:16" ht="35.1" customHeight="1" x14ac:dyDescent="0.25">
      <c r="B119" s="9" t="s">
        <v>4599</v>
      </c>
      <c r="C119" s="56">
        <v>93653</v>
      </c>
      <c r="D119" s="13" t="str">
        <f>VLOOKUP(C119,'SINAPI-COMP'!$B:$E,2,FALSE)</f>
        <v>DISJUNTOR MONOPOLAR TIPO DIN, CORRENTE NOMINAL DE 10A - FORNECIMENTO E INSTALAÇÃO. AF_07/2025</v>
      </c>
      <c r="E119" s="10" t="str">
        <f>VLOOKUP(C119,'SINAPI-COMP'!$B:$E,3,FALSE)</f>
        <v>UN</v>
      </c>
      <c r="F119" s="142">
        <f t="shared" si="115"/>
        <v>60</v>
      </c>
      <c r="G119" s="66">
        <f>VLOOKUP(B119,MECALC!$B:$H,7,0)</f>
        <v>3</v>
      </c>
      <c r="H119" s="139">
        <f>VLOOKUP(C119,'SINAPI-COMP'!$B:$E,4,FALSE)</f>
        <v>12.13</v>
      </c>
      <c r="I119" s="140">
        <f t="shared" si="116"/>
        <v>12.13</v>
      </c>
      <c r="J119" s="11">
        <f t="shared" si="117"/>
        <v>14.82</v>
      </c>
      <c r="K119" s="11">
        <f t="shared" ref="K119" si="125">TRUNC(J119*F119,2)</f>
        <v>889.2</v>
      </c>
      <c r="P119" s="159">
        <f t="shared" si="119"/>
        <v>3.2240557079118071E-4</v>
      </c>
    </row>
    <row r="120" spans="2:16" ht="35.1" customHeight="1" x14ac:dyDescent="0.25">
      <c r="B120" s="9" t="s">
        <v>4600</v>
      </c>
      <c r="C120" s="56">
        <v>93654</v>
      </c>
      <c r="D120" s="13" t="str">
        <f>VLOOKUP(C120,'SINAPI-COMP'!$B:$E,2,FALSE)</f>
        <v>DISJUNTOR MONOPOLAR TIPO DIN, CORRENTE NOMINAL DE 16A - FORNECIMENTO E INSTALAÇÃO. AF_07/2025</v>
      </c>
      <c r="E120" s="10" t="str">
        <f>VLOOKUP(C120,'SINAPI-COMP'!$B:$E,3,FALSE)</f>
        <v>UN</v>
      </c>
      <c r="F120" s="142">
        <f t="shared" ref="F120:F123" si="126">G120*$D$10</f>
        <v>80</v>
      </c>
      <c r="G120" s="66">
        <f>VLOOKUP(B120,MECALC!$B:$H,7,0)</f>
        <v>4</v>
      </c>
      <c r="H120" s="139">
        <f>VLOOKUP(C120,'SINAPI-COMP'!$B:$E,4,FALSE)</f>
        <v>12.13</v>
      </c>
      <c r="I120" s="140">
        <f t="shared" ref="I120:I123" si="127">H120</f>
        <v>12.13</v>
      </c>
      <c r="J120" s="11">
        <f t="shared" ref="J120:J123" si="128">TRUNC(I120*(1+$K$9),2)</f>
        <v>14.82</v>
      </c>
      <c r="K120" s="11">
        <f t="shared" ref="K120:K123" si="129">TRUNC(J120*F120,2)</f>
        <v>1185.5999999999999</v>
      </c>
      <c r="P120" s="159">
        <f t="shared" si="119"/>
        <v>4.2987409438824089E-4</v>
      </c>
    </row>
    <row r="121" spans="2:16" ht="35.1" customHeight="1" x14ac:dyDescent="0.25">
      <c r="B121" s="9" t="s">
        <v>4601</v>
      </c>
      <c r="C121" s="56">
        <v>93663</v>
      </c>
      <c r="D121" s="13" t="str">
        <f>VLOOKUP(C121,'SINAPI-COMP'!$B:$E,2,FALSE)</f>
        <v>DISJUNTOR BIPOLAR TIPO DIN, CORRENTE NOMINAL DE 25A - FORNECIMENTO E INSTALAÇÃO. AF_07/2025</v>
      </c>
      <c r="E121" s="10" t="str">
        <f>VLOOKUP(C121,'SINAPI-COMP'!$B:$E,3,FALSE)</f>
        <v>UN</v>
      </c>
      <c r="F121" s="142">
        <f t="shared" si="126"/>
        <v>20</v>
      </c>
      <c r="G121" s="66">
        <f>VLOOKUP(B121,MECALC!$B:$H,7,0)</f>
        <v>1</v>
      </c>
      <c r="H121" s="139">
        <f>VLOOKUP(C121,'SINAPI-COMP'!$B:$E,4,FALSE)</f>
        <v>61.96</v>
      </c>
      <c r="I121" s="140">
        <f t="shared" si="127"/>
        <v>61.96</v>
      </c>
      <c r="J121" s="11">
        <f t="shared" si="128"/>
        <v>75.72</v>
      </c>
      <c r="K121" s="11">
        <f t="shared" si="129"/>
        <v>1514.4</v>
      </c>
      <c r="P121" s="159">
        <f t="shared" si="119"/>
        <v>5.4909018939064782E-4</v>
      </c>
    </row>
    <row r="122" spans="2:16" ht="35.1" customHeight="1" x14ac:dyDescent="0.25">
      <c r="B122" s="9" t="s">
        <v>4602</v>
      </c>
      <c r="C122" s="56">
        <v>97711</v>
      </c>
      <c r="D122" s="13" t="str">
        <f>VLOOKUP(C122,'SINAPI-COMP'!$B:$E,2,FALSE)</f>
        <v>DISJUNTOR TETRAPOLAR TIPO DR, CORRENTE NOMINAL DE 40A - FORNECIMENTO E INSTALAÇÃO. AF_07/2025</v>
      </c>
      <c r="E122" s="10" t="str">
        <f>VLOOKUP(C122,'SINAPI-COMP'!$B:$E,3,FALSE)</f>
        <v>UN</v>
      </c>
      <c r="F122" s="142">
        <f t="shared" ref="F122" si="130">G122*$D$10</f>
        <v>20</v>
      </c>
      <c r="G122" s="66">
        <f>VLOOKUP(B122,MECALC!$B:$H,7,0)</f>
        <v>1</v>
      </c>
      <c r="H122" s="139">
        <f>VLOOKUP(C122,'SINAPI-COMP'!$B:$E,4,FALSE)</f>
        <v>194.32</v>
      </c>
      <c r="I122" s="140">
        <f t="shared" ref="I122" si="131">H122</f>
        <v>194.32</v>
      </c>
      <c r="J122" s="11">
        <f t="shared" ref="J122" si="132">TRUNC(I122*(1+$K$9),2)</f>
        <v>237.49</v>
      </c>
      <c r="K122" s="11">
        <f t="shared" ref="K122" si="133">TRUNC(J122*F122,2)</f>
        <v>4749.8</v>
      </c>
      <c r="P122" s="159">
        <f t="shared" si="119"/>
        <v>1.7221794648492467E-3</v>
      </c>
    </row>
    <row r="123" spans="2:16" ht="20.100000000000001" customHeight="1" x14ac:dyDescent="0.25">
      <c r="B123" s="9" t="s">
        <v>4603</v>
      </c>
      <c r="C123" s="56">
        <v>106027</v>
      </c>
      <c r="D123" s="13" t="str">
        <f>VLOOKUP(C123,'SINAPI-COMP'!$B:$E,2,FALSE)</f>
        <v>DISPOSITIVO DPS 20KA-175V OU 275V - FORNECIMENTO E INSTALAÇÃO. AF_07/2025</v>
      </c>
      <c r="E123" s="10" t="str">
        <f>VLOOKUP(C123,'SINAPI-COMP'!$B:$E,3,FALSE)</f>
        <v>UN</v>
      </c>
      <c r="F123" s="142">
        <f t="shared" si="126"/>
        <v>60</v>
      </c>
      <c r="G123" s="66">
        <f>VLOOKUP(B123,MECALC!$B:$H,7,0)</f>
        <v>3</v>
      </c>
      <c r="H123" s="139">
        <f>VLOOKUP(C123,'SINAPI-COMP'!$B:$E,4,FALSE)</f>
        <v>76.900000000000006</v>
      </c>
      <c r="I123" s="140">
        <f t="shared" si="127"/>
        <v>76.900000000000006</v>
      </c>
      <c r="J123" s="11">
        <f t="shared" si="128"/>
        <v>93.98</v>
      </c>
      <c r="K123" s="11">
        <f t="shared" si="129"/>
        <v>5638.8</v>
      </c>
      <c r="P123" s="159">
        <f t="shared" si="119"/>
        <v>2.044512519767555E-3</v>
      </c>
    </row>
    <row r="124" spans="2:16" ht="50.1" customHeight="1" x14ac:dyDescent="0.25">
      <c r="B124" s="9" t="s">
        <v>4605</v>
      </c>
      <c r="C124" s="56">
        <v>101879</v>
      </c>
      <c r="D124" s="13" t="str">
        <f>VLOOKUP(C124,'SINAPI-COMP'!$B:$E,2,FALSE)</f>
        <v>QUADRO DE DISTRIBUIÇÃO DE ENERGIA EM CHAPA DE AÇO GALVANIZADO, DE EMBUTIR, COM BARRAMENTO TRIFÁSICO, PARA 24 DISJUNTORES DIN 100A - FORNECIMENTO E INSTALAÇÃO. AF_07/2025</v>
      </c>
      <c r="E124" s="10" t="str">
        <f>VLOOKUP(C124,'SINAPI-COMP'!$B:$E,3,FALSE)</f>
        <v>UN</v>
      </c>
      <c r="F124" s="142">
        <f t="shared" si="115"/>
        <v>20</v>
      </c>
      <c r="G124" s="66">
        <f>VLOOKUP(B124,MECALC!$B:$H,7,0)</f>
        <v>1</v>
      </c>
      <c r="H124" s="139">
        <f>VLOOKUP(C124,'SINAPI-COMP'!$B:$E,4,FALSE)</f>
        <v>534.48</v>
      </c>
      <c r="I124" s="140">
        <f t="shared" ref="I124:I128" si="134">H124</f>
        <v>534.48</v>
      </c>
      <c r="J124" s="11">
        <f t="shared" si="117"/>
        <v>653.24</v>
      </c>
      <c r="K124" s="11">
        <f t="shared" ref="K124:K128" si="135">TRUNC(J124*F124,2)</f>
        <v>13064.8</v>
      </c>
      <c r="P124" s="159">
        <f t="shared" si="119"/>
        <v>4.7370268795238609E-3</v>
      </c>
    </row>
    <row r="125" spans="2:16" ht="35.1" customHeight="1" x14ac:dyDescent="0.25">
      <c r="B125" s="9" t="s">
        <v>4604</v>
      </c>
      <c r="C125" s="56">
        <v>103782</v>
      </c>
      <c r="D125" s="13" t="str">
        <f>VLOOKUP(C125,'SINAPI-COMP'!$B:$E,2,FALSE)</f>
        <v>LUMINÁRIA TIPO PLAFON CIRCULAR, DE SOBREPOR, COM LED DE 12/13 W - FORNECIMENTO E INSTALAÇÃO. AF_09/2024</v>
      </c>
      <c r="E125" s="10" t="str">
        <f>VLOOKUP(C125,'SINAPI-COMP'!$B:$E,3,FALSE)</f>
        <v>UN</v>
      </c>
      <c r="F125" s="142">
        <f t="shared" ref="F125:F126" si="136">G125*$D$10</f>
        <v>200</v>
      </c>
      <c r="G125" s="66">
        <f>VLOOKUP(B125,MECALC!$B:$H,7,0)</f>
        <v>10</v>
      </c>
      <c r="H125" s="139">
        <f>VLOOKUP(C125,'SINAPI-COMP'!$B:$E,4,FALSE)</f>
        <v>28.22</v>
      </c>
      <c r="I125" s="140">
        <f t="shared" ref="I125:I126" si="137">H125</f>
        <v>28.22</v>
      </c>
      <c r="J125" s="11">
        <f t="shared" ref="J125:J126" si="138">TRUNC(I125*(1+$K$9),2)</f>
        <v>34.49</v>
      </c>
      <c r="K125" s="11">
        <f t="shared" ref="K125:K126" si="139">TRUNC(J125*F125,2)</f>
        <v>6898</v>
      </c>
      <c r="P125" s="159">
        <f t="shared" si="119"/>
        <v>2.5010724553728796E-3</v>
      </c>
    </row>
    <row r="126" spans="2:16" ht="35.1" customHeight="1" x14ac:dyDescent="0.25">
      <c r="B126" s="9" t="s">
        <v>5243</v>
      </c>
      <c r="C126" s="56">
        <v>101548</v>
      </c>
      <c r="D126" s="13" t="str">
        <f>VLOOKUP(C126,'SINAPI-COMP'!$B:$E,2,FALSE)</f>
        <v>ISOLADOR, TIPO ROLDANA, PARA BAIXA TENSÃO - FORNECIMENTO E INSTALAÇÃO. AF_07/2020</v>
      </c>
      <c r="E126" s="10" t="str">
        <f>VLOOKUP(C126,'SINAPI-COMP'!$B:$E,3,FALSE)</f>
        <v>UN</v>
      </c>
      <c r="F126" s="142">
        <f t="shared" si="136"/>
        <v>40</v>
      </c>
      <c r="G126" s="66">
        <f>VLOOKUP(B126,MECALC!$B:$H,7,0)</f>
        <v>2</v>
      </c>
      <c r="H126" s="139">
        <f>VLOOKUP(C126,'SINAPI-COMP'!$B:$E,4,FALSE)</f>
        <v>6.77</v>
      </c>
      <c r="I126" s="140">
        <f t="shared" si="137"/>
        <v>6.77</v>
      </c>
      <c r="J126" s="11">
        <f t="shared" si="138"/>
        <v>8.27</v>
      </c>
      <c r="K126" s="11">
        <f t="shared" si="139"/>
        <v>330.8</v>
      </c>
      <c r="P126" s="159">
        <f t="shared" si="119"/>
        <v>1.1994125373113201E-4</v>
      </c>
    </row>
    <row r="127" spans="2:16" ht="20.100000000000001" customHeight="1" x14ac:dyDescent="0.25">
      <c r="B127" s="9" t="s">
        <v>14020</v>
      </c>
      <c r="C127" s="58" t="s">
        <v>4617</v>
      </c>
      <c r="D127" s="13" t="str">
        <f>VLOOKUP(C127,COMPOSIÇÕES!$B:$H,2,0)</f>
        <v>CURVA PVC 135G 1'' P/ ELETRODUTO ROSCÁVEL</v>
      </c>
      <c r="E127" s="10" t="str">
        <f>VLOOKUP(C127,COMPOSIÇÕES!$B:$H,3,0)</f>
        <v>UN</v>
      </c>
      <c r="F127" s="142">
        <f t="shared" si="115"/>
        <v>20</v>
      </c>
      <c r="G127" s="66">
        <f>VLOOKUP(B127,MECALC!$B:$H,7,0)</f>
        <v>1</v>
      </c>
      <c r="H127" s="140">
        <f>VLOOKUP(C127,COMPOSIÇÕES!$B:$H,7,FALSE)</f>
        <v>4.66</v>
      </c>
      <c r="I127" s="140">
        <f t="shared" si="134"/>
        <v>4.66</v>
      </c>
      <c r="J127" s="11">
        <f t="shared" si="117"/>
        <v>5.69</v>
      </c>
      <c r="K127" s="11">
        <f t="shared" si="135"/>
        <v>113.8</v>
      </c>
      <c r="P127" s="159">
        <f t="shared" si="119"/>
        <v>4.1261531664458346E-5</v>
      </c>
    </row>
    <row r="128" spans="2:16" ht="95.1" customHeight="1" x14ac:dyDescent="0.25">
      <c r="B128" s="9" t="s">
        <v>14021</v>
      </c>
      <c r="C128" s="58" t="s">
        <v>15118</v>
      </c>
      <c r="D128" s="13" t="str">
        <f>VLOOKUP(C128,COMPOSIÇÕES!$B:$H,2,0)</f>
        <v>ENTRADA DE ENERGIA ELÉTRICA (MODELO CONCESSIONÁRIA LOCAL), ENTRADA E SAÍDA AÉREA, DISJUNTOR TIPO DIN DE 50A BIFÁSICO, COM CAIXA DE SOBREPOR, CABO DE 10MM2. INCLUSO POSTE DE AÇO GALVANIZADO COMPLETO. CONCRETAR BASE (CONCRETO 20MPA) COM PROFUNDIDADE DE 1,30M E DIÂMETRO DE 20CM. FORNECIMENTO E INSTALAÇÃO  - Nota: Adquirir o Padrão de Energia somente com empresas homologadas pela Concessionária Local. NÃO montar o Padrão de Energia na obra.</v>
      </c>
      <c r="E128" s="10" t="str">
        <f>VLOOKUP(C128,COMPOSIÇÕES!$B:$H,3,0)</f>
        <v>UN</v>
      </c>
      <c r="F128" s="142">
        <f t="shared" si="115"/>
        <v>20</v>
      </c>
      <c r="G128" s="66">
        <f>VLOOKUP(B128,MECALC!$B:$H,7,0)</f>
        <v>1</v>
      </c>
      <c r="H128" s="140">
        <f>VLOOKUP(C128,COMPOSIÇÕES!$B:$H,7,FALSE)</f>
        <v>2294.8100000000004</v>
      </c>
      <c r="I128" s="140">
        <f t="shared" si="134"/>
        <v>2294.8100000000004</v>
      </c>
      <c r="J128" s="11">
        <f t="shared" si="117"/>
        <v>2804.71</v>
      </c>
      <c r="K128" s="11">
        <f t="shared" si="135"/>
        <v>56094.2</v>
      </c>
      <c r="L128" s="70"/>
      <c r="P128" s="159">
        <f t="shared" si="119"/>
        <v>2.0338599380425829E-2</v>
      </c>
    </row>
    <row r="129" spans="2:16" x14ac:dyDescent="0.25">
      <c r="C129" s="51"/>
      <c r="F129" s="89"/>
      <c r="G129" s="89"/>
      <c r="I129" s="89"/>
      <c r="P129" s="159">
        <f t="shared" si="119"/>
        <v>0</v>
      </c>
    </row>
    <row r="130" spans="2:16" ht="30" customHeight="1" x14ac:dyDescent="0.25">
      <c r="B130" s="101">
        <v>15</v>
      </c>
      <c r="C130" s="106"/>
      <c r="D130" s="103" t="s">
        <v>4635</v>
      </c>
      <c r="E130" s="104"/>
      <c r="F130" s="107"/>
      <c r="G130" s="107"/>
      <c r="H130" s="103" t="s">
        <v>4510</v>
      </c>
      <c r="I130" s="107"/>
      <c r="J130" s="104"/>
      <c r="K130" s="105">
        <f>SUM(K131:K153)</f>
        <v>54237.2</v>
      </c>
      <c r="L130" s="8"/>
      <c r="P130" s="159">
        <f t="shared" si="119"/>
        <v>1.966528950080457E-2</v>
      </c>
    </row>
    <row r="131" spans="2:16" ht="35.1" customHeight="1" x14ac:dyDescent="0.25">
      <c r="B131" s="9" t="s">
        <v>4607</v>
      </c>
      <c r="C131" s="56">
        <v>90443</v>
      </c>
      <c r="D131" s="13" t="str">
        <f>VLOOKUP(C131,'SINAPI-COMP'!$B:$E,2,FALSE)</f>
        <v>RASGO LINEAR MANUAL EM ALVENARIA, PARA RAMAIS/ DISTRIBUIÇÃO DE INSTALAÇÕES HIDRÁULICAS, DIÂMETROS MENORES OU IGUAIS A 40 MM. AF_09/2023</v>
      </c>
      <c r="E131" s="10" t="str">
        <f>VLOOKUP(C131,'SINAPI-COMP'!$B:$E,3,FALSE)</f>
        <v>M</v>
      </c>
      <c r="F131" s="142">
        <f t="shared" ref="F131:F152" si="140">G131*$D$10</f>
        <v>200</v>
      </c>
      <c r="G131" s="66">
        <f>VLOOKUP(B131,MECALC!$B:$H,7,0)</f>
        <v>10</v>
      </c>
      <c r="H131" s="139">
        <f>VLOOKUP(C131,'SINAPI-COMP'!$B:$E,4,FALSE)</f>
        <v>7.39</v>
      </c>
      <c r="I131" s="140">
        <f t="shared" ref="I131:I149" si="141">H131</f>
        <v>7.39</v>
      </c>
      <c r="J131" s="11">
        <f t="shared" ref="J131:J152" si="142">TRUNC(I131*(1+$K$9),2)</f>
        <v>9.0299999999999994</v>
      </c>
      <c r="K131" s="11">
        <f t="shared" ref="K131" si="143">TRUNC(J131*F131,2)</f>
        <v>1806</v>
      </c>
      <c r="P131" s="159">
        <f t="shared" si="119"/>
        <v>6.5481833203876784E-4</v>
      </c>
    </row>
    <row r="132" spans="2:16" ht="35.1" customHeight="1" x14ac:dyDescent="0.25">
      <c r="B132" s="9" t="s">
        <v>4608</v>
      </c>
      <c r="C132" s="56">
        <v>89446</v>
      </c>
      <c r="D132" s="13" t="str">
        <f>VLOOKUP(C132,'SINAPI-COMP'!$B:$E,2,FALSE)</f>
        <v>TUBO, PVC, SOLDÁVEL, DE 25MM, INSTALADO EM PRUMADA DE ÁGUA - FORNECIMENTO E INSTALAÇÃO. AF_06/2022</v>
      </c>
      <c r="E132" s="10" t="str">
        <f>VLOOKUP(C132,'SINAPI-COMP'!$B:$E,3,FALSE)</f>
        <v>M</v>
      </c>
      <c r="F132" s="142">
        <f t="shared" si="140"/>
        <v>320</v>
      </c>
      <c r="G132" s="66">
        <f>VLOOKUP(B132,MECALC!$B:$H,7,0)</f>
        <v>16</v>
      </c>
      <c r="H132" s="139">
        <f>VLOOKUP(C132,'SINAPI-COMP'!$B:$E,4,FALSE)</f>
        <v>5.7</v>
      </c>
      <c r="I132" s="140">
        <f t="shared" si="141"/>
        <v>5.7</v>
      </c>
      <c r="J132" s="11">
        <f t="shared" si="142"/>
        <v>6.96</v>
      </c>
      <c r="K132" s="11">
        <f t="shared" ref="K132:K133" si="144">TRUNC(J132*F132,2)</f>
        <v>2227.1999999999998</v>
      </c>
      <c r="P132" s="159">
        <f t="shared" si="119"/>
        <v>8.0753676030827443E-4</v>
      </c>
    </row>
    <row r="133" spans="2:16" ht="35.1" customHeight="1" x14ac:dyDescent="0.25">
      <c r="B133" s="9" t="s">
        <v>4609</v>
      </c>
      <c r="C133" s="56">
        <v>89447</v>
      </c>
      <c r="D133" s="13" t="str">
        <f>VLOOKUP(C133,'SINAPI-COMP'!$B:$E,2,FALSE)</f>
        <v>TUBO, PVC, SOLDÁVEL, DE 32MM, INSTALADO EM PRUMADA DE ÁGUA - FORNECIMENTO E INSTALAÇÃO. AF_06/2022</v>
      </c>
      <c r="E133" s="10" t="str">
        <f>VLOOKUP(C133,'SINAPI-COMP'!$B:$E,3,FALSE)</f>
        <v>M</v>
      </c>
      <c r="F133" s="142">
        <f t="shared" si="140"/>
        <v>160</v>
      </c>
      <c r="G133" s="66">
        <f>VLOOKUP(B133,MECALC!$B:$H,7,0)</f>
        <v>8</v>
      </c>
      <c r="H133" s="139">
        <f>VLOOKUP(C133,'SINAPI-COMP'!$B:$E,4,FALSE)</f>
        <v>11.43</v>
      </c>
      <c r="I133" s="140">
        <f t="shared" si="141"/>
        <v>11.43</v>
      </c>
      <c r="J133" s="11">
        <f t="shared" si="142"/>
        <v>13.96</v>
      </c>
      <c r="K133" s="11">
        <f t="shared" si="144"/>
        <v>2233.6</v>
      </c>
      <c r="P133" s="159">
        <f t="shared" si="119"/>
        <v>8.0985726824019479E-4</v>
      </c>
    </row>
    <row r="134" spans="2:16" ht="35.1" customHeight="1" x14ac:dyDescent="0.25">
      <c r="B134" s="9" t="s">
        <v>4610</v>
      </c>
      <c r="C134" s="58" t="s">
        <v>4612</v>
      </c>
      <c r="D134" s="13" t="str">
        <f>VLOOKUP(C134,COMPOSIÇÕES!$B:$H,2,0)</f>
        <v>BUCHA DE REDUÇÃO, PVC, SOLDÁVEL, CURTA DN 32MM X 25MM, FORNECIMENTO E INSTALAÇÃO</v>
      </c>
      <c r="E134" s="10" t="str">
        <f>VLOOKUP(C134,COMPOSIÇÕES!$B:$H,3,0)</f>
        <v>UN</v>
      </c>
      <c r="F134" s="142">
        <f t="shared" si="140"/>
        <v>20</v>
      </c>
      <c r="G134" s="66">
        <f>VLOOKUP(B134,MECALC!$B:$H,7,0)</f>
        <v>1</v>
      </c>
      <c r="H134" s="140">
        <f>VLOOKUP(C134,COMPOSIÇÕES!$B:$H,7,FALSE)</f>
        <v>5.22</v>
      </c>
      <c r="I134" s="140">
        <f t="shared" ref="I134" si="145">H134</f>
        <v>5.22</v>
      </c>
      <c r="J134" s="11">
        <f t="shared" si="142"/>
        <v>6.37</v>
      </c>
      <c r="K134" s="11">
        <f t="shared" ref="K134:K135" si="146">TRUNC(J134*F134,2)</f>
        <v>127.4</v>
      </c>
      <c r="P134" s="159">
        <f t="shared" si="119"/>
        <v>4.6192611019789047E-5</v>
      </c>
    </row>
    <row r="135" spans="2:16" ht="35.1" customHeight="1" x14ac:dyDescent="0.25">
      <c r="B135" s="9" t="s">
        <v>4613</v>
      </c>
      <c r="C135" s="56">
        <v>89485</v>
      </c>
      <c r="D135" s="13" t="str">
        <f>VLOOKUP(C135,'SINAPI-COMP'!$B:$E,2,FALSE)</f>
        <v>JOELHO 45 GRAUS, PVC, SOLDÁVEL, DN 25MM, INSTALADO EM PRUMADA DE ÁGUA - FORNECIMENTO E INSTALAÇÃO. AF_06/2022</v>
      </c>
      <c r="E135" s="10" t="str">
        <f>VLOOKUP(C135,'SINAPI-COMP'!$B:$E,3,FALSE)</f>
        <v>UN</v>
      </c>
      <c r="F135" s="142">
        <f t="shared" si="140"/>
        <v>20</v>
      </c>
      <c r="G135" s="66">
        <f>VLOOKUP(B135,MECALC!$B:$H,7,0)</f>
        <v>1</v>
      </c>
      <c r="H135" s="139">
        <f>VLOOKUP(C135,'SINAPI-COMP'!$B:$E,4,FALSE)</f>
        <v>6.18</v>
      </c>
      <c r="I135" s="140">
        <f t="shared" si="141"/>
        <v>6.18</v>
      </c>
      <c r="J135" s="11">
        <f t="shared" si="142"/>
        <v>7.55</v>
      </c>
      <c r="K135" s="11">
        <f t="shared" si="146"/>
        <v>151</v>
      </c>
      <c r="P135" s="159">
        <f t="shared" ref="P135:P153" si="147">K135/K$192</f>
        <v>5.4749484018745257E-5</v>
      </c>
    </row>
    <row r="136" spans="2:16" ht="35.1" customHeight="1" x14ac:dyDescent="0.25">
      <c r="B136" s="9" t="s">
        <v>4614</v>
      </c>
      <c r="C136" s="56">
        <v>89400</v>
      </c>
      <c r="D136" s="13" t="str">
        <f>VLOOKUP(C136,'SINAPI-COMP'!$B:$E,2,FALSE)</f>
        <v>TÊ DE REDUÇÃO, PVC, SOLDÁVEL, DN 32MM X 25MM, INSTALADO EM RAMAL OU SUB-RAMAL DE ÁGUA - FORNECIMENTO E INSTALAÇÃO. AF_06/2022</v>
      </c>
      <c r="E136" s="10" t="str">
        <f>VLOOKUP(C136,'SINAPI-COMP'!$B:$E,3,FALSE)</f>
        <v>UN</v>
      </c>
      <c r="F136" s="142">
        <f t="shared" si="140"/>
        <v>20</v>
      </c>
      <c r="G136" s="66">
        <f>VLOOKUP(B136,MECALC!$B:$H,7,0)</f>
        <v>1</v>
      </c>
      <c r="H136" s="139">
        <f>VLOOKUP(C136,'SINAPI-COMP'!$B:$E,4,FALSE)</f>
        <v>20.010000000000002</v>
      </c>
      <c r="I136" s="140">
        <f t="shared" si="141"/>
        <v>20.010000000000002</v>
      </c>
      <c r="J136" s="11">
        <f t="shared" si="142"/>
        <v>24.45</v>
      </c>
      <c r="K136" s="11">
        <f t="shared" ref="K136:K142" si="148">TRUNC(J136*F136,2)</f>
        <v>489</v>
      </c>
      <c r="P136" s="159">
        <f t="shared" si="147"/>
        <v>1.7730130917328763E-4</v>
      </c>
    </row>
    <row r="137" spans="2:16" ht="35.1" customHeight="1" x14ac:dyDescent="0.25">
      <c r="B137" s="9" t="s">
        <v>4615</v>
      </c>
      <c r="C137" s="56">
        <v>89481</v>
      </c>
      <c r="D137" s="13" t="str">
        <f>VLOOKUP(C137,'SINAPI-COMP'!$B:$E,2,FALSE)</f>
        <v>JOELHO 90 GRAUS, PVC, SOLDÁVEL, DN 25MM, INSTALADO EM PRUMADA DE ÁGUA - FORNECIMENTO E INSTALAÇÃO. AF_06/2022</v>
      </c>
      <c r="E137" s="10" t="str">
        <f>VLOOKUP(C137,'SINAPI-COMP'!$B:$E,3,FALSE)</f>
        <v>UN</v>
      </c>
      <c r="F137" s="142">
        <f t="shared" si="140"/>
        <v>180</v>
      </c>
      <c r="G137" s="66">
        <f>VLOOKUP(B137,MECALC!$B:$H,7,0)</f>
        <v>9</v>
      </c>
      <c r="H137" s="139">
        <f>VLOOKUP(C137,'SINAPI-COMP'!$B:$E,4,FALSE)</f>
        <v>5.33</v>
      </c>
      <c r="I137" s="140">
        <f t="shared" si="141"/>
        <v>5.33</v>
      </c>
      <c r="J137" s="11">
        <f t="shared" si="142"/>
        <v>6.51</v>
      </c>
      <c r="K137" s="11">
        <f t="shared" si="148"/>
        <v>1171.8</v>
      </c>
      <c r="P137" s="159">
        <f t="shared" si="147"/>
        <v>4.2487049916003767E-4</v>
      </c>
    </row>
    <row r="138" spans="2:16" ht="35.1" customHeight="1" x14ac:dyDescent="0.25">
      <c r="B138" s="9" t="s">
        <v>4616</v>
      </c>
      <c r="C138" s="56">
        <v>89492</v>
      </c>
      <c r="D138" s="13" t="str">
        <f>VLOOKUP(C138,'SINAPI-COMP'!$B:$E,2,FALSE)</f>
        <v>JOELHO 90 GRAUS, PVC, SOLDÁVEL, DN 32MM, INSTALADO EM PRUMADA DE ÁGUA - FORNECIMENTO E INSTALAÇÃO. AF_06/2022</v>
      </c>
      <c r="E138" s="10" t="str">
        <f>VLOOKUP(C138,'SINAPI-COMP'!$B:$E,3,FALSE)</f>
        <v>UN</v>
      </c>
      <c r="F138" s="142">
        <f t="shared" si="140"/>
        <v>40</v>
      </c>
      <c r="G138" s="66">
        <f>VLOOKUP(B138,MECALC!$B:$H,7,0)</f>
        <v>2</v>
      </c>
      <c r="H138" s="139">
        <f>VLOOKUP(C138,'SINAPI-COMP'!$B:$E,4,FALSE)</f>
        <v>8.34</v>
      </c>
      <c r="I138" s="140">
        <f t="shared" si="141"/>
        <v>8.34</v>
      </c>
      <c r="J138" s="11">
        <f t="shared" si="142"/>
        <v>10.19</v>
      </c>
      <c r="K138" s="11">
        <f t="shared" si="148"/>
        <v>407.6</v>
      </c>
      <c r="P138" s="159">
        <f t="shared" si="147"/>
        <v>1.4778734891417595E-4</v>
      </c>
    </row>
    <row r="139" spans="2:16" ht="35.1" customHeight="1" x14ac:dyDescent="0.25">
      <c r="B139" s="9" t="s">
        <v>4618</v>
      </c>
      <c r="C139" s="56">
        <v>90373</v>
      </c>
      <c r="D139" s="13" t="str">
        <f>VLOOKUP(C139,'SINAPI-COMP'!$B:$E,2,FALSE)</f>
        <v>JOELHO 90 GRAUS COM BUCHA DE LATÃO, PVC, SOLDÁVEL, DN 25MM, X 1/2 INSTALADO EM RAMAL OU SUB-RAMAL DE ÁGUA - FORNECIMENTO E INSTALAÇÃO. AF_06/2022</v>
      </c>
      <c r="E139" s="10" t="str">
        <f>VLOOKUP(C139,'SINAPI-COMP'!$B:$E,3,FALSE)</f>
        <v>UN</v>
      </c>
      <c r="F139" s="142">
        <f t="shared" si="140"/>
        <v>80</v>
      </c>
      <c r="G139" s="66">
        <f>VLOOKUP(B139,MECALC!$B:$H,7,0)</f>
        <v>4</v>
      </c>
      <c r="H139" s="139">
        <f>VLOOKUP(C139,'SINAPI-COMP'!$B:$E,4,FALSE)</f>
        <v>13.11</v>
      </c>
      <c r="I139" s="140">
        <f t="shared" si="141"/>
        <v>13.11</v>
      </c>
      <c r="J139" s="11">
        <f t="shared" si="142"/>
        <v>16.02</v>
      </c>
      <c r="K139" s="11">
        <f t="shared" si="148"/>
        <v>1281.5999999999999</v>
      </c>
      <c r="P139" s="159">
        <f t="shared" si="147"/>
        <v>4.6468171336704582E-4</v>
      </c>
    </row>
    <row r="140" spans="2:16" ht="35.1" customHeight="1" x14ac:dyDescent="0.25">
      <c r="B140" s="9" t="s">
        <v>4619</v>
      </c>
      <c r="C140" s="56">
        <v>89617</v>
      </c>
      <c r="D140" s="13" t="str">
        <f>VLOOKUP(C140,'SINAPI-COMP'!$B:$E,2,FALSE)</f>
        <v>TE, PVC, SOLDÁVEL, DN 25MM, INSTALADO EM PRUMADA DE ÁGUA - FORNECIMENTO E INSTALAÇÃO. AF_06/2022</v>
      </c>
      <c r="E140" s="10" t="str">
        <f>VLOOKUP(C140,'SINAPI-COMP'!$B:$E,3,FALSE)</f>
        <v>UN</v>
      </c>
      <c r="F140" s="142">
        <f t="shared" si="140"/>
        <v>40</v>
      </c>
      <c r="G140" s="66">
        <f>VLOOKUP(B140,MECALC!$B:$H,7,0)</f>
        <v>2</v>
      </c>
      <c r="H140" s="139">
        <f>VLOOKUP(C140,'SINAPI-COMP'!$B:$E,4,FALSE)</f>
        <v>7.56</v>
      </c>
      <c r="I140" s="140">
        <f t="shared" si="141"/>
        <v>7.56</v>
      </c>
      <c r="J140" s="11">
        <f t="shared" si="142"/>
        <v>9.23</v>
      </c>
      <c r="K140" s="11">
        <f t="shared" si="148"/>
        <v>369.2</v>
      </c>
      <c r="P140" s="159">
        <f t="shared" si="147"/>
        <v>1.3386430132265398E-4</v>
      </c>
    </row>
    <row r="141" spans="2:16" ht="35.1" customHeight="1" x14ac:dyDescent="0.25">
      <c r="B141" s="9" t="s">
        <v>4620</v>
      </c>
      <c r="C141" s="56">
        <v>89620</v>
      </c>
      <c r="D141" s="13" t="str">
        <f>VLOOKUP(C141,'SINAPI-COMP'!$B:$E,2,FALSE)</f>
        <v>TE, PVC, SOLDÁVEL, DN 32MM, INSTALADO EM PRUMADA DE ÁGUA - FORNECIMENTO E INSTALAÇÃO. AF_06/2022</v>
      </c>
      <c r="E141" s="10" t="str">
        <f>VLOOKUP(C141,'SINAPI-COMP'!$B:$E,3,FALSE)</f>
        <v>UN</v>
      </c>
      <c r="F141" s="142">
        <f t="shared" si="140"/>
        <v>20</v>
      </c>
      <c r="G141" s="66">
        <f>VLOOKUP(B141,MECALC!$B:$H,7,0)</f>
        <v>1</v>
      </c>
      <c r="H141" s="139">
        <f>VLOOKUP(C141,'SINAPI-COMP'!$B:$E,4,FALSE)</f>
        <v>12.05</v>
      </c>
      <c r="I141" s="140">
        <f t="shared" si="141"/>
        <v>12.05</v>
      </c>
      <c r="J141" s="11">
        <f t="shared" si="142"/>
        <v>14.72</v>
      </c>
      <c r="K141" s="11">
        <f t="shared" si="148"/>
        <v>294.39999999999998</v>
      </c>
      <c r="P141" s="159">
        <f t="shared" si="147"/>
        <v>1.0674336486833512E-4</v>
      </c>
    </row>
    <row r="142" spans="2:16" ht="50.1" customHeight="1" x14ac:dyDescent="0.25">
      <c r="B142" s="9" t="s">
        <v>4621</v>
      </c>
      <c r="C142" s="56">
        <v>89396</v>
      </c>
      <c r="D142" s="13" t="str">
        <f>VLOOKUP(C142,'SINAPI-COMP'!$B:$E,2,FALSE)</f>
        <v>TÊ COM BUCHA DE LATÃO NA BOLSA CENTRAL, PVC, SOLDÁVEL, DN 25MM X 1/2, INSTALADO EM RAMAL OU SUB-RAMAL DE ÁGUA - FORNECIMENTO E INSTALAÇÃO. AF_06/2022</v>
      </c>
      <c r="E142" s="10" t="str">
        <f>VLOOKUP(C142,'SINAPI-COMP'!$B:$E,3,FALSE)</f>
        <v>UN</v>
      </c>
      <c r="F142" s="142">
        <f t="shared" si="140"/>
        <v>40</v>
      </c>
      <c r="G142" s="66">
        <f>VLOOKUP(B142,MECALC!$B:$H,7,0)</f>
        <v>2</v>
      </c>
      <c r="H142" s="139">
        <f>VLOOKUP(C142,'SINAPI-COMP'!$B:$E,4,FALSE)</f>
        <v>20.84</v>
      </c>
      <c r="I142" s="140">
        <f t="shared" si="141"/>
        <v>20.84</v>
      </c>
      <c r="J142" s="11">
        <f t="shared" si="142"/>
        <v>25.47</v>
      </c>
      <c r="K142" s="11">
        <f t="shared" si="148"/>
        <v>1018.8</v>
      </c>
      <c r="P142" s="159">
        <f t="shared" si="147"/>
        <v>3.6939585641256734E-4</v>
      </c>
    </row>
    <row r="143" spans="2:16" ht="35.1" customHeight="1" x14ac:dyDescent="0.25">
      <c r="B143" s="9" t="s">
        <v>4622</v>
      </c>
      <c r="C143" s="58" t="s">
        <v>4629</v>
      </c>
      <c r="D143" s="13" t="str">
        <f>VLOOKUP(C143,COMPOSIÇÕES!$B:$H,2,0)</f>
        <v>RAMAL PREDIAL EM TUBO PEAD 20MM - FORNECIMENTO, INSTALAÇÃO, ESCAVAÇÃO E REATERRO</v>
      </c>
      <c r="E143" s="10" t="str">
        <f>VLOOKUP(C143,COMPOSIÇÕES!$B:$H,3,0)</f>
        <v>M</v>
      </c>
      <c r="F143" s="142">
        <f t="shared" si="140"/>
        <v>240</v>
      </c>
      <c r="G143" s="66">
        <f>VLOOKUP(B143,MECALC!$B:$H,7,0)</f>
        <v>12</v>
      </c>
      <c r="H143" s="140">
        <f>VLOOKUP(C143,COMPOSIÇÕES!$B:$H,7,FALSE)</f>
        <v>26.709999999999997</v>
      </c>
      <c r="I143" s="140">
        <f t="shared" ref="I143" si="149">H143</f>
        <v>26.709999999999997</v>
      </c>
      <c r="J143" s="11">
        <f t="shared" si="142"/>
        <v>32.64</v>
      </c>
      <c r="K143" s="11">
        <f t="shared" ref="K143:K144" si="150">TRUNC(J143*F143,2)</f>
        <v>7833.6</v>
      </c>
      <c r="P143" s="159">
        <f t="shared" si="147"/>
        <v>2.8403017086704825E-3</v>
      </c>
    </row>
    <row r="144" spans="2:16" ht="35.1" customHeight="1" x14ac:dyDescent="0.25">
      <c r="B144" s="9" t="s">
        <v>4626</v>
      </c>
      <c r="C144" s="56">
        <v>104044</v>
      </c>
      <c r="D144" s="13" t="str">
        <f>VLOOKUP(C144,'SINAPI-COMP'!$B:$E,2,FALSE)</f>
        <v>ADAPTADOR, POLIPROPILENO, PARA TUBOS EM PEAD, 20 MM X 3/4", PARA LIGAÇÃO PREDIAL DE ÁGUA. AF_06/2022</v>
      </c>
      <c r="E144" s="10" t="str">
        <f>VLOOKUP(C144,'SINAPI-COMP'!$B:$E,3,FALSE)</f>
        <v>UN</v>
      </c>
      <c r="F144" s="142">
        <f t="shared" si="140"/>
        <v>40</v>
      </c>
      <c r="G144" s="66">
        <f>VLOOKUP(B144,MECALC!$B:$H,7,0)</f>
        <v>2</v>
      </c>
      <c r="H144" s="139">
        <f>VLOOKUP(C144,'SINAPI-COMP'!$B:$E,4,FALSE)</f>
        <v>7.75</v>
      </c>
      <c r="I144" s="140">
        <f t="shared" si="141"/>
        <v>7.75</v>
      </c>
      <c r="J144" s="11">
        <f t="shared" si="142"/>
        <v>9.4700000000000006</v>
      </c>
      <c r="K144" s="11">
        <f t="shared" si="150"/>
        <v>378.8</v>
      </c>
      <c r="P144" s="159">
        <f t="shared" si="147"/>
        <v>1.3734506322053447E-4</v>
      </c>
    </row>
    <row r="145" spans="2:16" ht="50.1" customHeight="1" x14ac:dyDescent="0.25">
      <c r="B145" s="9" t="s">
        <v>4627</v>
      </c>
      <c r="C145" s="56">
        <v>89383</v>
      </c>
      <c r="D145" s="13" t="str">
        <f>VLOOKUP(C145,'SINAPI-COMP'!$B:$E,2,FALSE)</f>
        <v>ADAPTADOR CURTO COM BOLSA E ROSCA PARA REGISTRO, PVC, SOLDÁVEL, DN 25MM X 3/4, INSTALADO EM RAMAL OU SUB-RAMAL DE ÁGUA - FORNECIMENTO E INSTALAÇÃO. AF_06/2022</v>
      </c>
      <c r="E145" s="10" t="str">
        <f>VLOOKUP(C145,'SINAPI-COMP'!$B:$E,3,FALSE)</f>
        <v>UN</v>
      </c>
      <c r="F145" s="142">
        <f t="shared" si="140"/>
        <v>80</v>
      </c>
      <c r="G145" s="66">
        <f>VLOOKUP(B145,MECALC!$B:$H,7,0)</f>
        <v>4</v>
      </c>
      <c r="H145" s="139">
        <f>VLOOKUP(C145,'SINAPI-COMP'!$B:$E,4,FALSE)</f>
        <v>6.49</v>
      </c>
      <c r="I145" s="140">
        <f t="shared" si="141"/>
        <v>6.49</v>
      </c>
      <c r="J145" s="11">
        <f t="shared" si="142"/>
        <v>7.93</v>
      </c>
      <c r="K145" s="11">
        <f t="shared" ref="K145:K149" si="151">TRUNC(J145*F145,2)</f>
        <v>634.4</v>
      </c>
      <c r="P145" s="159">
        <f t="shared" si="147"/>
        <v>2.300203487516026E-4</v>
      </c>
    </row>
    <row r="146" spans="2:16" ht="35.1" customHeight="1" x14ac:dyDescent="0.25">
      <c r="B146" s="9" t="s">
        <v>4623</v>
      </c>
      <c r="C146" s="56">
        <v>89985</v>
      </c>
      <c r="D146" s="13" t="str">
        <f>VLOOKUP(C146,'SINAPI-COMP'!$B:$E,2,FALSE)</f>
        <v>REGISTRO DE PRESSÃO BRUTO, LATÃO, ROSCÁVEL, 3/4", COM ACABAMENTO E CANOPLA CROMADOS - FORNECIMENTO E INSTALAÇÃO. AF_08/2021</v>
      </c>
      <c r="E146" s="10" t="str">
        <f>VLOOKUP(C146,'SINAPI-COMP'!$B:$E,3,FALSE)</f>
        <v>UN</v>
      </c>
      <c r="F146" s="142">
        <f t="shared" si="140"/>
        <v>20</v>
      </c>
      <c r="G146" s="66">
        <f>VLOOKUP(B146,MECALC!$B:$H,7,0)</f>
        <v>1</v>
      </c>
      <c r="H146" s="139">
        <f>VLOOKUP(C146,'SINAPI-COMP'!$B:$E,4,FALSE)</f>
        <v>72.69</v>
      </c>
      <c r="I146" s="140">
        <f t="shared" si="141"/>
        <v>72.69</v>
      </c>
      <c r="J146" s="11">
        <f t="shared" si="142"/>
        <v>88.84</v>
      </c>
      <c r="K146" s="11">
        <f t="shared" si="151"/>
        <v>1776.8</v>
      </c>
      <c r="P146" s="159">
        <f t="shared" si="147"/>
        <v>6.4423101459938127E-4</v>
      </c>
    </row>
    <row r="147" spans="2:16" ht="35.1" customHeight="1" x14ac:dyDescent="0.25">
      <c r="B147" s="9" t="s">
        <v>4624</v>
      </c>
      <c r="C147" s="56">
        <v>89987</v>
      </c>
      <c r="D147" s="13" t="str">
        <f>VLOOKUP(C147,'SINAPI-COMP'!$B:$E,2,FALSE)</f>
        <v>REGISTRO DE GAVETA BRUTO, LATÃO, ROSCÁVEL, 3/4", COM ACABAMENTO E CANOPLA CROMADOS - FORNECIMENTO E INSTALAÇÃO. AF_08/2021</v>
      </c>
      <c r="E147" s="10" t="str">
        <f>VLOOKUP(C147,'SINAPI-COMP'!$B:$E,3,FALSE)</f>
        <v>UN</v>
      </c>
      <c r="F147" s="142">
        <f t="shared" si="140"/>
        <v>20</v>
      </c>
      <c r="G147" s="66">
        <f>VLOOKUP(B147,MECALC!$B:$H,7,0)</f>
        <v>1</v>
      </c>
      <c r="H147" s="139">
        <f>VLOOKUP(C147,'SINAPI-COMP'!$B:$E,4,FALSE)</f>
        <v>76.44</v>
      </c>
      <c r="I147" s="140">
        <f t="shared" si="141"/>
        <v>76.44</v>
      </c>
      <c r="J147" s="11">
        <f t="shared" si="142"/>
        <v>93.42</v>
      </c>
      <c r="K147" s="11">
        <f t="shared" si="151"/>
        <v>1868.4</v>
      </c>
      <c r="P147" s="159">
        <f t="shared" si="147"/>
        <v>6.7744328437499102E-4</v>
      </c>
    </row>
    <row r="148" spans="2:16" ht="35.1" customHeight="1" x14ac:dyDescent="0.25">
      <c r="B148" s="9" t="s">
        <v>4625</v>
      </c>
      <c r="C148" s="56">
        <v>94489</v>
      </c>
      <c r="D148" s="13" t="str">
        <f>VLOOKUP(C148,'SINAPI-COMP'!$B:$E,2,FALSE)</f>
        <v>REGISTRO DE ESFERA, PVC, SOLDÁVEL, COM VOLANTE, DN 25 MM - FORNECIMENTO E INSTALAÇÃO. AF_08/2021</v>
      </c>
      <c r="E148" s="10" t="str">
        <f>VLOOKUP(C148,'SINAPI-COMP'!$B:$E,3,FALSE)</f>
        <v>UN</v>
      </c>
      <c r="F148" s="142">
        <f t="shared" si="140"/>
        <v>20</v>
      </c>
      <c r="G148" s="66">
        <f>VLOOKUP(B148,MECALC!$B:$H,7,0)</f>
        <v>1</v>
      </c>
      <c r="H148" s="139">
        <f>VLOOKUP(C148,'SINAPI-COMP'!$B:$E,4,FALSE)</f>
        <v>27.21</v>
      </c>
      <c r="I148" s="140">
        <f t="shared" si="141"/>
        <v>27.21</v>
      </c>
      <c r="J148" s="11">
        <f t="shared" si="142"/>
        <v>33.25</v>
      </c>
      <c r="K148" s="11">
        <f t="shared" si="151"/>
        <v>665</v>
      </c>
      <c r="P148" s="159">
        <f t="shared" si="147"/>
        <v>2.4111527730109666E-4</v>
      </c>
    </row>
    <row r="149" spans="2:16" ht="35.1" customHeight="1" x14ac:dyDescent="0.25">
      <c r="B149" s="9" t="s">
        <v>4630</v>
      </c>
      <c r="C149" s="56">
        <v>94490</v>
      </c>
      <c r="D149" s="13" t="str">
        <f>VLOOKUP(C149,'SINAPI-COMP'!$B:$E,2,FALSE)</f>
        <v>REGISTRO DE ESFERA, PVC, SOLDÁVEL, COM VOLANTE, DN 32 MM - FORNECIMENTO E INSTALAÇÃO. AF_08/2021</v>
      </c>
      <c r="E149" s="10" t="str">
        <f>VLOOKUP(C149,'SINAPI-COMP'!$B:$E,3,FALSE)</f>
        <v>UN</v>
      </c>
      <c r="F149" s="142">
        <f t="shared" si="140"/>
        <v>40</v>
      </c>
      <c r="G149" s="66">
        <f>VLOOKUP(B149,MECALC!$B:$H,7,0)</f>
        <v>2</v>
      </c>
      <c r="H149" s="139">
        <f>VLOOKUP(C149,'SINAPI-COMP'!$B:$E,4,FALSE)</f>
        <v>39.97</v>
      </c>
      <c r="I149" s="140">
        <f t="shared" si="141"/>
        <v>39.97</v>
      </c>
      <c r="J149" s="11">
        <f t="shared" si="142"/>
        <v>48.85</v>
      </c>
      <c r="K149" s="11">
        <f t="shared" si="151"/>
        <v>1954</v>
      </c>
      <c r="P149" s="159">
        <f t="shared" si="147"/>
        <v>7.0848007796442544E-4</v>
      </c>
    </row>
    <row r="150" spans="2:16" ht="35.1" customHeight="1" x14ac:dyDescent="0.25">
      <c r="B150" s="9" t="s">
        <v>4717</v>
      </c>
      <c r="C150" s="58" t="s">
        <v>4633</v>
      </c>
      <c r="D150" s="13" t="str">
        <f>VLOOKUP(C150,COMPOSIÇÕES!$B:$H,2,0)</f>
        <v>CAIXA D´ÁGUA EM POLIETILENO, 500 LITROS, COM ACESSÓRIOS (ADAPTADORES, REGISTRO E BÓIA)</v>
      </c>
      <c r="E150" s="10" t="str">
        <f>VLOOKUP(C150,COMPOSIÇÕES!$B:$H,3,0)</f>
        <v>UN</v>
      </c>
      <c r="F150" s="142">
        <f t="shared" si="140"/>
        <v>20</v>
      </c>
      <c r="G150" s="66">
        <f>VLOOKUP(B150,MECALC!$B:$H,7,0)</f>
        <v>1</v>
      </c>
      <c r="H150" s="140">
        <f>VLOOKUP(C150,COMPOSIÇÕES!$B:$H,7,FALSE)</f>
        <v>404.87999999999994</v>
      </c>
      <c r="I150" s="140">
        <f t="shared" ref="I150:I152" si="152">H150</f>
        <v>404.87999999999994</v>
      </c>
      <c r="J150" s="11">
        <f t="shared" si="142"/>
        <v>494.84</v>
      </c>
      <c r="K150" s="11">
        <f t="shared" ref="K150:K152" si="153">TRUNC(J150*F150,2)</f>
        <v>9896.7999999999993</v>
      </c>
      <c r="P150" s="159">
        <f t="shared" si="147"/>
        <v>3.5883754532232983E-3</v>
      </c>
    </row>
    <row r="151" spans="2:16" ht="20.100000000000001" customHeight="1" x14ac:dyDescent="0.25">
      <c r="B151" s="9" t="s">
        <v>5244</v>
      </c>
      <c r="C151" s="58" t="s">
        <v>4634</v>
      </c>
      <c r="D151" s="13" t="str">
        <f>VLOOKUP(C151,COMPOSIÇÕES!$B:$H,2,0)</f>
        <v>SUPORTE PARA CAIXA D´ÁGUA DE 500L COM VIGAS DE MADEIRA, TÁBUAS E MADEIRITE</v>
      </c>
      <c r="E151" s="10" t="str">
        <f>VLOOKUP(C151,COMPOSIÇÕES!$B:$H,3,0)</f>
        <v>UN</v>
      </c>
      <c r="F151" s="142">
        <f t="shared" si="140"/>
        <v>20</v>
      </c>
      <c r="G151" s="66">
        <f>VLOOKUP(B151,MECALC!$B:$H,7,0)</f>
        <v>1</v>
      </c>
      <c r="H151" s="140">
        <f>VLOOKUP(C151,COMPOSIÇÕES!$B:$H,7,FALSE)</f>
        <v>293.85000000000002</v>
      </c>
      <c r="I151" s="140">
        <f t="shared" si="152"/>
        <v>293.85000000000002</v>
      </c>
      <c r="J151" s="11">
        <f t="shared" si="142"/>
        <v>359.14</v>
      </c>
      <c r="K151" s="11">
        <f t="shared" si="153"/>
        <v>7182.8</v>
      </c>
      <c r="P151" s="159">
        <f t="shared" si="147"/>
        <v>2.6043350583433342E-3</v>
      </c>
    </row>
    <row r="152" spans="2:16" ht="95.1" customHeight="1" x14ac:dyDescent="0.25">
      <c r="B152" s="9" t="s">
        <v>5245</v>
      </c>
      <c r="C152" s="58" t="s">
        <v>4715</v>
      </c>
      <c r="D152" s="13" t="str">
        <f>VLOOKUP(C152,COMPOSIÇÕES!$B:$H,2,0)</f>
        <v>MURETA PARA CAIXA DO HIDRÔMETRO EM ALVENARIA DE TIJOLOS CERÂMICOS COM 1,75M DE ALTURA X 0,65M DE LARGURA, SENDO QUE 1,25M SERÁ EM ALVENARIA DE TIJOLOS FURADOS (8 FUROS, 1/2 VEZ) E 0,50M SERÁ ENTERRADO NO SOLO EM TIJOLOS MACIÇOS (1/2VEZ, ESPESSURA 10CM). INCLUSIVE CAIXA DE PROTEÇÃO PARA HIDRÔMETRO (MODELO CONCESSIONÁRIA LOCAL). CHAPISCADA E REBOCADA, ESPESSURA= 13CM. FORNECIMENTO E INSTALAÇÃO</v>
      </c>
      <c r="E152" s="10" t="str">
        <f>VLOOKUP(C152,COMPOSIÇÕES!$B:$H,3,0)</f>
        <v>UN</v>
      </c>
      <c r="F152" s="142">
        <f t="shared" si="140"/>
        <v>20</v>
      </c>
      <c r="G152" s="66">
        <f>VLOOKUP(B152,MECALC!$B:$H,7,0)</f>
        <v>1</v>
      </c>
      <c r="H152" s="140">
        <f>VLOOKUP(C152,COMPOSIÇÕES!$B:$H,7,FALSE)</f>
        <v>428.28999999999996</v>
      </c>
      <c r="I152" s="140">
        <f t="shared" si="152"/>
        <v>428.28999999999996</v>
      </c>
      <c r="J152" s="11">
        <f t="shared" si="142"/>
        <v>523.45000000000005</v>
      </c>
      <c r="K152" s="11">
        <f t="shared" si="153"/>
        <v>10469</v>
      </c>
      <c r="L152" s="70" t="s">
        <v>5257</v>
      </c>
      <c r="P152" s="159">
        <f t="shared" si="147"/>
        <v>3.7958433655115504E-3</v>
      </c>
    </row>
    <row r="153" spans="2:16" x14ac:dyDescent="0.25">
      <c r="C153" s="51"/>
      <c r="F153" s="89"/>
      <c r="G153" s="89"/>
      <c r="I153" s="89"/>
      <c r="P153" s="159">
        <f t="shared" si="147"/>
        <v>0</v>
      </c>
    </row>
    <row r="154" spans="2:16" ht="30" customHeight="1" x14ac:dyDescent="0.25">
      <c r="B154" s="101">
        <v>16</v>
      </c>
      <c r="C154" s="106"/>
      <c r="D154" s="103" t="s">
        <v>4636</v>
      </c>
      <c r="E154" s="104"/>
      <c r="F154" s="107"/>
      <c r="G154" s="107"/>
      <c r="H154" s="103" t="s">
        <v>4510</v>
      </c>
      <c r="I154" s="107"/>
      <c r="J154" s="104"/>
      <c r="K154" s="105">
        <f>SUM(K155:K172)</f>
        <v>166635.82</v>
      </c>
      <c r="L154" s="8"/>
      <c r="P154" s="159"/>
    </row>
    <row r="155" spans="2:16" ht="35.1" customHeight="1" x14ac:dyDescent="0.25">
      <c r="B155" s="9" t="s">
        <v>4637</v>
      </c>
      <c r="C155" s="56">
        <v>89711</v>
      </c>
      <c r="D155" s="13" t="str">
        <f>VLOOKUP(C155,'SINAPI-COMP'!$B:$E,2,FALSE)</f>
        <v>TUBO PVC, SERIE NORMAL, ESGOTO PREDIAL, DN 40 MM, FORNECIDO E INSTALADO EM RAMAL DE DESCARGA OU RAMAL DE ESGOTO SANITÁRIO. AF_08/2022</v>
      </c>
      <c r="E155" s="10" t="str">
        <f>VLOOKUP(C155,'SINAPI-COMP'!$B:$E,3,FALSE)</f>
        <v>M</v>
      </c>
      <c r="F155" s="142">
        <f t="shared" ref="F155:F171" si="154">G155*$D$10</f>
        <v>40</v>
      </c>
      <c r="G155" s="66">
        <f>VLOOKUP(B155,MECALC!$B:$H,7,0)</f>
        <v>2</v>
      </c>
      <c r="H155" s="139">
        <f>VLOOKUP(C155,'SINAPI-COMP'!$B:$E,4,FALSE)</f>
        <v>20.83</v>
      </c>
      <c r="I155" s="140">
        <f t="shared" ref="I155:I160" si="155">H155</f>
        <v>20.83</v>
      </c>
      <c r="J155" s="11">
        <f t="shared" ref="J155:J171" si="156">TRUNC(I155*(1+$K$9),2)</f>
        <v>25.45</v>
      </c>
      <c r="K155" s="11">
        <f t="shared" ref="K155" si="157">TRUNC(J155*F155,2)</f>
        <v>1018</v>
      </c>
      <c r="P155" s="159">
        <f t="shared" ref="P155:P172" si="158">K155/K$192</f>
        <v>3.6910579292107732E-4</v>
      </c>
    </row>
    <row r="156" spans="2:16" ht="35.1" customHeight="1" x14ac:dyDescent="0.25">
      <c r="B156" s="9" t="s">
        <v>4638</v>
      </c>
      <c r="C156" s="56">
        <v>89712</v>
      </c>
      <c r="D156" s="13" t="str">
        <f>VLOOKUP(C156,'SINAPI-COMP'!$B:$E,2,FALSE)</f>
        <v>TUBO PVC, SERIE NORMAL, ESGOTO PREDIAL, DN 50 MM, FORNECIDO E INSTALADO EM RAMAL DE DESCARGA OU RAMAL DE ESGOTO SANITÁRIO. AF_08/2022</v>
      </c>
      <c r="E156" s="10" t="str">
        <f>VLOOKUP(C156,'SINAPI-COMP'!$B:$E,3,FALSE)</f>
        <v>M</v>
      </c>
      <c r="F156" s="142">
        <f t="shared" si="154"/>
        <v>280</v>
      </c>
      <c r="G156" s="66">
        <f>VLOOKUP(B156,MECALC!$B:$H,7,0)</f>
        <v>14</v>
      </c>
      <c r="H156" s="139">
        <f>VLOOKUP(C156,'SINAPI-COMP'!$B:$E,4,FALSE)</f>
        <v>26.67</v>
      </c>
      <c r="I156" s="140">
        <f t="shared" si="155"/>
        <v>26.67</v>
      </c>
      <c r="J156" s="11">
        <f t="shared" si="156"/>
        <v>32.590000000000003</v>
      </c>
      <c r="K156" s="11">
        <f t="shared" ref="K156:K160" si="159">TRUNC(J156*F156,2)</f>
        <v>9125.2000000000007</v>
      </c>
      <c r="P156" s="159">
        <f t="shared" si="158"/>
        <v>3.308609215681154E-3</v>
      </c>
    </row>
    <row r="157" spans="2:16" ht="35.1" customHeight="1" x14ac:dyDescent="0.25">
      <c r="B157" s="9" t="s">
        <v>4639</v>
      </c>
      <c r="C157" s="56">
        <v>89714</v>
      </c>
      <c r="D157" s="13" t="str">
        <f>VLOOKUP(C157,'SINAPI-COMP'!$B:$E,2,FALSE)</f>
        <v>TUBO PVC, SERIE NORMAL, ESGOTO PREDIAL, DN 100 MM, FORNECIDO E INSTALADO EM RAMAL DE DESCARGA OU RAMAL DE ESGOTO SANITÁRIO. AF_08/2022</v>
      </c>
      <c r="E157" s="10" t="str">
        <f>VLOOKUP(C157,'SINAPI-COMP'!$B:$E,3,FALSE)</f>
        <v>M</v>
      </c>
      <c r="F157" s="142">
        <f t="shared" si="154"/>
        <v>240</v>
      </c>
      <c r="G157" s="66">
        <f>VLOOKUP(B157,MECALC!$B:$H,7,0)</f>
        <v>12</v>
      </c>
      <c r="H157" s="139">
        <f>VLOOKUP(C157,'SINAPI-COMP'!$B:$E,4,FALSE)</f>
        <v>37.119999999999997</v>
      </c>
      <c r="I157" s="140">
        <f t="shared" si="155"/>
        <v>37.119999999999997</v>
      </c>
      <c r="J157" s="11">
        <f t="shared" si="156"/>
        <v>45.36</v>
      </c>
      <c r="K157" s="11">
        <f t="shared" si="159"/>
        <v>10886.4</v>
      </c>
      <c r="P157" s="159">
        <f t="shared" si="158"/>
        <v>3.9471839921964794E-3</v>
      </c>
    </row>
    <row r="158" spans="2:16" ht="20.100000000000001" customHeight="1" x14ac:dyDescent="0.25">
      <c r="B158" s="9" t="s">
        <v>4640</v>
      </c>
      <c r="C158" s="56">
        <v>93358</v>
      </c>
      <c r="D158" s="13" t="str">
        <f>VLOOKUP(C158,'SINAPI-COMP'!$B:$E,2,FALSE)</f>
        <v>ESCAVAÇÃO MANUAL DE VALA. AF_09/2024</v>
      </c>
      <c r="E158" s="10" t="str">
        <f>VLOOKUP(C158,'SINAPI-COMP'!$B:$E,3,FALSE)</f>
        <v>M3</v>
      </c>
      <c r="F158" s="142">
        <f t="shared" si="154"/>
        <v>22</v>
      </c>
      <c r="G158" s="66">
        <f>VLOOKUP(B158,MECALC!$B:$H,7,0)</f>
        <v>1.1000000000000001</v>
      </c>
      <c r="H158" s="139">
        <f>VLOOKUP(C158,'SINAPI-COMP'!$B:$E,4,FALSE)</f>
        <v>82.24</v>
      </c>
      <c r="I158" s="140">
        <f t="shared" si="155"/>
        <v>82.24</v>
      </c>
      <c r="J158" s="11">
        <f t="shared" si="156"/>
        <v>100.51</v>
      </c>
      <c r="K158" s="11">
        <f t="shared" si="159"/>
        <v>2211.2199999999998</v>
      </c>
      <c r="P158" s="159">
        <f t="shared" si="158"/>
        <v>8.0174274206576076E-4</v>
      </c>
    </row>
    <row r="159" spans="2:16" ht="35.1" customHeight="1" x14ac:dyDescent="0.25">
      <c r="B159" s="9" t="s">
        <v>4641</v>
      </c>
      <c r="C159" s="56">
        <v>93382</v>
      </c>
      <c r="D159" s="13" t="str">
        <f>VLOOKUP(C159,'SINAPI-COMP'!$B:$E,2,FALSE)</f>
        <v>REATERRO MANUAL DE VALAS, COM COMPACTADOR DE SOLOS DE PERCUSSÃO. AF_08/2023</v>
      </c>
      <c r="E159" s="10" t="str">
        <f>VLOOKUP(C159,'SINAPI-COMP'!$B:$E,3,FALSE)</f>
        <v>M3</v>
      </c>
      <c r="F159" s="142">
        <f t="shared" si="154"/>
        <v>8</v>
      </c>
      <c r="G159" s="66">
        <f>VLOOKUP(B159,MECALC!$B:$H,7,0)</f>
        <v>0.4</v>
      </c>
      <c r="H159" s="139">
        <f>VLOOKUP(C159,'SINAPI-COMP'!$B:$E,4,FALSE)</f>
        <v>25.29</v>
      </c>
      <c r="I159" s="140">
        <f t="shared" si="155"/>
        <v>25.29</v>
      </c>
      <c r="J159" s="11">
        <f t="shared" si="156"/>
        <v>30.9</v>
      </c>
      <c r="K159" s="11">
        <f t="shared" si="159"/>
        <v>247.2</v>
      </c>
      <c r="P159" s="159">
        <f t="shared" si="158"/>
        <v>8.9629618870422701E-5</v>
      </c>
    </row>
    <row r="160" spans="2:16" ht="35.1" customHeight="1" x14ac:dyDescent="0.25">
      <c r="B160" s="9" t="s">
        <v>4642</v>
      </c>
      <c r="C160" s="56">
        <v>89707</v>
      </c>
      <c r="D160" s="13" t="str">
        <f>VLOOKUP(C160,'SINAPI-COMP'!$B:$E,2,FALSE)</f>
        <v>CAIXA SIFONADA, PVC, DN 100 X 100 X 50 MM, JUNTA ELÁSTICA, FORNECIDA E INSTALADA EM RAMAL DE DESCARGA OU EM RAMAL DE ESGOTO SANITÁRIO. AF_08/2022</v>
      </c>
      <c r="E160" s="10" t="str">
        <f>VLOOKUP(C160,'SINAPI-COMP'!$B:$E,3,FALSE)</f>
        <v>UN</v>
      </c>
      <c r="F160" s="142">
        <f t="shared" si="154"/>
        <v>20</v>
      </c>
      <c r="G160" s="66">
        <f>VLOOKUP(B160,MECALC!$B:$H,7,0)</f>
        <v>1</v>
      </c>
      <c r="H160" s="139">
        <f>VLOOKUP(C160,'SINAPI-COMP'!$B:$E,4,FALSE)</f>
        <v>48.05</v>
      </c>
      <c r="I160" s="140">
        <f t="shared" si="155"/>
        <v>48.05</v>
      </c>
      <c r="J160" s="11">
        <f t="shared" si="156"/>
        <v>58.72</v>
      </c>
      <c r="K160" s="11">
        <f t="shared" si="159"/>
        <v>1174.4000000000001</v>
      </c>
      <c r="P160" s="159">
        <f t="shared" si="158"/>
        <v>4.2581320550738036E-4</v>
      </c>
    </row>
    <row r="161" spans="2:16" ht="35.1" customHeight="1" x14ac:dyDescent="0.25">
      <c r="B161" s="9" t="s">
        <v>4643</v>
      </c>
      <c r="C161" s="58" t="s">
        <v>4654</v>
      </c>
      <c r="D161" s="13" t="str">
        <f>VLOOKUP(C161,COMPOSIÇÕES!$B:$H,2,0)</f>
        <v>CAIXA DE GORDURA SIMPLES EM CONCRETO PRÉ-MOLDADO 0,40x0,40x0,40M COM TAMPA - FORNECIMENTO E INSTALAÇÃO</v>
      </c>
      <c r="E161" s="10" t="str">
        <f>VLOOKUP(C161,COMPOSIÇÕES!$B:$H,3,0)</f>
        <v>UN</v>
      </c>
      <c r="F161" s="142">
        <f t="shared" si="154"/>
        <v>20</v>
      </c>
      <c r="G161" s="66">
        <f>VLOOKUP(B161,MECALC!$B:$H,7,0)</f>
        <v>1</v>
      </c>
      <c r="H161" s="140">
        <f>VLOOKUP(C161,COMPOSIÇÕES!$B:$H,7,FALSE)</f>
        <v>391.37999999999994</v>
      </c>
      <c r="I161" s="140">
        <f t="shared" ref="I161:I167" si="160">H161</f>
        <v>391.37999999999994</v>
      </c>
      <c r="J161" s="11">
        <f t="shared" si="156"/>
        <v>478.34</v>
      </c>
      <c r="K161" s="11">
        <f t="shared" ref="K161:K163" si="161">TRUNC(J161*F161,2)</f>
        <v>9566.7999999999993</v>
      </c>
      <c r="P161" s="159">
        <f t="shared" si="158"/>
        <v>3.4687242629836564E-3</v>
      </c>
    </row>
    <row r="162" spans="2:16" ht="35.1" customHeight="1" x14ac:dyDescent="0.25">
      <c r="B162" s="9" t="s">
        <v>4644</v>
      </c>
      <c r="C162" s="58" t="s">
        <v>4656</v>
      </c>
      <c r="D162" s="13" t="str">
        <f>VLOOKUP(C162,COMPOSIÇÕES!$B:$H,2,0)</f>
        <v>CAIXA DE INSPEÇÃO SIMPLES EM CONCRETO PRÉ-MOLDADO 0,40x0,40x0,40M COM TAMPA - FORNECIMENTO E INSTALAÇÃO</v>
      </c>
      <c r="E162" s="10" t="str">
        <f>VLOOKUP(C162,COMPOSIÇÕES!$B:$H,3,0)</f>
        <v>UN</v>
      </c>
      <c r="F162" s="142">
        <f t="shared" si="154"/>
        <v>60</v>
      </c>
      <c r="G162" s="66">
        <f>VLOOKUP(B162,MECALC!$B:$H,7,0)</f>
        <v>3</v>
      </c>
      <c r="H162" s="140">
        <f>VLOOKUP(C162,COMPOSIÇÕES!$B:$H,7,FALSE)</f>
        <v>371.51</v>
      </c>
      <c r="I162" s="140">
        <f t="shared" si="160"/>
        <v>371.51</v>
      </c>
      <c r="J162" s="11">
        <f t="shared" si="156"/>
        <v>454.05</v>
      </c>
      <c r="K162" s="11">
        <f t="shared" si="161"/>
        <v>27243</v>
      </c>
      <c r="P162" s="159">
        <f t="shared" si="158"/>
        <v>9.8777496233289873E-3</v>
      </c>
    </row>
    <row r="163" spans="2:16" ht="50.1" customHeight="1" x14ac:dyDescent="0.25">
      <c r="B163" s="9" t="s">
        <v>4645</v>
      </c>
      <c r="C163" s="56">
        <v>89726</v>
      </c>
      <c r="D163" s="13" t="str">
        <f>VLOOKUP(C163,'SINAPI-COMP'!$B:$E,2,FALSE)</f>
        <v>JOELHO 45 GRAUS, PVC, SERIE NORMAL, ESGOTO PREDIAL, DN 40 MM, JUNTA SOLDÁVEL, FORNECIDO E INSTALADO EM RAMAL DE DESCARGA OU RAMAL DE ESGOTO SANITÁRIO. AF_08/2022</v>
      </c>
      <c r="E163" s="10" t="str">
        <f>VLOOKUP(C163,'SINAPI-COMP'!$B:$E,3,FALSE)</f>
        <v>UN</v>
      </c>
      <c r="F163" s="142">
        <f t="shared" si="154"/>
        <v>20</v>
      </c>
      <c r="G163" s="66">
        <f>VLOOKUP(B163,MECALC!$B:$H,7,0)</f>
        <v>1</v>
      </c>
      <c r="H163" s="139">
        <f>VLOOKUP(C163,'SINAPI-COMP'!$B:$E,4,FALSE)</f>
        <v>10.41</v>
      </c>
      <c r="I163" s="140">
        <f t="shared" si="160"/>
        <v>10.41</v>
      </c>
      <c r="J163" s="11">
        <f t="shared" si="156"/>
        <v>12.72</v>
      </c>
      <c r="K163" s="11">
        <f t="shared" si="161"/>
        <v>254.4</v>
      </c>
      <c r="P163" s="159">
        <f t="shared" si="158"/>
        <v>9.2240190293833071E-5</v>
      </c>
    </row>
    <row r="164" spans="2:16" ht="50.1" customHeight="1" x14ac:dyDescent="0.25">
      <c r="B164" s="9" t="s">
        <v>4646</v>
      </c>
      <c r="C164" s="56">
        <v>89724</v>
      </c>
      <c r="D164" s="13" t="str">
        <f>VLOOKUP(C164,'SINAPI-COMP'!$B:$E,2,FALSE)</f>
        <v>JOELHO 90 GRAUS, PVC, SERIE NORMAL, ESGOTO PREDIAL, DN 40 MM, JUNTA SOLDÁVEL, FORNECIDO E INSTALADO EM RAMAL DE DESCARGA OU RAMAL DE ESGOTO SANITÁRIO. AF_08/2022</v>
      </c>
      <c r="E164" s="10" t="str">
        <f>VLOOKUP(C164,'SINAPI-COMP'!$B:$E,3,FALSE)</f>
        <v>UN</v>
      </c>
      <c r="F164" s="142">
        <f t="shared" si="154"/>
        <v>20</v>
      </c>
      <c r="G164" s="66">
        <f>VLOOKUP(B164,MECALC!$B:$H,7,0)</f>
        <v>1</v>
      </c>
      <c r="H164" s="139">
        <f>VLOOKUP(C164,'SINAPI-COMP'!$B:$E,4,FALSE)</f>
        <v>10.17</v>
      </c>
      <c r="I164" s="140">
        <f t="shared" si="160"/>
        <v>10.17</v>
      </c>
      <c r="J164" s="11">
        <f t="shared" si="156"/>
        <v>12.42</v>
      </c>
      <c r="K164" s="11">
        <f t="shared" ref="K164:K166" si="162">TRUNC(J164*F164,2)</f>
        <v>248.4</v>
      </c>
      <c r="P164" s="159">
        <f t="shared" si="158"/>
        <v>9.0064714107657769E-5</v>
      </c>
    </row>
    <row r="165" spans="2:16" ht="50.1" customHeight="1" x14ac:dyDescent="0.25">
      <c r="B165" s="9" t="s">
        <v>4647</v>
      </c>
      <c r="C165" s="56">
        <v>89731</v>
      </c>
      <c r="D165" s="13" t="str">
        <f>VLOOKUP(C165,'SINAPI-COMP'!$B:$E,2,FALSE)</f>
        <v>JOELHO 90 GRAUS, PVC, SERIE NORMAL, ESGOTO PREDIAL, DN 50 MM, JUNTA ELÁSTICA, FORNECIDO E INSTALADO EM RAMAL DE DESCARGA OU RAMAL DE ESGOTO SANITÁRIO. AF_08/2022</v>
      </c>
      <c r="E165" s="10" t="str">
        <f>VLOOKUP(C165,'SINAPI-COMP'!$B:$E,3,FALSE)</f>
        <v>UN</v>
      </c>
      <c r="F165" s="142">
        <f t="shared" si="154"/>
        <v>160</v>
      </c>
      <c r="G165" s="66">
        <f>VLOOKUP(B165,MECALC!$B:$H,7,0)</f>
        <v>8</v>
      </c>
      <c r="H165" s="139">
        <f>VLOOKUP(C165,'SINAPI-COMP'!$B:$E,4,FALSE)</f>
        <v>14.54</v>
      </c>
      <c r="I165" s="140">
        <f t="shared" si="160"/>
        <v>14.54</v>
      </c>
      <c r="J165" s="11">
        <f t="shared" si="156"/>
        <v>17.77</v>
      </c>
      <c r="K165" s="11">
        <f t="shared" si="162"/>
        <v>2843.2</v>
      </c>
      <c r="P165" s="159">
        <f t="shared" si="158"/>
        <v>1.0308856487556061E-3</v>
      </c>
    </row>
    <row r="166" spans="2:16" ht="50.1" customHeight="1" x14ac:dyDescent="0.25">
      <c r="B166" s="9" t="s">
        <v>4648</v>
      </c>
      <c r="C166" s="56">
        <v>89744</v>
      </c>
      <c r="D166" s="13" t="str">
        <f>VLOOKUP(C166,'SINAPI-COMP'!$B:$E,2,FALSE)</f>
        <v>JOELHO 90 GRAUS, PVC, SERIE NORMAL, ESGOTO PREDIAL, DN 100 MM, JUNTA ELÁSTICA, FORNECIDO E INSTALADO EM RAMAL DE DESCARGA OU RAMAL DE ESGOTO SANITÁRIO. AF_08/2022</v>
      </c>
      <c r="E166" s="10" t="str">
        <f>VLOOKUP(C166,'SINAPI-COMP'!$B:$E,3,FALSE)</f>
        <v>UN</v>
      </c>
      <c r="F166" s="142">
        <f t="shared" si="154"/>
        <v>20</v>
      </c>
      <c r="G166" s="66">
        <f>VLOOKUP(B166,MECALC!$B:$H,7,0)</f>
        <v>1</v>
      </c>
      <c r="H166" s="139">
        <f>VLOOKUP(C166,'SINAPI-COMP'!$B:$E,4,FALSE)</f>
        <v>27.26</v>
      </c>
      <c r="I166" s="140">
        <f t="shared" si="160"/>
        <v>27.26</v>
      </c>
      <c r="J166" s="11">
        <f t="shared" si="156"/>
        <v>33.31</v>
      </c>
      <c r="K166" s="11">
        <f t="shared" si="162"/>
        <v>666.2</v>
      </c>
      <c r="P166" s="159">
        <f t="shared" si="158"/>
        <v>2.4155037253833174E-4</v>
      </c>
    </row>
    <row r="167" spans="2:16" ht="20.100000000000001" customHeight="1" x14ac:dyDescent="0.25">
      <c r="B167" s="9" t="s">
        <v>4649</v>
      </c>
      <c r="C167" s="58" t="s">
        <v>4658</v>
      </c>
      <c r="D167" s="13" t="str">
        <f>VLOOKUP(C167,COMPOSIÇÕES!$B:$H,2,0)</f>
        <v>JUNÇÃO SIMPLES, PVC, DN 100 X 50 MM, SÉRIE NORMAL PARA ESGOTO PREDIAL</v>
      </c>
      <c r="E167" s="10" t="s">
        <v>33</v>
      </c>
      <c r="F167" s="142">
        <f t="shared" si="154"/>
        <v>20</v>
      </c>
      <c r="G167" s="66">
        <f>VLOOKUP(B167,MECALC!$B:$H,7,0)</f>
        <v>1</v>
      </c>
      <c r="H167" s="140">
        <f>VLOOKUP(C167,COMPOSIÇÕES!$B:$H,7,FALSE)</f>
        <v>28.29</v>
      </c>
      <c r="I167" s="140">
        <f t="shared" si="160"/>
        <v>28.29</v>
      </c>
      <c r="J167" s="11">
        <f t="shared" si="156"/>
        <v>34.57</v>
      </c>
      <c r="K167" s="11">
        <f>TRUNC(J167*F167,2)</f>
        <v>691.4</v>
      </c>
      <c r="P167" s="159">
        <f t="shared" si="158"/>
        <v>2.5068737252026803E-4</v>
      </c>
    </row>
    <row r="168" spans="2:16" ht="50.1" customHeight="1" x14ac:dyDescent="0.25">
      <c r="B168" s="9" t="s">
        <v>4650</v>
      </c>
      <c r="C168" s="56">
        <v>89827</v>
      </c>
      <c r="D168" s="13" t="str">
        <f>VLOOKUP(C168,'SINAPI-COMP'!$B:$E,2,FALSE)</f>
        <v>JUNÇÃO SIMPLES, PVC, SERIE NORMAL, ESGOTO PREDIAL, DN 50 X 50 MM, JUNTA ELÁSTICA, FORNECIDO E INSTALADO EM PRUMADA DE ESGOTO SANITÁRIO OU VENTILAÇÃO. AF_08/2022</v>
      </c>
      <c r="E168" s="10" t="str">
        <f>VLOOKUP(C168,'SINAPI-COMP'!$B:$E,3,FALSE)</f>
        <v>UN</v>
      </c>
      <c r="F168" s="142">
        <f t="shared" si="154"/>
        <v>20</v>
      </c>
      <c r="G168" s="66">
        <f>VLOOKUP(B168,MECALC!$B:$H,7,0)</f>
        <v>1</v>
      </c>
      <c r="H168" s="139">
        <f>VLOOKUP(C168,'SINAPI-COMP'!$B:$E,4,FALSE)</f>
        <v>19.84</v>
      </c>
      <c r="I168" s="140">
        <f t="shared" ref="I168" si="163">H168</f>
        <v>19.84</v>
      </c>
      <c r="J168" s="11">
        <f t="shared" si="156"/>
        <v>24.24</v>
      </c>
      <c r="K168" s="11">
        <f t="shared" ref="K168" si="164">TRUNC(J168*F168,2)</f>
        <v>484.8</v>
      </c>
      <c r="P168" s="159">
        <f t="shared" si="158"/>
        <v>1.7577847584296491E-4</v>
      </c>
    </row>
    <row r="169" spans="2:16" ht="20.100000000000001" customHeight="1" x14ac:dyDescent="0.25">
      <c r="B169" s="9" t="s">
        <v>4651</v>
      </c>
      <c r="C169" s="58" t="s">
        <v>4660</v>
      </c>
      <c r="D169" s="13" t="str">
        <f>VLOOKUP(C169,COMPOSIÇÕES!$B:$H,2,0)</f>
        <v>TÊ SANITÁRIO, PVC, DN 100 X 50 MM, SÉRIE NORMAL, PARA ESGOTO PREDIAL</v>
      </c>
      <c r="E169" s="10" t="str">
        <f>VLOOKUP(C169,COMPOSIÇÕES!$B:$H,3,0)</f>
        <v>UN</v>
      </c>
      <c r="F169" s="142">
        <f t="shared" si="154"/>
        <v>20</v>
      </c>
      <c r="G169" s="66">
        <f>VLOOKUP(B169,MECALC!$B:$H,7,0)</f>
        <v>1</v>
      </c>
      <c r="H169" s="140">
        <f>VLOOKUP(C169,COMPOSIÇÕES!$B:$H,7,FALSE)</f>
        <v>40.71</v>
      </c>
      <c r="I169" s="140">
        <f t="shared" ref="I169:I171" si="165">H169</f>
        <v>40.71</v>
      </c>
      <c r="J169" s="11">
        <f t="shared" si="156"/>
        <v>49.75</v>
      </c>
      <c r="K169" s="11">
        <f t="shared" ref="K169:K171" si="166">TRUNC(J169*F169,2)</f>
        <v>995</v>
      </c>
      <c r="P169" s="159">
        <f t="shared" si="158"/>
        <v>3.6076646754073865E-4</v>
      </c>
    </row>
    <row r="170" spans="2:16" ht="50.1" customHeight="1" x14ac:dyDescent="0.25">
      <c r="B170" s="9" t="s">
        <v>4652</v>
      </c>
      <c r="C170" s="58" t="s">
        <v>4661</v>
      </c>
      <c r="D170" s="13" t="str">
        <f>VLOOKUP(C170,COMPOSIÇÕES!$B:$H,2,0)</f>
        <v>FOSSA SÉPTICA PRÉ-MOLDADA, DIÂMETRO INTERNO DE 1,20M, ALTURA ÚTIL 1,50M, C/ LASTRO DE CONCRETO - Nota: A altura útil é a medida tomada na geratriz inferior da tubulação de saída da fossa séptica até o seu fundo</v>
      </c>
      <c r="E170" s="10" t="str">
        <f>VLOOKUP(C170,COMPOSIÇÕES!$B:$H,3,0)</f>
        <v>UN</v>
      </c>
      <c r="F170" s="142">
        <f t="shared" si="154"/>
        <v>20</v>
      </c>
      <c r="G170" s="66">
        <f>VLOOKUP(B170,MECALC!$B:$H,7,0)</f>
        <v>1</v>
      </c>
      <c r="H170" s="140">
        <f>VLOOKUP(C170,COMPOSIÇÕES!$B:$H,7,FALSE)</f>
        <v>2092.37</v>
      </c>
      <c r="I170" s="140">
        <f t="shared" si="165"/>
        <v>2092.37</v>
      </c>
      <c r="J170" s="11">
        <f t="shared" si="156"/>
        <v>2557.29</v>
      </c>
      <c r="K170" s="11">
        <f t="shared" si="166"/>
        <v>51145.8</v>
      </c>
      <c r="L170" s="17" t="s">
        <v>5357</v>
      </c>
      <c r="P170" s="159">
        <f t="shared" si="158"/>
        <v>1.854441165381418E-2</v>
      </c>
    </row>
    <row r="171" spans="2:16" ht="50.1" customHeight="1" x14ac:dyDescent="0.25">
      <c r="B171" s="9" t="s">
        <v>4653</v>
      </c>
      <c r="C171" s="58" t="s">
        <v>4662</v>
      </c>
      <c r="D171" s="13" t="str">
        <f>VLOOKUP(C171,COMPOSIÇÕES!$B:$H,2,0)</f>
        <v>SUMIDOURO PRÉ-MOLDADO, DIÂMETRO INTERNO DE 1,00M, ALTURA ÚTIL DE 3,00M, PERFURADO A CADA 20CM - Nota: A altura útil é a medida tomada na geratriz inferior da tubulação de entrada do sumidouro até o seu fundo</v>
      </c>
      <c r="E171" s="10" t="str">
        <f>VLOOKUP(C171,COMPOSIÇÕES!$B:$H,3,0)</f>
        <v>UN</v>
      </c>
      <c r="F171" s="142">
        <f t="shared" si="154"/>
        <v>20</v>
      </c>
      <c r="G171" s="66">
        <f>VLOOKUP(B171,MECALC!$B:$H,7,0)</f>
        <v>1</v>
      </c>
      <c r="H171" s="140">
        <f>VLOOKUP(C171,COMPOSIÇÕES!$B:$H,7,FALSE)</f>
        <v>1956.8999999999996</v>
      </c>
      <c r="I171" s="140">
        <f t="shared" si="165"/>
        <v>1956.8999999999996</v>
      </c>
      <c r="J171" s="11">
        <f t="shared" si="156"/>
        <v>2391.7199999999998</v>
      </c>
      <c r="K171" s="11">
        <f t="shared" si="166"/>
        <v>47834.400000000001</v>
      </c>
      <c r="L171" s="17" t="s">
        <v>5357</v>
      </c>
      <c r="P171" s="159">
        <f t="shared" si="158"/>
        <v>1.7343766346664027E-2</v>
      </c>
    </row>
    <row r="172" spans="2:16" x14ac:dyDescent="0.25">
      <c r="C172" s="51"/>
      <c r="F172" s="89"/>
      <c r="G172" s="89"/>
      <c r="I172" s="89"/>
      <c r="P172" s="159">
        <f t="shared" si="158"/>
        <v>0</v>
      </c>
    </row>
    <row r="173" spans="2:16" ht="30" customHeight="1" x14ac:dyDescent="0.25">
      <c r="B173" s="101">
        <v>17</v>
      </c>
      <c r="C173" s="106"/>
      <c r="D173" s="103" t="s">
        <v>4664</v>
      </c>
      <c r="E173" s="104"/>
      <c r="F173" s="107"/>
      <c r="G173" s="107"/>
      <c r="H173" s="103" t="s">
        <v>4510</v>
      </c>
      <c r="I173" s="107"/>
      <c r="J173" s="104"/>
      <c r="K173" s="105">
        <f>SUM(K174:K183)</f>
        <v>59400.18</v>
      </c>
      <c r="L173" s="8"/>
      <c r="P173" s="159"/>
    </row>
    <row r="174" spans="2:16" ht="65.099999999999994" customHeight="1" x14ac:dyDescent="0.25">
      <c r="B174" s="9" t="s">
        <v>4665</v>
      </c>
      <c r="C174" s="56">
        <v>86943</v>
      </c>
      <c r="D174" s="13" t="str">
        <f>VLOOKUP(C174,'SINAPI-COMP'!$B:$E,2,FALSE)</f>
        <v>LAVATÓRIO LOUÇA BRANCA SUSPENSO, 29,5 X 39CM OU EQUIVALENTE, PADRÃO POPULAR, INCLUSO SIFÃO FLEXÍVEL EM PVC, VÁLVULA E ENGATE FLEXÍVEL 30CM EM PLÁSTICO E TORNEIRA CROMADA DE MESA, PADRÃO POPULAR - FORNECIMENTO E INSTALAÇÃO. AF_01/2020</v>
      </c>
      <c r="E174" s="10" t="str">
        <f>VLOOKUP(C174,'SINAPI-COMP'!$B:$E,3,FALSE)</f>
        <v>UN</v>
      </c>
      <c r="F174" s="142">
        <f t="shared" ref="F174:F178" si="167">G174*$D$10</f>
        <v>20</v>
      </c>
      <c r="G174" s="66">
        <f>VLOOKUP(B174,MECALC!$B:$H,7,0)</f>
        <v>1</v>
      </c>
      <c r="H174" s="139">
        <f>VLOOKUP(C174,'SINAPI-COMP'!$B:$E,4,FALSE)</f>
        <v>266.76</v>
      </c>
      <c r="I174" s="140">
        <f t="shared" ref="I174:I175" si="168">H174</f>
        <v>266.76</v>
      </c>
      <c r="J174" s="11">
        <f t="shared" ref="J174:J178" si="169">TRUNC(I174*(1+$K$9),2)</f>
        <v>326.02999999999997</v>
      </c>
      <c r="K174" s="11">
        <f t="shared" ref="K174:K175" si="170">TRUNC(J174*F174,2)</f>
        <v>6520.6</v>
      </c>
      <c r="P174" s="159">
        <f t="shared" ref="P174:P183" si="171">K174/K$192</f>
        <v>2.3642350032624525E-3</v>
      </c>
    </row>
    <row r="175" spans="2:16" ht="65.099999999999994" customHeight="1" x14ac:dyDescent="0.25">
      <c r="B175" s="9" t="s">
        <v>4666</v>
      </c>
      <c r="C175" s="56" t="s">
        <v>4703</v>
      </c>
      <c r="D175" s="13" t="str">
        <f>VLOOKUP(C175,COMPOSIÇÕES!$B:$H,2,0)</f>
        <v>BANCADA DE MÁRMORE SINTÉTICO 120 X 60CM, COM CUBA INTEGRADA, INCLUSO SIFÃO EM PVC, VÁLVULA EM PLÁSTICO CROMADO TIPO AMERICANA, ENGATE FLEXÍVEL E TORNEIRA CROMADA, DE MESA/BANCADA, PADRÃO POPULAR - FORNECIMENTO E INSTALAÇÃO</v>
      </c>
      <c r="E175" s="10" t="str">
        <f>VLOOKUP(C175,COMPOSIÇÕES!$B:$H,3,0)</f>
        <v>UN</v>
      </c>
      <c r="F175" s="142">
        <f t="shared" si="167"/>
        <v>20</v>
      </c>
      <c r="G175" s="66">
        <f>VLOOKUP(B175,MECALC!$B:$H,7,0)</f>
        <v>1</v>
      </c>
      <c r="H175" s="140">
        <f>VLOOKUP(C175,COMPOSIÇÕES!$B:$H,7,FALSE)</f>
        <v>497.28000000000003</v>
      </c>
      <c r="I175" s="140">
        <f t="shared" si="168"/>
        <v>497.28000000000003</v>
      </c>
      <c r="J175" s="11">
        <f t="shared" si="169"/>
        <v>607.77</v>
      </c>
      <c r="K175" s="11">
        <f t="shared" si="170"/>
        <v>12155.4</v>
      </c>
      <c r="P175" s="159">
        <f t="shared" si="171"/>
        <v>4.4072972055725574E-3</v>
      </c>
    </row>
    <row r="176" spans="2:16" ht="50.1" customHeight="1" x14ac:dyDescent="0.25">
      <c r="B176" s="9" t="s">
        <v>4667</v>
      </c>
      <c r="C176" s="56">
        <v>86927</v>
      </c>
      <c r="D176" s="13" t="str">
        <f>VLOOKUP(C176,'SINAPI-COMP'!$B:$E,2,FALSE)</f>
        <v>TANQUE DE MÁRMORE SINTÉTICO SUSPENSO, 22L OU EQUIVALENTE, INCLUSO SIFÃO TIPO GARRAFA EM PVC, VÁLVULA PLÁSTICA E TORNEIRA DE METAL CROMADO PADRÃO POPULAR - FORNEC. E INSTALAÇÃO. AF_01/2020</v>
      </c>
      <c r="E176" s="10" t="str">
        <f>VLOOKUP(C176,'SINAPI-COMP'!$B:$E,3,FALSE)</f>
        <v>UN</v>
      </c>
      <c r="F176" s="142">
        <f t="shared" si="167"/>
        <v>20</v>
      </c>
      <c r="G176" s="66">
        <f>VLOOKUP(B176,MECALC!$B:$H,7,0)</f>
        <v>1</v>
      </c>
      <c r="H176" s="139">
        <f>VLOOKUP(C176,'SINAPI-COMP'!$B:$E,4,FALSE)</f>
        <v>467.51</v>
      </c>
      <c r="I176" s="140">
        <f t="shared" ref="I176:I178" si="172">H176</f>
        <v>467.51</v>
      </c>
      <c r="J176" s="11">
        <f t="shared" si="169"/>
        <v>571.39</v>
      </c>
      <c r="K176" s="11">
        <f t="shared" ref="K176:K178" si="173">TRUNC(J176*F176,2)</f>
        <v>11427.8</v>
      </c>
      <c r="P176" s="159">
        <f t="shared" si="171"/>
        <v>4.1434844600623643E-3</v>
      </c>
    </row>
    <row r="177" spans="2:16" ht="35.1" customHeight="1" x14ac:dyDescent="0.25">
      <c r="B177" s="9" t="s">
        <v>4668</v>
      </c>
      <c r="C177" s="56">
        <v>86931</v>
      </c>
      <c r="D177" s="13" t="str">
        <f>VLOOKUP(C177,'SINAPI-COMP'!$B:$E,2,FALSE)</f>
        <v>VASO SANITÁRIO SIFONADO COM CAIXA ACOPLADA LOUÇA BRANCA, INCLUSO ENGATE FLEXÍVEL EM PLÁSTICO BRANCO, 1/2 X 40CM - FORNECIMENTO E INSTALAÇÃO. AF_01/2020</v>
      </c>
      <c r="E177" s="10" t="str">
        <f>VLOOKUP(C177,'SINAPI-COMP'!$B:$E,3,FALSE)</f>
        <v>UN</v>
      </c>
      <c r="F177" s="142">
        <f t="shared" si="167"/>
        <v>20</v>
      </c>
      <c r="G177" s="66">
        <f>VLOOKUP(B177,MECALC!$B:$H,7,0)</f>
        <v>1</v>
      </c>
      <c r="H177" s="139">
        <f>VLOOKUP(C177,'SINAPI-COMP'!$B:$E,4,FALSE)</f>
        <v>521.74</v>
      </c>
      <c r="I177" s="140">
        <f t="shared" si="172"/>
        <v>521.74</v>
      </c>
      <c r="J177" s="11">
        <f t="shared" si="169"/>
        <v>637.66999999999996</v>
      </c>
      <c r="K177" s="11">
        <f t="shared" si="173"/>
        <v>12753.4</v>
      </c>
      <c r="P177" s="159">
        <f t="shared" si="171"/>
        <v>4.6241196654613625E-3</v>
      </c>
    </row>
    <row r="178" spans="2:16" ht="35.1" customHeight="1" x14ac:dyDescent="0.25">
      <c r="B178" s="9" t="s">
        <v>4669</v>
      </c>
      <c r="C178" s="56">
        <v>100860</v>
      </c>
      <c r="D178" s="13" t="str">
        <f>VLOOKUP(C178,'SINAPI-COMP'!$B:$E,2,FALSE)</f>
        <v>CHUVEIRO ELÉTRICO COMUM CORPO PLÁSTICO, TIPO DUCHA - FORNECIMENTO E INSTALAÇÃO. AF_01/2020</v>
      </c>
      <c r="E178" s="10" t="str">
        <f>VLOOKUP(C178,'SINAPI-COMP'!$B:$E,3,FALSE)</f>
        <v>UN</v>
      </c>
      <c r="F178" s="142">
        <f t="shared" si="167"/>
        <v>20</v>
      </c>
      <c r="G178" s="66">
        <f>VLOOKUP(B178,MECALC!$B:$H,7,0)</f>
        <v>1</v>
      </c>
      <c r="H178" s="139">
        <f>VLOOKUP(C178,'SINAPI-COMP'!$B:$E,4,FALSE)</f>
        <v>112.95</v>
      </c>
      <c r="I178" s="140">
        <f t="shared" si="172"/>
        <v>112.95</v>
      </c>
      <c r="J178" s="11">
        <f t="shared" si="169"/>
        <v>138.04</v>
      </c>
      <c r="K178" s="11">
        <f t="shared" si="173"/>
        <v>2760.8</v>
      </c>
      <c r="P178" s="159">
        <f t="shared" si="171"/>
        <v>1.0010091091321319E-3</v>
      </c>
    </row>
    <row r="179" spans="2:16" ht="35.1" customHeight="1" x14ac:dyDescent="0.25">
      <c r="B179" s="9" t="s">
        <v>15155</v>
      </c>
      <c r="C179" s="56">
        <v>100866</v>
      </c>
      <c r="D179" s="13" t="str">
        <f>VLOOKUP(C179,'SINAPI-COMP'!$B:$E,2,FALSE)</f>
        <v>BARRA DE APOIO RETA, EM ACO INOX POLIDO, COMPRIMENTO 60CM, FIXADA NA PAREDE - FORNECIMENTO E INSTALAÇÃO. AF_01/2020</v>
      </c>
      <c r="E179" s="10" t="str">
        <f>VLOOKUP(C179,'SINAPI-COMP'!$B:$E,3,FALSE)</f>
        <v>UN</v>
      </c>
      <c r="F179" s="142">
        <f>G179*$D$10*0.15</f>
        <v>6</v>
      </c>
      <c r="G179" s="66">
        <f>VLOOKUP(B179,MECALC!$B:$H,7,0)</f>
        <v>2</v>
      </c>
      <c r="H179" s="139">
        <f>VLOOKUP(C179,'SINAPI-COMP'!$B:$E,4,FALSE)</f>
        <v>317.95999999999998</v>
      </c>
      <c r="I179" s="140">
        <f t="shared" ref="I179:I182" si="174">H179</f>
        <v>317.95999999999998</v>
      </c>
      <c r="J179" s="11">
        <f t="shared" ref="J179:J182" si="175">TRUNC(I179*(1+$K$9),2)</f>
        <v>388.61</v>
      </c>
      <c r="K179" s="11">
        <f t="shared" ref="K179:K182" si="176">TRUNC(J179*F179,2)</f>
        <v>2331.66</v>
      </c>
      <c r="P179" s="159">
        <f t="shared" si="171"/>
        <v>8.4541180070958654E-4</v>
      </c>
    </row>
    <row r="180" spans="2:16" ht="35.1" customHeight="1" x14ac:dyDescent="0.25">
      <c r="B180" s="9" t="s">
        <v>15156</v>
      </c>
      <c r="C180" s="56">
        <v>100867</v>
      </c>
      <c r="D180" s="13" t="str">
        <f>VLOOKUP(C180,'SINAPI-COMP'!$B:$E,2,FALSE)</f>
        <v>BARRA DE APOIO RETA, EM ACO INOX POLIDO, COMPRIMENTO 70 CM, FIXADA NA PAREDE - FORNECIMENTO E INSTALAÇÃO. AF_01/2020</v>
      </c>
      <c r="E180" s="10" t="str">
        <f>VLOOKUP(C180,'SINAPI-COMP'!$B:$E,3,FALSE)</f>
        <v>UN</v>
      </c>
      <c r="F180" s="142">
        <f t="shared" ref="F180:F182" si="177">G180*$D$10*0.15</f>
        <v>12</v>
      </c>
      <c r="G180" s="66">
        <f>VLOOKUP(B180,MECALC!$B:$H,7,0)</f>
        <v>4</v>
      </c>
      <c r="H180" s="139">
        <f>VLOOKUP(C180,'SINAPI-COMP'!$B:$E,4,FALSE)</f>
        <v>336.96</v>
      </c>
      <c r="I180" s="140">
        <f t="shared" si="174"/>
        <v>336.96</v>
      </c>
      <c r="J180" s="11">
        <f t="shared" si="175"/>
        <v>411.83</v>
      </c>
      <c r="K180" s="11">
        <f t="shared" si="176"/>
        <v>4941.96</v>
      </c>
      <c r="P180" s="159">
        <f t="shared" si="171"/>
        <v>1.7918527155051545E-3</v>
      </c>
    </row>
    <row r="181" spans="2:16" ht="35.1" customHeight="1" x14ac:dyDescent="0.25">
      <c r="B181" s="9" t="s">
        <v>15157</v>
      </c>
      <c r="C181" s="56">
        <v>100868</v>
      </c>
      <c r="D181" s="13" t="str">
        <f>VLOOKUP(C181,'SINAPI-COMP'!$B:$E,2,FALSE)</f>
        <v>BARRA DE APOIO RETA, EM ACO INOX POLIDO, COMPRIMENTO 80 CM, FIXADA NA PAREDE - FORNECIMENTO E INSTALAÇÃO. AF_01/2020</v>
      </c>
      <c r="E181" s="10" t="str">
        <f>VLOOKUP(C181,'SINAPI-COMP'!$B:$E,3,FALSE)</f>
        <v>UN</v>
      </c>
      <c r="F181" s="142">
        <f t="shared" si="177"/>
        <v>6</v>
      </c>
      <c r="G181" s="66">
        <f>VLOOKUP(B181,MECALC!$B:$H,7,0)</f>
        <v>2</v>
      </c>
      <c r="H181" s="139">
        <f>VLOOKUP(C181,'SINAPI-COMP'!$B:$E,4,FALSE)</f>
        <v>349.6</v>
      </c>
      <c r="I181" s="140">
        <f t="shared" si="174"/>
        <v>349.6</v>
      </c>
      <c r="J181" s="11">
        <f t="shared" si="175"/>
        <v>427.28</v>
      </c>
      <c r="K181" s="11">
        <f t="shared" si="176"/>
        <v>2563.6799999999998</v>
      </c>
      <c r="P181" s="159">
        <f t="shared" si="171"/>
        <v>9.2953746482898566E-4</v>
      </c>
    </row>
    <row r="182" spans="2:16" ht="35.1" customHeight="1" x14ac:dyDescent="0.25">
      <c r="B182" s="9" t="s">
        <v>15158</v>
      </c>
      <c r="C182" s="56">
        <v>100875</v>
      </c>
      <c r="D182" s="13" t="str">
        <f>VLOOKUP(C182,'SINAPI-COMP'!$B:$E,2,FALSE)</f>
        <v>BANCO ARTICULADO, EM ACO INOX, PARA PCD, FIXADO NA PAREDE - FORNECIMENTO E INSTALAÇÃO. AF_01/2020</v>
      </c>
      <c r="E182" s="10" t="str">
        <f>VLOOKUP(C182,'SINAPI-COMP'!$B:$E,3,FALSE)</f>
        <v>UN</v>
      </c>
      <c r="F182" s="142">
        <f t="shared" si="177"/>
        <v>3</v>
      </c>
      <c r="G182" s="66">
        <f>VLOOKUP(B182,MECALC!$B:$H,7,0)</f>
        <v>1</v>
      </c>
      <c r="H182" s="139">
        <f>VLOOKUP(C182,'SINAPI-COMP'!$B:$E,4,FALSE)</f>
        <v>1075.9000000000001</v>
      </c>
      <c r="I182" s="140">
        <f t="shared" si="174"/>
        <v>1075.9000000000001</v>
      </c>
      <c r="J182" s="11">
        <f t="shared" si="175"/>
        <v>1314.96</v>
      </c>
      <c r="K182" s="11">
        <f t="shared" si="176"/>
        <v>3944.88</v>
      </c>
      <c r="P182" s="159">
        <f t="shared" si="171"/>
        <v>1.4303320828865417E-3</v>
      </c>
    </row>
    <row r="183" spans="2:16" x14ac:dyDescent="0.25">
      <c r="C183" s="51"/>
      <c r="F183" s="89"/>
      <c r="G183" s="89"/>
      <c r="I183" s="89"/>
      <c r="P183" s="159">
        <f t="shared" si="171"/>
        <v>0</v>
      </c>
    </row>
    <row r="184" spans="2:16" ht="30" customHeight="1" x14ac:dyDescent="0.25">
      <c r="B184" s="101">
        <v>18</v>
      </c>
      <c r="C184" s="106"/>
      <c r="D184" s="103" t="s">
        <v>15167</v>
      </c>
      <c r="E184" s="104"/>
      <c r="F184" s="107"/>
      <c r="G184" s="107"/>
      <c r="H184" s="103" t="s">
        <v>4510</v>
      </c>
      <c r="I184" s="107"/>
      <c r="J184" s="104"/>
      <c r="K184" s="105">
        <f>SUM(K185:K188)</f>
        <v>35199.189999999995</v>
      </c>
      <c r="L184" s="8"/>
      <c r="P184" s="159"/>
    </row>
    <row r="185" spans="2:16" ht="20.100000000000001" customHeight="1" x14ac:dyDescent="0.25">
      <c r="B185" s="9" t="s">
        <v>4670</v>
      </c>
      <c r="C185" s="56">
        <v>99814</v>
      </c>
      <c r="D185" s="13" t="str">
        <f>VLOOKUP(C185,'SINAPI-COMP'!$B:$E,2,FALSE)</f>
        <v>LIMPEZA DE SUPERFÍCIE COM JATO DE ALTA PRESSÃO. AF_04/2019</v>
      </c>
      <c r="E185" s="10" t="str">
        <f>VLOOKUP(C185,'SINAPI-COMP'!$B:$E,3,FALSE)</f>
        <v>M2</v>
      </c>
      <c r="F185" s="142">
        <f t="shared" ref="F185:F186" si="178">G185*$D$10</f>
        <v>1014</v>
      </c>
      <c r="G185" s="66">
        <f>VLOOKUP(B185,MECALC!$B:$H,7,0)</f>
        <v>50.7</v>
      </c>
      <c r="H185" s="139">
        <f>VLOOKUP(C185,'SINAPI-COMP'!$B:$E,4,FALSE)</f>
        <v>1.92</v>
      </c>
      <c r="I185" s="140">
        <f t="shared" ref="I185:I186" si="179">H185</f>
        <v>1.92</v>
      </c>
      <c r="J185" s="11">
        <f t="shared" ref="J185:J186" si="180">TRUNC(I185*(1+$K$9),2)</f>
        <v>2.34</v>
      </c>
      <c r="K185" s="11">
        <f t="shared" ref="K185:K186" si="181">TRUNC(J185*F185,2)</f>
        <v>2372.7600000000002</v>
      </c>
      <c r="P185" s="159">
        <f>K185/K$192</f>
        <v>8.6031381258488753E-4</v>
      </c>
    </row>
    <row r="186" spans="2:16" ht="35.1" customHeight="1" x14ac:dyDescent="0.25">
      <c r="B186" s="9" t="s">
        <v>4707</v>
      </c>
      <c r="C186" s="56">
        <v>103946</v>
      </c>
      <c r="D186" s="13" t="str">
        <f>VLOOKUP(C186,'SINAPI-COMP'!$B:$E,2,FALSE)</f>
        <v>PLANTIO DE GRAMA ESMERALDA OU SÃO CARLOS OU CURITIBANA, EM PLACAS. AF_07/2024</v>
      </c>
      <c r="E186" s="10" t="str">
        <f>VLOOKUP(C186,'SINAPI-COMP'!$B:$E,3,FALSE)</f>
        <v>M2</v>
      </c>
      <c r="F186" s="142">
        <f t="shared" si="178"/>
        <v>1702.4</v>
      </c>
      <c r="G186" s="66">
        <f>VLOOKUP(B186,MECALC!$B:$H,7,0)</f>
        <v>85.12</v>
      </c>
      <c r="H186" s="139">
        <f>VLOOKUP(C186,'SINAPI-COMP'!$B:$E,4,FALSE)</f>
        <v>14.06</v>
      </c>
      <c r="I186" s="140">
        <f t="shared" si="179"/>
        <v>14.06</v>
      </c>
      <c r="J186" s="11">
        <f t="shared" si="180"/>
        <v>17.18</v>
      </c>
      <c r="K186" s="11">
        <f t="shared" si="181"/>
        <v>29247.23</v>
      </c>
      <c r="L186" s="17" t="s">
        <v>5356</v>
      </c>
      <c r="P186" s="159">
        <f>K186/K$192</f>
        <v>1.0604442062765344E-2</v>
      </c>
    </row>
    <row r="187" spans="2:16" ht="35.1" customHeight="1" x14ac:dyDescent="0.25">
      <c r="B187" s="9" t="s">
        <v>15163</v>
      </c>
      <c r="C187" s="56">
        <v>98511</v>
      </c>
      <c r="D187" s="13" t="str">
        <f>VLOOKUP(C187,'SINAPI-COMP'!$B:$E,2,FALSE)</f>
        <v>PLANTIO DE ÁRVORE ORNAMENTAL COM ALTURA DE MUDA MAIOR QUE 2,00 M E MENOR OU IGUAL A 4,00 M . AF_07/2024</v>
      </c>
      <c r="E187" s="10" t="str">
        <f>VLOOKUP(C187,'SINAPI-COMP'!$B:$E,3,FALSE)</f>
        <v>UN</v>
      </c>
      <c r="F187" s="142">
        <f t="shared" ref="F187" si="182">G187*$D$10</f>
        <v>20</v>
      </c>
      <c r="G187" s="66">
        <f>VLOOKUP(B187,MECALC!$B:$H,7,0)</f>
        <v>1</v>
      </c>
      <c r="H187" s="139">
        <f>VLOOKUP(C187,'SINAPI-COMP'!$B:$E,4,FALSE)</f>
        <v>146.43</v>
      </c>
      <c r="I187" s="140">
        <f t="shared" ref="I187" si="183">H187</f>
        <v>146.43</v>
      </c>
      <c r="J187" s="11">
        <f t="shared" ref="J187" si="184">TRUNC(I187*(1+$K$9),2)</f>
        <v>178.96</v>
      </c>
      <c r="K187" s="11">
        <f t="shared" ref="K187" si="185">TRUNC(J187*F187,2)</f>
        <v>3579.2</v>
      </c>
      <c r="L187" s="17"/>
      <c r="P187" s="159">
        <f>K187/K$192</f>
        <v>1.2977440609264438E-3</v>
      </c>
    </row>
    <row r="188" spans="2:16" x14ac:dyDescent="0.25">
      <c r="B188" s="51"/>
      <c r="C188" s="60"/>
      <c r="D188" s="1"/>
      <c r="E188" s="52"/>
      <c r="F188" s="55"/>
      <c r="G188" s="55"/>
      <c r="H188" s="51"/>
      <c r="I188" s="55"/>
      <c r="J188" s="53"/>
      <c r="K188" s="53"/>
      <c r="P188" s="159">
        <f>K188/K$192</f>
        <v>0</v>
      </c>
    </row>
    <row r="189" spans="2:16" ht="30" customHeight="1" x14ac:dyDescent="0.25">
      <c r="B189" s="101">
        <v>19</v>
      </c>
      <c r="C189" s="106"/>
      <c r="D189" s="103" t="s">
        <v>4705</v>
      </c>
      <c r="E189" s="104"/>
      <c r="F189" s="107"/>
      <c r="G189" s="107"/>
      <c r="H189" s="103" t="s">
        <v>4510</v>
      </c>
      <c r="I189" s="107"/>
      <c r="J189" s="104"/>
      <c r="K189" s="105">
        <f>SUM(K190:K191)</f>
        <v>131334.12</v>
      </c>
      <c r="P189" s="159"/>
    </row>
    <row r="190" spans="2:16" ht="50.1" customHeight="1" x14ac:dyDescent="0.25">
      <c r="B190" s="9" t="s">
        <v>4706</v>
      </c>
      <c r="C190" s="68" t="s">
        <v>14022</v>
      </c>
      <c r="D190" s="156" t="str">
        <f>VLOOKUP(C190,COMPOSIÇÕES!$B:$H,2,0)</f>
        <v>ADMINISTRAÇÃO LOCAL (ENGENHEIRO, MESTRE, ETC): LIMITADO A 5%</v>
      </c>
      <c r="E190" s="10" t="s">
        <v>33</v>
      </c>
      <c r="F190" s="142">
        <f>G190</f>
        <v>1</v>
      </c>
      <c r="G190" s="66">
        <f>VLOOKUP(B190,MECALC!$B:$H,7,0)</f>
        <v>1</v>
      </c>
      <c r="H190" s="140">
        <f>TRUNC(SUMIF(H15:H188,"CUSTO TOTAL DO ITEM",K15:K188)*M3/(1+K9),2)</f>
        <v>107457.15</v>
      </c>
      <c r="I190" s="140">
        <f t="shared" ref="I190" si="186">H190</f>
        <v>107457.15</v>
      </c>
      <c r="J190" s="11">
        <f t="shared" ref="J190" si="187">TRUNC(I190*(1+$K$9),2)</f>
        <v>131334.12</v>
      </c>
      <c r="K190" s="11">
        <f t="shared" ref="K190" si="188">TRUNC(J190*F190,2)</f>
        <v>131334.12</v>
      </c>
      <c r="L190" s="17" t="s">
        <v>5256</v>
      </c>
      <c r="P190" s="159">
        <f>K190/K$192</f>
        <v>4.7619041748715049E-2</v>
      </c>
    </row>
    <row r="191" spans="2:16" x14ac:dyDescent="0.25">
      <c r="C191" s="51"/>
    </row>
    <row r="192" spans="2:16" ht="20.100000000000001" customHeight="1" x14ac:dyDescent="0.25">
      <c r="B192" s="27" t="s">
        <v>4671</v>
      </c>
      <c r="C192" s="6"/>
      <c r="D192" s="6"/>
      <c r="E192" s="6"/>
      <c r="F192" s="6"/>
      <c r="G192" s="6"/>
      <c r="H192" s="6"/>
      <c r="I192" s="6"/>
      <c r="J192" s="6"/>
      <c r="K192" s="28">
        <f>SUMIF(H15:H191,"CUSTO TOTAL DO ITEM",K15:K191)</f>
        <v>2758016.8600000003</v>
      </c>
      <c r="L192" s="85"/>
    </row>
    <row r="197" spans="10:10" x14ac:dyDescent="0.25">
      <c r="J197" s="158"/>
    </row>
  </sheetData>
  <mergeCells count="2">
    <mergeCell ref="M13:O13"/>
    <mergeCell ref="B13:K13"/>
  </mergeCells>
  <phoneticPr fontId="4" type="noConversion"/>
  <conditionalFormatting sqref="J16:J21 J27:J40">
    <cfRule type="cellIs" dxfId="59" priority="146" operator="equal">
      <formula>0</formula>
    </cfRule>
  </conditionalFormatting>
  <conditionalFormatting sqref="J24">
    <cfRule type="cellIs" dxfId="58" priority="145" operator="equal">
      <formula>0</formula>
    </cfRule>
  </conditionalFormatting>
  <conditionalFormatting sqref="J43:J50">
    <cfRule type="cellIs" dxfId="57" priority="6" operator="equal">
      <formula>0</formula>
    </cfRule>
  </conditionalFormatting>
  <conditionalFormatting sqref="J53">
    <cfRule type="cellIs" dxfId="56" priority="142" operator="equal">
      <formula>0</formula>
    </cfRule>
  </conditionalFormatting>
  <conditionalFormatting sqref="J56:J58">
    <cfRule type="cellIs" dxfId="55" priority="37" operator="equal">
      <formula>0</formula>
    </cfRule>
  </conditionalFormatting>
  <conditionalFormatting sqref="J61:J64">
    <cfRule type="cellIs" dxfId="54" priority="139" operator="equal">
      <formula>0</formula>
    </cfRule>
  </conditionalFormatting>
  <conditionalFormatting sqref="J67:J71">
    <cfRule type="cellIs" dxfId="53" priority="35" operator="equal">
      <formula>0</formula>
    </cfRule>
  </conditionalFormatting>
  <conditionalFormatting sqref="J75:J76">
    <cfRule type="cellIs" dxfId="52" priority="136" operator="equal">
      <formula>0</formula>
    </cfRule>
  </conditionalFormatting>
  <conditionalFormatting sqref="J78:J79">
    <cfRule type="cellIs" dxfId="51" priority="33" operator="equal">
      <formula>0</formula>
    </cfRule>
  </conditionalFormatting>
  <conditionalFormatting sqref="J82:J85">
    <cfRule type="cellIs" dxfId="50" priority="31" operator="equal">
      <formula>0</formula>
    </cfRule>
  </conditionalFormatting>
  <conditionalFormatting sqref="J88">
    <cfRule type="cellIs" dxfId="49" priority="131" operator="equal">
      <formula>0</formula>
    </cfRule>
  </conditionalFormatting>
  <conditionalFormatting sqref="J91">
    <cfRule type="cellIs" dxfId="48" priority="130" operator="equal">
      <formula>0</formula>
    </cfRule>
  </conditionalFormatting>
  <conditionalFormatting sqref="J95:J98">
    <cfRule type="cellIs" dxfId="47" priority="27" operator="equal">
      <formula>0</formula>
    </cfRule>
  </conditionalFormatting>
  <conditionalFormatting sqref="J100">
    <cfRule type="cellIs" dxfId="46" priority="127" operator="equal">
      <formula>0</formula>
    </cfRule>
  </conditionalFormatting>
  <conditionalFormatting sqref="J103:J128">
    <cfRule type="cellIs" dxfId="45" priority="3" operator="equal">
      <formula>0</formula>
    </cfRule>
  </conditionalFormatting>
  <conditionalFormatting sqref="J131:J152">
    <cfRule type="cellIs" dxfId="44" priority="123" operator="equal">
      <formula>0</formula>
    </cfRule>
  </conditionalFormatting>
  <conditionalFormatting sqref="J155:J171">
    <cfRule type="cellIs" dxfId="43" priority="122" operator="equal">
      <formula>0</formula>
    </cfRule>
  </conditionalFormatting>
  <conditionalFormatting sqref="J174:J182">
    <cfRule type="cellIs" dxfId="42" priority="121" operator="equal">
      <formula>0</formula>
    </cfRule>
  </conditionalFormatting>
  <conditionalFormatting sqref="J185:J187">
    <cfRule type="cellIs" dxfId="41" priority="119" operator="equal">
      <formula>0</formula>
    </cfRule>
  </conditionalFormatting>
  <conditionalFormatting sqref="J190">
    <cfRule type="cellIs" dxfId="40" priority="118" operator="equal">
      <formula>0</formula>
    </cfRule>
  </conditionalFormatting>
  <conditionalFormatting sqref="P1:P1048576">
    <cfRule type="cellIs" dxfId="39" priority="1" operator="greaterThan">
      <formula>0.04</formula>
    </cfRule>
  </conditionalFormatting>
  <printOptions horizontalCentered="1"/>
  <pageMargins left="0.78740157480314965" right="0.27559055118110237" top="0.27559055118110237" bottom="0.27559055118110237" header="0.31496062992125984" footer="0.31496062992125984"/>
  <pageSetup paperSize="9" scale="56" fitToHeight="0" orientation="portrait" r:id="rId1"/>
  <drawing r:id="rId2"/>
  <extLst>
    <ext xmlns:x14="http://schemas.microsoft.com/office/spreadsheetml/2009/9/main" uri="{78C0D931-6437-407d-A8EE-F0AAD7539E65}">
      <x14:conditionalFormattings>
        <x14:conditionalFormatting xmlns:xm="http://schemas.microsoft.com/office/excel/2006/main">
          <x14:cfRule type="cellIs" priority="115" operator="notEqual" id="{D8BBD7D4-BB69-4C1B-92AB-700A5D802890}">
            <xm:f>VLOOKUP(B16,MECALC!$B:$H,6,0)</xm:f>
            <x14:dxf>
              <font>
                <color rgb="FF9C0006"/>
              </font>
              <fill>
                <patternFill>
                  <bgColor rgb="FFFFC7CE"/>
                </patternFill>
              </fill>
            </x14:dxf>
          </x14:cfRule>
          <xm:sqref>F16:F21 F24 F27:F40 F43:F50 F53 F56:F58 F61:F64 F67:F71 F75:F76 F78:F79 F82:F85 F88 F91 F95:F98 F100 F103:F128 F131:F152 F155:F171 F174:F182 F185:F187 F190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2F0B0-3112-4E96-915E-9651B200E299}">
  <sheetPr>
    <tabColor theme="9" tint="0.39997558519241921"/>
    <pageSetUpPr fitToPage="1"/>
  </sheetPr>
  <dimension ref="B7:J189"/>
  <sheetViews>
    <sheetView showGridLines="0" view="pageBreakPreview" topLeftCell="B180" zoomScale="70" zoomScaleNormal="100" zoomScaleSheetLayoutView="70" workbookViewId="0">
      <selection activeCell="D195" sqref="D195"/>
    </sheetView>
  </sheetViews>
  <sheetFormatPr defaultColWidth="9.140625" defaultRowHeight="15" x14ac:dyDescent="0.25"/>
  <cols>
    <col min="1" max="2" width="9.140625" style="35"/>
    <col min="3" max="3" width="18.7109375" style="35" customWidth="1"/>
    <col min="4" max="5" width="67.28515625" style="35" customWidth="1"/>
    <col min="6" max="6" width="9.140625" style="35" customWidth="1"/>
    <col min="7" max="7" width="13.140625" style="35" bestFit="1" customWidth="1"/>
    <col min="8" max="8" width="12.7109375" style="35" customWidth="1"/>
    <col min="9" max="9" width="14.42578125" style="35" bestFit="1" customWidth="1"/>
    <col min="10" max="16384" width="9.140625" style="35"/>
  </cols>
  <sheetData>
    <row r="7" spans="2:9" ht="20.100000000000001" customHeight="1" x14ac:dyDescent="0.25">
      <c r="C7" s="2" t="s">
        <v>0</v>
      </c>
      <c r="D7" s="4" t="str">
        <f>RESUMO!C7</f>
        <v>FHNIS</v>
      </c>
      <c r="E7" s="4"/>
      <c r="F7" s="1"/>
      <c r="G7" s="1"/>
    </row>
    <row r="8" spans="2:9" ht="20.100000000000001" customHeight="1" x14ac:dyDescent="0.25">
      <c r="C8" s="2" t="s">
        <v>2</v>
      </c>
      <c r="D8" s="4" t="str">
        <f>RESUMO!C8</f>
        <v>MS</v>
      </c>
      <c r="E8" s="4"/>
      <c r="F8" s="4" t="s">
        <v>14</v>
      </c>
      <c r="G8" s="84">
        <f>RESUMO!E8</f>
        <v>45965</v>
      </c>
    </row>
    <row r="9" spans="2:9" ht="20.100000000000001" customHeight="1" x14ac:dyDescent="0.25">
      <c r="C9" s="2" t="s">
        <v>21</v>
      </c>
      <c r="D9" s="2">
        <f>RESUMO!C9</f>
        <v>51.53</v>
      </c>
      <c r="E9" s="2"/>
    </row>
    <row r="10" spans="2:9" ht="20.100000000000001" customHeight="1" x14ac:dyDescent="0.25">
      <c r="C10" s="4" t="s">
        <v>16</v>
      </c>
      <c r="D10" s="2">
        <f>RESUMO!C10</f>
        <v>20</v>
      </c>
      <c r="E10" s="2"/>
    </row>
    <row r="11" spans="2:9" ht="15.75" thickBot="1" x14ac:dyDescent="0.3"/>
    <row r="12" spans="2:9" ht="30" customHeight="1" thickBot="1" x14ac:dyDescent="0.3">
      <c r="B12" s="161" t="s">
        <v>4505</v>
      </c>
      <c r="C12" s="162"/>
      <c r="D12" s="162"/>
      <c r="E12" s="162"/>
      <c r="F12" s="162"/>
      <c r="G12" s="163"/>
    </row>
    <row r="13" spans="2:9" ht="32.450000000000003" customHeight="1" x14ac:dyDescent="0.25">
      <c r="B13" s="25" t="s">
        <v>3</v>
      </c>
      <c r="C13" s="24" t="s">
        <v>4</v>
      </c>
      <c r="D13" s="25" t="s">
        <v>18</v>
      </c>
      <c r="E13" s="25" t="s">
        <v>4708</v>
      </c>
      <c r="F13" s="26" t="s">
        <v>9</v>
      </c>
      <c r="G13" s="26" t="str">
        <f>"QUANT. P/ "&amp;D10&amp;"UH"</f>
        <v>QUANT. P/ 20UH</v>
      </c>
      <c r="H13" s="3" t="s">
        <v>4506</v>
      </c>
    </row>
    <row r="14" spans="2:9" ht="30" customHeight="1" x14ac:dyDescent="0.25">
      <c r="B14" s="101">
        <v>1</v>
      </c>
      <c r="C14" s="106"/>
      <c r="D14" s="103" t="str">
        <f>VLOOKUP(B14,PLANILHA!$B:$K,3,0)</f>
        <v>SERVIÇOS PRELIMINARES</v>
      </c>
      <c r="E14" s="103"/>
      <c r="F14" s="104"/>
      <c r="G14" s="112"/>
      <c r="H14" s="88"/>
    </row>
    <row r="15" spans="2:9" ht="20.100000000000001" customHeight="1" x14ac:dyDescent="0.25">
      <c r="B15" s="9" t="s">
        <v>11</v>
      </c>
      <c r="C15" s="9">
        <f>VLOOKUP(B15,PLANILHA!$B:$K,2,0)</f>
        <v>98519</v>
      </c>
      <c r="D15" s="13" t="str">
        <f>VLOOKUP(B15,PLANILHA!$B:$K,3,0)</f>
        <v>REVOLVIMENTO E LIMPEZA MANUAL DE SOLO. AF_07/2024</v>
      </c>
      <c r="E15" s="169" t="s">
        <v>15154</v>
      </c>
      <c r="F15" s="9" t="str">
        <f>VLOOKUP(B15,PLANILHA!$B:$K,4,0)</f>
        <v>M2</v>
      </c>
      <c r="G15" s="18">
        <f>H15*$D$10</f>
        <v>1030.5999999999999</v>
      </c>
      <c r="H15" s="19">
        <v>51.53</v>
      </c>
      <c r="I15" s="51" t="b">
        <f>G15=VLOOKUP(B15,PLANILHA!$B:$K,5,0)</f>
        <v>1</v>
      </c>
    </row>
    <row r="16" spans="2:9" ht="35.1" customHeight="1" x14ac:dyDescent="0.25">
      <c r="B16" s="9" t="s">
        <v>4507</v>
      </c>
      <c r="C16" s="9" t="str">
        <f>VLOOKUP(B16,PLANILHA!$B:$K,2,0)</f>
        <v>010100000</v>
      </c>
      <c r="D16" s="13" t="str">
        <f>VLOOKUP(B16,PLANILHA!$B:$K,3,0)</f>
        <v>LOCAÇÃO CONVENCIONAL DE OBRA ATRAVÉS DE GABARITO DE TÁBUAS CORRIDAS PONTALETADAS, COM REAPROVEITAMENTO DE 3 VEZES</v>
      </c>
      <c r="E16" s="171"/>
      <c r="F16" s="9" t="str">
        <f>VLOOKUP(B16,PLANILHA!$B:$K,4,0)</f>
        <v>M2</v>
      </c>
      <c r="G16" s="18">
        <f t="shared" ref="G16" si="0">H16*$D$10</f>
        <v>1030.5999999999999</v>
      </c>
      <c r="H16" s="19">
        <v>51.53</v>
      </c>
      <c r="I16" s="51" t="b">
        <f>G16=VLOOKUP(B16,PLANILHA!$B:$K,5,0)</f>
        <v>1</v>
      </c>
    </row>
    <row r="17" spans="2:10" ht="50.1" customHeight="1" x14ac:dyDescent="0.25">
      <c r="B17" s="9" t="s">
        <v>5360</v>
      </c>
      <c r="C17" s="10" t="str">
        <f>VLOOKUP(B17,PLANILHA!$B:$K,2,0)</f>
        <v>010100004</v>
      </c>
      <c r="D17" s="13" t="str">
        <f>VLOOKUP(B17,PLANILHA!$B:$K,3,0)</f>
        <v>LOCAÇÃO DE CONTAINER PARA DEPÓSITO DE (2,30 X 6,00M), ALT. 2,50M, SEM DIVISÓRIAS INTERNAS E SEM SANITÁRIO, EXC. TRANSP./CARGA/DESCARGA</v>
      </c>
      <c r="E17" s="9" t="s">
        <v>4696</v>
      </c>
      <c r="F17" s="9" t="str">
        <f>VLOOKUP(B17,PLANILHA!$B:$K,4,0)</f>
        <v>MÊS</v>
      </c>
      <c r="G17" s="18">
        <f>H17</f>
        <v>18</v>
      </c>
      <c r="H17" s="19">
        <v>18</v>
      </c>
      <c r="I17" s="51" t="b">
        <f>G17=VLOOKUP(B17,PLANILHA!$B:$K,5,0)</f>
        <v>1</v>
      </c>
      <c r="J17" s="35" t="s">
        <v>4718</v>
      </c>
    </row>
    <row r="18" spans="2:10" ht="35.1" customHeight="1" x14ac:dyDescent="0.25">
      <c r="B18" s="9" t="s">
        <v>5361</v>
      </c>
      <c r="C18" s="9">
        <f>VLOOKUP(B18,PLANILHA!$B:$K,2,0)</f>
        <v>103689</v>
      </c>
      <c r="D18" s="13" t="str">
        <f>VLOOKUP(B18,PLANILHA!$B:$K,3,0)</f>
        <v>FORNECIMENTO E INSTALAÇÃO DE PLACA DE OBRA COM CHAPA GALVANIZADA E ESTRUTURA DE MADEIRA. AF_03/2022_PS</v>
      </c>
      <c r="E18" s="9" t="s">
        <v>5366</v>
      </c>
      <c r="F18" s="9" t="str">
        <f>VLOOKUP(B18,PLANILHA!$B:$K,4,0)</f>
        <v>M2</v>
      </c>
      <c r="G18" s="18">
        <f>H18</f>
        <v>8</v>
      </c>
      <c r="H18" s="19">
        <v>8</v>
      </c>
      <c r="I18" s="51" t="b">
        <f>G18=VLOOKUP(B18,PLANILHA!$B:$K,5,0)</f>
        <v>1</v>
      </c>
      <c r="J18" s="35" t="s">
        <v>7105</v>
      </c>
    </row>
    <row r="19" spans="2:10" ht="27.75" customHeight="1" x14ac:dyDescent="0.25">
      <c r="B19" s="9" t="s">
        <v>5362</v>
      </c>
      <c r="C19" s="9" t="str">
        <f>VLOOKUP(B19,PLANILHA!$B:$K,2,0)</f>
        <v>011399003</v>
      </c>
      <c r="D19" s="13" t="str">
        <f>VLOOKUP(B19,PLANILHA!$B:$K,3,0)</f>
        <v>INSTALAÇÃO PROVISÓRIA DE ÁGUA E ESGOTO P/ CANTEIRO DE OBRA</v>
      </c>
      <c r="E19" s="169" t="s">
        <v>5367</v>
      </c>
      <c r="F19" s="9" t="str">
        <f>VLOOKUP(B19,PLANILHA!$B:$K,4,0)</f>
        <v>UN</v>
      </c>
      <c r="G19" s="18">
        <f>H19</f>
        <v>1</v>
      </c>
      <c r="H19" s="19">
        <v>1</v>
      </c>
      <c r="I19" s="51" t="b">
        <f>G19=VLOOKUP(B19,PLANILHA!$B:$K,5,0)</f>
        <v>1</v>
      </c>
    </row>
    <row r="20" spans="2:10" ht="31.5" customHeight="1" x14ac:dyDescent="0.25">
      <c r="B20" s="9" t="s">
        <v>5363</v>
      </c>
      <c r="C20" s="9" t="str">
        <f>VLOOKUP(B20,PLANILHA!$B:$K,2,0)</f>
        <v>011299000</v>
      </c>
      <c r="D20" s="13" t="str">
        <f>VLOOKUP(B20,PLANILHA!$B:$K,3,0)</f>
        <v xml:space="preserve">INSTALAÇÃO/LIGAÇÃO PROVISÓRIA DE ENERGIA ELÉTRICA DE BAIXA TENSÃO </v>
      </c>
      <c r="E20" s="171"/>
      <c r="F20" s="9" t="str">
        <f>VLOOKUP(B20,PLANILHA!$B:$K,4,0)</f>
        <v>UN</v>
      </c>
      <c r="G20" s="18">
        <f>H20</f>
        <v>1</v>
      </c>
      <c r="H20" s="19">
        <v>1</v>
      </c>
      <c r="I20" s="51" t="b">
        <f>G20=VLOOKUP(B20,PLANILHA!$B:$K,5,0)</f>
        <v>1</v>
      </c>
    </row>
    <row r="21" spans="2:10" x14ac:dyDescent="0.25">
      <c r="C21" s="51"/>
      <c r="G21" s="89"/>
      <c r="H21" s="89"/>
    </row>
    <row r="22" spans="2:10" ht="30" customHeight="1" x14ac:dyDescent="0.25">
      <c r="B22" s="101">
        <v>2</v>
      </c>
      <c r="C22" s="106"/>
      <c r="D22" s="103" t="str">
        <f>VLOOKUP(B22,PLANILHA!$B:$K,3,0)</f>
        <v>SERVIÇOS EM TERRA</v>
      </c>
      <c r="E22" s="103"/>
      <c r="F22" s="104"/>
      <c r="G22" s="111"/>
      <c r="H22" s="91"/>
    </row>
    <row r="23" spans="2:10" ht="30" x14ac:dyDescent="0.25">
      <c r="B23" s="9" t="s">
        <v>4512</v>
      </c>
      <c r="C23" s="9">
        <f>VLOOKUP(B23,PLANILHA!$B:$K,2,0)</f>
        <v>401001126</v>
      </c>
      <c r="D23" s="13" t="str">
        <f>VLOOKUP(B23,PLANILHA!$B:$K,3,0)</f>
        <v>ATERRO MANUAL EM CAMADAS DE 20 CM, UMIDECIDAS E FORTEMENTE APILOADAS, COM AQUISICAO DE TERRA</v>
      </c>
      <c r="E23" s="10" t="s">
        <v>15153</v>
      </c>
      <c r="F23" s="9" t="str">
        <f>VLOOKUP(B23,PLANILHA!$B:$K,4,0)</f>
        <v>M3</v>
      </c>
      <c r="G23" s="18">
        <f t="shared" ref="G23" si="1">H23*$D$10</f>
        <v>206.20000000000002</v>
      </c>
      <c r="H23" s="19">
        <v>10.31</v>
      </c>
      <c r="I23" s="51" t="b">
        <f>G23=VLOOKUP(B23,PLANILHA!$B:$K,5,0)</f>
        <v>1</v>
      </c>
    </row>
    <row r="24" spans="2:10" x14ac:dyDescent="0.25">
      <c r="C24" s="51"/>
      <c r="G24" s="89"/>
      <c r="H24" s="89"/>
    </row>
    <row r="25" spans="2:10" ht="30" customHeight="1" x14ac:dyDescent="0.25">
      <c r="B25" s="101">
        <v>3</v>
      </c>
      <c r="C25" s="106"/>
      <c r="D25" s="103" t="str">
        <f>VLOOKUP(B25,PLANILHA!$B:$K,3,0)</f>
        <v>FUNDAÇÕES (ESTACA, BLOCOS E VIGA BALDRAME)</v>
      </c>
      <c r="E25" s="103"/>
      <c r="F25" s="104"/>
      <c r="G25" s="111"/>
      <c r="H25" s="91"/>
    </row>
    <row r="26" spans="2:10" ht="35.1" customHeight="1" x14ac:dyDescent="0.25">
      <c r="B26" s="9" t="s">
        <v>4513</v>
      </c>
      <c r="C26" s="9">
        <f>VLOOKUP(B26,PLANILHA!$B:$K,2,0)</f>
        <v>93358</v>
      </c>
      <c r="D26" s="13" t="str">
        <f>VLOOKUP(B26,PLANILHA!$B:$K,3,0)</f>
        <v>ESCAVAÇÃO MANUAL DE VALA. AF_09/2024</v>
      </c>
      <c r="E26" s="153" t="s">
        <v>15173</v>
      </c>
      <c r="F26" s="9" t="str">
        <f>VLOOKUP(B26,PLANILHA!$B:$K,4,0)</f>
        <v>M3</v>
      </c>
      <c r="G26" s="18">
        <f t="shared" ref="G26" si="2">H26*$D$10</f>
        <v>85.600000000000009</v>
      </c>
      <c r="H26" s="19">
        <v>4.28</v>
      </c>
      <c r="I26" s="51" t="b">
        <f>G26=VLOOKUP(B26,PLANILHA!$B:$K,5,0)</f>
        <v>1</v>
      </c>
    </row>
    <row r="27" spans="2:10" ht="35.1" customHeight="1" x14ac:dyDescent="0.25">
      <c r="B27" s="9" t="s">
        <v>4514</v>
      </c>
      <c r="C27" s="9">
        <f>VLOOKUP(B27,PLANILHA!$B:$K,2,0)</f>
        <v>96617</v>
      </c>
      <c r="D27" s="13" t="str">
        <f>VLOOKUP(B27,PLANILHA!$B:$K,3,0)</f>
        <v>LASTRO DE CONCRETO MAGRO, APLICADO EM BLOCOS DE COROAMENTO OU SAPATAS, ESPESSURA DE 3 CM. AF_01/2024</v>
      </c>
      <c r="E27" s="153" t="s">
        <v>15174</v>
      </c>
      <c r="F27" s="9" t="str">
        <f>VLOOKUP(B27,PLANILHA!$B:$K,4,0)</f>
        <v>M2</v>
      </c>
      <c r="G27" s="18">
        <f t="shared" ref="G27:G33" si="3">H27*$D$10</f>
        <v>41.6</v>
      </c>
      <c r="H27" s="19">
        <v>2.08</v>
      </c>
      <c r="I27" s="51" t="b">
        <f>G27=VLOOKUP(B27,PLANILHA!$B:$K,5,0)</f>
        <v>1</v>
      </c>
    </row>
    <row r="28" spans="2:10" ht="35.1" customHeight="1" x14ac:dyDescent="0.25">
      <c r="B28" s="9" t="s">
        <v>4515</v>
      </c>
      <c r="C28" s="9">
        <f>VLOOKUP(B28,PLANILHA!$B:$K,2,0)</f>
        <v>92760</v>
      </c>
      <c r="D28" s="13" t="str">
        <f>VLOOKUP(B28,PLANILHA!$B:$K,3,0)</f>
        <v>ARMAÇÃO DE PILAR OU VIGA DE ESTRUTURA CONVENCIONAL DE CONCRETO ARMADO UTILIZANDO AÇO CA-50 DE 6,3 MM - MONTAGEM. AF_06/2022</v>
      </c>
      <c r="E28" s="153" t="s">
        <v>15175</v>
      </c>
      <c r="F28" s="9" t="str">
        <f>VLOOKUP(B28,PLANILHA!$B:$K,4,0)</f>
        <v>KG</v>
      </c>
      <c r="G28" s="18">
        <f t="shared" si="3"/>
        <v>805.8</v>
      </c>
      <c r="H28" s="19">
        <v>40.29</v>
      </c>
      <c r="I28" s="51" t="b">
        <f>G28=VLOOKUP(B28,PLANILHA!$B:$K,5,0)</f>
        <v>1</v>
      </c>
    </row>
    <row r="29" spans="2:10" ht="35.1" customHeight="1" x14ac:dyDescent="0.25">
      <c r="B29" s="9" t="s">
        <v>4516</v>
      </c>
      <c r="C29" s="9">
        <f>VLOOKUP(B29,PLANILHA!$B:$K,2,0)</f>
        <v>94971</v>
      </c>
      <c r="D29" s="13" t="str">
        <f>VLOOKUP(B29,PLANILHA!$B:$K,3,0)</f>
        <v>CONCRETO FCK = 25MPA, TRAÇO 1:2,3:2,7 (EM MASSA SECA DE CIMENTO/ AREIA MÉDIA/ BRITA 1) - PREPARO MECÂNICO COM BETONEIRA 600 L. AF_05/2021</v>
      </c>
      <c r="E29" s="153" t="s">
        <v>15176</v>
      </c>
      <c r="F29" s="9" t="str">
        <f>VLOOKUP(B29,PLANILHA!$B:$K,4,0)</f>
        <v>M3</v>
      </c>
      <c r="G29" s="18">
        <f t="shared" si="3"/>
        <v>13.4</v>
      </c>
      <c r="H29" s="19">
        <v>0.67</v>
      </c>
      <c r="I29" s="51" t="b">
        <f>G29=VLOOKUP(B29,PLANILHA!$B:$K,5,0)</f>
        <v>1</v>
      </c>
    </row>
    <row r="30" spans="2:10" ht="35.1" customHeight="1" x14ac:dyDescent="0.25">
      <c r="B30" s="9" t="s">
        <v>4517</v>
      </c>
      <c r="C30" s="9">
        <f>VLOOKUP(B30,PLANILHA!$B:$K,2,0)</f>
        <v>103670</v>
      </c>
      <c r="D30" s="13" t="str">
        <f>VLOOKUP(B30,PLANILHA!$B:$K,3,0)</f>
        <v>LANÇAMENTO COM USO DE BALDES, ADENSAMENTO E ACABAMENTO DE CONCRETO EM ESTRUTURAS. AF_02/2022</v>
      </c>
      <c r="E30" s="153" t="s">
        <v>15124</v>
      </c>
      <c r="F30" s="9" t="str">
        <f>VLOOKUP(B30,PLANILHA!$B:$K,4,0)</f>
        <v>M3</v>
      </c>
      <c r="G30" s="18">
        <f t="shared" si="3"/>
        <v>13.4</v>
      </c>
      <c r="H30" s="19">
        <f>H29</f>
        <v>0.67</v>
      </c>
      <c r="I30" s="51" t="b">
        <f>G30=VLOOKUP(B30,PLANILHA!$B:$K,5,0)</f>
        <v>1</v>
      </c>
    </row>
    <row r="31" spans="2:10" ht="35.1" customHeight="1" x14ac:dyDescent="0.25">
      <c r="B31" s="9" t="s">
        <v>7108</v>
      </c>
      <c r="C31" s="9">
        <f>VLOOKUP(B31,PLANILHA!$B:$K,2,0)</f>
        <v>93382</v>
      </c>
      <c r="D31" s="13" t="str">
        <f>VLOOKUP(B31,PLANILHA!$B:$K,3,0)</f>
        <v>REATERRO MANUAL DE VALAS, COM COMPACTADOR DE SOLOS DE PERCUSSÃO. AF_08/2023</v>
      </c>
      <c r="E31" s="153" t="s">
        <v>15125</v>
      </c>
      <c r="F31" s="9" t="str">
        <f>VLOOKUP(B31,PLANILHA!$B:$K,4,0)</f>
        <v>M3</v>
      </c>
      <c r="G31" s="18">
        <f t="shared" si="3"/>
        <v>64.2</v>
      </c>
      <c r="H31" s="19">
        <f>0.75*H26</f>
        <v>3.21</v>
      </c>
      <c r="I31" s="51" t="b">
        <f>G31=VLOOKUP(B31,PLANILHA!$B:$K,5,0)</f>
        <v>1</v>
      </c>
    </row>
    <row r="32" spans="2:10" ht="35.1" customHeight="1" x14ac:dyDescent="0.25">
      <c r="B32" s="9" t="s">
        <v>7109</v>
      </c>
      <c r="C32" s="9">
        <f>VLOOKUP(B32,PLANILHA!$B:$K,2,0)</f>
        <v>96537</v>
      </c>
      <c r="D32" s="13" t="str">
        <f>VLOOKUP(B32,PLANILHA!$B:$K,3,0)</f>
        <v>FABRICAÇÃO, MONTAGEM E DESMONTAGEM DE FÔRMA PARA BLOCO DE COROAMENTO, EM CHAPA DE MADEIRA COMPENSADA RESINADA, E=17 MM, 2 UTILIZAÇÕES. AF_01/2024</v>
      </c>
      <c r="E32" s="153" t="s">
        <v>15177</v>
      </c>
      <c r="F32" s="9" t="str">
        <f>VLOOKUP(B32,PLANILHA!$B:$K,4,0)</f>
        <v>M2</v>
      </c>
      <c r="G32" s="18">
        <f t="shared" si="3"/>
        <v>208</v>
      </c>
      <c r="H32" s="19">
        <v>10.4</v>
      </c>
      <c r="I32" s="51" t="b">
        <f>G32=VLOOKUP(B32,PLANILHA!$B:$K,5,0)</f>
        <v>1</v>
      </c>
    </row>
    <row r="33" spans="2:9" ht="35.1" customHeight="1" x14ac:dyDescent="0.25">
      <c r="B33" s="9" t="s">
        <v>7110</v>
      </c>
      <c r="C33" s="9">
        <f>VLOOKUP(B33,PLANILHA!$B:$K,2,0)</f>
        <v>101173</v>
      </c>
      <c r="D33" s="13" t="str">
        <f>VLOOKUP(B33,PLANILHA!$B:$K,3,0)</f>
        <v>ESTACA BROCA DE CONCRETO, DIÂMETRO DE 20CM, ESCAVAÇÃO MANUAL COM TRADO CONCHA, COM ARMADURA DE ARRANQUE. AF_05/2020</v>
      </c>
      <c r="E33" s="153" t="s">
        <v>15178</v>
      </c>
      <c r="F33" s="9" t="str">
        <f>VLOOKUP(B33,PLANILHA!$B:$K,4,0)</f>
        <v>M</v>
      </c>
      <c r="G33" s="18">
        <f t="shared" si="3"/>
        <v>1100</v>
      </c>
      <c r="H33" s="19">
        <v>55</v>
      </c>
      <c r="I33" s="51" t="b">
        <f>G33=VLOOKUP(B33,PLANILHA!$B:$K,5,0)</f>
        <v>1</v>
      </c>
    </row>
    <row r="34" spans="2:9" ht="35.1" customHeight="1" x14ac:dyDescent="0.25">
      <c r="B34" s="9" t="s">
        <v>15122</v>
      </c>
      <c r="C34" s="9">
        <f>VLOOKUP(B34,PLANILHA!$B:$K,2,0)</f>
        <v>96617</v>
      </c>
      <c r="D34" s="13" t="str">
        <f>VLOOKUP(B34,PLANILHA!$B:$K,3,0)</f>
        <v>LASTRO DE CONCRETO MAGRO, APLICADO EM BLOCOS DE COROAMENTO OU SAPATAS, ESPESSURA DE 3 CM. AF_01/2024</v>
      </c>
      <c r="E34" s="153" t="s">
        <v>15145</v>
      </c>
      <c r="F34" s="9" t="str">
        <f>VLOOKUP(B34,PLANILHA!$B:$K,4,0)</f>
        <v>M2</v>
      </c>
      <c r="G34" s="18">
        <f t="shared" ref="G34:G37" si="4">H34*$D$10</f>
        <v>295.59999999999997</v>
      </c>
      <c r="H34" s="19">
        <v>14.78</v>
      </c>
      <c r="I34" s="51" t="b">
        <f>G34=VLOOKUP(B34,PLANILHA!$B:$K,5,0)</f>
        <v>1</v>
      </c>
    </row>
    <row r="35" spans="2:9" ht="50.1" customHeight="1" x14ac:dyDescent="0.25">
      <c r="B35" s="9" t="s">
        <v>15126</v>
      </c>
      <c r="C35" s="9">
        <f>VLOOKUP(B35,PLANILHA!$B:$K,2,0)</f>
        <v>94971</v>
      </c>
      <c r="D35" s="13" t="str">
        <f>VLOOKUP(B35,PLANILHA!$B:$K,3,0)</f>
        <v>CONCRETO FCK = 25MPA, TRAÇO 1:2,3:2,7 (EM MASSA SECA DE CIMENTO/ AREIA MÉDIA/ BRITA 1) - PREPARO MECÂNICO COM BETONEIRA 600 L. AF_05/2021</v>
      </c>
      <c r="E35" s="124" t="s">
        <v>15146</v>
      </c>
      <c r="F35" s="9" t="str">
        <f>VLOOKUP(B35,PLANILHA!$B:$K,4,0)</f>
        <v>M3</v>
      </c>
      <c r="G35" s="18">
        <f t="shared" si="4"/>
        <v>46.6</v>
      </c>
      <c r="H35" s="19">
        <v>2.33</v>
      </c>
      <c r="I35" s="51" t="b">
        <f>G35=VLOOKUP(B35,PLANILHA!$B:$K,5,0)</f>
        <v>1</v>
      </c>
    </row>
    <row r="36" spans="2:9" ht="35.1" customHeight="1" x14ac:dyDescent="0.25">
      <c r="B36" s="9" t="s">
        <v>15127</v>
      </c>
      <c r="C36" s="9">
        <f>VLOOKUP(B36,PLANILHA!$B:$K,2,0)</f>
        <v>103670</v>
      </c>
      <c r="D36" s="13" t="str">
        <f>VLOOKUP(B36,PLANILHA!$B:$K,3,0)</f>
        <v>LANÇAMENTO COM USO DE BALDES, ADENSAMENTO E ACABAMENTO DE CONCRETO EM ESTRUTURAS. AF_02/2022</v>
      </c>
      <c r="E36" s="10" t="s">
        <v>15148</v>
      </c>
      <c r="F36" s="9" t="str">
        <f>VLOOKUP(B36,PLANILHA!$B:$K,4,0)</f>
        <v>M3</v>
      </c>
      <c r="G36" s="18">
        <f t="shared" si="4"/>
        <v>58.8</v>
      </c>
      <c r="H36" s="19">
        <v>2.94</v>
      </c>
      <c r="I36" s="51" t="b">
        <f>G36=VLOOKUP(B36,PLANILHA!$B:$K,5,0)</f>
        <v>1</v>
      </c>
    </row>
    <row r="37" spans="2:9" ht="35.1" customHeight="1" x14ac:dyDescent="0.25">
      <c r="B37" s="9" t="s">
        <v>15128</v>
      </c>
      <c r="C37" s="9">
        <f>VLOOKUP(B37,PLANILHA!$B:$K,2,0)</f>
        <v>98555</v>
      </c>
      <c r="D37" s="13" t="str">
        <f>VLOOKUP(B37,PLANILHA!$B:$K,3,0)</f>
        <v>IMPERMEABILIZAÇÃO DE SUPERFÍCIE COM ARGAMASSA POLIMÉRICA / MEMBRANA ACRÍLICA, 3 DEMÃOS. AF_09/2023</v>
      </c>
      <c r="E37" s="10" t="s">
        <v>15147</v>
      </c>
      <c r="F37" s="9" t="str">
        <f>VLOOKUP(B37,PLANILHA!$B:$K,4,0)</f>
        <v>M2</v>
      </c>
      <c r="G37" s="18">
        <f t="shared" si="4"/>
        <v>739</v>
      </c>
      <c r="H37" s="19">
        <v>36.950000000000003</v>
      </c>
      <c r="I37" s="51" t="b">
        <f>G37=VLOOKUP(B37,PLANILHA!$B:$K,5,0)</f>
        <v>1</v>
      </c>
    </row>
    <row r="38" spans="2:9" ht="45" x14ac:dyDescent="0.25">
      <c r="B38" s="9" t="s">
        <v>15171</v>
      </c>
      <c r="C38" s="9">
        <f>VLOOKUP(B38,PLANILHA!$B:$K,2,0)</f>
        <v>92759</v>
      </c>
      <c r="D38" s="13" t="str">
        <f>VLOOKUP(B38,PLANILHA!$B:$K,3,0)</f>
        <v>ARMAÇÃO DE PILAR OU VIGA DE ESTRUTURA CONVENCIONAL DE CONCRETO ARMADO UTILIZANDO AÇO CA-60 DE 5,0 MM - MONTAGEM. AF_06/2022</v>
      </c>
      <c r="E38" s="153" t="s">
        <v>15182</v>
      </c>
      <c r="F38" s="9" t="str">
        <f>VLOOKUP(B38,PLANILHA!$B:$K,4,0)</f>
        <v>KG</v>
      </c>
      <c r="G38" s="18">
        <f t="shared" ref="G38:G39" si="5">H38*$D$10</f>
        <v>758.6</v>
      </c>
      <c r="H38" s="19">
        <v>37.93</v>
      </c>
      <c r="I38" s="51" t="b">
        <f>G38=VLOOKUP(B38,PLANILHA!$B:$K,5,0)</f>
        <v>1</v>
      </c>
    </row>
    <row r="39" spans="2:9" ht="45" x14ac:dyDescent="0.25">
      <c r="B39" s="9" t="s">
        <v>15172</v>
      </c>
      <c r="C39" s="9">
        <f>VLOOKUP(B39,PLANILHA!$B:$K,2,0)</f>
        <v>92762</v>
      </c>
      <c r="D39" s="13" t="str">
        <f>VLOOKUP(B39,PLANILHA!$B:$K,3,0)</f>
        <v>ARMAÇÃO DE PILAR OU VIGA DE ESTRUTURA CONVENCIONAL DE CONCRETO ARMADO UTILIZANDO AÇO CA-50 DE 10,0 MM - MONTAGEM. AF_06/2022</v>
      </c>
      <c r="E39" s="153" t="s">
        <v>15181</v>
      </c>
      <c r="F39" s="9" t="str">
        <f>VLOOKUP(B39,PLANILHA!$B:$K,4,0)</f>
        <v>KG</v>
      </c>
      <c r="G39" s="18">
        <f t="shared" si="5"/>
        <v>2419.6</v>
      </c>
      <c r="H39" s="19">
        <v>120.98</v>
      </c>
      <c r="I39" s="51" t="b">
        <f>G39=VLOOKUP(B39,PLANILHA!$B:$K,5,0)</f>
        <v>1</v>
      </c>
    </row>
    <row r="40" spans="2:9" x14ac:dyDescent="0.25">
      <c r="C40" s="51"/>
      <c r="G40" s="89"/>
      <c r="H40" s="89"/>
    </row>
    <row r="41" spans="2:9" ht="30" customHeight="1" x14ac:dyDescent="0.25">
      <c r="B41" s="101">
        <v>4</v>
      </c>
      <c r="C41" s="106"/>
      <c r="D41" s="103" t="str">
        <f>VLOOKUP(B41,PLANILHA!$B:$K,3,0)</f>
        <v>SUPRAESTRUTURA (PILARES, ESPERAS E VIGA DE RESPALDO)</v>
      </c>
      <c r="E41" s="103"/>
      <c r="F41" s="104"/>
      <c r="G41" s="111"/>
      <c r="H41" s="91"/>
    </row>
    <row r="42" spans="2:9" ht="35.1" customHeight="1" x14ac:dyDescent="0.25">
      <c r="B42" s="9" t="s">
        <v>4522</v>
      </c>
      <c r="C42" s="9" t="str">
        <f>VLOOKUP(B42,PLANILHA!$B:$K,2,0)</f>
        <v>010601002</v>
      </c>
      <c r="D42" s="13" t="str">
        <f>VLOOKUP(B42,PLANILHA!$B:$K,3,0)</f>
        <v>FABRICAÇÃO, MONTAGEM E DESMONTAGEM DE FÔRMA PARA PILARES E VIGAS, EM MADEIRA SERRADA, E=25 MM, 4 UTILIZAÇÕES</v>
      </c>
      <c r="E42" s="10" t="s">
        <v>15180</v>
      </c>
      <c r="F42" s="9" t="str">
        <f>VLOOKUP(B42,PLANILHA!$B:$K,4,0)</f>
        <v>M2</v>
      </c>
      <c r="G42" s="18">
        <f t="shared" ref="G42:G46" si="6">H42*$D$10</f>
        <v>827.6</v>
      </c>
      <c r="H42" s="19">
        <v>41.38</v>
      </c>
      <c r="I42" s="51" t="b">
        <f>G42=VLOOKUP(B42,PLANILHA!$B:$K,5,0)</f>
        <v>1</v>
      </c>
    </row>
    <row r="43" spans="2:9" ht="35.1" customHeight="1" x14ac:dyDescent="0.25">
      <c r="B43" s="9" t="s">
        <v>4523</v>
      </c>
      <c r="C43" s="9">
        <f>VLOOKUP(B43,PLANILHA!$B:$K,2,0)</f>
        <v>92273</v>
      </c>
      <c r="D43" s="13" t="str">
        <f>VLOOKUP(B43,PLANILHA!$B:$K,3,0)</f>
        <v>FABRICAÇÃO DE ESCORAS DO TIPO PONTALETE, EM MADEIRA, PARA PÉ-DIREITO SIMPLES. AF_09/2020</v>
      </c>
      <c r="E43" s="10" t="s">
        <v>14024</v>
      </c>
      <c r="F43" s="9" t="str">
        <f>VLOOKUP(B43,PLANILHA!$B:$K,4,0)</f>
        <v>M</v>
      </c>
      <c r="G43" s="18">
        <f t="shared" si="6"/>
        <v>192</v>
      </c>
      <c r="H43" s="19">
        <v>9.6</v>
      </c>
      <c r="I43" s="51" t="b">
        <f>G43=VLOOKUP(B43,PLANILHA!$B:$K,5,0)</f>
        <v>1</v>
      </c>
    </row>
    <row r="44" spans="2:9" ht="50.1" customHeight="1" x14ac:dyDescent="0.25">
      <c r="B44" s="9" t="s">
        <v>4524</v>
      </c>
      <c r="C44" s="9">
        <f>VLOOKUP(B44,PLANILHA!$B:$K,2,0)</f>
        <v>94971</v>
      </c>
      <c r="D44" s="13" t="str">
        <f>VLOOKUP(B44,PLANILHA!$B:$K,3,0)</f>
        <v>CONCRETO FCK = 25MPA, TRAÇO 1:2,3:2,7 (EM MASSA SECA DE CIMENTO/ AREIA MÉDIA/ BRITA 1) - PREPARO MECÂNICO COM BETONEIRA 600 L. AF_05/2021</v>
      </c>
      <c r="E44" s="10" t="s">
        <v>15179</v>
      </c>
      <c r="F44" s="9" t="str">
        <f>VLOOKUP(B44,PLANILHA!$B:$K,4,0)</f>
        <v>M3</v>
      </c>
      <c r="G44" s="18">
        <f t="shared" si="6"/>
        <v>47.599999999999994</v>
      </c>
      <c r="H44" s="19">
        <v>2.38</v>
      </c>
      <c r="I44" s="51" t="b">
        <f>G44=VLOOKUP(B44,PLANILHA!$B:$K,5,0)</f>
        <v>1</v>
      </c>
    </row>
    <row r="45" spans="2:9" ht="35.1" customHeight="1" x14ac:dyDescent="0.25">
      <c r="B45" s="9" t="s">
        <v>4525</v>
      </c>
      <c r="C45" s="9">
        <f>VLOOKUP(B45,PLANILHA!$B:$K,2,0)</f>
        <v>103670</v>
      </c>
      <c r="D45" s="13" t="str">
        <f>VLOOKUP(B45,PLANILHA!$B:$K,3,0)</f>
        <v>LANÇAMENTO COM USO DE BALDES, ADENSAMENTO E ACABAMENTO DE CONCRETO EM ESTRUTURAS. AF_02/2022</v>
      </c>
      <c r="E45" s="10" t="s">
        <v>15149</v>
      </c>
      <c r="F45" s="9" t="str">
        <f>VLOOKUP(B45,PLANILHA!$B:$K,4,0)</f>
        <v>M3</v>
      </c>
      <c r="G45" s="18">
        <f t="shared" si="6"/>
        <v>47.599999999999994</v>
      </c>
      <c r="H45" s="19">
        <v>2.38</v>
      </c>
      <c r="I45" s="51" t="b">
        <f>G45=VLOOKUP(B45,PLANILHA!$B:$K,5,0)</f>
        <v>1</v>
      </c>
    </row>
    <row r="46" spans="2:9" ht="20.100000000000001" customHeight="1" x14ac:dyDescent="0.25">
      <c r="B46" s="9" t="s">
        <v>4526</v>
      </c>
      <c r="C46" s="9">
        <f>VLOOKUP(B46,PLANILHA!$B:$K,2,0)</f>
        <v>92759</v>
      </c>
      <c r="D46" s="13" t="str">
        <f>VLOOKUP(B46,PLANILHA!$B:$K,3,0)</f>
        <v>ARMAÇÃO DE PILAR OU VIGA DE ESTRUTURA CONVENCIONAL DE CONCRETO ARMADO UTILIZANDO AÇO CA-60 DE 5,0 MM - MONTAGEM. AF_06/2022</v>
      </c>
      <c r="E46" s="175" t="s">
        <v>14023</v>
      </c>
      <c r="F46" s="9" t="str">
        <f>VLOOKUP(B46,PLANILHA!$B:$K,4,0)</f>
        <v>KG</v>
      </c>
      <c r="G46" s="18">
        <f t="shared" si="6"/>
        <v>1112</v>
      </c>
      <c r="H46" s="19">
        <v>55.6</v>
      </c>
      <c r="I46" s="51" t="b">
        <f>G46=VLOOKUP(B46,PLANILHA!$B:$K,5,0)</f>
        <v>1</v>
      </c>
    </row>
    <row r="47" spans="2:9" ht="20.100000000000001" customHeight="1" x14ac:dyDescent="0.25">
      <c r="B47" s="9" t="s">
        <v>14010</v>
      </c>
      <c r="C47" s="9">
        <f>VLOOKUP(B47,PLANILHA!$B:$K,2,0)</f>
        <v>92761</v>
      </c>
      <c r="D47" s="13" t="str">
        <f>VLOOKUP(B47,PLANILHA!$B:$K,3,0)</f>
        <v>ARMAÇÃO DE PILAR OU VIGA DE ESTRUTURA CONVENCIONAL DE CONCRETO ARMADO UTILIZANDO AÇO CA-50 DE 8,0 MM - MONTAGEM. AF_06/2022</v>
      </c>
      <c r="E47" s="176"/>
      <c r="F47" s="9" t="str">
        <f>VLOOKUP(B47,PLANILHA!$B:$K,4,0)</f>
        <v>KG</v>
      </c>
      <c r="G47" s="18">
        <f t="shared" ref="G47:G49" si="7">H47*$D$10</f>
        <v>1756</v>
      </c>
      <c r="H47" s="19">
        <v>87.8</v>
      </c>
      <c r="I47" s="51" t="b">
        <f>G47=VLOOKUP(B47,PLANILHA!$B:$K,5,0)</f>
        <v>1</v>
      </c>
    </row>
    <row r="48" spans="2:9" ht="20.100000000000001" customHeight="1" x14ac:dyDescent="0.25">
      <c r="B48" s="9" t="s">
        <v>14011</v>
      </c>
      <c r="C48" s="9">
        <f>VLOOKUP(B48,PLANILHA!$B:$K,2,0)</f>
        <v>92762</v>
      </c>
      <c r="D48" s="13" t="str">
        <f>VLOOKUP(B48,PLANILHA!$B:$K,3,0)</f>
        <v>ARMAÇÃO DE PILAR OU VIGA DE ESTRUTURA CONVENCIONAL DE CONCRETO ARMADO UTILIZANDO AÇO CA-50 DE 10,0 MM - MONTAGEM. AF_06/2022</v>
      </c>
      <c r="E48" s="177"/>
      <c r="F48" s="9" t="str">
        <f>VLOOKUP(B48,PLANILHA!$B:$K,4,0)</f>
        <v>KG</v>
      </c>
      <c r="G48" s="18">
        <f t="shared" si="7"/>
        <v>1957</v>
      </c>
      <c r="H48" s="19">
        <v>97.85</v>
      </c>
      <c r="I48" s="51"/>
    </row>
    <row r="49" spans="2:9" ht="20.100000000000001" customHeight="1" x14ac:dyDescent="0.25">
      <c r="B49" s="9" t="s">
        <v>15121</v>
      </c>
      <c r="C49" s="9" t="str">
        <f>VLOOKUP(B49,PLANILHA!$B:$K,2,0)</f>
        <v>010603002</v>
      </c>
      <c r="D49" s="13" t="str">
        <f>VLOOKUP(B49,PLANILHA!$B:$K,3,0)</f>
        <v>VERGA E CONTRAVERGA EM CONCRETO COM TRELIÇA DE 12CM</v>
      </c>
      <c r="E49" s="10" t="s">
        <v>4697</v>
      </c>
      <c r="F49" s="9" t="str">
        <f>VLOOKUP(B49,PLANILHA!$B:$K,4,0)</f>
        <v>M</v>
      </c>
      <c r="G49" s="18">
        <f t="shared" si="7"/>
        <v>502</v>
      </c>
      <c r="H49" s="19">
        <v>25.1</v>
      </c>
      <c r="I49" s="51" t="b">
        <f>G49=VLOOKUP(B49,PLANILHA!$B:$K,5,0)</f>
        <v>1</v>
      </c>
    </row>
    <row r="50" spans="2:9" x14ac:dyDescent="0.25">
      <c r="C50" s="51"/>
      <c r="G50" s="89"/>
      <c r="H50" s="89"/>
    </row>
    <row r="51" spans="2:9" ht="30" customHeight="1" x14ac:dyDescent="0.25">
      <c r="B51" s="101">
        <v>5</v>
      </c>
      <c r="C51" s="106"/>
      <c r="D51" s="103" t="str">
        <f>VLOOKUP(B51,PLANILHA!$B:$K,3,0)</f>
        <v>ALVENARIA DE ELEVAÇÃO</v>
      </c>
      <c r="E51" s="103"/>
      <c r="F51" s="104"/>
      <c r="G51" s="111"/>
      <c r="H51" s="91"/>
    </row>
    <row r="52" spans="2:9" ht="50.1" customHeight="1" x14ac:dyDescent="0.25">
      <c r="B52" s="9" t="s">
        <v>4530</v>
      </c>
      <c r="C52" s="9">
        <f>VLOOKUP(B52,PLANILHA!$B:$K,2,0)</f>
        <v>103328</v>
      </c>
      <c r="D52" s="13" t="str">
        <f>VLOOKUP(B52,PLANILHA!$B:$K,3,0)</f>
        <v>ALVENARIA DE VEDAÇÃO DE BLOCOS CERÂMICOS FURADOS NA HORIZONTAL DE 9X19X19 CM (ESPESSURA 9 CM) E ARGAMASSA DE ASSENTAMENTO COM PREPARO EM BETONEIRA. AF_12/2021</v>
      </c>
      <c r="E52" s="10" t="s">
        <v>15150</v>
      </c>
      <c r="F52" s="9" t="str">
        <f>VLOOKUP(B52,PLANILHA!$B:$K,4,0)</f>
        <v>M2</v>
      </c>
      <c r="G52" s="18">
        <f t="shared" ref="G52" si="8">H52*$D$10</f>
        <v>2323.4</v>
      </c>
      <c r="H52" s="19">
        <v>116.17</v>
      </c>
      <c r="I52" s="51" t="b">
        <f>G52=VLOOKUP(B52,PLANILHA!$B:$K,5,0)</f>
        <v>1</v>
      </c>
    </row>
    <row r="53" spans="2:9" x14ac:dyDescent="0.25">
      <c r="C53" s="51"/>
      <c r="G53" s="89"/>
      <c r="H53" s="89"/>
    </row>
    <row r="54" spans="2:9" ht="30" customHeight="1" x14ac:dyDescent="0.25">
      <c r="B54" s="101">
        <v>6</v>
      </c>
      <c r="C54" s="106"/>
      <c r="D54" s="103" t="str">
        <f>VLOOKUP(B54,PLANILHA!$B:$K,3,0)</f>
        <v>ESTRUTURA DE COBERTURA - MADEIRA</v>
      </c>
      <c r="E54" s="103"/>
      <c r="F54" s="104"/>
      <c r="G54" s="111"/>
      <c r="H54" s="91"/>
    </row>
    <row r="55" spans="2:9" ht="65.099999999999994" customHeight="1" x14ac:dyDescent="0.25">
      <c r="B55" s="9" t="s">
        <v>4532</v>
      </c>
      <c r="C55" s="9">
        <f>VLOOKUP(B55,PLANILHA!$B:$K,2,0)</f>
        <v>100379</v>
      </c>
      <c r="D55" s="13" t="str">
        <f>VLOOKUP(B55,PLANILHA!$B:$K,3,0)</f>
        <v>FABRICAÇÃO E INSTALAÇÃO DE PONTALETES DE MADEIRA NÃO APARELHADA PARA TELHADOS COM ATÉ 2 ÁGUAS E COM TELHA CERÂMICA OU DE CONCRETO EM EDIFÍCIO RESIDENCIAL TÉRREO, INCLUSO TRANSPORTE VERTICAL. AF_07/2019</v>
      </c>
      <c r="E55" s="172" t="s">
        <v>14025</v>
      </c>
      <c r="F55" s="9" t="str">
        <f>VLOOKUP(B55,PLANILHA!$B:$K,4,0)</f>
        <v>M2</v>
      </c>
      <c r="G55" s="18">
        <f t="shared" ref="G55:G56" si="9">H55*$D$10</f>
        <v>1494.8</v>
      </c>
      <c r="H55" s="19">
        <v>74.739999999999995</v>
      </c>
      <c r="I55" s="51" t="b">
        <f>G55=VLOOKUP(B55,PLANILHA!$B:$K,5,0)</f>
        <v>1</v>
      </c>
    </row>
    <row r="56" spans="2:9" ht="50.1" customHeight="1" x14ac:dyDescent="0.25">
      <c r="B56" s="9" t="s">
        <v>4533</v>
      </c>
      <c r="C56" s="9">
        <f>VLOOKUP(B56,PLANILHA!B:K,2,0)</f>
        <v>92539</v>
      </c>
      <c r="D56" s="13" t="str">
        <f>VLOOKUP(B56,PLANILHA!$B:$K,3,0)</f>
        <v>TRAMA DE MADEIRA COMPOSTA POR RIPAS, CAIBROS E TERÇAS PARA TELHADOS DE ATÉ 2 ÁGUAS PARA TELHA DE ENCAIXE DE CERÂMICA OU DE CONCRETO, INCLUSO TRANSPORTE VERTICAL. AF_07/2019</v>
      </c>
      <c r="E56" s="173"/>
      <c r="F56" s="9" t="str">
        <f>VLOOKUP(B56,PLANILHA!$B:$K,4,0)</f>
        <v>M2</v>
      </c>
      <c r="G56" s="18">
        <f t="shared" si="9"/>
        <v>1494.8</v>
      </c>
      <c r="H56" s="19">
        <v>74.739999999999995</v>
      </c>
      <c r="I56" s="51" t="b">
        <f>G56=VLOOKUP(B56,PLANILHA!$B:$K,5,0)</f>
        <v>1</v>
      </c>
    </row>
    <row r="57" spans="2:9" ht="20.100000000000001" customHeight="1" x14ac:dyDescent="0.25">
      <c r="B57" s="9" t="s">
        <v>14012</v>
      </c>
      <c r="C57" s="9">
        <f>VLOOKUP(B57,PLANILHA!B:K,2,0)</f>
        <v>102234</v>
      </c>
      <c r="D57" s="13" t="str">
        <f>VLOOKUP(B57,PLANILHA!$B:$K,3,0)</f>
        <v>PINTURA IMUNIZANTE PARA MADEIRA, 2 DEMÃOS. AF_01/2021</v>
      </c>
      <c r="E57" s="174"/>
      <c r="F57" s="9" t="str">
        <f>VLOOKUP(B57,PLANILHA!$B:$K,4,0)</f>
        <v>M2</v>
      </c>
      <c r="G57" s="18">
        <f t="shared" ref="G57" si="10">H57*$D$10</f>
        <v>1494.8</v>
      </c>
      <c r="H57" s="19">
        <v>74.739999999999995</v>
      </c>
      <c r="I57" s="51" t="b">
        <f>G57=VLOOKUP(B57,PLANILHA!$B:$K,5,0)</f>
        <v>1</v>
      </c>
    </row>
    <row r="58" spans="2:9" x14ac:dyDescent="0.25">
      <c r="C58" s="51"/>
      <c r="G58" s="89"/>
      <c r="H58" s="89"/>
    </row>
    <row r="59" spans="2:9" ht="30" customHeight="1" x14ac:dyDescent="0.25">
      <c r="B59" s="101">
        <v>7</v>
      </c>
      <c r="C59" s="106"/>
      <c r="D59" s="103" t="str">
        <f>VLOOKUP(B59,PLANILHA!$B:$K,3,0)</f>
        <v>COBERTURA</v>
      </c>
      <c r="E59" s="103"/>
      <c r="F59" s="104"/>
      <c r="G59" s="111"/>
      <c r="H59" s="91"/>
    </row>
    <row r="60" spans="2:9" ht="35.1" customHeight="1" x14ac:dyDescent="0.25">
      <c r="B60" s="9" t="s">
        <v>4542</v>
      </c>
      <c r="C60" s="9">
        <f>VLOOKUP(B60,PLANILHA!$B:$K,2,0)</f>
        <v>94442</v>
      </c>
      <c r="D60" s="13" t="str">
        <f>VLOOKUP(B60,PLANILHA!$B:$K,3,0)</f>
        <v>TELHAMENTO COM TELHA CERÂMICA DE ENCAIXE, TIPO ROMANA, COM ATÉ 2 ÁGUAS, INCLUSO TRANSPORTE VERTICAL. AF_07/2019</v>
      </c>
      <c r="E60" s="10" t="s">
        <v>14025</v>
      </c>
      <c r="F60" s="9" t="str">
        <f>VLOOKUP(B60,PLANILHA!$B:$K,4,0)</f>
        <v>M2</v>
      </c>
      <c r="G60" s="18">
        <f t="shared" ref="G60:G63" si="11">H60*$D$10</f>
        <v>1494.8</v>
      </c>
      <c r="H60" s="19">
        <v>74.739999999999995</v>
      </c>
      <c r="I60" s="51" t="b">
        <f>G60=VLOOKUP(B60,PLANILHA!$B:$K,5,0)</f>
        <v>1</v>
      </c>
    </row>
    <row r="61" spans="2:9" ht="50.1" customHeight="1" x14ac:dyDescent="0.25">
      <c r="B61" s="9" t="s">
        <v>4543</v>
      </c>
      <c r="C61" s="9">
        <f>VLOOKUP(B61,PLANILHA!$B:$K,2,0)</f>
        <v>94221</v>
      </c>
      <c r="D61" s="13" t="str">
        <f>VLOOKUP(B61,PLANILHA!$B:$K,3,0)</f>
        <v>CUMEEIRA PARA TELHA CERÂMICA EMBOÇADA COM ARGAMASSA TRAÇO 1:2:9 (CIMENTO, CAL E AREIA) PARA TELHADOS COM ATÉ 2 ÁGUAS, INCLUSO TRANSPORTE VERTICAL. AF_07/2019</v>
      </c>
      <c r="E61" s="10" t="s">
        <v>14026</v>
      </c>
      <c r="F61" s="9" t="str">
        <f>VLOOKUP(B61,PLANILHA!$B:$K,4,0)</f>
        <v>M</v>
      </c>
      <c r="G61" s="18">
        <f t="shared" si="11"/>
        <v>178</v>
      </c>
      <c r="H61" s="19">
        <v>8.9</v>
      </c>
      <c r="I61" s="51" t="b">
        <f>G61=VLOOKUP(B61,PLANILHA!$B:$K,5,0)</f>
        <v>1</v>
      </c>
    </row>
    <row r="62" spans="2:9" ht="35.1" customHeight="1" x14ac:dyDescent="0.25">
      <c r="B62" s="9" t="s">
        <v>4545</v>
      </c>
      <c r="C62" s="9" t="str">
        <f>VLOOKUP(B62,PLANILHA!$B:$K,2,0)</f>
        <v>011000000</v>
      </c>
      <c r="D62" s="13" t="str">
        <f>VLOOKUP(B62,PLANILHA!$B:$K,3,0)</f>
        <v>TABEIRA DE MADEIRA LEI, 1A QUALIDADE, 2,5X15,0CM PARA BEIRAL DE TELHADO</v>
      </c>
      <c r="E62" s="10" t="s">
        <v>14027</v>
      </c>
      <c r="F62" s="9" t="str">
        <f>VLOOKUP(B62,PLANILHA!$B:$K,4,0)</f>
        <v>M</v>
      </c>
      <c r="G62" s="18">
        <f t="shared" si="11"/>
        <v>367.59999999999997</v>
      </c>
      <c r="H62" s="19">
        <v>18.38</v>
      </c>
      <c r="I62" s="51" t="b">
        <f>G62=VLOOKUP(B62,PLANILHA!$B:$K,5,0)</f>
        <v>1</v>
      </c>
    </row>
    <row r="63" spans="2:9" ht="35.1" customHeight="1" x14ac:dyDescent="0.25">
      <c r="B63" s="9" t="s">
        <v>4544</v>
      </c>
      <c r="C63" s="9">
        <f>VLOOKUP(B63,PLANILHA!$B:$K,2,0)</f>
        <v>94447</v>
      </c>
      <c r="D63" s="13" t="str">
        <f>VLOOKUP(B63,PLANILHA!$B:$K,3,0)</f>
        <v>TELHAMENTO COM TELHA CERÂMICA CAPA-CANAL, TIPO PAULISTA, COM ATÉ 2 ÁGUAS, INCLUSO TRANSPORTE VERTICAL. AF_07/2019</v>
      </c>
      <c r="E63" s="10" t="s">
        <v>14028</v>
      </c>
      <c r="F63" s="9" t="str">
        <f>VLOOKUP(B63,PLANILHA!$B:$K,4,0)</f>
        <v>M2</v>
      </c>
      <c r="G63" s="18">
        <f t="shared" si="11"/>
        <v>58.8</v>
      </c>
      <c r="H63" s="19">
        <v>2.94</v>
      </c>
      <c r="I63" s="51" t="b">
        <f>G63=VLOOKUP(B63,PLANILHA!$B:$K,5,0)</f>
        <v>1</v>
      </c>
    </row>
    <row r="64" spans="2:9" x14ac:dyDescent="0.25">
      <c r="C64" s="51"/>
      <c r="G64" s="89"/>
      <c r="H64" s="89"/>
    </row>
    <row r="65" spans="2:9" ht="30" customHeight="1" x14ac:dyDescent="0.25">
      <c r="B65" s="101">
        <v>8</v>
      </c>
      <c r="C65" s="106"/>
      <c r="D65" s="103" t="str">
        <f>VLOOKUP(B65,PLANILHA!$B:$K,3,0)</f>
        <v>ESQUADRIAS</v>
      </c>
      <c r="E65" s="103"/>
      <c r="F65" s="104"/>
      <c r="G65" s="111"/>
      <c r="H65" s="91"/>
    </row>
    <row r="66" spans="2:9" ht="35.1" customHeight="1" x14ac:dyDescent="0.25">
      <c r="B66" s="9" t="s">
        <v>4549</v>
      </c>
      <c r="C66" s="9">
        <f>VLOOKUP(B66,PLANILHA!$B:$K,2,0)</f>
        <v>94807</v>
      </c>
      <c r="D66" s="13" t="str">
        <f>VLOOKUP(B66,PLANILHA!$B:$K,3,0)</f>
        <v>PORTA EM AÇO DE ABRIR TIPO VENEZIANA SEM GUARNIÇÃO, 87X210CM, FIXAÇÃO COM PARAFUSOS - FORNECIMENTO E INSTALAÇÃO. AF_12/2019</v>
      </c>
      <c r="E66" s="10" t="s">
        <v>15141</v>
      </c>
      <c r="F66" s="9" t="str">
        <f>VLOOKUP(B66,PLANILHA!$B:$K,4,0)</f>
        <v>UN</v>
      </c>
      <c r="G66" s="18">
        <f t="shared" ref="G66:G69" si="12">H66*$D$10</f>
        <v>120</v>
      </c>
      <c r="H66" s="19">
        <v>6</v>
      </c>
      <c r="I66" s="51" t="b">
        <f>G66=VLOOKUP(B66,PLANILHA!$B:$K,5,0)</f>
        <v>1</v>
      </c>
    </row>
    <row r="67" spans="2:9" ht="80.099999999999994" customHeight="1" x14ac:dyDescent="0.25">
      <c r="B67" s="9" t="s">
        <v>4550</v>
      </c>
      <c r="C67" s="9" t="str">
        <f>VLOOKUP(B67,PLANILHA!$B:$K,2,0)</f>
        <v>011102006</v>
      </c>
      <c r="D67" s="13" t="str">
        <f>VLOOKUP(B67,PLANILHA!$B:$K,3,0)</f>
        <v>JANELA DE AÇO TIPO BASCULANTE, PARA VIDROS (VIDROS NÃO INCLUSOS), BATENTE/ REQUADRO INCLUSO (6,5 A 14 CM), COM COM PINTURA ANTICORROSIVA, SEM ACABAMENTO, COM FERRAGENS, FIXAÇÃO COM ARGAMASSA, EXCLUSIVE CONTRAMARCO - FORNECIMENTO E INSTALAÇÃO. AF_11/2024</v>
      </c>
      <c r="E67" s="10" t="s">
        <v>15142</v>
      </c>
      <c r="F67" s="9" t="str">
        <f>VLOOKUP(B67,PLANILHA!$B:$K,4,0)</f>
        <v>M2</v>
      </c>
      <c r="G67" s="18">
        <f t="shared" si="12"/>
        <v>14.399999999999999</v>
      </c>
      <c r="H67" s="19">
        <v>0.72</v>
      </c>
      <c r="I67" s="51" t="b">
        <f>G67=VLOOKUP(B67,PLANILHA!$B:$K,5,0)</f>
        <v>1</v>
      </c>
    </row>
    <row r="68" spans="2:9" ht="80.099999999999994" customHeight="1" x14ac:dyDescent="0.25">
      <c r="B68" s="9" t="s">
        <v>4551</v>
      </c>
      <c r="C68" s="9">
        <f>VLOOKUP(B68,PLANILHA!$B:$K,2,0)</f>
        <v>94562</v>
      </c>
      <c r="D68" s="13" t="str">
        <f>VLOOKUP(B68,PLANILHA!$B:$K,3,0)</f>
        <v>JANELA DE AÇO DE CORRER COM 4 FOLHAS PARA VIDRO (VIDROS NÃO INCLUSOS), BATENTE/ REQUADRO INCLUSO (6 A 14 CM), FIXAÇÃO COM ARGAMASSA, COM PINTURA ANTICORROSIVA, COM FERRAGENS, FIXAÇÃO COM ARGAMASSA, EXCLUSIVE CONTRAMARCO - FORNECIMENTO E INSTALAÇÃO. AF_11/2024</v>
      </c>
      <c r="E68" s="10" t="s">
        <v>14029</v>
      </c>
      <c r="F68" s="9" t="str">
        <f>VLOOKUP(B68,PLANILHA!$B:$K,4,0)</f>
        <v>M2</v>
      </c>
      <c r="G68" s="18">
        <f t="shared" si="12"/>
        <v>60</v>
      </c>
      <c r="H68" s="19">
        <v>3</v>
      </c>
      <c r="I68" s="51" t="b">
        <f>G68=VLOOKUP(B68,PLANILHA!$B:$K,5,0)</f>
        <v>1</v>
      </c>
    </row>
    <row r="69" spans="2:9" ht="35.1" customHeight="1" x14ac:dyDescent="0.25">
      <c r="B69" s="9" t="s">
        <v>4552</v>
      </c>
      <c r="C69" s="9" t="str">
        <f>VLOOKUP(B69,PLANILHA!$B:$K,2,0)</f>
        <v>011102000</v>
      </c>
      <c r="D69" s="13" t="str">
        <f>VLOOKUP(B69,PLANILHA!$B:$K,3,0)</f>
        <v>JANELA DE AÇO DE CORRER, VENEZIANA, FIXAÇÃO COM ARGAMASSA, SEM VIDROS - 100x120 CM</v>
      </c>
      <c r="E69" s="10" t="s">
        <v>5242</v>
      </c>
      <c r="F69" s="9" t="str">
        <f>VLOOKUP(B69,PLANILHA!$B:$K,4,0)</f>
        <v>UN</v>
      </c>
      <c r="G69" s="18">
        <f t="shared" si="12"/>
        <v>40</v>
      </c>
      <c r="H69" s="19">
        <v>2</v>
      </c>
      <c r="I69" s="51" t="b">
        <f>G69=VLOOKUP(B69,PLANILHA!$B:$K,5,0)</f>
        <v>1</v>
      </c>
    </row>
    <row r="70" spans="2:9" ht="35.1" customHeight="1" x14ac:dyDescent="0.25">
      <c r="B70" s="9" t="s">
        <v>14013</v>
      </c>
      <c r="C70" s="9">
        <f>VLOOKUP(B70,PLANILHA!$B:$K,2,0)</f>
        <v>101965</v>
      </c>
      <c r="D70" s="13" t="str">
        <f>VLOOKUP(B70,PLANILHA!$B:$K,3,0)</f>
        <v>PEITORIL LINEAR EM GRANITO OU MÁRMORE, L = 15CM, ASSENTADO COM ARGAMASSA 1:6 COM ADITIVO. AF_11/2020</v>
      </c>
      <c r="E70" s="10" t="s">
        <v>15143</v>
      </c>
      <c r="F70" s="9" t="str">
        <f>VLOOKUP(B70,PLANILHA!$B:$K,4,0)</f>
        <v>M</v>
      </c>
      <c r="G70" s="18">
        <f t="shared" ref="G70" si="13">H70*$D$10</f>
        <v>127.2</v>
      </c>
      <c r="H70" s="19">
        <v>6.36</v>
      </c>
      <c r="I70" s="51" t="b">
        <f>G70=VLOOKUP(B70,PLANILHA!$B:$K,5,0)</f>
        <v>1</v>
      </c>
    </row>
    <row r="71" spans="2:9" x14ac:dyDescent="0.25">
      <c r="C71" s="51"/>
      <c r="G71" s="89"/>
      <c r="H71" s="89"/>
    </row>
    <row r="72" spans="2:9" ht="30" customHeight="1" x14ac:dyDescent="0.25">
      <c r="B72" s="101">
        <v>9</v>
      </c>
      <c r="C72" s="106"/>
      <c r="D72" s="103" t="str">
        <f>VLOOKUP(B72,PLANILHA!$B:$K,3,0)</f>
        <v>REVESTIMENTOS</v>
      </c>
      <c r="E72" s="103"/>
      <c r="F72" s="104"/>
      <c r="G72" s="111"/>
      <c r="H72" s="89"/>
    </row>
    <row r="73" spans="2:9" ht="20.100000000000001" customHeight="1" x14ac:dyDescent="0.25">
      <c r="B73" s="108" t="s">
        <v>4556</v>
      </c>
      <c r="C73" s="73"/>
      <c r="D73" s="109" t="str">
        <f>VLOOKUP(B73,PLANILHA!$B:$K,3,0)</f>
        <v>REVESTIMENTOS INTERNOS E EXTERNOS</v>
      </c>
      <c r="E73" s="72"/>
      <c r="F73" s="86"/>
      <c r="G73" s="90"/>
      <c r="H73" s="91"/>
    </row>
    <row r="74" spans="2:9" ht="75" x14ac:dyDescent="0.25">
      <c r="B74" s="9" t="s">
        <v>4557</v>
      </c>
      <c r="C74" s="9">
        <f>VLOOKUP(B74,PLANILHA!$B:$K,2,0)</f>
        <v>87879</v>
      </c>
      <c r="D74" s="13" t="str">
        <f>VLOOKUP(B74,PLANILHA!$B:$K,3,0)</f>
        <v>CHAPISCO APLICADO EM ALVENARIAS E ESTRUTURAS DE CONCRETO INTERNAS, COM COLHER DE PEDREIRO. ARGAMASSA TRAÇO 1:3 COM PREPARO EM BETONEIRA 400L. AF_10/2022</v>
      </c>
      <c r="E74" s="124" t="s">
        <v>15184</v>
      </c>
      <c r="F74" s="9" t="str">
        <f>VLOOKUP(B74,PLANILHA!$B:$K,4,0)</f>
        <v>M2</v>
      </c>
      <c r="G74" s="18">
        <f t="shared" ref="G74:G77" si="14">H74*$D$10</f>
        <v>4758.6000000000004</v>
      </c>
      <c r="H74" s="19">
        <f>159+78.93</f>
        <v>237.93</v>
      </c>
      <c r="I74" s="51" t="b">
        <f>G74=VLOOKUP(B74,PLANILHA!$B:$K,5,0)</f>
        <v>1</v>
      </c>
    </row>
    <row r="75" spans="2:9" ht="75" x14ac:dyDescent="0.25">
      <c r="B75" s="9" t="s">
        <v>4558</v>
      </c>
      <c r="C75" s="9">
        <f>VLOOKUP(B75,PLANILHA!$B:$K,2,0)</f>
        <v>87529</v>
      </c>
      <c r="D75" s="13" t="str">
        <f>VLOOKUP(B75,PLANILHA!$B:$K,3,0)</f>
        <v>MASSA ÚNICA, EM ARGAMASSA TRAÇO 1:2:8, PREPARO MECÂNICO, APLICADA MANUALMENTE EM PAREDES INTERNAS DE AMBIENTES COM ÁREA ENTRE 5M² E 10M², E = 17,5MM, COM TALISCAS. AF_03/2024</v>
      </c>
      <c r="E75" s="124" t="s">
        <v>15184</v>
      </c>
      <c r="F75" s="9" t="str">
        <f>VLOOKUP(B75,PLANILHA!$B:$K,4,0)</f>
        <v>M2</v>
      </c>
      <c r="G75" s="18">
        <f t="shared" si="14"/>
        <v>4758.6000000000004</v>
      </c>
      <c r="H75" s="19">
        <f>159+78.93</f>
        <v>237.93</v>
      </c>
      <c r="I75" s="51" t="b">
        <f>G75=VLOOKUP(B75,PLANILHA!$B:$K,5,0)</f>
        <v>1</v>
      </c>
    </row>
    <row r="76" spans="2:9" ht="20.100000000000001" customHeight="1" x14ac:dyDescent="0.25">
      <c r="B76" s="108" t="s">
        <v>4559</v>
      </c>
      <c r="C76" s="73"/>
      <c r="D76" s="109" t="str">
        <f>VLOOKUP(B76,PLANILHA!$B:$K,3,0)</f>
        <v>AZULEJOS</v>
      </c>
      <c r="E76" s="72"/>
      <c r="F76" s="86"/>
      <c r="G76" s="90"/>
      <c r="H76" s="92"/>
    </row>
    <row r="77" spans="2:9" ht="50.1" customHeight="1" x14ac:dyDescent="0.25">
      <c r="B77" s="9" t="s">
        <v>4561</v>
      </c>
      <c r="C77" s="9">
        <f>VLOOKUP(B77,PLANILHA!$B:$K,2,0)</f>
        <v>87265</v>
      </c>
      <c r="D77" s="13" t="str">
        <f>VLOOKUP(B77,PLANILHA!$B:$K,3,0)</f>
        <v>REVESTIMENTO CERÂMICO PARA PAREDES INTERNAS COM PLACAS TIPO ESMALTADA DE DIMENSÕES 20X20 CM APLICADAS NA ALTURA INTEIRA DAS PAREDES. AF_02/2023_PE</v>
      </c>
      <c r="E77" s="10" t="s">
        <v>14030</v>
      </c>
      <c r="F77" s="9" t="str">
        <f>VLOOKUP(B77,PLANILHA!$B:$K,4,0)</f>
        <v>M2</v>
      </c>
      <c r="G77" s="18">
        <f t="shared" si="14"/>
        <v>927.2</v>
      </c>
      <c r="H77" s="19">
        <v>46.36</v>
      </c>
      <c r="I77" s="51" t="b">
        <f>G77=VLOOKUP(B77,PLANILHA!$B:$K,5,0)</f>
        <v>1</v>
      </c>
    </row>
    <row r="78" spans="2:9" ht="50.1" customHeight="1" x14ac:dyDescent="0.25">
      <c r="B78" s="9" t="s">
        <v>14014</v>
      </c>
      <c r="C78" s="9">
        <f>VLOOKUP(B78,PLANILHA!$B:$K,2,0)</f>
        <v>98555</v>
      </c>
      <c r="D78" s="13" t="str">
        <f>VLOOKUP(B78,PLANILHA!$B:$K,3,0)</f>
        <v>IMPERMEABILIZAÇÃO DE SUPERFÍCIE COM ARGAMASSA POLIMÉRICA / MEMBRANA ACRÍLICA, 3 DEMÃOS. AF_09/2023 (COZINHA / ÁREA DE SERVIÇO)</v>
      </c>
      <c r="E78" s="10" t="s">
        <v>14031</v>
      </c>
      <c r="F78" s="9" t="str">
        <f>VLOOKUP(B78,PLANILHA!$B:$K,4,0)</f>
        <v>M2</v>
      </c>
      <c r="G78" s="18">
        <f t="shared" ref="G78" si="15">H78*$D$10</f>
        <v>36.200000000000003</v>
      </c>
      <c r="H78" s="19">
        <v>1.81</v>
      </c>
      <c r="I78" s="51" t="b">
        <f>G78=VLOOKUP(B78,PLANILHA!$B:$K,5,0)</f>
        <v>1</v>
      </c>
    </row>
    <row r="79" spans="2:9" x14ac:dyDescent="0.25">
      <c r="C79" s="51"/>
      <c r="G79" s="89"/>
      <c r="H79" s="89"/>
    </row>
    <row r="80" spans="2:9" ht="30" customHeight="1" x14ac:dyDescent="0.25">
      <c r="B80" s="101">
        <v>10</v>
      </c>
      <c r="C80" s="106"/>
      <c r="D80" s="103" t="str">
        <f>VLOOKUP(B80,PLANILHA!$B:$K,3,0)</f>
        <v>PINTURA</v>
      </c>
      <c r="E80" s="103"/>
      <c r="F80" s="104"/>
      <c r="G80" s="111"/>
      <c r="H80" s="91"/>
    </row>
    <row r="81" spans="2:10" ht="35.1" customHeight="1" x14ac:dyDescent="0.25">
      <c r="B81" s="9" t="s">
        <v>4563</v>
      </c>
      <c r="C81" s="9">
        <f>VLOOKUP(B81,PLANILHA!$B:$K,2,0)</f>
        <v>88485</v>
      </c>
      <c r="D81" s="13" t="str">
        <f>VLOOKUP(B81,PLANILHA!$B:$K,3,0)</f>
        <v>FUNDO SELADOR ACRÍLICO, APLICAÇÃO MANUAL EM PAREDE, UMA DEMÃO. AF_04/2023</v>
      </c>
      <c r="E81" s="10" t="s">
        <v>14032</v>
      </c>
      <c r="F81" s="9" t="str">
        <f>VLOOKUP(B81,PLANILHA!$B:$K,4,0)</f>
        <v>M2</v>
      </c>
      <c r="G81" s="18">
        <f t="shared" ref="G81:G83" si="16">H81*$D$10</f>
        <v>3195.6</v>
      </c>
      <c r="H81" s="19">
        <v>159.78</v>
      </c>
      <c r="I81" s="51" t="b">
        <f>G81=VLOOKUP(B81,PLANILHA!$B:$K,5,0)</f>
        <v>1</v>
      </c>
    </row>
    <row r="82" spans="2:10" ht="35.1" customHeight="1" x14ac:dyDescent="0.25">
      <c r="B82" s="9" t="s">
        <v>4564</v>
      </c>
      <c r="C82" s="9">
        <f>VLOOKUP(B82,PLANILHA!$B:$K,2,0)</f>
        <v>88489</v>
      </c>
      <c r="D82" s="13" t="str">
        <f>VLOOKUP(B82,PLANILHA!$B:$K,3,0)</f>
        <v>PINTURA LÁTEX ACRÍLICA PREMIUM, APLICAÇÃO MANUAL EM PAREDES, DUAS DEMÃOS. AF_04/2023</v>
      </c>
      <c r="E82" s="10" t="s">
        <v>14033</v>
      </c>
      <c r="F82" s="9" t="str">
        <f>VLOOKUP(B82,PLANILHA!$B:$K,4,0)</f>
        <v>M2</v>
      </c>
      <c r="G82" s="18">
        <f t="shared" si="16"/>
        <v>1692.2</v>
      </c>
      <c r="H82" s="19">
        <v>84.61</v>
      </c>
      <c r="I82" s="51" t="b">
        <f>G82=VLOOKUP(B82,PLANILHA!$B:$K,5,0)</f>
        <v>1</v>
      </c>
    </row>
    <row r="83" spans="2:10" ht="35.1" customHeight="1" x14ac:dyDescent="0.25">
      <c r="B83" s="9" t="s">
        <v>4565</v>
      </c>
      <c r="C83" s="9">
        <f>VLOOKUP(B83,PLANILHA!$B:$K,2,0)</f>
        <v>95305</v>
      </c>
      <c r="D83" s="13" t="str">
        <f>VLOOKUP(B83,PLANILHA!$B:$K,3,0)</f>
        <v>TEXTURA ACRÍLICA, APLICAÇÃO MANUAL EM PAREDE, UMA DEMÃO. AF_04/2023</v>
      </c>
      <c r="E83" s="10" t="s">
        <v>14034</v>
      </c>
      <c r="F83" s="9" t="str">
        <f>VLOOKUP(B83,PLANILHA!$B:$K,4,0)</f>
        <v>M2</v>
      </c>
      <c r="G83" s="18">
        <f t="shared" si="16"/>
        <v>1503.4</v>
      </c>
      <c r="H83" s="19">
        <v>75.17</v>
      </c>
      <c r="I83" s="51" t="b">
        <f>G83=VLOOKUP(B83,PLANILHA!$B:$K,5,0)</f>
        <v>1</v>
      </c>
    </row>
    <row r="84" spans="2:10" ht="50.1" customHeight="1" x14ac:dyDescent="0.25">
      <c r="B84" s="9" t="s">
        <v>14015</v>
      </c>
      <c r="C84" s="9">
        <f>VLOOKUP(B84,PLANILHA!$B:$K,2,0)</f>
        <v>100760</v>
      </c>
      <c r="D84" s="13" t="str">
        <f>VLOOKUP(B84,PLANILHA!$B:$K,3,0)</f>
        <v>PINTURA COM TINTA ALQUÍDICA DE ACABAMENTO (ESMALTE SINTÉTICO BRILHANTE) APLICADA A ROLO OU PINCEL SOBRE SUPERFÍCIES METÁLICAS (EXCETO PERFIL) EXECUTADO EM OBRA (02 DEMÃOS). AF_01/2020</v>
      </c>
      <c r="E84" s="10" t="s">
        <v>14035</v>
      </c>
      <c r="F84" s="9" t="str">
        <f>VLOOKUP(B84,PLANILHA!$B:$K,4,0)</f>
        <v>M2</v>
      </c>
      <c r="G84" s="18">
        <f t="shared" ref="G84" si="17">H84*$D$10</f>
        <v>708</v>
      </c>
      <c r="H84" s="19">
        <v>35.4</v>
      </c>
      <c r="I84" s="51" t="b">
        <f>G84=VLOOKUP(B84,PLANILHA!$B:$K,5,0)</f>
        <v>1</v>
      </c>
    </row>
    <row r="85" spans="2:10" x14ac:dyDescent="0.25">
      <c r="C85" s="51"/>
      <c r="G85" s="89"/>
      <c r="H85" s="89"/>
    </row>
    <row r="86" spans="2:10" ht="30" customHeight="1" x14ac:dyDescent="0.25">
      <c r="B86" s="101">
        <v>11</v>
      </c>
      <c r="C86" s="106"/>
      <c r="D86" s="103" t="str">
        <f>VLOOKUP(B86,PLANILHA!$B:$K,3,0)</f>
        <v>FORRO</v>
      </c>
      <c r="E86" s="103"/>
      <c r="F86" s="104"/>
      <c r="G86" s="111"/>
      <c r="H86" s="91"/>
    </row>
    <row r="87" spans="2:10" ht="35.1" customHeight="1" x14ac:dyDescent="0.25">
      <c r="B87" s="9" t="s">
        <v>4567</v>
      </c>
      <c r="C87" s="9">
        <f>VLOOKUP(B87,PLANILHA!$B:$K,2,0)</f>
        <v>96111</v>
      </c>
      <c r="D87" s="13" t="str">
        <f>VLOOKUP(B87,PLANILHA!$B:$K,3,0)</f>
        <v>FORRO EM RÉGUAS DE PVC, FRISADO, PARA AMBIENTES RESIDENCIAIS, INCLUSIVE ESTRUTURA UNIDIRECIONAL DE FIXAÇÃO. AF_08/2023_PS</v>
      </c>
      <c r="E87" s="10" t="s">
        <v>15144</v>
      </c>
      <c r="F87" s="9" t="str">
        <f>VLOOKUP(B87,PLANILHA!$B:$K,4,0)</f>
        <v>M2</v>
      </c>
      <c r="G87" s="18">
        <f t="shared" ref="G87" si="18">H87*$D$10</f>
        <v>1293.6000000000001</v>
      </c>
      <c r="H87" s="19">
        <v>64.680000000000007</v>
      </c>
      <c r="I87" s="51" t="b">
        <f>G87=VLOOKUP(B87,PLANILHA!$B:$K,5,0)</f>
        <v>1</v>
      </c>
      <c r="J87" s="35" t="s">
        <v>5251</v>
      </c>
    </row>
    <row r="88" spans="2:10" x14ac:dyDescent="0.25">
      <c r="C88" s="51"/>
      <c r="G88" s="89"/>
      <c r="H88" s="89"/>
    </row>
    <row r="89" spans="2:10" ht="30" customHeight="1" x14ac:dyDescent="0.25">
      <c r="B89" s="101">
        <v>12</v>
      </c>
      <c r="C89" s="106"/>
      <c r="D89" s="103" t="str">
        <f>VLOOKUP(B89,PLANILHA!$B:$K,3,0)</f>
        <v>VIDROS</v>
      </c>
      <c r="E89" s="103"/>
      <c r="F89" s="104"/>
      <c r="G89" s="111"/>
      <c r="H89" s="91"/>
    </row>
    <row r="90" spans="2:10" ht="20.100000000000001" customHeight="1" x14ac:dyDescent="0.25">
      <c r="B90" s="9" t="s">
        <v>4569</v>
      </c>
      <c r="C90" s="9" t="str">
        <f>VLOOKUP(B90,PLANILHA!$B:$K,2,0)</f>
        <v>011900000</v>
      </c>
      <c r="D90" s="13" t="str">
        <f>VLOOKUP(B90,PLANILHA!$B:$K,3,0)</f>
        <v>VIDRO FANTASIA TIPO CANELADO, ESPESSURA 4MM</v>
      </c>
      <c r="E90" s="10" t="s">
        <v>15151</v>
      </c>
      <c r="F90" s="9" t="str">
        <f>VLOOKUP(B90,PLANILHA!$B:$K,4,0)</f>
        <v>M2</v>
      </c>
      <c r="G90" s="18">
        <f t="shared" ref="G90" si="19">H90*$D$10</f>
        <v>98.4</v>
      </c>
      <c r="H90" s="19">
        <v>4.92</v>
      </c>
      <c r="I90" s="51" t="b">
        <f>G90=VLOOKUP(B90,PLANILHA!$B:$K,5,0)</f>
        <v>1</v>
      </c>
    </row>
    <row r="91" spans="2:10" x14ac:dyDescent="0.25">
      <c r="C91" s="51"/>
      <c r="G91" s="89"/>
      <c r="H91" s="89"/>
    </row>
    <row r="92" spans="2:10" ht="30" customHeight="1" x14ac:dyDescent="0.25">
      <c r="B92" s="101">
        <v>13</v>
      </c>
      <c r="C92" s="106"/>
      <c r="D92" s="103" t="str">
        <f>VLOOKUP(B92,PLANILHA!$B:$K,3,0)</f>
        <v>PAVIMENTAÇÃO</v>
      </c>
      <c r="E92" s="103"/>
      <c r="F92" s="104"/>
      <c r="G92" s="111"/>
      <c r="H92" s="89"/>
    </row>
    <row r="93" spans="2:10" ht="20.100000000000001" customHeight="1" x14ac:dyDescent="0.25">
      <c r="B93" s="108" t="s">
        <v>4573</v>
      </c>
      <c r="C93" s="73"/>
      <c r="D93" s="109" t="str">
        <f>VLOOKUP(B93,PLANILHA!$B:$K,3,0)</f>
        <v>CERÂMICA E CONTRAPISO</v>
      </c>
      <c r="E93" s="72"/>
      <c r="F93" s="86"/>
      <c r="G93" s="90"/>
      <c r="H93" s="91"/>
    </row>
    <row r="94" spans="2:10" ht="50.1" customHeight="1" x14ac:dyDescent="0.25">
      <c r="B94" s="9" t="s">
        <v>4574</v>
      </c>
      <c r="C94" s="9">
        <f>VLOOKUP(B94,PLANILHA!$B:$K,2,0)</f>
        <v>87247</v>
      </c>
      <c r="D94" s="13" t="str">
        <f>VLOOKUP(B94,PLANILHA!$B:$K,3,0)</f>
        <v>REVESTIMENTO CERÂMICO PARA PISO COM PLACAS TIPO ESMALTADA DE DIMENSÕES 35X35 CM APLICADA EM AMBIENTES DE ÁREA ENTRE 5 M2 E 10 M2. AF_02/2023_PE</v>
      </c>
      <c r="E94" s="10" t="s">
        <v>14036</v>
      </c>
      <c r="F94" s="9" t="str">
        <f>VLOOKUP(B94,PLANILHA!$B:$K,4,0)</f>
        <v>M2</v>
      </c>
      <c r="G94" s="18">
        <f t="shared" ref="G94:G95" si="20">H94*$D$10</f>
        <v>927.2</v>
      </c>
      <c r="H94" s="19">
        <v>46.36</v>
      </c>
      <c r="I94" s="51" t="b">
        <f>G94=VLOOKUP(B94,PLANILHA!$B:$K,5,0)</f>
        <v>1</v>
      </c>
      <c r="J94" s="35" t="s">
        <v>5252</v>
      </c>
    </row>
    <row r="95" spans="2:10" ht="35.1" customHeight="1" x14ac:dyDescent="0.25">
      <c r="B95" s="9" t="s">
        <v>4575</v>
      </c>
      <c r="C95" s="9">
        <f>VLOOKUP(B95,PLANILHA!$B:$K,2,0)</f>
        <v>88648</v>
      </c>
      <c r="D95" s="13" t="str">
        <f>VLOOKUP(B95,PLANILHA!$B:$K,3,0)</f>
        <v>RODAPÉ CERÂMICO DE 7CM DE ALTURA COM PLACAS TIPO ESMALTADA DE DIMENSÕES 35X35CM. AF_02/2023</v>
      </c>
      <c r="E95" s="10" t="s">
        <v>14037</v>
      </c>
      <c r="F95" s="9" t="str">
        <f>VLOOKUP(B95,PLANILHA!$B:$K,4,0)</f>
        <v>M</v>
      </c>
      <c r="G95" s="18">
        <f t="shared" si="20"/>
        <v>730.40000000000009</v>
      </c>
      <c r="H95" s="19">
        <v>36.520000000000003</v>
      </c>
      <c r="I95" s="51" t="b">
        <f>G95=VLOOKUP(B95,PLANILHA!$B:$K,5,0)</f>
        <v>1</v>
      </c>
      <c r="J95" s="35" t="s">
        <v>5252</v>
      </c>
    </row>
    <row r="96" spans="2:10" ht="50.1" customHeight="1" x14ac:dyDescent="0.25">
      <c r="B96" s="9" t="s">
        <v>14018</v>
      </c>
      <c r="C96" s="9">
        <f>VLOOKUP(B96,PLANILHA!$B:$K,2,0)</f>
        <v>94990</v>
      </c>
      <c r="D96" s="13" t="str">
        <f>VLOOKUP(B96,PLANILHA!$B:$K,3,0)</f>
        <v>EXECUÇÃO DE PASSEIO (CALÇADA) OU PISO DE CONCRETO COM CONCRETO MOLDADO IN LOCO, FEITO EM OBRA, ACABAMENTO CONVENCIONAL, NÃO ARMADO. AF_08/2022 (CONTRAPISO)</v>
      </c>
      <c r="E96" s="10" t="s">
        <v>14038</v>
      </c>
      <c r="F96" s="9" t="str">
        <f>VLOOKUP(B96,PLANILHA!$B:$K,4,0)</f>
        <v>M3</v>
      </c>
      <c r="G96" s="18">
        <f t="shared" ref="G96:G97" si="21">H96*$D$10</f>
        <v>40</v>
      </c>
      <c r="H96" s="19">
        <v>2</v>
      </c>
      <c r="I96" s="51" t="b">
        <f>G96=VLOOKUP(B96,PLANILHA!$B:$K,5,0)</f>
        <v>1</v>
      </c>
      <c r="J96" s="35" t="s">
        <v>5252</v>
      </c>
    </row>
    <row r="97" spans="2:10" ht="35.1" customHeight="1" x14ac:dyDescent="0.25">
      <c r="B97" s="9" t="s">
        <v>14019</v>
      </c>
      <c r="C97" s="9">
        <f>VLOOKUP(B97,PLANILHA!$B:$K,2,0)</f>
        <v>98555</v>
      </c>
      <c r="D97" s="13" t="str">
        <f>VLOOKUP(B97,PLANILHA!$B:$K,3,0)</f>
        <v>IMPERMEABILIZAÇÃO DE SUPERFÍCIE COM ARGAMASSA POLIMÉRICA / MEMBRANA ACRÍLICA, 3 DEMÃOS. AF_09/2023 (BANHEIRO)</v>
      </c>
      <c r="E97" s="10" t="s">
        <v>14039</v>
      </c>
      <c r="F97" s="9" t="str">
        <f>VLOOKUP(B97,PLANILHA!$B:$K,4,0)</f>
        <v>M2</v>
      </c>
      <c r="G97" s="18">
        <f t="shared" si="21"/>
        <v>101.19999999999999</v>
      </c>
      <c r="H97" s="19">
        <v>5.0599999999999996</v>
      </c>
      <c r="I97" s="51" t="b">
        <f>G97=VLOOKUP(B97,PLANILHA!$B:$K,5,0)</f>
        <v>1</v>
      </c>
      <c r="J97" s="35" t="s">
        <v>5252</v>
      </c>
    </row>
    <row r="98" spans="2:10" ht="20.100000000000001" customHeight="1" x14ac:dyDescent="0.25">
      <c r="B98" s="108" t="s">
        <v>4576</v>
      </c>
      <c r="C98" s="73"/>
      <c r="D98" s="109" t="str">
        <f>VLOOKUP(B98,PLANILHA!$B:$K,3,0)</f>
        <v>CALÇADA</v>
      </c>
      <c r="E98" s="110"/>
      <c r="F98" s="86"/>
      <c r="G98" s="90"/>
      <c r="H98" s="92"/>
    </row>
    <row r="99" spans="2:10" ht="50.1" customHeight="1" x14ac:dyDescent="0.25">
      <c r="B99" s="9" t="s">
        <v>4577</v>
      </c>
      <c r="C99" s="9">
        <f>VLOOKUP(B99,PLANILHA!$B:$K,2,0)</f>
        <v>94990</v>
      </c>
      <c r="D99" s="13" t="str">
        <f>VLOOKUP(B99,PLANILHA!$B:$K,3,0)</f>
        <v>EXECUÇÃO DE PASSEIO (CALÇADA) OU PISO DE CONCRETO COM CONCRETO MOLDADO IN LOCO, FEITO EM OBRA, ACABAMENTO CONVENCIONAL, NÃO ARMADO. AF_08/2022</v>
      </c>
      <c r="E99" s="50" t="s">
        <v>15169</v>
      </c>
      <c r="F99" s="9" t="str">
        <f>VLOOKUP(B99,PLANILHA!$B:$K,4,0)</f>
        <v>M3</v>
      </c>
      <c r="G99" s="18">
        <f t="shared" ref="G99" si="22">H99*$D$10</f>
        <v>34</v>
      </c>
      <c r="H99" s="19">
        <v>1.7</v>
      </c>
      <c r="I99" s="51" t="b">
        <f>G99=VLOOKUP(B99,PLANILHA!$B:$K,5,0)</f>
        <v>1</v>
      </c>
    </row>
    <row r="100" spans="2:10" x14ac:dyDescent="0.25">
      <c r="C100" s="51"/>
      <c r="G100" s="89"/>
      <c r="H100" s="89"/>
    </row>
    <row r="101" spans="2:10" ht="30" customHeight="1" x14ac:dyDescent="0.25">
      <c r="B101" s="101">
        <v>14</v>
      </c>
      <c r="C101" s="106"/>
      <c r="D101" s="103" t="str">
        <f>VLOOKUP(B101,PLANILHA!$B:$K,3,0)</f>
        <v>INSTALAÇÃO ELÉTRICA</v>
      </c>
      <c r="E101" s="103"/>
      <c r="F101" s="104"/>
      <c r="G101" s="111"/>
      <c r="H101" s="91"/>
    </row>
    <row r="102" spans="2:10" ht="35.1" customHeight="1" x14ac:dyDescent="0.25">
      <c r="B102" s="9" t="s">
        <v>4579</v>
      </c>
      <c r="C102" s="9">
        <f>VLOOKUP(B102,PLANILHA!$B:$K,2,0)</f>
        <v>90447</v>
      </c>
      <c r="D102" s="13" t="str">
        <f>VLOOKUP(B102,PLANILHA!$B:$K,3,0)</f>
        <v>RASGO LINEAR MANUAL EM ALVENARIA, PARA ELETRODUTOS, DIÂMETROS MENORES OU IGUAIS A 40 MM. AF_09/2023</v>
      </c>
      <c r="E102" s="169" t="s">
        <v>4698</v>
      </c>
      <c r="F102" s="9" t="str">
        <f>VLOOKUP(B102,PLANILHA!$B:$K,4,0)</f>
        <v>M</v>
      </c>
      <c r="G102" s="18">
        <f t="shared" ref="G102:G127" si="23">H102*$D$10</f>
        <v>460</v>
      </c>
      <c r="H102" s="19">
        <v>23</v>
      </c>
      <c r="I102" s="51" t="b">
        <f>G102=VLOOKUP(B102,PLANILHA!$B:$K,5,0)</f>
        <v>1</v>
      </c>
    </row>
    <row r="103" spans="2:10" ht="50.1" customHeight="1" x14ac:dyDescent="0.25">
      <c r="B103" s="9" t="s">
        <v>4580</v>
      </c>
      <c r="C103" s="9">
        <f>VLOOKUP(B103,PLANILHA!$B:$K,2,0)</f>
        <v>91834</v>
      </c>
      <c r="D103" s="13" t="str">
        <f>VLOOKUP(B103,PLANILHA!$B:$K,3,0)</f>
        <v>ELETRODUTO FLEXÍVEL CORRUGADO, PVC, DN 25 MM (3/4"), PARA CIRCUITOS TERMINAIS, INSTALADO EM FORRO - FORNECIMENTO E INSTALAÇÃO. AF_03/2023</v>
      </c>
      <c r="E103" s="170"/>
      <c r="F103" s="9" t="str">
        <f>VLOOKUP(B103,PLANILHA!$B:$K,4,0)</f>
        <v>M</v>
      </c>
      <c r="G103" s="18">
        <f t="shared" si="23"/>
        <v>1600</v>
      </c>
      <c r="H103" s="19">
        <v>80</v>
      </c>
      <c r="I103" s="51" t="b">
        <f>G103=VLOOKUP(B103,PLANILHA!$B:$K,5,0)</f>
        <v>1</v>
      </c>
    </row>
    <row r="104" spans="2:10" ht="50.1" customHeight="1" x14ac:dyDescent="0.25">
      <c r="B104" s="9" t="s">
        <v>4581</v>
      </c>
      <c r="C104" s="9">
        <f>VLOOKUP(B104,PLANILHA!$B:$K,2,0)</f>
        <v>91836</v>
      </c>
      <c r="D104" s="13" t="str">
        <f>VLOOKUP(B104,PLANILHA!$B:$K,3,0)</f>
        <v>ELETRODUTO FLEXÍVEL CORRUGADO, PVC, DN 32 MM (1"), PARA CIRCUITOS TERMINAIS, INSTALADO EM FORRO - FORNECIMENTO E INSTALAÇÃO. AF_03/2023</v>
      </c>
      <c r="E104" s="170"/>
      <c r="F104" s="9" t="str">
        <f>VLOOKUP(B104,PLANILHA!$B:$K,4,0)</f>
        <v>M</v>
      </c>
      <c r="G104" s="18">
        <f t="shared" si="23"/>
        <v>80</v>
      </c>
      <c r="H104" s="19">
        <v>4</v>
      </c>
      <c r="I104" s="51" t="b">
        <f>G104=VLOOKUP(B104,PLANILHA!$B:$K,5,0)</f>
        <v>1</v>
      </c>
    </row>
    <row r="105" spans="2:10" ht="35.1" customHeight="1" x14ac:dyDescent="0.25">
      <c r="B105" s="9" t="s">
        <v>4582</v>
      </c>
      <c r="C105" s="9">
        <f>VLOOKUP(B105,PLANILHA!$B:$K,2,0)</f>
        <v>91926</v>
      </c>
      <c r="D105" s="13" t="str">
        <f>VLOOKUP(B105,PLANILHA!$B:$K,3,0)</f>
        <v>CABO DE COBRE FLEXÍVEL ISOLADO, 2,5 MM², ANTI-CHAMA 450/750 V, PARA CIRCUITOS TERMINAIS - FORNECIMENTO E INSTALAÇÃO. AF_03/2023</v>
      </c>
      <c r="E105" s="170"/>
      <c r="F105" s="9" t="str">
        <f>VLOOKUP(B105,PLANILHA!$B:$K,4,0)</f>
        <v>M</v>
      </c>
      <c r="G105" s="18">
        <f t="shared" si="23"/>
        <v>4000</v>
      </c>
      <c r="H105" s="19">
        <v>200</v>
      </c>
      <c r="I105" s="51" t="b">
        <f>G105=VLOOKUP(B105,PLANILHA!$B:$K,5,0)</f>
        <v>1</v>
      </c>
    </row>
    <row r="106" spans="2:10" ht="35.1" customHeight="1" x14ac:dyDescent="0.25">
      <c r="B106" s="9" t="s">
        <v>4583</v>
      </c>
      <c r="C106" s="9">
        <f>VLOOKUP(B106,PLANILHA!$B:$K,2,0)</f>
        <v>91930</v>
      </c>
      <c r="D106" s="13" t="str">
        <f>VLOOKUP(B106,PLANILHA!$B:$K,3,0)</f>
        <v>CABO DE COBRE FLEXÍVEL ISOLADO, 6 MM², ANTI-CHAMA 450/750 V, PARA CIRCUITOS TERMINAIS - FORNECIMENTO E INSTALAÇÃO. AF_03/2023</v>
      </c>
      <c r="E106" s="170"/>
      <c r="F106" s="9" t="str">
        <f>VLOOKUP(B106,PLANILHA!$B:$K,4,0)</f>
        <v>M</v>
      </c>
      <c r="G106" s="18">
        <f t="shared" si="23"/>
        <v>240</v>
      </c>
      <c r="H106" s="19">
        <v>12</v>
      </c>
      <c r="I106" s="51" t="b">
        <f>G106=VLOOKUP(B106,PLANILHA!$B:$K,5,0)</f>
        <v>1</v>
      </c>
    </row>
    <row r="107" spans="2:10" ht="35.1" customHeight="1" x14ac:dyDescent="0.25">
      <c r="B107" s="9" t="s">
        <v>4584</v>
      </c>
      <c r="C107" s="9">
        <f>VLOOKUP(B107,PLANILHA!$B:$K,2,0)</f>
        <v>91934</v>
      </c>
      <c r="D107" s="13" t="str">
        <f>VLOOKUP(B107,PLANILHA!$B:$K,3,0)</f>
        <v>CABO DE COBRE FLEXÍVEL ISOLADO, 16 MM², ANTI-CHAMA 450/750 V, PARA CIRCUITOS TERMINAIS - FORNECIMENTO E INSTALAÇÃO. AF_03/2023</v>
      </c>
      <c r="E107" s="170"/>
      <c r="F107" s="9" t="str">
        <f>VLOOKUP(B107,PLANILHA!$B:$K,4,0)</f>
        <v>M</v>
      </c>
      <c r="G107" s="18">
        <f t="shared" si="23"/>
        <v>1220</v>
      </c>
      <c r="H107" s="19">
        <v>61</v>
      </c>
      <c r="I107" s="51" t="b">
        <f>G107=VLOOKUP(B107,PLANILHA!$B:$K,5,0)</f>
        <v>1</v>
      </c>
    </row>
    <row r="108" spans="2:10" ht="35.1" customHeight="1" x14ac:dyDescent="0.25">
      <c r="B108" s="9" t="s">
        <v>4585</v>
      </c>
      <c r="C108" s="9">
        <f>VLOOKUP(B108,PLANILHA!$B:$K,2,0)</f>
        <v>92000</v>
      </c>
      <c r="D108" s="13" t="str">
        <f>VLOOKUP(B108,PLANILHA!$B:$K,3,0)</f>
        <v>TOMADA BAIXA DE EMBUTIR (1 MÓDULO), 2P+T 10 A, INCLUINDO SUPORTE E PLACA - FORNECIMENTO E INSTALAÇÃO. AF_03/2023</v>
      </c>
      <c r="E108" s="170"/>
      <c r="F108" s="9" t="str">
        <f>VLOOKUP(B108,PLANILHA!$B:$K,4,0)</f>
        <v>UN</v>
      </c>
      <c r="G108" s="18">
        <f t="shared" si="23"/>
        <v>160</v>
      </c>
      <c r="H108" s="19">
        <v>8</v>
      </c>
      <c r="I108" s="51" t="b">
        <f>G108=VLOOKUP(B108,PLANILHA!$B:$K,5,0)</f>
        <v>1</v>
      </c>
    </row>
    <row r="109" spans="2:10" ht="35.1" customHeight="1" x14ac:dyDescent="0.25">
      <c r="B109" s="9" t="s">
        <v>4586</v>
      </c>
      <c r="C109" s="9">
        <f>VLOOKUP(B109,PLANILHA!$B:$K,2,0)</f>
        <v>92008</v>
      </c>
      <c r="D109" s="13" t="str">
        <f>VLOOKUP(B109,PLANILHA!$B:$K,3,0)</f>
        <v>TOMADA BAIXA DE EMBUTIR (2 MÓDULOS), 2P+T 10 A, INCLUINDO SUPORTE E PLACA - FORNECIMENTO E INSTALAÇÃO. AF_03/2023</v>
      </c>
      <c r="E109" s="170"/>
      <c r="F109" s="9" t="str">
        <f>VLOOKUP(B109,PLANILHA!$B:$K,4,0)</f>
        <v>UN</v>
      </c>
      <c r="G109" s="18">
        <f t="shared" si="23"/>
        <v>20</v>
      </c>
      <c r="H109" s="19">
        <v>1</v>
      </c>
      <c r="I109" s="51" t="b">
        <f>G109=VLOOKUP(B109,PLANILHA!$B:$K,5,0)</f>
        <v>1</v>
      </c>
    </row>
    <row r="110" spans="2:10" ht="35.1" customHeight="1" x14ac:dyDescent="0.25">
      <c r="B110" s="9" t="s">
        <v>4587</v>
      </c>
      <c r="C110" s="9">
        <f>VLOOKUP(B110,PLANILHA!$B:$K,2,0)</f>
        <v>91996</v>
      </c>
      <c r="D110" s="13" t="str">
        <f>VLOOKUP(B110,PLANILHA!$B:$K,3,0)</f>
        <v>TOMADA MÉDIA DE EMBUTIR (1 MÓDULO), 2P+T 10 A, INCLUINDO SUPORTE E PLACA - FORNECIMENTO E INSTALAÇÃO. AF_03/2023</v>
      </c>
      <c r="E110" s="170"/>
      <c r="F110" s="9" t="str">
        <f>VLOOKUP(B110,PLANILHA!$B:$K,4,0)</f>
        <v>UN</v>
      </c>
      <c r="G110" s="18">
        <f t="shared" si="23"/>
        <v>100</v>
      </c>
      <c r="H110" s="19">
        <v>5</v>
      </c>
      <c r="I110" s="51" t="b">
        <f>G110=VLOOKUP(B110,PLANILHA!$B:$K,5,0)</f>
        <v>1</v>
      </c>
    </row>
    <row r="111" spans="2:10" ht="35.1" customHeight="1" x14ac:dyDescent="0.25">
      <c r="B111" s="9" t="s">
        <v>4588</v>
      </c>
      <c r="C111" s="9">
        <f>VLOOKUP(B111,PLANILHA!$B:$K,2,0)</f>
        <v>92004</v>
      </c>
      <c r="D111" s="13" t="str">
        <f>VLOOKUP(B111,PLANILHA!$B:$K,3,0)</f>
        <v>TOMADA MÉDIA DE EMBUTIR (2 MÓDULOS), 2P+T 10 A, INCLUINDO SUPORTE E PLACA - FORNECIMENTO E INSTALAÇÃO. AF_03/2023</v>
      </c>
      <c r="E111" s="170"/>
      <c r="F111" s="9" t="str">
        <f>VLOOKUP(B111,PLANILHA!$B:$K,4,0)</f>
        <v>UN</v>
      </c>
      <c r="G111" s="18">
        <f t="shared" si="23"/>
        <v>20</v>
      </c>
      <c r="H111" s="19">
        <v>1</v>
      </c>
      <c r="I111" s="51" t="b">
        <f>G111=VLOOKUP(B111,PLANILHA!$B:$K,5,0)</f>
        <v>1</v>
      </c>
    </row>
    <row r="112" spans="2:10" ht="35.1" customHeight="1" x14ac:dyDescent="0.25">
      <c r="B112" s="9" t="s">
        <v>4589</v>
      </c>
      <c r="C112" s="9">
        <f>VLOOKUP(B112,PLANILHA!$B:$K,2,0)</f>
        <v>91992</v>
      </c>
      <c r="D112" s="13" t="str">
        <f>VLOOKUP(B112,PLANILHA!$B:$K,3,0)</f>
        <v>TOMADA ALTA DE EMBUTIR (1 MÓDULO), 2P+T 10 A, INCLUINDO SUPORTE E PLACA - FORNECIMENTO E INSTALAÇÃO. AF_03/2023</v>
      </c>
      <c r="E112" s="170"/>
      <c r="F112" s="9" t="str">
        <f>VLOOKUP(B112,PLANILHA!$B:$K,4,0)</f>
        <v>UN</v>
      </c>
      <c r="G112" s="18">
        <f t="shared" si="23"/>
        <v>80</v>
      </c>
      <c r="H112" s="19">
        <v>4</v>
      </c>
      <c r="I112" s="51" t="b">
        <f>G112=VLOOKUP(B112,PLANILHA!$B:$K,5,0)</f>
        <v>1</v>
      </c>
    </row>
    <row r="113" spans="2:9" ht="35.1" customHeight="1" x14ac:dyDescent="0.25">
      <c r="B113" s="9" t="s">
        <v>4590</v>
      </c>
      <c r="C113" s="9">
        <f>VLOOKUP(B113,PLANILHA!$B:$K,2,0)</f>
        <v>91953</v>
      </c>
      <c r="D113" s="13" t="str">
        <f>VLOOKUP(B113,PLANILHA!$B:$K,3,0)</f>
        <v>INTERRUPTOR SIMPLES (1 MÓDULO), 10A/250V, INCLUINDO SUPORTE E PLACA - FORNECIMENTO E INSTALAÇÃO. AF_03/2023</v>
      </c>
      <c r="E113" s="170"/>
      <c r="F113" s="9" t="str">
        <f>VLOOKUP(B113,PLANILHA!$B:$K,4,0)</f>
        <v>UN</v>
      </c>
      <c r="G113" s="18">
        <f t="shared" si="23"/>
        <v>60</v>
      </c>
      <c r="H113" s="19">
        <v>3</v>
      </c>
      <c r="I113" s="51" t="b">
        <f>G113=VLOOKUP(B113,PLANILHA!$B:$K,5,0)</f>
        <v>1</v>
      </c>
    </row>
    <row r="114" spans="2:9" ht="35.1" customHeight="1" x14ac:dyDescent="0.25">
      <c r="B114" s="9" t="s">
        <v>4591</v>
      </c>
      <c r="C114" s="9">
        <f>VLOOKUP(B114,PLANILHA!$B:$K,2,0)</f>
        <v>91959</v>
      </c>
      <c r="D114" s="13" t="str">
        <f>VLOOKUP(B114,PLANILHA!$B:$K,3,0)</f>
        <v>INTERRUPTOR SIMPLES (2 MÓDULOS), 10A/250V, INCLUINDO SUPORTE E PLACA - FORNECIMENTO E INSTALAÇÃO. AF_03/2023</v>
      </c>
      <c r="E114" s="170"/>
      <c r="F114" s="9" t="str">
        <f>VLOOKUP(B114,PLANILHA!$B:$K,4,0)</f>
        <v>UN</v>
      </c>
      <c r="G114" s="18">
        <f t="shared" si="23"/>
        <v>20</v>
      </c>
      <c r="H114" s="19">
        <v>1</v>
      </c>
      <c r="I114" s="51" t="b">
        <f>G114=VLOOKUP(B114,PLANILHA!$B:$K,5,0)</f>
        <v>1</v>
      </c>
    </row>
    <row r="115" spans="2:9" ht="35.1" customHeight="1" x14ac:dyDescent="0.25">
      <c r="B115" s="9" t="s">
        <v>4592</v>
      </c>
      <c r="C115" s="9">
        <f>VLOOKUP(B115,PLANILHA!$B:$K,2,0)</f>
        <v>91967</v>
      </c>
      <c r="D115" s="13" t="str">
        <f>VLOOKUP(B115,PLANILHA!$B:$K,3,0)</f>
        <v>INTERRUPTOR SIMPLES (3 MÓDULOS), 10A/250V, INCLUINDO SUPORTE E PLACA - FORNECIMENTO E INSTALAÇÃO. AF_03/2023</v>
      </c>
      <c r="E115" s="170"/>
      <c r="F115" s="9" t="str">
        <f>VLOOKUP(B115,PLANILHA!$B:$K,4,0)</f>
        <v>UN</v>
      </c>
      <c r="G115" s="18">
        <f t="shared" si="23"/>
        <v>20</v>
      </c>
      <c r="H115" s="19">
        <v>1</v>
      </c>
      <c r="I115" s="51" t="b">
        <f>G115=VLOOKUP(B115,PLANILHA!$B:$K,5,0)</f>
        <v>1</v>
      </c>
    </row>
    <row r="116" spans="2:9" ht="20.100000000000001" customHeight="1" x14ac:dyDescent="0.25">
      <c r="B116" s="9" t="s">
        <v>4597</v>
      </c>
      <c r="C116" s="9" t="str">
        <f>VLOOKUP(B116,PLANILHA!$B:$K,2,0)</f>
        <v>011202000</v>
      </c>
      <c r="D116" s="13" t="str">
        <f>VLOOKUP(B116,PLANILHA!$B:$K,3,0)</f>
        <v>ESPELHO PLÁSTICO 4X2'' - FORNECIMENTO E INSTALAÇÃO</v>
      </c>
      <c r="E116" s="170"/>
      <c r="F116" s="9" t="str">
        <f>VLOOKUP(B116,PLANILHA!$B:$K,4,0)</f>
        <v>UN</v>
      </c>
      <c r="G116" s="18">
        <f t="shared" si="23"/>
        <v>40</v>
      </c>
      <c r="H116" s="19">
        <v>2</v>
      </c>
      <c r="I116" s="51" t="b">
        <f>G116=VLOOKUP(B116,PLANILHA!$B:$K,5,0)</f>
        <v>1</v>
      </c>
    </row>
    <row r="117" spans="2:9" ht="20.100000000000001" customHeight="1" x14ac:dyDescent="0.25">
      <c r="B117" s="9" t="s">
        <v>4598</v>
      </c>
      <c r="C117" s="9" t="str">
        <f>VLOOKUP(B117,PLANILHA!$B:$K,2,0)</f>
        <v>011205000</v>
      </c>
      <c r="D117" s="13" t="str">
        <f>VLOOKUP(B117,PLANILHA!$B:$K,3,0)</f>
        <v>CAIXA DE LUZ 4 X 2'' EM AÇO ESMALTADA</v>
      </c>
      <c r="E117" s="170"/>
      <c r="F117" s="9" t="str">
        <f>VLOOKUP(B117,PLANILHA!$B:$K,4,0)</f>
        <v>UN</v>
      </c>
      <c r="G117" s="18">
        <f t="shared" si="23"/>
        <v>540</v>
      </c>
      <c r="H117" s="19">
        <v>27</v>
      </c>
      <c r="I117" s="51" t="b">
        <f>G117=VLOOKUP(B117,PLANILHA!$B:$K,5,0)</f>
        <v>1</v>
      </c>
    </row>
    <row r="118" spans="2:9" ht="35.1" customHeight="1" x14ac:dyDescent="0.25">
      <c r="B118" s="9" t="s">
        <v>4599</v>
      </c>
      <c r="C118" s="9">
        <f>VLOOKUP(B118,PLANILHA!$B:$K,2,0)</f>
        <v>93653</v>
      </c>
      <c r="D118" s="13" t="str">
        <f>VLOOKUP(B118,PLANILHA!$B:$K,3,0)</f>
        <v>DISJUNTOR MONOPOLAR TIPO DIN, CORRENTE NOMINAL DE 10A - FORNECIMENTO E INSTALAÇÃO. AF_07/2025</v>
      </c>
      <c r="E118" s="170"/>
      <c r="F118" s="9" t="str">
        <f>VLOOKUP(B118,PLANILHA!$B:$K,4,0)</f>
        <v>UN</v>
      </c>
      <c r="G118" s="18">
        <f t="shared" si="23"/>
        <v>60</v>
      </c>
      <c r="H118" s="19">
        <v>3</v>
      </c>
      <c r="I118" s="51" t="b">
        <f>G118=VLOOKUP(B118,PLANILHA!$B:$K,5,0)</f>
        <v>1</v>
      </c>
    </row>
    <row r="119" spans="2:9" ht="35.1" customHeight="1" x14ac:dyDescent="0.25">
      <c r="B119" s="9" t="s">
        <v>4600</v>
      </c>
      <c r="C119" s="9">
        <f>VLOOKUP(B119,PLANILHA!$B:$K,2,0)</f>
        <v>93654</v>
      </c>
      <c r="D119" s="13" t="str">
        <f>VLOOKUP(B119,PLANILHA!$B:$K,3,0)</f>
        <v>DISJUNTOR MONOPOLAR TIPO DIN, CORRENTE NOMINAL DE 16A - FORNECIMENTO E INSTALAÇÃO. AF_07/2025</v>
      </c>
      <c r="E119" s="170"/>
      <c r="F119" s="9" t="str">
        <f>VLOOKUP(B119,PLANILHA!$B:$K,4,0)</f>
        <v>UN</v>
      </c>
      <c r="G119" s="18">
        <f t="shared" si="23"/>
        <v>80</v>
      </c>
      <c r="H119" s="19">
        <v>4</v>
      </c>
      <c r="I119" s="51" t="b">
        <f>G119=VLOOKUP(B119,PLANILHA!$B:$K,5,0)</f>
        <v>1</v>
      </c>
    </row>
    <row r="120" spans="2:9" ht="35.1" customHeight="1" x14ac:dyDescent="0.25">
      <c r="B120" s="9" t="s">
        <v>4601</v>
      </c>
      <c r="C120" s="9">
        <f>VLOOKUP(B120,PLANILHA!$B:$K,2,0)</f>
        <v>93663</v>
      </c>
      <c r="D120" s="13" t="str">
        <f>VLOOKUP(B120,PLANILHA!$B:$K,3,0)</f>
        <v>DISJUNTOR BIPOLAR TIPO DIN, CORRENTE NOMINAL DE 25A - FORNECIMENTO E INSTALAÇÃO. AF_07/2025</v>
      </c>
      <c r="E120" s="170"/>
      <c r="F120" s="9" t="str">
        <f>VLOOKUP(B120,PLANILHA!$B:$K,4,0)</f>
        <v>UN</v>
      </c>
      <c r="G120" s="18">
        <f t="shared" si="23"/>
        <v>20</v>
      </c>
      <c r="H120" s="19">
        <v>1</v>
      </c>
      <c r="I120" s="51" t="b">
        <f>G120=VLOOKUP(B120,PLANILHA!$B:$K,5,0)</f>
        <v>1</v>
      </c>
    </row>
    <row r="121" spans="2:9" ht="35.1" customHeight="1" x14ac:dyDescent="0.25">
      <c r="B121" s="9" t="s">
        <v>4602</v>
      </c>
      <c r="C121" s="9">
        <f>VLOOKUP(B121,PLANILHA!$B:$K,2,0)</f>
        <v>97711</v>
      </c>
      <c r="D121" s="13" t="str">
        <f>VLOOKUP(B121,PLANILHA!$B:$K,3,0)</f>
        <v>DISJUNTOR TETRAPOLAR TIPO DR, CORRENTE NOMINAL DE 40A - FORNECIMENTO E INSTALAÇÃO. AF_07/2025</v>
      </c>
      <c r="E121" s="170"/>
      <c r="F121" s="9" t="str">
        <f>VLOOKUP(B121,PLANILHA!$B:$K,4,0)</f>
        <v>UN</v>
      </c>
      <c r="G121" s="18">
        <f t="shared" si="23"/>
        <v>20</v>
      </c>
      <c r="H121" s="19">
        <v>1</v>
      </c>
      <c r="I121" s="51" t="b">
        <f>G121=VLOOKUP(B121,PLANILHA!$B:$K,5,0)</f>
        <v>1</v>
      </c>
    </row>
    <row r="122" spans="2:9" ht="35.1" customHeight="1" x14ac:dyDescent="0.25">
      <c r="B122" s="9" t="s">
        <v>4603</v>
      </c>
      <c r="C122" s="9">
        <f>VLOOKUP(B122,PLANILHA!$B:$K,2,0)</f>
        <v>106027</v>
      </c>
      <c r="D122" s="13" t="str">
        <f>VLOOKUP(B122,PLANILHA!$B:$K,3,0)</f>
        <v>DISPOSITIVO DPS 20KA-175V OU 275V - FORNECIMENTO E INSTALAÇÃO. AF_07/2025</v>
      </c>
      <c r="E122" s="170"/>
      <c r="F122" s="9" t="str">
        <f>VLOOKUP(B122,PLANILHA!$B:$K,4,0)</f>
        <v>UN</v>
      </c>
      <c r="G122" s="18">
        <f t="shared" si="23"/>
        <v>60</v>
      </c>
      <c r="H122" s="19">
        <v>3</v>
      </c>
      <c r="I122" s="51" t="b">
        <f>G122=VLOOKUP(B122,PLANILHA!$B:$K,5,0)</f>
        <v>1</v>
      </c>
    </row>
    <row r="123" spans="2:9" ht="50.1" customHeight="1" x14ac:dyDescent="0.25">
      <c r="B123" s="9" t="s">
        <v>4605</v>
      </c>
      <c r="C123" s="9">
        <f>VLOOKUP(B123,PLANILHA!$B:$K,2,0)</f>
        <v>101879</v>
      </c>
      <c r="D123" s="13" t="str">
        <f>VLOOKUP(B123,PLANILHA!$B:$K,3,0)</f>
        <v>QUADRO DE DISTRIBUIÇÃO DE ENERGIA EM CHAPA DE AÇO GALVANIZADO, DE EMBUTIR, COM BARRAMENTO TRIFÁSICO, PARA 24 DISJUNTORES DIN 100A - FORNECIMENTO E INSTALAÇÃO. AF_07/2025</v>
      </c>
      <c r="E123" s="170"/>
      <c r="F123" s="9" t="str">
        <f>VLOOKUP(B123,PLANILHA!$B:$K,4,0)</f>
        <v>UN</v>
      </c>
      <c r="G123" s="18">
        <f t="shared" si="23"/>
        <v>20</v>
      </c>
      <c r="H123" s="19">
        <v>1</v>
      </c>
      <c r="I123" s="51" t="b">
        <f>G123=VLOOKUP(B123,PLANILHA!$B:$K,5,0)</f>
        <v>1</v>
      </c>
    </row>
    <row r="124" spans="2:9" ht="35.1" customHeight="1" x14ac:dyDescent="0.25">
      <c r="B124" s="9" t="s">
        <v>4604</v>
      </c>
      <c r="C124" s="9">
        <f>VLOOKUP(B124,PLANILHA!$B:$K,2,0)</f>
        <v>103782</v>
      </c>
      <c r="D124" s="13" t="str">
        <f>VLOOKUP(B124,PLANILHA!$B:$K,3,0)</f>
        <v>LUMINÁRIA TIPO PLAFON CIRCULAR, DE SOBREPOR, COM LED DE 12/13 W - FORNECIMENTO E INSTALAÇÃO. AF_09/2024</v>
      </c>
      <c r="E124" s="170"/>
      <c r="F124" s="9" t="str">
        <f>VLOOKUP(B124,PLANILHA!$B:$K,4,0)</f>
        <v>UN</v>
      </c>
      <c r="G124" s="18">
        <f t="shared" si="23"/>
        <v>200</v>
      </c>
      <c r="H124" s="19">
        <v>10</v>
      </c>
      <c r="I124" s="51" t="b">
        <f>G124=VLOOKUP(B124,PLANILHA!$B:$K,5,0)</f>
        <v>1</v>
      </c>
    </row>
    <row r="125" spans="2:9" ht="35.1" customHeight="1" x14ac:dyDescent="0.25">
      <c r="B125" s="9" t="s">
        <v>5243</v>
      </c>
      <c r="C125" s="9">
        <f>VLOOKUP(B125,PLANILHA!$B:$K,2,0)</f>
        <v>101548</v>
      </c>
      <c r="D125" s="13" t="str">
        <f>VLOOKUP(B125,PLANILHA!$B:$K,3,0)</f>
        <v>ISOLADOR, TIPO ROLDANA, PARA BAIXA TENSÃO - FORNECIMENTO E INSTALAÇÃO. AF_07/2020</v>
      </c>
      <c r="E125" s="170"/>
      <c r="F125" s="9" t="str">
        <f>VLOOKUP(B125,PLANILHA!$B:$K,4,0)</f>
        <v>UN</v>
      </c>
      <c r="G125" s="18">
        <f t="shared" si="23"/>
        <v>40</v>
      </c>
      <c r="H125" s="19">
        <v>2</v>
      </c>
      <c r="I125" s="51"/>
    </row>
    <row r="126" spans="2:9" ht="20.100000000000001" customHeight="1" x14ac:dyDescent="0.25">
      <c r="B126" s="9" t="s">
        <v>14020</v>
      </c>
      <c r="C126" s="9" t="str">
        <f>VLOOKUP(B126,PLANILHA!$B:$K,2,0)</f>
        <v>011204000</v>
      </c>
      <c r="D126" s="13" t="str">
        <f>VLOOKUP(B126,PLANILHA!$B:$K,3,0)</f>
        <v>CURVA PVC 135G 1'' P/ ELETRODUTO ROSCÁVEL</v>
      </c>
      <c r="E126" s="170"/>
      <c r="F126" s="9" t="str">
        <f>VLOOKUP(B126,PLANILHA!$B:$K,4,0)</f>
        <v>UN</v>
      </c>
      <c r="G126" s="18">
        <f t="shared" si="23"/>
        <v>20</v>
      </c>
      <c r="H126" s="19">
        <v>1</v>
      </c>
      <c r="I126" s="51"/>
    </row>
    <row r="127" spans="2:9" ht="125.1" customHeight="1" x14ac:dyDescent="0.25">
      <c r="B127" s="9" t="s">
        <v>14021</v>
      </c>
      <c r="C127" s="9" t="str">
        <f>VLOOKUP(B127,PLANILHA!$B:$K,2,0)</f>
        <v>011208103</v>
      </c>
      <c r="D127" s="13" t="str">
        <f>VLOOKUP(B127,PLANILHA!$B:$K,3,0)</f>
        <v>ENTRADA DE ENERGIA ELÉTRICA (MODELO CONCESSIONÁRIA LOCAL), ENTRADA E SAÍDA AÉREA, DISJUNTOR TIPO DIN DE 50A BIFÁSICO, COM CAIXA DE SOBREPOR, CABO DE 10MM2. INCLUSO POSTE DE AÇO GALVANIZADO COMPLETO. CONCRETAR BASE (CONCRETO 20MPA) COM PROFUNDIDADE DE 1,30M E DIÂMETRO DE 20CM. FORNECIMENTO E INSTALAÇÃO  - Nota: Adquirir o Padrão de Energia somente com empresas homologadas pela Concessionária Local. NÃO montar o Padrão de Energia na obra.</v>
      </c>
      <c r="E127" s="171"/>
      <c r="F127" s="9" t="str">
        <f>VLOOKUP(B127,PLANILHA!$B:$K,4,0)</f>
        <v>UN</v>
      </c>
      <c r="G127" s="18">
        <f t="shared" si="23"/>
        <v>20</v>
      </c>
      <c r="H127" s="19">
        <v>1</v>
      </c>
      <c r="I127" s="51" t="b">
        <f>G127=VLOOKUP(B127,PLANILHA!$B:$K,5,0)</f>
        <v>1</v>
      </c>
    </row>
    <row r="128" spans="2:9" x14ac:dyDescent="0.25">
      <c r="C128" s="51"/>
      <c r="G128" s="89"/>
      <c r="H128" s="89"/>
    </row>
    <row r="129" spans="2:9" ht="30" customHeight="1" x14ac:dyDescent="0.25">
      <c r="B129" s="101">
        <v>15</v>
      </c>
      <c r="C129" s="106"/>
      <c r="D129" s="103" t="str">
        <f>VLOOKUP(B129,PLANILHA!$B:$K,3,0)</f>
        <v>INSTALAÇÃO HIDRÁULICA</v>
      </c>
      <c r="E129" s="103"/>
      <c r="F129" s="104"/>
      <c r="G129" s="111"/>
      <c r="H129" s="91"/>
    </row>
    <row r="130" spans="2:9" ht="50.1" customHeight="1" x14ac:dyDescent="0.25">
      <c r="B130" s="9" t="s">
        <v>4607</v>
      </c>
      <c r="C130" s="9">
        <f>VLOOKUP(B130,PLANILHA!$B:$K,2,0)</f>
        <v>90443</v>
      </c>
      <c r="D130" s="13" t="str">
        <f>VLOOKUP(B130,PLANILHA!$B:$K,3,0)</f>
        <v>RASGO LINEAR MANUAL EM ALVENARIA, PARA RAMAIS/ DISTRIBUIÇÃO DE INSTALAÇÕES HIDRÁULICAS, DIÂMETROS MENORES OU IGUAIS A 40 MM. AF_09/2023</v>
      </c>
      <c r="E130" s="169" t="s">
        <v>4699</v>
      </c>
      <c r="F130" s="9" t="str">
        <f>VLOOKUP(B130,PLANILHA!$B:$K,4,0)</f>
        <v>M</v>
      </c>
      <c r="G130" s="18">
        <f t="shared" ref="G130:G151" si="24">H130*$D$10</f>
        <v>200</v>
      </c>
      <c r="H130" s="19">
        <v>10</v>
      </c>
      <c r="I130" s="51" t="b">
        <f>G130=VLOOKUP(B130,PLANILHA!$B:$K,5,0)</f>
        <v>1</v>
      </c>
    </row>
    <row r="131" spans="2:9" ht="35.1" customHeight="1" x14ac:dyDescent="0.25">
      <c r="B131" s="9" t="s">
        <v>4608</v>
      </c>
      <c r="C131" s="9">
        <f>VLOOKUP(B131,PLANILHA!$B:$K,2,0)</f>
        <v>89446</v>
      </c>
      <c r="D131" s="13" t="str">
        <f>VLOOKUP(B131,PLANILHA!$B:$K,3,0)</f>
        <v>TUBO, PVC, SOLDÁVEL, DE 25MM, INSTALADO EM PRUMADA DE ÁGUA - FORNECIMENTO E INSTALAÇÃO. AF_06/2022</v>
      </c>
      <c r="E131" s="170"/>
      <c r="F131" s="9" t="str">
        <f>VLOOKUP(B131,PLANILHA!$B:$K,4,0)</f>
        <v>M</v>
      </c>
      <c r="G131" s="18">
        <f t="shared" si="24"/>
        <v>320</v>
      </c>
      <c r="H131" s="19">
        <v>16</v>
      </c>
      <c r="I131" s="51" t="b">
        <f>G131=VLOOKUP(B131,PLANILHA!$B:$K,5,0)</f>
        <v>1</v>
      </c>
    </row>
    <row r="132" spans="2:9" ht="35.1" customHeight="1" x14ac:dyDescent="0.25">
      <c r="B132" s="9" t="s">
        <v>4609</v>
      </c>
      <c r="C132" s="9">
        <f>VLOOKUP(B132,PLANILHA!$B:$K,2,0)</f>
        <v>89447</v>
      </c>
      <c r="D132" s="13" t="str">
        <f>VLOOKUP(B132,PLANILHA!$B:$K,3,0)</f>
        <v>TUBO, PVC, SOLDÁVEL, DE 32MM, INSTALADO EM PRUMADA DE ÁGUA - FORNECIMENTO E INSTALAÇÃO. AF_06/2022</v>
      </c>
      <c r="E132" s="170"/>
      <c r="F132" s="9" t="str">
        <f>VLOOKUP(B132,PLANILHA!$B:$K,4,0)</f>
        <v>M</v>
      </c>
      <c r="G132" s="18">
        <f t="shared" si="24"/>
        <v>160</v>
      </c>
      <c r="H132" s="19">
        <v>8</v>
      </c>
      <c r="I132" s="51" t="b">
        <f>G132=VLOOKUP(B132,PLANILHA!$B:$K,5,0)</f>
        <v>1</v>
      </c>
    </row>
    <row r="133" spans="2:9" ht="35.1" customHeight="1" x14ac:dyDescent="0.25">
      <c r="B133" s="9" t="s">
        <v>4610</v>
      </c>
      <c r="C133" s="9" t="str">
        <f>VLOOKUP(B133,PLANILHA!$B:$K,2,0)</f>
        <v>011301000</v>
      </c>
      <c r="D133" s="13" t="str">
        <f>VLOOKUP(B133,PLANILHA!$B:$K,3,0)</f>
        <v>BUCHA DE REDUÇÃO, PVC, SOLDÁVEL, CURTA DN 32MM X 25MM, FORNECIMENTO E INSTALAÇÃO</v>
      </c>
      <c r="E133" s="170"/>
      <c r="F133" s="9" t="str">
        <f>VLOOKUP(B133,PLANILHA!$B:$K,4,0)</f>
        <v>UN</v>
      </c>
      <c r="G133" s="18">
        <f t="shared" si="24"/>
        <v>20</v>
      </c>
      <c r="H133" s="19">
        <v>1</v>
      </c>
      <c r="I133" s="51" t="b">
        <f>G133=VLOOKUP(B133,PLANILHA!$B:$K,5,0)</f>
        <v>1</v>
      </c>
    </row>
    <row r="134" spans="2:9" ht="35.1" customHeight="1" x14ac:dyDescent="0.25">
      <c r="B134" s="9" t="s">
        <v>4613</v>
      </c>
      <c r="C134" s="9">
        <f>VLOOKUP(B134,PLANILHA!$B:$K,2,0)</f>
        <v>89485</v>
      </c>
      <c r="D134" s="13" t="str">
        <f>VLOOKUP(B134,PLANILHA!$B:$K,3,0)</f>
        <v>JOELHO 45 GRAUS, PVC, SOLDÁVEL, DN 25MM, INSTALADO EM PRUMADA DE ÁGUA - FORNECIMENTO E INSTALAÇÃO. AF_06/2022</v>
      </c>
      <c r="E134" s="170"/>
      <c r="F134" s="9" t="str">
        <f>VLOOKUP(B134,PLANILHA!$B:$K,4,0)</f>
        <v>UN</v>
      </c>
      <c r="G134" s="18">
        <f t="shared" si="24"/>
        <v>20</v>
      </c>
      <c r="H134" s="19">
        <v>1</v>
      </c>
      <c r="I134" s="51" t="b">
        <f>G134=VLOOKUP(B134,PLANILHA!$B:$K,5,0)</f>
        <v>1</v>
      </c>
    </row>
    <row r="135" spans="2:9" ht="50.1" customHeight="1" x14ac:dyDescent="0.25">
      <c r="B135" s="9" t="s">
        <v>4614</v>
      </c>
      <c r="C135" s="9">
        <f>VLOOKUP(B135,PLANILHA!$B:$K,2,0)</f>
        <v>89400</v>
      </c>
      <c r="D135" s="13" t="str">
        <f>VLOOKUP(B135,PLANILHA!$B:$K,3,0)</f>
        <v>TÊ DE REDUÇÃO, PVC, SOLDÁVEL, DN 32MM X 25MM, INSTALADO EM RAMAL OU SUB-RAMAL DE ÁGUA - FORNECIMENTO E INSTALAÇÃO. AF_06/2022</v>
      </c>
      <c r="E135" s="170"/>
      <c r="F135" s="9" t="str">
        <f>VLOOKUP(B135,PLANILHA!$B:$K,4,0)</f>
        <v>UN</v>
      </c>
      <c r="G135" s="18">
        <f t="shared" si="24"/>
        <v>20</v>
      </c>
      <c r="H135" s="19">
        <v>1</v>
      </c>
      <c r="I135" s="51" t="b">
        <f>G135=VLOOKUP(B135,PLANILHA!$B:$K,5,0)</f>
        <v>1</v>
      </c>
    </row>
    <row r="136" spans="2:9" ht="35.1" customHeight="1" x14ac:dyDescent="0.25">
      <c r="B136" s="9" t="s">
        <v>4615</v>
      </c>
      <c r="C136" s="9">
        <f>VLOOKUP(B136,PLANILHA!$B:$K,2,0)</f>
        <v>89481</v>
      </c>
      <c r="D136" s="13" t="str">
        <f>VLOOKUP(B136,PLANILHA!$B:$K,3,0)</f>
        <v>JOELHO 90 GRAUS, PVC, SOLDÁVEL, DN 25MM, INSTALADO EM PRUMADA DE ÁGUA - FORNECIMENTO E INSTALAÇÃO. AF_06/2022</v>
      </c>
      <c r="E136" s="170"/>
      <c r="F136" s="9" t="str">
        <f>VLOOKUP(B136,PLANILHA!$B:$K,4,0)</f>
        <v>UN</v>
      </c>
      <c r="G136" s="18">
        <f t="shared" si="24"/>
        <v>180</v>
      </c>
      <c r="H136" s="19">
        <v>9</v>
      </c>
      <c r="I136" s="51" t="b">
        <f>G136=VLOOKUP(B136,PLANILHA!$B:$K,5,0)</f>
        <v>1</v>
      </c>
    </row>
    <row r="137" spans="2:9" ht="35.1" customHeight="1" x14ac:dyDescent="0.25">
      <c r="B137" s="9" t="s">
        <v>4616</v>
      </c>
      <c r="C137" s="9">
        <f>VLOOKUP(B137,PLANILHA!$B:$K,2,0)</f>
        <v>89492</v>
      </c>
      <c r="D137" s="13" t="str">
        <f>VLOOKUP(B137,PLANILHA!$B:$K,3,0)</f>
        <v>JOELHO 90 GRAUS, PVC, SOLDÁVEL, DN 32MM, INSTALADO EM PRUMADA DE ÁGUA - FORNECIMENTO E INSTALAÇÃO. AF_06/2022</v>
      </c>
      <c r="E137" s="170"/>
      <c r="F137" s="9" t="str">
        <f>VLOOKUP(B137,PLANILHA!$B:$K,4,0)</f>
        <v>UN</v>
      </c>
      <c r="G137" s="18">
        <f t="shared" si="24"/>
        <v>40</v>
      </c>
      <c r="H137" s="19">
        <v>2</v>
      </c>
      <c r="I137" s="51" t="b">
        <f>G137=VLOOKUP(B137,PLANILHA!$B:$K,5,0)</f>
        <v>1</v>
      </c>
    </row>
    <row r="138" spans="2:9" ht="50.1" customHeight="1" x14ac:dyDescent="0.25">
      <c r="B138" s="9" t="s">
        <v>4618</v>
      </c>
      <c r="C138" s="9">
        <f>VLOOKUP(B138,PLANILHA!$B:$K,2,0)</f>
        <v>90373</v>
      </c>
      <c r="D138" s="13" t="str">
        <f>VLOOKUP(B138,PLANILHA!$B:$K,3,0)</f>
        <v>JOELHO 90 GRAUS COM BUCHA DE LATÃO, PVC, SOLDÁVEL, DN 25MM, X 1/2 INSTALADO EM RAMAL OU SUB-RAMAL DE ÁGUA - FORNECIMENTO E INSTALAÇÃO. AF_06/2022</v>
      </c>
      <c r="E138" s="170"/>
      <c r="F138" s="9" t="str">
        <f>VLOOKUP(B138,PLANILHA!$B:$K,4,0)</f>
        <v>UN</v>
      </c>
      <c r="G138" s="18">
        <f t="shared" si="24"/>
        <v>80</v>
      </c>
      <c r="H138" s="19">
        <v>4</v>
      </c>
      <c r="I138" s="51" t="b">
        <f>G138=VLOOKUP(B138,PLANILHA!$B:$K,5,0)</f>
        <v>1</v>
      </c>
    </row>
    <row r="139" spans="2:9" ht="35.1" customHeight="1" x14ac:dyDescent="0.25">
      <c r="B139" s="9" t="s">
        <v>4619</v>
      </c>
      <c r="C139" s="9">
        <f>VLOOKUP(B139,PLANILHA!$B:$K,2,0)</f>
        <v>89617</v>
      </c>
      <c r="D139" s="13" t="str">
        <f>VLOOKUP(B139,PLANILHA!$B:$K,3,0)</f>
        <v>TE, PVC, SOLDÁVEL, DN 25MM, INSTALADO EM PRUMADA DE ÁGUA - FORNECIMENTO E INSTALAÇÃO. AF_06/2022</v>
      </c>
      <c r="E139" s="170"/>
      <c r="F139" s="9" t="str">
        <f>VLOOKUP(B139,PLANILHA!$B:$K,4,0)</f>
        <v>UN</v>
      </c>
      <c r="G139" s="18">
        <f t="shared" si="24"/>
        <v>40</v>
      </c>
      <c r="H139" s="19">
        <v>2</v>
      </c>
      <c r="I139" s="51" t="b">
        <f>G139=VLOOKUP(B139,PLANILHA!$B:$K,5,0)</f>
        <v>1</v>
      </c>
    </row>
    <row r="140" spans="2:9" ht="35.1" customHeight="1" x14ac:dyDescent="0.25">
      <c r="B140" s="9" t="s">
        <v>4620</v>
      </c>
      <c r="C140" s="9">
        <f>VLOOKUP(B140,PLANILHA!$B:$K,2,0)</f>
        <v>89620</v>
      </c>
      <c r="D140" s="13" t="str">
        <f>VLOOKUP(B140,PLANILHA!$B:$K,3,0)</f>
        <v>TE, PVC, SOLDÁVEL, DN 32MM, INSTALADO EM PRUMADA DE ÁGUA - FORNECIMENTO E INSTALAÇÃO. AF_06/2022</v>
      </c>
      <c r="E140" s="170"/>
      <c r="F140" s="9" t="str">
        <f>VLOOKUP(B140,PLANILHA!$B:$K,4,0)</f>
        <v>UN</v>
      </c>
      <c r="G140" s="18">
        <f t="shared" si="24"/>
        <v>20</v>
      </c>
      <c r="H140" s="19">
        <v>1</v>
      </c>
      <c r="I140" s="51" t="b">
        <f>G140=VLOOKUP(B140,PLANILHA!$B:$K,5,0)</f>
        <v>1</v>
      </c>
    </row>
    <row r="141" spans="2:9" ht="50.1" customHeight="1" x14ac:dyDescent="0.25">
      <c r="B141" s="9" t="s">
        <v>4621</v>
      </c>
      <c r="C141" s="9">
        <f>VLOOKUP(B141,PLANILHA!$B:$K,2,0)</f>
        <v>89396</v>
      </c>
      <c r="D141" s="13" t="str">
        <f>VLOOKUP(B141,PLANILHA!$B:$K,3,0)</f>
        <v>TÊ COM BUCHA DE LATÃO NA BOLSA CENTRAL, PVC, SOLDÁVEL, DN 25MM X 1/2, INSTALADO EM RAMAL OU SUB-RAMAL DE ÁGUA - FORNECIMENTO E INSTALAÇÃO. AF_06/2022</v>
      </c>
      <c r="E141" s="170"/>
      <c r="F141" s="9" t="str">
        <f>VLOOKUP(B141,PLANILHA!$B:$K,4,0)</f>
        <v>UN</v>
      </c>
      <c r="G141" s="18">
        <f t="shared" si="24"/>
        <v>40</v>
      </c>
      <c r="H141" s="19">
        <v>2</v>
      </c>
      <c r="I141" s="51" t="b">
        <f>G141=VLOOKUP(B141,PLANILHA!$B:$K,5,0)</f>
        <v>1</v>
      </c>
    </row>
    <row r="142" spans="2:9" ht="35.1" customHeight="1" x14ac:dyDescent="0.25">
      <c r="B142" s="9" t="s">
        <v>4622</v>
      </c>
      <c r="C142" s="9" t="str">
        <f>VLOOKUP(B142,PLANILHA!$B:$K,2,0)</f>
        <v>011301002</v>
      </c>
      <c r="D142" s="13" t="str">
        <f>VLOOKUP(B142,PLANILHA!$B:$K,3,0)</f>
        <v>RAMAL PREDIAL EM TUBO PEAD 20MM - FORNECIMENTO, INSTALAÇÃO, ESCAVAÇÃO E REATERRO</v>
      </c>
      <c r="E142" s="170"/>
      <c r="F142" s="9" t="str">
        <f>VLOOKUP(B142,PLANILHA!$B:$K,4,0)</f>
        <v>M</v>
      </c>
      <c r="G142" s="18">
        <f t="shared" si="24"/>
        <v>240</v>
      </c>
      <c r="H142" s="19">
        <v>12</v>
      </c>
      <c r="I142" s="51" t="b">
        <f>G142=VLOOKUP(B142,PLANILHA!$B:$K,5,0)</f>
        <v>1</v>
      </c>
    </row>
    <row r="143" spans="2:9" ht="35.1" customHeight="1" x14ac:dyDescent="0.25">
      <c r="B143" s="9" t="s">
        <v>4626</v>
      </c>
      <c r="C143" s="9">
        <f>VLOOKUP(B143,PLANILHA!$B:$K,2,0)</f>
        <v>104044</v>
      </c>
      <c r="D143" s="13" t="str">
        <f>VLOOKUP(B143,PLANILHA!$B:$K,3,0)</f>
        <v>ADAPTADOR, POLIPROPILENO, PARA TUBOS EM PEAD, 20 MM X 3/4", PARA LIGAÇÃO PREDIAL DE ÁGUA. AF_06/2022</v>
      </c>
      <c r="E143" s="170"/>
      <c r="F143" s="9" t="str">
        <f>VLOOKUP(B143,PLANILHA!$B:$K,4,0)</f>
        <v>UN</v>
      </c>
      <c r="G143" s="18">
        <f t="shared" si="24"/>
        <v>40</v>
      </c>
      <c r="H143" s="19">
        <v>2</v>
      </c>
      <c r="I143" s="51" t="b">
        <f>G143=VLOOKUP(B143,PLANILHA!$B:$K,5,0)</f>
        <v>1</v>
      </c>
    </row>
    <row r="144" spans="2:9" ht="45" x14ac:dyDescent="0.25">
      <c r="B144" s="9" t="s">
        <v>4627</v>
      </c>
      <c r="C144" s="9">
        <f>VLOOKUP(B144,PLANILHA!$B:$K,2,0)</f>
        <v>89383</v>
      </c>
      <c r="D144" s="13" t="str">
        <f>VLOOKUP(B144,PLANILHA!$B:$K,3,0)</f>
        <v>ADAPTADOR CURTO COM BOLSA E ROSCA PARA REGISTRO, PVC, SOLDÁVEL, DN 25MM X 3/4, INSTALADO EM RAMAL OU SUB-RAMAL DE ÁGUA - FORNECIMENTO E INSTALAÇÃO. AF_06/2022</v>
      </c>
      <c r="E144" s="170"/>
      <c r="F144" s="9" t="str">
        <f>VLOOKUP(B144,PLANILHA!$B:$K,4,0)</f>
        <v>UN</v>
      </c>
      <c r="G144" s="18">
        <f t="shared" si="24"/>
        <v>80</v>
      </c>
      <c r="H144" s="19">
        <v>4</v>
      </c>
      <c r="I144" s="51" t="b">
        <f>G144=VLOOKUP(B144,PLANILHA!$B:$K,5,0)</f>
        <v>1</v>
      </c>
    </row>
    <row r="145" spans="2:9" ht="35.1" customHeight="1" x14ac:dyDescent="0.25">
      <c r="B145" s="9" t="s">
        <v>4623</v>
      </c>
      <c r="C145" s="9">
        <f>VLOOKUP(B145,PLANILHA!$B:$K,2,0)</f>
        <v>89985</v>
      </c>
      <c r="D145" s="13" t="str">
        <f>VLOOKUP(B145,PLANILHA!$B:$K,3,0)</f>
        <v>REGISTRO DE PRESSÃO BRUTO, LATÃO, ROSCÁVEL, 3/4", COM ACABAMENTO E CANOPLA CROMADOS - FORNECIMENTO E INSTALAÇÃO. AF_08/2021</v>
      </c>
      <c r="E145" s="170"/>
      <c r="F145" s="9" t="str">
        <f>VLOOKUP(B145,PLANILHA!$B:$K,4,0)</f>
        <v>UN</v>
      </c>
      <c r="G145" s="18">
        <f t="shared" si="24"/>
        <v>20</v>
      </c>
      <c r="H145" s="19">
        <v>1</v>
      </c>
      <c r="I145" s="51" t="b">
        <f>G145=VLOOKUP(B145,PLANILHA!$B:$K,5,0)</f>
        <v>1</v>
      </c>
    </row>
    <row r="146" spans="2:9" ht="35.1" customHeight="1" x14ac:dyDescent="0.25">
      <c r="B146" s="9" t="s">
        <v>4624</v>
      </c>
      <c r="C146" s="9">
        <f>VLOOKUP(B146,PLANILHA!$B:$K,2,0)</f>
        <v>89987</v>
      </c>
      <c r="D146" s="13" t="str">
        <f>VLOOKUP(B146,PLANILHA!$B:$K,3,0)</f>
        <v>REGISTRO DE GAVETA BRUTO, LATÃO, ROSCÁVEL, 3/4", COM ACABAMENTO E CANOPLA CROMADOS - FORNECIMENTO E INSTALAÇÃO. AF_08/2021</v>
      </c>
      <c r="E146" s="170"/>
      <c r="F146" s="9" t="str">
        <f>VLOOKUP(B146,PLANILHA!$B:$K,4,0)</f>
        <v>UN</v>
      </c>
      <c r="G146" s="18">
        <f t="shared" si="24"/>
        <v>20</v>
      </c>
      <c r="H146" s="19">
        <v>1</v>
      </c>
      <c r="I146" s="51" t="b">
        <f>G146=VLOOKUP(B146,PLANILHA!$B:$K,5,0)</f>
        <v>1</v>
      </c>
    </row>
    <row r="147" spans="2:9" ht="35.1" customHeight="1" x14ac:dyDescent="0.25">
      <c r="B147" s="9" t="s">
        <v>4625</v>
      </c>
      <c r="C147" s="9">
        <f>VLOOKUP(B147,PLANILHA!$B:$K,2,0)</f>
        <v>94489</v>
      </c>
      <c r="D147" s="13" t="str">
        <f>VLOOKUP(B147,PLANILHA!$B:$K,3,0)</f>
        <v>REGISTRO DE ESFERA, PVC, SOLDÁVEL, COM VOLANTE, DN 25 MM - FORNECIMENTO E INSTALAÇÃO. AF_08/2021</v>
      </c>
      <c r="E147" s="170"/>
      <c r="F147" s="9" t="str">
        <f>VLOOKUP(B147,PLANILHA!$B:$K,4,0)</f>
        <v>UN</v>
      </c>
      <c r="G147" s="18">
        <f t="shared" si="24"/>
        <v>20</v>
      </c>
      <c r="H147" s="19">
        <v>1</v>
      </c>
      <c r="I147" s="51" t="b">
        <f>G147=VLOOKUP(B147,PLANILHA!$B:$K,5,0)</f>
        <v>1</v>
      </c>
    </row>
    <row r="148" spans="2:9" ht="35.1" customHeight="1" x14ac:dyDescent="0.25">
      <c r="B148" s="9" t="s">
        <v>4630</v>
      </c>
      <c r="C148" s="9">
        <f>VLOOKUP(B148,PLANILHA!$B:$K,2,0)</f>
        <v>94490</v>
      </c>
      <c r="D148" s="13" t="str">
        <f>VLOOKUP(B148,PLANILHA!$B:$K,3,0)</f>
        <v>REGISTRO DE ESFERA, PVC, SOLDÁVEL, COM VOLANTE, DN 32 MM - FORNECIMENTO E INSTALAÇÃO. AF_08/2021</v>
      </c>
      <c r="E148" s="170"/>
      <c r="F148" s="9" t="str">
        <f>VLOOKUP(B148,PLANILHA!$B:$K,4,0)</f>
        <v>UN</v>
      </c>
      <c r="G148" s="18">
        <f t="shared" si="24"/>
        <v>40</v>
      </c>
      <c r="H148" s="19">
        <v>2</v>
      </c>
      <c r="I148" s="51" t="b">
        <f>G148=VLOOKUP(B148,PLANILHA!$B:$K,5,0)</f>
        <v>1</v>
      </c>
    </row>
    <row r="149" spans="2:9" ht="35.1" customHeight="1" x14ac:dyDescent="0.25">
      <c r="B149" s="9" t="s">
        <v>4717</v>
      </c>
      <c r="C149" s="9" t="str">
        <f>VLOOKUP(B149,PLANILHA!$B:$K,2,0)</f>
        <v>011399001</v>
      </c>
      <c r="D149" s="13" t="str">
        <f>VLOOKUP(B149,PLANILHA!$B:$K,3,0)</f>
        <v>CAIXA D´ÁGUA EM POLIETILENO, 500 LITROS, COM ACESSÓRIOS (ADAPTADORES, REGISTRO E BÓIA)</v>
      </c>
      <c r="E149" s="170"/>
      <c r="F149" s="9" t="str">
        <f>VLOOKUP(B149,PLANILHA!$B:$K,4,0)</f>
        <v>UN</v>
      </c>
      <c r="G149" s="18">
        <f t="shared" si="24"/>
        <v>20</v>
      </c>
      <c r="H149" s="19">
        <v>1</v>
      </c>
      <c r="I149" s="51" t="b">
        <f>G149=VLOOKUP(B149,PLANILHA!$B:$K,5,0)</f>
        <v>1</v>
      </c>
    </row>
    <row r="150" spans="2:9" ht="35.1" customHeight="1" x14ac:dyDescent="0.25">
      <c r="B150" s="9" t="s">
        <v>5244</v>
      </c>
      <c r="C150" s="9" t="str">
        <f>VLOOKUP(B150,PLANILHA!$B:$K,2,0)</f>
        <v>011399002</v>
      </c>
      <c r="D150" s="13" t="str">
        <f>VLOOKUP(B150,PLANILHA!$B:$K,3,0)</f>
        <v>SUPORTE PARA CAIXA D´ÁGUA DE 500L COM VIGAS DE MADEIRA, TÁBUAS E MADEIRITE</v>
      </c>
      <c r="E150" s="170"/>
      <c r="F150" s="9" t="str">
        <f>VLOOKUP(B150,PLANILHA!$B:$K,4,0)</f>
        <v>UN</v>
      </c>
      <c r="G150" s="18">
        <f t="shared" si="24"/>
        <v>20</v>
      </c>
      <c r="H150" s="19">
        <v>1</v>
      </c>
      <c r="I150" s="51" t="b">
        <f>G150=VLOOKUP(B150,PLANILHA!$B:$K,5,0)</f>
        <v>1</v>
      </c>
    </row>
    <row r="151" spans="2:9" ht="110.1" customHeight="1" x14ac:dyDescent="0.25">
      <c r="B151" s="9" t="s">
        <v>5245</v>
      </c>
      <c r="C151" s="9" t="str">
        <f>VLOOKUP(B151,PLANILHA!$B:$K,2,0)</f>
        <v>011301003</v>
      </c>
      <c r="D151" s="13" t="str">
        <f>VLOOKUP(B151,PLANILHA!$B:$K,3,0)</f>
        <v>MURETA PARA CAIXA DO HIDRÔMETRO EM ALVENARIA DE TIJOLOS CERÂMICOS COM 1,75M DE ALTURA X 0,65M DE LARGURA, SENDO QUE 1,25M SERÁ EM ALVENARIA DE TIJOLOS FURADOS (8 FUROS, 1/2 VEZ) E 0,50M SERÁ ENTERRADO NO SOLO EM TIJOLOS MACIÇOS (1/2VEZ, ESPESSURA 10CM). INCLUSIVE CAIXA DE PROTEÇÃO PARA HIDRÔMETRO (MODELO CONCESSIONÁRIA LOCAL). CHAPISCADA E REBOCADA, ESPESSURA= 13CM. FORNECIMENTO E INSTALAÇÃO</v>
      </c>
      <c r="E151" s="171"/>
      <c r="F151" s="9" t="str">
        <f>VLOOKUP(B151,PLANILHA!$B:$K,4,0)</f>
        <v>UN</v>
      </c>
      <c r="G151" s="18">
        <f t="shared" si="24"/>
        <v>20</v>
      </c>
      <c r="H151" s="19">
        <v>1</v>
      </c>
      <c r="I151" s="51" t="b">
        <f>G151=VLOOKUP(B151,PLANILHA!$B:$K,5,0)</f>
        <v>1</v>
      </c>
    </row>
    <row r="152" spans="2:9" x14ac:dyDescent="0.25">
      <c r="C152" s="51"/>
      <c r="G152" s="89"/>
      <c r="H152" s="89"/>
    </row>
    <row r="153" spans="2:9" ht="30" customHeight="1" x14ac:dyDescent="0.25">
      <c r="B153" s="101">
        <v>16</v>
      </c>
      <c r="C153" s="106"/>
      <c r="D153" s="103" t="str">
        <f>VLOOKUP(B153,PLANILHA!$B:$K,3,0)</f>
        <v>INSTALAÇÃO SANITÁRIA</v>
      </c>
      <c r="E153" s="103"/>
      <c r="F153" s="104"/>
      <c r="G153" s="111"/>
      <c r="H153" s="91"/>
    </row>
    <row r="154" spans="2:9" ht="50.1" customHeight="1" x14ac:dyDescent="0.25">
      <c r="B154" s="9" t="s">
        <v>4637</v>
      </c>
      <c r="C154" s="9">
        <f>VLOOKUP(B154,PLANILHA!$B:$K,2,0)</f>
        <v>89711</v>
      </c>
      <c r="D154" s="13" t="str">
        <f>VLOOKUP(B154,PLANILHA!$B:$K,3,0)</f>
        <v>TUBO PVC, SERIE NORMAL, ESGOTO PREDIAL, DN 40 MM, FORNECIDO E INSTALADO EM RAMAL DE DESCARGA OU RAMAL DE ESGOTO SANITÁRIO. AF_08/2022</v>
      </c>
      <c r="E154" s="169" t="s">
        <v>4700</v>
      </c>
      <c r="F154" s="9" t="str">
        <f>VLOOKUP(B154,PLANILHA!$B:$K,4,0)</f>
        <v>M</v>
      </c>
      <c r="G154" s="18">
        <f t="shared" ref="G154:G170" si="25">H154*$D$10</f>
        <v>40</v>
      </c>
      <c r="H154" s="19">
        <v>2</v>
      </c>
      <c r="I154" s="51" t="b">
        <f>G154=VLOOKUP(B154,PLANILHA!$B:$K,5,0)</f>
        <v>1</v>
      </c>
    </row>
    <row r="155" spans="2:9" ht="50.1" customHeight="1" x14ac:dyDescent="0.25">
      <c r="B155" s="9" t="s">
        <v>4638</v>
      </c>
      <c r="C155" s="9">
        <f>VLOOKUP(B155,PLANILHA!$B:$K,2,0)</f>
        <v>89712</v>
      </c>
      <c r="D155" s="13" t="str">
        <f>VLOOKUP(B155,PLANILHA!$B:$K,3,0)</f>
        <v>TUBO PVC, SERIE NORMAL, ESGOTO PREDIAL, DN 50 MM, FORNECIDO E INSTALADO EM RAMAL DE DESCARGA OU RAMAL DE ESGOTO SANITÁRIO. AF_08/2022</v>
      </c>
      <c r="E155" s="170"/>
      <c r="F155" s="9" t="str">
        <f>VLOOKUP(B155,PLANILHA!$B:$K,4,0)</f>
        <v>M</v>
      </c>
      <c r="G155" s="18">
        <f t="shared" si="25"/>
        <v>280</v>
      </c>
      <c r="H155" s="19">
        <v>14</v>
      </c>
      <c r="I155" s="51" t="b">
        <f>G155=VLOOKUP(B155,PLANILHA!$B:$K,5,0)</f>
        <v>1</v>
      </c>
    </row>
    <row r="156" spans="2:9" ht="50.1" customHeight="1" x14ac:dyDescent="0.25">
      <c r="B156" s="9" t="s">
        <v>4639</v>
      </c>
      <c r="C156" s="9">
        <f>VLOOKUP(B156,PLANILHA!$B:$K,2,0)</f>
        <v>89714</v>
      </c>
      <c r="D156" s="13" t="str">
        <f>VLOOKUP(B156,PLANILHA!$B:$K,3,0)</f>
        <v>TUBO PVC, SERIE NORMAL, ESGOTO PREDIAL, DN 100 MM, FORNECIDO E INSTALADO EM RAMAL DE DESCARGA OU RAMAL DE ESGOTO SANITÁRIO. AF_08/2022</v>
      </c>
      <c r="E156" s="170"/>
      <c r="F156" s="9" t="str">
        <f>VLOOKUP(B156,PLANILHA!$B:$K,4,0)</f>
        <v>M</v>
      </c>
      <c r="G156" s="18">
        <f t="shared" si="25"/>
        <v>240</v>
      </c>
      <c r="H156" s="19">
        <v>12</v>
      </c>
      <c r="I156" s="51" t="b">
        <f>G156=VLOOKUP(B156,PLANILHA!$B:$K,5,0)</f>
        <v>1</v>
      </c>
    </row>
    <row r="157" spans="2:9" x14ac:dyDescent="0.25">
      <c r="B157" s="9" t="s">
        <v>4640</v>
      </c>
      <c r="C157" s="9">
        <f>VLOOKUP(B157,PLANILHA!$B:$K,2,0)</f>
        <v>93358</v>
      </c>
      <c r="D157" s="13" t="str">
        <f>VLOOKUP(B157,PLANILHA!$B:$K,3,0)</f>
        <v>ESCAVAÇÃO MANUAL DE VALA. AF_09/2024</v>
      </c>
      <c r="E157" s="170"/>
      <c r="F157" s="9" t="str">
        <f>VLOOKUP(B157,PLANILHA!$B:$K,4,0)</f>
        <v>M3</v>
      </c>
      <c r="G157" s="18">
        <f t="shared" si="25"/>
        <v>22</v>
      </c>
      <c r="H157" s="19">
        <v>1.1000000000000001</v>
      </c>
      <c r="I157" s="51" t="b">
        <f>G157=VLOOKUP(B157,PLANILHA!$B:$K,5,0)</f>
        <v>1</v>
      </c>
    </row>
    <row r="158" spans="2:9" ht="35.1" customHeight="1" x14ac:dyDescent="0.25">
      <c r="B158" s="9" t="s">
        <v>4641</v>
      </c>
      <c r="C158" s="9">
        <f>VLOOKUP(B158,PLANILHA!$B:$K,2,0)</f>
        <v>93382</v>
      </c>
      <c r="D158" s="13" t="str">
        <f>VLOOKUP(B158,PLANILHA!$B:$K,3,0)</f>
        <v>REATERRO MANUAL DE VALAS, COM COMPACTADOR DE SOLOS DE PERCUSSÃO. AF_08/2023</v>
      </c>
      <c r="E158" s="170"/>
      <c r="F158" s="9" t="str">
        <f>VLOOKUP(B158,PLANILHA!$B:$K,4,0)</f>
        <v>M3</v>
      </c>
      <c r="G158" s="18">
        <f t="shared" si="25"/>
        <v>8</v>
      </c>
      <c r="H158" s="19">
        <v>0.4</v>
      </c>
      <c r="I158" s="51" t="b">
        <f>G158=VLOOKUP(B158,PLANILHA!$B:$K,5,0)</f>
        <v>1</v>
      </c>
    </row>
    <row r="159" spans="2:9" ht="50.1" customHeight="1" x14ac:dyDescent="0.25">
      <c r="B159" s="9" t="s">
        <v>4642</v>
      </c>
      <c r="C159" s="9">
        <f>VLOOKUP(B159,PLANILHA!$B:$K,2,0)</f>
        <v>89707</v>
      </c>
      <c r="D159" s="13" t="str">
        <f>VLOOKUP(B159,PLANILHA!$B:$K,3,0)</f>
        <v>CAIXA SIFONADA, PVC, DN 100 X 100 X 50 MM, JUNTA ELÁSTICA, FORNECIDA E INSTALADA EM RAMAL DE DESCARGA OU EM RAMAL DE ESGOTO SANITÁRIO. AF_08/2022</v>
      </c>
      <c r="E159" s="170"/>
      <c r="F159" s="9" t="str">
        <f>VLOOKUP(B159,PLANILHA!$B:$K,4,0)</f>
        <v>UN</v>
      </c>
      <c r="G159" s="18">
        <f t="shared" si="25"/>
        <v>20</v>
      </c>
      <c r="H159" s="19">
        <v>1</v>
      </c>
      <c r="I159" s="51" t="b">
        <f>G159=VLOOKUP(B159,PLANILHA!$B:$K,5,0)</f>
        <v>1</v>
      </c>
    </row>
    <row r="160" spans="2:9" ht="35.1" customHeight="1" x14ac:dyDescent="0.25">
      <c r="B160" s="9" t="s">
        <v>4643</v>
      </c>
      <c r="C160" s="9" t="str">
        <f>VLOOKUP(B160,PLANILHA!$B:$K,2,0)</f>
        <v>011304000</v>
      </c>
      <c r="D160" s="13" t="str">
        <f>VLOOKUP(B160,PLANILHA!$B:$K,3,0)</f>
        <v>CAIXA DE GORDURA SIMPLES EM CONCRETO PRÉ-MOLDADO 0,40x0,40x0,40M COM TAMPA - FORNECIMENTO E INSTALAÇÃO</v>
      </c>
      <c r="E160" s="170"/>
      <c r="F160" s="9" t="str">
        <f>VLOOKUP(B160,PLANILHA!$B:$K,4,0)</f>
        <v>UN</v>
      </c>
      <c r="G160" s="18">
        <f t="shared" si="25"/>
        <v>20</v>
      </c>
      <c r="H160" s="19">
        <v>1</v>
      </c>
      <c r="I160" s="51" t="b">
        <f>G160=VLOOKUP(B160,PLANILHA!$B:$K,5,0)</f>
        <v>1</v>
      </c>
    </row>
    <row r="161" spans="2:9" ht="35.1" customHeight="1" x14ac:dyDescent="0.25">
      <c r="B161" s="9" t="s">
        <v>4644</v>
      </c>
      <c r="C161" s="9" t="str">
        <f>VLOOKUP(B161,PLANILHA!$B:$K,2,0)</f>
        <v>011304001</v>
      </c>
      <c r="D161" s="13" t="str">
        <f>VLOOKUP(B161,PLANILHA!$B:$K,3,0)</f>
        <v>CAIXA DE INSPEÇÃO SIMPLES EM CONCRETO PRÉ-MOLDADO 0,40x0,40x0,40M COM TAMPA - FORNECIMENTO E INSTALAÇÃO</v>
      </c>
      <c r="E161" s="170"/>
      <c r="F161" s="9" t="str">
        <f>VLOOKUP(B161,PLANILHA!$B:$K,4,0)</f>
        <v>UN</v>
      </c>
      <c r="G161" s="18">
        <f t="shared" si="25"/>
        <v>60</v>
      </c>
      <c r="H161" s="19">
        <v>3</v>
      </c>
      <c r="I161" s="51" t="b">
        <f>G161=VLOOKUP(B161,PLANILHA!$B:$K,5,0)</f>
        <v>1</v>
      </c>
    </row>
    <row r="162" spans="2:9" ht="50.1" customHeight="1" x14ac:dyDescent="0.25">
      <c r="B162" s="9" t="s">
        <v>4645</v>
      </c>
      <c r="C162" s="9">
        <f>VLOOKUP(B162,PLANILHA!$B:$K,2,0)</f>
        <v>89726</v>
      </c>
      <c r="D162" s="13" t="str">
        <f>VLOOKUP(B162,PLANILHA!$B:$K,3,0)</f>
        <v>JOELHO 45 GRAUS, PVC, SERIE NORMAL, ESGOTO PREDIAL, DN 40 MM, JUNTA SOLDÁVEL, FORNECIDO E INSTALADO EM RAMAL DE DESCARGA OU RAMAL DE ESGOTO SANITÁRIO. AF_08/2022</v>
      </c>
      <c r="E162" s="170"/>
      <c r="F162" s="9" t="str">
        <f>VLOOKUP(B162,PLANILHA!$B:$K,4,0)</f>
        <v>UN</v>
      </c>
      <c r="G162" s="18">
        <f t="shared" si="25"/>
        <v>20</v>
      </c>
      <c r="H162" s="19">
        <v>1</v>
      </c>
      <c r="I162" s="51" t="b">
        <f>G162=VLOOKUP(B162,PLANILHA!$B:$K,5,0)</f>
        <v>1</v>
      </c>
    </row>
    <row r="163" spans="2:9" ht="50.1" customHeight="1" x14ac:dyDescent="0.25">
      <c r="B163" s="9" t="s">
        <v>4646</v>
      </c>
      <c r="C163" s="9">
        <f>VLOOKUP(B163,PLANILHA!$B:$K,2,0)</f>
        <v>89724</v>
      </c>
      <c r="D163" s="13" t="str">
        <f>VLOOKUP(B163,PLANILHA!$B:$K,3,0)</f>
        <v>JOELHO 90 GRAUS, PVC, SERIE NORMAL, ESGOTO PREDIAL, DN 40 MM, JUNTA SOLDÁVEL, FORNECIDO E INSTALADO EM RAMAL DE DESCARGA OU RAMAL DE ESGOTO SANITÁRIO. AF_08/2022</v>
      </c>
      <c r="E163" s="170"/>
      <c r="F163" s="9" t="str">
        <f>VLOOKUP(B163,PLANILHA!$B:$K,4,0)</f>
        <v>UN</v>
      </c>
      <c r="G163" s="18">
        <f t="shared" si="25"/>
        <v>20</v>
      </c>
      <c r="H163" s="19">
        <v>1</v>
      </c>
      <c r="I163" s="51" t="b">
        <f>G163=VLOOKUP(B163,PLANILHA!$B:$K,5,0)</f>
        <v>1</v>
      </c>
    </row>
    <row r="164" spans="2:9" ht="50.1" customHeight="1" x14ac:dyDescent="0.25">
      <c r="B164" s="9" t="s">
        <v>4647</v>
      </c>
      <c r="C164" s="9">
        <f>VLOOKUP(B164,PLANILHA!$B:$K,2,0)</f>
        <v>89731</v>
      </c>
      <c r="D164" s="13" t="str">
        <f>VLOOKUP(B164,PLANILHA!$B:$K,3,0)</f>
        <v>JOELHO 90 GRAUS, PVC, SERIE NORMAL, ESGOTO PREDIAL, DN 50 MM, JUNTA ELÁSTICA, FORNECIDO E INSTALADO EM RAMAL DE DESCARGA OU RAMAL DE ESGOTO SANITÁRIO. AF_08/2022</v>
      </c>
      <c r="E164" s="170"/>
      <c r="F164" s="9" t="str">
        <f>VLOOKUP(B164,PLANILHA!$B:$K,4,0)</f>
        <v>UN</v>
      </c>
      <c r="G164" s="18">
        <f t="shared" si="25"/>
        <v>160</v>
      </c>
      <c r="H164" s="19">
        <v>8</v>
      </c>
      <c r="I164" s="51" t="b">
        <f>G164=VLOOKUP(B164,PLANILHA!$B:$K,5,0)</f>
        <v>1</v>
      </c>
    </row>
    <row r="165" spans="2:9" ht="50.1" customHeight="1" x14ac:dyDescent="0.25">
      <c r="B165" s="9" t="s">
        <v>4648</v>
      </c>
      <c r="C165" s="9">
        <f>VLOOKUP(B165,PLANILHA!$B:$K,2,0)</f>
        <v>89744</v>
      </c>
      <c r="D165" s="13" t="str">
        <f>VLOOKUP(B165,PLANILHA!$B:$K,3,0)</f>
        <v>JOELHO 90 GRAUS, PVC, SERIE NORMAL, ESGOTO PREDIAL, DN 100 MM, JUNTA ELÁSTICA, FORNECIDO E INSTALADO EM RAMAL DE DESCARGA OU RAMAL DE ESGOTO SANITÁRIO. AF_08/2022</v>
      </c>
      <c r="E165" s="170"/>
      <c r="F165" s="9" t="str">
        <f>VLOOKUP(B165,PLANILHA!$B:$K,4,0)</f>
        <v>UN</v>
      </c>
      <c r="G165" s="18">
        <f t="shared" si="25"/>
        <v>20</v>
      </c>
      <c r="H165" s="19">
        <v>1</v>
      </c>
      <c r="I165" s="51" t="b">
        <f>G165=VLOOKUP(B165,PLANILHA!$B:$K,5,0)</f>
        <v>1</v>
      </c>
    </row>
    <row r="166" spans="2:9" ht="35.1" customHeight="1" x14ac:dyDescent="0.25">
      <c r="B166" s="9" t="s">
        <v>4649</v>
      </c>
      <c r="C166" s="9" t="str">
        <f>VLOOKUP(B166,PLANILHA!$B:$K,2,0)</f>
        <v>011304002</v>
      </c>
      <c r="D166" s="13" t="str">
        <f>VLOOKUP(B166,PLANILHA!$B:$K,3,0)</f>
        <v>JUNÇÃO SIMPLES, PVC, DN 100 X 50 MM, SÉRIE NORMAL PARA ESGOTO PREDIAL</v>
      </c>
      <c r="E166" s="170"/>
      <c r="F166" s="9" t="str">
        <f>VLOOKUP(B166,PLANILHA!$B:$K,4,0)</f>
        <v>UN</v>
      </c>
      <c r="G166" s="18">
        <f t="shared" si="25"/>
        <v>20</v>
      </c>
      <c r="H166" s="19">
        <v>1</v>
      </c>
      <c r="I166" s="51" t="b">
        <f>G166=VLOOKUP(B166,PLANILHA!$B:$K,5,0)</f>
        <v>1</v>
      </c>
    </row>
    <row r="167" spans="2:9" ht="50.1" customHeight="1" x14ac:dyDescent="0.25">
      <c r="B167" s="9" t="s">
        <v>4650</v>
      </c>
      <c r="C167" s="9">
        <f>VLOOKUP(B167,PLANILHA!$B:$K,2,0)</f>
        <v>89827</v>
      </c>
      <c r="D167" s="13" t="str">
        <f>VLOOKUP(B167,PLANILHA!$B:$K,3,0)</f>
        <v>JUNÇÃO SIMPLES, PVC, SERIE NORMAL, ESGOTO PREDIAL, DN 50 X 50 MM, JUNTA ELÁSTICA, FORNECIDO E INSTALADO EM PRUMADA DE ESGOTO SANITÁRIO OU VENTILAÇÃO. AF_08/2022</v>
      </c>
      <c r="E167" s="170"/>
      <c r="F167" s="9" t="str">
        <f>VLOOKUP(B167,PLANILHA!$B:$K,4,0)</f>
        <v>UN</v>
      </c>
      <c r="G167" s="18">
        <f t="shared" si="25"/>
        <v>20</v>
      </c>
      <c r="H167" s="19">
        <v>1</v>
      </c>
      <c r="I167" s="51" t="b">
        <f>G167=VLOOKUP(B167,PLANILHA!$B:$K,5,0)</f>
        <v>1</v>
      </c>
    </row>
    <row r="168" spans="2:9" ht="35.1" customHeight="1" x14ac:dyDescent="0.25">
      <c r="B168" s="9" t="s">
        <v>4651</v>
      </c>
      <c r="C168" s="9" t="str">
        <f>VLOOKUP(B168,PLANILHA!$B:$K,2,0)</f>
        <v>011304003</v>
      </c>
      <c r="D168" s="13" t="str">
        <f>VLOOKUP(B168,PLANILHA!$B:$K,3,0)</f>
        <v>TÊ SANITÁRIO, PVC, DN 100 X 50 MM, SÉRIE NORMAL, PARA ESGOTO PREDIAL</v>
      </c>
      <c r="E168" s="170"/>
      <c r="F168" s="9" t="str">
        <f>VLOOKUP(B168,PLANILHA!$B:$K,4,0)</f>
        <v>UN</v>
      </c>
      <c r="G168" s="18">
        <f t="shared" si="25"/>
        <v>20</v>
      </c>
      <c r="H168" s="19">
        <v>1</v>
      </c>
      <c r="I168" s="51" t="b">
        <f>G168=VLOOKUP(B168,PLANILHA!$B:$K,5,0)</f>
        <v>1</v>
      </c>
    </row>
    <row r="169" spans="2:9" ht="50.1" customHeight="1" x14ac:dyDescent="0.25">
      <c r="B169" s="9" t="s">
        <v>4652</v>
      </c>
      <c r="C169" s="9" t="str">
        <f>VLOOKUP(B169,PLANILHA!$B:$K,2,0)</f>
        <v>011304004</v>
      </c>
      <c r="D169" s="13" t="str">
        <f>VLOOKUP(B169,PLANILHA!$B:$K,3,0)</f>
        <v>FOSSA SÉPTICA PRÉ-MOLDADA, DIÂMETRO INTERNO DE 1,20M, ALTURA ÚTIL 1,50M, C/ LASTRO DE CONCRETO - Nota: A altura útil é a medida tomada na geratriz inferior da tubulação de saída da fossa séptica até o seu fundo</v>
      </c>
      <c r="E169" s="170"/>
      <c r="F169" s="9" t="str">
        <f>VLOOKUP(B169,PLANILHA!$B:$K,4,0)</f>
        <v>UN</v>
      </c>
      <c r="G169" s="18">
        <f t="shared" si="25"/>
        <v>20</v>
      </c>
      <c r="H169" s="19">
        <v>1</v>
      </c>
      <c r="I169" s="51" t="b">
        <f>G169=VLOOKUP(B169,PLANILHA!$B:$K,5,0)</f>
        <v>1</v>
      </c>
    </row>
    <row r="170" spans="2:9" ht="65.099999999999994" customHeight="1" x14ac:dyDescent="0.25">
      <c r="B170" s="9" t="s">
        <v>4653</v>
      </c>
      <c r="C170" s="9" t="str">
        <f>VLOOKUP(B170,PLANILHA!$B:$K,2,0)</f>
        <v>011304005</v>
      </c>
      <c r="D170" s="13" t="str">
        <f>VLOOKUP(B170,PLANILHA!$B:$K,3,0)</f>
        <v>SUMIDOURO PRÉ-MOLDADO, DIÂMETRO INTERNO DE 1,00M, ALTURA ÚTIL DE 3,00M, PERFURADO A CADA 20CM - Nota: A altura útil é a medida tomada na geratriz inferior da tubulação de entrada do sumidouro até o seu fundo</v>
      </c>
      <c r="E170" s="171"/>
      <c r="F170" s="9" t="str">
        <f>VLOOKUP(B170,PLANILHA!$B:$K,4,0)</f>
        <v>UN</v>
      </c>
      <c r="G170" s="18">
        <f t="shared" si="25"/>
        <v>20</v>
      </c>
      <c r="H170" s="19">
        <v>1</v>
      </c>
      <c r="I170" s="51" t="b">
        <f>G170=VLOOKUP(B170,PLANILHA!$B:$K,5,0)</f>
        <v>1</v>
      </c>
    </row>
    <row r="171" spans="2:9" x14ac:dyDescent="0.25">
      <c r="C171" s="51"/>
      <c r="G171" s="89"/>
      <c r="H171" s="89"/>
    </row>
    <row r="172" spans="2:9" ht="30" customHeight="1" x14ac:dyDescent="0.25">
      <c r="B172" s="101">
        <v>17</v>
      </c>
      <c r="C172" s="106"/>
      <c r="D172" s="103" t="str">
        <f>VLOOKUP(B172,PLANILHA!$B:$K,3,0)</f>
        <v>EQUIPAMENTOS HIDROSSANITÁRIOS</v>
      </c>
      <c r="E172" s="103"/>
      <c r="F172" s="104"/>
      <c r="G172" s="111"/>
      <c r="H172" s="91"/>
    </row>
    <row r="173" spans="2:9" ht="65.099999999999994" customHeight="1" x14ac:dyDescent="0.25">
      <c r="B173" s="9" t="s">
        <v>4665</v>
      </c>
      <c r="C173" s="9">
        <f>VLOOKUP(B173,PLANILHA!$B:$K,2,0)</f>
        <v>86943</v>
      </c>
      <c r="D173" s="13" t="str">
        <f>VLOOKUP(B173,PLANILHA!$B:$K,3,0)</f>
        <v>LAVATÓRIO LOUÇA BRANCA SUSPENSO, 29,5 X 39CM OU EQUIVALENTE, PADRÃO POPULAR, INCLUSO SIFÃO FLEXÍVEL EM PVC, VÁLVULA E ENGATE FLEXÍVEL 30CM EM PLÁSTICO E TORNEIRA CROMADA DE MESA, PADRÃO POPULAR - FORNECIMENTO E INSTALAÇÃO. AF_01/2020</v>
      </c>
      <c r="E173" s="10" t="s">
        <v>4711</v>
      </c>
      <c r="F173" s="9" t="str">
        <f>VLOOKUP(B173,PLANILHA!$B:$K,4,0)</f>
        <v>UN</v>
      </c>
      <c r="G173" s="18">
        <f t="shared" ref="G173:G177" si="26">H173*$D$10</f>
        <v>20</v>
      </c>
      <c r="H173" s="19">
        <v>1</v>
      </c>
      <c r="I173" s="51" t="b">
        <f>G173=VLOOKUP(B173,PLANILHA!$B:$K,5,0)</f>
        <v>1</v>
      </c>
    </row>
    <row r="174" spans="2:9" ht="65.099999999999994" customHeight="1" x14ac:dyDescent="0.25">
      <c r="B174" s="9" t="s">
        <v>4666</v>
      </c>
      <c r="C174" s="9" t="str">
        <f>VLOOKUP(B174,PLANILHA!$B:$K,2,0)</f>
        <v>011302001</v>
      </c>
      <c r="D174" s="13" t="str">
        <f>VLOOKUP(B174,PLANILHA!$B:$K,3,0)</f>
        <v>BANCADA DE MÁRMORE SINTÉTICO 120 X 60CM, COM CUBA INTEGRADA, INCLUSO SIFÃO EM PVC, VÁLVULA EM PLÁSTICO CROMADO TIPO AMERICANA, ENGATE FLEXÍVEL E TORNEIRA CROMADA, DE MESA/BANCADA, PADRÃO POPULAR - FORNECIMENTO E INSTALAÇÃO</v>
      </c>
      <c r="E174" s="10" t="s">
        <v>4709</v>
      </c>
      <c r="F174" s="9" t="str">
        <f>VLOOKUP(B174,PLANILHA!$B:$K,4,0)</f>
        <v>UN</v>
      </c>
      <c r="G174" s="18">
        <f t="shared" si="26"/>
        <v>20</v>
      </c>
      <c r="H174" s="19">
        <v>1</v>
      </c>
      <c r="I174" s="51" t="b">
        <f>G174=VLOOKUP(B174,PLANILHA!$B:$K,5,0)</f>
        <v>1</v>
      </c>
    </row>
    <row r="175" spans="2:9" ht="50.1" customHeight="1" x14ac:dyDescent="0.25">
      <c r="B175" s="9" t="s">
        <v>4667</v>
      </c>
      <c r="C175" s="9">
        <f>VLOOKUP(B175,PLANILHA!$B:$K,2,0)</f>
        <v>86927</v>
      </c>
      <c r="D175" s="13" t="str">
        <f>VLOOKUP(B175,PLANILHA!$B:$K,3,0)</f>
        <v>TANQUE DE MÁRMORE SINTÉTICO SUSPENSO, 22L OU EQUIVALENTE, INCLUSO SIFÃO TIPO GARRAFA EM PVC, VÁLVULA PLÁSTICA E TORNEIRA DE METAL CROMADO PADRÃO POPULAR - FORNEC. E INSTALAÇÃO. AF_01/2020</v>
      </c>
      <c r="E175" s="10" t="s">
        <v>4710</v>
      </c>
      <c r="F175" s="9" t="str">
        <f>VLOOKUP(B175,PLANILHA!$B:$K,4,0)</f>
        <v>UN</v>
      </c>
      <c r="G175" s="18">
        <f t="shared" si="26"/>
        <v>20</v>
      </c>
      <c r="H175" s="19">
        <v>1</v>
      </c>
      <c r="I175" s="51" t="b">
        <f>G175=VLOOKUP(B175,PLANILHA!$B:$K,5,0)</f>
        <v>1</v>
      </c>
    </row>
    <row r="176" spans="2:9" ht="50.1" customHeight="1" x14ac:dyDescent="0.25">
      <c r="B176" s="9" t="s">
        <v>4668</v>
      </c>
      <c r="C176" s="9">
        <f>VLOOKUP(B176,PLANILHA!$B:$K,2,0)</f>
        <v>86931</v>
      </c>
      <c r="D176" s="13" t="str">
        <f>VLOOKUP(B176,PLANILHA!$B:$K,3,0)</f>
        <v>VASO SANITÁRIO SIFONADO COM CAIXA ACOPLADA LOUÇA BRANCA, INCLUSO ENGATE FLEXÍVEL EM PLÁSTICO BRANCO, 1/2 X 40CM - FORNECIMENTO E INSTALAÇÃO. AF_01/2020</v>
      </c>
      <c r="E176" s="10" t="s">
        <v>4712</v>
      </c>
      <c r="F176" s="9" t="str">
        <f>VLOOKUP(B176,PLANILHA!$B:$K,4,0)</f>
        <v>UN</v>
      </c>
      <c r="G176" s="18">
        <f t="shared" si="26"/>
        <v>20</v>
      </c>
      <c r="H176" s="19">
        <v>1</v>
      </c>
      <c r="I176" s="51" t="b">
        <f>G176=VLOOKUP(B176,PLANILHA!$B:$K,5,0)</f>
        <v>1</v>
      </c>
    </row>
    <row r="177" spans="2:10" ht="35.1" customHeight="1" x14ac:dyDescent="0.25">
      <c r="B177" s="9" t="s">
        <v>4669</v>
      </c>
      <c r="C177" s="9">
        <f>VLOOKUP(B177,PLANILHA!$B:$K,2,0)</f>
        <v>100860</v>
      </c>
      <c r="D177" s="13" t="str">
        <f>VLOOKUP(B177,PLANILHA!$B:$K,3,0)</f>
        <v>CHUVEIRO ELÉTRICO COMUM CORPO PLÁSTICO, TIPO DUCHA - FORNECIMENTO E INSTALAÇÃO. AF_01/2020</v>
      </c>
      <c r="E177" s="10" t="s">
        <v>4713</v>
      </c>
      <c r="F177" s="9" t="str">
        <f>VLOOKUP(B177,PLANILHA!$B:$K,4,0)</f>
        <v>UN</v>
      </c>
      <c r="G177" s="18">
        <f t="shared" si="26"/>
        <v>20</v>
      </c>
      <c r="H177" s="19">
        <v>1</v>
      </c>
      <c r="I177" s="51" t="b">
        <f>G177=VLOOKUP(B177,PLANILHA!$B:$K,5,0)</f>
        <v>1</v>
      </c>
    </row>
    <row r="178" spans="2:10" ht="35.1" customHeight="1" x14ac:dyDescent="0.25">
      <c r="B178" s="9" t="s">
        <v>15155</v>
      </c>
      <c r="C178" s="9">
        <f>VLOOKUP(B178,PLANILHA!$B:$K,2,0)</f>
        <v>100866</v>
      </c>
      <c r="D178" s="13" t="str">
        <f>VLOOKUP(B178,PLANILHA!$B:$K,3,0)</f>
        <v>BARRA DE APOIO RETA, EM ACO INOX POLIDO, COMPRIMENTO 60CM, FIXADA NA PAREDE - FORNECIMENTO E INSTALAÇÃO. AF_01/2020</v>
      </c>
      <c r="E178" s="10" t="s">
        <v>15159</v>
      </c>
      <c r="F178" s="9" t="str">
        <f>VLOOKUP(B178,PLANILHA!$B:$K,4,0)</f>
        <v>UN</v>
      </c>
      <c r="G178" s="18">
        <f>H178*$D$10*0.15</f>
        <v>6</v>
      </c>
      <c r="H178" s="19">
        <v>2</v>
      </c>
      <c r="I178" s="51" t="b">
        <f>G178=VLOOKUP(B178,PLANILHA!$B:$K,5,0)</f>
        <v>1</v>
      </c>
    </row>
    <row r="179" spans="2:10" ht="35.1" customHeight="1" x14ac:dyDescent="0.25">
      <c r="B179" s="9" t="s">
        <v>15156</v>
      </c>
      <c r="C179" s="9">
        <f>VLOOKUP(B179,PLANILHA!$B:$K,2,0)</f>
        <v>100867</v>
      </c>
      <c r="D179" s="13" t="str">
        <f>VLOOKUP(B179,PLANILHA!$B:$K,3,0)</f>
        <v>BARRA DE APOIO RETA, EM ACO INOX POLIDO, COMPRIMENTO 70 CM, FIXADA NA PAREDE - FORNECIMENTO E INSTALAÇÃO. AF_01/2020</v>
      </c>
      <c r="E179" s="10" t="s">
        <v>15160</v>
      </c>
      <c r="F179" s="9" t="str">
        <f>VLOOKUP(B179,PLANILHA!$B:$K,4,0)</f>
        <v>UN</v>
      </c>
      <c r="G179" s="18">
        <f>H179*$D$10*0.15</f>
        <v>12</v>
      </c>
      <c r="H179" s="19">
        <v>4</v>
      </c>
      <c r="I179" s="51" t="b">
        <f>G179=VLOOKUP(B179,PLANILHA!$B:$K,5,0)</f>
        <v>1</v>
      </c>
    </row>
    <row r="180" spans="2:10" ht="35.1" customHeight="1" x14ac:dyDescent="0.25">
      <c r="B180" s="9" t="s">
        <v>15157</v>
      </c>
      <c r="C180" s="9">
        <f>VLOOKUP(B180,PLANILHA!$B:$K,2,0)</f>
        <v>100868</v>
      </c>
      <c r="D180" s="13" t="str">
        <f>VLOOKUP(B180,PLANILHA!$B:$K,3,0)</f>
        <v>BARRA DE APOIO RETA, EM ACO INOX POLIDO, COMPRIMENTO 80 CM, FIXADA NA PAREDE - FORNECIMENTO E INSTALAÇÃO. AF_01/2020</v>
      </c>
      <c r="E180" s="10" t="s">
        <v>15161</v>
      </c>
      <c r="F180" s="9" t="str">
        <f>VLOOKUP(B180,PLANILHA!$B:$K,4,0)</f>
        <v>UN</v>
      </c>
      <c r="G180" s="18">
        <f>H180*$D$10*0.15</f>
        <v>6</v>
      </c>
      <c r="H180" s="19">
        <v>2</v>
      </c>
      <c r="I180" s="51" t="b">
        <f>G180=VLOOKUP(B180,PLANILHA!$B:$K,5,0)</f>
        <v>1</v>
      </c>
    </row>
    <row r="181" spans="2:10" ht="35.1" customHeight="1" x14ac:dyDescent="0.25">
      <c r="B181" s="9" t="s">
        <v>15158</v>
      </c>
      <c r="C181" s="9">
        <f>VLOOKUP(B181,PLANILHA!$B:$K,2,0)</f>
        <v>100875</v>
      </c>
      <c r="D181" s="13" t="str">
        <f>VLOOKUP(B181,PLANILHA!$B:$K,3,0)</f>
        <v>BANCO ARTICULADO, EM ACO INOX, PARA PCD, FIXADO NA PAREDE - FORNECIMENTO E INSTALAÇÃO. AF_01/2020</v>
      </c>
      <c r="E181" s="10" t="s">
        <v>15162</v>
      </c>
      <c r="F181" s="9" t="str">
        <f>VLOOKUP(B181,PLANILHA!$B:$K,4,0)</f>
        <v>UN</v>
      </c>
      <c r="G181" s="18">
        <f>H181*$D$10*0.15</f>
        <v>3</v>
      </c>
      <c r="H181" s="19">
        <v>1</v>
      </c>
      <c r="I181" s="51" t="b">
        <f>G181=VLOOKUP(B181,PLANILHA!$B:$K,5,0)</f>
        <v>1</v>
      </c>
    </row>
    <row r="182" spans="2:10" x14ac:dyDescent="0.25">
      <c r="C182" s="51"/>
      <c r="G182" s="89"/>
      <c r="H182" s="89"/>
    </row>
    <row r="183" spans="2:10" ht="30" customHeight="1" x14ac:dyDescent="0.25">
      <c r="B183" s="101">
        <v>18</v>
      </c>
      <c r="C183" s="106"/>
      <c r="D183" s="103" t="str">
        <f>VLOOKUP(B183,PLANILHA!$B:$K,3,0)</f>
        <v>LIMPEZA GERAL E URBANIZAÇÃO</v>
      </c>
      <c r="E183" s="103"/>
      <c r="F183" s="104"/>
      <c r="G183" s="111"/>
      <c r="H183" s="91"/>
    </row>
    <row r="184" spans="2:10" ht="35.1" customHeight="1" x14ac:dyDescent="0.25">
      <c r="B184" s="9" t="s">
        <v>4670</v>
      </c>
      <c r="C184" s="9">
        <f>VLOOKUP(B184,PLANILHA!$B:$K,2,0)</f>
        <v>99814</v>
      </c>
      <c r="D184" s="13" t="str">
        <f>VLOOKUP(B184,PLANILHA!$B:$K,3,0)</f>
        <v>LIMPEZA DE SUPERFÍCIE COM JATO DE ALTA PRESSÃO. AF_04/2019</v>
      </c>
      <c r="E184" s="50" t="s">
        <v>15170</v>
      </c>
      <c r="F184" s="9" t="str">
        <f>VLOOKUP(B184,PLANILHA!$B:$K,4,0)</f>
        <v>M2</v>
      </c>
      <c r="G184" s="18">
        <f t="shared" ref="G184:G185" si="27">H184*$D$10</f>
        <v>1014</v>
      </c>
      <c r="H184" s="19">
        <v>50.7</v>
      </c>
      <c r="I184" s="51" t="b">
        <f>G184=VLOOKUP(B184,PLANILHA!$B:$K,5,0)</f>
        <v>1</v>
      </c>
    </row>
    <row r="185" spans="2:10" ht="50.1" customHeight="1" x14ac:dyDescent="0.25">
      <c r="B185" s="9" t="s">
        <v>4707</v>
      </c>
      <c r="C185" s="9">
        <f>VLOOKUP(B185,PLANILHA!$B:$K,2,0)</f>
        <v>103946</v>
      </c>
      <c r="D185" s="13" t="str">
        <f>VLOOKUP(B185,PLANILHA!$B:$K,3,0)</f>
        <v>PLANTIO DE GRAMA ESMERALDA OU SÃO CARLOS OU CURITIBANA, EM PLACAS. AF_07/2024</v>
      </c>
      <c r="E185" s="50" t="s">
        <v>15168</v>
      </c>
      <c r="F185" s="9" t="str">
        <f>VLOOKUP(B185,PLANILHA!$B:$K,4,0)</f>
        <v>M2</v>
      </c>
      <c r="G185" s="18">
        <f t="shared" si="27"/>
        <v>1702.4</v>
      </c>
      <c r="H185" s="19">
        <v>85.12</v>
      </c>
      <c r="I185" s="51" t="b">
        <f>G185=VLOOKUP(B185,PLANILHA!$B:$K,5,0)</f>
        <v>1</v>
      </c>
      <c r="J185" s="35" t="s">
        <v>7104</v>
      </c>
    </row>
    <row r="186" spans="2:10" ht="50.1" customHeight="1" x14ac:dyDescent="0.25">
      <c r="B186" s="9" t="s">
        <v>15163</v>
      </c>
      <c r="C186" s="9">
        <f>VLOOKUP(B186,PLANILHA!$B:$K,2,0)</f>
        <v>98511</v>
      </c>
      <c r="D186" s="13" t="str">
        <f>VLOOKUP(B186,PLANILHA!$B:$K,3,0)</f>
        <v>PLANTIO DE ÁRVORE ORNAMENTAL COM ALTURA DE MUDA MAIOR QUE 2,00 M E MENOR OU IGUAL A 4,00 M . AF_07/2024</v>
      </c>
      <c r="E186" s="50" t="s">
        <v>15164</v>
      </c>
      <c r="F186" s="9" t="str">
        <f>VLOOKUP(B186,PLANILHA!$B:$K,4,0)</f>
        <v>UN</v>
      </c>
      <c r="G186" s="18">
        <f t="shared" ref="G186" si="28">H186*$D$10</f>
        <v>20</v>
      </c>
      <c r="H186" s="19">
        <v>1</v>
      </c>
      <c r="I186" s="51" t="b">
        <f>G186=VLOOKUP(B186,PLANILHA!$B:$K,5,0)</f>
        <v>1</v>
      </c>
    </row>
    <row r="187" spans="2:10" x14ac:dyDescent="0.25">
      <c r="B187" s="51"/>
      <c r="C187" s="51"/>
      <c r="D187" s="1"/>
      <c r="E187" s="54"/>
      <c r="F187" s="51"/>
      <c r="G187" s="55"/>
      <c r="H187" s="55"/>
      <c r="I187" s="51"/>
    </row>
    <row r="188" spans="2:10" ht="30" customHeight="1" x14ac:dyDescent="0.25">
      <c r="B188" s="101">
        <v>19</v>
      </c>
      <c r="C188" s="106"/>
      <c r="D188" s="103" t="str">
        <f>VLOOKUP(B188,PLANILHA!$B:$K,3,0)</f>
        <v>ADMINISTRAÇÃO LOCAL</v>
      </c>
      <c r="E188" s="103"/>
      <c r="F188" s="104"/>
      <c r="G188" s="111"/>
      <c r="H188" s="91"/>
    </row>
    <row r="189" spans="2:10" ht="65.099999999999994" customHeight="1" x14ac:dyDescent="0.25">
      <c r="B189" s="9" t="s">
        <v>4706</v>
      </c>
      <c r="C189" s="9" t="str">
        <f>VLOOKUP(B189,PLANILHA!$B:$K,2,0)</f>
        <v>022400000</v>
      </c>
      <c r="D189" s="13" t="str">
        <f>VLOOKUP(B189,PLANILHA!$B:$K,3,0)</f>
        <v>ADMINISTRAÇÃO LOCAL (ENGENHEIRO, MESTRE, ETC): LIMITADO A 5%</v>
      </c>
      <c r="E189" s="50" t="s">
        <v>15186</v>
      </c>
      <c r="F189" s="9" t="str">
        <f>VLOOKUP(B189,PLANILHA!$B:$K,4,0)</f>
        <v>UN</v>
      </c>
      <c r="G189" s="18">
        <f>H189</f>
        <v>1</v>
      </c>
      <c r="H189" s="19">
        <v>1</v>
      </c>
      <c r="I189" s="51" t="b">
        <f>G189=VLOOKUP(B189,PLANILHA!$B:$K,5,0)</f>
        <v>1</v>
      </c>
    </row>
  </sheetData>
  <mergeCells count="8">
    <mergeCell ref="B12:G12"/>
    <mergeCell ref="E102:E127"/>
    <mergeCell ref="E130:E151"/>
    <mergeCell ref="E154:E170"/>
    <mergeCell ref="E19:E20"/>
    <mergeCell ref="E15:E16"/>
    <mergeCell ref="E55:E57"/>
    <mergeCell ref="E46:E48"/>
  </mergeCells>
  <phoneticPr fontId="4" type="noConversion"/>
  <pageMargins left="0.78740157480314965" right="0.27559055118110237" top="0.27559055118110237" bottom="0.27559055118110237" header="0.31496062992125984" footer="0.31496062992125984"/>
  <pageSetup paperSize="9" scale="49" fitToHeight="0" orientation="portrait" r:id="rId1"/>
  <rowBreaks count="1" manualBreakCount="1">
    <brk id="103" min="1" max="6" man="1"/>
  </rowBreaks>
  <drawing r:id="rId2"/>
  <extLst>
    <ext xmlns:x14="http://schemas.microsoft.com/office/spreadsheetml/2009/9/main" uri="{78C0D931-6437-407d-A8EE-F0AAD7539E65}">
      <x14:conditionalFormattings>
        <x14:conditionalFormatting xmlns:xm="http://schemas.microsoft.com/office/excel/2006/main">
          <x14:cfRule type="cellIs" priority="42" operator="notEqual" id="{69A1997C-140E-43DA-9A0D-309F7CE58BEF}">
            <xm:f>VLOOKUP(B15,PLANILHA!$B:$K,5,0)</xm:f>
            <x14:dxf>
              <font>
                <color rgb="FF9C0006"/>
              </font>
              <fill>
                <patternFill>
                  <bgColor rgb="FFFFC7CE"/>
                </patternFill>
              </fill>
            </x14:dxf>
          </x14:cfRule>
          <xm:sqref>G15:G20 G23 G26:G39 G42:G49 G52 G55:G57 G60:G63 G66:G70 G74:G75 G77:G78 G81:G84 G87 G90 G94:G97 G99 G102:G127 G130:G151 G154:G170 G173:G181 G184:G186 G189</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93835-C592-4125-A886-EA1E0275BBAA}">
  <sheetPr>
    <tabColor theme="9" tint="0.39997558519241921"/>
    <pageSetUpPr fitToPage="1"/>
  </sheetPr>
  <dimension ref="B2:L274"/>
  <sheetViews>
    <sheetView showGridLines="0" view="pageBreakPreview" topLeftCell="A257" zoomScale="85" zoomScaleNormal="100" zoomScaleSheetLayoutView="85" workbookViewId="0">
      <selection activeCell="G277" sqref="G277"/>
    </sheetView>
  </sheetViews>
  <sheetFormatPr defaultColWidth="9.140625" defaultRowHeight="15" x14ac:dyDescent="0.25"/>
  <cols>
    <col min="1" max="1" width="9.140625" style="35"/>
    <col min="2" max="2" width="20.7109375" style="35" customWidth="1"/>
    <col min="3" max="3" width="90.7109375" style="35" customWidth="1"/>
    <col min="4" max="4" width="9.140625" style="51" customWidth="1"/>
    <col min="5" max="5" width="13.7109375" style="35" customWidth="1"/>
    <col min="6" max="6" width="26.5703125" style="35" hidden="1" customWidth="1"/>
    <col min="7" max="7" width="14.42578125" style="35" bestFit="1" customWidth="1"/>
    <col min="8" max="8" width="22.7109375" style="35" customWidth="1"/>
    <col min="9" max="9" width="12.7109375" style="35" bestFit="1" customWidth="1"/>
    <col min="10" max="12" width="15.7109375" style="35" customWidth="1"/>
    <col min="13" max="16384" width="9.140625" style="35"/>
  </cols>
  <sheetData>
    <row r="2" spans="2:12" ht="15" customHeight="1" x14ac:dyDescent="0.25"/>
    <row r="3" spans="2:12" ht="15" customHeight="1" x14ac:dyDescent="0.25"/>
    <row r="4" spans="2:12" ht="15" customHeight="1" x14ac:dyDescent="0.25"/>
    <row r="5" spans="2:12" ht="15" customHeight="1" x14ac:dyDescent="0.25"/>
    <row r="6" spans="2:12" ht="15" customHeight="1" x14ac:dyDescent="0.25"/>
    <row r="7" spans="2:12" ht="20.100000000000001" customHeight="1" x14ac:dyDescent="0.25">
      <c r="B7" s="2" t="s">
        <v>0</v>
      </c>
      <c r="C7" s="4" t="str">
        <f>RESUMO!C7</f>
        <v>FHNIS</v>
      </c>
      <c r="D7" s="52"/>
      <c r="G7" s="4" t="s">
        <v>13</v>
      </c>
      <c r="H7" s="4" t="str">
        <f>RESUMO!E7</f>
        <v>Jul./2025 - Não Des.</v>
      </c>
    </row>
    <row r="8" spans="2:12" ht="20.100000000000001" customHeight="1" x14ac:dyDescent="0.25">
      <c r="B8" s="2" t="s">
        <v>2</v>
      </c>
      <c r="C8" s="4" t="str">
        <f>RESUMO!C8</f>
        <v>MS</v>
      </c>
      <c r="G8" s="4" t="s">
        <v>14</v>
      </c>
      <c r="H8" s="84">
        <f>RESUMO!E8</f>
        <v>45965</v>
      </c>
    </row>
    <row r="9" spans="2:12" ht="20.100000000000001" customHeight="1" x14ac:dyDescent="0.25">
      <c r="B9" s="2" t="s">
        <v>21</v>
      </c>
      <c r="C9" s="2">
        <f>RESUMO!C9</f>
        <v>51.53</v>
      </c>
    </row>
    <row r="10" spans="2:12" ht="15" customHeight="1" thickBot="1" x14ac:dyDescent="0.3"/>
    <row r="11" spans="2:12" ht="30" customHeight="1" thickBot="1" x14ac:dyDescent="0.3">
      <c r="B11" s="161" t="s">
        <v>20</v>
      </c>
      <c r="C11" s="162"/>
      <c r="D11" s="162"/>
      <c r="E11" s="162"/>
      <c r="F11" s="162"/>
      <c r="G11" s="162"/>
      <c r="H11" s="163"/>
      <c r="J11" s="166" t="s">
        <v>5259</v>
      </c>
      <c r="K11" s="167"/>
      <c r="L11" s="168"/>
    </row>
    <row r="12" spans="2:12" ht="39.950000000000003" customHeight="1" thickBot="1" x14ac:dyDescent="0.3">
      <c r="B12" s="24" t="s">
        <v>4</v>
      </c>
      <c r="C12" s="25" t="s">
        <v>18</v>
      </c>
      <c r="D12" s="26" t="s">
        <v>9</v>
      </c>
      <c r="E12" s="26" t="s">
        <v>19</v>
      </c>
      <c r="F12" s="26" t="str">
        <f>"CUSTO UNITÁRIO SEM BDI - "&amp;H7</f>
        <v>CUSTO UNITÁRIO SEM BDI - Jul./2025 - Não Des.</v>
      </c>
      <c r="G12" s="26" t="s">
        <v>7</v>
      </c>
      <c r="H12" s="26" t="s">
        <v>8</v>
      </c>
      <c r="J12" s="71">
        <f>H13+H21+H24+H40+H47+H53+H62+H66+H72+H83+H90+H102+H108+H114+H118+H122+H126+H145+H152+H159+H165+H173+H188+H199+H205+H213+H221+H236+H249+H256+H263+H96</f>
        <v>121679.44999999998</v>
      </c>
      <c r="K12" s="71">
        <f>SUM(H13:H264)/2</f>
        <v>121679.45</v>
      </c>
      <c r="L12" s="71" t="b">
        <f>J12=K12</f>
        <v>1</v>
      </c>
    </row>
    <row r="13" spans="2:12" ht="35.1" customHeight="1" x14ac:dyDescent="0.25">
      <c r="B13" s="113" t="s">
        <v>12</v>
      </c>
      <c r="C13" s="114" t="s">
        <v>4504</v>
      </c>
      <c r="D13" s="98" t="s">
        <v>144</v>
      </c>
      <c r="E13" s="115"/>
      <c r="F13" s="115"/>
      <c r="G13" s="115"/>
      <c r="H13" s="105">
        <f>SUM(H14:H19)</f>
        <v>6.91</v>
      </c>
      <c r="I13" s="8"/>
    </row>
    <row r="14" spans="2:12" x14ac:dyDescent="0.25">
      <c r="B14" s="56">
        <v>43132</v>
      </c>
      <c r="C14" s="13" t="str">
        <f>VLOOKUP(B14,'SINAPI-INS'!$B:$F,2,FALSE)</f>
        <v>ARAME RECOZIDO 16 BWG, D = 1,65 MM (0,016 KG/M) OU 18 BWG, D = 1,25 MM (0,01 KG/M)</v>
      </c>
      <c r="D14" s="18" t="str">
        <f>VLOOKUP(B14,'SINAPI-INS'!$B:$F,3,FALSE)</f>
        <v>KG</v>
      </c>
      <c r="E14" s="34">
        <v>0.02</v>
      </c>
      <c r="F14" s="140">
        <f>VLOOKUP(B14,'SINAPI-INS'!$B:$F,5,FALSE)</f>
        <v>19.78</v>
      </c>
      <c r="G14" s="138">
        <f>IF(F14=0,VLOOKUP(B14,'SINAPI-INS'!$B:$G,6,FALSE),F14)</f>
        <v>19.78</v>
      </c>
      <c r="H14" s="14">
        <f>TRUNC(E14*G14,2)</f>
        <v>0.39</v>
      </c>
    </row>
    <row r="15" spans="2:12" x14ac:dyDescent="0.25">
      <c r="B15" s="56">
        <v>4491</v>
      </c>
      <c r="C15" s="13" t="str">
        <f>VLOOKUP(B15,'SINAPI-INS'!$B:$F,2,FALSE)</f>
        <v>PONTALETE *7,5 X 7,5* CM EM PINUS, MISTA OU EQUIVALENTE DA REGIAO - BRUTA</v>
      </c>
      <c r="D15" s="18" t="str">
        <f>VLOOKUP(B15,'SINAPI-INS'!$B:$F,3,FALSE)</f>
        <v>M</v>
      </c>
      <c r="E15" s="34">
        <v>0.12</v>
      </c>
      <c r="F15" s="140">
        <f>VLOOKUP(B15,'SINAPI-INS'!$B:$F,5,FALSE)</f>
        <v>7.23</v>
      </c>
      <c r="G15" s="138">
        <f>IF(F15=0,VLOOKUP(B15,'SINAPI-INS'!$B:$G,6,FALSE),F15)</f>
        <v>7.23</v>
      </c>
      <c r="H15" s="14">
        <f t="shared" ref="H15:H19" si="0">TRUNC(E15*G15,2)</f>
        <v>0.86</v>
      </c>
    </row>
    <row r="16" spans="2:12" x14ac:dyDescent="0.25">
      <c r="B16" s="56">
        <v>5061</v>
      </c>
      <c r="C16" s="13" t="str">
        <f>VLOOKUP(B16,'SINAPI-INS'!$B:$F,2,FALSE)</f>
        <v>PREGO DE ACO POLIDO COM CABECA 18 X 27 (2 1/2 X 10)</v>
      </c>
      <c r="D16" s="18" t="str">
        <f>VLOOKUP(B16,'SINAPI-INS'!$B:$F,3,FALSE)</f>
        <v>KG</v>
      </c>
      <c r="E16" s="34">
        <v>0.01</v>
      </c>
      <c r="F16" s="140">
        <f>VLOOKUP(B16,'SINAPI-INS'!$B:$F,5,FALSE)</f>
        <v>19.899999999999999</v>
      </c>
      <c r="G16" s="138">
        <f>IF(F16=0,VLOOKUP(B16,'SINAPI-INS'!$B:$G,6,FALSE),F16)</f>
        <v>19.899999999999999</v>
      </c>
      <c r="H16" s="14">
        <f t="shared" si="0"/>
        <v>0.19</v>
      </c>
    </row>
    <row r="17" spans="2:8" x14ac:dyDescent="0.25">
      <c r="B17" s="56">
        <v>10567</v>
      </c>
      <c r="C17" s="13" t="str">
        <f>VLOOKUP(B17,'SINAPI-INS'!$B:$F,2,FALSE)</f>
        <v>TABUA *2,5 X 23* CM EM PINUS, MISTA OU EQUIVALENTE DA REGIAO - BRUTA</v>
      </c>
      <c r="D17" s="18" t="str">
        <f>VLOOKUP(B17,'SINAPI-INS'!$B:$F,3,FALSE)</f>
        <v>M</v>
      </c>
      <c r="E17" s="34">
        <v>0.1067</v>
      </c>
      <c r="F17" s="140">
        <f>VLOOKUP(B17,'SINAPI-INS'!$B:$F,5,FALSE)</f>
        <v>8.18</v>
      </c>
      <c r="G17" s="138">
        <f>IF(F17=0,VLOOKUP(B17,'SINAPI-INS'!$B:$G,6,FALSE),F17)</f>
        <v>8.18</v>
      </c>
      <c r="H17" s="14">
        <f t="shared" si="0"/>
        <v>0.87</v>
      </c>
    </row>
    <row r="18" spans="2:8" x14ac:dyDescent="0.25">
      <c r="B18" s="56">
        <v>88262</v>
      </c>
      <c r="C18" s="13" t="str">
        <f>VLOOKUP(B18,'SINAPI-COMP'!$B:$G,2,FALSE)</f>
        <v>CARPINTEIRO DE FORMAS COM ENCARGOS COMPLEMENTARES</v>
      </c>
      <c r="D18" s="9" t="str">
        <f>VLOOKUP(B18,'SINAPI-COMP'!$B:$G,3,FALSE)</f>
        <v>H</v>
      </c>
      <c r="E18" s="34">
        <v>0.1</v>
      </c>
      <c r="F18" s="140">
        <f>VLOOKUP(B18,'SINAPI-COMP'!$B:$G,4,FALSE)</f>
        <v>25.37</v>
      </c>
      <c r="G18" s="138">
        <f t="shared" ref="G18:G19" si="1">F18</f>
        <v>25.37</v>
      </c>
      <c r="H18" s="14">
        <f t="shared" si="0"/>
        <v>2.5299999999999998</v>
      </c>
    </row>
    <row r="19" spans="2:8" x14ac:dyDescent="0.25">
      <c r="B19" s="56">
        <v>88316</v>
      </c>
      <c r="C19" s="13" t="str">
        <f>VLOOKUP(B19,'SINAPI-COMP'!$B:$G,2,FALSE)</f>
        <v>SERVENTE COM ENCARGOS COMPLEMENTARES</v>
      </c>
      <c r="D19" s="9" t="str">
        <f>VLOOKUP(B19,'SINAPI-COMP'!$B:$G,3,FALSE)</f>
        <v>H</v>
      </c>
      <c r="E19" s="34">
        <v>0.1</v>
      </c>
      <c r="F19" s="140">
        <f>VLOOKUP(B19,'SINAPI-COMP'!$B:$G,4,FALSE)</f>
        <v>20.79</v>
      </c>
      <c r="G19" s="138">
        <f t="shared" si="1"/>
        <v>20.79</v>
      </c>
      <c r="H19" s="14">
        <f t="shared" si="0"/>
        <v>2.0699999999999998</v>
      </c>
    </row>
    <row r="20" spans="2:8" x14ac:dyDescent="0.25">
      <c r="B20" s="51"/>
      <c r="E20" s="51"/>
      <c r="F20" s="51"/>
      <c r="G20" s="51"/>
    </row>
    <row r="21" spans="2:8" ht="35.1" customHeight="1" x14ac:dyDescent="0.25">
      <c r="B21" s="113" t="s">
        <v>5351</v>
      </c>
      <c r="C21" s="114" t="s">
        <v>4508</v>
      </c>
      <c r="D21" s="98" t="s">
        <v>4509</v>
      </c>
      <c r="E21" s="115"/>
      <c r="F21" s="115"/>
      <c r="G21" s="115"/>
      <c r="H21" s="105">
        <f>SUM(H22)</f>
        <v>662.1</v>
      </c>
    </row>
    <row r="22" spans="2:8" ht="30" x14ac:dyDescent="0.25">
      <c r="B22" s="56">
        <v>10776</v>
      </c>
      <c r="C22" s="13" t="str">
        <f>VLOOKUP(B22,'SINAPI-INS'!$B:$F,2,FALSE)</f>
        <v>LOCACAO DE CONTAINER 2,30 X 6,00 M, ALT. 2,50 M, PARA ESCRITORIO, SEM DIVISORIAS INTERNAS E SEM SANITARIO (NAO INCLUI MOBILIZACAO/DESMOBILIZACAO)</v>
      </c>
      <c r="D22" s="18" t="str">
        <f>VLOOKUP(B22,'SINAPI-INS'!$B:$F,3,FALSE)</f>
        <v>MES</v>
      </c>
      <c r="E22" s="34">
        <v>1</v>
      </c>
      <c r="F22" s="140">
        <f>VLOOKUP(B22,'SINAPI-INS'!$B:$F,5,FALSE)</f>
        <v>0</v>
      </c>
      <c r="G22" s="138">
        <f>IF(F22=0,VLOOKUP(B22,'SINAPI-INS'!$B:$G,6,FALSE),F22)</f>
        <v>662.1</v>
      </c>
      <c r="H22" s="14">
        <f t="shared" ref="H22" si="2">TRUNC(E22*G22,2)</f>
        <v>662.1</v>
      </c>
    </row>
    <row r="23" spans="2:8" x14ac:dyDescent="0.25">
      <c r="B23" s="60"/>
      <c r="C23" s="1"/>
      <c r="E23" s="61"/>
      <c r="F23" s="61"/>
      <c r="G23" s="51"/>
      <c r="H23" s="62"/>
    </row>
    <row r="24" spans="2:8" ht="20.100000000000001" customHeight="1" x14ac:dyDescent="0.25">
      <c r="B24" s="113" t="s">
        <v>5364</v>
      </c>
      <c r="C24" s="114" t="s">
        <v>5368</v>
      </c>
      <c r="D24" s="98" t="s">
        <v>33</v>
      </c>
      <c r="E24" s="119"/>
      <c r="F24" s="119"/>
      <c r="G24" s="119"/>
      <c r="H24" s="105">
        <f>SUM(H25:H38)</f>
        <v>1459.43</v>
      </c>
    </row>
    <row r="25" spans="2:8" x14ac:dyDescent="0.25">
      <c r="B25" s="56">
        <v>370</v>
      </c>
      <c r="C25" s="13" t="str">
        <f>VLOOKUP(B25,'SINAPI-INS'!$B:$F,2,FALSE)</f>
        <v>AREIA MEDIA - POSTO JAZIDA/FORNECEDOR (RETIRADO NA JAZIDA, SEM TRANSPORTE)</v>
      </c>
      <c r="D25" s="18" t="str">
        <f>VLOOKUP(B25,'SINAPI-INS'!$B:$F,3,FALSE)</f>
        <v>M3</v>
      </c>
      <c r="E25" s="34">
        <v>1.89E-2</v>
      </c>
      <c r="F25" s="140">
        <f>VLOOKUP(B25,'SINAPI-INS'!$B:$F,5,FALSE)</f>
        <v>87</v>
      </c>
      <c r="G25" s="138">
        <f>IF(F25=0,VLOOKUP(B25,'SINAPI-INS'!$B:$G,6,FALSE),F25)</f>
        <v>87</v>
      </c>
      <c r="H25" s="14">
        <f t="shared" ref="H25:H38" si="3">TRUNC(E25*G25,2)</f>
        <v>1.64</v>
      </c>
    </row>
    <row r="26" spans="2:8" ht="30" customHeight="1" x14ac:dyDescent="0.25">
      <c r="B26" s="56">
        <v>10420</v>
      </c>
      <c r="C26" s="13" t="str">
        <f>VLOOKUP(B26,'SINAPI-INS'!$B:$F,2,FALSE)</f>
        <v>BACIA SANITARIA (VASO) CONVENCIONAL, DE LOUCA BRANCA, SIFAO APARENTE, SAIDA VERTICAL (SEM ASSENTO)</v>
      </c>
      <c r="D26" s="18" t="str">
        <f>VLOOKUP(B26,'SINAPI-INS'!$B:$F,3,FALSE)</f>
        <v>UN</v>
      </c>
      <c r="E26" s="34">
        <v>2.3199999999999998E-2</v>
      </c>
      <c r="F26" s="140">
        <f>VLOOKUP(B26,'SINAPI-INS'!$B:$F,5,FALSE)</f>
        <v>218</v>
      </c>
      <c r="G26" s="138">
        <f>IF(F26=0,VLOOKUP(B26,'SINAPI-INS'!$B:$G,6,FALSE),F26)</f>
        <v>218</v>
      </c>
      <c r="H26" s="14">
        <f t="shared" si="3"/>
        <v>5.05</v>
      </c>
    </row>
    <row r="27" spans="2:8" x14ac:dyDescent="0.25">
      <c r="B27" s="56">
        <v>34637</v>
      </c>
      <c r="C27" s="13" t="str">
        <f>VLOOKUP(B27,'SINAPI-INS'!$B:$F,2,FALSE)</f>
        <v>CAIXA D'AGUA / RESERVATORIO EM POLIETILENO, 500 LITROS, COM TAMPA</v>
      </c>
      <c r="D27" s="18" t="str">
        <f>VLOOKUP(B27,'SINAPI-INS'!$B:$F,3,FALSE)</f>
        <v>UN</v>
      </c>
      <c r="E27" s="34">
        <v>2.3199999999999998E-2</v>
      </c>
      <c r="F27" s="140">
        <f>VLOOKUP(B27,'SINAPI-INS'!$B:$F,5,FALSE)</f>
        <v>280.66000000000003</v>
      </c>
      <c r="G27" s="138">
        <f>IF(F27=0,VLOOKUP(B27,'SINAPI-INS'!$B:$G,6,FALSE),F27)</f>
        <v>280.66000000000003</v>
      </c>
      <c r="H27" s="14">
        <f t="shared" si="3"/>
        <v>6.51</v>
      </c>
    </row>
    <row r="28" spans="2:8" ht="30" customHeight="1" x14ac:dyDescent="0.25">
      <c r="B28" s="56">
        <v>1030</v>
      </c>
      <c r="C28" s="13" t="str">
        <f>VLOOKUP(B28,'SINAPI-INS'!$B:$F,2,FALSE)</f>
        <v>CAIXA DE DESCARGA PLASTICA PARA BACIA / VASO SANITARIO, EXTERNA, CAPACIDADE 9 LITROS, PUXADOR FIO DE NYLON, NAO INCLUSO CANO, BOLSA, ENGATE</v>
      </c>
      <c r="D28" s="18" t="str">
        <f>VLOOKUP(B28,'SINAPI-INS'!$B:$F,3,FALSE)</f>
        <v>UN</v>
      </c>
      <c r="E28" s="34">
        <v>2.3199999999999998E-2</v>
      </c>
      <c r="F28" s="140">
        <f>VLOOKUP(B28,'SINAPI-INS'!$B:$F,5,FALSE)</f>
        <v>48.57</v>
      </c>
      <c r="G28" s="138">
        <f>IF(F28=0,VLOOKUP(B28,'SINAPI-INS'!$B:$G,6,FALSE),F28)</f>
        <v>48.57</v>
      </c>
      <c r="H28" s="14">
        <f t="shared" si="3"/>
        <v>1.1200000000000001</v>
      </c>
    </row>
    <row r="29" spans="2:8" ht="30" customHeight="1" x14ac:dyDescent="0.25">
      <c r="B29" s="56">
        <v>14439</v>
      </c>
      <c r="C29" s="13" t="str">
        <f>VLOOKUP(B29,'SINAPI-INS'!$B:$F,2,FALSE)</f>
        <v>PONTALETE ROLICO SEM TRATAMENTO, D = 8 A 11 CM, H = 6 M, EM EUCALIPTO OU EQUIVALENTE DA REGIAO - BRUTA (PARA ESCORAMENTO)</v>
      </c>
      <c r="D29" s="18" t="str">
        <f>VLOOKUP(B29,'SINAPI-INS'!$B:$F,3,FALSE)</f>
        <v>M</v>
      </c>
      <c r="E29" s="34">
        <v>25</v>
      </c>
      <c r="F29" s="140">
        <f>VLOOKUP(B29,'SINAPI-INS'!$B:$F,5,FALSE)</f>
        <v>7.15</v>
      </c>
      <c r="G29" s="138">
        <f>IF(F29=0,VLOOKUP(B29,'SINAPI-INS'!$B:$G,6,FALSE),F29)</f>
        <v>7.15</v>
      </c>
      <c r="H29" s="14">
        <f t="shared" si="3"/>
        <v>178.75</v>
      </c>
    </row>
    <row r="30" spans="2:8" x14ac:dyDescent="0.25">
      <c r="B30" s="56">
        <v>20247</v>
      </c>
      <c r="C30" s="13" t="str">
        <f>VLOOKUP(B30,'SINAPI-INS'!$B:$F,2,FALSE)</f>
        <v>PREGO DE ACO POLIDO COM CABECA 15 X 15 (1 1/4 X 13)</v>
      </c>
      <c r="D30" s="18" t="str">
        <f>VLOOKUP(B30,'SINAPI-INS'!$B:$F,3,FALSE)</f>
        <v>KG</v>
      </c>
      <c r="E30" s="34">
        <v>1</v>
      </c>
      <c r="F30" s="140">
        <f>VLOOKUP(B30,'SINAPI-INS'!$B:$F,5,FALSE)</f>
        <v>22.41</v>
      </c>
      <c r="G30" s="138">
        <f>IF(F30=0,VLOOKUP(B30,'SINAPI-INS'!$B:$G,6,FALSE),F30)</f>
        <v>22.41</v>
      </c>
      <c r="H30" s="14">
        <f t="shared" si="3"/>
        <v>22.41</v>
      </c>
    </row>
    <row r="31" spans="2:8" ht="30" x14ac:dyDescent="0.25">
      <c r="B31" s="56">
        <v>6189</v>
      </c>
      <c r="C31" s="13" t="str">
        <f>VLOOKUP(B31,'SINAPI-INS'!$B:$F,2,FALSE)</f>
        <v>TABUA NAO APARELHADA *2,5 X 30* CM, EM MACARANDUBA/MASSARANDUBA, ANGELIM OU EQUIVALENTE DA REGIAO - BRUTA</v>
      </c>
      <c r="D31" s="18" t="str">
        <f>VLOOKUP(B31,'SINAPI-INS'!$B:$F,3,FALSE)</f>
        <v>M</v>
      </c>
      <c r="E31" s="34">
        <v>8</v>
      </c>
      <c r="F31" s="140">
        <f>VLOOKUP(B31,'SINAPI-INS'!$B:$F,5,FALSE)</f>
        <v>28.25</v>
      </c>
      <c r="G31" s="138">
        <f>IF(F31=0,VLOOKUP(B31,'SINAPI-INS'!$B:$G,6,FALSE),F31)</f>
        <v>28.25</v>
      </c>
      <c r="H31" s="14">
        <f t="shared" si="3"/>
        <v>226</v>
      </c>
    </row>
    <row r="32" spans="2:8" x14ac:dyDescent="0.25">
      <c r="B32" s="56">
        <v>7258</v>
      </c>
      <c r="C32" s="13" t="str">
        <f>VLOOKUP(B32,'SINAPI-INS'!$B:$F,2,FALSE)</f>
        <v>TIJOLO CERAMICO MACICO COMUM DE *5 X 10 X 20* CM (L X A X C)</v>
      </c>
      <c r="D32" s="18" t="str">
        <f>VLOOKUP(B32,'SINAPI-INS'!$B:$F,3,FALSE)</f>
        <v>UN</v>
      </c>
      <c r="E32" s="34">
        <v>30</v>
      </c>
      <c r="F32" s="140">
        <f>VLOOKUP(B32,'SINAPI-INS'!$B:$F,5,FALSE)</f>
        <v>0.65</v>
      </c>
      <c r="G32" s="138">
        <f>IF(F32=0,VLOOKUP(B32,'SINAPI-INS'!$B:$G,6,FALSE),F32)</f>
        <v>0.65</v>
      </c>
      <c r="H32" s="14">
        <f t="shared" si="3"/>
        <v>19.5</v>
      </c>
    </row>
    <row r="33" spans="2:8" x14ac:dyDescent="0.25">
      <c r="B33" s="56">
        <v>9836</v>
      </c>
      <c r="C33" s="13" t="str">
        <f>VLOOKUP(B33,'SINAPI-INS'!$B:$F,2,FALSE)</f>
        <v>TUBO PVC SERIE NORMAL, DN 100 MM, PARA ESGOTO PREDIAL (NBR 5688)</v>
      </c>
      <c r="D33" s="18" t="str">
        <f>VLOOKUP(B33,'SINAPI-INS'!$B:$F,3,FALSE)</f>
        <v>M</v>
      </c>
      <c r="E33" s="34">
        <v>5</v>
      </c>
      <c r="F33" s="140">
        <f>VLOOKUP(B33,'SINAPI-INS'!$B:$F,5,FALSE)</f>
        <v>15.58</v>
      </c>
      <c r="G33" s="138">
        <f>IF(F33=0,VLOOKUP(B33,'SINAPI-INS'!$B:$G,6,FALSE),F33)</f>
        <v>15.58</v>
      </c>
      <c r="H33" s="14">
        <f t="shared" si="3"/>
        <v>77.900000000000006</v>
      </c>
    </row>
    <row r="34" spans="2:8" x14ac:dyDescent="0.25">
      <c r="B34" s="56">
        <v>9868</v>
      </c>
      <c r="C34" s="13" t="str">
        <f>VLOOKUP(B34,'SINAPI-INS'!$B:$F,2,FALSE)</f>
        <v>TUBO PVC, SOLDAVEL, DE 25 MM, AGUA FRIA (NBR-5648)</v>
      </c>
      <c r="D34" s="18" t="str">
        <f>VLOOKUP(B34,'SINAPI-INS'!$B:$F,3,FALSE)</f>
        <v>M</v>
      </c>
      <c r="E34" s="34">
        <v>30</v>
      </c>
      <c r="F34" s="140">
        <f>VLOOKUP(B34,'SINAPI-INS'!$B:$F,5,FALSE)</f>
        <v>4.57</v>
      </c>
      <c r="G34" s="138">
        <f>IF(F34=0,VLOOKUP(B34,'SINAPI-INS'!$B:$G,6,FALSE),F34)</f>
        <v>4.57</v>
      </c>
      <c r="H34" s="14">
        <f t="shared" si="3"/>
        <v>137.1</v>
      </c>
    </row>
    <row r="35" spans="2:8" x14ac:dyDescent="0.25">
      <c r="B35" s="56">
        <v>88262</v>
      </c>
      <c r="C35" s="13" t="str">
        <f>VLOOKUP(B35,'SINAPI-COMP'!$B:$G,2,FALSE)</f>
        <v>CARPINTEIRO DE FORMAS COM ENCARGOS COMPLEMENTARES</v>
      </c>
      <c r="D35" s="9" t="str">
        <f>VLOOKUP(B35,'SINAPI-COMP'!$B:$G,3,FALSE)</f>
        <v>H</v>
      </c>
      <c r="E35" s="34">
        <v>8</v>
      </c>
      <c r="F35" s="140">
        <f>VLOOKUP(B35,'SINAPI-COMP'!$B:$G,4,FALSE)</f>
        <v>25.37</v>
      </c>
      <c r="G35" s="138">
        <f t="shared" ref="G35:G38" si="4">F35</f>
        <v>25.37</v>
      </c>
      <c r="H35" s="14">
        <f t="shared" si="3"/>
        <v>202.96</v>
      </c>
    </row>
    <row r="36" spans="2:8" x14ac:dyDescent="0.25">
      <c r="B36" s="56">
        <v>88267</v>
      </c>
      <c r="C36" s="13" t="str">
        <f>VLOOKUP(B36,'SINAPI-COMP'!$B:$G,2,FALSE)</f>
        <v>ENCANADOR OU BOMBEIRO HIDRÁULICO COM ENCARGOS COMPLEMENTARES</v>
      </c>
      <c r="D36" s="9" t="str">
        <f>VLOOKUP(B36,'SINAPI-COMP'!$B:$G,3,FALSE)</f>
        <v>H</v>
      </c>
      <c r="E36" s="34">
        <v>8</v>
      </c>
      <c r="F36" s="140">
        <f>VLOOKUP(B36,'SINAPI-COMP'!$B:$G,4,FALSE)</f>
        <v>25.71</v>
      </c>
      <c r="G36" s="138">
        <f t="shared" si="4"/>
        <v>25.71</v>
      </c>
      <c r="H36" s="14">
        <f t="shared" si="3"/>
        <v>205.68</v>
      </c>
    </row>
    <row r="37" spans="2:8" x14ac:dyDescent="0.25">
      <c r="B37" s="56">
        <v>88309</v>
      </c>
      <c r="C37" s="13" t="str">
        <f>VLOOKUP(B37,'SINAPI-COMP'!$B:$G,2,FALSE)</f>
        <v>PEDREIRO COM ENCARGOS COMPLEMENTARES</v>
      </c>
      <c r="D37" s="9" t="str">
        <f>VLOOKUP(B37,'SINAPI-COMP'!$B:$G,3,FALSE)</f>
        <v>H</v>
      </c>
      <c r="E37" s="34">
        <v>8</v>
      </c>
      <c r="F37" s="140">
        <f>VLOOKUP(B37,'SINAPI-COMP'!$B:$G,4,FALSE)</f>
        <v>25.75</v>
      </c>
      <c r="G37" s="138">
        <f t="shared" si="4"/>
        <v>25.75</v>
      </c>
      <c r="H37" s="14">
        <f t="shared" si="3"/>
        <v>206</v>
      </c>
    </row>
    <row r="38" spans="2:8" x14ac:dyDescent="0.25">
      <c r="B38" s="56">
        <v>88316</v>
      </c>
      <c r="C38" s="13" t="str">
        <f>VLOOKUP(B38,'SINAPI-COMP'!$B:$G,2,FALSE)</f>
        <v>SERVENTE COM ENCARGOS COMPLEMENTARES</v>
      </c>
      <c r="D38" s="9" t="str">
        <f>VLOOKUP(B38,'SINAPI-COMP'!$B:$G,3,FALSE)</f>
        <v>H</v>
      </c>
      <c r="E38" s="34">
        <v>8.1199999999999992</v>
      </c>
      <c r="F38" s="140">
        <f>VLOOKUP(B38,'SINAPI-COMP'!$B:$G,4,FALSE)</f>
        <v>20.79</v>
      </c>
      <c r="G38" s="138">
        <f t="shared" si="4"/>
        <v>20.79</v>
      </c>
      <c r="H38" s="14">
        <f t="shared" si="3"/>
        <v>168.81</v>
      </c>
    </row>
    <row r="39" spans="2:8" x14ac:dyDescent="0.25">
      <c r="B39" s="60"/>
      <c r="C39" s="1"/>
      <c r="E39" s="61"/>
      <c r="F39" s="61"/>
      <c r="G39" s="51"/>
      <c r="H39" s="62"/>
    </row>
    <row r="40" spans="2:8" ht="20.100000000000001" customHeight="1" x14ac:dyDescent="0.25">
      <c r="B40" s="113" t="s">
        <v>5365</v>
      </c>
      <c r="C40" s="114" t="s">
        <v>5369</v>
      </c>
      <c r="D40" s="98" t="s">
        <v>33</v>
      </c>
      <c r="E40" s="119"/>
      <c r="F40" s="119"/>
      <c r="G40" s="119"/>
      <c r="H40" s="105">
        <f>SUM(H41:H45)</f>
        <v>1198.4000000000001</v>
      </c>
    </row>
    <row r="41" spans="2:8" ht="30" x14ac:dyDescent="0.25">
      <c r="B41" s="56">
        <v>1008</v>
      </c>
      <c r="C41" s="13" t="str">
        <f>VLOOKUP(B41,'SINAPI-INS'!$B:$F,2,FALSE)</f>
        <v>CABO DE COBRE, RIGIDO, CLASSE 2, ISOLACAO EM PVC/A, ANTICHAMA BWF-B, 1 CONDUTOR, 450/750 V, SECAO NOMINAL 6 MM2</v>
      </c>
      <c r="D41" s="18" t="str">
        <f>VLOOKUP(B41,'SINAPI-INS'!$B:$F,3,FALSE)</f>
        <v>M</v>
      </c>
      <c r="E41" s="34">
        <v>27</v>
      </c>
      <c r="F41" s="140">
        <f>VLOOKUP(B41,'SINAPI-INS'!$B:$F,5,FALSE)</f>
        <v>6.2</v>
      </c>
      <c r="G41" s="138">
        <f>IF(F41=0,VLOOKUP(B41,'SINAPI-INS'!$B:$G,6,FALSE),F41)</f>
        <v>6.2</v>
      </c>
      <c r="H41" s="14">
        <f t="shared" ref="H41:H45" si="5">TRUNC(E41*G41,2)</f>
        <v>167.4</v>
      </c>
    </row>
    <row r="42" spans="2:8" ht="30" x14ac:dyDescent="0.25">
      <c r="B42" s="56">
        <v>1062</v>
      </c>
      <c r="C42" s="13" t="str">
        <f>VLOOKUP(B42,'SINAPI-INS'!$B:$F,2,FALSE)</f>
        <v>CAIXA INTERNA/EXTERNA DE MEDICAO PARA 1 MEDIDOR TRIFASICO, COM VISOR, EM CHAPA DE ACO 18 USG (PADRAO DA CONCESSIONARIA LOCAL)</v>
      </c>
      <c r="D42" s="18" t="str">
        <f>VLOOKUP(B42,'SINAPI-INS'!$B:$F,3,FALSE)</f>
        <v>UN</v>
      </c>
      <c r="E42" s="34">
        <v>1</v>
      </c>
      <c r="F42" s="140">
        <f>VLOOKUP(B42,'SINAPI-INS'!$B:$F,5,FALSE)</f>
        <v>0</v>
      </c>
      <c r="G42" s="138">
        <f>IF(F42=0,VLOOKUP(B42,'SINAPI-INS'!$B:$G,6,FALSE),F42)</f>
        <v>223.26</v>
      </c>
      <c r="H42" s="14">
        <f t="shared" si="5"/>
        <v>223.26</v>
      </c>
    </row>
    <row r="43" spans="2:8" ht="30" x14ac:dyDescent="0.25">
      <c r="B43" s="56">
        <v>7701</v>
      </c>
      <c r="C43" s="13" t="str">
        <f>VLOOKUP(B43,'SINAPI-INS'!$B:$F,2,FALSE)</f>
        <v>TUBO ACO GALVANIZADO COM COSTURA, CLASSE MEDIA, DN 2.1/2", E = *3,65* MM, PESO *6,51* KG/M (NBR 5580)</v>
      </c>
      <c r="D43" s="18" t="str">
        <f>VLOOKUP(B43,'SINAPI-INS'!$B:$F,3,FALSE)</f>
        <v>M</v>
      </c>
      <c r="E43" s="34">
        <v>6</v>
      </c>
      <c r="F43" s="140">
        <f>VLOOKUP(B43,'SINAPI-INS'!$B:$F,5,FALSE)</f>
        <v>0</v>
      </c>
      <c r="G43" s="138">
        <f>IF(F43=0,VLOOKUP(B43,'SINAPI-INS'!$B:$G,6,FALSE),F43)</f>
        <v>92.24</v>
      </c>
      <c r="H43" s="14">
        <f t="shared" si="5"/>
        <v>553.44000000000005</v>
      </c>
    </row>
    <row r="44" spans="2:8" x14ac:dyDescent="0.25">
      <c r="B44" s="56">
        <v>88264</v>
      </c>
      <c r="C44" s="13" t="str">
        <f>VLOOKUP(B44,'SINAPI-COMP'!$B:$G,2,FALSE)</f>
        <v>ELETRICISTA COM ENCARGOS COMPLEMENTARES</v>
      </c>
      <c r="D44" s="9" t="str">
        <f>VLOOKUP(B44,'SINAPI-COMP'!$B:$G,3,FALSE)</f>
        <v>H</v>
      </c>
      <c r="E44" s="34">
        <v>7.5</v>
      </c>
      <c r="F44" s="140">
        <f>VLOOKUP(B44,'SINAPI-COMP'!$B:$G,4,FALSE)</f>
        <v>29.75</v>
      </c>
      <c r="G44" s="138">
        <f t="shared" ref="G44:G45" si="6">F44</f>
        <v>29.75</v>
      </c>
      <c r="H44" s="14">
        <f t="shared" si="5"/>
        <v>223.12</v>
      </c>
    </row>
    <row r="45" spans="2:8" x14ac:dyDescent="0.25">
      <c r="B45" s="56">
        <v>88316</v>
      </c>
      <c r="C45" s="13" t="str">
        <f>VLOOKUP(B45,'SINAPI-COMP'!$B:$G,2,FALSE)</f>
        <v>SERVENTE COM ENCARGOS COMPLEMENTARES</v>
      </c>
      <c r="D45" s="9" t="str">
        <f>VLOOKUP(B45,'SINAPI-COMP'!$B:$G,3,FALSE)</f>
        <v>H</v>
      </c>
      <c r="E45" s="34">
        <v>1.5</v>
      </c>
      <c r="F45" s="140">
        <f>VLOOKUP(B45,'SINAPI-COMP'!$B:$G,4,FALSE)</f>
        <v>20.79</v>
      </c>
      <c r="G45" s="138">
        <f t="shared" si="6"/>
        <v>20.79</v>
      </c>
      <c r="H45" s="14">
        <f t="shared" si="5"/>
        <v>31.18</v>
      </c>
    </row>
    <row r="46" spans="2:8" x14ac:dyDescent="0.25">
      <c r="B46" s="60"/>
      <c r="C46" s="1"/>
      <c r="E46" s="61"/>
      <c r="F46" s="61"/>
      <c r="G46" s="51"/>
      <c r="H46" s="62"/>
    </row>
    <row r="47" spans="2:8" ht="31.5" hidden="1" x14ac:dyDescent="0.25">
      <c r="B47" s="113" t="s">
        <v>7106</v>
      </c>
      <c r="C47" s="114" t="s">
        <v>7107</v>
      </c>
      <c r="D47" s="98" t="s">
        <v>144</v>
      </c>
      <c r="E47" s="119"/>
      <c r="F47" s="119"/>
      <c r="G47" s="119"/>
      <c r="H47" s="105">
        <f>SUM(H48:H51)</f>
        <v>103.19</v>
      </c>
    </row>
    <row r="48" spans="2:8" hidden="1" x14ac:dyDescent="0.25">
      <c r="B48" s="56">
        <v>38597</v>
      </c>
      <c r="C48" s="13" t="str">
        <f>VLOOKUP(B48,'SINAPI-INS'!$B:$F,2,FALSE)</f>
        <v>CANALETA DE CONCRETO ESTRUTURAL 14 X 19 X 39 CM, FBK 4,5 MPA (NBR 6136)</v>
      </c>
      <c r="D48" s="18" t="str">
        <f>VLOOKUP(B48,'SINAPI-INS'!$B:$F,3,FALSE)</f>
        <v>UN</v>
      </c>
      <c r="E48" s="34">
        <v>13.66</v>
      </c>
      <c r="F48" s="140">
        <f>VLOOKUP(B48,'SINAPI-INS'!$B:$F,5,FALSE)</f>
        <v>5.71</v>
      </c>
      <c r="G48" s="138">
        <f t="shared" ref="G48:G51" si="7">F48</f>
        <v>5.71</v>
      </c>
      <c r="H48" s="14">
        <f t="shared" ref="H48:H51" si="8">TRUNC(E48*G48,2)</f>
        <v>77.989999999999995</v>
      </c>
    </row>
    <row r="49" spans="2:9" ht="45" hidden="1" x14ac:dyDescent="0.25">
      <c r="B49" s="56">
        <v>87292</v>
      </c>
      <c r="C49" s="13" t="str">
        <f>VLOOKUP(B49,'SINAPI-COMP'!$B:$G,2,FALSE)</f>
        <v>ARGAMASSA TRAÇO 1:2:8 (EM VOLUME DE CIMENTO, CAL E AREIA MÉDIA ÚMIDA) PARA EMBOÇO/MASSA ÚNICA/ASSENTAMENTO DE ALVENARIA DE VEDAÇÃO, PREPARO MECÂNICO COM BETONEIRA 400 L. AF_08/2019</v>
      </c>
      <c r="D49" s="9" t="str">
        <f>VLOOKUP(B49,'SINAPI-COMP'!$B:$G,3,FALSE)</f>
        <v>M3</v>
      </c>
      <c r="E49" s="34">
        <v>1.04E-2</v>
      </c>
      <c r="F49" s="140">
        <f>VLOOKUP(B49,'SINAPI-COMP'!$B:$G,4,FALSE)</f>
        <v>585.83000000000004</v>
      </c>
      <c r="G49" s="138">
        <f t="shared" si="7"/>
        <v>585.83000000000004</v>
      </c>
      <c r="H49" s="14">
        <f t="shared" si="8"/>
        <v>6.09</v>
      </c>
    </row>
    <row r="50" spans="2:9" hidden="1" x14ac:dyDescent="0.25">
      <c r="B50" s="56">
        <v>88309</v>
      </c>
      <c r="C50" s="13" t="str">
        <f>VLOOKUP(B50,'SINAPI-COMP'!$B:$G,2,FALSE)</f>
        <v>PEDREIRO COM ENCARGOS COMPLEMENTARES</v>
      </c>
      <c r="D50" s="9" t="str">
        <f>VLOOKUP(B50,'SINAPI-COMP'!$B:$G,3,FALSE)</f>
        <v>H</v>
      </c>
      <c r="E50" s="34">
        <v>0.46</v>
      </c>
      <c r="F50" s="140">
        <f>VLOOKUP(B50,'SINAPI-COMP'!$B:$G,4,FALSE)</f>
        <v>25.75</v>
      </c>
      <c r="G50" s="138">
        <f t="shared" si="7"/>
        <v>25.75</v>
      </c>
      <c r="H50" s="14">
        <f t="shared" si="8"/>
        <v>11.84</v>
      </c>
    </row>
    <row r="51" spans="2:9" hidden="1" x14ac:dyDescent="0.25">
      <c r="B51" s="56">
        <v>88316</v>
      </c>
      <c r="C51" s="13" t="str">
        <f>VLOOKUP(B51,'SINAPI-COMP'!$B:$G,2,FALSE)</f>
        <v>SERVENTE COM ENCARGOS COMPLEMENTARES</v>
      </c>
      <c r="D51" s="9" t="str">
        <f>VLOOKUP(B51,'SINAPI-COMP'!$B:$G,3,FALSE)</f>
        <v>H</v>
      </c>
      <c r="E51" s="34">
        <v>0.35</v>
      </c>
      <c r="F51" s="140">
        <f>VLOOKUP(B51,'SINAPI-COMP'!$B:$G,4,FALSE)</f>
        <v>20.79</v>
      </c>
      <c r="G51" s="138">
        <f t="shared" si="7"/>
        <v>20.79</v>
      </c>
      <c r="H51" s="14">
        <f t="shared" si="8"/>
        <v>7.27</v>
      </c>
    </row>
    <row r="52" spans="2:9" hidden="1" x14ac:dyDescent="0.25">
      <c r="B52" s="60"/>
      <c r="C52" s="1"/>
      <c r="E52" s="61"/>
      <c r="F52" s="61"/>
      <c r="G52" s="51"/>
      <c r="H52" s="62"/>
    </row>
    <row r="53" spans="2:9" ht="35.1" hidden="1" customHeight="1" x14ac:dyDescent="0.25">
      <c r="B53" s="120" t="s">
        <v>5370</v>
      </c>
      <c r="C53" s="116" t="s">
        <v>5371</v>
      </c>
      <c r="D53" s="141" t="s">
        <v>144</v>
      </c>
      <c r="E53" s="121"/>
      <c r="F53" s="121"/>
      <c r="G53" s="122"/>
      <c r="H53" s="123">
        <f>SUM(H54:H60)</f>
        <v>107.34</v>
      </c>
      <c r="I53" s="35" t="s">
        <v>5372</v>
      </c>
    </row>
    <row r="54" spans="2:9" hidden="1" x14ac:dyDescent="0.25">
      <c r="B54" s="9">
        <v>2692</v>
      </c>
      <c r="C54" s="13" t="str">
        <f>VLOOKUP(B54,'SINAPI-INS'!$B:$F,2,FALSE)</f>
        <v>DESMOLDANTE PROTETOR PARA FORMAS DE MADEIRA, DE BASE OLEOSA EMULSIONADA EM AGUA</v>
      </c>
      <c r="D54" s="18" t="str">
        <f>VLOOKUP(B54,'SINAPI-INS'!$B:$F,3,FALSE)</f>
        <v>L</v>
      </c>
      <c r="E54" s="34">
        <v>1.7000000000000001E-2</v>
      </c>
      <c r="F54" s="140">
        <f>VLOOKUP(B54,'SINAPI-INS'!$B:$F,5,FALSE)</f>
        <v>6.97</v>
      </c>
      <c r="G54" s="138">
        <f t="shared" ref="G54:G60" si="9">F54</f>
        <v>6.97</v>
      </c>
      <c r="H54" s="14">
        <f t="shared" ref="H54:H60" si="10">TRUNC(E54*G54,2)</f>
        <v>0.11</v>
      </c>
    </row>
    <row r="55" spans="2:9" hidden="1" x14ac:dyDescent="0.25">
      <c r="B55" s="56">
        <v>4491</v>
      </c>
      <c r="C55" s="13" t="str">
        <f>VLOOKUP(B55,'SINAPI-INS'!$B:$F,2,FALSE)</f>
        <v>PONTALETE *7,5 X 7,5* CM EM PINUS, MISTA OU EQUIVALENTE DA REGIAO - BRUTA</v>
      </c>
      <c r="D55" s="18" t="str">
        <f>VLOOKUP(B55,'SINAPI-INS'!$B:$F,3,FALSE)</f>
        <v>M</v>
      </c>
      <c r="E55" s="34">
        <v>0.37</v>
      </c>
      <c r="F55" s="140">
        <f>VLOOKUP(B55,'SINAPI-INS'!$B:$F,5,FALSE)</f>
        <v>7.23</v>
      </c>
      <c r="G55" s="138">
        <f t="shared" si="9"/>
        <v>7.23</v>
      </c>
      <c r="H55" s="14">
        <f t="shared" si="10"/>
        <v>2.67</v>
      </c>
    </row>
    <row r="56" spans="2:9" hidden="1" x14ac:dyDescent="0.25">
      <c r="B56" s="56">
        <v>5068</v>
      </c>
      <c r="C56" s="13" t="str">
        <f>VLOOKUP(B56,'SINAPI-INS'!$B:$F,2,FALSE)</f>
        <v>PREGO DE ACO POLIDO COM CABECA 17 X 21 (2 X 11)</v>
      </c>
      <c r="D56" s="18" t="str">
        <f>VLOOKUP(B56,'SINAPI-INS'!$B:$F,3,FALSE)</f>
        <v>KG</v>
      </c>
      <c r="E56" s="34">
        <v>9.5000000000000001E-2</v>
      </c>
      <c r="F56" s="140">
        <f>VLOOKUP(B56,'SINAPI-INS'!$B:$F,5,FALSE)</f>
        <v>20.239999999999998</v>
      </c>
      <c r="G56" s="138">
        <f t="shared" si="9"/>
        <v>20.239999999999998</v>
      </c>
      <c r="H56" s="14">
        <f t="shared" si="10"/>
        <v>1.92</v>
      </c>
    </row>
    <row r="57" spans="2:9" hidden="1" x14ac:dyDescent="0.25">
      <c r="B57" s="56">
        <v>4517</v>
      </c>
      <c r="C57" s="13" t="str">
        <f>VLOOKUP(B57,'SINAPI-INS'!$B:$F,2,FALSE)</f>
        <v>SARRAFO *2,5 X 7,5* CM EM PINUS, MISTA OU EQUIVALENTE DA REGIAO - BRUTA</v>
      </c>
      <c r="D57" s="18" t="str">
        <f>VLOOKUP(B57,'SINAPI-INS'!$B:$F,3,FALSE)</f>
        <v>M</v>
      </c>
      <c r="E57" s="34">
        <v>0.44</v>
      </c>
      <c r="F57" s="140">
        <f>VLOOKUP(B57,'SINAPI-INS'!$B:$F,5,FALSE)</f>
        <v>2.5299999999999998</v>
      </c>
      <c r="G57" s="138">
        <f t="shared" si="9"/>
        <v>2.5299999999999998</v>
      </c>
      <c r="H57" s="14">
        <f t="shared" si="10"/>
        <v>1.1100000000000001</v>
      </c>
    </row>
    <row r="58" spans="2:9" hidden="1" x14ac:dyDescent="0.25">
      <c r="B58" s="56">
        <v>10567</v>
      </c>
      <c r="C58" s="13" t="str">
        <f>VLOOKUP(B58,'SINAPI-INS'!$B:$F,2,FALSE)</f>
        <v>TABUA *2,5 X 23* CM EM PINUS, MISTA OU EQUIVALENTE DA REGIAO - BRUTA</v>
      </c>
      <c r="D58" s="18" t="str">
        <f>VLOOKUP(B58,'SINAPI-INS'!$B:$F,3,FALSE)</f>
        <v>M</v>
      </c>
      <c r="E58" s="34">
        <v>1.38</v>
      </c>
      <c r="F58" s="140">
        <f>VLOOKUP(B58,'SINAPI-INS'!$B:$F,5,FALSE)</f>
        <v>8.18</v>
      </c>
      <c r="G58" s="138">
        <f t="shared" si="9"/>
        <v>8.18</v>
      </c>
      <c r="H58" s="14">
        <f t="shared" si="10"/>
        <v>11.28</v>
      </c>
    </row>
    <row r="59" spans="2:9" hidden="1" x14ac:dyDescent="0.25">
      <c r="B59" s="56">
        <v>88239</v>
      </c>
      <c r="C59" s="13" t="str">
        <f>VLOOKUP(B59,'SINAPI-COMP'!$B:$G,2,FALSE)</f>
        <v>AJUDANTE DE CARPINTEIRO COM ENCARGOS COMPLEMENTARES</v>
      </c>
      <c r="D59" s="9" t="str">
        <f>VLOOKUP(B59,'SINAPI-COMP'!$B:$G,3,FALSE)</f>
        <v>H</v>
      </c>
      <c r="E59" s="34">
        <v>1.444</v>
      </c>
      <c r="F59" s="140">
        <f>VLOOKUP(B59,'SINAPI-COMP'!$B:$G,4,FALSE)</f>
        <v>21.1</v>
      </c>
      <c r="G59" s="138">
        <f t="shared" si="9"/>
        <v>21.1</v>
      </c>
      <c r="H59" s="14">
        <f t="shared" si="10"/>
        <v>30.46</v>
      </c>
    </row>
    <row r="60" spans="2:9" hidden="1" x14ac:dyDescent="0.25">
      <c r="B60" s="56">
        <v>88262</v>
      </c>
      <c r="C60" s="13" t="str">
        <f>VLOOKUP(B60,'SINAPI-COMP'!$B:$G,2,FALSE)</f>
        <v>CARPINTEIRO DE FORMAS COM ENCARGOS COMPLEMENTARES</v>
      </c>
      <c r="D60" s="9" t="str">
        <f>VLOOKUP(B60,'SINAPI-COMP'!$B:$G,3,FALSE)</f>
        <v>H</v>
      </c>
      <c r="E60" s="34">
        <v>2.3570000000000002</v>
      </c>
      <c r="F60" s="140">
        <f>VLOOKUP(B60,'SINAPI-COMP'!$B:$G,4,FALSE)</f>
        <v>25.37</v>
      </c>
      <c r="G60" s="138">
        <f t="shared" si="9"/>
        <v>25.37</v>
      </c>
      <c r="H60" s="14">
        <f t="shared" si="10"/>
        <v>59.79</v>
      </c>
    </row>
    <row r="61" spans="2:9" hidden="1" x14ac:dyDescent="0.25">
      <c r="B61" s="51"/>
      <c r="E61" s="51"/>
      <c r="F61" s="51"/>
      <c r="G61" s="51"/>
    </row>
    <row r="62" spans="2:9" ht="20.100000000000001" hidden="1" customHeight="1" x14ac:dyDescent="0.25">
      <c r="B62" s="113" t="s">
        <v>4519</v>
      </c>
      <c r="C62" s="114" t="s">
        <v>4520</v>
      </c>
      <c r="D62" s="98" t="s">
        <v>22</v>
      </c>
      <c r="E62" s="115"/>
      <c r="F62" s="115"/>
      <c r="G62" s="115"/>
      <c r="H62" s="105">
        <f>SUM(H63:H64)</f>
        <v>6.7799999999999994</v>
      </c>
      <c r="I62" s="8"/>
    </row>
    <row r="63" spans="2:9" ht="30" hidden="1" x14ac:dyDescent="0.25">
      <c r="B63" s="56">
        <v>42407</v>
      </c>
      <c r="C63" s="13" t="str">
        <f>VLOOKUP(B63,'SINAPI-INS'!$B:$F,2,FALSE)</f>
        <v>TRELICA NERVURADA (ESPACADOR), ALTURA = 120,0 MM, DIAMETRO DOS BANZOS INFERIORES E SUPERIOR = 6,0 MM, DIAMETRO DA DIAGONAL = 4,2 MM</v>
      </c>
      <c r="D63" s="18" t="str">
        <f>VLOOKUP(B63,'SINAPI-INS'!$B:$F,3,FALSE)</f>
        <v>M</v>
      </c>
      <c r="E63" s="34">
        <v>1.05</v>
      </c>
      <c r="F63" s="140">
        <f>VLOOKUP(B63,'SINAPI-INS'!$B:$F,5,FALSE)</f>
        <v>5.98</v>
      </c>
      <c r="G63" s="138">
        <f t="shared" ref="G63:G64" si="11">F63</f>
        <v>5.98</v>
      </c>
      <c r="H63" s="14">
        <f t="shared" ref="H63:H64" si="12">TRUNC(E63*G63,2)</f>
        <v>6.27</v>
      </c>
      <c r="I63" s="8"/>
    </row>
    <row r="64" spans="2:9" hidden="1" x14ac:dyDescent="0.25">
      <c r="B64" s="56">
        <v>88245</v>
      </c>
      <c r="C64" s="13" t="str">
        <f>VLOOKUP(B64,'SINAPI-COMP'!$B:$G,2,FALSE)</f>
        <v>ARMADOR COM ENCARGOS COMPLEMENTARES</v>
      </c>
      <c r="D64" s="9" t="str">
        <f>VLOOKUP(B64,'SINAPI-COMP'!$B:$G,3,FALSE)</f>
        <v>H</v>
      </c>
      <c r="E64" s="34">
        <v>0.02</v>
      </c>
      <c r="F64" s="140">
        <f>VLOOKUP(B64,'SINAPI-COMP'!$B:$G,4,FALSE)</f>
        <v>25.57</v>
      </c>
      <c r="G64" s="138">
        <f t="shared" si="11"/>
        <v>25.57</v>
      </c>
      <c r="H64" s="14">
        <f t="shared" si="12"/>
        <v>0.51</v>
      </c>
    </row>
    <row r="65" spans="2:9" hidden="1" x14ac:dyDescent="0.25">
      <c r="B65" s="51"/>
      <c r="E65" s="51"/>
      <c r="F65" s="51"/>
      <c r="G65" s="51"/>
    </row>
    <row r="66" spans="2:9" ht="35.1" hidden="1" customHeight="1" x14ac:dyDescent="0.25">
      <c r="B66" s="113" t="s">
        <v>4518</v>
      </c>
      <c r="C66" s="114" t="s">
        <v>4521</v>
      </c>
      <c r="D66" s="98" t="s">
        <v>950</v>
      </c>
      <c r="E66" s="115"/>
      <c r="F66" s="115"/>
      <c r="G66" s="115"/>
      <c r="H66" s="105">
        <f>SUM(H67:H70)</f>
        <v>10.219999999999999</v>
      </c>
      <c r="I66" s="8"/>
    </row>
    <row r="67" spans="2:9" hidden="1" x14ac:dyDescent="0.25">
      <c r="B67" s="56">
        <v>43132</v>
      </c>
      <c r="C67" s="13" t="str">
        <f>VLOOKUP(B67,'SINAPI-INS'!$B:$F,2,FALSE)</f>
        <v>ARAME RECOZIDO 16 BWG, D = 1,65 MM (0,016 KG/M) OU 18 BWG, D = 1,25 MM (0,01 KG/M)</v>
      </c>
      <c r="D67" s="18" t="str">
        <f>VLOOKUP(B67,'SINAPI-INS'!$B:$F,3,FALSE)</f>
        <v>KG</v>
      </c>
      <c r="E67" s="34">
        <v>0.01</v>
      </c>
      <c r="F67" s="140">
        <f>VLOOKUP(B67,'SINAPI-INS'!$B:$F,5,FALSE)</f>
        <v>19.78</v>
      </c>
      <c r="G67" s="138">
        <f t="shared" ref="G67:G70" si="13">F67</f>
        <v>19.78</v>
      </c>
      <c r="H67" s="14">
        <f t="shared" ref="H67:H70" si="14">TRUNC(E67*G67,2)</f>
        <v>0.19</v>
      </c>
    </row>
    <row r="68" spans="2:9" ht="30" hidden="1" x14ac:dyDescent="0.25">
      <c r="B68" s="56">
        <v>7156</v>
      </c>
      <c r="C68" s="13" t="str">
        <f>VLOOKUP(B68,'SINAPI-INS'!$B:$F,2,FALSE)</f>
        <v>TELA DE ACO SOLDADA NERVURADA, CA-60, Q-196, (3,11 KG/M2), DIAMETRO DO FIO = 5,0 MM, LARGURA = 2,45 M, ESPACAMENTO DA MALHA = 10 X 10 CM</v>
      </c>
      <c r="D68" s="18" t="str">
        <f>VLOOKUP(B68,'SINAPI-INS'!$B:$F,3,FALSE)</f>
        <v>M2</v>
      </c>
      <c r="E68" s="34">
        <v>0.33150000000000002</v>
      </c>
      <c r="F68" s="140">
        <f>VLOOKUP(B68,'SINAPI-INS'!$B:$F,5,FALSE)</f>
        <v>26.23</v>
      </c>
      <c r="G68" s="138">
        <f t="shared" si="13"/>
        <v>26.23</v>
      </c>
      <c r="H68" s="14">
        <f t="shared" si="14"/>
        <v>8.69</v>
      </c>
    </row>
    <row r="69" spans="2:9" hidden="1" x14ac:dyDescent="0.25">
      <c r="B69" s="56">
        <v>88245</v>
      </c>
      <c r="C69" s="13" t="str">
        <f>VLOOKUP(B69,'SINAPI-COMP'!$B:$G,2,FALSE)</f>
        <v>ARMADOR COM ENCARGOS COMPLEMENTARES</v>
      </c>
      <c r="D69" s="9" t="str">
        <f>VLOOKUP(B69,'SINAPI-COMP'!$B:$G,3,FALSE)</f>
        <v>H</v>
      </c>
      <c r="E69" s="34">
        <v>0.02</v>
      </c>
      <c r="F69" s="140">
        <f>VLOOKUP(B69,'SINAPI-COMP'!$B:$G,4,FALSE)</f>
        <v>25.57</v>
      </c>
      <c r="G69" s="138">
        <f t="shared" si="13"/>
        <v>25.57</v>
      </c>
      <c r="H69" s="14">
        <f t="shared" si="14"/>
        <v>0.51</v>
      </c>
    </row>
    <row r="70" spans="2:9" hidden="1" x14ac:dyDescent="0.25">
      <c r="B70" s="56">
        <v>88316</v>
      </c>
      <c r="C70" s="13" t="str">
        <f>VLOOKUP(B70,'SINAPI-COMP'!$B:$G,2,FALSE)</f>
        <v>SERVENTE COM ENCARGOS COMPLEMENTARES</v>
      </c>
      <c r="D70" s="9" t="str">
        <f>VLOOKUP(B70,'SINAPI-COMP'!$B:$G,3,FALSE)</f>
        <v>H</v>
      </c>
      <c r="E70" s="34">
        <v>0.04</v>
      </c>
      <c r="F70" s="140">
        <f>VLOOKUP(B70,'SINAPI-COMP'!$B:$G,4,FALSE)</f>
        <v>20.79</v>
      </c>
      <c r="G70" s="138">
        <f t="shared" si="13"/>
        <v>20.79</v>
      </c>
      <c r="H70" s="14">
        <f t="shared" si="14"/>
        <v>0.83</v>
      </c>
    </row>
    <row r="71" spans="2:9" hidden="1" x14ac:dyDescent="0.25">
      <c r="B71" s="51"/>
      <c r="E71" s="51"/>
      <c r="F71" s="51"/>
      <c r="G71" s="51"/>
    </row>
    <row r="72" spans="2:9" ht="35.1" customHeight="1" x14ac:dyDescent="0.25">
      <c r="B72" s="113" t="s">
        <v>14785</v>
      </c>
      <c r="C72" s="114" t="s">
        <v>14786</v>
      </c>
      <c r="D72" s="98" t="s">
        <v>144</v>
      </c>
      <c r="E72" s="115"/>
      <c r="F72" s="115"/>
      <c r="G72" s="115"/>
      <c r="H72" s="105">
        <f>SUM(H73:H81)</f>
        <v>92.919999999999987</v>
      </c>
      <c r="I72" s="8"/>
    </row>
    <row r="73" spans="2:9" x14ac:dyDescent="0.25">
      <c r="B73" s="56">
        <v>2692</v>
      </c>
      <c r="C73" s="13" t="str">
        <f>VLOOKUP(B73,'SINAPI-INS'!$B:$F,2,FALSE)</f>
        <v>DESMOLDANTE PROTETOR PARA FORMAS DE MADEIRA, DE BASE OLEOSA EMULSIONADA EM AGUA</v>
      </c>
      <c r="D73" s="18" t="str">
        <f>VLOOKUP(B73,'SINAPI-INS'!$B:$F,3,FALSE)</f>
        <v>L</v>
      </c>
      <c r="E73" s="34">
        <v>1.7000000000000001E-2</v>
      </c>
      <c r="F73" s="140">
        <f>VLOOKUP(B73,'SINAPI-INS'!$B:$F,5,FALSE)</f>
        <v>6.97</v>
      </c>
      <c r="G73" s="138">
        <f>IF(F73=0,VLOOKUP(B73,'SINAPI-INS'!$B:$G,6,FALSE),F73)</f>
        <v>6.97</v>
      </c>
      <c r="H73" s="14">
        <f t="shared" ref="H73:H81" si="15">TRUNC(E73*G73,2)</f>
        <v>0.11</v>
      </c>
    </row>
    <row r="74" spans="2:9" x14ac:dyDescent="0.25">
      <c r="B74" s="56">
        <v>40304</v>
      </c>
      <c r="C74" s="13" t="str">
        <f>VLOOKUP(B74,'SINAPI-INS'!$B:$F,2,FALSE)</f>
        <v>PREGO DE ACO POLIDO COM CABECA DUPLA 17 X 27 (2 1/2 X 11)</v>
      </c>
      <c r="D74" s="18" t="str">
        <f>VLOOKUP(B74,'SINAPI-INS'!$B:$F,3,FALSE)</f>
        <v>KG</v>
      </c>
      <c r="E74" s="34">
        <v>2.7E-2</v>
      </c>
      <c r="F74" s="140">
        <f>VLOOKUP(B74,'SINAPI-INS'!$B:$F,5,FALSE)</f>
        <v>24.98</v>
      </c>
      <c r="G74" s="138">
        <f>IF(F74=0,VLOOKUP(B74,'SINAPI-INS'!$B:$G,6,FALSE),F74)</f>
        <v>24.98</v>
      </c>
      <c r="H74" s="14">
        <f t="shared" si="15"/>
        <v>0.67</v>
      </c>
    </row>
    <row r="75" spans="2:9" x14ac:dyDescent="0.25">
      <c r="B75" s="56">
        <v>5068</v>
      </c>
      <c r="C75" s="13" t="str">
        <f>VLOOKUP(B75,'SINAPI-INS'!$B:$F,2,FALSE)</f>
        <v>PREGO DE ACO POLIDO COM CABECA 17 X 21 (2 X 11)</v>
      </c>
      <c r="D75" s="18" t="str">
        <f>VLOOKUP(B75,'SINAPI-INS'!$B:$F,3,FALSE)</f>
        <v>KG</v>
      </c>
      <c r="E75" s="34">
        <v>2.3650000000000001E-2</v>
      </c>
      <c r="F75" s="140">
        <f>VLOOKUP(B75,'SINAPI-INS'!$B:$F,5,FALSE)</f>
        <v>20.239999999999998</v>
      </c>
      <c r="G75" s="138">
        <f>IF(F75=0,VLOOKUP(B75,'SINAPI-INS'!$B:$G,6,FALSE),F75)</f>
        <v>20.239999999999998</v>
      </c>
      <c r="H75" s="14">
        <f t="shared" si="15"/>
        <v>0.47</v>
      </c>
    </row>
    <row r="76" spans="2:9" x14ac:dyDescent="0.25">
      <c r="B76" s="56">
        <v>4517</v>
      </c>
      <c r="C76" s="13" t="str">
        <f>VLOOKUP(B76,'SINAPI-INS'!$B:$F,2,FALSE)</f>
        <v>SARRAFO *2,5 X 7,5* CM EM PINUS, MISTA OU EQUIVALENTE DA REGIAO - BRUTA</v>
      </c>
      <c r="D76" s="18" t="str">
        <f>VLOOKUP(B76,'SINAPI-INS'!$B:$F,3,FALSE)</f>
        <v>M</v>
      </c>
      <c r="E76" s="34">
        <v>1.2188000000000001</v>
      </c>
      <c r="F76" s="140">
        <f>VLOOKUP(B76,'SINAPI-INS'!$B:$F,5,FALSE)</f>
        <v>2.5299999999999998</v>
      </c>
      <c r="G76" s="138">
        <f>IF(F76=0,VLOOKUP(B76,'SINAPI-INS'!$B:$G,6,FALSE),F76)</f>
        <v>2.5299999999999998</v>
      </c>
      <c r="H76" s="14">
        <f t="shared" si="15"/>
        <v>3.08</v>
      </c>
    </row>
    <row r="77" spans="2:9" x14ac:dyDescent="0.25">
      <c r="B77" s="56">
        <v>6212</v>
      </c>
      <c r="C77" s="13" t="str">
        <f>VLOOKUP(B77,'SINAPI-INS'!$B:$F,2,FALSE)</f>
        <v>TABUA *2,5 X 30 CM EM PINUS, MISTA OU EQUIVALENTE DA REGIAO - BRUTA</v>
      </c>
      <c r="D77" s="18" t="str">
        <f>VLOOKUP(B77,'SINAPI-INS'!$B:$F,3,FALSE)</f>
        <v>M</v>
      </c>
      <c r="E77" s="34">
        <v>1.79575</v>
      </c>
      <c r="F77" s="140">
        <f>VLOOKUP(B77,'SINAPI-INS'!$B:$F,5,FALSE)</f>
        <v>12</v>
      </c>
      <c r="G77" s="138">
        <f>IF(F77=0,VLOOKUP(B77,'SINAPI-INS'!$B:$G,6,FALSE),F77)</f>
        <v>12</v>
      </c>
      <c r="H77" s="14">
        <f t="shared" si="15"/>
        <v>21.54</v>
      </c>
    </row>
    <row r="78" spans="2:9" x14ac:dyDescent="0.25">
      <c r="B78" s="56">
        <v>88239</v>
      </c>
      <c r="C78" s="13" t="str">
        <f>VLOOKUP(B78,'SINAPI-COMP'!$B:$G,2,FALSE)</f>
        <v>AJUDANTE DE CARPINTEIRO COM ENCARGOS COMPLEMENTARES</v>
      </c>
      <c r="D78" s="9" t="str">
        <f>VLOOKUP(B78,'SINAPI-COMP'!$B:$G,3,FALSE)</f>
        <v>H</v>
      </c>
      <c r="E78" s="34">
        <v>0.415325</v>
      </c>
      <c r="F78" s="140">
        <f>VLOOKUP(B78,'SINAPI-COMP'!$B:$G,4,FALSE)</f>
        <v>21.1</v>
      </c>
      <c r="G78" s="138">
        <f t="shared" ref="G78:G81" si="16">F78</f>
        <v>21.1</v>
      </c>
      <c r="H78" s="14">
        <f t="shared" si="15"/>
        <v>8.76</v>
      </c>
    </row>
    <row r="79" spans="2:9" x14ac:dyDescent="0.25">
      <c r="B79" s="56">
        <v>88262</v>
      </c>
      <c r="C79" s="13" t="str">
        <f>VLOOKUP(B79,'SINAPI-COMP'!$B:$G,2,FALSE)</f>
        <v>CARPINTEIRO DE FORMAS COM ENCARGOS COMPLEMENTARES</v>
      </c>
      <c r="D79" s="9" t="str">
        <f>VLOOKUP(B79,'SINAPI-COMP'!$B:$G,3,FALSE)</f>
        <v>H</v>
      </c>
      <c r="E79" s="34">
        <v>2.218925</v>
      </c>
      <c r="F79" s="140">
        <f>VLOOKUP(B79,'SINAPI-COMP'!$B:$G,4,FALSE)</f>
        <v>25.37</v>
      </c>
      <c r="G79" s="138">
        <f t="shared" si="16"/>
        <v>25.37</v>
      </c>
      <c r="H79" s="14">
        <f t="shared" si="15"/>
        <v>56.29</v>
      </c>
    </row>
    <row r="80" spans="2:9" ht="30" x14ac:dyDescent="0.25">
      <c r="B80" s="56">
        <v>91692</v>
      </c>
      <c r="C80" s="13" t="str">
        <f>VLOOKUP(B80,'SINAPI-COMP'!$B:$G,2,FALSE)</f>
        <v>SERRA CIRCULAR DE BANCADA COM MOTOR ELÉTRICO POTÊNCIA DE 5HP, COM COIFA PARA DISCO 10" - CHP DIURNO. AF_08/2015</v>
      </c>
      <c r="D80" s="9" t="str">
        <f>VLOOKUP(B80,'SINAPI-COMP'!$B:$G,3,FALSE)</f>
        <v>CHP</v>
      </c>
      <c r="E80" s="34">
        <v>1.375E-2</v>
      </c>
      <c r="F80" s="140">
        <f>VLOOKUP(B80,'SINAPI-COMP'!$B:$G,4,FALSE)</f>
        <v>30.42</v>
      </c>
      <c r="G80" s="138">
        <f t="shared" si="16"/>
        <v>30.42</v>
      </c>
      <c r="H80" s="14">
        <f t="shared" si="15"/>
        <v>0.41</v>
      </c>
    </row>
    <row r="81" spans="2:9" ht="30" x14ac:dyDescent="0.25">
      <c r="B81" s="56">
        <v>91693</v>
      </c>
      <c r="C81" s="13" t="str">
        <f>VLOOKUP(B81,'SINAPI-COMP'!$B:$G,2,FALSE)</f>
        <v>SERRA CIRCULAR DE BANCADA COM MOTOR ELÉTRICO POTÊNCIA DE 5HP, COM COIFA PARA DISCO 10" - CHI DIURNO. AF_08/2015</v>
      </c>
      <c r="D81" s="9" t="str">
        <f>VLOOKUP(B81,'SINAPI-COMP'!$B:$G,3,FALSE)</f>
        <v>CHI</v>
      </c>
      <c r="E81" s="34">
        <v>5.5274999999999998E-2</v>
      </c>
      <c r="F81" s="140">
        <f>VLOOKUP(B81,'SINAPI-COMP'!$B:$G,4,FALSE)</f>
        <v>28.89</v>
      </c>
      <c r="G81" s="138">
        <f t="shared" si="16"/>
        <v>28.89</v>
      </c>
      <c r="H81" s="14">
        <f t="shared" si="15"/>
        <v>1.59</v>
      </c>
    </row>
    <row r="82" spans="2:9" x14ac:dyDescent="0.25">
      <c r="B82" s="51"/>
      <c r="E82" s="51"/>
      <c r="F82" s="51"/>
      <c r="G82" s="51"/>
    </row>
    <row r="83" spans="2:9" ht="20.100000000000001" customHeight="1" x14ac:dyDescent="0.25">
      <c r="B83" s="113" t="s">
        <v>4528</v>
      </c>
      <c r="C83" s="114" t="s">
        <v>4527</v>
      </c>
      <c r="D83" s="98" t="s">
        <v>22</v>
      </c>
      <c r="E83" s="115"/>
      <c r="F83" s="115"/>
      <c r="G83" s="115"/>
      <c r="H83" s="105">
        <f>SUM(H84:H88)</f>
        <v>36.15</v>
      </c>
      <c r="I83" s="8"/>
    </row>
    <row r="84" spans="2:9" x14ac:dyDescent="0.25">
      <c r="B84" s="56">
        <v>6194</v>
      </c>
      <c r="C84" s="13" t="str">
        <f>VLOOKUP(B84,'SINAPI-INS'!$B:$F,2,FALSE)</f>
        <v>TABUA *2,5 X 15 CM EM PINUS, MISTA OU EQUIVALENTE DA REGIAO - BRUTA</v>
      </c>
      <c r="D84" s="18" t="str">
        <f>VLOOKUP(B84,'SINAPI-INS'!$B:$F,3,FALSE)</f>
        <v>M</v>
      </c>
      <c r="E84" s="34">
        <v>2</v>
      </c>
      <c r="F84" s="140">
        <f>VLOOKUP(B84,'SINAPI-INS'!$B:$F,5,FALSE)</f>
        <v>5.16</v>
      </c>
      <c r="G84" s="138">
        <f>IF(F84=0,VLOOKUP(B84,'SINAPI-INS'!$B:$G,6,FALSE),F84)</f>
        <v>5.16</v>
      </c>
      <c r="H84" s="14">
        <f t="shared" ref="H84:H88" si="17">TRUNC(E84*G84,2)</f>
        <v>10.32</v>
      </c>
    </row>
    <row r="85" spans="2:9" ht="30" x14ac:dyDescent="0.25">
      <c r="B85" s="56">
        <v>42407</v>
      </c>
      <c r="C85" s="13" t="str">
        <f>VLOOKUP(B85,'SINAPI-INS'!$B:$F,2,FALSE)</f>
        <v>TRELICA NERVURADA (ESPACADOR), ALTURA = 120,0 MM, DIAMETRO DOS BANZOS INFERIORES E SUPERIOR = 6,0 MM, DIAMETRO DA DIAGONAL = 4,2 MM</v>
      </c>
      <c r="D85" s="18" t="str">
        <f>VLOOKUP(B85,'SINAPI-INS'!$B:$F,3,FALSE)</f>
        <v>M</v>
      </c>
      <c r="E85" s="34">
        <v>1</v>
      </c>
      <c r="F85" s="140">
        <f>VLOOKUP(B85,'SINAPI-INS'!$B:$F,5,FALSE)</f>
        <v>5.98</v>
      </c>
      <c r="G85" s="138">
        <f>IF(F85=0,VLOOKUP(B85,'SINAPI-INS'!$B:$G,6,FALSE),F85)</f>
        <v>5.98</v>
      </c>
      <c r="H85" s="14">
        <f t="shared" si="17"/>
        <v>5.98</v>
      </c>
    </row>
    <row r="86" spans="2:9" ht="30" x14ac:dyDescent="0.25">
      <c r="B86" s="56">
        <v>94970</v>
      </c>
      <c r="C86" s="13" t="str">
        <f>VLOOKUP(B86,'SINAPI-COMP'!$B:$G,2,FALSE)</f>
        <v>CONCRETO FCK = 20MPA, TRAÇO 1:2,7:3 (EM MASSA SECA DE CIMENTO/ AREIA MÉDIA/ BRITA 1) - PREPARO MECÂNICO COM BETONEIRA 600 L. AF_05/2021</v>
      </c>
      <c r="D86" s="9" t="str">
        <f>VLOOKUP(B86,'SINAPI-COMP'!$B:$G,3,FALSE)</f>
        <v>M3</v>
      </c>
      <c r="E86" s="34">
        <v>1.35E-2</v>
      </c>
      <c r="F86" s="140">
        <f>VLOOKUP(B86,'SINAPI-COMP'!$B:$G,4,FALSE)</f>
        <v>464.48</v>
      </c>
      <c r="G86" s="138">
        <f t="shared" ref="G86:G88" si="18">F86</f>
        <v>464.48</v>
      </c>
      <c r="H86" s="14">
        <f t="shared" si="17"/>
        <v>6.27</v>
      </c>
    </row>
    <row r="87" spans="2:9" x14ac:dyDescent="0.25">
      <c r="B87" s="56">
        <v>88309</v>
      </c>
      <c r="C87" s="13" t="str">
        <f>VLOOKUP(B87,'SINAPI-COMP'!$B:$G,2,FALSE)</f>
        <v>PEDREIRO COM ENCARGOS COMPLEMENTARES</v>
      </c>
      <c r="D87" s="9" t="str">
        <f>VLOOKUP(B87,'SINAPI-COMP'!$B:$G,3,FALSE)</f>
        <v>H</v>
      </c>
      <c r="E87" s="34">
        <v>0.376</v>
      </c>
      <c r="F87" s="140">
        <f>VLOOKUP(B87,'SINAPI-COMP'!$B:$G,4,FALSE)</f>
        <v>25.75</v>
      </c>
      <c r="G87" s="138">
        <f t="shared" si="18"/>
        <v>25.75</v>
      </c>
      <c r="H87" s="14">
        <f t="shared" si="17"/>
        <v>9.68</v>
      </c>
    </row>
    <row r="88" spans="2:9" x14ac:dyDescent="0.25">
      <c r="B88" s="56">
        <v>88316</v>
      </c>
      <c r="C88" s="13" t="str">
        <f>VLOOKUP(B88,'SINAPI-COMP'!$B:$G,2,FALSE)</f>
        <v>SERVENTE COM ENCARGOS COMPLEMENTARES</v>
      </c>
      <c r="D88" s="9" t="str">
        <f>VLOOKUP(B88,'SINAPI-COMP'!$B:$G,3,FALSE)</f>
        <v>H</v>
      </c>
      <c r="E88" s="34">
        <v>0.188</v>
      </c>
      <c r="F88" s="140">
        <f>VLOOKUP(B88,'SINAPI-COMP'!$B:$G,4,FALSE)</f>
        <v>20.79</v>
      </c>
      <c r="G88" s="138">
        <f t="shared" si="18"/>
        <v>20.79</v>
      </c>
      <c r="H88" s="14">
        <f t="shared" si="17"/>
        <v>3.9</v>
      </c>
    </row>
    <row r="89" spans="2:9" x14ac:dyDescent="0.25">
      <c r="B89" s="51"/>
      <c r="E89" s="51"/>
      <c r="F89" s="51"/>
      <c r="G89" s="51"/>
    </row>
    <row r="90" spans="2:9" ht="20.100000000000001" customHeight="1" x14ac:dyDescent="0.25">
      <c r="B90" s="113" t="s">
        <v>4546</v>
      </c>
      <c r="C90" s="114" t="s">
        <v>4547</v>
      </c>
      <c r="D90" s="98" t="s">
        <v>22</v>
      </c>
      <c r="E90" s="115"/>
      <c r="F90" s="115"/>
      <c r="G90" s="115"/>
      <c r="H90" s="105">
        <f>SUM(H91:H94)</f>
        <v>32.33</v>
      </c>
      <c r="I90" s="8"/>
    </row>
    <row r="91" spans="2:9" x14ac:dyDescent="0.25">
      <c r="B91" s="56">
        <v>5066</v>
      </c>
      <c r="C91" s="13" t="str">
        <f>VLOOKUP(B91,'SINAPI-INS'!$B:$F,2,FALSE)</f>
        <v>PREGO DE ACO POLIDO COM CABECA 12 X 12</v>
      </c>
      <c r="D91" s="18" t="str">
        <f>VLOOKUP(B91,'SINAPI-INS'!$B:$F,3,FALSE)</f>
        <v>KG</v>
      </c>
      <c r="E91" s="34">
        <v>0.05</v>
      </c>
      <c r="F91" s="140">
        <f>VLOOKUP(B91,'SINAPI-INS'!$B:$F,5,FALSE)</f>
        <v>26.67</v>
      </c>
      <c r="G91" s="138">
        <f>IF(F91=0,VLOOKUP(B91,'SINAPI-INS'!$B:$G,6,FALSE),F91)</f>
        <v>26.67</v>
      </c>
      <c r="H91" s="14">
        <f t="shared" ref="H91:H94" si="19">TRUNC(E91*G91,2)</f>
        <v>1.33</v>
      </c>
    </row>
    <row r="92" spans="2:9" ht="30" x14ac:dyDescent="0.25">
      <c r="B92" s="56">
        <v>3993</v>
      </c>
      <c r="C92" s="13" t="str">
        <f>VLOOKUP(B92,'SINAPI-INS'!$B:$F,2,FALSE)</f>
        <v>TABUA APARELHADA *2,5 X 15* CM, EM MACARANDUBA/MASSARANDUBA, ANGELIM OU EQUIVALENTE DA REGIAO</v>
      </c>
      <c r="D92" s="18" t="str">
        <f>VLOOKUP(B92,'SINAPI-INS'!$B:$F,3,FALSE)</f>
        <v>M2</v>
      </c>
      <c r="E92" s="34">
        <v>0.15</v>
      </c>
      <c r="F92" s="140">
        <f>VLOOKUP(B92,'SINAPI-INS'!$B:$F,5,FALSE)</f>
        <v>125.13</v>
      </c>
      <c r="G92" s="138">
        <f>IF(F92=0,VLOOKUP(B92,'SINAPI-INS'!$B:$G,6,FALSE),F92)</f>
        <v>125.13</v>
      </c>
      <c r="H92" s="14">
        <f t="shared" si="19"/>
        <v>18.760000000000002</v>
      </c>
    </row>
    <row r="93" spans="2:9" x14ac:dyDescent="0.25">
      <c r="B93" s="56">
        <v>88239</v>
      </c>
      <c r="C93" s="13" t="str">
        <f>VLOOKUP(B93,'SINAPI-COMP'!$B:$G,2,FALSE)</f>
        <v>AJUDANTE DE CARPINTEIRO COM ENCARGOS COMPLEMENTARES</v>
      </c>
      <c r="D93" s="9" t="str">
        <f>VLOOKUP(B93,'SINAPI-COMP'!$B:$G,3,FALSE)</f>
        <v>H</v>
      </c>
      <c r="E93" s="34">
        <v>0.4</v>
      </c>
      <c r="F93" s="140">
        <f>VLOOKUP(B93,'SINAPI-COMP'!$B:$G,4,FALSE)</f>
        <v>21.1</v>
      </c>
      <c r="G93" s="138">
        <f t="shared" ref="G93:G94" si="20">F93</f>
        <v>21.1</v>
      </c>
      <c r="H93" s="14">
        <f t="shared" si="19"/>
        <v>8.44</v>
      </c>
    </row>
    <row r="94" spans="2:9" x14ac:dyDescent="0.25">
      <c r="B94" s="56">
        <v>88262</v>
      </c>
      <c r="C94" s="13" t="str">
        <f>VLOOKUP(B94,'SINAPI-COMP'!$B:$G,2,FALSE)</f>
        <v>CARPINTEIRO DE FORMAS COM ENCARGOS COMPLEMENTARES</v>
      </c>
      <c r="D94" s="9" t="str">
        <f>VLOOKUP(B94,'SINAPI-COMP'!$B:$G,3,FALSE)</f>
        <v>H</v>
      </c>
      <c r="E94" s="34">
        <v>0.15</v>
      </c>
      <c r="F94" s="140">
        <f>VLOOKUP(B94,'SINAPI-COMP'!$B:$G,4,FALSE)</f>
        <v>25.37</v>
      </c>
      <c r="G94" s="138">
        <f t="shared" si="20"/>
        <v>25.37</v>
      </c>
      <c r="H94" s="14">
        <f t="shared" si="19"/>
        <v>3.8</v>
      </c>
    </row>
    <row r="95" spans="2:9" x14ac:dyDescent="0.25">
      <c r="B95" s="51"/>
      <c r="E95" s="51"/>
      <c r="F95" s="51"/>
      <c r="G95" s="51"/>
    </row>
    <row r="96" spans="2:9" ht="65.099999999999994" customHeight="1" x14ac:dyDescent="0.25">
      <c r="B96" s="113" t="s">
        <v>14005</v>
      </c>
      <c r="C96" s="114" t="s">
        <v>14006</v>
      </c>
      <c r="D96" s="98" t="s">
        <v>144</v>
      </c>
      <c r="E96" s="115"/>
      <c r="F96" s="115"/>
      <c r="G96" s="115"/>
      <c r="H96" s="105">
        <f>SUM(H97:H100)</f>
        <v>711.11999999999989</v>
      </c>
    </row>
    <row r="97" spans="2:9" x14ac:dyDescent="0.25">
      <c r="B97" s="56">
        <v>11190</v>
      </c>
      <c r="C97" s="13" t="str">
        <f>VLOOKUP(B97,'SINAPI-INS'!$B:$F,2,FALSE)</f>
        <v>JANELA BASCULANTE, ACO, COM BATENTE/REQUADRO, 60 X 60 CM (SEM VIDROS)</v>
      </c>
      <c r="D97" s="18" t="str">
        <f>VLOOKUP(B97,'SINAPI-INS'!$B:$F,3,FALSE)</f>
        <v>UN</v>
      </c>
      <c r="E97" s="34">
        <v>2.778</v>
      </c>
      <c r="F97" s="140">
        <f>VLOOKUP(B97,'SINAPI-INS'!$B:$F,5,FALSE)</f>
        <v>0</v>
      </c>
      <c r="G97" s="138">
        <f>IF(F97=0,VLOOKUP(B97,'SINAPI-INS'!$B:$G,6,FALSE),F97)</f>
        <v>184.69</v>
      </c>
      <c r="H97" s="14">
        <f t="shared" ref="H97:H100" si="21">TRUNC(E97*G97,2)</f>
        <v>513.05999999999995</v>
      </c>
    </row>
    <row r="98" spans="2:9" ht="30" customHeight="1" x14ac:dyDescent="0.25">
      <c r="B98" s="56">
        <v>88629</v>
      </c>
      <c r="C98" s="13" t="str">
        <f>VLOOKUP(B98,'SINAPI-COMP'!$B:$G,2,FALSE)</f>
        <v>ARGAMASSA TRAÇO 1:3 (EM VOLUME DE CIMENTO E AREIA MÉDIA ÚMIDA), PREPARO MANUAL. AF_08/2019</v>
      </c>
      <c r="D98" s="9" t="str">
        <f>VLOOKUP(B98,'SINAPI-COMP'!$B:$G,3,FALSE)</f>
        <v>M3</v>
      </c>
      <c r="E98" s="34">
        <v>2.1000000000000001E-2</v>
      </c>
      <c r="F98" s="140">
        <f>VLOOKUP(B98,'SINAPI-COMP'!$B:$G,4,FALSE)</f>
        <v>657.62</v>
      </c>
      <c r="G98" s="138">
        <f t="shared" ref="G98:G100" si="22">F98</f>
        <v>657.62</v>
      </c>
      <c r="H98" s="14">
        <f t="shared" si="21"/>
        <v>13.81</v>
      </c>
    </row>
    <row r="99" spans="2:9" ht="15" customHeight="1" x14ac:dyDescent="0.25">
      <c r="B99" s="56">
        <v>88316</v>
      </c>
      <c r="C99" s="13" t="str">
        <f>VLOOKUP(B99,'SINAPI-COMP'!$B:$G,2,FALSE)</f>
        <v>SERVENTE COM ENCARGOS COMPLEMENTARES</v>
      </c>
      <c r="D99" s="9" t="str">
        <f>VLOOKUP(B99,'SINAPI-COMP'!$B:$G,3,FALSE)</f>
        <v>H</v>
      </c>
      <c r="E99" s="34">
        <v>2.5489320000000002</v>
      </c>
      <c r="F99" s="140">
        <f>VLOOKUP(B99,'SINAPI-COMP'!$B:$G,4,FALSE)</f>
        <v>20.79</v>
      </c>
      <c r="G99" s="138">
        <f t="shared" si="22"/>
        <v>20.79</v>
      </c>
      <c r="H99" s="14">
        <f t="shared" si="21"/>
        <v>52.99</v>
      </c>
    </row>
    <row r="100" spans="2:9" ht="15" customHeight="1" x14ac:dyDescent="0.25">
      <c r="B100" s="56">
        <v>88309</v>
      </c>
      <c r="C100" s="13" t="str">
        <f>VLOOKUP(B100,'SINAPI-COMP'!$B:$G,2,FALSE)</f>
        <v>PEDREIRO COM ENCARGOS COMPLEMENTARES</v>
      </c>
      <c r="D100" s="9" t="str">
        <f>VLOOKUP(B100,'SINAPI-COMP'!$B:$G,3,FALSE)</f>
        <v>H</v>
      </c>
      <c r="E100" s="34">
        <v>5.0978640000000004</v>
      </c>
      <c r="F100" s="140">
        <f>VLOOKUP(B100,'SINAPI-COMP'!$B:$G,4,FALSE)</f>
        <v>25.75</v>
      </c>
      <c r="G100" s="138">
        <f t="shared" si="22"/>
        <v>25.75</v>
      </c>
      <c r="H100" s="14">
        <f t="shared" si="21"/>
        <v>131.26</v>
      </c>
    </row>
    <row r="101" spans="2:9" x14ac:dyDescent="0.25">
      <c r="B101" s="51"/>
      <c r="E101" s="51"/>
      <c r="F101" s="51"/>
      <c r="G101" s="51"/>
    </row>
    <row r="102" spans="2:9" ht="35.1" customHeight="1" x14ac:dyDescent="0.25">
      <c r="B102" s="113" t="s">
        <v>4554</v>
      </c>
      <c r="C102" s="114" t="s">
        <v>4553</v>
      </c>
      <c r="D102" s="98" t="s">
        <v>33</v>
      </c>
      <c r="E102" s="115"/>
      <c r="F102" s="115"/>
      <c r="G102" s="115"/>
      <c r="H102" s="105">
        <f>SUM(H103:H106)</f>
        <v>640.06999999999994</v>
      </c>
      <c r="I102" s="8"/>
    </row>
    <row r="103" spans="2:9" x14ac:dyDescent="0.25">
      <c r="B103" s="69" t="s">
        <v>5253</v>
      </c>
      <c r="C103" s="13" t="str">
        <f>VLOOKUP(B103,COTAÇÕES!$B:$H,2,FALSE)</f>
        <v>JANELA DE AÇO DE CORRER, 100X120CM. VENEZIANA, SEM VIDROS</v>
      </c>
      <c r="D103" s="9" t="str">
        <f>VLOOKUP(B103,COTAÇÕES!$B:$H,3,FALSE)</f>
        <v>UN</v>
      </c>
      <c r="E103" s="34">
        <v>1</v>
      </c>
      <c r="F103" s="140">
        <f>VLOOKUP(B103,COTAÇÕES!$B:$H,7,FALSE)</f>
        <v>542.74</v>
      </c>
      <c r="G103" s="138">
        <f t="shared" ref="G103:G106" si="23">F103</f>
        <v>542.74</v>
      </c>
      <c r="H103" s="14">
        <f t="shared" ref="H103:H106" si="24">TRUNC(E103*G103,2)</f>
        <v>542.74</v>
      </c>
      <c r="I103" s="17" t="s">
        <v>5257</v>
      </c>
    </row>
    <row r="104" spans="2:9" ht="30" x14ac:dyDescent="0.25">
      <c r="B104" s="56">
        <v>88629</v>
      </c>
      <c r="C104" s="13" t="str">
        <f>VLOOKUP(B104,'SINAPI-COMP'!$B:$G,2,FALSE)</f>
        <v>ARGAMASSA TRAÇO 1:3 (EM VOLUME DE CIMENTO E AREIA MÉDIA ÚMIDA), PREPARO MANUAL. AF_08/2019</v>
      </c>
      <c r="D104" s="9" t="str">
        <f>VLOOKUP(B104,'SINAPI-COMP'!$B:$G,3,FALSE)</f>
        <v>M3</v>
      </c>
      <c r="E104" s="34">
        <v>9.5999999999999992E-3</v>
      </c>
      <c r="F104" s="140">
        <f>VLOOKUP(B104,'SINAPI-COMP'!$B:$G,4,FALSE)</f>
        <v>657.62</v>
      </c>
      <c r="G104" s="138">
        <f t="shared" si="23"/>
        <v>657.62</v>
      </c>
      <c r="H104" s="14">
        <f t="shared" si="24"/>
        <v>6.31</v>
      </c>
    </row>
    <row r="105" spans="2:9" x14ac:dyDescent="0.25">
      <c r="B105" s="56">
        <v>88309</v>
      </c>
      <c r="C105" s="13" t="str">
        <f>VLOOKUP(B105,'SINAPI-COMP'!$B:$G,2,FALSE)</f>
        <v>PEDREIRO COM ENCARGOS COMPLEMENTARES</v>
      </c>
      <c r="D105" s="9" t="str">
        <f>VLOOKUP(B105,'SINAPI-COMP'!$B:$G,3,FALSE)</f>
        <v>H</v>
      </c>
      <c r="E105" s="34">
        <v>2.5188000000000001</v>
      </c>
      <c r="F105" s="140">
        <f>VLOOKUP(B105,'SINAPI-COMP'!$B:$G,4,FALSE)</f>
        <v>25.75</v>
      </c>
      <c r="G105" s="138">
        <f t="shared" si="23"/>
        <v>25.75</v>
      </c>
      <c r="H105" s="14">
        <f t="shared" si="24"/>
        <v>64.849999999999994</v>
      </c>
    </row>
    <row r="106" spans="2:9" x14ac:dyDescent="0.25">
      <c r="B106" s="56">
        <v>88316</v>
      </c>
      <c r="C106" s="13" t="str">
        <f>VLOOKUP(B106,'SINAPI-COMP'!$B:$G,2,FALSE)</f>
        <v>SERVENTE COM ENCARGOS COMPLEMENTARES</v>
      </c>
      <c r="D106" s="9" t="str">
        <f>VLOOKUP(B106,'SINAPI-COMP'!$B:$G,3,FALSE)</f>
        <v>H</v>
      </c>
      <c r="E106" s="34">
        <v>1.2587999999999999</v>
      </c>
      <c r="F106" s="140">
        <f>VLOOKUP(B106,'SINAPI-COMP'!$B:$G,4,FALSE)</f>
        <v>20.79</v>
      </c>
      <c r="G106" s="138">
        <f t="shared" si="23"/>
        <v>20.79</v>
      </c>
      <c r="H106" s="14">
        <f t="shared" si="24"/>
        <v>26.17</v>
      </c>
    </row>
    <row r="107" spans="2:9" x14ac:dyDescent="0.25">
      <c r="B107" s="51"/>
      <c r="E107" s="51"/>
      <c r="F107" s="51"/>
      <c r="G107" s="51"/>
    </row>
    <row r="108" spans="2:9" ht="20.100000000000001" customHeight="1" x14ac:dyDescent="0.25">
      <c r="B108" s="113" t="s">
        <v>4570</v>
      </c>
      <c r="C108" s="114" t="s">
        <v>4571</v>
      </c>
      <c r="D108" s="98" t="s">
        <v>144</v>
      </c>
      <c r="E108" s="115"/>
      <c r="F108" s="115"/>
      <c r="G108" s="115"/>
      <c r="H108" s="105">
        <f>SUM(H109:H112)</f>
        <v>168.61999999999998</v>
      </c>
      <c r="I108" s="8"/>
    </row>
    <row r="109" spans="2:9" x14ac:dyDescent="0.25">
      <c r="B109" s="56">
        <v>10498</v>
      </c>
      <c r="C109" s="13" t="str">
        <f>VLOOKUP(B109,'SINAPI-INS'!$B:$F,2,FALSE)</f>
        <v>MASSA PARA VIDRO</v>
      </c>
      <c r="D109" s="18" t="str">
        <f>VLOOKUP(B109,'SINAPI-INS'!$B:$F,3,FALSE)</f>
        <v>KG</v>
      </c>
      <c r="E109" s="34">
        <v>1.5</v>
      </c>
      <c r="F109" s="140">
        <f>VLOOKUP(B109,'SINAPI-INS'!$B:$F,5,FALSE)</f>
        <v>10.210000000000001</v>
      </c>
      <c r="G109" s="138">
        <f>IF(F109=0,VLOOKUP(B109,'SINAPI-INS'!$B:$G,6,FALSE),F109)</f>
        <v>10.210000000000001</v>
      </c>
      <c r="H109" s="14">
        <f t="shared" ref="H109:H112" si="25">TRUNC(E109*G109,2)</f>
        <v>15.31</v>
      </c>
    </row>
    <row r="110" spans="2:9" x14ac:dyDescent="0.25">
      <c r="B110" s="56">
        <v>10499</v>
      </c>
      <c r="C110" s="13" t="str">
        <f>VLOOKUP(B110,'SINAPI-INS'!$B:$F,2,FALSE)</f>
        <v>VIDRO MARTELADO OU CANELADO, 4 MM - SEM COLOCACAO</v>
      </c>
      <c r="D110" s="18" t="str">
        <f>VLOOKUP(B110,'SINAPI-INS'!$B:$F,3,FALSE)</f>
        <v>M2</v>
      </c>
      <c r="E110" s="34">
        <v>1</v>
      </c>
      <c r="F110" s="140">
        <f>VLOOKUP(B110,'SINAPI-INS'!$B:$F,5,FALSE)</f>
        <v>133.63999999999999</v>
      </c>
      <c r="G110" s="138">
        <f>IF(F110=0,VLOOKUP(B110,'SINAPI-INS'!$B:$G,6,FALSE),F110)</f>
        <v>133.63999999999999</v>
      </c>
      <c r="H110" s="14">
        <f t="shared" si="25"/>
        <v>133.63999999999999</v>
      </c>
    </row>
    <row r="111" spans="2:9" x14ac:dyDescent="0.25">
      <c r="B111" s="56">
        <v>88316</v>
      </c>
      <c r="C111" s="13" t="str">
        <f>VLOOKUP(B111,'SINAPI-COMP'!$B:$G,2,FALSE)</f>
        <v>SERVENTE COM ENCARGOS COMPLEMENTARES</v>
      </c>
      <c r="D111" s="9" t="str">
        <f>VLOOKUP(B111,'SINAPI-COMP'!$B:$G,3,FALSE)</f>
        <v>H</v>
      </c>
      <c r="E111" s="34">
        <v>0.45</v>
      </c>
      <c r="F111" s="140">
        <f>VLOOKUP(B111,'SINAPI-COMP'!$B:$G,4,FALSE)</f>
        <v>20.79</v>
      </c>
      <c r="G111" s="138">
        <f t="shared" ref="G111:G112" si="26">F111</f>
        <v>20.79</v>
      </c>
      <c r="H111" s="14">
        <f t="shared" si="25"/>
        <v>9.35</v>
      </c>
    </row>
    <row r="112" spans="2:9" x14ac:dyDescent="0.25">
      <c r="B112" s="56">
        <v>88325</v>
      </c>
      <c r="C112" s="13" t="str">
        <f>VLOOKUP(B112,'SINAPI-COMP'!$B:$G,2,FALSE)</f>
        <v>VIDRACEIRO COM ENCARGOS COMPLEMENTARES</v>
      </c>
      <c r="D112" s="9" t="str">
        <f>VLOOKUP(B112,'SINAPI-COMP'!$B:$G,3,FALSE)</f>
        <v>H</v>
      </c>
      <c r="E112" s="34">
        <v>0.45</v>
      </c>
      <c r="F112" s="140">
        <f>VLOOKUP(B112,'SINAPI-COMP'!$B:$G,4,FALSE)</f>
        <v>22.95</v>
      </c>
      <c r="G112" s="138">
        <f t="shared" si="26"/>
        <v>22.95</v>
      </c>
      <c r="H112" s="14">
        <f t="shared" si="25"/>
        <v>10.32</v>
      </c>
    </row>
    <row r="113" spans="2:9" x14ac:dyDescent="0.25">
      <c r="B113" s="51"/>
      <c r="E113" s="51"/>
      <c r="F113" s="51"/>
      <c r="G113" s="51"/>
    </row>
    <row r="114" spans="2:9" ht="20.100000000000001" customHeight="1" x14ac:dyDescent="0.25">
      <c r="B114" s="113" t="s">
        <v>4594</v>
      </c>
      <c r="C114" s="114" t="s">
        <v>4593</v>
      </c>
      <c r="D114" s="98" t="s">
        <v>33</v>
      </c>
      <c r="E114" s="115"/>
      <c r="F114" s="115"/>
      <c r="G114" s="115"/>
      <c r="H114" s="105">
        <f>SUM(H115:H116)</f>
        <v>4.2699999999999996</v>
      </c>
      <c r="I114" s="8"/>
    </row>
    <row r="115" spans="2:9" x14ac:dyDescent="0.25">
      <c r="B115" s="56">
        <v>38091</v>
      </c>
      <c r="C115" s="13" t="str">
        <f>VLOOKUP(B115,'SINAPI-INS'!$B:$F,2,FALSE)</f>
        <v>ESPELHO / PLACA CEGA 4" X 2", PARA INSTALACAO DE TOMADAS E INTERRUPTORES</v>
      </c>
      <c r="D115" s="18" t="str">
        <f>VLOOKUP(B115,'SINAPI-INS'!$B:$F,3,FALSE)</f>
        <v>UN</v>
      </c>
      <c r="E115" s="34">
        <v>1</v>
      </c>
      <c r="F115" s="140">
        <f>VLOOKUP(B115,'SINAPI-INS'!$B:$F,5,FALSE)</f>
        <v>2.11</v>
      </c>
      <c r="G115" s="138">
        <f>IF(F115=0,VLOOKUP(B115,'SINAPI-INS'!$B:$G,6,FALSE),F115)</f>
        <v>2.11</v>
      </c>
      <c r="H115" s="14">
        <f t="shared" ref="H115:H116" si="27">TRUNC(E115*G115,2)</f>
        <v>2.11</v>
      </c>
    </row>
    <row r="116" spans="2:9" x14ac:dyDescent="0.25">
      <c r="B116" s="56">
        <v>88247</v>
      </c>
      <c r="C116" s="13" t="str">
        <f>VLOOKUP(B116,'SINAPI-COMP'!$B:$G,2,FALSE)</f>
        <v>AUXILIAR DE ELETRICISTA COM ENCARGOS COMPLEMENTARES</v>
      </c>
      <c r="D116" s="9" t="str">
        <f>VLOOKUP(B116,'SINAPI-COMP'!$B:$G,3,FALSE)</f>
        <v>H</v>
      </c>
      <c r="E116" s="34">
        <v>0.1</v>
      </c>
      <c r="F116" s="140">
        <f>VLOOKUP(B116,'SINAPI-COMP'!$B:$G,4,FALSE)</f>
        <v>21.69</v>
      </c>
      <c r="G116" s="138">
        <f t="shared" ref="G116" si="28">F116</f>
        <v>21.69</v>
      </c>
      <c r="H116" s="14">
        <f t="shared" si="27"/>
        <v>2.16</v>
      </c>
    </row>
    <row r="117" spans="2:9" x14ac:dyDescent="0.25">
      <c r="B117" s="51"/>
      <c r="E117" s="51"/>
      <c r="F117" s="51"/>
      <c r="G117" s="51"/>
    </row>
    <row r="118" spans="2:9" ht="20.100000000000001" customHeight="1" x14ac:dyDescent="0.25">
      <c r="B118" s="113" t="s">
        <v>4596</v>
      </c>
      <c r="C118" s="114" t="s">
        <v>4595</v>
      </c>
      <c r="D118" s="98" t="s">
        <v>33</v>
      </c>
      <c r="E118" s="115"/>
      <c r="F118" s="115"/>
      <c r="G118" s="115"/>
      <c r="H118" s="105">
        <f>SUM(H119:H120)</f>
        <v>3.4800000000000004</v>
      </c>
      <c r="I118" s="8"/>
    </row>
    <row r="119" spans="2:9" x14ac:dyDescent="0.25">
      <c r="B119" s="56">
        <v>2556</v>
      </c>
      <c r="C119" s="13" t="str">
        <f>VLOOKUP(B119,'SINAPI-INS'!$B:$F,2,FALSE)</f>
        <v>CAIXA DE LUZ "4 X 2" EM ACO ESMALTADA</v>
      </c>
      <c r="D119" s="18" t="str">
        <f>VLOOKUP(B119,'SINAPI-INS'!$B:$F,3,FALSE)</f>
        <v>UN</v>
      </c>
      <c r="E119" s="34">
        <v>1</v>
      </c>
      <c r="F119" s="140">
        <f>VLOOKUP(B119,'SINAPI-INS'!$B:$F,5,FALSE)</f>
        <v>0</v>
      </c>
      <c r="G119" s="138">
        <f>IF(F119=0,VLOOKUP(B119,'SINAPI-INS'!$B:$G,6,FALSE),F119)</f>
        <v>1.32</v>
      </c>
      <c r="H119" s="14">
        <f t="shared" ref="H119:H120" si="29">TRUNC(E119*G119,2)</f>
        <v>1.32</v>
      </c>
    </row>
    <row r="120" spans="2:9" x14ac:dyDescent="0.25">
      <c r="B120" s="56">
        <v>88247</v>
      </c>
      <c r="C120" s="13" t="str">
        <f>VLOOKUP(B120,'SINAPI-COMP'!$B:$G,2,FALSE)</f>
        <v>AUXILIAR DE ELETRICISTA COM ENCARGOS COMPLEMENTARES</v>
      </c>
      <c r="D120" s="9" t="str">
        <f>VLOOKUP(B120,'SINAPI-COMP'!$B:$G,3,FALSE)</f>
        <v>H</v>
      </c>
      <c r="E120" s="34">
        <v>0.1</v>
      </c>
      <c r="F120" s="140">
        <f>VLOOKUP(B120,'SINAPI-COMP'!$B:$G,4,FALSE)</f>
        <v>21.69</v>
      </c>
      <c r="G120" s="138">
        <f t="shared" ref="G120" si="30">F120</f>
        <v>21.69</v>
      </c>
      <c r="H120" s="14">
        <f t="shared" si="29"/>
        <v>2.16</v>
      </c>
    </row>
    <row r="121" spans="2:9" x14ac:dyDescent="0.25">
      <c r="B121" s="51"/>
      <c r="E121" s="51"/>
      <c r="F121" s="51"/>
      <c r="G121" s="51"/>
    </row>
    <row r="122" spans="2:9" ht="15.75" x14ac:dyDescent="0.25">
      <c r="B122" s="113" t="s">
        <v>4617</v>
      </c>
      <c r="C122" s="114" t="s">
        <v>4606</v>
      </c>
      <c r="D122" s="98" t="s">
        <v>33</v>
      </c>
      <c r="E122" s="115"/>
      <c r="F122" s="115"/>
      <c r="G122" s="115"/>
      <c r="H122" s="105">
        <f>SUM(H123:H124)</f>
        <v>4.66</v>
      </c>
    </row>
    <row r="123" spans="2:9" x14ac:dyDescent="0.25">
      <c r="B123" s="56">
        <v>1880</v>
      </c>
      <c r="C123" s="13" t="str">
        <f>VLOOKUP(B123,'SINAPI-INS'!$B:$F,2,FALSE)</f>
        <v>CURVA 135 GRAUS, DE PVC RIGIDO ROSCAVEL, DE 1", PARA ELETRODUTO</v>
      </c>
      <c r="D123" s="18" t="str">
        <f>VLOOKUP(B123,'SINAPI-INS'!$B:$F,3,FALSE)</f>
        <v>UN</v>
      </c>
      <c r="E123" s="34">
        <v>1</v>
      </c>
      <c r="F123" s="140">
        <f>VLOOKUP(B123,'SINAPI-INS'!$B:$F,5,FALSE)</f>
        <v>2.5</v>
      </c>
      <c r="G123" s="138">
        <f>IF(F123=0,VLOOKUP(B123,'SINAPI-INS'!$B:$G,6,FALSE),F123)</f>
        <v>2.5</v>
      </c>
      <c r="H123" s="14">
        <f t="shared" ref="H123:H124" si="31">TRUNC(E123*G123,2)</f>
        <v>2.5</v>
      </c>
    </row>
    <row r="124" spans="2:9" x14ac:dyDescent="0.25">
      <c r="B124" s="56">
        <v>88247</v>
      </c>
      <c r="C124" s="13" t="str">
        <f>VLOOKUP(B124,'SINAPI-COMP'!$B:$G,2,FALSE)</f>
        <v>AUXILIAR DE ELETRICISTA COM ENCARGOS COMPLEMENTARES</v>
      </c>
      <c r="D124" s="9" t="str">
        <f>VLOOKUP(B124,'SINAPI-COMP'!$B:$G,3,FALSE)</f>
        <v>H</v>
      </c>
      <c r="E124" s="34">
        <v>0.1</v>
      </c>
      <c r="F124" s="140">
        <f>VLOOKUP(B124,'SINAPI-COMP'!$B:$G,4,FALSE)</f>
        <v>21.69</v>
      </c>
      <c r="G124" s="138">
        <f t="shared" ref="G124" si="32">F124</f>
        <v>21.69</v>
      </c>
      <c r="H124" s="14">
        <f t="shared" si="31"/>
        <v>2.16</v>
      </c>
    </row>
    <row r="125" spans="2:9" x14ac:dyDescent="0.25">
      <c r="B125" s="60"/>
      <c r="C125" s="1"/>
      <c r="E125" s="61"/>
      <c r="F125" s="61"/>
      <c r="G125" s="51"/>
      <c r="H125" s="62"/>
    </row>
    <row r="126" spans="2:9" ht="102" customHeight="1" x14ac:dyDescent="0.25">
      <c r="B126" s="154" t="s">
        <v>15118</v>
      </c>
      <c r="C126" s="116" t="s">
        <v>15119</v>
      </c>
      <c r="D126" s="98" t="s">
        <v>33</v>
      </c>
      <c r="E126" s="115"/>
      <c r="F126" s="115"/>
      <c r="G126" s="115"/>
      <c r="H126" s="105">
        <f>SUM(H127:H143)</f>
        <v>2294.8100000000004</v>
      </c>
    </row>
    <row r="127" spans="2:9" ht="30" x14ac:dyDescent="0.25">
      <c r="B127" s="56">
        <v>7693</v>
      </c>
      <c r="C127" s="13" t="str">
        <f>VLOOKUP(B127,'SINAPI-INS'!$B:$F,2,FALSE)</f>
        <v>TUBO ACO GALVANIZADO COM COSTURA, CLASSE MEDIA, DN 4", E = 4,50* MM, PESO 12,10* KG/M (NBR 5580)</v>
      </c>
      <c r="D127" s="18" t="str">
        <f>VLOOKUP(B127,'SINAPI-INS'!$B:$F,3,FALSE)</f>
        <v>M</v>
      </c>
      <c r="E127" s="34">
        <v>7</v>
      </c>
      <c r="F127" s="140">
        <f>VLOOKUP(B127,'SINAPI-INS'!$B:$F,5,FALSE)</f>
        <v>0</v>
      </c>
      <c r="G127" s="138">
        <f>IF(F127=0,VLOOKUP(B127,'SINAPI-INS'!$B:$G,6,FALSE),F127)</f>
        <v>170.94</v>
      </c>
      <c r="H127" s="14">
        <f t="shared" ref="H127:H143" si="33">TRUNC(E127*G127,2)</f>
        <v>1196.58</v>
      </c>
    </row>
    <row r="128" spans="2:9" x14ac:dyDescent="0.25">
      <c r="B128" s="56">
        <v>12362</v>
      </c>
      <c r="C128" s="13" t="str">
        <f>VLOOKUP(B128,'SINAPI-INS'!$B:$F,2,FALSE)</f>
        <v>PORCA OLHAL EM ACO GALVANIZADO, ESPESSURA 16MM, ABERTURA 21MM</v>
      </c>
      <c r="D128" s="18" t="str">
        <f>VLOOKUP(B128,'SINAPI-INS'!$B:$F,3,FALSE)</f>
        <v>UN</v>
      </c>
      <c r="E128" s="34">
        <v>1</v>
      </c>
      <c r="F128" s="140">
        <f>VLOOKUP(B128,'SINAPI-INS'!$B:$F,5,FALSE)</f>
        <v>25.68</v>
      </c>
      <c r="G128" s="138">
        <f>IF(F128=0,VLOOKUP(B128,'SINAPI-INS'!$B:$G,6,FALSE),F128)</f>
        <v>25.68</v>
      </c>
      <c r="H128" s="14">
        <f t="shared" si="33"/>
        <v>25.68</v>
      </c>
    </row>
    <row r="129" spans="2:8" ht="30" x14ac:dyDescent="0.25">
      <c r="B129" s="56">
        <v>3398</v>
      </c>
      <c r="C129" s="13" t="str">
        <f>VLOOKUP(B129,'SINAPI-INS'!$B:$F,2,FALSE)</f>
        <v>ISOLADOR DE PORCELANA, TIPO ROLDANA, DIMENSOES DE *72* X *72* MM, PARA USO EM BAIXA TENSAO</v>
      </c>
      <c r="D129" s="18" t="str">
        <f>VLOOKUP(B129,'SINAPI-INS'!$B:$F,3,FALSE)</f>
        <v>UN</v>
      </c>
      <c r="E129" s="34">
        <v>3</v>
      </c>
      <c r="F129" s="140">
        <f>VLOOKUP(B129,'SINAPI-INS'!$B:$F,5,FALSE)</f>
        <v>4.79</v>
      </c>
      <c r="G129" s="138">
        <f>IF(F129=0,VLOOKUP(B129,'SINAPI-INS'!$B:$G,6,FALSE),F129)</f>
        <v>4.79</v>
      </c>
      <c r="H129" s="14">
        <f t="shared" si="33"/>
        <v>14.37</v>
      </c>
    </row>
    <row r="130" spans="2:8" x14ac:dyDescent="0.25">
      <c r="B130" s="56">
        <v>1874</v>
      </c>
      <c r="C130" s="13" t="str">
        <f>VLOOKUP(B130,'SINAPI-INS'!$B:$F,2,FALSE)</f>
        <v>CURVA 90 GRAUS, LONGA, DE PVC RIGIDO ROSCAVEL, DE 1 1/4", PARA ELETRODUTO</v>
      </c>
      <c r="D130" s="18" t="str">
        <f>VLOOKUP(B130,'SINAPI-INS'!$B:$F,3,FALSE)</f>
        <v>UN</v>
      </c>
      <c r="E130" s="34">
        <v>2</v>
      </c>
      <c r="F130" s="140">
        <f>VLOOKUP(B130,'SINAPI-INS'!$B:$F,5,FALSE)</f>
        <v>3.6</v>
      </c>
      <c r="G130" s="138">
        <f>IF(F130=0,VLOOKUP(B130,'SINAPI-INS'!$B:$G,6,FALSE),F130)</f>
        <v>3.6</v>
      </c>
      <c r="H130" s="14">
        <f t="shared" si="33"/>
        <v>7.2</v>
      </c>
    </row>
    <row r="131" spans="2:8" x14ac:dyDescent="0.25">
      <c r="B131" s="56">
        <v>40408</v>
      </c>
      <c r="C131" s="13" t="str">
        <f>VLOOKUP(B131,'SINAPI-INS'!$B:$F,2,FALSE)</f>
        <v>CURVA 180 GRAUS, DE PVC RIGIDO ROSCAVEL, DE 1 1/4", PARA ELETRODUTO</v>
      </c>
      <c r="D131" s="18" t="str">
        <f>VLOOKUP(B131,'SINAPI-INS'!$B:$F,3,FALSE)</f>
        <v>UN</v>
      </c>
      <c r="E131" s="34">
        <v>2</v>
      </c>
      <c r="F131" s="140">
        <f>VLOOKUP(B131,'SINAPI-INS'!$B:$F,5,FALSE)</f>
        <v>5.24</v>
      </c>
      <c r="G131" s="138">
        <f>IF(F131=0,VLOOKUP(B131,'SINAPI-INS'!$B:$G,6,FALSE),F131)</f>
        <v>5.24</v>
      </c>
      <c r="H131" s="14">
        <f t="shared" si="33"/>
        <v>10.48</v>
      </c>
    </row>
    <row r="132" spans="2:8" x14ac:dyDescent="0.25">
      <c r="B132" s="56">
        <v>1902</v>
      </c>
      <c r="C132" s="13" t="str">
        <f>VLOOKUP(B132,'SINAPI-INS'!$B:$F,2,FALSE)</f>
        <v>LUVA EM PVC RIGIDO ROSCAVEL, DE 1 1/4", PARA ELETRODUTO</v>
      </c>
      <c r="D132" s="18" t="str">
        <f>VLOOKUP(B132,'SINAPI-INS'!$B:$F,3,FALSE)</f>
        <v>UN</v>
      </c>
      <c r="E132" s="34">
        <v>4</v>
      </c>
      <c r="F132" s="140">
        <f>VLOOKUP(B132,'SINAPI-INS'!$B:$F,5,FALSE)</f>
        <v>1.98</v>
      </c>
      <c r="G132" s="138">
        <f>IF(F132=0,VLOOKUP(B132,'SINAPI-INS'!$B:$G,6,FALSE),F132)</f>
        <v>1.98</v>
      </c>
      <c r="H132" s="14">
        <f t="shared" si="33"/>
        <v>7.92</v>
      </c>
    </row>
    <row r="133" spans="2:8" x14ac:dyDescent="0.25">
      <c r="B133" s="56">
        <v>2684</v>
      </c>
      <c r="C133" s="13" t="str">
        <f>VLOOKUP(B133,'SINAPI-INS'!$B:$F,2,FALSE)</f>
        <v>ELETRODUTO DE PVC RIGIDO ROSCAVEL DE 1 1/4", SEM LUVA</v>
      </c>
      <c r="D133" s="18" t="str">
        <f>VLOOKUP(B133,'SINAPI-INS'!$B:$F,3,FALSE)</f>
        <v>M</v>
      </c>
      <c r="E133" s="34">
        <v>18</v>
      </c>
      <c r="F133" s="140">
        <f>VLOOKUP(B133,'SINAPI-INS'!$B:$F,5,FALSE)</f>
        <v>11.01</v>
      </c>
      <c r="G133" s="138">
        <f>IF(F133=0,VLOOKUP(B133,'SINAPI-INS'!$B:$G,6,FALSE),F133)</f>
        <v>11.01</v>
      </c>
      <c r="H133" s="14">
        <f t="shared" si="33"/>
        <v>198.18</v>
      </c>
    </row>
    <row r="134" spans="2:8" x14ac:dyDescent="0.25">
      <c r="B134" s="56">
        <v>406</v>
      </c>
      <c r="C134" s="13" t="str">
        <f>VLOOKUP(B134,'SINAPI-INS'!$B:$F,2,FALSE)</f>
        <v>FITA ACO INOX PARA CINTAR POSTE, L = 19 MM, E = 0,5 MM (ROLO DE 30M)</v>
      </c>
      <c r="D134" s="18" t="str">
        <f>VLOOKUP(B134,'SINAPI-INS'!$B:$F,3,FALSE)</f>
        <v>UN</v>
      </c>
      <c r="E134" s="34">
        <v>1</v>
      </c>
      <c r="F134" s="140">
        <f>VLOOKUP(B134,'SINAPI-INS'!$B:$F,5,FALSE)</f>
        <v>88.74</v>
      </c>
      <c r="G134" s="138">
        <f>IF(F134=0,VLOOKUP(B134,'SINAPI-INS'!$B:$G,6,FALSE),F134)</f>
        <v>88.74</v>
      </c>
      <c r="H134" s="14">
        <f t="shared" si="33"/>
        <v>88.74</v>
      </c>
    </row>
    <row r="135" spans="2:8" ht="30" x14ac:dyDescent="0.25">
      <c r="B135" s="56">
        <v>39809</v>
      </c>
      <c r="C135" s="13" t="str">
        <f>VLOOKUP(B135,'SINAPI-INS'!$B:$F,2,FALSE)</f>
        <v>CAIXA PARA MEDIDOR POLIFASICO, EM POLICARBONATO / TERMOPLASTICO, PARA ALOJAR 1 DISJUNTOR (PADRAO DA CONCESSIONARIA LOCAL)</v>
      </c>
      <c r="D135" s="18" t="str">
        <f>VLOOKUP(B135,'SINAPI-INS'!$B:$F,3,FALSE)</f>
        <v>UN</v>
      </c>
      <c r="E135" s="34">
        <v>1</v>
      </c>
      <c r="F135" s="140">
        <f>VLOOKUP(B135,'SINAPI-INS'!$B:$F,5,FALSE)</f>
        <v>180.04</v>
      </c>
      <c r="G135" s="138">
        <f>IF(F135=0,VLOOKUP(B135,'SINAPI-INS'!$B:$G,6,FALSE),F135)</f>
        <v>180.04</v>
      </c>
      <c r="H135" s="14">
        <f t="shared" si="33"/>
        <v>180.04</v>
      </c>
    </row>
    <row r="136" spans="2:8" x14ac:dyDescent="0.25">
      <c r="B136" s="56">
        <v>34623</v>
      </c>
      <c r="C136" s="13" t="str">
        <f>VLOOKUP(B136,'SINAPI-INS'!$B:$F,2,FALSE)</f>
        <v>DISJUNTOR TERMOMAGNETICO PARA TRILHO DIN (IEC), BIPOLAR, 40 - 50 A</v>
      </c>
      <c r="D136" s="18" t="str">
        <f>VLOOKUP(B136,'SINAPI-INS'!$B:$F,3,FALSE)</f>
        <v>UN</v>
      </c>
      <c r="E136" s="34">
        <v>1</v>
      </c>
      <c r="F136" s="140">
        <f>VLOOKUP(B136,'SINAPI-INS'!$B:$F,5,FALSE)</f>
        <v>51.47</v>
      </c>
      <c r="G136" s="138">
        <f>IF(F136=0,VLOOKUP(B136,'SINAPI-INS'!$B:$G,6,FALSE),F136)</f>
        <v>51.47</v>
      </c>
      <c r="H136" s="14">
        <f t="shared" si="33"/>
        <v>51.47</v>
      </c>
    </row>
    <row r="137" spans="2:8" ht="30" x14ac:dyDescent="0.25">
      <c r="B137" s="56">
        <v>980</v>
      </c>
      <c r="C137" s="13" t="str">
        <f>VLOOKUP(B137,'SINAPI-INS'!$B:$F,2,FALSE)</f>
        <v>CABO DE COBRE, FLEXIVEL, CLASSE 4 OU 5, ISOLACAO EM PVC/A, ANTICHAMA BWF-B, 1 CONDUTOR, 450/750 V, SECAO NOMINAL 10 MM2</v>
      </c>
      <c r="D137" s="18" t="str">
        <f>VLOOKUP(B137,'SINAPI-INS'!$B:$F,3,FALSE)</f>
        <v>M</v>
      </c>
      <c r="E137" s="34">
        <v>20</v>
      </c>
      <c r="F137" s="140">
        <f>VLOOKUP(B137,'SINAPI-INS'!$B:$F,5,FALSE)</f>
        <v>10.52</v>
      </c>
      <c r="G137" s="138">
        <f>IF(F137=0,VLOOKUP(B137,'SINAPI-INS'!$B:$G,6,FALSE),F137)</f>
        <v>10.52</v>
      </c>
      <c r="H137" s="14">
        <f t="shared" si="33"/>
        <v>210.4</v>
      </c>
    </row>
    <row r="138" spans="2:8" ht="30" x14ac:dyDescent="0.25">
      <c r="B138" s="56">
        <v>41480</v>
      </c>
      <c r="C138" s="13" t="str">
        <f>VLOOKUP(B138,'SINAPI-INS'!$B:$F,2,FALSE)</f>
        <v>CAIXA DE INSPECAO PARA ATERRAMENTO OU OUTRO USO, EM PVC, DN = 250 X 250 MM (INCLUIDA TAMPA EM FERRO FUNDIDO SEM ESCOTILHA)</v>
      </c>
      <c r="D138" s="18" t="str">
        <f>VLOOKUP(B138,'SINAPI-INS'!$B:$F,3,FALSE)</f>
        <v>UN</v>
      </c>
      <c r="E138" s="34">
        <v>1</v>
      </c>
      <c r="F138" s="140">
        <f>VLOOKUP(B138,'SINAPI-INS'!$B:$F,5,FALSE)</f>
        <v>49.49</v>
      </c>
      <c r="G138" s="138">
        <f>IF(F138=0,VLOOKUP(B138,'SINAPI-INS'!$B:$G,6,FALSE),F138)</f>
        <v>49.49</v>
      </c>
      <c r="H138" s="14">
        <f t="shared" si="33"/>
        <v>49.49</v>
      </c>
    </row>
    <row r="139" spans="2:8" ht="15" customHeight="1" x14ac:dyDescent="0.25">
      <c r="B139" s="56">
        <v>38056</v>
      </c>
      <c r="C139" s="13" t="str">
        <f>VLOOKUP(B139,'SINAPI-INS'!$B:$F,2,FALSE)</f>
        <v>GRAMPO METALICO TIPO U PARA HASTE DE ATERRAMENTO DE ATE 5/8", CONDUTOR DE 10 A 25 MM2</v>
      </c>
      <c r="D139" s="18" t="str">
        <f>VLOOKUP(B139,'SINAPI-INS'!$B:$F,3,FALSE)</f>
        <v>UN</v>
      </c>
      <c r="E139" s="34">
        <v>1</v>
      </c>
      <c r="F139" s="140">
        <f>VLOOKUP(B139,'SINAPI-INS'!$B:$F,5,FALSE)</f>
        <v>30.43</v>
      </c>
      <c r="G139" s="138">
        <f>IF(F139=0,VLOOKUP(B139,'SINAPI-INS'!$B:$G,6,FALSE),F139)</f>
        <v>30.43</v>
      </c>
      <c r="H139" s="14">
        <f t="shared" si="33"/>
        <v>30.43</v>
      </c>
    </row>
    <row r="140" spans="2:8" ht="30" x14ac:dyDescent="0.25">
      <c r="B140" s="56">
        <v>3379</v>
      </c>
      <c r="C140" s="13" t="str">
        <f>VLOOKUP(B140,'SINAPI-INS'!$B:$F,2,FALSE)</f>
        <v>HASTE DE ATERRAMENTO EM ACO COM 3,00 M DE COMPRIMENTO E DN = 5/8", REVESTIDA COM BAIXA CAMADA DE COBRE, SEM CONECTOR</v>
      </c>
      <c r="D140" s="18" t="str">
        <f>VLOOKUP(B140,'SINAPI-INS'!$B:$F,3,FALSE)</f>
        <v>UN</v>
      </c>
      <c r="E140" s="34">
        <v>1</v>
      </c>
      <c r="F140" s="140">
        <f>VLOOKUP(B140,'SINAPI-INS'!$B:$F,5,FALSE)</f>
        <v>59.65</v>
      </c>
      <c r="G140" s="138">
        <f>IF(F140=0,VLOOKUP(B140,'SINAPI-INS'!$B:$G,6,FALSE),F140)</f>
        <v>59.65</v>
      </c>
      <c r="H140" s="14">
        <f t="shared" si="33"/>
        <v>59.65</v>
      </c>
    </row>
    <row r="141" spans="2:8" x14ac:dyDescent="0.25">
      <c r="B141" s="56">
        <v>88247</v>
      </c>
      <c r="C141" s="13" t="str">
        <f>VLOOKUP(B141,'SINAPI-COMP'!$B:$G,2,FALSE)</f>
        <v>AUXILIAR DE ELETRICISTA COM ENCARGOS COMPLEMENTARES</v>
      </c>
      <c r="D141" s="9" t="str">
        <f>VLOOKUP(B141,'SINAPI-COMP'!$B:$G,3,FALSE)</f>
        <v>H</v>
      </c>
      <c r="E141" s="34">
        <v>3.5078</v>
      </c>
      <c r="F141" s="140">
        <f>VLOOKUP(B141,'SINAPI-COMP'!$B:$G,4,FALSE)</f>
        <v>21.69</v>
      </c>
      <c r="G141" s="138">
        <f t="shared" ref="G141" si="34">F141</f>
        <v>21.69</v>
      </c>
      <c r="H141" s="14">
        <f t="shared" si="33"/>
        <v>76.08</v>
      </c>
    </row>
    <row r="142" spans="2:8" x14ac:dyDescent="0.25">
      <c r="B142" s="56">
        <v>88264</v>
      </c>
      <c r="C142" s="13" t="str">
        <f>VLOOKUP(B142,'SINAPI-COMP'!$B:$G,2,FALSE)</f>
        <v>ELETRICISTA COM ENCARGOS COMPLEMENTARES</v>
      </c>
      <c r="D142" s="9" t="str">
        <f>VLOOKUP(B142,'SINAPI-COMP'!$B:$G,3,FALSE)</f>
        <v>H</v>
      </c>
      <c r="E142" s="34">
        <v>0.38969999999999999</v>
      </c>
      <c r="F142" s="140">
        <f>VLOOKUP(B142,'SINAPI-COMP'!$B:$G,4,FALSE)</f>
        <v>29.75</v>
      </c>
      <c r="G142" s="138">
        <f t="shared" ref="G142:G143" si="35">F142</f>
        <v>29.75</v>
      </c>
      <c r="H142" s="14">
        <f t="shared" si="33"/>
        <v>11.59</v>
      </c>
    </row>
    <row r="143" spans="2:8" ht="30" x14ac:dyDescent="0.25">
      <c r="B143" s="56">
        <v>101173</v>
      </c>
      <c r="C143" s="13" t="str">
        <f>VLOOKUP(B143,'SINAPI-COMP'!$B:$G,2,FALSE)</f>
        <v>ESTACA BROCA DE CONCRETO, DIÂMETRO DE 20CM, ESCAVAÇÃO MANUAL COM TRADO CONCHA, COM ARMADURA DE ARRANQUE. AF_05/2020</v>
      </c>
      <c r="D143" s="9" t="str">
        <f>VLOOKUP(B143,'SINAPI-COMP'!$B:$G,3,FALSE)</f>
        <v>M</v>
      </c>
      <c r="E143" s="34">
        <v>1.3</v>
      </c>
      <c r="F143" s="140">
        <f>VLOOKUP(B143,'SINAPI-COMP'!$B:$G,4,FALSE)</f>
        <v>58.86</v>
      </c>
      <c r="G143" s="138">
        <f t="shared" si="35"/>
        <v>58.86</v>
      </c>
      <c r="H143" s="14">
        <f t="shared" si="33"/>
        <v>76.510000000000005</v>
      </c>
    </row>
    <row r="144" spans="2:8" x14ac:dyDescent="0.25">
      <c r="B144" s="51"/>
      <c r="E144" s="51"/>
      <c r="F144" s="51"/>
      <c r="G144" s="51"/>
    </row>
    <row r="145" spans="2:9" ht="35.1" customHeight="1" x14ac:dyDescent="0.25">
      <c r="B145" s="113" t="s">
        <v>4612</v>
      </c>
      <c r="C145" s="114" t="s">
        <v>4611</v>
      </c>
      <c r="D145" s="98" t="s">
        <v>33</v>
      </c>
      <c r="E145" s="115"/>
      <c r="F145" s="115"/>
      <c r="G145" s="115"/>
      <c r="H145" s="105">
        <f>SUM(H146:H150)</f>
        <v>5.22</v>
      </c>
      <c r="I145" s="8"/>
    </row>
    <row r="146" spans="2:9" x14ac:dyDescent="0.25">
      <c r="B146" s="56">
        <v>122</v>
      </c>
      <c r="C146" s="13" t="str">
        <f>VLOOKUP(B146,'SINAPI-INS'!$B:$F,2,FALSE)</f>
        <v>ADESIVO PLASTICO PARA PVC, FRASCO COM *850* GR</v>
      </c>
      <c r="D146" s="18" t="str">
        <f>VLOOKUP(B146,'SINAPI-INS'!$B:$F,3,FALSE)</f>
        <v>UN</v>
      </c>
      <c r="E146" s="34">
        <v>8.9999999999999993E-3</v>
      </c>
      <c r="F146" s="140">
        <f>VLOOKUP(B146,'SINAPI-INS'!$B:$F,5,FALSE)</f>
        <v>76.56</v>
      </c>
      <c r="G146" s="138">
        <f>IF(F146=0,VLOOKUP(B146,'SINAPI-INS'!$B:$G,6,FALSE),F146)</f>
        <v>76.56</v>
      </c>
      <c r="H146" s="14">
        <f t="shared" ref="H146:H150" si="36">TRUNC(E146*G146,2)</f>
        <v>0.68</v>
      </c>
    </row>
    <row r="147" spans="2:9" x14ac:dyDescent="0.25">
      <c r="B147" s="56">
        <v>829</v>
      </c>
      <c r="C147" s="13" t="str">
        <f>VLOOKUP(B147,'SINAPI-INS'!$B:$F,2,FALSE)</f>
        <v>BUCHA DE REDUCAO DE PVC, SOLDAVEL, CURTA, COM 32 X 25 MM, PARA AGUA FRIA PREDIAL</v>
      </c>
      <c r="D147" s="18" t="str">
        <f>VLOOKUP(B147,'SINAPI-INS'!$B:$F,3,FALSE)</f>
        <v>UN</v>
      </c>
      <c r="E147" s="34">
        <v>1</v>
      </c>
      <c r="F147" s="140">
        <f>VLOOKUP(B147,'SINAPI-INS'!$B:$F,5,FALSE)</f>
        <v>1.05</v>
      </c>
      <c r="G147" s="138">
        <f>IF(F147=0,VLOOKUP(B147,'SINAPI-INS'!$B:$G,6,FALSE),F147)</f>
        <v>1.05</v>
      </c>
      <c r="H147" s="14">
        <f t="shared" si="36"/>
        <v>1.05</v>
      </c>
    </row>
    <row r="148" spans="2:9" x14ac:dyDescent="0.25">
      <c r="B148" s="56">
        <v>3767</v>
      </c>
      <c r="C148" s="13" t="str">
        <f>VLOOKUP(B148,'SINAPI-INS'!$B:$F,2,FALSE)</f>
        <v>LIXA EM FOLHA PARA PAREDE OU MADEIRA, NUMERO 120, COR VERMELHA</v>
      </c>
      <c r="D148" s="18" t="str">
        <f>VLOOKUP(B148,'SINAPI-INS'!$B:$F,3,FALSE)</f>
        <v>UN</v>
      </c>
      <c r="E148" s="34">
        <v>0.06</v>
      </c>
      <c r="F148" s="140">
        <f>VLOOKUP(B148,'SINAPI-INS'!$B:$F,5,FALSE)</f>
        <v>1.34</v>
      </c>
      <c r="G148" s="138">
        <f>IF(F148=0,VLOOKUP(B148,'SINAPI-INS'!$B:$G,6,FALSE),F148)</f>
        <v>1.34</v>
      </c>
      <c r="H148" s="14">
        <f t="shared" si="36"/>
        <v>0.08</v>
      </c>
    </row>
    <row r="149" spans="2:9" x14ac:dyDescent="0.25">
      <c r="B149" s="56">
        <v>20083</v>
      </c>
      <c r="C149" s="13" t="str">
        <f>VLOOKUP(B149,'SINAPI-INS'!$B:$F,2,FALSE)</f>
        <v>SOLUCAO PREPARADORA / LIMPADORA PARA PVC, FRASCO COM 1000 CM3</v>
      </c>
      <c r="D149" s="18" t="str">
        <f>VLOOKUP(B149,'SINAPI-INS'!$B:$F,3,FALSE)</f>
        <v>UN</v>
      </c>
      <c r="E149" s="34">
        <v>1.0999999999999999E-2</v>
      </c>
      <c r="F149" s="140">
        <f>VLOOKUP(B149,'SINAPI-INS'!$B:$F,5,FALSE)</f>
        <v>86.73</v>
      </c>
      <c r="G149" s="138">
        <f>IF(F149=0,VLOOKUP(B149,'SINAPI-INS'!$B:$G,6,FALSE),F149)</f>
        <v>86.73</v>
      </c>
      <c r="H149" s="14">
        <f t="shared" si="36"/>
        <v>0.95</v>
      </c>
    </row>
    <row r="150" spans="2:9" x14ac:dyDescent="0.25">
      <c r="B150" s="56">
        <v>88248</v>
      </c>
      <c r="C150" s="13" t="str">
        <f>VLOOKUP(B150,'SINAPI-COMP'!$B:$G,2,FALSE)</f>
        <v>AUXILIAR DE ENCANADOR OU BOMBEIRO HIDRÁULICO COM ENCARGOS COMPLEMENTARES</v>
      </c>
      <c r="D150" s="9" t="str">
        <f>VLOOKUP(B150,'SINAPI-COMP'!$B:$G,3,FALSE)</f>
        <v>H</v>
      </c>
      <c r="E150" s="34">
        <v>0.11899999999999999</v>
      </c>
      <c r="F150" s="140">
        <f>VLOOKUP(B150,'SINAPI-COMP'!$B:$G,4,FALSE)</f>
        <v>20.72</v>
      </c>
      <c r="G150" s="138">
        <f t="shared" ref="G150" si="37">F150</f>
        <v>20.72</v>
      </c>
      <c r="H150" s="14">
        <f t="shared" si="36"/>
        <v>2.46</v>
      </c>
    </row>
    <row r="151" spans="2:9" x14ac:dyDescent="0.25">
      <c r="B151" s="51"/>
      <c r="E151" s="51"/>
      <c r="F151" s="51"/>
      <c r="G151" s="51"/>
    </row>
    <row r="152" spans="2:9" ht="35.1" customHeight="1" x14ac:dyDescent="0.25">
      <c r="B152" s="113" t="s">
        <v>4629</v>
      </c>
      <c r="C152" s="114" t="s">
        <v>4628</v>
      </c>
      <c r="D152" s="98" t="s">
        <v>22</v>
      </c>
      <c r="E152" s="115"/>
      <c r="F152" s="115"/>
      <c r="G152" s="115"/>
      <c r="H152" s="105">
        <f>SUM(H153:H157)</f>
        <v>26.709999999999997</v>
      </c>
      <c r="I152" s="8"/>
    </row>
    <row r="153" spans="2:9" ht="30" x14ac:dyDescent="0.25">
      <c r="B153" s="56">
        <v>9813</v>
      </c>
      <c r="C153" s="13" t="str">
        <f>VLOOKUP(B153,'SINAPI-INS'!$B:$F,2,FALSE)</f>
        <v>TUBO DE POLIETILENO DE ALTA DENSIDADE (PEAD), PE-80, DE = 20 MM X 2,3 MM DE PAREDE, PARA LIGACAO DE AGUA PREDIAL (NBR 15561)</v>
      </c>
      <c r="D153" s="18" t="str">
        <f>VLOOKUP(B153,'SINAPI-INS'!$B:$F,3,FALSE)</f>
        <v>M</v>
      </c>
      <c r="E153" s="34">
        <v>1</v>
      </c>
      <c r="F153" s="140">
        <f>VLOOKUP(B153,'SINAPI-INS'!$B:$F,5,FALSE)</f>
        <v>0</v>
      </c>
      <c r="G153" s="138">
        <f>IF(F153=0,VLOOKUP(B153,'SINAPI-INS'!$B:$G,6,FALSE),F153)</f>
        <v>5.51</v>
      </c>
      <c r="H153" s="14">
        <f t="shared" ref="H153:H157" si="38">TRUNC(E153*G153,2)</f>
        <v>5.51</v>
      </c>
    </row>
    <row r="154" spans="2:9" x14ac:dyDescent="0.25">
      <c r="B154" s="56">
        <v>88267</v>
      </c>
      <c r="C154" s="13" t="str">
        <f>VLOOKUP(B154,'SINAPI-COMP'!$B:$G,2,FALSE)</f>
        <v>ENCANADOR OU BOMBEIRO HIDRÁULICO COM ENCARGOS COMPLEMENTARES</v>
      </c>
      <c r="D154" s="9" t="str">
        <f>VLOOKUP(B154,'SINAPI-COMP'!$B:$G,3,FALSE)</f>
        <v>H</v>
      </c>
      <c r="E154" s="34">
        <v>0.04</v>
      </c>
      <c r="F154" s="140">
        <f>VLOOKUP(B154,'SINAPI-COMP'!$B:$G,4,FALSE)</f>
        <v>25.71</v>
      </c>
      <c r="G154" s="138">
        <f t="shared" ref="G154" si="39">F154</f>
        <v>25.71</v>
      </c>
      <c r="H154" s="14">
        <f t="shared" si="38"/>
        <v>1.02</v>
      </c>
    </row>
    <row r="155" spans="2:9" x14ac:dyDescent="0.25">
      <c r="B155" s="56">
        <v>93358</v>
      </c>
      <c r="C155" s="13" t="str">
        <f>VLOOKUP(B155,'SINAPI-COMP'!$B:$G,2,FALSE)</f>
        <v>ESCAVAÇÃO MANUAL DE VALA. AF_09/2024</v>
      </c>
      <c r="D155" s="9" t="str">
        <f>VLOOKUP(B155,'SINAPI-COMP'!$B:$G,3,FALSE)</f>
        <v>M3</v>
      </c>
      <c r="E155" s="34">
        <v>0.18</v>
      </c>
      <c r="F155" s="140">
        <f>VLOOKUP(B155,'SINAPI-COMP'!$B:$G,4,FALSE)</f>
        <v>82.24</v>
      </c>
      <c r="G155" s="138">
        <f t="shared" ref="G155:G157" si="40">F155</f>
        <v>82.24</v>
      </c>
      <c r="H155" s="14">
        <f t="shared" si="38"/>
        <v>14.8</v>
      </c>
    </row>
    <row r="156" spans="2:9" x14ac:dyDescent="0.25">
      <c r="B156" s="56">
        <v>93382</v>
      </c>
      <c r="C156" s="13" t="str">
        <f>VLOOKUP(B156,'SINAPI-COMP'!$B:$G,2,FALSE)</f>
        <v>REATERRO MANUAL DE VALAS, COM COMPACTADOR DE SOLOS DE PERCUSSÃO. AF_08/2023</v>
      </c>
      <c r="D156" s="9" t="str">
        <f>VLOOKUP(B156,'SINAPI-COMP'!$B:$G,3,FALSE)</f>
        <v>M3</v>
      </c>
      <c r="E156" s="34">
        <v>0.18</v>
      </c>
      <c r="F156" s="140">
        <f>VLOOKUP(B156,'SINAPI-COMP'!$B:$G,4,FALSE)</f>
        <v>25.29</v>
      </c>
      <c r="G156" s="138">
        <f t="shared" si="40"/>
        <v>25.29</v>
      </c>
      <c r="H156" s="14">
        <f t="shared" si="38"/>
        <v>4.55</v>
      </c>
    </row>
    <row r="157" spans="2:9" x14ac:dyDescent="0.25">
      <c r="B157" s="56">
        <v>88316</v>
      </c>
      <c r="C157" s="13" t="str">
        <f>VLOOKUP(B157,'SINAPI-COMP'!$B:$G,2,FALSE)</f>
        <v>SERVENTE COM ENCARGOS COMPLEMENTARES</v>
      </c>
      <c r="D157" s="9" t="str">
        <f>VLOOKUP(B157,'SINAPI-COMP'!$B:$G,3,FALSE)</f>
        <v>H</v>
      </c>
      <c r="E157" s="34">
        <v>0.04</v>
      </c>
      <c r="F157" s="140">
        <f>VLOOKUP(B157,'SINAPI-COMP'!$B:$G,4,FALSE)</f>
        <v>20.79</v>
      </c>
      <c r="G157" s="138">
        <f t="shared" si="40"/>
        <v>20.79</v>
      </c>
      <c r="H157" s="14">
        <f t="shared" si="38"/>
        <v>0.83</v>
      </c>
    </row>
    <row r="158" spans="2:9" x14ac:dyDescent="0.25">
      <c r="B158" s="51"/>
      <c r="E158" s="51"/>
      <c r="F158" s="51"/>
      <c r="G158" s="51"/>
    </row>
    <row r="159" spans="2:9" ht="35.1" customHeight="1" x14ac:dyDescent="0.25">
      <c r="B159" s="113" t="s">
        <v>4633</v>
      </c>
      <c r="C159" s="114" t="s">
        <v>4631</v>
      </c>
      <c r="D159" s="98" t="s">
        <v>33</v>
      </c>
      <c r="E159" s="115"/>
      <c r="F159" s="115"/>
      <c r="G159" s="115"/>
      <c r="H159" s="105">
        <f>SUM(H160:H163)</f>
        <v>404.87999999999994</v>
      </c>
      <c r="I159" s="8"/>
    </row>
    <row r="160" spans="2:9" ht="30" x14ac:dyDescent="0.25">
      <c r="B160" s="56">
        <v>94703</v>
      </c>
      <c r="C160" s="13" t="str">
        <f>VLOOKUP(B160,'SINAPI-COMP'!$B:$G,2,FALSE)</f>
        <v>ADAPTADOR COM FLANGE E ANEL DE VEDAÇÃO, PVC, SOLDÁVEL, DN 25 MM X 3/4", INSTALADO EM RESERVAÇÃO PREDIAL DE ÁGUA - FORNECIMENTO E INSTALAÇÃO. AF_04/2024</v>
      </c>
      <c r="D160" s="9" t="str">
        <f>VLOOKUP(B160,'SINAPI-COMP'!$B:$G,3,FALSE)</f>
        <v>UN</v>
      </c>
      <c r="E160" s="34">
        <v>1</v>
      </c>
      <c r="F160" s="140">
        <f>VLOOKUP(B160,'SINAPI-COMP'!$B:$G,4,FALSE)</f>
        <v>20.36</v>
      </c>
      <c r="G160" s="138">
        <f t="shared" ref="G160:G163" si="41">F160</f>
        <v>20.36</v>
      </c>
      <c r="H160" s="14">
        <f t="shared" ref="H160:H163" si="42">TRUNC(E160*G160,2)</f>
        <v>20.36</v>
      </c>
    </row>
    <row r="161" spans="2:9" ht="30" x14ac:dyDescent="0.25">
      <c r="B161" s="56">
        <v>94704</v>
      </c>
      <c r="C161" s="13" t="str">
        <f>VLOOKUP(B161,'SINAPI-COMP'!$B:$G,2,FALSE)</f>
        <v>ADAPTADOR COM FLANGE E ANEL DE VEDAÇÃO, PVC, SOLDÁVEL, DN 32 MM X 1", INSTALADO EM RESERVAÇÃO PREDIAL DE ÁGUA - FORNECIMENTO E INSTALAÇÃO. AF_04/2024</v>
      </c>
      <c r="D161" s="9" t="str">
        <f>VLOOKUP(B161,'SINAPI-COMP'!$B:$G,3,FALSE)</f>
        <v>UN</v>
      </c>
      <c r="E161" s="34">
        <v>2</v>
      </c>
      <c r="F161" s="140">
        <f>VLOOKUP(B161,'SINAPI-COMP'!$B:$G,4,FALSE)</f>
        <v>27.59</v>
      </c>
      <c r="G161" s="138">
        <f t="shared" si="41"/>
        <v>27.59</v>
      </c>
      <c r="H161" s="14">
        <f t="shared" si="42"/>
        <v>55.18</v>
      </c>
    </row>
    <row r="162" spans="2:9" x14ac:dyDescent="0.25">
      <c r="B162" s="56">
        <v>102605</v>
      </c>
      <c r="C162" s="13" t="str">
        <f>VLOOKUP(B162,'SINAPI-COMP'!$B:$G,2,FALSE)</f>
        <v>CAIXA D´ÁGUA EM POLIETILENO, 500 LITROS - FORNECIMENTO E INSTALAÇÃO. AF_06/2021</v>
      </c>
      <c r="D162" s="9" t="str">
        <f>VLOOKUP(B162,'SINAPI-COMP'!$B:$G,3,FALSE)</f>
        <v>UN</v>
      </c>
      <c r="E162" s="34">
        <v>1</v>
      </c>
      <c r="F162" s="140">
        <f>VLOOKUP(B162,'SINAPI-COMP'!$B:$G,4,FALSE)</f>
        <v>285.52999999999997</v>
      </c>
      <c r="G162" s="138">
        <f t="shared" si="41"/>
        <v>285.52999999999997</v>
      </c>
      <c r="H162" s="14">
        <f t="shared" si="42"/>
        <v>285.52999999999997</v>
      </c>
    </row>
    <row r="163" spans="2:9" ht="15" customHeight="1" x14ac:dyDescent="0.25">
      <c r="B163" s="56">
        <v>94796</v>
      </c>
      <c r="C163" s="13" t="str">
        <f>VLOOKUP(B163,'SINAPI-COMP'!$B:$G,2,FALSE)</f>
        <v>TORNEIRA DE BOIA PARA CAIXA D'ÁGUA, ROSCÁVEL, 3/4" - FORNECIMENTO E INSTALAÇÃO. AF_08/2021</v>
      </c>
      <c r="D163" s="9" t="str">
        <f>VLOOKUP(B163,'SINAPI-COMP'!$B:$G,3,FALSE)</f>
        <v>UN</v>
      </c>
      <c r="E163" s="34">
        <v>1</v>
      </c>
      <c r="F163" s="140">
        <f>VLOOKUP(B163,'SINAPI-COMP'!$B:$G,4,FALSE)</f>
        <v>43.81</v>
      </c>
      <c r="G163" s="138">
        <f t="shared" si="41"/>
        <v>43.81</v>
      </c>
      <c r="H163" s="14">
        <f t="shared" si="42"/>
        <v>43.81</v>
      </c>
    </row>
    <row r="164" spans="2:9" x14ac:dyDescent="0.25">
      <c r="B164" s="51"/>
      <c r="E164" s="51"/>
      <c r="F164" s="51"/>
      <c r="G164" s="51"/>
    </row>
    <row r="165" spans="2:9" ht="20.100000000000001" customHeight="1" x14ac:dyDescent="0.25">
      <c r="B165" s="113" t="s">
        <v>4634</v>
      </c>
      <c r="C165" s="114" t="s">
        <v>4632</v>
      </c>
      <c r="D165" s="98" t="s">
        <v>33</v>
      </c>
      <c r="E165" s="115"/>
      <c r="F165" s="115"/>
      <c r="G165" s="115"/>
      <c r="H165" s="105">
        <f>SUM(H166:H171)</f>
        <v>293.85000000000002</v>
      </c>
      <c r="I165" s="8"/>
    </row>
    <row r="166" spans="2:9" ht="30" x14ac:dyDescent="0.25">
      <c r="B166" s="56">
        <v>1346</v>
      </c>
      <c r="C166" s="13" t="str">
        <f>VLOOKUP(B166,'SINAPI-INS'!$B:$F,2,FALSE)</f>
        <v>CHAPA/PAINEL DE MADEIRA COMPENSADA PLASTIFICADA (MADEIRITE PLASTIFICADO) PARA FORMA DE CONCRETO, DE 2200 X 1100 MM, E = 10 MM</v>
      </c>
      <c r="D166" s="18" t="str">
        <f>VLOOKUP(B166,'SINAPI-INS'!$B:$F,3,FALSE)</f>
        <v>M2</v>
      </c>
      <c r="E166" s="34">
        <v>1.5</v>
      </c>
      <c r="F166" s="140">
        <f>VLOOKUP(B166,'SINAPI-INS'!$B:$F,5,FALSE)</f>
        <v>58.8</v>
      </c>
      <c r="G166" s="138">
        <f>IF(F166=0,VLOOKUP(B166,'SINAPI-INS'!$B:$G,6,FALSE),F166)</f>
        <v>58.8</v>
      </c>
      <c r="H166" s="14">
        <f t="shared" ref="H166:H171" si="43">TRUNC(E166*G166,2)</f>
        <v>88.2</v>
      </c>
    </row>
    <row r="167" spans="2:9" x14ac:dyDescent="0.25">
      <c r="B167" s="56">
        <v>5071</v>
      </c>
      <c r="C167" s="13" t="str">
        <f>VLOOKUP(B167,'SINAPI-INS'!$B:$F,2,FALSE)</f>
        <v>PREGO DE ACO POLIDO COM CABECA 18 X 24 (2 1/4 X 10)</v>
      </c>
      <c r="D167" s="18" t="str">
        <f>VLOOKUP(B167,'SINAPI-INS'!$B:$F,3,FALSE)</f>
        <v>KG</v>
      </c>
      <c r="E167" s="34">
        <v>0.05</v>
      </c>
      <c r="F167" s="140">
        <f>VLOOKUP(B167,'SINAPI-INS'!$B:$F,5,FALSE)</f>
        <v>20.239999999999998</v>
      </c>
      <c r="G167" s="138">
        <f>IF(F167=0,VLOOKUP(B167,'SINAPI-INS'!$B:$G,6,FALSE),F167)</f>
        <v>20.239999999999998</v>
      </c>
      <c r="H167" s="14">
        <f t="shared" si="43"/>
        <v>1.01</v>
      </c>
    </row>
    <row r="168" spans="2:9" x14ac:dyDescent="0.25">
      <c r="B168" s="56">
        <v>6212</v>
      </c>
      <c r="C168" s="13" t="str">
        <f>VLOOKUP(B168,'SINAPI-INS'!$B:$F,2,FALSE)</f>
        <v>TABUA *2,5 X 30 CM EM PINUS, MISTA OU EQUIVALENTE DA REGIAO - BRUTA</v>
      </c>
      <c r="D168" s="18" t="str">
        <f>VLOOKUP(B168,'SINAPI-INS'!$B:$F,3,FALSE)</f>
        <v>M</v>
      </c>
      <c r="E168" s="34">
        <v>4</v>
      </c>
      <c r="F168" s="140">
        <f>VLOOKUP(B168,'SINAPI-INS'!$B:$F,5,FALSE)</f>
        <v>12</v>
      </c>
      <c r="G168" s="138">
        <f>IF(F168=0,VLOOKUP(B168,'SINAPI-INS'!$B:$G,6,FALSE),F168)</f>
        <v>12</v>
      </c>
      <c r="H168" s="14">
        <f t="shared" si="43"/>
        <v>48</v>
      </c>
    </row>
    <row r="169" spans="2:9" ht="30" x14ac:dyDescent="0.25">
      <c r="B169" s="56">
        <v>4425</v>
      </c>
      <c r="C169" s="13" t="str">
        <f>VLOOKUP(B169,'SINAPI-INS'!$B:$F,2,FALSE)</f>
        <v>VIGA NAO APARELHADA *6 X 12* CM, EM MACARANDUBA/MASSARANDUBA, ANGELIM OU EQUIVALENTE DA REGIAO - BRUTA</v>
      </c>
      <c r="D169" s="18" t="str">
        <f>VLOOKUP(B169,'SINAPI-INS'!$B:$F,3,FALSE)</f>
        <v>M</v>
      </c>
      <c r="E169" s="34">
        <v>3</v>
      </c>
      <c r="F169" s="140">
        <f>VLOOKUP(B169,'SINAPI-INS'!$B:$F,5,FALSE)</f>
        <v>28.98</v>
      </c>
      <c r="G169" s="138">
        <f>IF(F169=0,VLOOKUP(B169,'SINAPI-INS'!$B:$G,6,FALSE),F169)</f>
        <v>28.98</v>
      </c>
      <c r="H169" s="14">
        <f t="shared" si="43"/>
        <v>86.94</v>
      </c>
    </row>
    <row r="170" spans="2:9" x14ac:dyDescent="0.25">
      <c r="B170" s="56">
        <v>88239</v>
      </c>
      <c r="C170" s="13" t="str">
        <f>VLOOKUP(B170,'SINAPI-COMP'!$B:$G,2,FALSE)</f>
        <v>AJUDANTE DE CARPINTEIRO COM ENCARGOS COMPLEMENTARES</v>
      </c>
      <c r="D170" s="9" t="str">
        <f>VLOOKUP(B170,'SINAPI-COMP'!$B:$G,3,FALSE)</f>
        <v>H</v>
      </c>
      <c r="E170" s="34">
        <v>1.5</v>
      </c>
      <c r="F170" s="140">
        <f>VLOOKUP(B170,'SINAPI-COMP'!$B:$G,4,FALSE)</f>
        <v>21.1</v>
      </c>
      <c r="G170" s="138">
        <f t="shared" ref="G170:G171" si="44">F170</f>
        <v>21.1</v>
      </c>
      <c r="H170" s="14">
        <f t="shared" si="43"/>
        <v>31.65</v>
      </c>
    </row>
    <row r="171" spans="2:9" x14ac:dyDescent="0.25">
      <c r="B171" s="56">
        <v>88262</v>
      </c>
      <c r="C171" s="13" t="str">
        <f>VLOOKUP(B171,'SINAPI-COMP'!$B:$G,2,FALSE)</f>
        <v>CARPINTEIRO DE FORMAS COM ENCARGOS COMPLEMENTARES</v>
      </c>
      <c r="D171" s="9" t="str">
        <f>VLOOKUP(B171,'SINAPI-COMP'!$B:$G,3,FALSE)</f>
        <v>H</v>
      </c>
      <c r="E171" s="34">
        <v>1.5</v>
      </c>
      <c r="F171" s="140">
        <f>VLOOKUP(B171,'SINAPI-COMP'!$B:$G,4,FALSE)</f>
        <v>25.37</v>
      </c>
      <c r="G171" s="138">
        <f t="shared" si="44"/>
        <v>25.37</v>
      </c>
      <c r="H171" s="14">
        <f t="shared" si="43"/>
        <v>38.049999999999997</v>
      </c>
    </row>
    <row r="172" spans="2:9" x14ac:dyDescent="0.25">
      <c r="B172" s="60"/>
      <c r="C172" s="1"/>
      <c r="E172" s="61"/>
      <c r="F172" s="61"/>
      <c r="G172" s="51"/>
      <c r="H172" s="62"/>
    </row>
    <row r="173" spans="2:9" ht="97.5" customHeight="1" x14ac:dyDescent="0.25">
      <c r="B173" s="117" t="s">
        <v>4715</v>
      </c>
      <c r="C173" s="116" t="s">
        <v>4716</v>
      </c>
      <c r="D173" s="98" t="s">
        <v>33</v>
      </c>
      <c r="E173" s="115"/>
      <c r="F173" s="115"/>
      <c r="G173" s="115"/>
      <c r="H173" s="105">
        <f>SUM(H174:H186)</f>
        <v>428.28999999999996</v>
      </c>
    </row>
    <row r="174" spans="2:9" x14ac:dyDescent="0.25">
      <c r="B174" s="69" t="s">
        <v>5254</v>
      </c>
      <c r="C174" s="13" t="str">
        <f>VLOOKUP(B174,COTAÇÕES!$B:$H,2,FALSE)</f>
        <v>CAIXA HIDRÔMETRO SANESUL</v>
      </c>
      <c r="D174" s="9" t="str">
        <f>VLOOKUP(B174,COTAÇÕES!$B:$H,3,FALSE)</f>
        <v>UN</v>
      </c>
      <c r="E174" s="34">
        <v>1</v>
      </c>
      <c r="F174" s="140">
        <f>VLOOKUP(B174,COTAÇÕES!$B:$H,7,FALSE)</f>
        <v>165.75</v>
      </c>
      <c r="G174" s="138">
        <f t="shared" ref="G174:G177" si="45">F174</f>
        <v>165.75</v>
      </c>
      <c r="H174" s="14">
        <f t="shared" ref="H174:H186" si="46">TRUNC(E174*G174,2)</f>
        <v>165.75</v>
      </c>
      <c r="I174" s="17" t="s">
        <v>5257</v>
      </c>
    </row>
    <row r="175" spans="2:9" x14ac:dyDescent="0.25">
      <c r="B175" s="56">
        <v>3518</v>
      </c>
      <c r="C175" s="13" t="str">
        <f>VLOOKUP(B175,'SINAPI-INS'!$B:$F,2,FALSE)</f>
        <v>JOELHO PVC, SOLDAVEL, PB, 45 GRAUS, DN 50 MM, PARA ESGOTO PREDIAL</v>
      </c>
      <c r="D175" s="18" t="str">
        <f>VLOOKUP(B175,'SINAPI-INS'!$B:$F,3,FALSE)</f>
        <v>UN</v>
      </c>
      <c r="E175" s="34">
        <v>1</v>
      </c>
      <c r="F175" s="140">
        <f>VLOOKUP(B175,'SINAPI-INS'!$B:$F,5,FALSE)</f>
        <v>3.96</v>
      </c>
      <c r="G175" s="138">
        <f>IF(F175=0,VLOOKUP(B175,'SINAPI-INS'!$B:$G,6,FALSE),F175)</f>
        <v>3.96</v>
      </c>
      <c r="H175" s="14">
        <f t="shared" si="46"/>
        <v>3.96</v>
      </c>
    </row>
    <row r="176" spans="2:9" x14ac:dyDescent="0.25">
      <c r="B176" s="56">
        <v>9838</v>
      </c>
      <c r="C176" s="13" t="str">
        <f>VLOOKUP(B176,'SINAPI-INS'!$B:$F,2,FALSE)</f>
        <v>TUBO PVC SERIE NORMAL, DN 50 MM, PARA ESGOTO PREDIAL (NBR 5688)</v>
      </c>
      <c r="D176" s="18" t="str">
        <f>VLOOKUP(B176,'SINAPI-INS'!$B:$F,3,FALSE)</f>
        <v>M</v>
      </c>
      <c r="E176" s="34">
        <v>1.1000000000000001</v>
      </c>
      <c r="F176" s="140">
        <f>VLOOKUP(B176,'SINAPI-INS'!$B:$F,5,FALSE)</f>
        <v>11.24</v>
      </c>
      <c r="G176" s="138">
        <f>IF(F176=0,VLOOKUP(B176,'SINAPI-INS'!$B:$G,6,FALSE),F176)</f>
        <v>11.24</v>
      </c>
      <c r="H176" s="14">
        <f t="shared" si="46"/>
        <v>12.36</v>
      </c>
    </row>
    <row r="177" spans="2:9" ht="30" x14ac:dyDescent="0.25">
      <c r="B177" s="56">
        <v>103328</v>
      </c>
      <c r="C177" s="13" t="str">
        <f>VLOOKUP(B177,'SINAPI-COMP'!$B:$G,2,FALSE)</f>
        <v>ALVENARIA DE VEDAÇÃO DE BLOCOS CERÂMICOS FURADOS NA HORIZONTAL DE 9X19X19 CM (ESPESSURA 9 CM) E ARGAMASSA DE ASSENTAMENTO COM PREPARO EM BETONEIRA. AF_12/2021</v>
      </c>
      <c r="D177" s="9" t="str">
        <f>VLOOKUP(B177,'SINAPI-COMP'!$B:$G,3,FALSE)</f>
        <v>M2</v>
      </c>
      <c r="E177" s="34">
        <v>0.71</v>
      </c>
      <c r="F177" s="140">
        <f>VLOOKUP(B177,'SINAPI-COMP'!$B:$G,4,FALSE)</f>
        <v>91.59</v>
      </c>
      <c r="G177" s="138">
        <f t="shared" si="45"/>
        <v>91.59</v>
      </c>
      <c r="H177" s="14">
        <f t="shared" si="46"/>
        <v>65.02</v>
      </c>
    </row>
    <row r="178" spans="2:9" ht="30" x14ac:dyDescent="0.25">
      <c r="B178" s="56">
        <v>101159</v>
      </c>
      <c r="C178" s="13" t="str">
        <f>VLOOKUP(B178,'SINAPI-COMP'!$B:$G,2,FALSE)</f>
        <v>ALVENARIA DE VEDAÇÃO DE BLOCOS CERÂMICOS MACIÇOS DE 5X10X20CM (ESPESSURA 10CM) E ARGAMASSA DE ASSENTAMENTO COM PREPARO EM BETONEIRA. AF_05/2020</v>
      </c>
      <c r="D178" s="9" t="str">
        <f>VLOOKUP(B178,'SINAPI-COMP'!$B:$G,3,FALSE)</f>
        <v>M2</v>
      </c>
      <c r="E178" s="34">
        <v>0.32500000000000001</v>
      </c>
      <c r="F178" s="140">
        <f>VLOOKUP(B178,'SINAPI-COMP'!$B:$G,4,FALSE)</f>
        <v>134.24</v>
      </c>
      <c r="G178" s="138">
        <f t="shared" ref="G178:G186" si="47">F178</f>
        <v>134.24</v>
      </c>
      <c r="H178" s="14">
        <f t="shared" si="46"/>
        <v>43.62</v>
      </c>
    </row>
    <row r="179" spans="2:9" x14ac:dyDescent="0.25">
      <c r="B179" s="56">
        <v>88248</v>
      </c>
      <c r="C179" s="13" t="str">
        <f>VLOOKUP(B179,'SINAPI-COMP'!$B:$G,2,FALSE)</f>
        <v>AUXILIAR DE ENCANADOR OU BOMBEIRO HIDRÁULICO COM ENCARGOS COMPLEMENTARES</v>
      </c>
      <c r="D179" s="9" t="str">
        <f>VLOOKUP(B179,'SINAPI-COMP'!$B:$G,3,FALSE)</f>
        <v>H</v>
      </c>
      <c r="E179" s="34">
        <v>0.21690000000000001</v>
      </c>
      <c r="F179" s="140">
        <f>VLOOKUP(B179,'SINAPI-COMP'!$B:$G,4,FALSE)</f>
        <v>20.72</v>
      </c>
      <c r="G179" s="138">
        <f t="shared" si="47"/>
        <v>20.72</v>
      </c>
      <c r="H179" s="14">
        <f t="shared" si="46"/>
        <v>4.49</v>
      </c>
    </row>
    <row r="180" spans="2:9" ht="30" customHeight="1" x14ac:dyDescent="0.25">
      <c r="B180" s="56">
        <v>87893</v>
      </c>
      <c r="C180" s="13" t="str">
        <f>VLOOKUP(B180,'SINAPI-COMP'!$B:$G,2,FALSE)</f>
        <v>CHAPISCO APLICADO EM ALVENARIA (SEM PRESENÇA DE VÃOS) E ESTRUTURAS DE CONCRETO DE FACHADA, COM COLHER DE PEDREIRO. ARGAMASSA TRAÇO 1:3 COM PREPARO MANUAL. AF_10/2022</v>
      </c>
      <c r="D180" s="9" t="str">
        <f>VLOOKUP(B180,'SINAPI-COMP'!$B:$G,3,FALSE)</f>
        <v>M2</v>
      </c>
      <c r="E180" s="34">
        <v>2.0699999999999998</v>
      </c>
      <c r="F180" s="140">
        <f>VLOOKUP(B180,'SINAPI-COMP'!$B:$G,4,FALSE)</f>
        <v>6.94</v>
      </c>
      <c r="G180" s="138">
        <f t="shared" si="47"/>
        <v>6.94</v>
      </c>
      <c r="H180" s="14">
        <f t="shared" si="46"/>
        <v>14.36</v>
      </c>
    </row>
    <row r="181" spans="2:9" x14ac:dyDescent="0.25">
      <c r="B181" s="56">
        <v>88267</v>
      </c>
      <c r="C181" s="13" t="str">
        <f>VLOOKUP(B181,'SINAPI-COMP'!$B:$G,2,FALSE)</f>
        <v>ENCANADOR OU BOMBEIRO HIDRÁULICO COM ENCARGOS COMPLEMENTARES</v>
      </c>
      <c r="D181" s="9" t="str">
        <f>VLOOKUP(B181,'SINAPI-COMP'!$B:$G,3,FALSE)</f>
        <v>H</v>
      </c>
      <c r="E181" s="34">
        <v>0.21690000000000001</v>
      </c>
      <c r="F181" s="140">
        <f>VLOOKUP(B181,'SINAPI-COMP'!$B:$G,4,FALSE)</f>
        <v>25.71</v>
      </c>
      <c r="G181" s="138">
        <f t="shared" si="47"/>
        <v>25.71</v>
      </c>
      <c r="H181" s="14">
        <f t="shared" si="46"/>
        <v>5.57</v>
      </c>
    </row>
    <row r="182" spans="2:9" x14ac:dyDescent="0.25">
      <c r="B182" s="56">
        <v>93358</v>
      </c>
      <c r="C182" s="13" t="str">
        <f>VLOOKUP(B182,'SINAPI-COMP'!$B:$G,2,FALSE)</f>
        <v>ESCAVAÇÃO MANUAL DE VALA. AF_09/2024</v>
      </c>
      <c r="D182" s="9" t="str">
        <f>VLOOKUP(B182,'SINAPI-COMP'!$B:$G,3,FALSE)</f>
        <v>M3</v>
      </c>
      <c r="E182" s="34">
        <v>6.5000000000000002E-2</v>
      </c>
      <c r="F182" s="140">
        <f>VLOOKUP(B182,'SINAPI-COMP'!$B:$G,4,FALSE)</f>
        <v>82.24</v>
      </c>
      <c r="G182" s="138">
        <f t="shared" si="47"/>
        <v>82.24</v>
      </c>
      <c r="H182" s="14">
        <f t="shared" si="46"/>
        <v>5.34</v>
      </c>
    </row>
    <row r="183" spans="2:9" ht="45" x14ac:dyDescent="0.25">
      <c r="B183" s="56">
        <v>87529</v>
      </c>
      <c r="C183" s="13" t="str">
        <f>VLOOKUP(B183,'SINAPI-COMP'!$B:$G,2,FALSE)</f>
        <v>MASSA ÚNICA, EM ARGAMASSA TRAÇO 1:2:8, PREPARO MECÂNICO, APLICADA MANUALMENTE EM PAREDES INTERNAS DE AMBIENTES COM ÁREA ENTRE 5M² E 10M², E = 17,5MM, COM TALISCAS. AF_03/2024</v>
      </c>
      <c r="D183" s="9" t="str">
        <f>VLOOKUP(B183,'SINAPI-COMP'!$B:$G,3,FALSE)</f>
        <v>M2</v>
      </c>
      <c r="E183" s="34">
        <v>2.0699999999999998</v>
      </c>
      <c r="F183" s="140">
        <f>VLOOKUP(B183,'SINAPI-COMP'!$B:$G,4,FALSE)</f>
        <v>34.869999999999997</v>
      </c>
      <c r="G183" s="138">
        <f t="shared" si="47"/>
        <v>34.869999999999997</v>
      </c>
      <c r="H183" s="14">
        <f t="shared" si="46"/>
        <v>72.180000000000007</v>
      </c>
    </row>
    <row r="184" spans="2:9" ht="30" x14ac:dyDescent="0.25">
      <c r="B184" s="56">
        <v>90443</v>
      </c>
      <c r="C184" s="13" t="str">
        <f>VLOOKUP(B184,'SINAPI-COMP'!$B:$G,2,FALSE)</f>
        <v>RASGO LINEAR MANUAL EM ALVENARIA, PARA RAMAIS/ DISTRIBUIÇÃO DE INSTALAÇÕES HIDRÁULICAS, DIÂMETROS MENORES OU IGUAIS A 40 MM. AF_09/2023</v>
      </c>
      <c r="D184" s="9" t="str">
        <f>VLOOKUP(B184,'SINAPI-COMP'!$B:$G,3,FALSE)</f>
        <v>M</v>
      </c>
      <c r="E184" s="34">
        <v>1.1000000000000001</v>
      </c>
      <c r="F184" s="140">
        <f>VLOOKUP(B184,'SINAPI-COMP'!$B:$G,4,FALSE)</f>
        <v>7.39</v>
      </c>
      <c r="G184" s="138">
        <f t="shared" si="47"/>
        <v>7.39</v>
      </c>
      <c r="H184" s="14">
        <f t="shared" si="46"/>
        <v>8.1199999999999992</v>
      </c>
    </row>
    <row r="185" spans="2:9" x14ac:dyDescent="0.25">
      <c r="B185" s="56">
        <v>93382</v>
      </c>
      <c r="C185" s="13" t="str">
        <f>VLOOKUP(B185,'SINAPI-COMP'!$B:$G,2,FALSE)</f>
        <v>REATERRO MANUAL DE VALAS, COM COMPACTADOR DE SOLOS DE PERCUSSÃO. AF_08/2023</v>
      </c>
      <c r="D185" s="9" t="str">
        <f>VLOOKUP(B185,'SINAPI-COMP'!$B:$G,3,FALSE)</f>
        <v>M3</v>
      </c>
      <c r="E185" s="34">
        <v>3.2500000000000001E-2</v>
      </c>
      <c r="F185" s="140">
        <f>VLOOKUP(B185,'SINAPI-COMP'!$B:$G,4,FALSE)</f>
        <v>25.29</v>
      </c>
      <c r="G185" s="138">
        <f t="shared" si="47"/>
        <v>25.29</v>
      </c>
      <c r="H185" s="14">
        <f t="shared" si="46"/>
        <v>0.82</v>
      </c>
    </row>
    <row r="186" spans="2:9" ht="30" x14ac:dyDescent="0.25">
      <c r="B186" s="56">
        <v>90371</v>
      </c>
      <c r="C186" s="13" t="str">
        <f>VLOOKUP(B186,'SINAPI-COMP'!$B:$G,2,FALSE)</f>
        <v>REGISTRO DE ESFERA, PVC, ROSCÁVEL, COM VOLANTE, 3/4" - FORNECIMENTO E INSTALAÇÃO. AF_08/2021</v>
      </c>
      <c r="D186" s="9" t="str">
        <f>VLOOKUP(B186,'SINAPI-COMP'!$B:$G,3,FALSE)</f>
        <v>UN</v>
      </c>
      <c r="E186" s="34">
        <v>1</v>
      </c>
      <c r="F186" s="140">
        <f>VLOOKUP(B186,'SINAPI-COMP'!$B:$G,4,FALSE)</f>
        <v>26.7</v>
      </c>
      <c r="G186" s="138">
        <f t="shared" si="47"/>
        <v>26.7</v>
      </c>
      <c r="H186" s="14">
        <f t="shared" si="46"/>
        <v>26.7</v>
      </c>
    </row>
    <row r="187" spans="2:9" x14ac:dyDescent="0.25">
      <c r="B187" s="51"/>
      <c r="E187" s="51"/>
      <c r="F187" s="51"/>
      <c r="G187" s="51"/>
    </row>
    <row r="188" spans="2:9" ht="35.1" customHeight="1" x14ac:dyDescent="0.25">
      <c r="B188" s="113" t="s">
        <v>4654</v>
      </c>
      <c r="C188" s="114" t="s">
        <v>4655</v>
      </c>
      <c r="D188" s="98" t="s">
        <v>33</v>
      </c>
      <c r="E188" s="115"/>
      <c r="F188" s="115"/>
      <c r="G188" s="115"/>
      <c r="H188" s="105">
        <f>SUM(H189:H197)</f>
        <v>391.37999999999994</v>
      </c>
      <c r="I188" s="8"/>
    </row>
    <row r="189" spans="2:9" x14ac:dyDescent="0.25">
      <c r="B189" s="56">
        <v>122</v>
      </c>
      <c r="C189" s="13" t="str">
        <f>VLOOKUP(B189,'SINAPI-INS'!$B:$F,2,FALSE)</f>
        <v>ADESIVO PLASTICO PARA PVC, FRASCO COM *850* GR</v>
      </c>
      <c r="D189" s="18" t="str">
        <f>VLOOKUP(B189,'SINAPI-INS'!$B:$F,3,FALSE)</f>
        <v>UN</v>
      </c>
      <c r="E189" s="34">
        <v>1.6500000000000001E-2</v>
      </c>
      <c r="F189" s="140">
        <f>VLOOKUP(B189,'SINAPI-INS'!$B:$F,5,FALSE)</f>
        <v>76.56</v>
      </c>
      <c r="G189" s="138">
        <f>IF(F189=0,VLOOKUP(B189,'SINAPI-INS'!$B:$G,6,FALSE),F189)</f>
        <v>76.56</v>
      </c>
      <c r="H189" s="14">
        <f t="shared" ref="H189:H197" si="48">TRUNC(E189*G189,2)</f>
        <v>1.26</v>
      </c>
    </row>
    <row r="190" spans="2:9" ht="30" x14ac:dyDescent="0.25">
      <c r="B190" s="56">
        <v>41628</v>
      </c>
      <c r="C190" s="13" t="str">
        <f>VLOOKUP(B190,'SINAPI-INS'!$B:$F,2,FALSE)</f>
        <v>CAIXA DE CONCRETO ARMADO PRE-MOLDADO, COM FUNDO E TAMPA, DIMENSOES DE 0,40 X 0,40 X 0,40 M</v>
      </c>
      <c r="D190" s="18" t="str">
        <f>VLOOKUP(B190,'SINAPI-INS'!$B:$F,3,FALSE)</f>
        <v>UN</v>
      </c>
      <c r="E190" s="34">
        <v>1</v>
      </c>
      <c r="F190" s="140">
        <f>VLOOKUP(B190,'SINAPI-INS'!$B:$F,5,FALSE)</f>
        <v>369.14</v>
      </c>
      <c r="G190" s="138">
        <f>IF(F190=0,VLOOKUP(B190,'SINAPI-INS'!$B:$G,6,FALSE),F190)</f>
        <v>369.14</v>
      </c>
      <c r="H190" s="14">
        <f t="shared" si="48"/>
        <v>369.14</v>
      </c>
    </row>
    <row r="191" spans="2:9" x14ac:dyDescent="0.25">
      <c r="B191" s="56">
        <v>1379</v>
      </c>
      <c r="C191" s="13" t="str">
        <f>VLOOKUP(B191,'SINAPI-INS'!$B:$F,2,FALSE)</f>
        <v>CIMENTO PORTLAND COMPOSTO CP II-32</v>
      </c>
      <c r="D191" s="18" t="str">
        <f>VLOOKUP(B191,'SINAPI-INS'!$B:$F,3,FALSE)</f>
        <v>KG</v>
      </c>
      <c r="E191" s="34">
        <v>0.8</v>
      </c>
      <c r="F191" s="140">
        <f>VLOOKUP(B191,'SINAPI-INS'!$B:$F,5,FALSE)</f>
        <v>0.8</v>
      </c>
      <c r="G191" s="138">
        <f>IF(F191=0,VLOOKUP(B191,'SINAPI-INS'!$B:$G,6,FALSE),F191)</f>
        <v>0.8</v>
      </c>
      <c r="H191" s="14">
        <f t="shared" si="48"/>
        <v>0.64</v>
      </c>
    </row>
    <row r="192" spans="2:9" x14ac:dyDescent="0.25">
      <c r="B192" s="56">
        <v>3540</v>
      </c>
      <c r="C192" s="13" t="str">
        <f>VLOOKUP(B192,'SINAPI-INS'!$B:$F,2,FALSE)</f>
        <v>JOELHO PVC, SOLDAVEL, 90 GRAUS, 50 MM, COR MARROM, PARA AGUA FRIA PREDIAL</v>
      </c>
      <c r="D192" s="18" t="str">
        <f>VLOOKUP(B192,'SINAPI-INS'!$B:$F,3,FALSE)</f>
        <v>UN</v>
      </c>
      <c r="E192" s="34">
        <v>1</v>
      </c>
      <c r="F192" s="140">
        <f>VLOOKUP(B192,'SINAPI-INS'!$B:$F,5,FALSE)</f>
        <v>5.49</v>
      </c>
      <c r="G192" s="138">
        <f>IF(F192=0,VLOOKUP(B192,'SINAPI-INS'!$B:$G,6,FALSE),F192)</f>
        <v>5.49</v>
      </c>
      <c r="H192" s="14">
        <f t="shared" si="48"/>
        <v>5.49</v>
      </c>
    </row>
    <row r="193" spans="2:9" x14ac:dyDescent="0.25">
      <c r="B193" s="56">
        <v>38383</v>
      </c>
      <c r="C193" s="13" t="str">
        <f>VLOOKUP(B193,'SINAPI-INS'!$B:$F,2,FALSE)</f>
        <v>LIXA D'AGUA EM FOLHA, COR PRETA, GRAO 100</v>
      </c>
      <c r="D193" s="18" t="str">
        <f>VLOOKUP(B193,'SINAPI-INS'!$B:$F,3,FALSE)</f>
        <v>UN</v>
      </c>
      <c r="E193" s="34">
        <v>3.6700000000000003E-2</v>
      </c>
      <c r="F193" s="140">
        <f>VLOOKUP(B193,'SINAPI-INS'!$B:$F,5,FALSE)</f>
        <v>3.08</v>
      </c>
      <c r="G193" s="138">
        <f>IF(F193=0,VLOOKUP(B193,'SINAPI-INS'!$B:$G,6,FALSE),F193)</f>
        <v>3.08</v>
      </c>
      <c r="H193" s="14">
        <f t="shared" si="48"/>
        <v>0.11</v>
      </c>
    </row>
    <row r="194" spans="2:9" x14ac:dyDescent="0.25">
      <c r="B194" s="56">
        <v>20083</v>
      </c>
      <c r="C194" s="13" t="str">
        <f>VLOOKUP(B194,'SINAPI-INS'!$B:$F,2,FALSE)</f>
        <v>SOLUCAO PREPARADORA / LIMPADORA PARA PVC, FRASCO COM 1000 CM3</v>
      </c>
      <c r="D194" s="18" t="str">
        <f>VLOOKUP(B194,'SINAPI-INS'!$B:$F,3,FALSE)</f>
        <v>UN</v>
      </c>
      <c r="E194" s="34">
        <v>2.1999999999999999E-2</v>
      </c>
      <c r="F194" s="140">
        <f>VLOOKUP(B194,'SINAPI-INS'!$B:$F,5,FALSE)</f>
        <v>86.73</v>
      </c>
      <c r="G194" s="138">
        <f>IF(F194=0,VLOOKUP(B194,'SINAPI-INS'!$B:$G,6,FALSE),F194)</f>
        <v>86.73</v>
      </c>
      <c r="H194" s="14">
        <f t="shared" si="48"/>
        <v>1.9</v>
      </c>
    </row>
    <row r="195" spans="2:9" x14ac:dyDescent="0.25">
      <c r="B195" s="56">
        <v>9838</v>
      </c>
      <c r="C195" s="13" t="str">
        <f>VLOOKUP(B195,'SINAPI-INS'!$B:$F,2,FALSE)</f>
        <v>TUBO PVC SERIE NORMAL, DN 50 MM, PARA ESGOTO PREDIAL (NBR 5688)</v>
      </c>
      <c r="D195" s="18" t="str">
        <f>VLOOKUP(B195,'SINAPI-INS'!$B:$F,3,FALSE)</f>
        <v>M</v>
      </c>
      <c r="E195" s="34">
        <v>0.2</v>
      </c>
      <c r="F195" s="140">
        <f>VLOOKUP(B195,'SINAPI-INS'!$B:$F,5,FALSE)</f>
        <v>11.24</v>
      </c>
      <c r="G195" s="138">
        <f>IF(F195=0,VLOOKUP(B195,'SINAPI-INS'!$B:$G,6,FALSE),F195)</f>
        <v>11.24</v>
      </c>
      <c r="H195" s="14">
        <f t="shared" si="48"/>
        <v>2.2400000000000002</v>
      </c>
    </row>
    <row r="196" spans="2:9" x14ac:dyDescent="0.25">
      <c r="B196" s="56">
        <v>88267</v>
      </c>
      <c r="C196" s="13" t="str">
        <f>VLOOKUP(B196,'SINAPI-COMP'!$B:$G,2,FALSE)</f>
        <v>ENCANADOR OU BOMBEIRO HIDRÁULICO COM ENCARGOS COMPLEMENTARES</v>
      </c>
      <c r="D196" s="9" t="str">
        <f>VLOOKUP(B196,'SINAPI-COMP'!$B:$G,3,FALSE)</f>
        <v>H</v>
      </c>
      <c r="E196" s="34">
        <v>0.23183999999999999</v>
      </c>
      <c r="F196" s="140">
        <f>VLOOKUP(B196,'SINAPI-COMP'!$B:$G,4,FALSE)</f>
        <v>25.71</v>
      </c>
      <c r="G196" s="138">
        <f t="shared" ref="G196:G197" si="49">F196</f>
        <v>25.71</v>
      </c>
      <c r="H196" s="14">
        <f t="shared" si="48"/>
        <v>5.96</v>
      </c>
    </row>
    <row r="197" spans="2:9" x14ac:dyDescent="0.25">
      <c r="B197" s="56">
        <v>88316</v>
      </c>
      <c r="C197" s="13" t="str">
        <f>VLOOKUP(B197,'SINAPI-COMP'!$B:$G,2,FALSE)</f>
        <v>SERVENTE COM ENCARGOS COMPLEMENTARES</v>
      </c>
      <c r="D197" s="9" t="str">
        <f>VLOOKUP(B197,'SINAPI-COMP'!$B:$G,3,FALSE)</f>
        <v>H</v>
      </c>
      <c r="E197" s="34">
        <v>0.22334000000000001</v>
      </c>
      <c r="F197" s="140">
        <f>VLOOKUP(B197,'SINAPI-COMP'!$B:$G,4,FALSE)</f>
        <v>20.79</v>
      </c>
      <c r="G197" s="138">
        <f t="shared" si="49"/>
        <v>20.79</v>
      </c>
      <c r="H197" s="14">
        <f t="shared" si="48"/>
        <v>4.6399999999999997</v>
      </c>
    </row>
    <row r="198" spans="2:9" x14ac:dyDescent="0.25">
      <c r="B198" s="51"/>
      <c r="E198" s="51"/>
      <c r="F198" s="51"/>
      <c r="G198" s="51"/>
    </row>
    <row r="199" spans="2:9" ht="35.1" customHeight="1" x14ac:dyDescent="0.25">
      <c r="B199" s="113" t="s">
        <v>4656</v>
      </c>
      <c r="C199" s="114" t="s">
        <v>4657</v>
      </c>
      <c r="D199" s="98" t="s">
        <v>33</v>
      </c>
      <c r="E199" s="115"/>
      <c r="F199" s="115"/>
      <c r="G199" s="115"/>
      <c r="H199" s="105">
        <f>SUM(H200:H203)</f>
        <v>371.51</v>
      </c>
      <c r="I199" s="8"/>
    </row>
    <row r="200" spans="2:9" ht="30" x14ac:dyDescent="0.25">
      <c r="B200" s="56">
        <v>41628</v>
      </c>
      <c r="C200" s="13" t="str">
        <f>VLOOKUP(B200,'SINAPI-INS'!$B:$F,2,FALSE)</f>
        <v>CAIXA DE CONCRETO ARMADO PRE-MOLDADO, COM FUNDO E TAMPA, DIMENSOES DE 0,40 X 0,40 X 0,40 M</v>
      </c>
      <c r="D200" s="18" t="str">
        <f>VLOOKUP(B200,'SINAPI-INS'!$B:$F,3,FALSE)</f>
        <v>UN</v>
      </c>
      <c r="E200" s="34">
        <v>1</v>
      </c>
      <c r="F200" s="140">
        <f>VLOOKUP(B200,'SINAPI-INS'!$B:$F,5,FALSE)</f>
        <v>369.14</v>
      </c>
      <c r="G200" s="138">
        <f>IF(F200=0,VLOOKUP(B200,'SINAPI-INS'!$B:$G,6,FALSE),F200)</f>
        <v>369.14</v>
      </c>
      <c r="H200" s="14">
        <f t="shared" ref="H200:H203" si="50">TRUNC(E200*G200,2)</f>
        <v>369.14</v>
      </c>
    </row>
    <row r="201" spans="2:9" x14ac:dyDescent="0.25">
      <c r="B201" s="56">
        <v>1379</v>
      </c>
      <c r="C201" s="13" t="str">
        <f>VLOOKUP(B201,'SINAPI-INS'!$B:$F,2,FALSE)</f>
        <v>CIMENTO PORTLAND COMPOSTO CP II-32</v>
      </c>
      <c r="D201" s="18" t="str">
        <f>VLOOKUP(B201,'SINAPI-INS'!$B:$F,3,FALSE)</f>
        <v>KG</v>
      </c>
      <c r="E201" s="34">
        <v>0.8</v>
      </c>
      <c r="F201" s="140">
        <f>VLOOKUP(B201,'SINAPI-INS'!$B:$F,5,FALSE)</f>
        <v>0.8</v>
      </c>
      <c r="G201" s="138">
        <f>IF(F201=0,VLOOKUP(B201,'SINAPI-INS'!$B:$G,6,FALSE),F201)</f>
        <v>0.8</v>
      </c>
      <c r="H201" s="14">
        <f t="shared" si="50"/>
        <v>0.64</v>
      </c>
    </row>
    <row r="202" spans="2:9" x14ac:dyDescent="0.25">
      <c r="B202" s="56">
        <v>88267</v>
      </c>
      <c r="C202" s="13" t="str">
        <f>VLOOKUP(B202,'SINAPI-COMP'!$B:$G,2,FALSE)</f>
        <v>ENCANADOR OU BOMBEIRO HIDRÁULICO COM ENCARGOS COMPLEMENTARES</v>
      </c>
      <c r="D202" s="9" t="str">
        <f>VLOOKUP(B202,'SINAPI-COMP'!$B:$G,3,FALSE)</f>
        <v>H</v>
      </c>
      <c r="E202" s="34">
        <v>4.1500000000000002E-2</v>
      </c>
      <c r="F202" s="140">
        <f>VLOOKUP(B202,'SINAPI-COMP'!$B:$G,4,FALSE)</f>
        <v>25.71</v>
      </c>
      <c r="G202" s="138">
        <f t="shared" ref="G202:G203" si="51">F202</f>
        <v>25.71</v>
      </c>
      <c r="H202" s="14">
        <f t="shared" si="50"/>
        <v>1.06</v>
      </c>
    </row>
    <row r="203" spans="2:9" x14ac:dyDescent="0.25">
      <c r="B203" s="56">
        <v>88316</v>
      </c>
      <c r="C203" s="13" t="str">
        <f>VLOOKUP(B203,'SINAPI-COMP'!$B:$G,2,FALSE)</f>
        <v>SERVENTE COM ENCARGOS COMPLEMENTARES</v>
      </c>
      <c r="D203" s="9" t="str">
        <f>VLOOKUP(B203,'SINAPI-COMP'!$B:$G,3,FALSE)</f>
        <v>H</v>
      </c>
      <c r="E203" s="34">
        <v>3.2599999999999997E-2</v>
      </c>
      <c r="F203" s="140">
        <f>VLOOKUP(B203,'SINAPI-COMP'!$B:$G,4,FALSE)</f>
        <v>20.79</v>
      </c>
      <c r="G203" s="138">
        <f t="shared" si="51"/>
        <v>20.79</v>
      </c>
      <c r="H203" s="14">
        <f t="shared" si="50"/>
        <v>0.67</v>
      </c>
    </row>
    <row r="204" spans="2:9" x14ac:dyDescent="0.25">
      <c r="B204" s="51"/>
      <c r="E204" s="51"/>
      <c r="F204" s="51"/>
      <c r="G204" s="51"/>
    </row>
    <row r="205" spans="2:9" ht="20.100000000000001" customHeight="1" x14ac:dyDescent="0.25">
      <c r="B205" s="113" t="s">
        <v>4658</v>
      </c>
      <c r="C205" s="114" t="s">
        <v>4659</v>
      </c>
      <c r="D205" s="98" t="s">
        <v>33</v>
      </c>
      <c r="E205" s="115"/>
      <c r="F205" s="115"/>
      <c r="G205" s="115"/>
      <c r="H205" s="105">
        <f>SUM(H206:H211)</f>
        <v>28.29</v>
      </c>
      <c r="I205" s="8"/>
    </row>
    <row r="206" spans="2:9" x14ac:dyDescent="0.25">
      <c r="B206" s="56">
        <v>301</v>
      </c>
      <c r="C206" s="13" t="str">
        <f>VLOOKUP(B206,'SINAPI-INS'!$B:$F,2,FALSE)</f>
        <v>ANEL BORRACHA PARA TUBO ESGOTO PREDIAL, DN 100 MM (NBR 5688)</v>
      </c>
      <c r="D206" s="18" t="str">
        <f>VLOOKUP(B206,'SINAPI-INS'!$B:$F,3,FALSE)</f>
        <v>UN</v>
      </c>
      <c r="E206" s="34">
        <v>1</v>
      </c>
      <c r="F206" s="140">
        <f>VLOOKUP(B206,'SINAPI-INS'!$B:$F,5,FALSE)</f>
        <v>3</v>
      </c>
      <c r="G206" s="138">
        <f>IF(F206=0,VLOOKUP(B206,'SINAPI-INS'!$B:$G,6,FALSE),F206)</f>
        <v>3</v>
      </c>
      <c r="H206" s="14">
        <f t="shared" ref="H206:H211" si="52">TRUNC(E206*G206,2)</f>
        <v>3</v>
      </c>
    </row>
    <row r="207" spans="2:9" x14ac:dyDescent="0.25">
      <c r="B207" s="56">
        <v>296</v>
      </c>
      <c r="C207" s="13" t="str">
        <f>VLOOKUP(B207,'SINAPI-INS'!$B:$F,2,FALSE)</f>
        <v>ANEL BORRACHA PARA TUBO ESGOTO PREDIAL, DN 50 MM (NBR 5688)</v>
      </c>
      <c r="D207" s="18" t="str">
        <f>VLOOKUP(B207,'SINAPI-INS'!$B:$F,3,FALSE)</f>
        <v>UN</v>
      </c>
      <c r="E207" s="34">
        <v>1</v>
      </c>
      <c r="F207" s="140">
        <f>VLOOKUP(B207,'SINAPI-INS'!$B:$F,5,FALSE)</f>
        <v>1.69</v>
      </c>
      <c r="G207" s="138">
        <f>IF(F207=0,VLOOKUP(B207,'SINAPI-INS'!$B:$G,6,FALSE),F207)</f>
        <v>1.69</v>
      </c>
      <c r="H207" s="14">
        <f t="shared" si="52"/>
        <v>1.69</v>
      </c>
    </row>
    <row r="208" spans="2:9" x14ac:dyDescent="0.25">
      <c r="B208" s="56">
        <v>3659</v>
      </c>
      <c r="C208" s="13" t="str">
        <f>VLOOKUP(B208,'SINAPI-INS'!$B:$F,2,FALSE)</f>
        <v>JUNCAO SIMPLES DE REDUCAO, PVC, DN 100 X 50 MM, SERIE NORMAL PARA ESGOTO PREDIAL</v>
      </c>
      <c r="D208" s="18" t="str">
        <f>VLOOKUP(B208,'SINAPI-INS'!$B:$F,3,FALSE)</f>
        <v>UN</v>
      </c>
      <c r="E208" s="34">
        <v>1</v>
      </c>
      <c r="F208" s="140">
        <f>VLOOKUP(B208,'SINAPI-INS'!$B:$F,5,FALSE)</f>
        <v>19.559999999999999</v>
      </c>
      <c r="G208" s="138">
        <f>IF(F208=0,VLOOKUP(B208,'SINAPI-INS'!$B:$G,6,FALSE),F208)</f>
        <v>19.559999999999999</v>
      </c>
      <c r="H208" s="14">
        <f t="shared" si="52"/>
        <v>19.559999999999999</v>
      </c>
    </row>
    <row r="209" spans="2:9" ht="30" x14ac:dyDescent="0.25">
      <c r="B209" s="56">
        <v>20078</v>
      </c>
      <c r="C209" s="13" t="str">
        <f>VLOOKUP(B209,'SINAPI-INS'!$B:$F,2,FALSE)</f>
        <v>PASTA LUBRIFICANTE PARA TUBOS E CONEXOES COM JUNTA ELASTICA, EMBALAGEM DE *400* GR (USO EM PVC, ACO, POLIETILENO E OUTROS)</v>
      </c>
      <c r="D209" s="18" t="str">
        <f>VLOOKUP(B209,'SINAPI-INS'!$B:$F,3,FALSE)</f>
        <v>UN</v>
      </c>
      <c r="E209" s="34">
        <v>0.04</v>
      </c>
      <c r="F209" s="140">
        <f>VLOOKUP(B209,'SINAPI-INS'!$B:$F,5,FALSE)</f>
        <v>31.59</v>
      </c>
      <c r="G209" s="138">
        <f>IF(F209=0,VLOOKUP(B209,'SINAPI-INS'!$B:$G,6,FALSE),F209)</f>
        <v>31.59</v>
      </c>
      <c r="H209" s="14">
        <f t="shared" si="52"/>
        <v>1.26</v>
      </c>
    </row>
    <row r="210" spans="2:9" x14ac:dyDescent="0.25">
      <c r="B210" s="56">
        <v>88267</v>
      </c>
      <c r="C210" s="13" t="str">
        <f>VLOOKUP(B210,'SINAPI-COMP'!$B:$G,2,FALSE)</f>
        <v>ENCANADOR OU BOMBEIRO HIDRÁULICO COM ENCARGOS COMPLEMENTARES</v>
      </c>
      <c r="D210" s="9" t="str">
        <f>VLOOKUP(B210,'SINAPI-COMP'!$B:$G,3,FALSE)</f>
        <v>H</v>
      </c>
      <c r="E210" s="34">
        <v>0.06</v>
      </c>
      <c r="F210" s="140">
        <f>VLOOKUP(B210,'SINAPI-COMP'!$B:$G,4,FALSE)</f>
        <v>25.71</v>
      </c>
      <c r="G210" s="138">
        <f t="shared" ref="G210:G211" si="53">F210</f>
        <v>25.71</v>
      </c>
      <c r="H210" s="14">
        <f t="shared" si="52"/>
        <v>1.54</v>
      </c>
    </row>
    <row r="211" spans="2:9" x14ac:dyDescent="0.25">
      <c r="B211" s="56">
        <v>88316</v>
      </c>
      <c r="C211" s="13" t="str">
        <f>VLOOKUP(B211,'SINAPI-COMP'!$B:$G,2,FALSE)</f>
        <v>SERVENTE COM ENCARGOS COMPLEMENTARES</v>
      </c>
      <c r="D211" s="9" t="str">
        <f>VLOOKUP(B211,'SINAPI-COMP'!$B:$G,3,FALSE)</f>
        <v>H</v>
      </c>
      <c r="E211" s="34">
        <v>0.06</v>
      </c>
      <c r="F211" s="140">
        <f>VLOOKUP(B211,'SINAPI-COMP'!$B:$G,4,FALSE)</f>
        <v>20.79</v>
      </c>
      <c r="G211" s="138">
        <f t="shared" si="53"/>
        <v>20.79</v>
      </c>
      <c r="H211" s="14">
        <f t="shared" si="52"/>
        <v>1.24</v>
      </c>
    </row>
    <row r="212" spans="2:9" x14ac:dyDescent="0.25">
      <c r="B212" s="51"/>
      <c r="E212" s="51"/>
      <c r="F212" s="51"/>
      <c r="G212" s="51"/>
    </row>
    <row r="213" spans="2:9" ht="20.100000000000001" customHeight="1" x14ac:dyDescent="0.25">
      <c r="B213" s="113" t="s">
        <v>4660</v>
      </c>
      <c r="C213" s="114" t="s">
        <v>4663</v>
      </c>
      <c r="D213" s="98" t="s">
        <v>33</v>
      </c>
      <c r="E213" s="115"/>
      <c r="F213" s="115"/>
      <c r="G213" s="115"/>
      <c r="H213" s="105">
        <f>SUM(H214:H219)</f>
        <v>40.71</v>
      </c>
      <c r="I213" s="8"/>
    </row>
    <row r="214" spans="2:9" x14ac:dyDescent="0.25">
      <c r="B214" s="56">
        <v>301</v>
      </c>
      <c r="C214" s="13" t="str">
        <f>VLOOKUP(B214,'SINAPI-INS'!$B:$F,2,FALSE)</f>
        <v>ANEL BORRACHA PARA TUBO ESGOTO PREDIAL, DN 100 MM (NBR 5688)</v>
      </c>
      <c r="D214" s="18" t="str">
        <f>VLOOKUP(B214,'SINAPI-INS'!$B:$F,3,FALSE)</f>
        <v>UN</v>
      </c>
      <c r="E214" s="34">
        <v>1</v>
      </c>
      <c r="F214" s="140">
        <f>VLOOKUP(B214,'SINAPI-INS'!$B:$F,5,FALSE)</f>
        <v>3</v>
      </c>
      <c r="G214" s="138">
        <f>IF(F214=0,VLOOKUP(B214,'SINAPI-INS'!$B:$G,6,FALSE),F214)</f>
        <v>3</v>
      </c>
      <c r="H214" s="14">
        <f t="shared" ref="H214:H219" si="54">TRUNC(E214*G214,2)</f>
        <v>3</v>
      </c>
    </row>
    <row r="215" spans="2:9" x14ac:dyDescent="0.25">
      <c r="B215" s="56">
        <v>296</v>
      </c>
      <c r="C215" s="13" t="str">
        <f>VLOOKUP(B215,'SINAPI-INS'!$B:$F,2,FALSE)</f>
        <v>ANEL BORRACHA PARA TUBO ESGOTO PREDIAL, DN 50 MM (NBR 5688)</v>
      </c>
      <c r="D215" s="18" t="str">
        <f>VLOOKUP(B215,'SINAPI-INS'!$B:$F,3,FALSE)</f>
        <v>UN</v>
      </c>
      <c r="E215" s="34">
        <v>1</v>
      </c>
      <c r="F215" s="140">
        <f>VLOOKUP(B215,'SINAPI-INS'!$B:$F,5,FALSE)</f>
        <v>1.69</v>
      </c>
      <c r="G215" s="138">
        <f>IF(F215=0,VLOOKUP(B215,'SINAPI-INS'!$B:$G,6,FALSE),F215)</f>
        <v>1.69</v>
      </c>
      <c r="H215" s="14">
        <f t="shared" si="54"/>
        <v>1.69</v>
      </c>
    </row>
    <row r="216" spans="2:9" ht="30" x14ac:dyDescent="0.25">
      <c r="B216" s="56">
        <v>20078</v>
      </c>
      <c r="C216" s="13" t="str">
        <f>VLOOKUP(B216,'SINAPI-INS'!$B:$F,2,FALSE)</f>
        <v>PASTA LUBRIFICANTE PARA TUBOS E CONEXOES COM JUNTA ELASTICA, EMBALAGEM DE *400* GR (USO EM PVC, ACO, POLIETILENO E OUTROS)</v>
      </c>
      <c r="D216" s="18" t="str">
        <f>VLOOKUP(B216,'SINAPI-INS'!$B:$F,3,FALSE)</f>
        <v>UN</v>
      </c>
      <c r="E216" s="34">
        <v>9.1999999999999998E-2</v>
      </c>
      <c r="F216" s="140">
        <f>VLOOKUP(B216,'SINAPI-INS'!$B:$F,5,FALSE)</f>
        <v>31.59</v>
      </c>
      <c r="G216" s="138">
        <f>IF(F216=0,VLOOKUP(B216,'SINAPI-INS'!$B:$G,6,FALSE),F216)</f>
        <v>31.59</v>
      </c>
      <c r="H216" s="14">
        <f t="shared" si="54"/>
        <v>2.9</v>
      </c>
    </row>
    <row r="217" spans="2:9" x14ac:dyDescent="0.25">
      <c r="B217" s="56">
        <v>11655</v>
      </c>
      <c r="C217" s="13" t="str">
        <f>VLOOKUP(B217,'SINAPI-INS'!$B:$F,2,FALSE)</f>
        <v>TE SANITARIO DE REDUCAO, PVC, DN 100 X 50 MM, SERIE NORMAL, PARA ESGOTO PREDIAL</v>
      </c>
      <c r="D217" s="18" t="str">
        <f>VLOOKUP(B217,'SINAPI-INS'!$B:$F,3,FALSE)</f>
        <v>UN</v>
      </c>
      <c r="E217" s="34">
        <v>1</v>
      </c>
      <c r="F217" s="140">
        <f>VLOOKUP(B217,'SINAPI-INS'!$B:$F,5,FALSE)</f>
        <v>17.78</v>
      </c>
      <c r="G217" s="138">
        <f>IF(F217=0,VLOOKUP(B217,'SINAPI-INS'!$B:$G,6,FALSE),F217)</f>
        <v>17.78</v>
      </c>
      <c r="H217" s="14">
        <f t="shared" si="54"/>
        <v>17.78</v>
      </c>
    </row>
    <row r="218" spans="2:9" x14ac:dyDescent="0.25">
      <c r="B218" s="56">
        <v>88267</v>
      </c>
      <c r="C218" s="13" t="str">
        <f>VLOOKUP(B218,'SINAPI-COMP'!$B:$G,2,FALSE)</f>
        <v>ENCANADOR OU BOMBEIRO HIDRÁULICO COM ENCARGOS COMPLEMENTARES</v>
      </c>
      <c r="D218" s="9" t="str">
        <f>VLOOKUP(B218,'SINAPI-COMP'!$B:$G,3,FALSE)</f>
        <v>H</v>
      </c>
      <c r="E218" s="34">
        <v>0.33</v>
      </c>
      <c r="F218" s="140">
        <f>VLOOKUP(B218,'SINAPI-COMP'!$B:$G,4,FALSE)</f>
        <v>25.71</v>
      </c>
      <c r="G218" s="138">
        <f t="shared" ref="G218:G219" si="55">F218</f>
        <v>25.71</v>
      </c>
      <c r="H218" s="14">
        <f t="shared" si="54"/>
        <v>8.48</v>
      </c>
    </row>
    <row r="219" spans="2:9" x14ac:dyDescent="0.25">
      <c r="B219" s="56">
        <v>88316</v>
      </c>
      <c r="C219" s="13" t="str">
        <f>VLOOKUP(B219,'SINAPI-COMP'!$B:$G,2,FALSE)</f>
        <v>SERVENTE COM ENCARGOS COMPLEMENTARES</v>
      </c>
      <c r="D219" s="9" t="str">
        <f>VLOOKUP(B219,'SINAPI-COMP'!$B:$G,3,FALSE)</f>
        <v>H</v>
      </c>
      <c r="E219" s="34">
        <v>0.33</v>
      </c>
      <c r="F219" s="140">
        <f>VLOOKUP(B219,'SINAPI-COMP'!$B:$G,4,FALSE)</f>
        <v>20.79</v>
      </c>
      <c r="G219" s="138">
        <f t="shared" si="55"/>
        <v>20.79</v>
      </c>
      <c r="H219" s="14">
        <f t="shared" si="54"/>
        <v>6.86</v>
      </c>
    </row>
    <row r="220" spans="2:9" x14ac:dyDescent="0.25">
      <c r="B220" s="51"/>
      <c r="E220" s="51"/>
      <c r="F220" s="51"/>
      <c r="G220" s="51"/>
    </row>
    <row r="221" spans="2:9" ht="50.1" customHeight="1" x14ac:dyDescent="0.25">
      <c r="B221" s="113" t="s">
        <v>4661</v>
      </c>
      <c r="C221" s="114" t="s">
        <v>4701</v>
      </c>
      <c r="D221" s="98" t="s">
        <v>33</v>
      </c>
      <c r="E221" s="115"/>
      <c r="F221" s="115"/>
      <c r="G221" s="115"/>
      <c r="H221" s="105">
        <f>SUM(H222:H234)</f>
        <v>2092.37</v>
      </c>
      <c r="I221" s="8"/>
    </row>
    <row r="222" spans="2:9" ht="30" x14ac:dyDescent="0.25">
      <c r="B222" s="56">
        <v>12551</v>
      </c>
      <c r="C222" s="13" t="str">
        <f>VLOOKUP(B222,'SINAPI-INS'!$B:$F,2,FALSE)</f>
        <v>ANEL EM CONCRETO ARMADO, LISO, PARA POCOS DE VISITA, POCOS DE INSPECAO, FOSSAS SEPTICAS E SUMIDOUROS, SEM FUNDO, DIAMETRO INTERNO DE 1,20 M E ALTURA DE 0,50 M</v>
      </c>
      <c r="D222" s="18" t="str">
        <f>VLOOKUP(B222,'SINAPI-INS'!$B:$F,3,FALSE)</f>
        <v>UN</v>
      </c>
      <c r="E222" s="34">
        <v>4</v>
      </c>
      <c r="F222" s="140">
        <f>VLOOKUP(B222,'SINAPI-INS'!$B:$F,5,FALSE)</f>
        <v>336.96</v>
      </c>
      <c r="G222" s="138">
        <f>IF(F222=0,VLOOKUP(B222,'SINAPI-INS'!$B:$G,6,FALSE),F222)</f>
        <v>336.96</v>
      </c>
      <c r="H222" s="14">
        <f t="shared" ref="H222:H234" si="56">TRUNC(E222*G222,2)</f>
        <v>1347.84</v>
      </c>
    </row>
    <row r="223" spans="2:9" x14ac:dyDescent="0.25">
      <c r="B223" s="56">
        <v>1200</v>
      </c>
      <c r="C223" s="13" t="str">
        <f>VLOOKUP(B223,'SINAPI-INS'!$B:$F,2,FALSE)</f>
        <v>CAP PVC, SOLDAVEL, DN 100 MM, SERIE NORMAL, PARA ESGOTO PREDIAL</v>
      </c>
      <c r="D223" s="18" t="str">
        <f>VLOOKUP(B223,'SINAPI-INS'!$B:$F,3,FALSE)</f>
        <v>UN</v>
      </c>
      <c r="E223" s="34">
        <v>1</v>
      </c>
      <c r="F223" s="140">
        <f>VLOOKUP(B223,'SINAPI-INS'!$B:$F,5,FALSE)</f>
        <v>10.09</v>
      </c>
      <c r="G223" s="138">
        <f>IF(F223=0,VLOOKUP(B223,'SINAPI-INS'!$B:$G,6,FALSE),F223)</f>
        <v>10.09</v>
      </c>
      <c r="H223" s="14">
        <f t="shared" si="56"/>
        <v>10.09</v>
      </c>
    </row>
    <row r="224" spans="2:9" x14ac:dyDescent="0.25">
      <c r="B224" s="56">
        <v>3520</v>
      </c>
      <c r="C224" s="13" t="str">
        <f>VLOOKUP(B224,'SINAPI-INS'!$B:$F,2,FALSE)</f>
        <v>JOELHO PVC, SOLDAVEL, PB, 90 GRAUS, DN 100 MM, PARA ESGOTO PREDIAL</v>
      </c>
      <c r="D224" s="18" t="str">
        <f>VLOOKUP(B224,'SINAPI-INS'!$B:$F,3,FALSE)</f>
        <v>UN</v>
      </c>
      <c r="E224" s="34">
        <v>1</v>
      </c>
      <c r="F224" s="140">
        <f>VLOOKUP(B224,'SINAPI-INS'!$B:$F,5,FALSE)</f>
        <v>8.69</v>
      </c>
      <c r="G224" s="138">
        <f>IF(F224=0,VLOOKUP(B224,'SINAPI-INS'!$B:$G,6,FALSE),F224)</f>
        <v>8.69</v>
      </c>
      <c r="H224" s="14">
        <f t="shared" si="56"/>
        <v>8.69</v>
      </c>
    </row>
    <row r="225" spans="2:9" x14ac:dyDescent="0.25">
      <c r="B225" s="56">
        <v>41615</v>
      </c>
      <c r="C225" s="13" t="str">
        <f>VLOOKUP(B225,'SINAPI-INS'!$B:$F,2,FALSE)</f>
        <v>TAMPA DE CONCRETO ARMADO PARA FOSSA, D = *1,35* M, E = 0,05 M</v>
      </c>
      <c r="D225" s="18" t="str">
        <f>VLOOKUP(B225,'SINAPI-INS'!$B:$F,3,FALSE)</f>
        <v>UN</v>
      </c>
      <c r="E225" s="34">
        <v>1</v>
      </c>
      <c r="F225" s="140">
        <f>VLOOKUP(B225,'SINAPI-INS'!$B:$F,5,FALSE)</f>
        <v>265.13</v>
      </c>
      <c r="G225" s="138">
        <f>IF(F225=0,VLOOKUP(B225,'SINAPI-INS'!$B:$G,6,FALSE),F225)</f>
        <v>265.13</v>
      </c>
      <c r="H225" s="14">
        <f t="shared" si="56"/>
        <v>265.13</v>
      </c>
    </row>
    <row r="226" spans="2:9" x14ac:dyDescent="0.25">
      <c r="B226" s="56">
        <v>7091</v>
      </c>
      <c r="C226" s="13" t="str">
        <f>VLOOKUP(B226,'SINAPI-INS'!$B:$F,2,FALSE)</f>
        <v>TE SANITARIO, PVC, DN 100 X 100 MM, SERIE NORMAL, PARA ESGOTO PREDIAL</v>
      </c>
      <c r="D226" s="18" t="str">
        <f>VLOOKUP(B226,'SINAPI-INS'!$B:$F,3,FALSE)</f>
        <v>UN</v>
      </c>
      <c r="E226" s="34">
        <v>1</v>
      </c>
      <c r="F226" s="140">
        <f>VLOOKUP(B226,'SINAPI-INS'!$B:$F,5,FALSE)</f>
        <v>16.72</v>
      </c>
      <c r="G226" s="138">
        <f>IF(F226=0,VLOOKUP(B226,'SINAPI-INS'!$B:$G,6,FALSE),F226)</f>
        <v>16.72</v>
      </c>
      <c r="H226" s="14">
        <f t="shared" si="56"/>
        <v>16.72</v>
      </c>
    </row>
    <row r="227" spans="2:9" x14ac:dyDescent="0.25">
      <c r="B227" s="56">
        <v>9836</v>
      </c>
      <c r="C227" s="13" t="str">
        <f>VLOOKUP(B227,'SINAPI-INS'!$B:$F,2,FALSE)</f>
        <v>TUBO PVC SERIE NORMAL, DN 100 MM, PARA ESGOTO PREDIAL (NBR 5688)</v>
      </c>
      <c r="D227" s="18" t="str">
        <f>VLOOKUP(B227,'SINAPI-INS'!$B:$F,3,FALSE)</f>
        <v>M</v>
      </c>
      <c r="E227" s="34">
        <v>1.2</v>
      </c>
      <c r="F227" s="140">
        <f>VLOOKUP(B227,'SINAPI-INS'!$B:$F,5,FALSE)</f>
        <v>15.58</v>
      </c>
      <c r="G227" s="138">
        <f>IF(F227=0,VLOOKUP(B227,'SINAPI-INS'!$B:$G,6,FALSE),F227)</f>
        <v>15.58</v>
      </c>
      <c r="H227" s="14">
        <f t="shared" si="56"/>
        <v>18.690000000000001</v>
      </c>
    </row>
    <row r="228" spans="2:9" ht="45" x14ac:dyDescent="0.25">
      <c r="B228" s="56">
        <v>87292</v>
      </c>
      <c r="C228" s="13" t="str">
        <f>VLOOKUP(B228,'SINAPI-COMP'!$B:$G,2,FALSE)</f>
        <v>ARGAMASSA TRAÇO 1:2:8 (EM VOLUME DE CIMENTO, CAL E AREIA MÉDIA ÚMIDA) PARA EMBOÇO/MASSA ÚNICA/ASSENTAMENTO DE ALVENARIA DE VEDAÇÃO, PREPARO MECÂNICO COM BETONEIRA 400 L. AF_08/2019</v>
      </c>
      <c r="D228" s="9" t="str">
        <f>VLOOKUP(B228,'SINAPI-COMP'!$B:$G,3,FALSE)</f>
        <v>M3</v>
      </c>
      <c r="E228" s="34">
        <v>7.6E-3</v>
      </c>
      <c r="F228" s="140">
        <f>VLOOKUP(B228,'SINAPI-COMP'!$B:$G,4,FALSE)</f>
        <v>585.83000000000004</v>
      </c>
      <c r="G228" s="138">
        <f t="shared" ref="G228" si="57">F228</f>
        <v>585.83000000000004</v>
      </c>
      <c r="H228" s="14">
        <f t="shared" si="56"/>
        <v>4.45</v>
      </c>
    </row>
    <row r="229" spans="2:9" x14ac:dyDescent="0.25">
      <c r="B229" s="56">
        <v>93358</v>
      </c>
      <c r="C229" s="13" t="str">
        <f>VLOOKUP(B229,'SINAPI-COMP'!$B:$G,2,FALSE)</f>
        <v>ESCAVAÇÃO MANUAL DE VALA. AF_09/2024</v>
      </c>
      <c r="D229" s="9" t="str">
        <f>VLOOKUP(B229,'SINAPI-COMP'!$B:$G,3,FALSE)</f>
        <v>M3</v>
      </c>
      <c r="E229" s="34">
        <v>3.53</v>
      </c>
      <c r="F229" s="140">
        <f>VLOOKUP(B229,'SINAPI-COMP'!$B:$G,4,FALSE)</f>
        <v>82.24</v>
      </c>
      <c r="G229" s="138">
        <f t="shared" ref="G229:G234" si="58">F229</f>
        <v>82.24</v>
      </c>
      <c r="H229" s="14">
        <f t="shared" si="56"/>
        <v>290.3</v>
      </c>
    </row>
    <row r="230" spans="2:9" ht="30" x14ac:dyDescent="0.25">
      <c r="B230" s="56">
        <v>95240</v>
      </c>
      <c r="C230" s="13" t="str">
        <f>VLOOKUP(B230,'SINAPI-COMP'!$B:$G,2,FALSE)</f>
        <v>LASTRO DE CONCRETO MAGRO, APLICADO EM PISOS, LAJES SOBRE SOLO OU RADIERS, ESPESSURA DE 3 CM. AF_01/2024</v>
      </c>
      <c r="D230" s="9" t="str">
        <f>VLOOKUP(B230,'SINAPI-COMP'!$B:$G,3,FALSE)</f>
        <v>M2</v>
      </c>
      <c r="E230" s="34">
        <v>1.77</v>
      </c>
      <c r="F230" s="140">
        <f>VLOOKUP(B230,'SINAPI-COMP'!$B:$G,4,FALSE)</f>
        <v>18.11</v>
      </c>
      <c r="G230" s="138">
        <f t="shared" si="58"/>
        <v>18.11</v>
      </c>
      <c r="H230" s="14">
        <f t="shared" si="56"/>
        <v>32.049999999999997</v>
      </c>
    </row>
    <row r="231" spans="2:9" x14ac:dyDescent="0.25">
      <c r="B231" s="56">
        <v>88309</v>
      </c>
      <c r="C231" s="13" t="str">
        <f>VLOOKUP(B231,'SINAPI-COMP'!$B:$G,2,FALSE)</f>
        <v>PEDREIRO COM ENCARGOS COMPLEMENTARES</v>
      </c>
      <c r="D231" s="9" t="str">
        <f>VLOOKUP(B231,'SINAPI-COMP'!$B:$G,3,FALSE)</f>
        <v>H</v>
      </c>
      <c r="E231" s="34">
        <v>1.5562</v>
      </c>
      <c r="F231" s="140">
        <f>VLOOKUP(B231,'SINAPI-COMP'!$B:$G,4,FALSE)</f>
        <v>25.75</v>
      </c>
      <c r="G231" s="138">
        <f t="shared" si="58"/>
        <v>25.75</v>
      </c>
      <c r="H231" s="14">
        <f t="shared" si="56"/>
        <v>40.07</v>
      </c>
    </row>
    <row r="232" spans="2:9" ht="30" x14ac:dyDescent="0.25">
      <c r="B232" s="56">
        <v>101616</v>
      </c>
      <c r="C232" s="13" t="str">
        <f>VLOOKUP(B232,'SINAPI-COMP'!$B:$G,2,FALSE)</f>
        <v>PREPARO DE FUNDO DE VALA COM LARGURA MENOR QUE 1,5 M (ACERTO DO SOLO NATURAL). AF_08/2020</v>
      </c>
      <c r="D232" s="9" t="str">
        <f>VLOOKUP(B232,'SINAPI-COMP'!$B:$G,3,FALSE)</f>
        <v>M2</v>
      </c>
      <c r="E232" s="34">
        <v>1.77</v>
      </c>
      <c r="F232" s="140">
        <f>VLOOKUP(B232,'SINAPI-COMP'!$B:$G,4,FALSE)</f>
        <v>6.03</v>
      </c>
      <c r="G232" s="138">
        <f t="shared" si="58"/>
        <v>6.03</v>
      </c>
      <c r="H232" s="14">
        <f t="shared" si="56"/>
        <v>10.67</v>
      </c>
    </row>
    <row r="233" spans="2:9" x14ac:dyDescent="0.25">
      <c r="B233" s="56">
        <v>93382</v>
      </c>
      <c r="C233" s="13" t="str">
        <f>VLOOKUP(B233,'SINAPI-COMP'!$B:$G,2,FALSE)</f>
        <v>REATERRO MANUAL DE VALAS, COM COMPACTADOR DE SOLOS DE PERCUSSÃO. AF_08/2023</v>
      </c>
      <c r="D233" s="9" t="str">
        <f>VLOOKUP(B233,'SINAPI-COMP'!$B:$G,3,FALSE)</f>
        <v>M3</v>
      </c>
      <c r="E233" s="34">
        <v>0.88</v>
      </c>
      <c r="F233" s="140">
        <f>VLOOKUP(B233,'SINAPI-COMP'!$B:$G,4,FALSE)</f>
        <v>25.29</v>
      </c>
      <c r="G233" s="138">
        <f t="shared" si="58"/>
        <v>25.29</v>
      </c>
      <c r="H233" s="14">
        <f t="shared" si="56"/>
        <v>22.25</v>
      </c>
    </row>
    <row r="234" spans="2:9" x14ac:dyDescent="0.25">
      <c r="B234" s="56">
        <v>88316</v>
      </c>
      <c r="C234" s="13" t="str">
        <f>VLOOKUP(B234,'SINAPI-COMP'!$B:$G,2,FALSE)</f>
        <v>SERVENTE COM ENCARGOS COMPLEMENTARES</v>
      </c>
      <c r="D234" s="9" t="str">
        <f>VLOOKUP(B234,'SINAPI-COMP'!$B:$G,3,FALSE)</f>
        <v>H</v>
      </c>
      <c r="E234" s="34">
        <v>1.2228000000000001</v>
      </c>
      <c r="F234" s="140">
        <f>VLOOKUP(B234,'SINAPI-COMP'!$B:$G,4,FALSE)</f>
        <v>20.79</v>
      </c>
      <c r="G234" s="138">
        <f t="shared" si="58"/>
        <v>20.79</v>
      </c>
      <c r="H234" s="14">
        <f t="shared" si="56"/>
        <v>25.42</v>
      </c>
    </row>
    <row r="235" spans="2:9" x14ac:dyDescent="0.25">
      <c r="B235" s="51"/>
      <c r="E235" s="51"/>
      <c r="F235" s="51"/>
      <c r="G235" s="51"/>
    </row>
    <row r="236" spans="2:9" ht="50.1" customHeight="1" x14ac:dyDescent="0.25">
      <c r="B236" s="113" t="s">
        <v>4662</v>
      </c>
      <c r="C236" s="114" t="s">
        <v>4702</v>
      </c>
      <c r="D236" s="98" t="s">
        <v>33</v>
      </c>
      <c r="E236" s="115"/>
      <c r="F236" s="115"/>
      <c r="G236" s="115"/>
      <c r="H236" s="105">
        <f>SUM(H237:H247)</f>
        <v>1956.8999999999996</v>
      </c>
      <c r="I236" s="8"/>
    </row>
    <row r="237" spans="2:9" x14ac:dyDescent="0.25">
      <c r="B237" s="56">
        <v>41638</v>
      </c>
      <c r="C237" s="13" t="str">
        <f>VLOOKUP(B237,'SINAPI-INS'!$B:$F,2,FALSE)</f>
        <v>ANEL DE CONCRETO ARMADO, COM FUROS/DRENO PARA SUMIDOURO, D = 1,00 M, H = 0,50M</v>
      </c>
      <c r="D237" s="18" t="str">
        <f>VLOOKUP(B237,'SINAPI-INS'!$B:$F,3,FALSE)</f>
        <v>UN</v>
      </c>
      <c r="E237" s="34">
        <v>6</v>
      </c>
      <c r="F237" s="140">
        <f>VLOOKUP(B237,'SINAPI-INS'!$B:$F,5,FALSE)</f>
        <v>214.97</v>
      </c>
      <c r="G237" s="138">
        <f>IF(F237=0,VLOOKUP(B237,'SINAPI-INS'!$B:$G,6,FALSE),F237)</f>
        <v>214.97</v>
      </c>
      <c r="H237" s="14">
        <f t="shared" ref="H237:H247" si="59">TRUNC(E237*G237,2)</f>
        <v>1289.82</v>
      </c>
    </row>
    <row r="238" spans="2:9" x14ac:dyDescent="0.25">
      <c r="B238" s="56">
        <v>1200</v>
      </c>
      <c r="C238" s="13" t="str">
        <f>VLOOKUP(B238,'SINAPI-INS'!$B:$F,2,FALSE)</f>
        <v>CAP PVC, SOLDAVEL, DN 100 MM, SERIE NORMAL, PARA ESGOTO PREDIAL</v>
      </c>
      <c r="D238" s="18" t="str">
        <f>VLOOKUP(B238,'SINAPI-INS'!$B:$F,3,FALSE)</f>
        <v>UN</v>
      </c>
      <c r="E238" s="34">
        <v>1</v>
      </c>
      <c r="F238" s="140">
        <f>VLOOKUP(B238,'SINAPI-INS'!$B:$F,5,FALSE)</f>
        <v>10.09</v>
      </c>
      <c r="G238" s="138">
        <f>IF(F238=0,VLOOKUP(B238,'SINAPI-INS'!$B:$G,6,FALSE),F238)</f>
        <v>10.09</v>
      </c>
      <c r="H238" s="14">
        <f t="shared" si="59"/>
        <v>10.09</v>
      </c>
    </row>
    <row r="239" spans="2:9" x14ac:dyDescent="0.25">
      <c r="B239" s="56">
        <v>3520</v>
      </c>
      <c r="C239" s="13" t="str">
        <f>VLOOKUP(B239,'SINAPI-INS'!$B:$F,2,FALSE)</f>
        <v>JOELHO PVC, SOLDAVEL, PB, 90 GRAUS, DN 100 MM, PARA ESGOTO PREDIAL</v>
      </c>
      <c r="D239" s="18" t="str">
        <f>VLOOKUP(B239,'SINAPI-INS'!$B:$F,3,FALSE)</f>
        <v>UN</v>
      </c>
      <c r="E239" s="34">
        <v>1</v>
      </c>
      <c r="F239" s="140">
        <f>VLOOKUP(B239,'SINAPI-INS'!$B:$F,5,FALSE)</f>
        <v>8.69</v>
      </c>
      <c r="G239" s="138">
        <f>IF(F239=0,VLOOKUP(B239,'SINAPI-INS'!$B:$G,6,FALSE),F239)</f>
        <v>8.69</v>
      </c>
      <c r="H239" s="14">
        <f t="shared" si="59"/>
        <v>8.69</v>
      </c>
    </row>
    <row r="240" spans="2:9" x14ac:dyDescent="0.25">
      <c r="B240" s="56">
        <v>4718</v>
      </c>
      <c r="C240" s="13" t="str">
        <f>VLOOKUP(B240,'SINAPI-INS'!$B:$F,2,FALSE)</f>
        <v>PEDRA BRITADA N. 2 (19 A 38 MM) POSTO PEDREIRA/FORNECEDOR, SEM FRETE</v>
      </c>
      <c r="D240" s="18" t="str">
        <f>VLOOKUP(B240,'SINAPI-INS'!$B:$F,3,FALSE)</f>
        <v>M3</v>
      </c>
      <c r="E240" s="34">
        <v>0.39</v>
      </c>
      <c r="F240" s="140">
        <f>VLOOKUP(B240,'SINAPI-INS'!$B:$F,5,FALSE)</f>
        <v>99.4</v>
      </c>
      <c r="G240" s="138">
        <f>IF(F240=0,VLOOKUP(B240,'SINAPI-INS'!$B:$G,6,FALSE),F240)</f>
        <v>99.4</v>
      </c>
      <c r="H240" s="14">
        <f t="shared" si="59"/>
        <v>38.76</v>
      </c>
    </row>
    <row r="241" spans="2:9" x14ac:dyDescent="0.25">
      <c r="B241" s="56">
        <v>41614</v>
      </c>
      <c r="C241" s="13" t="str">
        <f>VLOOKUP(B241,'SINAPI-INS'!$B:$F,2,FALSE)</f>
        <v>TAMPA DE CONCRETO ARMADO PARA FOSSA, D = *1,10* M, E = 0,05 M</v>
      </c>
      <c r="D241" s="18" t="str">
        <f>VLOOKUP(B241,'SINAPI-INS'!$B:$F,3,FALSE)</f>
        <v>UN</v>
      </c>
      <c r="E241" s="34">
        <v>1</v>
      </c>
      <c r="F241" s="140">
        <f>VLOOKUP(B241,'SINAPI-INS'!$B:$F,5,FALSE)</f>
        <v>171.54</v>
      </c>
      <c r="G241" s="138">
        <f>IF(F241=0,VLOOKUP(B241,'SINAPI-INS'!$B:$G,6,FALSE),F241)</f>
        <v>171.54</v>
      </c>
      <c r="H241" s="14">
        <f t="shared" si="59"/>
        <v>171.54</v>
      </c>
    </row>
    <row r="242" spans="2:9" x14ac:dyDescent="0.25">
      <c r="B242" s="56">
        <v>9836</v>
      </c>
      <c r="C242" s="13" t="str">
        <f>VLOOKUP(B242,'SINAPI-INS'!$B:$F,2,FALSE)</f>
        <v>TUBO PVC SERIE NORMAL, DN 100 MM, PARA ESGOTO PREDIAL (NBR 5688)</v>
      </c>
      <c r="D242" s="18" t="str">
        <f>VLOOKUP(B242,'SINAPI-INS'!$B:$F,3,FALSE)</f>
        <v>M</v>
      </c>
      <c r="E242" s="34">
        <v>0.2</v>
      </c>
      <c r="F242" s="140">
        <f>VLOOKUP(B242,'SINAPI-INS'!$B:$F,5,FALSE)</f>
        <v>15.58</v>
      </c>
      <c r="G242" s="138">
        <f>IF(F242=0,VLOOKUP(B242,'SINAPI-INS'!$B:$G,6,FALSE),F242)</f>
        <v>15.58</v>
      </c>
      <c r="H242" s="14">
        <f t="shared" si="59"/>
        <v>3.11</v>
      </c>
    </row>
    <row r="243" spans="2:9" ht="45" x14ac:dyDescent="0.25">
      <c r="B243" s="56">
        <v>87292</v>
      </c>
      <c r="C243" s="13" t="str">
        <f>VLOOKUP(B243,'SINAPI-COMP'!$B:$G,2,FALSE)</f>
        <v>ARGAMASSA TRAÇO 1:2:8 (EM VOLUME DE CIMENTO, CAL E AREIA MÉDIA ÚMIDA) PARA EMBOÇO/MASSA ÚNICA/ASSENTAMENTO DE ALVENARIA DE VEDAÇÃO, PREPARO MECÂNICO COM BETONEIRA 400 L. AF_08/2019</v>
      </c>
      <c r="D243" s="9" t="str">
        <f>VLOOKUP(B243,'SINAPI-COMP'!$B:$G,3,FALSE)</f>
        <v>M3</v>
      </c>
      <c r="E243" s="34">
        <v>9.4000000000000004E-3</v>
      </c>
      <c r="F243" s="140">
        <f>VLOOKUP(B243,'SINAPI-COMP'!$B:$G,4,FALSE)</f>
        <v>585.83000000000004</v>
      </c>
      <c r="G243" s="138">
        <f t="shared" ref="G243" si="60">F243</f>
        <v>585.83000000000004</v>
      </c>
      <c r="H243" s="14">
        <f t="shared" si="59"/>
        <v>5.5</v>
      </c>
    </row>
    <row r="244" spans="2:9" x14ac:dyDescent="0.25">
      <c r="B244" s="56">
        <v>93358</v>
      </c>
      <c r="C244" s="13" t="str">
        <f>VLOOKUP(B244,'SINAPI-COMP'!$B:$G,2,FALSE)</f>
        <v>ESCAVAÇÃO MANUAL DE VALA. AF_09/2024</v>
      </c>
      <c r="D244" s="9" t="str">
        <f>VLOOKUP(B244,'SINAPI-COMP'!$B:$G,3,FALSE)</f>
        <v>M3</v>
      </c>
      <c r="E244" s="34">
        <v>3.98</v>
      </c>
      <c r="F244" s="140">
        <f>VLOOKUP(B244,'SINAPI-COMP'!$B:$G,4,FALSE)</f>
        <v>82.24</v>
      </c>
      <c r="G244" s="138">
        <f t="shared" ref="G244:G247" si="61">F244</f>
        <v>82.24</v>
      </c>
      <c r="H244" s="14">
        <f t="shared" si="59"/>
        <v>327.31</v>
      </c>
    </row>
    <row r="245" spans="2:9" x14ac:dyDescent="0.25">
      <c r="B245" s="56">
        <v>88309</v>
      </c>
      <c r="C245" s="13" t="str">
        <f>VLOOKUP(B245,'SINAPI-COMP'!$B:$G,2,FALSE)</f>
        <v>PEDREIRO COM ENCARGOS COMPLEMENTARES</v>
      </c>
      <c r="D245" s="9" t="str">
        <f>VLOOKUP(B245,'SINAPI-COMP'!$B:$G,3,FALSE)</f>
        <v>H</v>
      </c>
      <c r="E245" s="34">
        <v>1.7470000000000001</v>
      </c>
      <c r="F245" s="140">
        <f>VLOOKUP(B245,'SINAPI-COMP'!$B:$G,4,FALSE)</f>
        <v>25.75</v>
      </c>
      <c r="G245" s="138">
        <f t="shared" si="61"/>
        <v>25.75</v>
      </c>
      <c r="H245" s="14">
        <f t="shared" si="59"/>
        <v>44.98</v>
      </c>
    </row>
    <row r="246" spans="2:9" x14ac:dyDescent="0.25">
      <c r="B246" s="56">
        <v>93382</v>
      </c>
      <c r="C246" s="13" t="str">
        <f>VLOOKUP(B246,'SINAPI-COMP'!$B:$G,2,FALSE)</f>
        <v>REATERRO MANUAL DE VALAS, COM COMPACTADOR DE SOLOS DE PERCUSSÃO. AF_08/2023</v>
      </c>
      <c r="D246" s="9" t="str">
        <f>VLOOKUP(B246,'SINAPI-COMP'!$B:$G,3,FALSE)</f>
        <v>M3</v>
      </c>
      <c r="E246" s="34">
        <v>1.1299999999999999</v>
      </c>
      <c r="F246" s="140">
        <f>VLOOKUP(B246,'SINAPI-COMP'!$B:$G,4,FALSE)</f>
        <v>25.29</v>
      </c>
      <c r="G246" s="138">
        <f t="shared" si="61"/>
        <v>25.29</v>
      </c>
      <c r="H246" s="14">
        <f t="shared" si="59"/>
        <v>28.57</v>
      </c>
    </row>
    <row r="247" spans="2:9" x14ac:dyDescent="0.25">
      <c r="B247" s="56">
        <v>88316</v>
      </c>
      <c r="C247" s="13" t="str">
        <f>VLOOKUP(B247,'SINAPI-COMP'!$B:$G,2,FALSE)</f>
        <v>SERVENTE COM ENCARGOS COMPLEMENTARES</v>
      </c>
      <c r="D247" s="9" t="str">
        <f>VLOOKUP(B247,'SINAPI-COMP'!$B:$G,3,FALSE)</f>
        <v>H</v>
      </c>
      <c r="E247" s="34">
        <v>1.3726</v>
      </c>
      <c r="F247" s="140">
        <f>VLOOKUP(B247,'SINAPI-COMP'!$B:$G,4,FALSE)</f>
        <v>20.79</v>
      </c>
      <c r="G247" s="138">
        <f t="shared" si="61"/>
        <v>20.79</v>
      </c>
      <c r="H247" s="14">
        <f t="shared" si="59"/>
        <v>28.53</v>
      </c>
    </row>
    <row r="248" spans="2:9" x14ac:dyDescent="0.25">
      <c r="B248" s="60"/>
      <c r="C248" s="1"/>
      <c r="E248" s="61"/>
      <c r="F248" s="61"/>
      <c r="G248" s="51"/>
      <c r="H248" s="62"/>
    </row>
    <row r="249" spans="2:9" ht="20.100000000000001" hidden="1" customHeight="1" x14ac:dyDescent="0.25">
      <c r="B249" s="113" t="s">
        <v>5249</v>
      </c>
      <c r="C249" s="114" t="s">
        <v>5250</v>
      </c>
      <c r="D249" s="98" t="s">
        <v>33</v>
      </c>
      <c r="E249" s="115"/>
      <c r="F249" s="115"/>
      <c r="G249" s="115"/>
      <c r="H249" s="105">
        <f>SUM(H250:H254)</f>
        <v>142.11000000000001</v>
      </c>
      <c r="I249" s="8"/>
    </row>
    <row r="250" spans="2:9" hidden="1" x14ac:dyDescent="0.25">
      <c r="B250" s="56">
        <v>301</v>
      </c>
      <c r="C250" s="13" t="str">
        <f>VLOOKUP(B250,'SINAPI-INS'!$B:$F,2,FALSE)</f>
        <v>ANEL BORRACHA PARA TUBO ESGOTO PREDIAL, DN 100 MM (NBR 5688)</v>
      </c>
      <c r="D250" s="18" t="str">
        <f>VLOOKUP(B250,'SINAPI-INS'!$B:$F,3,FALSE)</f>
        <v>UN</v>
      </c>
      <c r="E250" s="34">
        <v>2</v>
      </c>
      <c r="F250" s="140">
        <f>VLOOKUP(B250,'SINAPI-INS'!$B:$F,5,FALSE)</f>
        <v>3</v>
      </c>
      <c r="G250" s="138">
        <f t="shared" ref="G250:G251" si="62">F250</f>
        <v>3</v>
      </c>
      <c r="H250" s="14">
        <f t="shared" ref="H250:H254" si="63">TRUNC(E250*G250,2)</f>
        <v>6</v>
      </c>
    </row>
    <row r="251" spans="2:9" ht="30" hidden="1" x14ac:dyDescent="0.25">
      <c r="B251" s="56">
        <v>20078</v>
      </c>
      <c r="C251" s="13" t="str">
        <f>VLOOKUP(B251,'SINAPI-INS'!$B:$F,2,FALSE)</f>
        <v>PASTA LUBRIFICANTE PARA TUBOS E CONEXOES COM JUNTA ELASTICA, EMBALAGEM DE *400* GR (USO EM PVC, ACO, POLIETILENO E OUTROS)</v>
      </c>
      <c r="D251" s="18" t="str">
        <f>VLOOKUP(B251,'SINAPI-INS'!$B:$F,3,FALSE)</f>
        <v>UN</v>
      </c>
      <c r="E251" s="34">
        <v>9.1999999999999998E-2</v>
      </c>
      <c r="F251" s="140">
        <f>VLOOKUP(B251,'SINAPI-INS'!$B:$F,5,FALSE)</f>
        <v>31.59</v>
      </c>
      <c r="G251" s="138">
        <f t="shared" si="62"/>
        <v>31.59</v>
      </c>
      <c r="H251" s="14">
        <f t="shared" si="63"/>
        <v>2.9</v>
      </c>
    </row>
    <row r="252" spans="2:9" hidden="1" x14ac:dyDescent="0.25">
      <c r="B252" s="69" t="s">
        <v>5255</v>
      </c>
      <c r="C252" s="13" t="str">
        <f>VLOOKUP(B252,COTAÇÕES!$B:$H,2,FALSE)</f>
        <v>VÁLVULA DE RETENÇÃO PARA ESGOTO - D=100MM</v>
      </c>
      <c r="D252" s="9" t="str">
        <f>VLOOKUP(B252,COTAÇÕES!$B:$H,3,FALSE)</f>
        <v>UN</v>
      </c>
      <c r="E252" s="34">
        <v>1</v>
      </c>
      <c r="F252" s="140">
        <f>VLOOKUP(B252,COTAÇÕES!$B:$H,7,FALSE)</f>
        <v>117.9</v>
      </c>
      <c r="G252" s="138">
        <f t="shared" ref="G252:G254" si="64">F252</f>
        <v>117.9</v>
      </c>
      <c r="H252" s="14">
        <f t="shared" si="63"/>
        <v>117.9</v>
      </c>
      <c r="I252" s="17" t="s">
        <v>5257</v>
      </c>
    </row>
    <row r="253" spans="2:9" hidden="1" x14ac:dyDescent="0.25">
      <c r="B253" s="56">
        <v>88248</v>
      </c>
      <c r="C253" s="13" t="str">
        <f>VLOOKUP(B253,'SINAPI-COMP'!$B:$G,2,FALSE)</f>
        <v>AUXILIAR DE ENCANADOR OU BOMBEIRO HIDRÁULICO COM ENCARGOS COMPLEMENTARES</v>
      </c>
      <c r="D253" s="9" t="str">
        <f>VLOOKUP(B253,'SINAPI-COMP'!$B:$G,3,FALSE)</f>
        <v>H</v>
      </c>
      <c r="E253" s="34">
        <v>0.33</v>
      </c>
      <c r="F253" s="140">
        <f>VLOOKUP(B253,'SINAPI-COMP'!$B:$G,4,FALSE)</f>
        <v>20.72</v>
      </c>
      <c r="G253" s="138">
        <f t="shared" si="64"/>
        <v>20.72</v>
      </c>
      <c r="H253" s="14">
        <f t="shared" si="63"/>
        <v>6.83</v>
      </c>
    </row>
    <row r="254" spans="2:9" hidden="1" x14ac:dyDescent="0.25">
      <c r="B254" s="56">
        <v>88267</v>
      </c>
      <c r="C254" s="13" t="str">
        <f>VLOOKUP(B254,'SINAPI-COMP'!$B:$G,2,FALSE)</f>
        <v>ENCANADOR OU BOMBEIRO HIDRÁULICO COM ENCARGOS COMPLEMENTARES</v>
      </c>
      <c r="D254" s="9" t="str">
        <f>VLOOKUP(B254,'SINAPI-COMP'!$B:$G,3,FALSE)</f>
        <v>H</v>
      </c>
      <c r="E254" s="34">
        <v>0.33</v>
      </c>
      <c r="F254" s="140">
        <f>VLOOKUP(B254,'SINAPI-COMP'!$B:$G,4,FALSE)</f>
        <v>25.71</v>
      </c>
      <c r="G254" s="138">
        <f t="shared" si="64"/>
        <v>25.71</v>
      </c>
      <c r="H254" s="14">
        <f t="shared" si="63"/>
        <v>8.48</v>
      </c>
    </row>
    <row r="255" spans="2:9" hidden="1" x14ac:dyDescent="0.25">
      <c r="B255" s="60"/>
      <c r="C255" s="1"/>
      <c r="E255" s="61"/>
      <c r="F255" s="61"/>
      <c r="G255" s="51"/>
      <c r="H255" s="62"/>
    </row>
    <row r="256" spans="2:9" ht="50.1" customHeight="1" x14ac:dyDescent="0.25">
      <c r="B256" s="113" t="s">
        <v>4703</v>
      </c>
      <c r="C256" s="114" t="s">
        <v>4704</v>
      </c>
      <c r="D256" s="98" t="s">
        <v>33</v>
      </c>
      <c r="E256" s="115"/>
      <c r="F256" s="115"/>
      <c r="G256" s="115"/>
      <c r="H256" s="105">
        <f>SUM(H257:H261)</f>
        <v>497.28000000000003</v>
      </c>
      <c r="I256" s="8"/>
    </row>
    <row r="257" spans="2:9" ht="30" x14ac:dyDescent="0.25">
      <c r="B257" s="57">
        <v>86894</v>
      </c>
      <c r="C257" s="13" t="str">
        <f>VLOOKUP(B257,'SINAPI-COMP'!$B:$G,2,FALSE)</f>
        <v>BANCADA DE MÁRMORE SINTÉTICO, DE 120 X 60CM, COM CUBA INTEGRADA - FORNECIMENTO E INSTALAÇÃO. AF_01/2020</v>
      </c>
      <c r="D257" s="9" t="str">
        <f>VLOOKUP(B257,'SINAPI-COMP'!$B:$G,3,FALSE)</f>
        <v>UN</v>
      </c>
      <c r="E257" s="34">
        <v>1</v>
      </c>
      <c r="F257" s="140">
        <f>VLOOKUP(B257,'SINAPI-COMP'!$B:$G,4,FALSE)</f>
        <v>366.24</v>
      </c>
      <c r="G257" s="138">
        <f t="shared" ref="G257" si="65">F257</f>
        <v>366.24</v>
      </c>
      <c r="H257" s="14">
        <f t="shared" ref="H257:H261" si="66">TRUNC(E257*G257,2)</f>
        <v>366.24</v>
      </c>
    </row>
    <row r="258" spans="2:9" ht="15.75" x14ac:dyDescent="0.25">
      <c r="B258" s="57">
        <v>86885</v>
      </c>
      <c r="C258" s="13" t="str">
        <f>VLOOKUP(B258,'SINAPI-COMP'!$B:$G,2,FALSE)</f>
        <v>ENGATE FLEXÍVEL EM PLÁSTICO BRANCO, 1/2" X 40CM - FORNECIMENTO E INSTALAÇÃO. AF_01/2020</v>
      </c>
      <c r="D258" s="9" t="str">
        <f>VLOOKUP(B258,'SINAPI-COMP'!$B:$G,3,FALSE)</f>
        <v>UN</v>
      </c>
      <c r="E258" s="34">
        <v>1</v>
      </c>
      <c r="F258" s="140">
        <f>VLOOKUP(B258,'SINAPI-COMP'!$B:$G,4,FALSE)</f>
        <v>12.2</v>
      </c>
      <c r="G258" s="138">
        <f t="shared" ref="G258:G261" si="67">F258</f>
        <v>12.2</v>
      </c>
      <c r="H258" s="14">
        <f t="shared" si="66"/>
        <v>12.2</v>
      </c>
    </row>
    <row r="259" spans="2:9" ht="15.75" x14ac:dyDescent="0.25">
      <c r="B259" s="57">
        <v>86883</v>
      </c>
      <c r="C259" s="13" t="str">
        <f>VLOOKUP(B259,'SINAPI-COMP'!$B:$G,2,FALSE)</f>
        <v>SIFÃO DO TIPO FLEXÍVEL EM PVC 1 X 1.1/2 - FORNECIMENTO E INSTALAÇÃO. AF_01/2020</v>
      </c>
      <c r="D259" s="9" t="str">
        <f>VLOOKUP(B259,'SINAPI-COMP'!$B:$G,3,FALSE)</f>
        <v>UN</v>
      </c>
      <c r="E259" s="34">
        <v>1</v>
      </c>
      <c r="F259" s="140">
        <f>VLOOKUP(B259,'SINAPI-COMP'!$B:$G,4,FALSE)</f>
        <v>12.3</v>
      </c>
      <c r="G259" s="138">
        <f t="shared" si="67"/>
        <v>12.3</v>
      </c>
      <c r="H259" s="14">
        <f t="shared" si="66"/>
        <v>12.3</v>
      </c>
    </row>
    <row r="260" spans="2:9" ht="30" x14ac:dyDescent="0.25">
      <c r="B260" s="57">
        <v>86906</v>
      </c>
      <c r="C260" s="13" t="str">
        <f>VLOOKUP(B260,'SINAPI-COMP'!$B:$G,2,FALSE)</f>
        <v>TORNEIRA CROMADA DE MESA, 1/2" OU 3/4", PARA LAVATÓRIO, PADRÃO POPULAR - FORNECIMENTO E INSTALAÇÃO. AF_01/2020</v>
      </c>
      <c r="D260" s="9" t="str">
        <f>VLOOKUP(B260,'SINAPI-COMP'!$B:$G,3,FALSE)</f>
        <v>UN</v>
      </c>
      <c r="E260" s="34">
        <v>1</v>
      </c>
      <c r="F260" s="140">
        <f>VLOOKUP(B260,'SINAPI-COMP'!$B:$G,4,FALSE)</f>
        <v>79.680000000000007</v>
      </c>
      <c r="G260" s="138">
        <f t="shared" si="67"/>
        <v>79.680000000000007</v>
      </c>
      <c r="H260" s="14">
        <f t="shared" si="66"/>
        <v>79.680000000000007</v>
      </c>
    </row>
    <row r="261" spans="2:9" ht="30" x14ac:dyDescent="0.25">
      <c r="B261" s="57">
        <v>86880</v>
      </c>
      <c r="C261" s="13" t="str">
        <f>VLOOKUP(B261,'SINAPI-COMP'!$B:$G,2,FALSE)</f>
        <v>VÁLVULA EM PLÁSTICO CROMADO TIPO AMERICANA 3.1/2" X 1.1/2" SEM ADAPTADOR PARA PIA - FORNECIMENTO E INSTALAÇÃO. AF_01/2020</v>
      </c>
      <c r="D261" s="9" t="str">
        <f>VLOOKUP(B261,'SINAPI-COMP'!$B:$G,3,FALSE)</f>
        <v>UN</v>
      </c>
      <c r="E261" s="34">
        <v>1</v>
      </c>
      <c r="F261" s="140">
        <f>VLOOKUP(B261,'SINAPI-COMP'!$B:$G,4,FALSE)</f>
        <v>26.86</v>
      </c>
      <c r="G261" s="138">
        <f t="shared" si="67"/>
        <v>26.86</v>
      </c>
      <c r="H261" s="14">
        <f t="shared" si="66"/>
        <v>26.86</v>
      </c>
    </row>
    <row r="262" spans="2:9" x14ac:dyDescent="0.25">
      <c r="B262" s="51"/>
      <c r="E262" s="51"/>
      <c r="F262" s="51"/>
      <c r="G262" s="15"/>
      <c r="H262" s="22"/>
    </row>
    <row r="263" spans="2:9" ht="50.1" customHeight="1" x14ac:dyDescent="0.25">
      <c r="B263" s="113" t="s">
        <v>14022</v>
      </c>
      <c r="C263" s="155" t="s">
        <v>15120</v>
      </c>
      <c r="D263" s="98" t="s">
        <v>33</v>
      </c>
      <c r="E263" s="115"/>
      <c r="F263" s="115"/>
      <c r="G263" s="115"/>
      <c r="H263" s="105">
        <f>SUM(H264)</f>
        <v>107457.15</v>
      </c>
      <c r="I263" s="17"/>
    </row>
    <row r="264" spans="2:9" ht="30" x14ac:dyDescent="0.25">
      <c r="B264" s="68" t="str">
        <f>B263</f>
        <v>022400000</v>
      </c>
      <c r="C264" s="156" t="s">
        <v>15185</v>
      </c>
      <c r="D264" s="9" t="s">
        <v>33</v>
      </c>
      <c r="E264" s="34">
        <v>1</v>
      </c>
      <c r="F264" s="140">
        <f>PLANILHA!I190</f>
        <v>107457.15</v>
      </c>
      <c r="G264" s="138">
        <f t="shared" ref="G264:G269" si="68">F264</f>
        <v>107457.15</v>
      </c>
      <c r="H264" s="14">
        <f>TRUNC(E264*G264,2)</f>
        <v>107457.15</v>
      </c>
    </row>
    <row r="265" spans="2:9" ht="30" x14ac:dyDescent="0.25">
      <c r="B265" s="57">
        <v>90777</v>
      </c>
      <c r="C265" s="13" t="str">
        <f>VLOOKUP(B265,'SINAPI-COMP'!$B:$G,2,FALSE)</f>
        <v>ENGENHEIRO CIVIL DE OBRA JUNIOR COM ENCARGOS COMPLEMENTARES</v>
      </c>
      <c r="D265" s="9" t="str">
        <f>VLOOKUP(B265,'SINAPI-COMP'!$B:$G,3,FALSE)</f>
        <v>H</v>
      </c>
      <c r="E265" s="34">
        <f>20*3*5</f>
        <v>300</v>
      </c>
      <c r="F265" s="140">
        <f>VLOOKUP(B265,'SINAPI-COMP'!$B:$G,4,FALSE)</f>
        <v>125.79</v>
      </c>
      <c r="G265" s="138">
        <f t="shared" si="68"/>
        <v>125.79</v>
      </c>
      <c r="H265" s="14">
        <f t="shared" ref="H265:H269" si="69">TRUNC(E265*G265,2)</f>
        <v>37737</v>
      </c>
    </row>
    <row r="266" spans="2:9" ht="15.75" x14ac:dyDescent="0.25">
      <c r="B266" s="57">
        <v>90780</v>
      </c>
      <c r="C266" s="13" t="str">
        <f>VLOOKUP(B266,'SINAPI-COMP'!$B:$G,2,FALSE)</f>
        <v>MESTRE DE OBRAS COM ENCARGOS COMPLEMENTARES</v>
      </c>
      <c r="D266" s="9" t="str">
        <f>VLOOKUP(B266,'SINAPI-COMP'!$B:$G,3,FALSE)</f>
        <v>H</v>
      </c>
      <c r="E266" s="34">
        <f>20*4*5</f>
        <v>400</v>
      </c>
      <c r="F266" s="140">
        <f>VLOOKUP(B266,'SINAPI-COMP'!$B:$G,4,FALSE)</f>
        <v>38.380000000000003</v>
      </c>
      <c r="G266" s="138">
        <f t="shared" si="68"/>
        <v>38.380000000000003</v>
      </c>
      <c r="H266" s="14">
        <f t="shared" si="69"/>
        <v>15352</v>
      </c>
    </row>
    <row r="267" spans="2:9" ht="15.75" x14ac:dyDescent="0.25">
      <c r="B267" s="57">
        <v>90781</v>
      </c>
      <c r="C267" s="13" t="str">
        <f>VLOOKUP(B267,'SINAPI-COMP'!$B:$G,2,FALSE)</f>
        <v>TOPOGRAFO COM ENCARGOS COMPLEMENTARES</v>
      </c>
      <c r="D267" s="9" t="str">
        <f>VLOOKUP(B267,'SINAPI-COMP'!$B:$G,3,FALSE)</f>
        <v>H</v>
      </c>
      <c r="E267" s="34">
        <v>94.167940000000002</v>
      </c>
      <c r="F267" s="140">
        <f>VLOOKUP(B267,'SINAPI-COMP'!$B:$G,4,FALSE)</f>
        <v>26.2</v>
      </c>
      <c r="G267" s="138">
        <f t="shared" si="68"/>
        <v>26.2</v>
      </c>
      <c r="H267" s="14">
        <f t="shared" si="69"/>
        <v>2467.1999999999998</v>
      </c>
    </row>
    <row r="268" spans="2:9" ht="30" x14ac:dyDescent="0.25">
      <c r="B268" s="57">
        <v>100289</v>
      </c>
      <c r="C268" s="13" t="str">
        <f>VLOOKUP(B268,'SINAPI-COMP'!$B:$G,2,FALSE)</f>
        <v>VIGIA DIURNO COM ENCARGOS COMPLEMENTARES</v>
      </c>
      <c r="D268" s="9" t="str">
        <f>VLOOKUP(B268,'SINAPI-COMP'!$B:$G,3,FALSE)</f>
        <v>H</v>
      </c>
      <c r="E268" s="34">
        <f>20*8*5</f>
        <v>800</v>
      </c>
      <c r="F268" s="140">
        <f>VLOOKUP(B268,'SINAPI-COMP'!$B:$G,4,FALSE)</f>
        <v>20.56</v>
      </c>
      <c r="G268" s="138">
        <f t="shared" si="68"/>
        <v>20.56</v>
      </c>
      <c r="H268" s="14">
        <f t="shared" si="69"/>
        <v>16448</v>
      </c>
    </row>
    <row r="269" spans="2:9" ht="30" x14ac:dyDescent="0.25">
      <c r="B269" s="57">
        <v>90776</v>
      </c>
      <c r="C269" s="13" t="str">
        <f>VLOOKUP(B269,'SINAPI-COMP'!$B:$G,2,FALSE)</f>
        <v>ENCARREGADO GERAL COM ENCARGOS COMPLEMENTARES</v>
      </c>
      <c r="D269" s="9" t="str">
        <f>VLOOKUP(B269,'SINAPI-COMP'!$B:$G,3,FALSE)</f>
        <v>H</v>
      </c>
      <c r="E269" s="34">
        <f>20*8*5</f>
        <v>800</v>
      </c>
      <c r="F269" s="140">
        <f>VLOOKUP(B269,'SINAPI-COMP'!$B:$G,4,FALSE)</f>
        <v>30.22</v>
      </c>
      <c r="G269" s="138">
        <f t="shared" si="68"/>
        <v>30.22</v>
      </c>
      <c r="H269" s="14">
        <f t="shared" si="69"/>
        <v>24176</v>
      </c>
    </row>
    <row r="270" spans="2:9" ht="15.75" x14ac:dyDescent="0.25">
      <c r="B270" s="57">
        <v>90778</v>
      </c>
      <c r="C270" s="13" t="str">
        <f>VLOOKUP(B270,'SINAPI-COMP'!$B:$G,2,FALSE)</f>
        <v>ENGENHEIRO CIVIL DE OBRA PLENO COM ENCARGOS COMPLEMENTARES</v>
      </c>
      <c r="D270" s="9" t="str">
        <f>VLOOKUP(B270,'SINAPI-COMP'!$B:$G,3,FALSE)</f>
        <v>H</v>
      </c>
      <c r="E270" s="34">
        <f>20*0.85*5</f>
        <v>85</v>
      </c>
      <c r="F270" s="140">
        <f>VLOOKUP(B270,'SINAPI-COMP'!$B:$G,4,FALSE)</f>
        <v>132.66999999999999</v>
      </c>
      <c r="G270" s="138">
        <f t="shared" ref="G270" si="70">F270</f>
        <v>132.66999999999999</v>
      </c>
      <c r="H270" s="14">
        <f t="shared" ref="H270" si="71">TRUNC(E270*G270,2)</f>
        <v>11276.95</v>
      </c>
    </row>
    <row r="273" spans="8:8" x14ac:dyDescent="0.25">
      <c r="H273" s="85"/>
    </row>
    <row r="274" spans="8:8" x14ac:dyDescent="0.25">
      <c r="H274" s="85"/>
    </row>
  </sheetData>
  <mergeCells count="2">
    <mergeCell ref="J11:L11"/>
    <mergeCell ref="B11:H11"/>
  </mergeCells>
  <phoneticPr fontId="4" type="noConversion"/>
  <conditionalFormatting sqref="H14:H19 H73:H81">
    <cfRule type="cellIs" dxfId="37" priority="44" operator="equal">
      <formula>0</formula>
    </cfRule>
  </conditionalFormatting>
  <conditionalFormatting sqref="H22">
    <cfRule type="cellIs" dxfId="36" priority="43" operator="equal">
      <formula>0</formula>
    </cfRule>
  </conditionalFormatting>
  <conditionalFormatting sqref="H25:H38">
    <cfRule type="cellIs" dxfId="35" priority="42" operator="equal">
      <formula>0</formula>
    </cfRule>
  </conditionalFormatting>
  <conditionalFormatting sqref="H41:H45">
    <cfRule type="cellIs" dxfId="34" priority="41" operator="equal">
      <formula>0</formula>
    </cfRule>
  </conditionalFormatting>
  <conditionalFormatting sqref="H48:H51">
    <cfRule type="cellIs" dxfId="33" priority="40" operator="equal">
      <formula>0</formula>
    </cfRule>
  </conditionalFormatting>
  <conditionalFormatting sqref="H54:H60">
    <cfRule type="cellIs" dxfId="32" priority="39" operator="equal">
      <formula>0</formula>
    </cfRule>
  </conditionalFormatting>
  <conditionalFormatting sqref="H63:H64">
    <cfRule type="cellIs" dxfId="31" priority="37" operator="equal">
      <formula>0</formula>
    </cfRule>
  </conditionalFormatting>
  <conditionalFormatting sqref="H67:H70">
    <cfRule type="cellIs" dxfId="30" priority="36" operator="equal">
      <formula>0</formula>
    </cfRule>
  </conditionalFormatting>
  <conditionalFormatting sqref="H84:H88">
    <cfRule type="cellIs" dxfId="29" priority="34" operator="equal">
      <formula>0</formula>
    </cfRule>
  </conditionalFormatting>
  <conditionalFormatting sqref="H91:H94">
    <cfRule type="cellIs" dxfId="28" priority="33" operator="equal">
      <formula>0</formula>
    </cfRule>
  </conditionalFormatting>
  <conditionalFormatting sqref="H97:H100">
    <cfRule type="cellIs" dxfId="27" priority="2" operator="equal">
      <formula>0</formula>
    </cfRule>
  </conditionalFormatting>
  <conditionalFormatting sqref="H103:H106">
    <cfRule type="cellIs" dxfId="26" priority="32" operator="equal">
      <formula>0</formula>
    </cfRule>
  </conditionalFormatting>
  <conditionalFormatting sqref="H109:H112">
    <cfRule type="cellIs" dxfId="25" priority="31" operator="equal">
      <formula>0</formula>
    </cfRule>
  </conditionalFormatting>
  <conditionalFormatting sqref="H115:H116">
    <cfRule type="cellIs" dxfId="24" priority="29" operator="equal">
      <formula>0</formula>
    </cfRule>
  </conditionalFormatting>
  <conditionalFormatting sqref="H119:H120">
    <cfRule type="cellIs" dxfId="23" priority="27" operator="equal">
      <formula>0</formula>
    </cfRule>
  </conditionalFormatting>
  <conditionalFormatting sqref="H123:H124">
    <cfRule type="cellIs" dxfId="22" priority="21" operator="equal">
      <formula>0</formula>
    </cfRule>
  </conditionalFormatting>
  <conditionalFormatting sqref="H127:H143">
    <cfRule type="cellIs" dxfId="21" priority="20" operator="equal">
      <formula>0</formula>
    </cfRule>
  </conditionalFormatting>
  <conditionalFormatting sqref="H146:H150">
    <cfRule type="cellIs" dxfId="20" priority="19" operator="equal">
      <formula>0</formula>
    </cfRule>
  </conditionalFormatting>
  <conditionalFormatting sqref="H153:H157">
    <cfRule type="cellIs" dxfId="19" priority="18" operator="equal">
      <formula>0</formula>
    </cfRule>
  </conditionalFormatting>
  <conditionalFormatting sqref="H160:H163">
    <cfRule type="cellIs" dxfId="18" priority="17" operator="equal">
      <formula>0</formula>
    </cfRule>
  </conditionalFormatting>
  <conditionalFormatting sqref="H166:H171">
    <cfRule type="cellIs" dxfId="17" priority="16" operator="equal">
      <formula>0</formula>
    </cfRule>
  </conditionalFormatting>
  <conditionalFormatting sqref="H174:H186">
    <cfRule type="cellIs" dxfId="16" priority="15" operator="equal">
      <formula>0</formula>
    </cfRule>
  </conditionalFormatting>
  <conditionalFormatting sqref="H189:H197">
    <cfRule type="cellIs" dxfId="15" priority="14" operator="equal">
      <formula>0</formula>
    </cfRule>
  </conditionalFormatting>
  <conditionalFormatting sqref="H200:H203">
    <cfRule type="cellIs" dxfId="14" priority="13" operator="equal">
      <formula>0</formula>
    </cfRule>
  </conditionalFormatting>
  <conditionalFormatting sqref="H206:H211">
    <cfRule type="cellIs" dxfId="13" priority="12" operator="equal">
      <formula>0</formula>
    </cfRule>
  </conditionalFormatting>
  <conditionalFormatting sqref="H214:H219">
    <cfRule type="cellIs" dxfId="12" priority="11" operator="equal">
      <formula>0</formula>
    </cfRule>
  </conditionalFormatting>
  <conditionalFormatting sqref="H222:H234">
    <cfRule type="cellIs" dxfId="11" priority="10" operator="equal">
      <formula>0</formula>
    </cfRule>
  </conditionalFormatting>
  <conditionalFormatting sqref="H237:H247">
    <cfRule type="cellIs" dxfId="10" priority="9" operator="equal">
      <formula>0</formula>
    </cfRule>
  </conditionalFormatting>
  <conditionalFormatting sqref="H250:H254">
    <cfRule type="cellIs" dxfId="9" priority="8" operator="equal">
      <formula>0</formula>
    </cfRule>
  </conditionalFormatting>
  <conditionalFormatting sqref="H257:H261">
    <cfRule type="cellIs" dxfId="8" priority="7" operator="equal">
      <formula>0</formula>
    </cfRule>
  </conditionalFormatting>
  <conditionalFormatting sqref="H264">
    <cfRule type="cellIs" dxfId="7" priority="6" operator="equal">
      <formula>0</formula>
    </cfRule>
  </conditionalFormatting>
  <conditionalFormatting sqref="H265:H270">
    <cfRule type="cellIs" dxfId="0" priority="1" operator="equal">
      <formula>0</formula>
    </cfRule>
  </conditionalFormatting>
  <pageMargins left="0.78740157480314965" right="0.27559055118110237" top="0.27559055118110237" bottom="0.27559055118110237" header="0.31496062992125984" footer="0.31496062992125984"/>
  <pageSetup paperSize="9" scale="53"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56592-1681-4130-B121-DE331CE89D3E}">
  <sheetPr>
    <tabColor theme="9" tint="0.39997558519241921"/>
    <pageSetUpPr fitToPage="1"/>
  </sheetPr>
  <dimension ref="B2:H18"/>
  <sheetViews>
    <sheetView showGridLines="0" view="pageBreakPreview" zoomScale="82" zoomScaleNormal="100" zoomScaleSheetLayoutView="82" workbookViewId="0">
      <selection activeCell="G12" sqref="G12"/>
    </sheetView>
  </sheetViews>
  <sheetFormatPr defaultColWidth="9.140625" defaultRowHeight="15" x14ac:dyDescent="0.25"/>
  <cols>
    <col min="1" max="1" width="9.140625" style="35"/>
    <col min="2" max="2" width="18.7109375" style="35" customWidth="1"/>
    <col min="3" max="3" width="70.85546875" style="35" customWidth="1"/>
    <col min="4" max="4" width="9.140625" style="35" customWidth="1"/>
    <col min="5" max="7" width="15.7109375" style="35" customWidth="1"/>
    <col min="8" max="8" width="12.7109375" style="35" customWidth="1"/>
    <col min="9" max="16384" width="9.140625" style="35"/>
  </cols>
  <sheetData>
    <row r="2" spans="2:8" ht="15" customHeight="1" x14ac:dyDescent="0.25"/>
    <row r="3" spans="2:8" ht="15" customHeight="1" x14ac:dyDescent="0.25"/>
    <row r="4" spans="2:8" ht="15" customHeight="1" x14ac:dyDescent="0.25"/>
    <row r="5" spans="2:8" ht="15" customHeight="1" x14ac:dyDescent="0.25"/>
    <row r="6" spans="2:8" ht="15" customHeight="1" x14ac:dyDescent="0.25"/>
    <row r="7" spans="2:8" ht="20.100000000000001" customHeight="1" x14ac:dyDescent="0.25">
      <c r="B7" s="2" t="s">
        <v>0</v>
      </c>
      <c r="C7" s="4" t="str">
        <f>RESUMO!C7</f>
        <v>FHNIS</v>
      </c>
      <c r="D7" s="1"/>
      <c r="F7" s="4"/>
      <c r="G7" s="4"/>
    </row>
    <row r="8" spans="2:8" ht="20.100000000000001" customHeight="1" x14ac:dyDescent="0.25">
      <c r="B8" s="2" t="s">
        <v>2</v>
      </c>
      <c r="C8" s="4" t="str">
        <f>RESUMO!C8</f>
        <v>MS</v>
      </c>
      <c r="F8" s="4" t="s">
        <v>14</v>
      </c>
      <c r="G8" s="84">
        <f>RESUMO!E8</f>
        <v>45965</v>
      </c>
    </row>
    <row r="9" spans="2:8" ht="20.100000000000001" customHeight="1" x14ac:dyDescent="0.25">
      <c r="B9" s="2" t="s">
        <v>21</v>
      </c>
      <c r="C9" s="2">
        <f>RESUMO!C9</f>
        <v>51.53</v>
      </c>
    </row>
    <row r="10" spans="2:8" ht="15" customHeight="1" thickBot="1" x14ac:dyDescent="0.3"/>
    <row r="11" spans="2:8" ht="30" customHeight="1" thickBot="1" x14ac:dyDescent="0.3">
      <c r="B11" s="161" t="s">
        <v>4534</v>
      </c>
      <c r="C11" s="162"/>
      <c r="D11" s="162"/>
      <c r="E11" s="162"/>
      <c r="F11" s="162"/>
      <c r="G11" s="162"/>
      <c r="H11" s="163"/>
    </row>
    <row r="12" spans="2:8" ht="20.100000000000001" customHeight="1" x14ac:dyDescent="0.25">
      <c r="B12" s="24" t="s">
        <v>4535</v>
      </c>
      <c r="C12" s="25" t="s">
        <v>18</v>
      </c>
      <c r="D12" s="26" t="s">
        <v>9</v>
      </c>
      <c r="E12" s="26" t="s">
        <v>4536</v>
      </c>
      <c r="F12" s="26" t="s">
        <v>4537</v>
      </c>
      <c r="G12" s="26" t="s">
        <v>4538</v>
      </c>
      <c r="H12" s="23" t="s">
        <v>4539</v>
      </c>
    </row>
    <row r="13" spans="2:8" ht="20.100000000000001" customHeight="1" x14ac:dyDescent="0.25">
      <c r="B13" s="178" t="s">
        <v>5253</v>
      </c>
      <c r="C13" s="169" t="s">
        <v>4540</v>
      </c>
      <c r="D13" s="169" t="s">
        <v>33</v>
      </c>
      <c r="E13" s="83" t="s">
        <v>14003</v>
      </c>
      <c r="F13" s="83" t="s">
        <v>4541</v>
      </c>
      <c r="G13" s="83" t="s">
        <v>14004</v>
      </c>
      <c r="H13" s="180">
        <f>MEDIAN(E14:G14)</f>
        <v>542.74</v>
      </c>
    </row>
    <row r="14" spans="2:8" ht="20.100000000000001" customHeight="1" x14ac:dyDescent="0.25">
      <c r="B14" s="179"/>
      <c r="C14" s="171"/>
      <c r="D14" s="171"/>
      <c r="E14" s="65">
        <v>542.74</v>
      </c>
      <c r="F14" s="65">
        <v>447.94</v>
      </c>
      <c r="G14" s="65">
        <v>699</v>
      </c>
      <c r="H14" s="181"/>
    </row>
    <row r="15" spans="2:8" ht="20.100000000000001" customHeight="1" x14ac:dyDescent="0.25">
      <c r="B15" s="178" t="s">
        <v>5254</v>
      </c>
      <c r="C15" s="169" t="s">
        <v>4714</v>
      </c>
      <c r="D15" s="169" t="s">
        <v>33</v>
      </c>
      <c r="E15" s="83" t="s">
        <v>5248</v>
      </c>
      <c r="F15" s="83" t="s">
        <v>5246</v>
      </c>
      <c r="G15" s="83" t="s">
        <v>5247</v>
      </c>
      <c r="H15" s="180">
        <f>MEDIAN(E16:G16)</f>
        <v>165.75</v>
      </c>
    </row>
    <row r="16" spans="2:8" ht="20.100000000000001" customHeight="1" x14ac:dyDescent="0.25">
      <c r="B16" s="179"/>
      <c r="C16" s="171"/>
      <c r="D16" s="171"/>
      <c r="E16" s="65">
        <v>156</v>
      </c>
      <c r="F16" s="65">
        <v>231</v>
      </c>
      <c r="G16" s="65">
        <v>165.75</v>
      </c>
      <c r="H16" s="181"/>
    </row>
    <row r="17" spans="2:8" ht="20.100000000000001" hidden="1" customHeight="1" x14ac:dyDescent="0.25">
      <c r="B17" s="178" t="s">
        <v>5255</v>
      </c>
      <c r="C17" s="169" t="s">
        <v>5250</v>
      </c>
      <c r="D17" s="169" t="s">
        <v>33</v>
      </c>
      <c r="E17" s="83" t="s">
        <v>14003</v>
      </c>
      <c r="F17" s="83" t="s">
        <v>4541</v>
      </c>
      <c r="G17" s="83" t="s">
        <v>14004</v>
      </c>
      <c r="H17" s="180">
        <f>MEDIAN(E18:G18)</f>
        <v>117.9</v>
      </c>
    </row>
    <row r="18" spans="2:8" ht="20.100000000000001" hidden="1" customHeight="1" x14ac:dyDescent="0.25">
      <c r="B18" s="179"/>
      <c r="C18" s="171"/>
      <c r="D18" s="171"/>
      <c r="E18" s="65">
        <v>120.25</v>
      </c>
      <c r="F18" s="65">
        <v>117.9</v>
      </c>
      <c r="G18" s="65">
        <v>92</v>
      </c>
      <c r="H18" s="181"/>
    </row>
  </sheetData>
  <mergeCells count="13">
    <mergeCell ref="B11:H11"/>
    <mergeCell ref="B13:B14"/>
    <mergeCell ref="C13:C14"/>
    <mergeCell ref="D13:D14"/>
    <mergeCell ref="H13:H14"/>
    <mergeCell ref="B17:B18"/>
    <mergeCell ref="C17:C18"/>
    <mergeCell ref="D17:D18"/>
    <mergeCell ref="H17:H18"/>
    <mergeCell ref="B15:B16"/>
    <mergeCell ref="C15:C16"/>
    <mergeCell ref="D15:D16"/>
    <mergeCell ref="H15:H16"/>
  </mergeCells>
  <pageMargins left="0.78740157480314965" right="0.27559055118110237" top="0.27559055118110237" bottom="0.27559055118110237" header="0.31496062992125984" footer="0.31496062992125984"/>
  <pageSetup paperSize="9" scale="5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A60D2-638C-409B-AA72-AB1DB9571E51}">
  <sheetPr>
    <pageSetUpPr fitToPage="1"/>
  </sheetPr>
  <dimension ref="B2:Z57"/>
  <sheetViews>
    <sheetView showGridLines="0" view="pageBreakPreview" topLeftCell="B1" zoomScale="85" zoomScaleNormal="100" zoomScaleSheetLayoutView="85" workbookViewId="0">
      <selection activeCell="S52" sqref="S52"/>
    </sheetView>
  </sheetViews>
  <sheetFormatPr defaultColWidth="9.140625" defaultRowHeight="15" x14ac:dyDescent="0.25"/>
  <cols>
    <col min="1" max="1" width="9.140625" style="35"/>
    <col min="2" max="2" width="12.7109375" style="35" customWidth="1"/>
    <col min="3" max="3" width="45.7109375" style="35" customWidth="1"/>
    <col min="4" max="4" width="20.140625" style="35" bestFit="1" customWidth="1"/>
    <col min="5" max="5" width="14.7109375" style="35" customWidth="1"/>
    <col min="6" max="23" width="15.7109375" style="35" customWidth="1"/>
    <col min="24" max="24" width="15.5703125" style="35" customWidth="1"/>
    <col min="25" max="26" width="15.7109375" style="35" customWidth="1"/>
    <col min="27" max="16384" width="9.140625" style="35"/>
  </cols>
  <sheetData>
    <row r="2" spans="2:26" ht="15" customHeight="1" x14ac:dyDescent="0.25"/>
    <row r="3" spans="2:26" ht="15" customHeight="1" x14ac:dyDescent="0.25"/>
    <row r="4" spans="2:26" ht="15" customHeight="1" x14ac:dyDescent="0.25"/>
    <row r="5" spans="2:26" ht="15" customHeight="1" x14ac:dyDescent="0.25"/>
    <row r="6" spans="2:26" ht="15" customHeight="1" x14ac:dyDescent="0.25"/>
    <row r="7" spans="2:26" ht="20.100000000000001" customHeight="1" x14ac:dyDescent="0.25">
      <c r="B7" s="2" t="s">
        <v>0</v>
      </c>
      <c r="C7" s="4" t="str">
        <f>RESUMO!C7</f>
        <v>FHNIS</v>
      </c>
      <c r="E7" s="4"/>
      <c r="F7" s="4"/>
      <c r="G7" s="4" t="s">
        <v>13</v>
      </c>
      <c r="H7" s="2" t="str">
        <f>RESUMO!E7</f>
        <v>Jul./2025 - Não Des.</v>
      </c>
    </row>
    <row r="8" spans="2:26" ht="20.100000000000001" customHeight="1" x14ac:dyDescent="0.25">
      <c r="B8" s="2" t="s">
        <v>2</v>
      </c>
      <c r="C8" s="4" t="str">
        <f>RESUMO!C8</f>
        <v>MS</v>
      </c>
      <c r="E8" s="4"/>
      <c r="F8" s="4"/>
      <c r="G8" s="4" t="s">
        <v>14</v>
      </c>
      <c r="H8" s="84">
        <f>RESUMO!E8</f>
        <v>45965</v>
      </c>
    </row>
    <row r="9" spans="2:26" ht="20.100000000000001" customHeight="1" x14ac:dyDescent="0.25">
      <c r="B9" s="2" t="s">
        <v>21</v>
      </c>
      <c r="C9" s="2">
        <f>RESUMO!C9</f>
        <v>51.53</v>
      </c>
      <c r="E9" s="4"/>
      <c r="F9" s="4"/>
      <c r="G9" s="4" t="s">
        <v>15</v>
      </c>
      <c r="H9" s="118">
        <f>RESUMO!E9</f>
        <v>0.22220000000000001</v>
      </c>
    </row>
    <row r="10" spans="2:26" ht="15" customHeight="1" thickBot="1" x14ac:dyDescent="0.3"/>
    <row r="11" spans="2:26" ht="24.95" customHeight="1" thickBot="1" x14ac:dyDescent="0.3">
      <c r="B11" s="161" t="s">
        <v>4674</v>
      </c>
      <c r="C11" s="162"/>
      <c r="D11" s="162"/>
      <c r="E11" s="162"/>
      <c r="F11" s="162"/>
      <c r="G11" s="162"/>
      <c r="H11" s="162"/>
      <c r="I11" s="163"/>
      <c r="J11" s="157"/>
      <c r="K11" s="157"/>
      <c r="L11" s="157"/>
      <c r="M11" s="157"/>
      <c r="N11" s="157"/>
      <c r="O11" s="157"/>
      <c r="P11" s="157"/>
      <c r="Q11" s="157"/>
      <c r="R11" s="157"/>
      <c r="S11" s="157"/>
      <c r="T11" s="157"/>
      <c r="U11" s="157"/>
      <c r="V11" s="157"/>
      <c r="W11" s="157"/>
    </row>
    <row r="12" spans="2:26" ht="15" customHeight="1" thickBot="1" x14ac:dyDescent="0.3">
      <c r="B12" s="30"/>
      <c r="C12" s="30"/>
      <c r="D12" s="30"/>
      <c r="E12" s="30"/>
      <c r="F12" s="30"/>
      <c r="G12" s="30"/>
      <c r="H12" s="30"/>
      <c r="I12" s="30"/>
      <c r="J12" s="30"/>
      <c r="K12" s="30"/>
      <c r="L12" s="30"/>
      <c r="M12" s="30"/>
      <c r="N12" s="30"/>
      <c r="O12" s="30"/>
      <c r="P12" s="30"/>
      <c r="Q12" s="30"/>
      <c r="R12" s="30"/>
      <c r="S12" s="30"/>
      <c r="T12" s="30"/>
      <c r="U12" s="30"/>
      <c r="V12" s="30"/>
      <c r="W12" s="30"/>
    </row>
    <row r="13" spans="2:26" ht="20.100000000000001" customHeight="1" x14ac:dyDescent="0.25">
      <c r="B13" s="184" t="s">
        <v>3</v>
      </c>
      <c r="C13" s="186" t="s">
        <v>18</v>
      </c>
      <c r="D13" s="212" t="s">
        <v>4675</v>
      </c>
      <c r="E13" s="212" t="s">
        <v>4676</v>
      </c>
      <c r="F13" s="192" t="s">
        <v>4681</v>
      </c>
      <c r="G13" s="192"/>
      <c r="H13" s="192"/>
      <c r="I13" s="193"/>
      <c r="J13" s="212" t="s">
        <v>4681</v>
      </c>
      <c r="K13" s="212"/>
      <c r="L13" s="212"/>
      <c r="M13" s="213"/>
      <c r="N13" s="192" t="s">
        <v>4681</v>
      </c>
      <c r="O13" s="192"/>
      <c r="P13" s="192"/>
      <c r="Q13" s="193"/>
      <c r="R13" s="212" t="s">
        <v>4681</v>
      </c>
      <c r="S13" s="212"/>
      <c r="T13" s="212"/>
      <c r="U13" s="213"/>
      <c r="V13" s="192" t="s">
        <v>15140</v>
      </c>
      <c r="W13" s="192" t="s">
        <v>4681</v>
      </c>
    </row>
    <row r="14" spans="2:26" ht="20.100000000000001" customHeight="1" thickBot="1" x14ac:dyDescent="0.3">
      <c r="B14" s="185"/>
      <c r="C14" s="187"/>
      <c r="D14" s="214"/>
      <c r="E14" s="214"/>
      <c r="F14" s="82" t="s">
        <v>4677</v>
      </c>
      <c r="G14" s="82" t="s">
        <v>4678</v>
      </c>
      <c r="H14" s="82" t="s">
        <v>4679</v>
      </c>
      <c r="I14" s="36" t="s">
        <v>4680</v>
      </c>
      <c r="J14" s="36" t="s">
        <v>4686</v>
      </c>
      <c r="K14" s="36" t="s">
        <v>4687</v>
      </c>
      <c r="L14" s="36" t="s">
        <v>4688</v>
      </c>
      <c r="M14" s="36" t="s">
        <v>4689</v>
      </c>
      <c r="N14" s="36" t="s">
        <v>15130</v>
      </c>
      <c r="O14" s="36" t="s">
        <v>15131</v>
      </c>
      <c r="P14" s="36" t="s">
        <v>15132</v>
      </c>
      <c r="Q14" s="36" t="s">
        <v>15133</v>
      </c>
      <c r="R14" s="36" t="s">
        <v>15134</v>
      </c>
      <c r="S14" s="36" t="s">
        <v>15135</v>
      </c>
      <c r="T14" s="36" t="s">
        <v>15136</v>
      </c>
      <c r="U14" s="36" t="s">
        <v>15137</v>
      </c>
      <c r="V14" s="36" t="s">
        <v>15138</v>
      </c>
      <c r="W14" s="36" t="s">
        <v>15139</v>
      </c>
    </row>
    <row r="15" spans="2:26" ht="20.100000000000001" customHeight="1" x14ac:dyDescent="0.25">
      <c r="B15" s="182">
        <v>1</v>
      </c>
      <c r="C15" s="194" t="str">
        <f>VLOOKUP(B15,PLANILHA!$B:$L,3,0)</f>
        <v>SERVIÇOS PRELIMINARES</v>
      </c>
      <c r="D15" s="188">
        <f>VLOOKUP(B15,PLANILHA!$B:$L,10,0)</f>
        <v>35497.560000000005</v>
      </c>
      <c r="E15" s="190">
        <f>D15/$D$53</f>
        <v>1.2870682741221533E-2</v>
      </c>
      <c r="F15" s="48">
        <v>0.2</v>
      </c>
      <c r="G15" s="48"/>
      <c r="H15" s="48"/>
      <c r="I15" s="49"/>
      <c r="J15" s="49">
        <v>0.25</v>
      </c>
      <c r="K15" s="49"/>
      <c r="L15" s="49"/>
      <c r="M15" s="49"/>
      <c r="N15" s="49">
        <v>0.25</v>
      </c>
      <c r="O15" s="49"/>
      <c r="P15" s="49"/>
      <c r="Q15" s="49"/>
      <c r="R15" s="49">
        <v>0.25</v>
      </c>
      <c r="S15" s="49"/>
      <c r="T15" s="49"/>
      <c r="U15" s="49"/>
      <c r="V15" s="49">
        <v>0.05</v>
      </c>
      <c r="W15" s="49"/>
    </row>
    <row r="16" spans="2:26" ht="20.100000000000001" customHeight="1" x14ac:dyDescent="0.25">
      <c r="B16" s="183"/>
      <c r="C16" s="195"/>
      <c r="D16" s="189"/>
      <c r="E16" s="191"/>
      <c r="F16" s="37">
        <f>TRUNC($D$15*F15,2)</f>
        <v>7099.51</v>
      </c>
      <c r="G16" s="37">
        <f t="shared" ref="G16:I16" si="0">TRUNC($D$15*G15,2)</f>
        <v>0</v>
      </c>
      <c r="H16" s="37">
        <f t="shared" si="0"/>
        <v>0</v>
      </c>
      <c r="I16" s="37">
        <f t="shared" si="0"/>
        <v>0</v>
      </c>
      <c r="J16" s="37">
        <f t="shared" ref="J16:W16" si="1">TRUNC($D$15*J15,2)</f>
        <v>8874.39</v>
      </c>
      <c r="K16" s="37">
        <f t="shared" si="1"/>
        <v>0</v>
      </c>
      <c r="L16" s="37">
        <f t="shared" si="1"/>
        <v>0</v>
      </c>
      <c r="M16" s="37">
        <f t="shared" si="1"/>
        <v>0</v>
      </c>
      <c r="N16" s="37">
        <f t="shared" si="1"/>
        <v>8874.39</v>
      </c>
      <c r="O16" s="37">
        <f t="shared" si="1"/>
        <v>0</v>
      </c>
      <c r="P16" s="37">
        <f t="shared" si="1"/>
        <v>0</v>
      </c>
      <c r="Q16" s="37">
        <f t="shared" si="1"/>
        <v>0</v>
      </c>
      <c r="R16" s="37">
        <f t="shared" si="1"/>
        <v>8874.39</v>
      </c>
      <c r="S16" s="37">
        <f t="shared" si="1"/>
        <v>0</v>
      </c>
      <c r="T16" s="37">
        <f t="shared" si="1"/>
        <v>0</v>
      </c>
      <c r="U16" s="37">
        <f t="shared" si="1"/>
        <v>0</v>
      </c>
      <c r="V16" s="37">
        <f>TRUNC($D$15*V15,2)+0.01</f>
        <v>1774.8799999999999</v>
      </c>
      <c r="W16" s="37">
        <f t="shared" si="1"/>
        <v>0</v>
      </c>
      <c r="X16" s="85">
        <f>SUM(F16:W16)</f>
        <v>35497.56</v>
      </c>
      <c r="Y16" s="38" t="b">
        <f>X16=D15</f>
        <v>1</v>
      </c>
      <c r="Z16" s="85">
        <f>D15-X16</f>
        <v>0</v>
      </c>
    </row>
    <row r="17" spans="2:26" ht="20.100000000000001" customHeight="1" x14ac:dyDescent="0.25">
      <c r="B17" s="182">
        <v>2</v>
      </c>
      <c r="C17" s="194" t="str">
        <f>VLOOKUP(B17,PLANILHA!$B:$L,3,0)</f>
        <v>SERVIÇOS EM TERRA</v>
      </c>
      <c r="D17" s="188">
        <f>VLOOKUP(B17,PLANILHA!$B:$L,10,0)</f>
        <v>32109.46</v>
      </c>
      <c r="E17" s="190">
        <f>D17/$D$53</f>
        <v>1.1642227596824772E-2</v>
      </c>
      <c r="F17" s="48">
        <v>1</v>
      </c>
      <c r="G17" s="48"/>
      <c r="H17" s="48"/>
      <c r="I17" s="49"/>
      <c r="J17" s="49"/>
      <c r="K17" s="49"/>
      <c r="L17" s="49"/>
      <c r="M17" s="49"/>
      <c r="N17" s="49"/>
      <c r="O17" s="49"/>
      <c r="P17" s="49"/>
      <c r="Q17" s="49"/>
      <c r="R17" s="49"/>
      <c r="S17" s="49"/>
      <c r="T17" s="49"/>
      <c r="U17" s="49"/>
      <c r="V17" s="49"/>
      <c r="W17" s="49"/>
      <c r="Z17" s="85">
        <f t="shared" ref="Z17:Z53" si="2">D16-X17</f>
        <v>0</v>
      </c>
    </row>
    <row r="18" spans="2:26" ht="20.100000000000001" customHeight="1" x14ac:dyDescent="0.25">
      <c r="B18" s="183"/>
      <c r="C18" s="195"/>
      <c r="D18" s="189"/>
      <c r="E18" s="191"/>
      <c r="F18" s="37">
        <f>TRUNC($D$17*F17,2)</f>
        <v>32109.46</v>
      </c>
      <c r="G18" s="37">
        <f t="shared" ref="G18:I18" si="3">TRUNC($D$17*G17,2)</f>
        <v>0</v>
      </c>
      <c r="H18" s="37">
        <f t="shared" si="3"/>
        <v>0</v>
      </c>
      <c r="I18" s="37">
        <f t="shared" si="3"/>
        <v>0</v>
      </c>
      <c r="J18" s="37">
        <f t="shared" ref="J18:W18" si="4">TRUNC($D$17*J17,2)</f>
        <v>0</v>
      </c>
      <c r="K18" s="37">
        <f t="shared" si="4"/>
        <v>0</v>
      </c>
      <c r="L18" s="37">
        <f t="shared" si="4"/>
        <v>0</v>
      </c>
      <c r="M18" s="37">
        <f t="shared" si="4"/>
        <v>0</v>
      </c>
      <c r="N18" s="37">
        <f t="shared" si="4"/>
        <v>0</v>
      </c>
      <c r="O18" s="37">
        <f t="shared" si="4"/>
        <v>0</v>
      </c>
      <c r="P18" s="37">
        <f t="shared" si="4"/>
        <v>0</v>
      </c>
      <c r="Q18" s="37">
        <f t="shared" si="4"/>
        <v>0</v>
      </c>
      <c r="R18" s="37">
        <f t="shared" si="4"/>
        <v>0</v>
      </c>
      <c r="S18" s="37">
        <f t="shared" si="4"/>
        <v>0</v>
      </c>
      <c r="T18" s="37">
        <f t="shared" si="4"/>
        <v>0</v>
      </c>
      <c r="U18" s="37">
        <f t="shared" si="4"/>
        <v>0</v>
      </c>
      <c r="V18" s="37">
        <f t="shared" si="4"/>
        <v>0</v>
      </c>
      <c r="W18" s="37">
        <f t="shared" si="4"/>
        <v>0</v>
      </c>
      <c r="X18" s="85">
        <f>SUM(F18:W18)</f>
        <v>32109.46</v>
      </c>
      <c r="Y18" s="38" t="b">
        <f>X18=D17</f>
        <v>1</v>
      </c>
      <c r="Z18" s="85">
        <f t="shared" si="2"/>
        <v>0</v>
      </c>
    </row>
    <row r="19" spans="2:26" ht="20.100000000000001" customHeight="1" x14ac:dyDescent="0.25">
      <c r="B19" s="182">
        <v>3</v>
      </c>
      <c r="C19" s="194" t="str">
        <f>VLOOKUP(B19,PLANILHA!$B:$L,3,0)</f>
        <v>FUNDAÇÕES (ESTACA, BLOCOS E VIGA BALDRAME)</v>
      </c>
      <c r="D19" s="188">
        <f>VLOOKUP(B19,PLANILHA!$B:$L,10,0)</f>
        <v>287494.25</v>
      </c>
      <c r="E19" s="190">
        <f>D19/$D$53</f>
        <v>0.10423948242288845</v>
      </c>
      <c r="F19" s="48">
        <v>0.2</v>
      </c>
      <c r="G19" s="48"/>
      <c r="H19" s="48"/>
      <c r="I19" s="49"/>
      <c r="J19" s="49">
        <v>0.2</v>
      </c>
      <c r="K19" s="49"/>
      <c r="L19" s="49"/>
      <c r="M19" s="49"/>
      <c r="N19" s="49">
        <v>0.2</v>
      </c>
      <c r="O19" s="49"/>
      <c r="P19" s="49"/>
      <c r="Q19" s="49"/>
      <c r="R19" s="49">
        <v>0.25</v>
      </c>
      <c r="S19" s="49"/>
      <c r="T19" s="49">
        <v>0.1</v>
      </c>
      <c r="U19" s="49"/>
      <c r="V19" s="49">
        <v>0.05</v>
      </c>
      <c r="W19" s="49"/>
      <c r="Z19" s="85">
        <f t="shared" si="2"/>
        <v>0</v>
      </c>
    </row>
    <row r="20" spans="2:26" ht="20.100000000000001" customHeight="1" x14ac:dyDescent="0.25">
      <c r="B20" s="183"/>
      <c r="C20" s="195"/>
      <c r="D20" s="189"/>
      <c r="E20" s="191"/>
      <c r="F20" s="37">
        <f>TRUNC($D$19*F19,2)</f>
        <v>57498.85</v>
      </c>
      <c r="G20" s="37">
        <f t="shared" ref="G20:I20" si="5">TRUNC($D$19*G19,2)</f>
        <v>0</v>
      </c>
      <c r="H20" s="37">
        <f t="shared" si="5"/>
        <v>0</v>
      </c>
      <c r="I20" s="37">
        <f t="shared" si="5"/>
        <v>0</v>
      </c>
      <c r="J20" s="37">
        <f t="shared" ref="J20:W20" si="6">TRUNC($D$19*J19,2)</f>
        <v>57498.85</v>
      </c>
      <c r="K20" s="37">
        <f t="shared" si="6"/>
        <v>0</v>
      </c>
      <c r="L20" s="37">
        <f t="shared" si="6"/>
        <v>0</v>
      </c>
      <c r="M20" s="37">
        <f t="shared" si="6"/>
        <v>0</v>
      </c>
      <c r="N20" s="37">
        <f t="shared" si="6"/>
        <v>57498.85</v>
      </c>
      <c r="O20" s="37">
        <f t="shared" si="6"/>
        <v>0</v>
      </c>
      <c r="P20" s="37">
        <f t="shared" si="6"/>
        <v>0</v>
      </c>
      <c r="Q20" s="37">
        <f t="shared" si="6"/>
        <v>0</v>
      </c>
      <c r="R20" s="37">
        <f t="shared" si="6"/>
        <v>71873.56</v>
      </c>
      <c r="S20" s="37">
        <f t="shared" si="6"/>
        <v>0</v>
      </c>
      <c r="T20" s="37">
        <f t="shared" si="6"/>
        <v>28749.42</v>
      </c>
      <c r="U20" s="37">
        <f t="shared" si="6"/>
        <v>0</v>
      </c>
      <c r="V20" s="37">
        <f>TRUNC($D$19*V19,2)+0.04</f>
        <v>14374.75</v>
      </c>
      <c r="W20" s="37">
        <f t="shared" si="6"/>
        <v>0</v>
      </c>
      <c r="X20" s="85">
        <f>SUM(F20:W20)</f>
        <v>287494.27999999997</v>
      </c>
      <c r="Y20" s="38" t="b">
        <f>X20=D19</f>
        <v>0</v>
      </c>
      <c r="Z20" s="85">
        <f t="shared" si="2"/>
        <v>-2.9999999969732016E-2</v>
      </c>
    </row>
    <row r="21" spans="2:26" ht="20.100000000000001" customHeight="1" x14ac:dyDescent="0.25">
      <c r="B21" s="182">
        <v>4</v>
      </c>
      <c r="C21" s="194" t="str">
        <f>VLOOKUP(B21,PLANILHA!$B:$L,3,0)</f>
        <v>SUPRAESTRUTURA (PILARES, ESPERAS E VIGA DE RESPALDO)</v>
      </c>
      <c r="D21" s="188">
        <f>VLOOKUP(B21,PLANILHA!$B:$L,10,0)</f>
        <v>235620.08000000002</v>
      </c>
      <c r="E21" s="190">
        <f>D21/$D$53</f>
        <v>8.5430978837453528E-2</v>
      </c>
      <c r="F21" s="48">
        <v>7.0000000000000007E-2</v>
      </c>
      <c r="G21" s="48">
        <v>7.0000000000000007E-2</v>
      </c>
      <c r="H21" s="48">
        <v>7.0000000000000007E-2</v>
      </c>
      <c r="I21" s="49"/>
      <c r="J21" s="48">
        <v>7.0000000000000007E-2</v>
      </c>
      <c r="K21" s="48">
        <v>0.08</v>
      </c>
      <c r="L21" s="48">
        <v>0.08</v>
      </c>
      <c r="M21" s="49"/>
      <c r="N21" s="48">
        <v>7.0000000000000007E-2</v>
      </c>
      <c r="O21" s="48">
        <v>0.08</v>
      </c>
      <c r="P21" s="48">
        <v>0.08</v>
      </c>
      <c r="Q21" s="49"/>
      <c r="R21" s="48">
        <v>7.0000000000000007E-2</v>
      </c>
      <c r="S21" s="48">
        <v>0.08</v>
      </c>
      <c r="T21" s="48">
        <v>0.08</v>
      </c>
      <c r="U21" s="49"/>
      <c r="V21" s="49">
        <v>0.05</v>
      </c>
      <c r="W21" s="49">
        <v>0.05</v>
      </c>
      <c r="Z21" s="85">
        <f t="shared" si="2"/>
        <v>0</v>
      </c>
    </row>
    <row r="22" spans="2:26" ht="20.100000000000001" customHeight="1" x14ac:dyDescent="0.25">
      <c r="B22" s="183"/>
      <c r="C22" s="195"/>
      <c r="D22" s="189"/>
      <c r="E22" s="191"/>
      <c r="F22" s="37">
        <f>TRUNC($D$21*F21,2)+0.02</f>
        <v>16493.420000000002</v>
      </c>
      <c r="G22" s="37">
        <f t="shared" ref="G22:I22" si="7">TRUNC($D$21*G21,2)</f>
        <v>16493.400000000001</v>
      </c>
      <c r="H22" s="37">
        <f t="shared" si="7"/>
        <v>16493.400000000001</v>
      </c>
      <c r="I22" s="37">
        <f t="shared" si="7"/>
        <v>0</v>
      </c>
      <c r="J22" s="37">
        <f t="shared" ref="J22:U22" si="8">TRUNC($D$21*J21,2)</f>
        <v>16493.400000000001</v>
      </c>
      <c r="K22" s="37">
        <f t="shared" si="8"/>
        <v>18849.599999999999</v>
      </c>
      <c r="L22" s="37">
        <f t="shared" si="8"/>
        <v>18849.599999999999</v>
      </c>
      <c r="M22" s="37">
        <f t="shared" si="8"/>
        <v>0</v>
      </c>
      <c r="N22" s="37">
        <f t="shared" si="8"/>
        <v>16493.400000000001</v>
      </c>
      <c r="O22" s="37">
        <f t="shared" si="8"/>
        <v>18849.599999999999</v>
      </c>
      <c r="P22" s="37">
        <f t="shared" si="8"/>
        <v>18849.599999999999</v>
      </c>
      <c r="Q22" s="37">
        <f t="shared" si="8"/>
        <v>0</v>
      </c>
      <c r="R22" s="37">
        <f t="shared" si="8"/>
        <v>16493.400000000001</v>
      </c>
      <c r="S22" s="37">
        <f t="shared" si="8"/>
        <v>18849.599999999999</v>
      </c>
      <c r="T22" s="37">
        <f t="shared" si="8"/>
        <v>18849.599999999999</v>
      </c>
      <c r="U22" s="37">
        <f t="shared" si="8"/>
        <v>0</v>
      </c>
      <c r="V22" s="37">
        <f>TRUNC($D$21*V21,2)+0.06</f>
        <v>11781.06</v>
      </c>
      <c r="W22" s="37">
        <f>TRUNC($D$21*W21,2)+0.03</f>
        <v>11781.03</v>
      </c>
      <c r="X22" s="85">
        <f>SUM(F22:W22)</f>
        <v>235620.11000000002</v>
      </c>
      <c r="Y22" s="38" t="b">
        <f>X22=D21</f>
        <v>0</v>
      </c>
      <c r="Z22" s="85">
        <f t="shared" si="2"/>
        <v>-2.9999999998835847E-2</v>
      </c>
    </row>
    <row r="23" spans="2:26" ht="20.100000000000001" customHeight="1" x14ac:dyDescent="0.25">
      <c r="B23" s="182">
        <v>5</v>
      </c>
      <c r="C23" s="194" t="str">
        <f>VLOOKUP(B23,PLANILHA!$B:$L,3,0)</f>
        <v>ALVENARIA DE ELEVAÇÃO</v>
      </c>
      <c r="D23" s="188">
        <f>VLOOKUP(B23,PLANILHA!$B:$L,10,0)</f>
        <v>260081.39</v>
      </c>
      <c r="E23" s="190">
        <f>D23/$D$53</f>
        <v>9.4300145068728844E-2</v>
      </c>
      <c r="F23" s="48">
        <v>0.16</v>
      </c>
      <c r="G23" s="48">
        <v>0.03</v>
      </c>
      <c r="H23" s="48">
        <v>0.03</v>
      </c>
      <c r="I23" s="49"/>
      <c r="J23" s="48">
        <v>0.16</v>
      </c>
      <c r="K23" s="48">
        <v>0.03</v>
      </c>
      <c r="L23" s="48">
        <v>0.03</v>
      </c>
      <c r="M23" s="49"/>
      <c r="N23" s="48">
        <v>0.16</v>
      </c>
      <c r="O23" s="48">
        <v>0.03</v>
      </c>
      <c r="P23" s="48">
        <v>0.03</v>
      </c>
      <c r="Q23" s="49"/>
      <c r="R23" s="48">
        <v>0.16</v>
      </c>
      <c r="S23" s="48">
        <v>0.05</v>
      </c>
      <c r="T23" s="48">
        <v>0.05</v>
      </c>
      <c r="U23" s="49"/>
      <c r="V23" s="49">
        <v>0.04</v>
      </c>
      <c r="W23" s="49">
        <v>0.04</v>
      </c>
      <c r="Z23" s="85">
        <f t="shared" si="2"/>
        <v>0</v>
      </c>
    </row>
    <row r="24" spans="2:26" ht="20.100000000000001" customHeight="1" x14ac:dyDescent="0.25">
      <c r="B24" s="183"/>
      <c r="C24" s="195"/>
      <c r="D24" s="189"/>
      <c r="E24" s="191"/>
      <c r="F24" s="37">
        <f>TRUNC($D$23*F23,2)+0.01</f>
        <v>41613.03</v>
      </c>
      <c r="G24" s="37">
        <f t="shared" ref="G24:I24" si="9">TRUNC($D$23*G23,2)</f>
        <v>7802.44</v>
      </c>
      <c r="H24" s="37">
        <f t="shared" si="9"/>
        <v>7802.44</v>
      </c>
      <c r="I24" s="37">
        <f t="shared" si="9"/>
        <v>0</v>
      </c>
      <c r="J24" s="37">
        <f t="shared" ref="J24:U24" si="10">TRUNC($D$23*J23,2)</f>
        <v>41613.019999999997</v>
      </c>
      <c r="K24" s="37">
        <f t="shared" si="10"/>
        <v>7802.44</v>
      </c>
      <c r="L24" s="37">
        <f t="shared" si="10"/>
        <v>7802.44</v>
      </c>
      <c r="M24" s="37">
        <f t="shared" si="10"/>
        <v>0</v>
      </c>
      <c r="N24" s="37">
        <f t="shared" si="10"/>
        <v>41613.019999999997</v>
      </c>
      <c r="O24" s="37">
        <f t="shared" si="10"/>
        <v>7802.44</v>
      </c>
      <c r="P24" s="37">
        <f t="shared" si="10"/>
        <v>7802.44</v>
      </c>
      <c r="Q24" s="37">
        <f t="shared" si="10"/>
        <v>0</v>
      </c>
      <c r="R24" s="37">
        <f t="shared" si="10"/>
        <v>41613.019999999997</v>
      </c>
      <c r="S24" s="37">
        <f t="shared" si="10"/>
        <v>13004.06</v>
      </c>
      <c r="T24" s="37">
        <f t="shared" si="10"/>
        <v>13004.06</v>
      </c>
      <c r="U24" s="37">
        <f t="shared" si="10"/>
        <v>0</v>
      </c>
      <c r="V24" s="37">
        <f>TRUNC($D$23*V23,2)</f>
        <v>10403.25</v>
      </c>
      <c r="W24" s="37">
        <f>TRUNC($D$23*W23,2)+0.04</f>
        <v>10403.290000000001</v>
      </c>
      <c r="X24" s="85">
        <f>SUM(F24:W24)</f>
        <v>260081.38999999998</v>
      </c>
      <c r="Y24" s="38" t="b">
        <f>X24=D23</f>
        <v>1</v>
      </c>
      <c r="Z24" s="85">
        <f t="shared" si="2"/>
        <v>0</v>
      </c>
    </row>
    <row r="25" spans="2:26" ht="20.100000000000001" customHeight="1" x14ac:dyDescent="0.25">
      <c r="B25" s="182">
        <v>6</v>
      </c>
      <c r="C25" s="194" t="str">
        <f>VLOOKUP(B25,PLANILHA!$B:$L,3,0)</f>
        <v>ESTRUTURA DE COBERTURA - MADEIRA</v>
      </c>
      <c r="D25" s="188">
        <f>VLOOKUP(B25,PLANILHA!$B:$L,10,0)</f>
        <v>253831.96999999997</v>
      </c>
      <c r="E25" s="190">
        <f>D25/$D$53</f>
        <v>9.203423433749422E-2</v>
      </c>
      <c r="F25" s="48">
        <v>0.16</v>
      </c>
      <c r="G25" s="48">
        <v>0.03</v>
      </c>
      <c r="H25" s="48">
        <v>0.03</v>
      </c>
      <c r="I25" s="49"/>
      <c r="J25" s="48">
        <v>0.16</v>
      </c>
      <c r="K25" s="48">
        <v>0.03</v>
      </c>
      <c r="L25" s="48">
        <v>0.03</v>
      </c>
      <c r="M25" s="49"/>
      <c r="N25" s="48">
        <v>0.16</v>
      </c>
      <c r="O25" s="48">
        <v>0.03</v>
      </c>
      <c r="P25" s="48">
        <v>0.03</v>
      </c>
      <c r="Q25" s="49"/>
      <c r="R25" s="48">
        <v>0.16</v>
      </c>
      <c r="S25" s="48">
        <v>0.05</v>
      </c>
      <c r="T25" s="48">
        <v>0.05</v>
      </c>
      <c r="U25" s="49"/>
      <c r="V25" s="49">
        <v>0.04</v>
      </c>
      <c r="W25" s="49">
        <v>0.04</v>
      </c>
      <c r="Z25" s="85">
        <f t="shared" si="2"/>
        <v>0</v>
      </c>
    </row>
    <row r="26" spans="2:26" ht="20.100000000000001" customHeight="1" x14ac:dyDescent="0.25">
      <c r="B26" s="183"/>
      <c r="C26" s="195"/>
      <c r="D26" s="189"/>
      <c r="E26" s="191"/>
      <c r="F26" s="37">
        <f>TRUNC($D$25*F25,2)+0.01</f>
        <v>40613.120000000003</v>
      </c>
      <c r="G26" s="37">
        <f t="shared" ref="G26:I26" si="11">TRUNC($D$25*G25,2)</f>
        <v>7614.95</v>
      </c>
      <c r="H26" s="37">
        <f t="shared" si="11"/>
        <v>7614.95</v>
      </c>
      <c r="I26" s="37">
        <f t="shared" si="11"/>
        <v>0</v>
      </c>
      <c r="J26" s="37">
        <f t="shared" ref="J26:V26" si="12">TRUNC($D$25*J25,2)</f>
        <v>40613.11</v>
      </c>
      <c r="K26" s="37">
        <f t="shared" si="12"/>
        <v>7614.95</v>
      </c>
      <c r="L26" s="37">
        <f t="shared" si="12"/>
        <v>7614.95</v>
      </c>
      <c r="M26" s="37">
        <f t="shared" si="12"/>
        <v>0</v>
      </c>
      <c r="N26" s="37">
        <f t="shared" si="12"/>
        <v>40613.11</v>
      </c>
      <c r="O26" s="37">
        <f t="shared" si="12"/>
        <v>7614.95</v>
      </c>
      <c r="P26" s="37">
        <f t="shared" si="12"/>
        <v>7614.95</v>
      </c>
      <c r="Q26" s="37">
        <f t="shared" si="12"/>
        <v>0</v>
      </c>
      <c r="R26" s="37">
        <f t="shared" si="12"/>
        <v>40613.11</v>
      </c>
      <c r="S26" s="37">
        <f t="shared" si="12"/>
        <v>12691.59</v>
      </c>
      <c r="T26" s="37">
        <f t="shared" si="12"/>
        <v>12691.59</v>
      </c>
      <c r="U26" s="37">
        <f t="shared" si="12"/>
        <v>0</v>
      </c>
      <c r="V26" s="37">
        <f t="shared" si="12"/>
        <v>10153.27</v>
      </c>
      <c r="W26" s="37">
        <f>TRUNC($D$25*W25,2)+0.1</f>
        <v>10153.370000000001</v>
      </c>
      <c r="X26" s="85">
        <f>SUM(F26:W26)</f>
        <v>253831.97</v>
      </c>
      <c r="Y26" s="38" t="b">
        <f>X26=D25</f>
        <v>1</v>
      </c>
      <c r="Z26" s="85">
        <f t="shared" si="2"/>
        <v>0</v>
      </c>
    </row>
    <row r="27" spans="2:26" ht="20.100000000000001" customHeight="1" x14ac:dyDescent="0.25">
      <c r="B27" s="182">
        <v>7</v>
      </c>
      <c r="C27" s="194" t="str">
        <f>VLOOKUP(B27,PLANILHA!$B:$L,3,0)</f>
        <v>COBERTURA</v>
      </c>
      <c r="D27" s="188">
        <f>VLOOKUP(B27,PLANILHA!$B:$L,10,0)</f>
        <v>99750.36</v>
      </c>
      <c r="E27" s="190">
        <f>D27/$D$53</f>
        <v>3.6167422123735679E-2</v>
      </c>
      <c r="F27" s="48"/>
      <c r="G27" s="48">
        <v>0.1</v>
      </c>
      <c r="H27" s="48">
        <v>0.1</v>
      </c>
      <c r="I27" s="49"/>
      <c r="J27" s="48"/>
      <c r="K27" s="48">
        <v>0.1</v>
      </c>
      <c r="L27" s="48">
        <v>0.1</v>
      </c>
      <c r="M27" s="49"/>
      <c r="N27" s="48"/>
      <c r="O27" s="48">
        <v>0.1</v>
      </c>
      <c r="P27" s="48">
        <v>0.15</v>
      </c>
      <c r="Q27" s="49"/>
      <c r="R27" s="48"/>
      <c r="S27" s="48">
        <v>0.15</v>
      </c>
      <c r="T27" s="48">
        <v>0.1</v>
      </c>
      <c r="U27" s="49"/>
      <c r="V27" s="49">
        <v>0.05</v>
      </c>
      <c r="W27" s="49">
        <v>0.05</v>
      </c>
      <c r="Z27" s="85">
        <f t="shared" si="2"/>
        <v>0</v>
      </c>
    </row>
    <row r="28" spans="2:26" ht="20.100000000000001" customHeight="1" x14ac:dyDescent="0.25">
      <c r="B28" s="183"/>
      <c r="C28" s="195"/>
      <c r="D28" s="189"/>
      <c r="E28" s="191"/>
      <c r="F28" s="37">
        <f>TRUNC($D$27*F27,2)</f>
        <v>0</v>
      </c>
      <c r="G28" s="37">
        <f>TRUNC($D$27*G27,2)+0.01</f>
        <v>9975.0400000000009</v>
      </c>
      <c r="H28" s="37">
        <f t="shared" ref="H28:I28" si="13">TRUNC($D$27*H27,2)</f>
        <v>9975.0300000000007</v>
      </c>
      <c r="I28" s="37">
        <f t="shared" si="13"/>
        <v>0</v>
      </c>
      <c r="J28" s="37">
        <f t="shared" ref="J28:V28" si="14">TRUNC($D$27*J27,2)</f>
        <v>0</v>
      </c>
      <c r="K28" s="37">
        <f t="shared" si="14"/>
        <v>9975.0300000000007</v>
      </c>
      <c r="L28" s="37">
        <f t="shared" si="14"/>
        <v>9975.0300000000007</v>
      </c>
      <c r="M28" s="37">
        <f t="shared" si="14"/>
        <v>0</v>
      </c>
      <c r="N28" s="37">
        <f t="shared" si="14"/>
        <v>0</v>
      </c>
      <c r="O28" s="37">
        <f t="shared" si="14"/>
        <v>9975.0300000000007</v>
      </c>
      <c r="P28" s="37">
        <f t="shared" si="14"/>
        <v>14962.55</v>
      </c>
      <c r="Q28" s="37">
        <f t="shared" si="14"/>
        <v>0</v>
      </c>
      <c r="R28" s="37">
        <f t="shared" si="14"/>
        <v>0</v>
      </c>
      <c r="S28" s="37">
        <f t="shared" si="14"/>
        <v>14962.55</v>
      </c>
      <c r="T28" s="37">
        <f t="shared" si="14"/>
        <v>9975.0300000000007</v>
      </c>
      <c r="U28" s="37">
        <f t="shared" si="14"/>
        <v>0</v>
      </c>
      <c r="V28" s="37">
        <f t="shared" si="14"/>
        <v>4987.51</v>
      </c>
      <c r="W28" s="37">
        <f>TRUNC($D$27*W27,2)+0.05</f>
        <v>4987.5600000000004</v>
      </c>
      <c r="X28" s="85">
        <f>SUM(F28:W28)</f>
        <v>99750.359999999986</v>
      </c>
      <c r="Y28" s="38" t="b">
        <f>X28=D27</f>
        <v>1</v>
      </c>
      <c r="Z28" s="85">
        <f t="shared" si="2"/>
        <v>0</v>
      </c>
    </row>
    <row r="29" spans="2:26" ht="20.100000000000001" customHeight="1" x14ac:dyDescent="0.25">
      <c r="B29" s="182">
        <v>8</v>
      </c>
      <c r="C29" s="194" t="str">
        <f>VLOOKUP(B29,PLANILHA!$B:$L,3,0)</f>
        <v>ESQUADRIAS</v>
      </c>
      <c r="D29" s="188">
        <f>VLOOKUP(B29,PLANILHA!$B:$L,10,0)</f>
        <v>203979.27000000002</v>
      </c>
      <c r="E29" s="190">
        <f>D29/$D$53</f>
        <v>7.3958674059737273E-2</v>
      </c>
      <c r="F29" s="48"/>
      <c r="G29" s="48">
        <v>7.0000000000000007E-2</v>
      </c>
      <c r="H29" s="48">
        <v>0.1</v>
      </c>
      <c r="I29" s="49">
        <v>0.03</v>
      </c>
      <c r="J29" s="48"/>
      <c r="K29" s="48">
        <v>7.0000000000000007E-2</v>
      </c>
      <c r="L29" s="48">
        <v>0.1</v>
      </c>
      <c r="M29" s="49">
        <v>0.03</v>
      </c>
      <c r="N29" s="48"/>
      <c r="O29" s="48">
        <v>7.0000000000000007E-2</v>
      </c>
      <c r="P29" s="48">
        <v>0.1</v>
      </c>
      <c r="Q29" s="49">
        <v>0.08</v>
      </c>
      <c r="R29" s="48"/>
      <c r="S29" s="48">
        <v>7.0000000000000007E-2</v>
      </c>
      <c r="T29" s="48">
        <v>0.1</v>
      </c>
      <c r="U29" s="49">
        <v>0.08</v>
      </c>
      <c r="V29" s="49">
        <v>0.05</v>
      </c>
      <c r="W29" s="49">
        <v>0.05</v>
      </c>
      <c r="Z29" s="85">
        <f t="shared" si="2"/>
        <v>0</v>
      </c>
    </row>
    <row r="30" spans="2:26" ht="20.100000000000001" customHeight="1" x14ac:dyDescent="0.25">
      <c r="B30" s="183"/>
      <c r="C30" s="195"/>
      <c r="D30" s="189"/>
      <c r="E30" s="191"/>
      <c r="F30" s="37">
        <f>TRUNC($D$29*F29,2)</f>
        <v>0</v>
      </c>
      <c r="G30" s="37">
        <f>TRUNC($D$29*G29,2)+0.01</f>
        <v>14278.550000000001</v>
      </c>
      <c r="H30" s="37">
        <f t="shared" ref="H30:I30" si="15">TRUNC($D$29*H29,2)</f>
        <v>20397.919999999998</v>
      </c>
      <c r="I30" s="37">
        <f t="shared" si="15"/>
        <v>6119.37</v>
      </c>
      <c r="J30" s="37">
        <f t="shared" ref="J30:V30" si="16">TRUNC($D$29*J29,2)</f>
        <v>0</v>
      </c>
      <c r="K30" s="37">
        <f t="shared" si="16"/>
        <v>14278.54</v>
      </c>
      <c r="L30" s="37">
        <f t="shared" si="16"/>
        <v>20397.919999999998</v>
      </c>
      <c r="M30" s="37">
        <f t="shared" si="16"/>
        <v>6119.37</v>
      </c>
      <c r="N30" s="37">
        <f t="shared" si="16"/>
        <v>0</v>
      </c>
      <c r="O30" s="37">
        <f t="shared" si="16"/>
        <v>14278.54</v>
      </c>
      <c r="P30" s="37">
        <f t="shared" si="16"/>
        <v>20397.919999999998</v>
      </c>
      <c r="Q30" s="37">
        <f t="shared" si="16"/>
        <v>16318.34</v>
      </c>
      <c r="R30" s="37">
        <f t="shared" si="16"/>
        <v>0</v>
      </c>
      <c r="S30" s="37">
        <f t="shared" si="16"/>
        <v>14278.54</v>
      </c>
      <c r="T30" s="37">
        <f t="shared" si="16"/>
        <v>20397.919999999998</v>
      </c>
      <c r="U30" s="37">
        <f t="shared" si="16"/>
        <v>16318.34</v>
      </c>
      <c r="V30" s="37">
        <f t="shared" si="16"/>
        <v>10198.959999999999</v>
      </c>
      <c r="W30" s="37">
        <f>TRUNC($D$29*W29,2)+0.08</f>
        <v>10199.039999999999</v>
      </c>
      <c r="X30" s="85">
        <f>SUM(F30:W30)</f>
        <v>203979.27</v>
      </c>
      <c r="Y30" s="38" t="b">
        <f>X30=D29</f>
        <v>1</v>
      </c>
      <c r="Z30" s="85">
        <f t="shared" si="2"/>
        <v>0</v>
      </c>
    </row>
    <row r="31" spans="2:26" ht="20.100000000000001" customHeight="1" x14ac:dyDescent="0.25">
      <c r="B31" s="182">
        <v>9</v>
      </c>
      <c r="C31" s="194" t="str">
        <f>VLOOKUP(B31,PLANILHA!$B:$L,3,0)</f>
        <v>REVESTIMENTOS</v>
      </c>
      <c r="D31" s="188">
        <f>VLOOKUP(B31,PLANILHA!$B:$L,10,0)</f>
        <v>297713.94</v>
      </c>
      <c r="E31" s="190">
        <f>D31/$D$53</f>
        <v>0.10794493112707078</v>
      </c>
      <c r="F31" s="48"/>
      <c r="G31" s="48">
        <v>0.08</v>
      </c>
      <c r="H31" s="48">
        <v>0.1</v>
      </c>
      <c r="I31" s="49">
        <v>0.02</v>
      </c>
      <c r="J31" s="48"/>
      <c r="K31" s="48">
        <v>0.08</v>
      </c>
      <c r="L31" s="48">
        <v>0.1</v>
      </c>
      <c r="M31" s="49">
        <v>0.03</v>
      </c>
      <c r="N31" s="48"/>
      <c r="O31" s="48">
        <v>0.08</v>
      </c>
      <c r="P31" s="48">
        <v>0.1</v>
      </c>
      <c r="Q31" s="49">
        <v>0.03</v>
      </c>
      <c r="R31" s="48"/>
      <c r="S31" s="48">
        <v>0.1</v>
      </c>
      <c r="T31" s="48">
        <v>0.1</v>
      </c>
      <c r="U31" s="49">
        <v>0.1</v>
      </c>
      <c r="V31" s="49">
        <v>0.05</v>
      </c>
      <c r="W31" s="49">
        <v>0.03</v>
      </c>
      <c r="Z31" s="85">
        <f t="shared" si="2"/>
        <v>0</v>
      </c>
    </row>
    <row r="32" spans="2:26" ht="20.100000000000001" customHeight="1" x14ac:dyDescent="0.25">
      <c r="B32" s="183"/>
      <c r="C32" s="195"/>
      <c r="D32" s="189"/>
      <c r="E32" s="191"/>
      <c r="F32" s="37">
        <f>TRUNC($D$31*F31,2)</f>
        <v>0</v>
      </c>
      <c r="G32" s="37">
        <f>TRUNC($D$31*G31,2)+0.01</f>
        <v>23817.119999999999</v>
      </c>
      <c r="H32" s="37">
        <f t="shared" ref="H32:I32" si="17">TRUNC($D$31*H31,2)</f>
        <v>29771.39</v>
      </c>
      <c r="I32" s="37">
        <f t="shared" si="17"/>
        <v>5954.27</v>
      </c>
      <c r="J32" s="37">
        <f t="shared" ref="J32:V32" si="18">TRUNC($D$31*J31,2)</f>
        <v>0</v>
      </c>
      <c r="K32" s="37">
        <f t="shared" si="18"/>
        <v>23817.11</v>
      </c>
      <c r="L32" s="37">
        <f t="shared" si="18"/>
        <v>29771.39</v>
      </c>
      <c r="M32" s="37">
        <f t="shared" si="18"/>
        <v>8931.41</v>
      </c>
      <c r="N32" s="37">
        <f t="shared" si="18"/>
        <v>0</v>
      </c>
      <c r="O32" s="37">
        <f t="shared" si="18"/>
        <v>23817.11</v>
      </c>
      <c r="P32" s="37">
        <f t="shared" si="18"/>
        <v>29771.39</v>
      </c>
      <c r="Q32" s="37">
        <f t="shared" si="18"/>
        <v>8931.41</v>
      </c>
      <c r="R32" s="37">
        <f t="shared" si="18"/>
        <v>0</v>
      </c>
      <c r="S32" s="37">
        <f t="shared" si="18"/>
        <v>29771.39</v>
      </c>
      <c r="T32" s="37">
        <f t="shared" si="18"/>
        <v>29771.39</v>
      </c>
      <c r="U32" s="37">
        <f t="shared" si="18"/>
        <v>29771.39</v>
      </c>
      <c r="V32" s="37">
        <f t="shared" si="18"/>
        <v>14885.69</v>
      </c>
      <c r="W32" s="37">
        <f>TRUNC($D$31*W31,2)+0.07</f>
        <v>8931.48</v>
      </c>
      <c r="X32" s="85">
        <f>SUM(F32:W32)</f>
        <v>297713.94</v>
      </c>
      <c r="Y32" s="38" t="b">
        <f>X32=D31</f>
        <v>1</v>
      </c>
      <c r="Z32" s="85">
        <f t="shared" si="2"/>
        <v>0</v>
      </c>
    </row>
    <row r="33" spans="2:26" ht="20.100000000000001" customHeight="1" x14ac:dyDescent="0.25">
      <c r="B33" s="182">
        <v>10</v>
      </c>
      <c r="C33" s="194" t="str">
        <f>VLOOKUP(B33,PLANILHA!$B:$L,3,0)</f>
        <v>PINTURA</v>
      </c>
      <c r="D33" s="188">
        <f>VLOOKUP(B33,PLANILHA!$B:$L,10,0)</f>
        <v>104047.35</v>
      </c>
      <c r="E33" s="190">
        <f>D33/$D$53</f>
        <v>3.7725422026607919E-2</v>
      </c>
      <c r="F33" s="48"/>
      <c r="G33" s="48"/>
      <c r="H33" s="48"/>
      <c r="I33" s="49">
        <v>0.2</v>
      </c>
      <c r="J33" s="48"/>
      <c r="K33" s="48"/>
      <c r="L33" s="48"/>
      <c r="M33" s="49">
        <v>0.2</v>
      </c>
      <c r="N33" s="48"/>
      <c r="O33" s="48"/>
      <c r="P33" s="48"/>
      <c r="Q33" s="49">
        <v>0.2</v>
      </c>
      <c r="R33" s="48"/>
      <c r="S33" s="48"/>
      <c r="T33" s="48"/>
      <c r="U33" s="49">
        <v>0.2</v>
      </c>
      <c r="V33" s="49">
        <v>0.1</v>
      </c>
      <c r="W33" s="49">
        <v>0.1</v>
      </c>
      <c r="Z33" s="85">
        <f t="shared" si="2"/>
        <v>0</v>
      </c>
    </row>
    <row r="34" spans="2:26" ht="20.100000000000001" customHeight="1" x14ac:dyDescent="0.25">
      <c r="B34" s="183"/>
      <c r="C34" s="195"/>
      <c r="D34" s="189"/>
      <c r="E34" s="191"/>
      <c r="F34" s="37">
        <f>TRUNC($D$33*F33,2)</f>
        <v>0</v>
      </c>
      <c r="G34" s="37">
        <f t="shared" ref="G34:I34" si="19">TRUNC($D$33*G33,2)</f>
        <v>0</v>
      </c>
      <c r="H34" s="37">
        <f t="shared" si="19"/>
        <v>0</v>
      </c>
      <c r="I34" s="37">
        <f t="shared" si="19"/>
        <v>20809.47</v>
      </c>
      <c r="J34" s="37">
        <f t="shared" ref="J34:V34" si="20">TRUNC($D$33*J33,2)</f>
        <v>0</v>
      </c>
      <c r="K34" s="37">
        <f t="shared" si="20"/>
        <v>0</v>
      </c>
      <c r="L34" s="37">
        <f t="shared" si="20"/>
        <v>0</v>
      </c>
      <c r="M34" s="37">
        <f t="shared" si="20"/>
        <v>20809.47</v>
      </c>
      <c r="N34" s="37">
        <f t="shared" si="20"/>
        <v>0</v>
      </c>
      <c r="O34" s="37">
        <f t="shared" si="20"/>
        <v>0</v>
      </c>
      <c r="P34" s="37">
        <f t="shared" si="20"/>
        <v>0</v>
      </c>
      <c r="Q34" s="37">
        <f t="shared" si="20"/>
        <v>20809.47</v>
      </c>
      <c r="R34" s="37">
        <f t="shared" si="20"/>
        <v>0</v>
      </c>
      <c r="S34" s="37">
        <f t="shared" si="20"/>
        <v>0</v>
      </c>
      <c r="T34" s="37">
        <f t="shared" si="20"/>
        <v>0</v>
      </c>
      <c r="U34" s="37">
        <f t="shared" si="20"/>
        <v>20809.47</v>
      </c>
      <c r="V34" s="37">
        <f t="shared" si="20"/>
        <v>10404.73</v>
      </c>
      <c r="W34" s="37">
        <f>TRUNC($D$33*W33,2)+0.01</f>
        <v>10404.74</v>
      </c>
      <c r="X34" s="85">
        <f>SUM(F34:W34)</f>
        <v>104047.35</v>
      </c>
      <c r="Y34" s="38" t="b">
        <f>X34=D33</f>
        <v>1</v>
      </c>
      <c r="Z34" s="85">
        <f t="shared" si="2"/>
        <v>0</v>
      </c>
    </row>
    <row r="35" spans="2:26" ht="20.100000000000001" customHeight="1" x14ac:dyDescent="0.25">
      <c r="B35" s="182">
        <v>11</v>
      </c>
      <c r="C35" s="194" t="str">
        <f>VLOOKUP(B35,PLANILHA!$B:$L,3,0)</f>
        <v>FORRO</v>
      </c>
      <c r="D35" s="188">
        <f>VLOOKUP(B35,PLANILHA!$B:$L,10,0)</f>
        <v>112168.05</v>
      </c>
      <c r="E35" s="190">
        <f>D35/$D$53</f>
        <v>4.0669820270786888E-2</v>
      </c>
      <c r="F35" s="48"/>
      <c r="G35" s="48"/>
      <c r="H35" s="48">
        <v>0.13</v>
      </c>
      <c r="I35" s="49">
        <v>0.08</v>
      </c>
      <c r="J35" s="48"/>
      <c r="K35" s="48"/>
      <c r="L35" s="48">
        <v>0.13</v>
      </c>
      <c r="M35" s="49">
        <v>0.08</v>
      </c>
      <c r="N35" s="48"/>
      <c r="O35" s="48"/>
      <c r="P35" s="48">
        <v>0.13</v>
      </c>
      <c r="Q35" s="49">
        <v>0.08</v>
      </c>
      <c r="R35" s="48"/>
      <c r="S35" s="48"/>
      <c r="T35" s="48">
        <v>0.14000000000000001</v>
      </c>
      <c r="U35" s="49">
        <v>0.09</v>
      </c>
      <c r="V35" s="49">
        <v>0.08</v>
      </c>
      <c r="W35" s="49">
        <v>0.06</v>
      </c>
      <c r="Z35" s="85">
        <f t="shared" si="2"/>
        <v>0</v>
      </c>
    </row>
    <row r="36" spans="2:26" ht="20.100000000000001" customHeight="1" x14ac:dyDescent="0.25">
      <c r="B36" s="183"/>
      <c r="C36" s="195"/>
      <c r="D36" s="189"/>
      <c r="E36" s="191"/>
      <c r="F36" s="37">
        <f>TRUNC($D$35*F35,2)</f>
        <v>0</v>
      </c>
      <c r="G36" s="37">
        <f t="shared" ref="G36:I36" si="21">TRUNC($D$35*G35,2)</f>
        <v>0</v>
      </c>
      <c r="H36" s="37">
        <f>TRUNC($D$35*H35,2)+0.01</f>
        <v>14581.85</v>
      </c>
      <c r="I36" s="37">
        <f t="shared" si="21"/>
        <v>8973.44</v>
      </c>
      <c r="J36" s="37">
        <f t="shared" ref="J36:V36" si="22">TRUNC($D$35*J35,2)</f>
        <v>0</v>
      </c>
      <c r="K36" s="37">
        <f t="shared" si="22"/>
        <v>0</v>
      </c>
      <c r="L36" s="37">
        <f t="shared" si="22"/>
        <v>14581.84</v>
      </c>
      <c r="M36" s="37">
        <f t="shared" si="22"/>
        <v>8973.44</v>
      </c>
      <c r="N36" s="37">
        <f t="shared" si="22"/>
        <v>0</v>
      </c>
      <c r="O36" s="37">
        <f t="shared" si="22"/>
        <v>0</v>
      </c>
      <c r="P36" s="37">
        <f t="shared" si="22"/>
        <v>14581.84</v>
      </c>
      <c r="Q36" s="37">
        <f t="shared" si="22"/>
        <v>8973.44</v>
      </c>
      <c r="R36" s="37">
        <f t="shared" si="22"/>
        <v>0</v>
      </c>
      <c r="S36" s="37">
        <f t="shared" si="22"/>
        <v>0</v>
      </c>
      <c r="T36" s="37">
        <f t="shared" si="22"/>
        <v>15703.52</v>
      </c>
      <c r="U36" s="37">
        <f t="shared" si="22"/>
        <v>10095.120000000001</v>
      </c>
      <c r="V36" s="37">
        <f t="shared" si="22"/>
        <v>8973.44</v>
      </c>
      <c r="W36" s="37">
        <f>TRUNC($D$35*W35,2)+0.04</f>
        <v>6730.12</v>
      </c>
      <c r="X36" s="85">
        <f>SUM(F36:W36)</f>
        <v>112168.05</v>
      </c>
      <c r="Y36" s="38" t="b">
        <f>X36=D35</f>
        <v>1</v>
      </c>
      <c r="Z36" s="85">
        <f t="shared" si="2"/>
        <v>0</v>
      </c>
    </row>
    <row r="37" spans="2:26" ht="20.100000000000001" customHeight="1" x14ac:dyDescent="0.25">
      <c r="B37" s="182">
        <v>12</v>
      </c>
      <c r="C37" s="194" t="str">
        <f>VLOOKUP(B37,PLANILHA!$B:$L,3,0)</f>
        <v>VIDROS</v>
      </c>
      <c r="D37" s="188">
        <f>VLOOKUP(B37,PLANILHA!$B:$L,10,0)</f>
        <v>20278.27</v>
      </c>
      <c r="E37" s="190">
        <f>D37/$D$53</f>
        <v>7.3524822469721966E-3</v>
      </c>
      <c r="F37" s="48"/>
      <c r="G37" s="48"/>
      <c r="H37" s="48">
        <v>0.16</v>
      </c>
      <c r="I37" s="49">
        <v>0.04</v>
      </c>
      <c r="J37" s="48"/>
      <c r="K37" s="48"/>
      <c r="L37" s="48">
        <v>0.16</v>
      </c>
      <c r="M37" s="49">
        <v>0.04</v>
      </c>
      <c r="N37" s="48"/>
      <c r="O37" s="48"/>
      <c r="P37" s="48">
        <v>0.16</v>
      </c>
      <c r="Q37" s="49">
        <v>0.04</v>
      </c>
      <c r="R37" s="48"/>
      <c r="S37" s="48"/>
      <c r="T37" s="48">
        <v>0.16</v>
      </c>
      <c r="U37" s="49">
        <v>0.04</v>
      </c>
      <c r="V37" s="49">
        <v>0.1</v>
      </c>
      <c r="W37" s="49">
        <v>0.1</v>
      </c>
      <c r="Z37" s="85">
        <f t="shared" si="2"/>
        <v>0</v>
      </c>
    </row>
    <row r="38" spans="2:26" ht="20.100000000000001" customHeight="1" x14ac:dyDescent="0.25">
      <c r="B38" s="183"/>
      <c r="C38" s="195"/>
      <c r="D38" s="189"/>
      <c r="E38" s="191"/>
      <c r="F38" s="37">
        <f>TRUNC($D$37*F37,2)</f>
        <v>0</v>
      </c>
      <c r="G38" s="37">
        <f t="shared" ref="G38:I38" si="23">TRUNC($D$37*G37,2)</f>
        <v>0</v>
      </c>
      <c r="H38" s="37">
        <f>TRUNC($D$37*H37,2)+0.01</f>
        <v>3244.53</v>
      </c>
      <c r="I38" s="37">
        <f t="shared" si="23"/>
        <v>811.13</v>
      </c>
      <c r="J38" s="37">
        <f t="shared" ref="J38:V38" si="24">TRUNC($D$37*J37,2)</f>
        <v>0</v>
      </c>
      <c r="K38" s="37">
        <f t="shared" si="24"/>
        <v>0</v>
      </c>
      <c r="L38" s="37">
        <f t="shared" si="24"/>
        <v>3244.52</v>
      </c>
      <c r="M38" s="37">
        <f t="shared" si="24"/>
        <v>811.13</v>
      </c>
      <c r="N38" s="37">
        <f t="shared" si="24"/>
        <v>0</v>
      </c>
      <c r="O38" s="37">
        <f t="shared" si="24"/>
        <v>0</v>
      </c>
      <c r="P38" s="37">
        <f t="shared" si="24"/>
        <v>3244.52</v>
      </c>
      <c r="Q38" s="37">
        <f t="shared" si="24"/>
        <v>811.13</v>
      </c>
      <c r="R38" s="37">
        <f t="shared" si="24"/>
        <v>0</v>
      </c>
      <c r="S38" s="37">
        <f t="shared" si="24"/>
        <v>0</v>
      </c>
      <c r="T38" s="37">
        <f t="shared" si="24"/>
        <v>3244.52</v>
      </c>
      <c r="U38" s="37">
        <f t="shared" si="24"/>
        <v>811.13</v>
      </c>
      <c r="V38" s="37">
        <f t="shared" si="24"/>
        <v>2027.82</v>
      </c>
      <c r="W38" s="37">
        <f>TRUNC($D$37*W37,2)-0.06</f>
        <v>2027.76</v>
      </c>
      <c r="X38" s="85">
        <f>SUM(F38:W38)+0.08</f>
        <v>20278.27</v>
      </c>
      <c r="Y38" s="38" t="b">
        <f>X38=D37</f>
        <v>1</v>
      </c>
      <c r="Z38" s="85">
        <f t="shared" si="2"/>
        <v>0</v>
      </c>
    </row>
    <row r="39" spans="2:26" ht="20.100000000000001" customHeight="1" x14ac:dyDescent="0.25">
      <c r="B39" s="182">
        <v>13</v>
      </c>
      <c r="C39" s="194" t="str">
        <f>VLOOKUP(B39,PLANILHA!$B:$L,3,0)</f>
        <v>PAVIMENTAÇÃO</v>
      </c>
      <c r="D39" s="188">
        <f>VLOOKUP(B39,PLANILHA!$B:$L,10,0)</f>
        <v>149830</v>
      </c>
      <c r="E39" s="190">
        <f>D39/$D$53</f>
        <v>5.4325266162441085E-2</v>
      </c>
      <c r="F39" s="48"/>
      <c r="G39" s="48"/>
      <c r="H39" s="48">
        <v>0.16</v>
      </c>
      <c r="I39" s="49">
        <v>0.06</v>
      </c>
      <c r="J39" s="48"/>
      <c r="K39" s="48"/>
      <c r="L39" s="48">
        <v>0.16</v>
      </c>
      <c r="M39" s="49">
        <v>0.06</v>
      </c>
      <c r="N39" s="48"/>
      <c r="O39" s="48"/>
      <c r="P39" s="48">
        <v>0.16</v>
      </c>
      <c r="Q39" s="49">
        <v>0.06</v>
      </c>
      <c r="R39" s="48"/>
      <c r="S39" s="48"/>
      <c r="T39" s="48">
        <v>0.16</v>
      </c>
      <c r="U39" s="49">
        <v>0.06</v>
      </c>
      <c r="V39" s="49">
        <v>0.06</v>
      </c>
      <c r="W39" s="49">
        <v>0.06</v>
      </c>
      <c r="Z39" s="85">
        <f t="shared" si="2"/>
        <v>0</v>
      </c>
    </row>
    <row r="40" spans="2:26" ht="20.100000000000001" customHeight="1" x14ac:dyDescent="0.25">
      <c r="B40" s="183"/>
      <c r="C40" s="195"/>
      <c r="D40" s="189"/>
      <c r="E40" s="191"/>
      <c r="F40" s="37">
        <f>TRUNC($D$39*F39,2)</f>
        <v>0</v>
      </c>
      <c r="G40" s="37">
        <f t="shared" ref="G40:I40" si="25">TRUNC($D$39*G39,2)</f>
        <v>0</v>
      </c>
      <c r="H40" s="37">
        <f>TRUNC($D$39*H39,2)+0.01</f>
        <v>23972.809999999998</v>
      </c>
      <c r="I40" s="37">
        <f t="shared" si="25"/>
        <v>8989.7999999999993</v>
      </c>
      <c r="J40" s="37">
        <f t="shared" ref="J40:V40" si="26">TRUNC($D$39*J39,2)</f>
        <v>0</v>
      </c>
      <c r="K40" s="37">
        <f t="shared" si="26"/>
        <v>0</v>
      </c>
      <c r="L40" s="37">
        <f t="shared" si="26"/>
        <v>23972.799999999999</v>
      </c>
      <c r="M40" s="37">
        <f t="shared" si="26"/>
        <v>8989.7999999999993</v>
      </c>
      <c r="N40" s="37">
        <f t="shared" si="26"/>
        <v>0</v>
      </c>
      <c r="O40" s="37">
        <f t="shared" si="26"/>
        <v>0</v>
      </c>
      <c r="P40" s="37">
        <f t="shared" si="26"/>
        <v>23972.799999999999</v>
      </c>
      <c r="Q40" s="37">
        <f t="shared" si="26"/>
        <v>8989.7999999999993</v>
      </c>
      <c r="R40" s="37">
        <f t="shared" si="26"/>
        <v>0</v>
      </c>
      <c r="S40" s="37">
        <f t="shared" si="26"/>
        <v>0</v>
      </c>
      <c r="T40" s="37">
        <f t="shared" si="26"/>
        <v>23972.799999999999</v>
      </c>
      <c r="U40" s="37">
        <f t="shared" si="26"/>
        <v>8989.7999999999993</v>
      </c>
      <c r="V40" s="37">
        <f t="shared" si="26"/>
        <v>8989.7999999999993</v>
      </c>
      <c r="W40" s="37">
        <f>TRUNC($D$39*W39,2)-0.01</f>
        <v>8989.7899999999991</v>
      </c>
      <c r="X40" s="85">
        <f>SUM(F40:W40)</f>
        <v>149830</v>
      </c>
      <c r="Y40" s="38" t="b">
        <f>X40=D39</f>
        <v>1</v>
      </c>
      <c r="Z40" s="85">
        <f t="shared" si="2"/>
        <v>0</v>
      </c>
    </row>
    <row r="41" spans="2:26" ht="20.100000000000001" customHeight="1" x14ac:dyDescent="0.25">
      <c r="B41" s="182">
        <v>14</v>
      </c>
      <c r="C41" s="194" t="str">
        <f>VLOOKUP(B41,PLANILHA!$B:$L,3,0)</f>
        <v>INSTALAÇÃO ELÉTRICA</v>
      </c>
      <c r="D41" s="188">
        <f>VLOOKUP(B41,PLANILHA!$B:$L,10,0)</f>
        <v>218808.39999999997</v>
      </c>
      <c r="E41" s="190">
        <f>D41/$D$53</f>
        <v>7.9335410589186889E-2</v>
      </c>
      <c r="F41" s="48"/>
      <c r="G41" s="48">
        <v>7.0000000000000007E-2</v>
      </c>
      <c r="H41" s="48">
        <v>7.0000000000000007E-2</v>
      </c>
      <c r="I41" s="49">
        <v>0.1</v>
      </c>
      <c r="J41" s="48"/>
      <c r="K41" s="48">
        <v>7.0000000000000007E-2</v>
      </c>
      <c r="L41" s="48">
        <v>7.0000000000000007E-2</v>
      </c>
      <c r="M41" s="49">
        <v>0.1</v>
      </c>
      <c r="N41" s="48"/>
      <c r="O41" s="48">
        <v>0.06</v>
      </c>
      <c r="P41" s="48">
        <v>0.06</v>
      </c>
      <c r="Q41" s="49">
        <v>0.1</v>
      </c>
      <c r="R41" s="48"/>
      <c r="S41" s="48">
        <v>0.06</v>
      </c>
      <c r="T41" s="48">
        <v>0.06</v>
      </c>
      <c r="U41" s="49">
        <v>0.1</v>
      </c>
      <c r="V41" s="49">
        <v>0.04</v>
      </c>
      <c r="W41" s="49">
        <v>0.04</v>
      </c>
      <c r="Z41" s="85">
        <f t="shared" si="2"/>
        <v>0</v>
      </c>
    </row>
    <row r="42" spans="2:26" ht="20.100000000000001" customHeight="1" x14ac:dyDescent="0.25">
      <c r="B42" s="183"/>
      <c r="C42" s="195"/>
      <c r="D42" s="189"/>
      <c r="E42" s="191"/>
      <c r="F42" s="37">
        <f>TRUNC($D$41*F41,2)</f>
        <v>0</v>
      </c>
      <c r="G42" s="37">
        <f t="shared" ref="G42:I42" si="27">TRUNC($D$41*G41,2)</f>
        <v>15316.58</v>
      </c>
      <c r="H42" s="37">
        <f t="shared" si="27"/>
        <v>15316.58</v>
      </c>
      <c r="I42" s="37">
        <f t="shared" si="27"/>
        <v>21880.84</v>
      </c>
      <c r="J42" s="37">
        <f t="shared" ref="J42:V42" si="28">TRUNC($D$41*J41,2)</f>
        <v>0</v>
      </c>
      <c r="K42" s="37">
        <f t="shared" si="28"/>
        <v>15316.58</v>
      </c>
      <c r="L42" s="37">
        <f t="shared" si="28"/>
        <v>15316.58</v>
      </c>
      <c r="M42" s="37">
        <f t="shared" si="28"/>
        <v>21880.84</v>
      </c>
      <c r="N42" s="37">
        <f t="shared" si="28"/>
        <v>0</v>
      </c>
      <c r="O42" s="37">
        <f t="shared" si="28"/>
        <v>13128.5</v>
      </c>
      <c r="P42" s="37">
        <f t="shared" si="28"/>
        <v>13128.5</v>
      </c>
      <c r="Q42" s="37">
        <f t="shared" si="28"/>
        <v>21880.84</v>
      </c>
      <c r="R42" s="37">
        <f t="shared" si="28"/>
        <v>0</v>
      </c>
      <c r="S42" s="37">
        <f t="shared" si="28"/>
        <v>13128.5</v>
      </c>
      <c r="T42" s="37">
        <f t="shared" si="28"/>
        <v>13128.5</v>
      </c>
      <c r="U42" s="37">
        <f t="shared" si="28"/>
        <v>21880.84</v>
      </c>
      <c r="V42" s="37">
        <f t="shared" si="28"/>
        <v>8752.33</v>
      </c>
      <c r="W42" s="37">
        <f>TRUNC($D$41*W41,2)+0.06</f>
        <v>8752.39</v>
      </c>
      <c r="X42" s="85">
        <f>SUM(F42:W42)</f>
        <v>218808.39999999997</v>
      </c>
      <c r="Y42" s="38" t="b">
        <f>X42=D41</f>
        <v>1</v>
      </c>
      <c r="Z42" s="85">
        <f t="shared" si="2"/>
        <v>0</v>
      </c>
    </row>
    <row r="43" spans="2:26" ht="20.100000000000001" customHeight="1" x14ac:dyDescent="0.25">
      <c r="B43" s="182">
        <v>15</v>
      </c>
      <c r="C43" s="194" t="str">
        <f>VLOOKUP(B43,PLANILHA!$B:$L,3,0)</f>
        <v>INSTALAÇÃO HIDRÁULICA</v>
      </c>
      <c r="D43" s="188">
        <f>VLOOKUP(B43,PLANILHA!$B:$L,10,0)</f>
        <v>54237.2</v>
      </c>
      <c r="E43" s="190">
        <f>D43/$D$53</f>
        <v>1.9665289500804574E-2</v>
      </c>
      <c r="F43" s="48"/>
      <c r="G43" s="48">
        <v>7.0000000000000007E-2</v>
      </c>
      <c r="H43" s="48">
        <v>0.09</v>
      </c>
      <c r="I43" s="49">
        <v>0.04</v>
      </c>
      <c r="J43" s="48"/>
      <c r="K43" s="48">
        <v>7.0000000000000007E-2</v>
      </c>
      <c r="L43" s="48">
        <v>0.09</v>
      </c>
      <c r="M43" s="49">
        <v>0.04</v>
      </c>
      <c r="N43" s="48"/>
      <c r="O43" s="48">
        <v>7.0000000000000007E-2</v>
      </c>
      <c r="P43" s="48">
        <v>0.09</v>
      </c>
      <c r="Q43" s="49">
        <v>0.04</v>
      </c>
      <c r="R43" s="48"/>
      <c r="S43" s="48">
        <v>7.0000000000000007E-2</v>
      </c>
      <c r="T43" s="48">
        <v>0.09</v>
      </c>
      <c r="U43" s="49">
        <v>0.04</v>
      </c>
      <c r="V43" s="49">
        <v>0.1</v>
      </c>
      <c r="W43" s="49">
        <v>0.1</v>
      </c>
      <c r="Z43" s="85">
        <f t="shared" si="2"/>
        <v>0</v>
      </c>
    </row>
    <row r="44" spans="2:26" ht="20.100000000000001" customHeight="1" x14ac:dyDescent="0.25">
      <c r="B44" s="183"/>
      <c r="C44" s="195"/>
      <c r="D44" s="189"/>
      <c r="E44" s="191"/>
      <c r="F44" s="37">
        <f>TRUNC($D$43*F43,2)</f>
        <v>0</v>
      </c>
      <c r="G44" s="37">
        <f>TRUNC($D$43*G43,2)+0.02</f>
        <v>3796.62</v>
      </c>
      <c r="H44" s="37">
        <f t="shared" ref="H44:I44" si="29">TRUNC($D$43*H43,2)</f>
        <v>4881.34</v>
      </c>
      <c r="I44" s="37">
        <f t="shared" si="29"/>
        <v>2169.48</v>
      </c>
      <c r="J44" s="37">
        <f t="shared" ref="J44:V44" si="30">TRUNC($D$43*J43,2)</f>
        <v>0</v>
      </c>
      <c r="K44" s="37">
        <f t="shared" si="30"/>
        <v>3796.6</v>
      </c>
      <c r="L44" s="37">
        <f t="shared" si="30"/>
        <v>4881.34</v>
      </c>
      <c r="M44" s="37">
        <f t="shared" si="30"/>
        <v>2169.48</v>
      </c>
      <c r="N44" s="37">
        <f t="shared" si="30"/>
        <v>0</v>
      </c>
      <c r="O44" s="37">
        <f t="shared" si="30"/>
        <v>3796.6</v>
      </c>
      <c r="P44" s="37">
        <f t="shared" si="30"/>
        <v>4881.34</v>
      </c>
      <c r="Q44" s="37">
        <f t="shared" si="30"/>
        <v>2169.48</v>
      </c>
      <c r="R44" s="37">
        <f t="shared" si="30"/>
        <v>0</v>
      </c>
      <c r="S44" s="37">
        <f t="shared" si="30"/>
        <v>3796.6</v>
      </c>
      <c r="T44" s="37">
        <f t="shared" si="30"/>
        <v>4881.34</v>
      </c>
      <c r="U44" s="37">
        <f t="shared" si="30"/>
        <v>2169.48</v>
      </c>
      <c r="V44" s="37">
        <f t="shared" si="30"/>
        <v>5423.72</v>
      </c>
      <c r="W44" s="37">
        <f>TRUNC($D$43*W43,2)+0.06</f>
        <v>5423.7800000000007</v>
      </c>
      <c r="X44" s="85">
        <f>SUM(F44:W44)</f>
        <v>54237.200000000004</v>
      </c>
      <c r="Y44" s="38" t="b">
        <f>X44=D43</f>
        <v>1</v>
      </c>
      <c r="Z44" s="85">
        <f t="shared" si="2"/>
        <v>0</v>
      </c>
    </row>
    <row r="45" spans="2:26" ht="20.100000000000001" customHeight="1" x14ac:dyDescent="0.25">
      <c r="B45" s="182">
        <v>16</v>
      </c>
      <c r="C45" s="194" t="str">
        <f>VLOOKUP(B45,PLANILHA!$B:$L,3,0)</f>
        <v>INSTALAÇÃO SANITÁRIA</v>
      </c>
      <c r="D45" s="188">
        <f>VLOOKUP(B45,PLANILHA!$B:$L,10,0)</f>
        <v>166635.82</v>
      </c>
      <c r="E45" s="190">
        <f>D45/$D$53</f>
        <v>6.0418709695632539E-2</v>
      </c>
      <c r="F45" s="48"/>
      <c r="G45" s="48">
        <v>7.0000000000000007E-2</v>
      </c>
      <c r="H45" s="48">
        <v>0.1</v>
      </c>
      <c r="I45" s="49">
        <v>0.03</v>
      </c>
      <c r="J45" s="48"/>
      <c r="K45" s="48">
        <v>7.0000000000000007E-2</v>
      </c>
      <c r="L45" s="48">
        <v>0.1</v>
      </c>
      <c r="M45" s="49">
        <v>0.03</v>
      </c>
      <c r="N45" s="48"/>
      <c r="O45" s="48">
        <v>7.0000000000000007E-2</v>
      </c>
      <c r="P45" s="48">
        <v>0.1</v>
      </c>
      <c r="Q45" s="49">
        <v>0.03</v>
      </c>
      <c r="R45" s="48"/>
      <c r="S45" s="48">
        <v>7.0000000000000007E-2</v>
      </c>
      <c r="T45" s="48">
        <v>0.1</v>
      </c>
      <c r="U45" s="49">
        <v>0.03</v>
      </c>
      <c r="V45" s="49">
        <v>0.1</v>
      </c>
      <c r="W45" s="49">
        <v>0.1</v>
      </c>
      <c r="Z45" s="85">
        <f t="shared" si="2"/>
        <v>0</v>
      </c>
    </row>
    <row r="46" spans="2:26" ht="20.100000000000001" customHeight="1" x14ac:dyDescent="0.25">
      <c r="B46" s="183"/>
      <c r="C46" s="195"/>
      <c r="D46" s="189"/>
      <c r="E46" s="191"/>
      <c r="F46" s="37">
        <f>TRUNC($D$45*F45,2)</f>
        <v>0</v>
      </c>
      <c r="G46" s="37">
        <f>TRUNC($D$45*G45,2)+0.01</f>
        <v>11664.51</v>
      </c>
      <c r="H46" s="37">
        <f t="shared" ref="H46:I46" si="31">TRUNC($D$45*H45,2)</f>
        <v>16663.580000000002</v>
      </c>
      <c r="I46" s="37">
        <f t="shared" si="31"/>
        <v>4999.07</v>
      </c>
      <c r="J46" s="37">
        <f t="shared" ref="J46:V46" si="32">TRUNC($D$45*J45,2)</f>
        <v>0</v>
      </c>
      <c r="K46" s="37">
        <f t="shared" si="32"/>
        <v>11664.5</v>
      </c>
      <c r="L46" s="37">
        <f t="shared" si="32"/>
        <v>16663.580000000002</v>
      </c>
      <c r="M46" s="37">
        <f t="shared" si="32"/>
        <v>4999.07</v>
      </c>
      <c r="N46" s="37">
        <f t="shared" si="32"/>
        <v>0</v>
      </c>
      <c r="O46" s="37">
        <f t="shared" si="32"/>
        <v>11664.5</v>
      </c>
      <c r="P46" s="37">
        <f t="shared" si="32"/>
        <v>16663.580000000002</v>
      </c>
      <c r="Q46" s="37">
        <f t="shared" si="32"/>
        <v>4999.07</v>
      </c>
      <c r="R46" s="37">
        <f t="shared" si="32"/>
        <v>0</v>
      </c>
      <c r="S46" s="37">
        <f t="shared" si="32"/>
        <v>11664.5</v>
      </c>
      <c r="T46" s="37">
        <f t="shared" si="32"/>
        <v>16663.580000000002</v>
      </c>
      <c r="U46" s="37">
        <f t="shared" si="32"/>
        <v>4999.07</v>
      </c>
      <c r="V46" s="37">
        <f t="shared" si="32"/>
        <v>16663.580000000002</v>
      </c>
      <c r="W46" s="37">
        <f>TRUNC($D$45*W45,2)+0.05</f>
        <v>16663.63</v>
      </c>
      <c r="X46" s="85">
        <f>SUM(F46:W46)</f>
        <v>166635.82</v>
      </c>
      <c r="Y46" s="38" t="b">
        <f>X46=D45</f>
        <v>1</v>
      </c>
      <c r="Z46" s="85">
        <f t="shared" si="2"/>
        <v>0</v>
      </c>
    </row>
    <row r="47" spans="2:26" ht="20.100000000000001" customHeight="1" x14ac:dyDescent="0.25">
      <c r="B47" s="182">
        <v>17</v>
      </c>
      <c r="C47" s="194" t="str">
        <f>VLOOKUP(B47,PLANILHA!$B:$L,3,0)</f>
        <v>EQUIPAMENTOS HIDROSSANITÁRIOS</v>
      </c>
      <c r="D47" s="188">
        <f>VLOOKUP(B47,PLANILHA!$B:$L,10,0)</f>
        <v>59400.18</v>
      </c>
      <c r="E47" s="190">
        <f>D47/$D$53</f>
        <v>2.1537279507421143E-2</v>
      </c>
      <c r="F47" s="48"/>
      <c r="G47" s="48">
        <v>7.0000000000000007E-2</v>
      </c>
      <c r="H47" s="48">
        <v>7.0000000000000007E-2</v>
      </c>
      <c r="I47" s="49">
        <v>0.06</v>
      </c>
      <c r="J47" s="48"/>
      <c r="K47" s="48">
        <v>7.0000000000000007E-2</v>
      </c>
      <c r="L47" s="48">
        <v>7.0000000000000007E-2</v>
      </c>
      <c r="M47" s="49">
        <v>0.06</v>
      </c>
      <c r="N47" s="48"/>
      <c r="O47" s="48">
        <v>7.0000000000000007E-2</v>
      </c>
      <c r="P47" s="48">
        <v>7.0000000000000007E-2</v>
      </c>
      <c r="Q47" s="49">
        <v>0.06</v>
      </c>
      <c r="R47" s="48"/>
      <c r="S47" s="48">
        <v>7.0000000000000007E-2</v>
      </c>
      <c r="T47" s="48">
        <v>7.0000000000000007E-2</v>
      </c>
      <c r="U47" s="49">
        <v>0.06</v>
      </c>
      <c r="V47" s="49">
        <v>0.1</v>
      </c>
      <c r="W47" s="49">
        <v>0.1</v>
      </c>
      <c r="Z47" s="85">
        <f t="shared" si="2"/>
        <v>0</v>
      </c>
    </row>
    <row r="48" spans="2:26" ht="20.100000000000001" customHeight="1" x14ac:dyDescent="0.25">
      <c r="B48" s="183"/>
      <c r="C48" s="195"/>
      <c r="D48" s="189"/>
      <c r="E48" s="191"/>
      <c r="F48" s="37">
        <f>TRUNC($D$47*F47,2)</f>
        <v>0</v>
      </c>
      <c r="G48" s="37">
        <f>TRUNC($D$47*G47,2)+0.01</f>
        <v>4158.0200000000004</v>
      </c>
      <c r="H48" s="37">
        <f t="shared" ref="H48:I48" si="33">TRUNC($D$47*H47,2)</f>
        <v>4158.01</v>
      </c>
      <c r="I48" s="37">
        <f t="shared" si="33"/>
        <v>3564.01</v>
      </c>
      <c r="J48" s="37">
        <f t="shared" ref="J48:V48" si="34">TRUNC($D$47*J47,2)</f>
        <v>0</v>
      </c>
      <c r="K48" s="37">
        <f t="shared" si="34"/>
        <v>4158.01</v>
      </c>
      <c r="L48" s="37">
        <f t="shared" si="34"/>
        <v>4158.01</v>
      </c>
      <c r="M48" s="37">
        <f t="shared" si="34"/>
        <v>3564.01</v>
      </c>
      <c r="N48" s="37">
        <f t="shared" si="34"/>
        <v>0</v>
      </c>
      <c r="O48" s="37">
        <f t="shared" si="34"/>
        <v>4158.01</v>
      </c>
      <c r="P48" s="37">
        <f t="shared" si="34"/>
        <v>4158.01</v>
      </c>
      <c r="Q48" s="37">
        <f t="shared" si="34"/>
        <v>3564.01</v>
      </c>
      <c r="R48" s="37">
        <f t="shared" si="34"/>
        <v>0</v>
      </c>
      <c r="S48" s="37">
        <f t="shared" si="34"/>
        <v>4158.01</v>
      </c>
      <c r="T48" s="37">
        <f t="shared" si="34"/>
        <v>4158.01</v>
      </c>
      <c r="U48" s="37">
        <f t="shared" si="34"/>
        <v>3564.01</v>
      </c>
      <c r="V48" s="37">
        <f t="shared" si="34"/>
        <v>5940.01</v>
      </c>
      <c r="W48" s="37">
        <f>TRUNC($D$47*W47,2)+0.03</f>
        <v>5940.04</v>
      </c>
      <c r="X48" s="85">
        <f>SUM(F48:W48)</f>
        <v>59400.180000000015</v>
      </c>
      <c r="Y48" s="38" t="b">
        <f>X48=D47</f>
        <v>1</v>
      </c>
      <c r="Z48" s="85">
        <f t="shared" si="2"/>
        <v>0</v>
      </c>
    </row>
    <row r="49" spans="2:26" ht="20.100000000000001" customHeight="1" x14ac:dyDescent="0.25">
      <c r="B49" s="196">
        <v>18</v>
      </c>
      <c r="C49" s="207" t="str">
        <f>VLOOKUP(B49,PLANILHA!$B:$L,3,0)</f>
        <v>LIMPEZA GERAL E URBANIZAÇÃO</v>
      </c>
      <c r="D49" s="188">
        <f>VLOOKUP(B49,PLANILHA!$B:$L,10,0)</f>
        <v>35199.189999999995</v>
      </c>
      <c r="E49" s="204">
        <f>D49/$D$53</f>
        <v>1.2762499936276676E-2</v>
      </c>
      <c r="F49" s="63"/>
      <c r="G49" s="63"/>
      <c r="H49" s="63"/>
      <c r="I49" s="64">
        <v>0.2</v>
      </c>
      <c r="J49" s="63"/>
      <c r="K49" s="63"/>
      <c r="L49" s="63"/>
      <c r="M49" s="64">
        <v>0.2</v>
      </c>
      <c r="N49" s="63"/>
      <c r="O49" s="63"/>
      <c r="P49" s="63"/>
      <c r="Q49" s="64">
        <v>0.2</v>
      </c>
      <c r="R49" s="63"/>
      <c r="S49" s="63"/>
      <c r="T49" s="63"/>
      <c r="U49" s="64">
        <v>0.2</v>
      </c>
      <c r="V49" s="49">
        <v>0.1</v>
      </c>
      <c r="W49" s="49">
        <v>0.1</v>
      </c>
      <c r="Z49" s="85">
        <f t="shared" si="2"/>
        <v>0</v>
      </c>
    </row>
    <row r="50" spans="2:26" ht="20.100000000000001" customHeight="1" x14ac:dyDescent="0.25">
      <c r="B50" s="197"/>
      <c r="C50" s="208"/>
      <c r="D50" s="189"/>
      <c r="E50" s="191"/>
      <c r="F50" s="37">
        <f>TRUNC($D$49*F49,2)</f>
        <v>0</v>
      </c>
      <c r="G50" s="37">
        <f t="shared" ref="G50:I50" si="35">TRUNC($D$49*G49,2)</f>
        <v>0</v>
      </c>
      <c r="H50" s="37">
        <f t="shared" si="35"/>
        <v>0</v>
      </c>
      <c r="I50" s="37">
        <f t="shared" si="35"/>
        <v>7039.83</v>
      </c>
      <c r="J50" s="37">
        <f t="shared" ref="J50:V50" si="36">TRUNC($D$49*J49,2)</f>
        <v>0</v>
      </c>
      <c r="K50" s="37">
        <f t="shared" si="36"/>
        <v>0</v>
      </c>
      <c r="L50" s="37">
        <f t="shared" si="36"/>
        <v>0</v>
      </c>
      <c r="M50" s="37">
        <f t="shared" si="36"/>
        <v>7039.83</v>
      </c>
      <c r="N50" s="37">
        <f t="shared" si="36"/>
        <v>0</v>
      </c>
      <c r="O50" s="37">
        <f t="shared" si="36"/>
        <v>0</v>
      </c>
      <c r="P50" s="37">
        <f t="shared" si="36"/>
        <v>0</v>
      </c>
      <c r="Q50" s="37">
        <f t="shared" si="36"/>
        <v>7039.83</v>
      </c>
      <c r="R50" s="37">
        <f t="shared" si="36"/>
        <v>0</v>
      </c>
      <c r="S50" s="37">
        <f t="shared" si="36"/>
        <v>0</v>
      </c>
      <c r="T50" s="37">
        <f t="shared" si="36"/>
        <v>0</v>
      </c>
      <c r="U50" s="37">
        <f t="shared" si="36"/>
        <v>7039.83</v>
      </c>
      <c r="V50" s="37">
        <f t="shared" si="36"/>
        <v>3519.91</v>
      </c>
      <c r="W50" s="37">
        <f>TRUNC($D$49*W49,2)+0.05</f>
        <v>3519.96</v>
      </c>
      <c r="X50" s="85">
        <f>SUM(F50:W50)</f>
        <v>35199.19</v>
      </c>
      <c r="Y50" s="38" t="b">
        <f>X50=D49</f>
        <v>1</v>
      </c>
      <c r="Z50" s="85">
        <f t="shared" si="2"/>
        <v>0</v>
      </c>
    </row>
    <row r="51" spans="2:26" ht="20.100000000000001" customHeight="1" x14ac:dyDescent="0.25">
      <c r="B51" s="196">
        <v>19</v>
      </c>
      <c r="C51" s="207" t="str">
        <f>VLOOKUP(B51,PLANILHA!$B:$L,3,0)</f>
        <v>ADMINISTRAÇÃO LOCAL</v>
      </c>
      <c r="D51" s="209">
        <f>VLOOKUP(B51,PLANILHA!$B:$L,10,0)</f>
        <v>131334.12</v>
      </c>
      <c r="E51" s="190">
        <f>D51/$D$53</f>
        <v>4.7619041748715056E-2</v>
      </c>
      <c r="F51" s="48">
        <v>7.0000000000000007E-2</v>
      </c>
      <c r="G51" s="48">
        <v>0.06</v>
      </c>
      <c r="H51" s="48">
        <v>0.05</v>
      </c>
      <c r="I51" s="49">
        <v>0.05</v>
      </c>
      <c r="J51" s="48">
        <v>7.0000000000000007E-2</v>
      </c>
      <c r="K51" s="48">
        <v>0.06</v>
      </c>
      <c r="L51" s="48">
        <v>0.05</v>
      </c>
      <c r="M51" s="49">
        <v>0.05</v>
      </c>
      <c r="N51" s="48">
        <v>7.0000000000000007E-2</v>
      </c>
      <c r="O51" s="48">
        <v>0.06</v>
      </c>
      <c r="P51" s="48">
        <v>0.05</v>
      </c>
      <c r="Q51" s="49">
        <v>0.05</v>
      </c>
      <c r="R51" s="48">
        <v>7.0000000000000007E-2</v>
      </c>
      <c r="S51" s="48">
        <v>0.06</v>
      </c>
      <c r="T51" s="48">
        <v>0.05</v>
      </c>
      <c r="U51" s="49">
        <v>0.05</v>
      </c>
      <c r="V51" s="49">
        <v>0.04</v>
      </c>
      <c r="W51" s="49">
        <v>0.04</v>
      </c>
      <c r="Z51" s="85">
        <f t="shared" si="2"/>
        <v>0</v>
      </c>
    </row>
    <row r="52" spans="2:26" ht="20.100000000000001" customHeight="1" thickBot="1" x14ac:dyDescent="0.3">
      <c r="B52" s="197"/>
      <c r="C52" s="208"/>
      <c r="D52" s="189"/>
      <c r="E52" s="190"/>
      <c r="F52" s="39">
        <f>TRUNC($D$51*F51,2)+0.01</f>
        <v>9193.39</v>
      </c>
      <c r="G52" s="39">
        <f t="shared" ref="G52:I52" si="37">TRUNC($D$51*G51,2)</f>
        <v>7880.04</v>
      </c>
      <c r="H52" s="39">
        <f t="shared" si="37"/>
        <v>6566.7</v>
      </c>
      <c r="I52" s="39">
        <f t="shared" si="37"/>
        <v>6566.7</v>
      </c>
      <c r="J52" s="39">
        <f t="shared" ref="J52:V52" si="38">TRUNC($D$51*J51,2)</f>
        <v>9193.3799999999992</v>
      </c>
      <c r="K52" s="39">
        <f t="shared" si="38"/>
        <v>7880.04</v>
      </c>
      <c r="L52" s="39">
        <f t="shared" si="38"/>
        <v>6566.7</v>
      </c>
      <c r="M52" s="39">
        <f t="shared" si="38"/>
        <v>6566.7</v>
      </c>
      <c r="N52" s="39">
        <f t="shared" si="38"/>
        <v>9193.3799999999992</v>
      </c>
      <c r="O52" s="39">
        <f t="shared" si="38"/>
        <v>7880.04</v>
      </c>
      <c r="P52" s="39">
        <f t="shared" si="38"/>
        <v>6566.7</v>
      </c>
      <c r="Q52" s="39">
        <f t="shared" si="38"/>
        <v>6566.7</v>
      </c>
      <c r="R52" s="39">
        <f t="shared" si="38"/>
        <v>9193.3799999999992</v>
      </c>
      <c r="S52" s="39">
        <f t="shared" si="38"/>
        <v>7880.04</v>
      </c>
      <c r="T52" s="39">
        <f t="shared" si="38"/>
        <v>6566.7</v>
      </c>
      <c r="U52" s="39">
        <f t="shared" si="38"/>
        <v>6566.7</v>
      </c>
      <c r="V52" s="39">
        <f t="shared" si="38"/>
        <v>5253.36</v>
      </c>
      <c r="W52" s="39">
        <f>TRUNC($D$51*W51,2)+0.11</f>
        <v>5253.4699999999993</v>
      </c>
      <c r="X52" s="85">
        <f>SUM(F52:W52)</f>
        <v>131334.11999999997</v>
      </c>
      <c r="Y52" s="38" t="b">
        <f>X52=D51</f>
        <v>1</v>
      </c>
      <c r="Z52" s="85">
        <f t="shared" si="2"/>
        <v>0</v>
      </c>
    </row>
    <row r="53" spans="2:26" ht="20.100000000000001" customHeight="1" thickBot="1" x14ac:dyDescent="0.3">
      <c r="B53" s="200" t="s">
        <v>4682</v>
      </c>
      <c r="C53" s="201"/>
      <c r="D53" s="210">
        <f>TRUNC(SUM(D15:D52),2)</f>
        <v>2758016.86</v>
      </c>
      <c r="E53" s="198"/>
      <c r="F53" s="40">
        <f>F16+F18+F20+F22+F24+F26+F28+F30+F32+F34+F36+F38+F40+F42+F44+F46+F48+F50+F52</f>
        <v>204620.78000000003</v>
      </c>
      <c r="G53" s="40">
        <f>G16+G18+G20+G22+G24+G26+G28+G30+G32+G34+G36+G38+G40+G42+G44+G46+G48+G50+G52</f>
        <v>122797.26999999999</v>
      </c>
      <c r="H53" s="40">
        <f>H16+H18+H20+H22+H24+H26+H28+H30+H32+H34+H36+H38+H40+H42+H44+H46+H48+H50+H52</f>
        <v>181440.53000000003</v>
      </c>
      <c r="I53" s="41">
        <f>I16+I18+I20+I22+I24+I26+I28+I30+I32+I34+I36+I38+I40+I42+I44+I46+I48+I50+I52</f>
        <v>97877.409999999989</v>
      </c>
      <c r="J53" s="41">
        <f t="shared" ref="J53:W53" si="39">J16+J18+J20+J22+J24+J26+J28+J30+J32+J34+J36+J38+J40+J42+J44+J46+J48+J50+J52</f>
        <v>174286.14999999997</v>
      </c>
      <c r="K53" s="41">
        <f t="shared" si="39"/>
        <v>125153.4</v>
      </c>
      <c r="L53" s="41">
        <f t="shared" si="39"/>
        <v>183796.7</v>
      </c>
      <c r="M53" s="41">
        <f t="shared" si="39"/>
        <v>100854.54999999997</v>
      </c>
      <c r="N53" s="41">
        <f t="shared" si="39"/>
        <v>174286.14999999997</v>
      </c>
      <c r="O53" s="41">
        <f t="shared" si="39"/>
        <v>122965.31999999999</v>
      </c>
      <c r="P53" s="41">
        <f t="shared" si="39"/>
        <v>186596.14</v>
      </c>
      <c r="Q53" s="41">
        <f t="shared" si="39"/>
        <v>111053.51999999997</v>
      </c>
      <c r="R53" s="41">
        <f t="shared" si="39"/>
        <v>188660.86</v>
      </c>
      <c r="S53" s="41">
        <f t="shared" si="39"/>
        <v>144185.38000000003</v>
      </c>
      <c r="T53" s="41">
        <f t="shared" si="39"/>
        <v>221757.97999999998</v>
      </c>
      <c r="U53" s="41">
        <f t="shared" si="39"/>
        <v>133015.18</v>
      </c>
      <c r="V53" s="41">
        <f t="shared" si="39"/>
        <v>154508.07000000004</v>
      </c>
      <c r="W53" s="41">
        <f t="shared" si="39"/>
        <v>130161.45</v>
      </c>
      <c r="Z53" s="85">
        <f t="shared" si="2"/>
        <v>0</v>
      </c>
    </row>
    <row r="54" spans="2:26" ht="20.100000000000001" customHeight="1" thickBot="1" x14ac:dyDescent="0.3">
      <c r="B54" s="202" t="s">
        <v>4683</v>
      </c>
      <c r="C54" s="203"/>
      <c r="D54" s="211"/>
      <c r="E54" s="199"/>
      <c r="F54" s="42">
        <f>F53</f>
        <v>204620.78000000003</v>
      </c>
      <c r="G54" s="42">
        <f>G53+F54</f>
        <v>327418.05000000005</v>
      </c>
      <c r="H54" s="42">
        <f t="shared" ref="H54:I54" si="40">H53+G54</f>
        <v>508858.58000000007</v>
      </c>
      <c r="I54" s="43">
        <f t="shared" si="40"/>
        <v>606735.99000000011</v>
      </c>
      <c r="J54" s="43">
        <f t="shared" ref="J54" si="41">J53+I54</f>
        <v>781022.14000000013</v>
      </c>
      <c r="K54" s="43">
        <f t="shared" ref="K54" si="42">K53+J54</f>
        <v>906175.54000000015</v>
      </c>
      <c r="L54" s="43">
        <f t="shared" ref="L54" si="43">L53+K54</f>
        <v>1089972.2400000002</v>
      </c>
      <c r="M54" s="43">
        <f t="shared" ref="M54" si="44">M53+L54</f>
        <v>1190826.7900000003</v>
      </c>
      <c r="N54" s="43">
        <f t="shared" ref="N54" si="45">N53+M54</f>
        <v>1365112.9400000002</v>
      </c>
      <c r="O54" s="43">
        <f t="shared" ref="O54" si="46">O53+N54</f>
        <v>1488078.2600000002</v>
      </c>
      <c r="P54" s="43">
        <f t="shared" ref="P54" si="47">P53+O54</f>
        <v>1674674.4000000004</v>
      </c>
      <c r="Q54" s="43">
        <f t="shared" ref="Q54" si="48">Q53+P54</f>
        <v>1785727.9200000004</v>
      </c>
      <c r="R54" s="43">
        <f t="shared" ref="R54" si="49">R53+Q54</f>
        <v>1974388.7800000003</v>
      </c>
      <c r="S54" s="43">
        <f t="shared" ref="S54" si="50">S53+R54</f>
        <v>2118574.16</v>
      </c>
      <c r="T54" s="43">
        <f t="shared" ref="T54" si="51">T53+S54</f>
        <v>2340332.14</v>
      </c>
      <c r="U54" s="43">
        <f t="shared" ref="U54" si="52">U53+T54</f>
        <v>2473347.3200000003</v>
      </c>
      <c r="V54" s="43">
        <f t="shared" ref="V54" si="53">V53+U54</f>
        <v>2627855.39</v>
      </c>
      <c r="W54" s="43">
        <f>W53+V54+0.08</f>
        <v>2758016.9200000004</v>
      </c>
      <c r="Y54" s="71" t="b">
        <f>D53=I54</f>
        <v>0</v>
      </c>
      <c r="Z54" s="71" t="b">
        <f>I54=PLANILHA!K192</f>
        <v>0</v>
      </c>
    </row>
    <row r="55" spans="2:26" ht="20.100000000000001" customHeight="1" x14ac:dyDescent="0.25">
      <c r="B55" s="200" t="s">
        <v>4684</v>
      </c>
      <c r="C55" s="201"/>
      <c r="D55" s="198"/>
      <c r="E55" s="205">
        <f>SUM(E15:E52)</f>
        <v>1</v>
      </c>
      <c r="F55" s="44">
        <f>F53/$D$53</f>
        <v>7.4191272347769496E-2</v>
      </c>
      <c r="G55" s="44">
        <f t="shared" ref="G55:I55" si="54">G53/$D$53</f>
        <v>4.4523756102056604E-2</v>
      </c>
      <c r="H55" s="44">
        <f t="shared" si="54"/>
        <v>6.578659203700446E-2</v>
      </c>
      <c r="I55" s="45">
        <f t="shared" si="54"/>
        <v>3.5488329103252836E-2</v>
      </c>
      <c r="J55" s="45">
        <f t="shared" ref="J55:W55" si="55">J53/$D$53</f>
        <v>6.3192561484196288E-2</v>
      </c>
      <c r="K55" s="45">
        <f t="shared" si="55"/>
        <v>4.5378040219812142E-2</v>
      </c>
      <c r="L55" s="45">
        <f t="shared" si="55"/>
        <v>6.6640890657934562E-2</v>
      </c>
      <c r="M55" s="45">
        <f t="shared" si="55"/>
        <v>3.6567778632071155E-2</v>
      </c>
      <c r="N55" s="45">
        <f t="shared" si="55"/>
        <v>6.3192561484196288E-2</v>
      </c>
      <c r="O55" s="45">
        <f t="shared" si="55"/>
        <v>4.4584687564237731E-2</v>
      </c>
      <c r="P55" s="45">
        <f t="shared" si="55"/>
        <v>6.765590983370566E-2</v>
      </c>
      <c r="Q55" s="45">
        <f t="shared" si="55"/>
        <v>4.0265714691823884E-2</v>
      </c>
      <c r="R55" s="45">
        <f t="shared" si="55"/>
        <v>6.8404534698892308E-2</v>
      </c>
      <c r="S55" s="45">
        <f t="shared" si="55"/>
        <v>5.2278643430772952E-2</v>
      </c>
      <c r="T55" s="45">
        <f t="shared" si="55"/>
        <v>8.0404867430723392E-2</v>
      </c>
      <c r="U55" s="45">
        <f t="shared" si="55"/>
        <v>4.8228559414970361E-2</v>
      </c>
      <c r="V55" s="45">
        <f t="shared" si="55"/>
        <v>5.6021437809484619E-2</v>
      </c>
      <c r="W55" s="45">
        <f t="shared" si="55"/>
        <v>4.7193855805508021E-2</v>
      </c>
    </row>
    <row r="56" spans="2:26" ht="20.100000000000001" customHeight="1" thickBot="1" x14ac:dyDescent="0.3">
      <c r="B56" s="202" t="s">
        <v>4685</v>
      </c>
      <c r="C56" s="203"/>
      <c r="D56" s="199"/>
      <c r="E56" s="206"/>
      <c r="F56" s="46">
        <f>F55</f>
        <v>7.4191272347769496E-2</v>
      </c>
      <c r="G56" s="46">
        <f>G55+F56</f>
        <v>0.11871502844982609</v>
      </c>
      <c r="H56" s="46">
        <f>H55+G56</f>
        <v>0.18450162048683055</v>
      </c>
      <c r="I56" s="47">
        <f>I55+H56</f>
        <v>0.21998994959008339</v>
      </c>
      <c r="J56" s="47">
        <f t="shared" ref="J56:W56" si="56">J55+I56</f>
        <v>0.28318251107427966</v>
      </c>
      <c r="K56" s="47">
        <f t="shared" si="56"/>
        <v>0.32856055129409178</v>
      </c>
      <c r="L56" s="47">
        <f t="shared" si="56"/>
        <v>0.39520144195202633</v>
      </c>
      <c r="M56" s="47">
        <f t="shared" si="56"/>
        <v>0.4317692205840975</v>
      </c>
      <c r="N56" s="47">
        <f t="shared" si="56"/>
        <v>0.49496178206829378</v>
      </c>
      <c r="O56" s="47">
        <f t="shared" si="56"/>
        <v>0.5395464696325315</v>
      </c>
      <c r="P56" s="47">
        <f t="shared" si="56"/>
        <v>0.60720237946623712</v>
      </c>
      <c r="Q56" s="47">
        <f t="shared" si="56"/>
        <v>0.64746809415806106</v>
      </c>
      <c r="R56" s="47">
        <f t="shared" si="56"/>
        <v>0.71587262885695335</v>
      </c>
      <c r="S56" s="47">
        <f t="shared" si="56"/>
        <v>0.76815127228772628</v>
      </c>
      <c r="T56" s="47">
        <f t="shared" si="56"/>
        <v>0.84855613971844968</v>
      </c>
      <c r="U56" s="47">
        <f t="shared" si="56"/>
        <v>0.89678469913342007</v>
      </c>
      <c r="V56" s="47">
        <f t="shared" si="56"/>
        <v>0.95280613694290472</v>
      </c>
      <c r="W56" s="47">
        <f t="shared" si="56"/>
        <v>0.99999999274841278</v>
      </c>
      <c r="Y56" s="85"/>
    </row>
    <row r="57" spans="2:26" x14ac:dyDescent="0.25">
      <c r="Y57" s="85"/>
    </row>
  </sheetData>
  <mergeCells count="94">
    <mergeCell ref="J13:M13"/>
    <mergeCell ref="N13:Q13"/>
    <mergeCell ref="R13:U13"/>
    <mergeCell ref="V13:W13"/>
    <mergeCell ref="D29:D30"/>
    <mergeCell ref="E29:E30"/>
    <mergeCell ref="D27:D28"/>
    <mergeCell ref="E27:E28"/>
    <mergeCell ref="D13:D14"/>
    <mergeCell ref="E13:E14"/>
    <mergeCell ref="D15:D16"/>
    <mergeCell ref="E15:E16"/>
    <mergeCell ref="D35:D36"/>
    <mergeCell ref="E35:E36"/>
    <mergeCell ref="D33:D34"/>
    <mergeCell ref="E33:E34"/>
    <mergeCell ref="B55:C55"/>
    <mergeCell ref="D55:D56"/>
    <mergeCell ref="E55:E56"/>
    <mergeCell ref="B56:C56"/>
    <mergeCell ref="D41:D42"/>
    <mergeCell ref="E41:E42"/>
    <mergeCell ref="C49:C50"/>
    <mergeCell ref="B51:B52"/>
    <mergeCell ref="C51:C52"/>
    <mergeCell ref="D51:D52"/>
    <mergeCell ref="E51:E52"/>
    <mergeCell ref="D53:D54"/>
    <mergeCell ref="E53:E54"/>
    <mergeCell ref="B53:C53"/>
    <mergeCell ref="B54:C54"/>
    <mergeCell ref="D49:D50"/>
    <mergeCell ref="E49:E50"/>
    <mergeCell ref="D47:D48"/>
    <mergeCell ref="E47:E48"/>
    <mergeCell ref="D45:D46"/>
    <mergeCell ref="E45:E46"/>
    <mergeCell ref="D23:D24"/>
    <mergeCell ref="E23:E24"/>
    <mergeCell ref="D43:D44"/>
    <mergeCell ref="E43:E44"/>
    <mergeCell ref="D39:D40"/>
    <mergeCell ref="E39:E40"/>
    <mergeCell ref="D37:D38"/>
    <mergeCell ref="E37:E38"/>
    <mergeCell ref="D25:D26"/>
    <mergeCell ref="E25:E26"/>
    <mergeCell ref="D31:D32"/>
    <mergeCell ref="E31:E32"/>
    <mergeCell ref="C31:C32"/>
    <mergeCell ref="C33:C34"/>
    <mergeCell ref="C35:C36"/>
    <mergeCell ref="C15:C16"/>
    <mergeCell ref="C17:C18"/>
    <mergeCell ref="C19:C20"/>
    <mergeCell ref="C21:C22"/>
    <mergeCell ref="C23:C24"/>
    <mergeCell ref="C25:C26"/>
    <mergeCell ref="C27:C28"/>
    <mergeCell ref="C29:C30"/>
    <mergeCell ref="C37:C38"/>
    <mergeCell ref="C39:C40"/>
    <mergeCell ref="C41:C42"/>
    <mergeCell ref="B47:B48"/>
    <mergeCell ref="B49:B50"/>
    <mergeCell ref="B37:B38"/>
    <mergeCell ref="B39:B40"/>
    <mergeCell ref="B41:B42"/>
    <mergeCell ref="B43:B44"/>
    <mergeCell ref="C43:C44"/>
    <mergeCell ref="C45:C46"/>
    <mergeCell ref="C47:C48"/>
    <mergeCell ref="B45:B46"/>
    <mergeCell ref="B23:B24"/>
    <mergeCell ref="B25:B26"/>
    <mergeCell ref="B27:B28"/>
    <mergeCell ref="B29:B30"/>
    <mergeCell ref="B31:B32"/>
    <mergeCell ref="B33:B34"/>
    <mergeCell ref="B35:B36"/>
    <mergeCell ref="B11:I11"/>
    <mergeCell ref="B15:B16"/>
    <mergeCell ref="B17:B18"/>
    <mergeCell ref="B19:B20"/>
    <mergeCell ref="B21:B22"/>
    <mergeCell ref="B13:B14"/>
    <mergeCell ref="C13:C14"/>
    <mergeCell ref="D17:D18"/>
    <mergeCell ref="E17:E18"/>
    <mergeCell ref="D19:D20"/>
    <mergeCell ref="E19:E20"/>
    <mergeCell ref="D21:D22"/>
    <mergeCell ref="E21:E22"/>
    <mergeCell ref="F13:I13"/>
  </mergeCells>
  <phoneticPr fontId="4" type="noConversion"/>
  <conditionalFormatting sqref="I54:W54">
    <cfRule type="cellIs" dxfId="5" priority="3" operator="notEqual">
      <formula>D53</formula>
    </cfRule>
  </conditionalFormatting>
  <pageMargins left="0.78740157480314965" right="0.27559055118110237" top="0.27559055118110237" bottom="0.27559055118110237" header="0.31496062992125984" footer="0.31496062992125984"/>
  <pageSetup paperSize="9" scale="49" fitToWidth="0" pageOrder="overThenDown" orientation="landscape" r:id="rId1"/>
  <drawing r:id="rId2"/>
  <extLst>
    <ext xmlns:x14="http://schemas.microsoft.com/office/spreadsheetml/2009/9/main" uri="{78C0D931-6437-407d-A8EE-F0AAD7539E65}">
      <x14:conditionalFormattings>
        <x14:conditionalFormatting xmlns:xm="http://schemas.microsoft.com/office/excel/2006/main">
          <x14:cfRule type="cellIs" priority="1" operator="notEqual" id="{DF23AC82-7AC1-4ED4-9C4C-ABEC8FCBD168}">
            <xm:f>PLANILHA!K192</xm:f>
            <x14:dxf>
              <font>
                <color rgb="FF9C0006"/>
              </font>
              <fill>
                <patternFill>
                  <bgColor rgb="FFFFC7CE"/>
                </patternFill>
              </fill>
            </x14:dxf>
          </x14:cfRule>
          <xm:sqref>D53:D54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CCCA1-B800-4384-8ACF-2DE138F61CE4}">
  <sheetPr>
    <pageSetUpPr fitToPage="1"/>
  </sheetPr>
  <dimension ref="B7:N56"/>
  <sheetViews>
    <sheetView showGridLines="0" view="pageBreakPreview" zoomScale="85" zoomScaleNormal="100" zoomScaleSheetLayoutView="85" workbookViewId="0">
      <selection activeCell="D53" sqref="D53:D54"/>
    </sheetView>
  </sheetViews>
  <sheetFormatPr defaultColWidth="9.140625" defaultRowHeight="15" x14ac:dyDescent="0.25"/>
  <cols>
    <col min="1" max="1" width="9.140625" style="35"/>
    <col min="2" max="2" width="12.7109375" style="35" customWidth="1"/>
    <col min="3" max="3" width="45.7109375" style="35" customWidth="1"/>
    <col min="4" max="4" width="14.7109375" style="35" bestFit="1" customWidth="1"/>
    <col min="5" max="5" width="14.7109375" style="35" customWidth="1"/>
    <col min="6" max="11" width="15.7109375" style="35" customWidth="1"/>
    <col min="12" max="12" width="15.5703125" style="35" customWidth="1"/>
    <col min="13" max="14" width="15.7109375" style="35" customWidth="1"/>
    <col min="15" max="16384" width="9.140625" style="35"/>
  </cols>
  <sheetData>
    <row r="7" spans="2:13" ht="20.100000000000001" customHeight="1" x14ac:dyDescent="0.25">
      <c r="B7" s="2" t="s">
        <v>0</v>
      </c>
      <c r="C7" s="4" t="str">
        <f>RESUMO!C7</f>
        <v>FHNIS</v>
      </c>
      <c r="E7" s="4"/>
      <c r="F7" s="4"/>
      <c r="I7" s="4" t="s">
        <v>13</v>
      </c>
      <c r="J7" s="2" t="str">
        <f>RESUMO!E7</f>
        <v>Jul./2025 - Não Des.</v>
      </c>
    </row>
    <row r="8" spans="2:13" ht="20.100000000000001" customHeight="1" x14ac:dyDescent="0.25">
      <c r="B8" s="2" t="s">
        <v>2</v>
      </c>
      <c r="C8" s="4" t="str">
        <f>RESUMO!C8</f>
        <v>MS</v>
      </c>
      <c r="E8" s="4"/>
      <c r="F8" s="4"/>
      <c r="I8" s="4" t="s">
        <v>14</v>
      </c>
      <c r="J8" s="84">
        <f>RESUMO!E8</f>
        <v>45965</v>
      </c>
    </row>
    <row r="9" spans="2:13" ht="20.100000000000001" customHeight="1" x14ac:dyDescent="0.25">
      <c r="B9" s="2" t="s">
        <v>21</v>
      </c>
      <c r="C9" s="2">
        <f>RESUMO!C9</f>
        <v>51.53</v>
      </c>
      <c r="E9" s="4"/>
      <c r="F9" s="4"/>
      <c r="I9" s="4" t="s">
        <v>15</v>
      </c>
      <c r="J9" s="5">
        <f>RESUMO!E9</f>
        <v>0.22220000000000001</v>
      </c>
    </row>
    <row r="10" spans="2:13" ht="15.75" thickBot="1" x14ac:dyDescent="0.3"/>
    <row r="11" spans="2:13" ht="24.95" customHeight="1" thickBot="1" x14ac:dyDescent="0.3">
      <c r="B11" s="161" t="s">
        <v>4674</v>
      </c>
      <c r="C11" s="162"/>
      <c r="D11" s="162"/>
      <c r="E11" s="162"/>
      <c r="F11" s="162"/>
      <c r="G11" s="162"/>
      <c r="H11" s="162"/>
      <c r="I11" s="162"/>
      <c r="J11" s="162"/>
      <c r="K11" s="163"/>
    </row>
    <row r="12" spans="2:13" ht="15" customHeight="1" thickBot="1" x14ac:dyDescent="0.3">
      <c r="B12" s="30"/>
      <c r="C12" s="30"/>
      <c r="D12" s="30"/>
      <c r="E12" s="30"/>
      <c r="F12" s="30"/>
      <c r="G12" s="30"/>
      <c r="H12" s="30"/>
      <c r="I12" s="30"/>
      <c r="J12" s="30"/>
      <c r="K12" s="30"/>
    </row>
    <row r="13" spans="2:13" ht="20.100000000000001" customHeight="1" x14ac:dyDescent="0.25">
      <c r="B13" s="184" t="s">
        <v>3</v>
      </c>
      <c r="C13" s="186" t="s">
        <v>18</v>
      </c>
      <c r="D13" s="212" t="s">
        <v>4675</v>
      </c>
      <c r="E13" s="212" t="s">
        <v>4676</v>
      </c>
      <c r="F13" s="212" t="s">
        <v>5352</v>
      </c>
      <c r="G13" s="212"/>
      <c r="H13" s="212"/>
      <c r="I13" s="215"/>
      <c r="J13" s="215"/>
      <c r="K13" s="213"/>
    </row>
    <row r="14" spans="2:13" ht="20.100000000000001" customHeight="1" thickBot="1" x14ac:dyDescent="0.3">
      <c r="B14" s="185"/>
      <c r="C14" s="187"/>
      <c r="D14" s="214"/>
      <c r="E14" s="214"/>
      <c r="F14" s="82" t="s">
        <v>4677</v>
      </c>
      <c r="G14" s="82" t="s">
        <v>4678</v>
      </c>
      <c r="H14" s="82" t="s">
        <v>4679</v>
      </c>
      <c r="I14" s="82" t="s">
        <v>4680</v>
      </c>
      <c r="J14" s="82" t="s">
        <v>4686</v>
      </c>
      <c r="K14" s="36" t="s">
        <v>4687</v>
      </c>
    </row>
    <row r="15" spans="2:13" ht="20.100000000000001" customHeight="1" x14ac:dyDescent="0.25">
      <c r="B15" s="182">
        <v>1</v>
      </c>
      <c r="C15" s="194" t="str">
        <f>VLOOKUP(B15,PLANILHA!$B:$L,3,0)</f>
        <v>SERVIÇOS PRELIMINARES</v>
      </c>
      <c r="D15" s="188">
        <f>VLOOKUP(B15,PLANILHA!$B:$L,10,0)</f>
        <v>35497.560000000005</v>
      </c>
      <c r="E15" s="190">
        <f>D15/$D$53</f>
        <v>1.2870682741221533E-2</v>
      </c>
      <c r="F15" s="48">
        <v>0.4</v>
      </c>
      <c r="G15" s="48">
        <v>0.1</v>
      </c>
      <c r="H15" s="48">
        <v>0.15</v>
      </c>
      <c r="I15" s="48">
        <v>0.15</v>
      </c>
      <c r="J15" s="48">
        <v>0.1</v>
      </c>
      <c r="K15" s="49">
        <v>0.1</v>
      </c>
    </row>
    <row r="16" spans="2:13" ht="20.100000000000001" customHeight="1" x14ac:dyDescent="0.25">
      <c r="B16" s="183"/>
      <c r="C16" s="195"/>
      <c r="D16" s="189"/>
      <c r="E16" s="191"/>
      <c r="F16" s="37">
        <f>TRUNC($D$15*F15,2)</f>
        <v>14199.02</v>
      </c>
      <c r="G16" s="37">
        <f t="shared" ref="G16:K16" si="0">TRUNC($D$15*G15,2)</f>
        <v>3549.75</v>
      </c>
      <c r="H16" s="37">
        <f t="shared" si="0"/>
        <v>5324.63</v>
      </c>
      <c r="I16" s="37">
        <f t="shared" si="0"/>
        <v>5324.63</v>
      </c>
      <c r="J16" s="37">
        <f t="shared" si="0"/>
        <v>3549.75</v>
      </c>
      <c r="K16" s="37">
        <f t="shared" si="0"/>
        <v>3549.75</v>
      </c>
      <c r="L16" s="85">
        <f>SUM(F16:K16)</f>
        <v>35497.53</v>
      </c>
      <c r="M16" s="38" t="b">
        <f>L16=D15</f>
        <v>0</v>
      </c>
    </row>
    <row r="17" spans="2:13" ht="20.100000000000001" customHeight="1" x14ac:dyDescent="0.25">
      <c r="B17" s="182">
        <v>2</v>
      </c>
      <c r="C17" s="194" t="str">
        <f>VLOOKUP(B17,PLANILHA!$B:$L,3,0)</f>
        <v>SERVIÇOS EM TERRA</v>
      </c>
      <c r="D17" s="188">
        <f>VLOOKUP(B17,PLANILHA!$B:$L,10,0)</f>
        <v>32109.46</v>
      </c>
      <c r="E17" s="190">
        <f t="shared" ref="E17" si="1">D17/$D$53</f>
        <v>1.1642227596824772E-2</v>
      </c>
      <c r="F17" s="48">
        <v>0.6</v>
      </c>
      <c r="G17" s="48">
        <v>0.4</v>
      </c>
      <c r="H17" s="48"/>
      <c r="I17" s="48"/>
      <c r="J17" s="48"/>
      <c r="K17" s="49"/>
    </row>
    <row r="18" spans="2:13" ht="20.100000000000001" customHeight="1" x14ac:dyDescent="0.25">
      <c r="B18" s="183"/>
      <c r="C18" s="195"/>
      <c r="D18" s="189"/>
      <c r="E18" s="191"/>
      <c r="F18" s="37">
        <f>TRUNC($D$17*F17,2)</f>
        <v>19265.669999999998</v>
      </c>
      <c r="G18" s="37">
        <f t="shared" ref="G18:K18" si="2">TRUNC($D$17*G17,2)</f>
        <v>12843.78</v>
      </c>
      <c r="H18" s="37">
        <f t="shared" si="2"/>
        <v>0</v>
      </c>
      <c r="I18" s="37">
        <f t="shared" si="2"/>
        <v>0</v>
      </c>
      <c r="J18" s="37">
        <f t="shared" si="2"/>
        <v>0</v>
      </c>
      <c r="K18" s="37">
        <f t="shared" si="2"/>
        <v>0</v>
      </c>
      <c r="L18" s="85">
        <f>SUM(F18:K18)</f>
        <v>32109.449999999997</v>
      </c>
      <c r="M18" s="38" t="b">
        <f>L18=D17</f>
        <v>0</v>
      </c>
    </row>
    <row r="19" spans="2:13" ht="20.100000000000001" customHeight="1" x14ac:dyDescent="0.25">
      <c r="B19" s="182">
        <v>3</v>
      </c>
      <c r="C19" s="194" t="str">
        <f>VLOOKUP(B19,PLANILHA!$B:$L,3,0)</f>
        <v>FUNDAÇÕES (ESTACA, BLOCOS E VIGA BALDRAME)</v>
      </c>
      <c r="D19" s="188">
        <f>VLOOKUP(B19,PLANILHA!$B:$L,10,0)</f>
        <v>287494.25</v>
      </c>
      <c r="E19" s="190">
        <f t="shared" ref="E19" si="3">D19/$D$53</f>
        <v>0.10423948242288845</v>
      </c>
      <c r="F19" s="48">
        <v>0.4</v>
      </c>
      <c r="G19" s="48">
        <v>0.4</v>
      </c>
      <c r="H19" s="48">
        <v>0.2</v>
      </c>
      <c r="I19" s="48"/>
      <c r="J19" s="48"/>
      <c r="K19" s="49"/>
    </row>
    <row r="20" spans="2:13" ht="20.100000000000001" customHeight="1" x14ac:dyDescent="0.25">
      <c r="B20" s="183"/>
      <c r="C20" s="195"/>
      <c r="D20" s="189"/>
      <c r="E20" s="191"/>
      <c r="F20" s="37">
        <f>TRUNC($D$19*F19,2)</f>
        <v>114997.7</v>
      </c>
      <c r="G20" s="37">
        <f t="shared" ref="G20:K20" si="4">TRUNC($D$19*G19,2)</f>
        <v>114997.7</v>
      </c>
      <c r="H20" s="37">
        <f t="shared" si="4"/>
        <v>57498.85</v>
      </c>
      <c r="I20" s="37">
        <f t="shared" si="4"/>
        <v>0</v>
      </c>
      <c r="J20" s="37">
        <f t="shared" si="4"/>
        <v>0</v>
      </c>
      <c r="K20" s="37">
        <f t="shared" si="4"/>
        <v>0</v>
      </c>
      <c r="L20" s="85">
        <f>SUM(F20:K20)</f>
        <v>287494.25</v>
      </c>
      <c r="M20" s="38" t="b">
        <f>L20=D19</f>
        <v>1</v>
      </c>
    </row>
    <row r="21" spans="2:13" ht="20.100000000000001" customHeight="1" x14ac:dyDescent="0.25">
      <c r="B21" s="182">
        <v>4</v>
      </c>
      <c r="C21" s="194" t="str">
        <f>VLOOKUP(B21,PLANILHA!$B:$L,3,0)</f>
        <v>SUPRAESTRUTURA (PILARES, ESPERAS E VIGA DE RESPALDO)</v>
      </c>
      <c r="D21" s="188">
        <f>VLOOKUP(B21,PLANILHA!$B:$L,10,0)</f>
        <v>235620.08000000002</v>
      </c>
      <c r="E21" s="190">
        <f t="shared" ref="E21" si="5">D21/$D$53</f>
        <v>8.5430978837453528E-2</v>
      </c>
      <c r="F21" s="48">
        <v>0.2</v>
      </c>
      <c r="G21" s="48">
        <v>0.2</v>
      </c>
      <c r="H21" s="48">
        <v>0.4</v>
      </c>
      <c r="I21" s="48">
        <v>0.2</v>
      </c>
      <c r="J21" s="48"/>
      <c r="K21" s="49"/>
    </row>
    <row r="22" spans="2:13" ht="20.100000000000001" customHeight="1" x14ac:dyDescent="0.25">
      <c r="B22" s="183"/>
      <c r="C22" s="195"/>
      <c r="D22" s="189"/>
      <c r="E22" s="191"/>
      <c r="F22" s="37">
        <f>TRUNC($D$21*F21,2)</f>
        <v>47124.01</v>
      </c>
      <c r="G22" s="37">
        <f t="shared" ref="G22:K22" si="6">TRUNC($D$21*G21,2)</f>
        <v>47124.01</v>
      </c>
      <c r="H22" s="37">
        <f t="shared" si="6"/>
        <v>94248.03</v>
      </c>
      <c r="I22" s="37">
        <f t="shared" si="6"/>
        <v>47124.01</v>
      </c>
      <c r="J22" s="37">
        <f t="shared" si="6"/>
        <v>0</v>
      </c>
      <c r="K22" s="37">
        <f t="shared" si="6"/>
        <v>0</v>
      </c>
      <c r="L22" s="85">
        <f>SUM(F22:K22)</f>
        <v>235620.06</v>
      </c>
      <c r="M22" s="38" t="b">
        <f>L22=D21</f>
        <v>0</v>
      </c>
    </row>
    <row r="23" spans="2:13" ht="20.100000000000001" customHeight="1" x14ac:dyDescent="0.25">
      <c r="B23" s="182">
        <v>5</v>
      </c>
      <c r="C23" s="194" t="str">
        <f>VLOOKUP(B23,PLANILHA!$B:$L,3,0)</f>
        <v>ALVENARIA DE ELEVAÇÃO</v>
      </c>
      <c r="D23" s="188">
        <f>VLOOKUP(B23,PLANILHA!$B:$L,10,0)</f>
        <v>260081.39</v>
      </c>
      <c r="E23" s="190">
        <f t="shared" ref="E23" si="7">D23/$D$53</f>
        <v>9.4300145068728844E-2</v>
      </c>
      <c r="F23" s="48"/>
      <c r="G23" s="48">
        <v>0.4</v>
      </c>
      <c r="H23" s="48">
        <v>0.4</v>
      </c>
      <c r="I23" s="48">
        <v>0.2</v>
      </c>
      <c r="J23" s="48"/>
      <c r="K23" s="49"/>
    </row>
    <row r="24" spans="2:13" ht="20.100000000000001" customHeight="1" x14ac:dyDescent="0.25">
      <c r="B24" s="183"/>
      <c r="C24" s="195"/>
      <c r="D24" s="189"/>
      <c r="E24" s="191"/>
      <c r="F24" s="37">
        <f>TRUNC($D$23*F23,2)</f>
        <v>0</v>
      </c>
      <c r="G24" s="37">
        <f t="shared" ref="G24:K24" si="8">TRUNC($D$23*G23,2)</f>
        <v>104032.55</v>
      </c>
      <c r="H24" s="37">
        <f t="shared" si="8"/>
        <v>104032.55</v>
      </c>
      <c r="I24" s="37">
        <f t="shared" si="8"/>
        <v>52016.27</v>
      </c>
      <c r="J24" s="37">
        <f t="shared" si="8"/>
        <v>0</v>
      </c>
      <c r="K24" s="37">
        <f t="shared" si="8"/>
        <v>0</v>
      </c>
      <c r="L24" s="85">
        <f>SUM(F24:K24)</f>
        <v>260081.37</v>
      </c>
      <c r="M24" s="38" t="b">
        <f>L24=D23</f>
        <v>0</v>
      </c>
    </row>
    <row r="25" spans="2:13" ht="20.100000000000001" customHeight="1" x14ac:dyDescent="0.25">
      <c r="B25" s="182">
        <v>6</v>
      </c>
      <c r="C25" s="194" t="str">
        <f>VLOOKUP(B25,PLANILHA!$B:$L,3,0)</f>
        <v>ESTRUTURA DE COBERTURA - MADEIRA</v>
      </c>
      <c r="D25" s="188">
        <f>VLOOKUP(B25,PLANILHA!$B:$L,10,0)</f>
        <v>253831.96999999997</v>
      </c>
      <c r="E25" s="190">
        <f t="shared" ref="E25" si="9">D25/$D$53</f>
        <v>9.203423433749422E-2</v>
      </c>
      <c r="F25" s="48"/>
      <c r="G25" s="48"/>
      <c r="H25" s="48">
        <v>0.2</v>
      </c>
      <c r="I25" s="48">
        <v>0.4</v>
      </c>
      <c r="J25" s="48">
        <v>0.4</v>
      </c>
      <c r="K25" s="49"/>
    </row>
    <row r="26" spans="2:13" ht="20.100000000000001" customHeight="1" x14ac:dyDescent="0.25">
      <c r="B26" s="183"/>
      <c r="C26" s="195"/>
      <c r="D26" s="189"/>
      <c r="E26" s="191"/>
      <c r="F26" s="37">
        <f>TRUNC($D$25*F25,2)</f>
        <v>0</v>
      </c>
      <c r="G26" s="37">
        <f t="shared" ref="G26:K26" si="10">TRUNC($D$25*G25,2)</f>
        <v>0</v>
      </c>
      <c r="H26" s="37">
        <f t="shared" si="10"/>
        <v>50766.39</v>
      </c>
      <c r="I26" s="37">
        <f t="shared" si="10"/>
        <v>101532.78</v>
      </c>
      <c r="J26" s="37">
        <f t="shared" si="10"/>
        <v>101532.78</v>
      </c>
      <c r="K26" s="37">
        <f t="shared" si="10"/>
        <v>0</v>
      </c>
      <c r="L26" s="85">
        <f>SUM(F26:K26)</f>
        <v>253831.94999999998</v>
      </c>
      <c r="M26" s="38" t="b">
        <f>L26=D25</f>
        <v>0</v>
      </c>
    </row>
    <row r="27" spans="2:13" ht="20.100000000000001" customHeight="1" x14ac:dyDescent="0.25">
      <c r="B27" s="182">
        <v>7</v>
      </c>
      <c r="C27" s="194" t="str">
        <f>VLOOKUP(B27,PLANILHA!$B:$L,3,0)</f>
        <v>COBERTURA</v>
      </c>
      <c r="D27" s="188">
        <f>VLOOKUP(B27,PLANILHA!$B:$L,10,0)</f>
        <v>99750.36</v>
      </c>
      <c r="E27" s="190">
        <f t="shared" ref="E27" si="11">D27/$D$53</f>
        <v>3.6167422123735679E-2</v>
      </c>
      <c r="F27" s="48"/>
      <c r="G27" s="48">
        <v>0.1</v>
      </c>
      <c r="H27" s="48">
        <v>0.1</v>
      </c>
      <c r="I27" s="48">
        <v>0.4</v>
      </c>
      <c r="J27" s="48">
        <v>0.4</v>
      </c>
      <c r="K27" s="49"/>
    </row>
    <row r="28" spans="2:13" ht="20.100000000000001" customHeight="1" x14ac:dyDescent="0.25">
      <c r="B28" s="183"/>
      <c r="C28" s="195"/>
      <c r="D28" s="189"/>
      <c r="E28" s="191"/>
      <c r="F28" s="37">
        <f>TRUNC($D$27*F27,2)</f>
        <v>0</v>
      </c>
      <c r="G28" s="37">
        <f t="shared" ref="G28:K28" si="12">TRUNC($D$27*G27,2)</f>
        <v>9975.0300000000007</v>
      </c>
      <c r="H28" s="37">
        <f t="shared" si="12"/>
        <v>9975.0300000000007</v>
      </c>
      <c r="I28" s="37">
        <f t="shared" si="12"/>
        <v>39900.14</v>
      </c>
      <c r="J28" s="37">
        <f t="shared" si="12"/>
        <v>39900.14</v>
      </c>
      <c r="K28" s="37">
        <f t="shared" si="12"/>
        <v>0</v>
      </c>
      <c r="L28" s="85">
        <f>SUM(F28:K28)</f>
        <v>99750.34</v>
      </c>
      <c r="M28" s="38" t="b">
        <f>L28=D27</f>
        <v>0</v>
      </c>
    </row>
    <row r="29" spans="2:13" ht="20.100000000000001" customHeight="1" x14ac:dyDescent="0.25">
      <c r="B29" s="182">
        <v>8</v>
      </c>
      <c r="C29" s="194" t="str">
        <f>VLOOKUP(B29,PLANILHA!$B:$L,3,0)</f>
        <v>ESQUADRIAS</v>
      </c>
      <c r="D29" s="188">
        <f>VLOOKUP(B29,PLANILHA!$B:$L,10,0)</f>
        <v>203979.27000000002</v>
      </c>
      <c r="E29" s="190">
        <f t="shared" ref="E29" si="13">D29/$D$53</f>
        <v>7.3958674059737273E-2</v>
      </c>
      <c r="F29" s="48"/>
      <c r="G29" s="48">
        <v>0.1</v>
      </c>
      <c r="H29" s="48">
        <v>0.2</v>
      </c>
      <c r="I29" s="48">
        <v>0.3</v>
      </c>
      <c r="J29" s="48">
        <v>0.3</v>
      </c>
      <c r="K29" s="49">
        <v>0.1</v>
      </c>
    </row>
    <row r="30" spans="2:13" ht="20.100000000000001" customHeight="1" x14ac:dyDescent="0.25">
      <c r="B30" s="183"/>
      <c r="C30" s="195"/>
      <c r="D30" s="189"/>
      <c r="E30" s="191"/>
      <c r="F30" s="37">
        <f>TRUNC($D$29*F29,2)</f>
        <v>0</v>
      </c>
      <c r="G30" s="37">
        <f t="shared" ref="G30:K30" si="14">TRUNC($D$29*G29,2)</f>
        <v>20397.919999999998</v>
      </c>
      <c r="H30" s="37">
        <f t="shared" si="14"/>
        <v>40795.85</v>
      </c>
      <c r="I30" s="37">
        <f t="shared" si="14"/>
        <v>61193.78</v>
      </c>
      <c r="J30" s="37">
        <f t="shared" si="14"/>
        <v>61193.78</v>
      </c>
      <c r="K30" s="37">
        <f t="shared" si="14"/>
        <v>20397.919999999998</v>
      </c>
      <c r="L30" s="85">
        <f>SUM(F30:K30)</f>
        <v>203979.25</v>
      </c>
      <c r="M30" s="38" t="b">
        <f>L30=D29</f>
        <v>0</v>
      </c>
    </row>
    <row r="31" spans="2:13" ht="20.100000000000001" customHeight="1" x14ac:dyDescent="0.25">
      <c r="B31" s="182">
        <v>9</v>
      </c>
      <c r="C31" s="194" t="str">
        <f>VLOOKUP(B31,PLANILHA!$B:$L,3,0)</f>
        <v>REVESTIMENTOS</v>
      </c>
      <c r="D31" s="188">
        <f>VLOOKUP(B31,PLANILHA!$B:$L,10,0)</f>
        <v>297713.94</v>
      </c>
      <c r="E31" s="190">
        <f t="shared" ref="E31" si="15">D31/$D$53</f>
        <v>0.10794493112707078</v>
      </c>
      <c r="F31" s="48"/>
      <c r="G31" s="48"/>
      <c r="H31" s="48">
        <v>0.2</v>
      </c>
      <c r="I31" s="48">
        <v>0.3</v>
      </c>
      <c r="J31" s="48">
        <v>0.5</v>
      </c>
      <c r="K31" s="49"/>
    </row>
    <row r="32" spans="2:13" ht="20.100000000000001" customHeight="1" x14ac:dyDescent="0.25">
      <c r="B32" s="183"/>
      <c r="C32" s="195"/>
      <c r="D32" s="189"/>
      <c r="E32" s="191"/>
      <c r="F32" s="37">
        <f>TRUNC($D$31*F31,2)</f>
        <v>0</v>
      </c>
      <c r="G32" s="37">
        <f t="shared" ref="G32:K32" si="16">TRUNC($D$31*G31,2)</f>
        <v>0</v>
      </c>
      <c r="H32" s="37">
        <f t="shared" si="16"/>
        <v>59542.78</v>
      </c>
      <c r="I32" s="37">
        <f t="shared" si="16"/>
        <v>89314.18</v>
      </c>
      <c r="J32" s="37">
        <f t="shared" si="16"/>
        <v>148856.97</v>
      </c>
      <c r="K32" s="37">
        <f t="shared" si="16"/>
        <v>0</v>
      </c>
      <c r="L32" s="85">
        <f>SUM(F32:K32)</f>
        <v>297713.93</v>
      </c>
      <c r="M32" s="38" t="b">
        <f>L32=D31</f>
        <v>0</v>
      </c>
    </row>
    <row r="33" spans="2:13" ht="20.100000000000001" customHeight="1" x14ac:dyDescent="0.25">
      <c r="B33" s="182">
        <v>10</v>
      </c>
      <c r="C33" s="194" t="str">
        <f>VLOOKUP(B33,PLANILHA!$B:$L,3,0)</f>
        <v>PINTURA</v>
      </c>
      <c r="D33" s="188">
        <f>VLOOKUP(B33,PLANILHA!$B:$L,10,0)</f>
        <v>104047.35</v>
      </c>
      <c r="E33" s="190">
        <f t="shared" ref="E33" si="17">D33/$D$53</f>
        <v>3.7725422026607919E-2</v>
      </c>
      <c r="F33" s="48"/>
      <c r="G33" s="48"/>
      <c r="H33" s="48"/>
      <c r="I33" s="48"/>
      <c r="J33" s="48">
        <v>0.3</v>
      </c>
      <c r="K33" s="49">
        <v>0.7</v>
      </c>
    </row>
    <row r="34" spans="2:13" ht="20.100000000000001" customHeight="1" x14ac:dyDescent="0.25">
      <c r="B34" s="183"/>
      <c r="C34" s="195"/>
      <c r="D34" s="189"/>
      <c r="E34" s="191"/>
      <c r="F34" s="37">
        <f>TRUNC($D$33*F33,2)</f>
        <v>0</v>
      </c>
      <c r="G34" s="37">
        <f t="shared" ref="G34:K34" si="18">TRUNC($D$33*G33,2)</f>
        <v>0</v>
      </c>
      <c r="H34" s="37">
        <f t="shared" si="18"/>
        <v>0</v>
      </c>
      <c r="I34" s="37">
        <f t="shared" si="18"/>
        <v>0</v>
      </c>
      <c r="J34" s="37">
        <f t="shared" si="18"/>
        <v>31214.2</v>
      </c>
      <c r="K34" s="37">
        <f t="shared" si="18"/>
        <v>72833.14</v>
      </c>
      <c r="L34" s="85">
        <f>SUM(F34:K34)</f>
        <v>104047.34</v>
      </c>
      <c r="M34" s="38" t="b">
        <f>L34=D33</f>
        <v>0</v>
      </c>
    </row>
    <row r="35" spans="2:13" ht="20.100000000000001" customHeight="1" x14ac:dyDescent="0.25">
      <c r="B35" s="182">
        <v>11</v>
      </c>
      <c r="C35" s="194" t="str">
        <f>VLOOKUP(B35,PLANILHA!$B:$L,3,0)</f>
        <v>FORRO</v>
      </c>
      <c r="D35" s="188">
        <f>VLOOKUP(B35,PLANILHA!$B:$L,10,0)</f>
        <v>112168.05</v>
      </c>
      <c r="E35" s="190">
        <f t="shared" ref="E35" si="19">D35/$D$53</f>
        <v>4.0669820270786888E-2</v>
      </c>
      <c r="F35" s="48"/>
      <c r="G35" s="48"/>
      <c r="H35" s="48"/>
      <c r="I35" s="48">
        <v>0.3</v>
      </c>
      <c r="J35" s="48">
        <v>0.7</v>
      </c>
      <c r="K35" s="49"/>
    </row>
    <row r="36" spans="2:13" ht="20.100000000000001" customHeight="1" x14ac:dyDescent="0.25">
      <c r="B36" s="183"/>
      <c r="C36" s="195"/>
      <c r="D36" s="189"/>
      <c r="E36" s="191"/>
      <c r="F36" s="37">
        <f>TRUNC($D$35*F35,2)</f>
        <v>0</v>
      </c>
      <c r="G36" s="37">
        <f t="shared" ref="G36:K36" si="20">TRUNC($D$35*G35,2)</f>
        <v>0</v>
      </c>
      <c r="H36" s="37">
        <f t="shared" si="20"/>
        <v>0</v>
      </c>
      <c r="I36" s="37">
        <f t="shared" si="20"/>
        <v>33650.410000000003</v>
      </c>
      <c r="J36" s="37">
        <f t="shared" si="20"/>
        <v>78517.63</v>
      </c>
      <c r="K36" s="37">
        <f t="shared" si="20"/>
        <v>0</v>
      </c>
      <c r="L36" s="85">
        <f>SUM(F36:K36)</f>
        <v>112168.04000000001</v>
      </c>
      <c r="M36" s="38" t="b">
        <f>L36=D35</f>
        <v>0</v>
      </c>
    </row>
    <row r="37" spans="2:13" ht="20.100000000000001" customHeight="1" x14ac:dyDescent="0.25">
      <c r="B37" s="182">
        <v>12</v>
      </c>
      <c r="C37" s="194" t="str">
        <f>VLOOKUP(B37,PLANILHA!$B:$L,3,0)</f>
        <v>VIDROS</v>
      </c>
      <c r="D37" s="188">
        <f>VLOOKUP(B37,PLANILHA!$B:$L,10,0)</f>
        <v>20278.27</v>
      </c>
      <c r="E37" s="190">
        <f t="shared" ref="E37" si="21">D37/$D$53</f>
        <v>7.3524822469721966E-3</v>
      </c>
      <c r="F37" s="48"/>
      <c r="G37" s="48"/>
      <c r="H37" s="48"/>
      <c r="I37" s="48"/>
      <c r="J37" s="48"/>
      <c r="K37" s="49">
        <v>1</v>
      </c>
    </row>
    <row r="38" spans="2:13" ht="20.100000000000001" customHeight="1" x14ac:dyDescent="0.25">
      <c r="B38" s="183"/>
      <c r="C38" s="195"/>
      <c r="D38" s="189"/>
      <c r="E38" s="191"/>
      <c r="F38" s="37">
        <f>TRUNC($D$37*F37,2)</f>
        <v>0</v>
      </c>
      <c r="G38" s="37">
        <f t="shared" ref="G38:K38" si="22">TRUNC($D$37*G37,2)</f>
        <v>0</v>
      </c>
      <c r="H38" s="37">
        <f t="shared" si="22"/>
        <v>0</v>
      </c>
      <c r="I38" s="37">
        <f t="shared" si="22"/>
        <v>0</v>
      </c>
      <c r="J38" s="37">
        <f t="shared" si="22"/>
        <v>0</v>
      </c>
      <c r="K38" s="37">
        <f t="shared" si="22"/>
        <v>20278.27</v>
      </c>
      <c r="L38" s="85">
        <f>SUM(F38:K38)</f>
        <v>20278.27</v>
      </c>
      <c r="M38" s="38" t="b">
        <f>L38=D37</f>
        <v>1</v>
      </c>
    </row>
    <row r="39" spans="2:13" ht="20.100000000000001" customHeight="1" x14ac:dyDescent="0.25">
      <c r="B39" s="182">
        <v>13</v>
      </c>
      <c r="C39" s="194" t="str">
        <f>VLOOKUP(B39,PLANILHA!$B:$L,3,0)</f>
        <v>PAVIMENTAÇÃO</v>
      </c>
      <c r="D39" s="188">
        <f>VLOOKUP(B39,PLANILHA!$B:$L,10,0)</f>
        <v>149830</v>
      </c>
      <c r="E39" s="190">
        <f t="shared" ref="E39" si="23">D39/$D$53</f>
        <v>5.4325266162441085E-2</v>
      </c>
      <c r="F39" s="48"/>
      <c r="G39" s="48"/>
      <c r="H39" s="48">
        <v>0.3</v>
      </c>
      <c r="I39" s="48">
        <v>0.3</v>
      </c>
      <c r="J39" s="48">
        <v>0.3</v>
      </c>
      <c r="K39" s="49">
        <v>0.1</v>
      </c>
    </row>
    <row r="40" spans="2:13" ht="20.100000000000001" customHeight="1" x14ac:dyDescent="0.25">
      <c r="B40" s="183"/>
      <c r="C40" s="195"/>
      <c r="D40" s="189"/>
      <c r="E40" s="191"/>
      <c r="F40" s="37">
        <f>TRUNC($D$39*F39,2)</f>
        <v>0</v>
      </c>
      <c r="G40" s="37">
        <f t="shared" ref="G40:K40" si="24">TRUNC($D$39*G39,2)</f>
        <v>0</v>
      </c>
      <c r="H40" s="37">
        <f t="shared" si="24"/>
        <v>44949</v>
      </c>
      <c r="I40" s="37">
        <f t="shared" si="24"/>
        <v>44949</v>
      </c>
      <c r="J40" s="37">
        <f t="shared" si="24"/>
        <v>44949</v>
      </c>
      <c r="K40" s="37">
        <f t="shared" si="24"/>
        <v>14983</v>
      </c>
      <c r="L40" s="85">
        <f>SUM(F40:K40)</f>
        <v>149830</v>
      </c>
      <c r="M40" s="38" t="b">
        <f>L40=D39</f>
        <v>1</v>
      </c>
    </row>
    <row r="41" spans="2:13" ht="20.100000000000001" customHeight="1" x14ac:dyDescent="0.25">
      <c r="B41" s="182">
        <v>14</v>
      </c>
      <c r="C41" s="194" t="str">
        <f>VLOOKUP(B41,PLANILHA!$B:$L,3,0)</f>
        <v>INSTALAÇÃO ELÉTRICA</v>
      </c>
      <c r="D41" s="188">
        <f>VLOOKUP(B41,PLANILHA!$B:$L,10,0)</f>
        <v>218808.39999999997</v>
      </c>
      <c r="E41" s="190">
        <f t="shared" ref="E41" si="25">D41/$D$53</f>
        <v>7.9335410589186889E-2</v>
      </c>
      <c r="F41" s="48"/>
      <c r="G41" s="48"/>
      <c r="H41" s="48">
        <v>0.2</v>
      </c>
      <c r="I41" s="48">
        <v>0.15</v>
      </c>
      <c r="J41" s="48">
        <v>0.15</v>
      </c>
      <c r="K41" s="49">
        <v>0.5</v>
      </c>
    </row>
    <row r="42" spans="2:13" ht="20.100000000000001" customHeight="1" x14ac:dyDescent="0.25">
      <c r="B42" s="183"/>
      <c r="C42" s="195"/>
      <c r="D42" s="189"/>
      <c r="E42" s="191"/>
      <c r="F42" s="37">
        <f>TRUNC($D$41*F41,2)</f>
        <v>0</v>
      </c>
      <c r="G42" s="37">
        <f t="shared" ref="G42:K42" si="26">TRUNC($D$41*G41,2)</f>
        <v>0</v>
      </c>
      <c r="H42" s="37">
        <f t="shared" si="26"/>
        <v>43761.68</v>
      </c>
      <c r="I42" s="37">
        <f t="shared" si="26"/>
        <v>32821.26</v>
      </c>
      <c r="J42" s="37">
        <f t="shared" si="26"/>
        <v>32821.26</v>
      </c>
      <c r="K42" s="37">
        <f t="shared" si="26"/>
        <v>109404.2</v>
      </c>
      <c r="L42" s="85">
        <f>SUM(F42:K42)</f>
        <v>218808.40000000002</v>
      </c>
      <c r="M42" s="38" t="b">
        <f>L42=D41</f>
        <v>1</v>
      </c>
    </row>
    <row r="43" spans="2:13" ht="20.100000000000001" customHeight="1" x14ac:dyDescent="0.25">
      <c r="B43" s="182">
        <v>15</v>
      </c>
      <c r="C43" s="194" t="str">
        <f>VLOOKUP(B43,PLANILHA!$B:$L,3,0)</f>
        <v>INSTALAÇÃO HIDRÁULICA</v>
      </c>
      <c r="D43" s="188">
        <f>VLOOKUP(B43,PLANILHA!$B:$L,10,0)</f>
        <v>54237.2</v>
      </c>
      <c r="E43" s="190">
        <f t="shared" ref="E43" si="27">D43/$D$53</f>
        <v>1.9665289500804574E-2</v>
      </c>
      <c r="F43" s="48"/>
      <c r="G43" s="48">
        <v>0.2</v>
      </c>
      <c r="H43" s="48">
        <v>0.2</v>
      </c>
      <c r="I43" s="48">
        <v>0.2</v>
      </c>
      <c r="J43" s="48">
        <v>0.2</v>
      </c>
      <c r="K43" s="49">
        <v>0.2</v>
      </c>
    </row>
    <row r="44" spans="2:13" ht="20.100000000000001" customHeight="1" x14ac:dyDescent="0.25">
      <c r="B44" s="183"/>
      <c r="C44" s="195"/>
      <c r="D44" s="189"/>
      <c r="E44" s="191"/>
      <c r="F44" s="37">
        <f>TRUNC($D$43*F43,2)</f>
        <v>0</v>
      </c>
      <c r="G44" s="37">
        <f t="shared" ref="G44:K44" si="28">TRUNC($D$43*G43,2)</f>
        <v>10847.44</v>
      </c>
      <c r="H44" s="37">
        <f t="shared" si="28"/>
        <v>10847.44</v>
      </c>
      <c r="I44" s="37">
        <f t="shared" si="28"/>
        <v>10847.44</v>
      </c>
      <c r="J44" s="37">
        <f t="shared" si="28"/>
        <v>10847.44</v>
      </c>
      <c r="K44" s="37">
        <f t="shared" si="28"/>
        <v>10847.44</v>
      </c>
      <c r="L44" s="85">
        <f>SUM(F44:K44)</f>
        <v>54237.200000000004</v>
      </c>
      <c r="M44" s="38" t="b">
        <f>L44=D43</f>
        <v>1</v>
      </c>
    </row>
    <row r="45" spans="2:13" ht="20.100000000000001" customHeight="1" x14ac:dyDescent="0.25">
      <c r="B45" s="182">
        <v>16</v>
      </c>
      <c r="C45" s="194" t="str">
        <f>VLOOKUP(B45,PLANILHA!$B:$L,3,0)</f>
        <v>INSTALAÇÃO SANITÁRIA</v>
      </c>
      <c r="D45" s="188">
        <f>VLOOKUP(B45,PLANILHA!$B:$L,10,0)</f>
        <v>166635.82</v>
      </c>
      <c r="E45" s="190">
        <f t="shared" ref="E45" si="29">D45/$D$53</f>
        <v>6.0418709695632539E-2</v>
      </c>
      <c r="F45" s="48">
        <v>0.3</v>
      </c>
      <c r="G45" s="48">
        <v>0.3</v>
      </c>
      <c r="H45" s="48">
        <v>0.2</v>
      </c>
      <c r="I45" s="48">
        <v>0.2</v>
      </c>
      <c r="J45" s="48"/>
      <c r="K45" s="49"/>
    </row>
    <row r="46" spans="2:13" ht="20.100000000000001" customHeight="1" x14ac:dyDescent="0.25">
      <c r="B46" s="183"/>
      <c r="C46" s="195"/>
      <c r="D46" s="189"/>
      <c r="E46" s="191"/>
      <c r="F46" s="37">
        <f>TRUNC($D$45*F45,2)</f>
        <v>49990.74</v>
      </c>
      <c r="G46" s="37">
        <f t="shared" ref="G46:K46" si="30">TRUNC($D$45*G45,2)</f>
        <v>49990.74</v>
      </c>
      <c r="H46" s="37">
        <f t="shared" si="30"/>
        <v>33327.160000000003</v>
      </c>
      <c r="I46" s="37">
        <f t="shared" si="30"/>
        <v>33327.160000000003</v>
      </c>
      <c r="J46" s="37">
        <f t="shared" si="30"/>
        <v>0</v>
      </c>
      <c r="K46" s="37">
        <f t="shared" si="30"/>
        <v>0</v>
      </c>
      <c r="L46" s="85">
        <f>SUM(F46:K46)</f>
        <v>166635.80000000002</v>
      </c>
      <c r="M46" s="38" t="b">
        <f>L46=D45</f>
        <v>0</v>
      </c>
    </row>
    <row r="47" spans="2:13" ht="20.100000000000001" customHeight="1" x14ac:dyDescent="0.25">
      <c r="B47" s="182">
        <v>17</v>
      </c>
      <c r="C47" s="194" t="str">
        <f>VLOOKUP(B47,PLANILHA!$B:$L,3,0)</f>
        <v>EQUIPAMENTOS HIDROSSANITÁRIOS</v>
      </c>
      <c r="D47" s="188">
        <f>VLOOKUP(B47,PLANILHA!$B:$L,10,0)</f>
        <v>59400.18</v>
      </c>
      <c r="E47" s="190">
        <f t="shared" ref="E47" si="31">D47/$D$53</f>
        <v>2.1537279507421143E-2</v>
      </c>
      <c r="F47" s="48"/>
      <c r="G47" s="48"/>
      <c r="H47" s="48"/>
      <c r="I47" s="48"/>
      <c r="J47" s="48">
        <v>0.3</v>
      </c>
      <c r="K47" s="49">
        <v>0.7</v>
      </c>
    </row>
    <row r="48" spans="2:13" ht="20.100000000000001" customHeight="1" x14ac:dyDescent="0.25">
      <c r="B48" s="183"/>
      <c r="C48" s="195"/>
      <c r="D48" s="189"/>
      <c r="E48" s="191"/>
      <c r="F48" s="37">
        <f>TRUNC($D$47*F47,2)</f>
        <v>0</v>
      </c>
      <c r="G48" s="37">
        <f t="shared" ref="G48:K48" si="32">TRUNC($D$47*G47,2)</f>
        <v>0</v>
      </c>
      <c r="H48" s="37">
        <f t="shared" si="32"/>
        <v>0</v>
      </c>
      <c r="I48" s="37">
        <f t="shared" si="32"/>
        <v>0</v>
      </c>
      <c r="J48" s="37">
        <f t="shared" si="32"/>
        <v>17820.05</v>
      </c>
      <c r="K48" s="37">
        <f t="shared" si="32"/>
        <v>41580.120000000003</v>
      </c>
      <c r="L48" s="85">
        <f>SUM(F48:K48)</f>
        <v>59400.17</v>
      </c>
      <c r="M48" s="38" t="b">
        <f>L48=D47</f>
        <v>0</v>
      </c>
    </row>
    <row r="49" spans="2:14" ht="20.100000000000001" customHeight="1" x14ac:dyDescent="0.25">
      <c r="B49" s="183">
        <v>18</v>
      </c>
      <c r="C49" s="195" t="str">
        <f>VLOOKUP(B49,PLANILHA!$B:$L,3,0)</f>
        <v>LIMPEZA GERAL E URBANIZAÇÃO</v>
      </c>
      <c r="D49" s="188">
        <f>VLOOKUP(B49,PLANILHA!$B:$L,10,0)</f>
        <v>35199.189999999995</v>
      </c>
      <c r="E49" s="204">
        <f t="shared" ref="E49" si="33">D49/$D$53</f>
        <v>1.2762499936276676E-2</v>
      </c>
      <c r="F49" s="63"/>
      <c r="G49" s="63"/>
      <c r="H49" s="63"/>
      <c r="I49" s="63"/>
      <c r="J49" s="63"/>
      <c r="K49" s="64">
        <v>1</v>
      </c>
    </row>
    <row r="50" spans="2:14" ht="20.100000000000001" customHeight="1" x14ac:dyDescent="0.25">
      <c r="B50" s="183"/>
      <c r="C50" s="195"/>
      <c r="D50" s="189"/>
      <c r="E50" s="191"/>
      <c r="F50" s="37">
        <f>TRUNC($D$49*F49,2)</f>
        <v>0</v>
      </c>
      <c r="G50" s="37">
        <f t="shared" ref="G50:K50" si="34">TRUNC($D$49*G49,2)</f>
        <v>0</v>
      </c>
      <c r="H50" s="37">
        <f t="shared" si="34"/>
        <v>0</v>
      </c>
      <c r="I50" s="37">
        <f t="shared" si="34"/>
        <v>0</v>
      </c>
      <c r="J50" s="37">
        <f t="shared" si="34"/>
        <v>0</v>
      </c>
      <c r="K50" s="37">
        <f t="shared" si="34"/>
        <v>35199.19</v>
      </c>
      <c r="L50" s="85">
        <f>SUM(F50:K50)</f>
        <v>35199.19</v>
      </c>
      <c r="M50" s="38" t="b">
        <f>L50=D49</f>
        <v>1</v>
      </c>
    </row>
    <row r="51" spans="2:14" ht="20.100000000000001" customHeight="1" x14ac:dyDescent="0.25">
      <c r="B51" s="182">
        <v>19</v>
      </c>
      <c r="C51" s="194" t="str">
        <f>VLOOKUP(B51,PLANILHA!$B:$L,3,0)</f>
        <v>ADMINISTRAÇÃO LOCAL</v>
      </c>
      <c r="D51" s="188">
        <f>VLOOKUP(B51,PLANILHA!$B:$L,10,0)</f>
        <v>131334.12</v>
      </c>
      <c r="E51" s="190">
        <f t="shared" ref="E51" si="35">D51/$D$53</f>
        <v>4.7619041748715056E-2</v>
      </c>
      <c r="F51" s="48">
        <v>0.15</v>
      </c>
      <c r="G51" s="48">
        <v>0.15</v>
      </c>
      <c r="H51" s="48">
        <v>0.15</v>
      </c>
      <c r="I51" s="48">
        <v>0.15</v>
      </c>
      <c r="J51" s="48">
        <v>0.2</v>
      </c>
      <c r="K51" s="49">
        <v>0.2</v>
      </c>
    </row>
    <row r="52" spans="2:14" ht="20.100000000000001" customHeight="1" thickBot="1" x14ac:dyDescent="0.3">
      <c r="B52" s="196"/>
      <c r="C52" s="207"/>
      <c r="D52" s="189"/>
      <c r="E52" s="190"/>
      <c r="F52" s="39">
        <f>TRUNC($D$51*F51,2)</f>
        <v>19700.11</v>
      </c>
      <c r="G52" s="39">
        <f t="shared" ref="G52:K52" si="36">TRUNC($D$51*G51,2)</f>
        <v>19700.11</v>
      </c>
      <c r="H52" s="39">
        <f t="shared" si="36"/>
        <v>19700.11</v>
      </c>
      <c r="I52" s="39">
        <f t="shared" si="36"/>
        <v>19700.11</v>
      </c>
      <c r="J52" s="39">
        <f t="shared" si="36"/>
        <v>26266.82</v>
      </c>
      <c r="K52" s="39">
        <f t="shared" si="36"/>
        <v>26266.82</v>
      </c>
      <c r="L52" s="85">
        <f>SUM(F52:K52)</f>
        <v>131334.08000000002</v>
      </c>
      <c r="M52" s="38" t="b">
        <f>L52=D51</f>
        <v>0</v>
      </c>
    </row>
    <row r="53" spans="2:14" ht="20.100000000000001" customHeight="1" thickBot="1" x14ac:dyDescent="0.3">
      <c r="B53" s="200" t="s">
        <v>4682</v>
      </c>
      <c r="C53" s="201"/>
      <c r="D53" s="210">
        <f>TRUNC(SUM(D15:D52),2)</f>
        <v>2758016.86</v>
      </c>
      <c r="E53" s="198"/>
      <c r="F53" s="40">
        <f t="shared" ref="F53:K53" si="37">F16+F18+F20+F22+F24+F26+F28+F30+F32+F34+F36+F38+F40+F42+F44+F46+F48+F50+F52</f>
        <v>265277.25</v>
      </c>
      <c r="G53" s="40">
        <f t="shared" si="37"/>
        <v>393459.02999999997</v>
      </c>
      <c r="H53" s="40">
        <f t="shared" si="37"/>
        <v>574769.5</v>
      </c>
      <c r="I53" s="40">
        <f t="shared" si="37"/>
        <v>571701.16999999993</v>
      </c>
      <c r="J53" s="40">
        <f t="shared" si="37"/>
        <v>597469.81999999995</v>
      </c>
      <c r="K53" s="41">
        <f t="shared" si="37"/>
        <v>355339.85000000003</v>
      </c>
    </row>
    <row r="54" spans="2:14" ht="20.100000000000001" customHeight="1" thickBot="1" x14ac:dyDescent="0.3">
      <c r="B54" s="202" t="s">
        <v>4683</v>
      </c>
      <c r="C54" s="203"/>
      <c r="D54" s="211"/>
      <c r="E54" s="199"/>
      <c r="F54" s="42">
        <f>F53</f>
        <v>265277.25</v>
      </c>
      <c r="G54" s="42">
        <f>G53+F54</f>
        <v>658736.28</v>
      </c>
      <c r="H54" s="42">
        <f>H53+G54</f>
        <v>1233505.78</v>
      </c>
      <c r="I54" s="42">
        <f>I53+H54</f>
        <v>1805206.95</v>
      </c>
      <c r="J54" s="42">
        <f>J53+I54</f>
        <v>2402676.77</v>
      </c>
      <c r="K54" s="43">
        <f>K53+J54</f>
        <v>2758016.62</v>
      </c>
      <c r="M54" s="71" t="b">
        <f>D53=K54</f>
        <v>0</v>
      </c>
      <c r="N54" s="71" t="b">
        <f>K54=PLANILHA!K192</f>
        <v>0</v>
      </c>
    </row>
    <row r="55" spans="2:14" ht="20.100000000000001" customHeight="1" x14ac:dyDescent="0.25">
      <c r="B55" s="200" t="s">
        <v>4684</v>
      </c>
      <c r="C55" s="201"/>
      <c r="D55" s="198"/>
      <c r="E55" s="205">
        <f>SUM(E15:E52)</f>
        <v>1</v>
      </c>
      <c r="F55" s="44">
        <f>F53/$D$53</f>
        <v>9.6184056684845656E-2</v>
      </c>
      <c r="G55" s="44">
        <f t="shared" ref="G55:K55" si="38">G53/$D$53</f>
        <v>0.14266012500010605</v>
      </c>
      <c r="H55" s="44">
        <f t="shared" si="38"/>
        <v>0.20839955996498152</v>
      </c>
      <c r="I55" s="44">
        <f t="shared" si="38"/>
        <v>0.20728704682392693</v>
      </c>
      <c r="J55" s="44">
        <f t="shared" si="38"/>
        <v>0.21663022756140801</v>
      </c>
      <c r="K55" s="45">
        <f t="shared" si="38"/>
        <v>0.1288388969456844</v>
      </c>
    </row>
    <row r="56" spans="2:14" ht="20.100000000000001" customHeight="1" thickBot="1" x14ac:dyDescent="0.3">
      <c r="B56" s="202" t="s">
        <v>4685</v>
      </c>
      <c r="C56" s="203"/>
      <c r="D56" s="199"/>
      <c r="E56" s="206"/>
      <c r="F56" s="46">
        <f>F55</f>
        <v>9.6184056684845656E-2</v>
      </c>
      <c r="G56" s="46">
        <f>G55+F56</f>
        <v>0.2388441816849517</v>
      </c>
      <c r="H56" s="46">
        <f t="shared" ref="H56:J56" si="39">H55+G56</f>
        <v>0.44724374164993319</v>
      </c>
      <c r="I56" s="46">
        <f t="shared" si="39"/>
        <v>0.65453078847386015</v>
      </c>
      <c r="J56" s="46">
        <f t="shared" si="39"/>
        <v>0.87116101603526819</v>
      </c>
      <c r="K56" s="47">
        <f>K55+J56</f>
        <v>0.99999991298095259</v>
      </c>
    </row>
  </sheetData>
  <mergeCells count="90">
    <mergeCell ref="B53:C53"/>
    <mergeCell ref="D53:D54"/>
    <mergeCell ref="E53:E54"/>
    <mergeCell ref="B54:C54"/>
    <mergeCell ref="B55:C55"/>
    <mergeCell ref="D55:D56"/>
    <mergeCell ref="E55:E56"/>
    <mergeCell ref="B56:C56"/>
    <mergeCell ref="B51:B52"/>
    <mergeCell ref="C51:C52"/>
    <mergeCell ref="D51:D52"/>
    <mergeCell ref="E51:E52"/>
    <mergeCell ref="B47:B48"/>
    <mergeCell ref="C47:C48"/>
    <mergeCell ref="D47:D48"/>
    <mergeCell ref="E47:E48"/>
    <mergeCell ref="B49:B50"/>
    <mergeCell ref="C49:C50"/>
    <mergeCell ref="D49:D50"/>
    <mergeCell ref="E49:E50"/>
    <mergeCell ref="B43:B44"/>
    <mergeCell ref="C43:C44"/>
    <mergeCell ref="D43:D44"/>
    <mergeCell ref="E43:E44"/>
    <mergeCell ref="B45:B46"/>
    <mergeCell ref="C45:C46"/>
    <mergeCell ref="D45:D46"/>
    <mergeCell ref="E45:E46"/>
    <mergeCell ref="B39:B40"/>
    <mergeCell ref="C39:C40"/>
    <mergeCell ref="D39:D40"/>
    <mergeCell ref="E39:E40"/>
    <mergeCell ref="B41:B42"/>
    <mergeCell ref="C41:C42"/>
    <mergeCell ref="D41:D42"/>
    <mergeCell ref="E41:E42"/>
    <mergeCell ref="B35:B36"/>
    <mergeCell ref="C35:C36"/>
    <mergeCell ref="D35:D36"/>
    <mergeCell ref="E35:E36"/>
    <mergeCell ref="B37:B38"/>
    <mergeCell ref="C37:C38"/>
    <mergeCell ref="D37:D38"/>
    <mergeCell ref="E37:E38"/>
    <mergeCell ref="B31:B32"/>
    <mergeCell ref="C31:C32"/>
    <mergeCell ref="D31:D32"/>
    <mergeCell ref="E31:E32"/>
    <mergeCell ref="B33:B34"/>
    <mergeCell ref="C33:C34"/>
    <mergeCell ref="D33:D34"/>
    <mergeCell ref="E33:E34"/>
    <mergeCell ref="B27:B28"/>
    <mergeCell ref="C27:C28"/>
    <mergeCell ref="D27:D28"/>
    <mergeCell ref="E27:E28"/>
    <mergeCell ref="B29:B30"/>
    <mergeCell ref="C29:C30"/>
    <mergeCell ref="D29:D30"/>
    <mergeCell ref="E29:E30"/>
    <mergeCell ref="B23:B24"/>
    <mergeCell ref="C23:C24"/>
    <mergeCell ref="D23:D24"/>
    <mergeCell ref="E23:E24"/>
    <mergeCell ref="B25:B26"/>
    <mergeCell ref="C25:C26"/>
    <mergeCell ref="D25:D26"/>
    <mergeCell ref="E25:E26"/>
    <mergeCell ref="B19:B20"/>
    <mergeCell ref="C19:C20"/>
    <mergeCell ref="D19:D20"/>
    <mergeCell ref="E19:E20"/>
    <mergeCell ref="B21:B22"/>
    <mergeCell ref="C21:C22"/>
    <mergeCell ref="D21:D22"/>
    <mergeCell ref="E21:E22"/>
    <mergeCell ref="B11:K11"/>
    <mergeCell ref="B13:B14"/>
    <mergeCell ref="C13:C14"/>
    <mergeCell ref="D13:D14"/>
    <mergeCell ref="E13:E14"/>
    <mergeCell ref="F13:K13"/>
    <mergeCell ref="B15:B16"/>
    <mergeCell ref="C15:C16"/>
    <mergeCell ref="D15:D16"/>
    <mergeCell ref="E15:E16"/>
    <mergeCell ref="B17:B18"/>
    <mergeCell ref="C17:C18"/>
    <mergeCell ref="D17:D18"/>
    <mergeCell ref="E17:E18"/>
  </mergeCells>
  <phoneticPr fontId="4" type="noConversion"/>
  <conditionalFormatting sqref="K54">
    <cfRule type="cellIs" dxfId="3" priority="2" operator="notEqual">
      <formula>D53</formula>
    </cfRule>
  </conditionalFormatting>
  <pageMargins left="0.78740157480314965" right="0.27559055118110237" top="0.27559055118110237" bottom="0.27559055118110237" header="0.31496062992125984" footer="0.31496062992125984"/>
  <pageSetup paperSize="9" scale="53" orientation="landscape" r:id="rId1"/>
  <drawing r:id="rId2"/>
  <extLst>
    <ext xmlns:x14="http://schemas.microsoft.com/office/spreadsheetml/2009/9/main" uri="{78C0D931-6437-407d-A8EE-F0AAD7539E65}">
      <x14:conditionalFormattings>
        <x14:conditionalFormatting xmlns:xm="http://schemas.microsoft.com/office/excel/2006/main">
          <x14:cfRule type="cellIs" priority="1" operator="notEqual" id="{CC32D664-5147-4E10-8276-4B257A35FCDD}">
            <xm:f>PLANILHA!K192</xm:f>
            <x14:dxf>
              <font>
                <color rgb="FF9C0006"/>
              </font>
              <fill>
                <patternFill>
                  <bgColor rgb="FFFFC7CE"/>
                </patternFill>
              </fill>
            </x14:dxf>
          </x14:cfRule>
          <xm:sqref>D53:D54</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1CE42-41AD-4AEA-81F5-FAC3A5AB6695}">
  <sheetPr>
    <pageSetUpPr fitToPage="1"/>
  </sheetPr>
  <dimension ref="B2:P56"/>
  <sheetViews>
    <sheetView showGridLines="0" view="pageBreakPreview" topLeftCell="A28" zoomScale="85" zoomScaleNormal="100" zoomScaleSheetLayoutView="85" workbookViewId="0">
      <selection activeCell="H59" sqref="H59"/>
    </sheetView>
  </sheetViews>
  <sheetFormatPr defaultColWidth="9.140625" defaultRowHeight="15" x14ac:dyDescent="0.25"/>
  <cols>
    <col min="1" max="1" width="9.140625" style="35"/>
    <col min="2" max="2" width="12.7109375" style="35" customWidth="1"/>
    <col min="3" max="3" width="45.7109375" style="35" customWidth="1"/>
    <col min="4" max="4" width="14.7109375" style="35" bestFit="1" customWidth="1"/>
    <col min="5" max="5" width="14.7109375" style="35" customWidth="1"/>
    <col min="6" max="13" width="15.7109375" style="35" customWidth="1"/>
    <col min="14" max="14" width="15.5703125" style="35" customWidth="1"/>
    <col min="15" max="16" width="15.7109375" style="35" customWidth="1"/>
    <col min="17" max="16384" width="9.140625" style="35"/>
  </cols>
  <sheetData>
    <row r="2" spans="2:15" ht="15" customHeight="1" x14ac:dyDescent="0.25"/>
    <row r="3" spans="2:15" ht="15" customHeight="1" x14ac:dyDescent="0.25"/>
    <row r="4" spans="2:15" ht="15" customHeight="1" x14ac:dyDescent="0.25"/>
    <row r="5" spans="2:15" ht="15" customHeight="1" x14ac:dyDescent="0.25"/>
    <row r="6" spans="2:15" ht="15" customHeight="1" x14ac:dyDescent="0.25"/>
    <row r="7" spans="2:15" ht="20.100000000000001" customHeight="1" x14ac:dyDescent="0.25">
      <c r="B7" s="2" t="s">
        <v>0</v>
      </c>
      <c r="C7" s="4" t="str">
        <f>RESUMO!C7</f>
        <v>FHNIS</v>
      </c>
      <c r="E7" s="4"/>
      <c r="F7" s="4"/>
      <c r="I7" s="4"/>
      <c r="J7" s="4"/>
      <c r="K7" s="4" t="s">
        <v>13</v>
      </c>
      <c r="L7" s="2" t="str">
        <f>RESUMO!E7</f>
        <v>Jul./2025 - Não Des.</v>
      </c>
    </row>
    <row r="8" spans="2:15" ht="20.100000000000001" customHeight="1" x14ac:dyDescent="0.25">
      <c r="B8" s="2" t="s">
        <v>2</v>
      </c>
      <c r="C8" s="4" t="str">
        <f>RESUMO!C8</f>
        <v>MS</v>
      </c>
      <c r="E8" s="4"/>
      <c r="F8" s="4"/>
      <c r="I8" s="4"/>
      <c r="J8" s="4"/>
      <c r="K8" s="4" t="s">
        <v>14</v>
      </c>
      <c r="L8" s="84">
        <f>RESUMO!E8</f>
        <v>45965</v>
      </c>
    </row>
    <row r="9" spans="2:15" ht="20.100000000000001" customHeight="1" x14ac:dyDescent="0.25">
      <c r="B9" s="2" t="s">
        <v>21</v>
      </c>
      <c r="C9" s="2">
        <f>RESUMO!C9</f>
        <v>51.53</v>
      </c>
      <c r="E9" s="4"/>
      <c r="F9" s="4"/>
      <c r="I9" s="4"/>
      <c r="J9" s="4"/>
      <c r="K9" s="4" t="s">
        <v>15</v>
      </c>
      <c r="L9" s="5">
        <f>RESUMO!E9</f>
        <v>0.22220000000000001</v>
      </c>
    </row>
    <row r="10" spans="2:15" ht="15" customHeight="1" thickBot="1" x14ac:dyDescent="0.3"/>
    <row r="11" spans="2:15" ht="24.95" customHeight="1" thickBot="1" x14ac:dyDescent="0.3">
      <c r="B11" s="161" t="s">
        <v>4674</v>
      </c>
      <c r="C11" s="162"/>
      <c r="D11" s="162"/>
      <c r="E11" s="162"/>
      <c r="F11" s="162"/>
      <c r="G11" s="162"/>
      <c r="H11" s="162"/>
      <c r="I11" s="162"/>
      <c r="J11" s="162"/>
      <c r="K11" s="162"/>
      <c r="L11" s="162"/>
      <c r="M11" s="163"/>
    </row>
    <row r="12" spans="2:15" ht="15" customHeight="1" thickBot="1" x14ac:dyDescent="0.3">
      <c r="B12" s="30"/>
      <c r="C12" s="30"/>
      <c r="D12" s="30"/>
      <c r="E12" s="30"/>
      <c r="F12" s="30"/>
      <c r="G12" s="30"/>
      <c r="H12" s="30"/>
      <c r="I12" s="30"/>
      <c r="J12" s="30"/>
      <c r="K12" s="30"/>
      <c r="L12" s="30"/>
      <c r="M12" s="30"/>
    </row>
    <row r="13" spans="2:15" ht="15" customHeight="1" x14ac:dyDescent="0.25">
      <c r="B13" s="224" t="s">
        <v>3</v>
      </c>
      <c r="C13" s="226" t="s">
        <v>18</v>
      </c>
      <c r="D13" s="227" t="s">
        <v>4675</v>
      </c>
      <c r="E13" s="227" t="s">
        <v>4676</v>
      </c>
      <c r="F13" s="227" t="s">
        <v>5353</v>
      </c>
      <c r="G13" s="227"/>
      <c r="H13" s="227"/>
      <c r="I13" s="229"/>
      <c r="J13" s="229"/>
      <c r="K13" s="229"/>
      <c r="L13" s="229"/>
      <c r="M13" s="230"/>
    </row>
    <row r="14" spans="2:15" ht="15" customHeight="1" thickBot="1" x14ac:dyDescent="0.3">
      <c r="B14" s="225"/>
      <c r="C14" s="211"/>
      <c r="D14" s="228"/>
      <c r="E14" s="228"/>
      <c r="F14" s="143" t="s">
        <v>4677</v>
      </c>
      <c r="G14" s="143" t="s">
        <v>4678</v>
      </c>
      <c r="H14" s="143" t="s">
        <v>4679</v>
      </c>
      <c r="I14" s="143" t="s">
        <v>4680</v>
      </c>
      <c r="J14" s="143" t="s">
        <v>4686</v>
      </c>
      <c r="K14" s="143" t="s">
        <v>4687</v>
      </c>
      <c r="L14" s="143" t="s">
        <v>4688</v>
      </c>
      <c r="M14" s="144" t="s">
        <v>4689</v>
      </c>
    </row>
    <row r="15" spans="2:15" ht="15" customHeight="1" x14ac:dyDescent="0.25">
      <c r="B15" s="216">
        <v>1</v>
      </c>
      <c r="C15" s="218" t="str">
        <f>VLOOKUP(B15,PLANILHA!$B:$L,3,0)</f>
        <v>SERVIÇOS PRELIMINARES</v>
      </c>
      <c r="D15" s="220">
        <f>VLOOKUP(B15,PLANILHA!$B:$L,10,0)</f>
        <v>35497.560000000005</v>
      </c>
      <c r="E15" s="222">
        <f>D15/$D$53</f>
        <v>1.2870682741221533E-2</v>
      </c>
      <c r="F15" s="145">
        <v>0.4</v>
      </c>
      <c r="G15" s="145">
        <v>0.1</v>
      </c>
      <c r="H15" s="145">
        <v>7.4999999999999997E-2</v>
      </c>
      <c r="I15" s="145">
        <v>7.4999999999999997E-2</v>
      </c>
      <c r="J15" s="145">
        <v>0.15</v>
      </c>
      <c r="K15" s="145">
        <v>0.05</v>
      </c>
      <c r="L15" s="145">
        <v>0.05</v>
      </c>
      <c r="M15" s="145">
        <v>0.1</v>
      </c>
    </row>
    <row r="16" spans="2:15" ht="15" customHeight="1" x14ac:dyDescent="0.25">
      <c r="B16" s="217"/>
      <c r="C16" s="219"/>
      <c r="D16" s="221"/>
      <c r="E16" s="223"/>
      <c r="F16" s="146">
        <f>TRUNC($D$15*F15,2)</f>
        <v>14199.02</v>
      </c>
      <c r="G16" s="146">
        <f t="shared" ref="G16:M16" si="0">TRUNC($D$15*G15,2)</f>
        <v>3549.75</v>
      </c>
      <c r="H16" s="146">
        <f t="shared" si="0"/>
        <v>2662.31</v>
      </c>
      <c r="I16" s="146">
        <f t="shared" si="0"/>
        <v>2662.31</v>
      </c>
      <c r="J16" s="146">
        <f t="shared" si="0"/>
        <v>5324.63</v>
      </c>
      <c r="K16" s="146">
        <f t="shared" si="0"/>
        <v>1774.87</v>
      </c>
      <c r="L16" s="146">
        <f t="shared" si="0"/>
        <v>1774.87</v>
      </c>
      <c r="M16" s="146">
        <f t="shared" si="0"/>
        <v>3549.75</v>
      </c>
      <c r="N16" s="85">
        <f>SUM(F16:M16)</f>
        <v>35497.51</v>
      </c>
      <c r="O16" s="147" t="b">
        <f>N16=D15</f>
        <v>0</v>
      </c>
    </row>
    <row r="17" spans="2:15" ht="15" customHeight="1" x14ac:dyDescent="0.25">
      <c r="B17" s="216">
        <v>2</v>
      </c>
      <c r="C17" s="218" t="str">
        <f>VLOOKUP(B17,PLANILHA!$B:$L,3,0)</f>
        <v>SERVIÇOS EM TERRA</v>
      </c>
      <c r="D17" s="220">
        <f>VLOOKUP(B17,PLANILHA!$B:$L,10,0)</f>
        <v>32109.46</v>
      </c>
      <c r="E17" s="222">
        <f t="shared" ref="E17" si="1">D17/$D$53</f>
        <v>1.1642227596824772E-2</v>
      </c>
      <c r="F17" s="145">
        <v>0.6</v>
      </c>
      <c r="G17" s="145">
        <v>0.4</v>
      </c>
      <c r="H17" s="145"/>
      <c r="I17" s="145"/>
      <c r="J17" s="145"/>
      <c r="K17" s="145"/>
      <c r="L17" s="145"/>
      <c r="M17" s="145"/>
    </row>
    <row r="18" spans="2:15" ht="15" customHeight="1" x14ac:dyDescent="0.25">
      <c r="B18" s="217"/>
      <c r="C18" s="219"/>
      <c r="D18" s="221"/>
      <c r="E18" s="223"/>
      <c r="F18" s="146">
        <f>TRUNC($D$17*F17,2)</f>
        <v>19265.669999999998</v>
      </c>
      <c r="G18" s="146">
        <f t="shared" ref="G18:M18" si="2">TRUNC($D$17*G17,2)</f>
        <v>12843.78</v>
      </c>
      <c r="H18" s="146">
        <f t="shared" si="2"/>
        <v>0</v>
      </c>
      <c r="I18" s="146">
        <f t="shared" si="2"/>
        <v>0</v>
      </c>
      <c r="J18" s="146">
        <f t="shared" si="2"/>
        <v>0</v>
      </c>
      <c r="K18" s="146">
        <f t="shared" si="2"/>
        <v>0</v>
      </c>
      <c r="L18" s="146">
        <f t="shared" si="2"/>
        <v>0</v>
      </c>
      <c r="M18" s="146">
        <f t="shared" si="2"/>
        <v>0</v>
      </c>
      <c r="N18" s="85">
        <f>SUM(F18:M18)</f>
        <v>32109.449999999997</v>
      </c>
      <c r="O18" s="147" t="b">
        <f>N18=D17</f>
        <v>0</v>
      </c>
    </row>
    <row r="19" spans="2:15" ht="15" customHeight="1" x14ac:dyDescent="0.25">
      <c r="B19" s="216">
        <v>3</v>
      </c>
      <c r="C19" s="218" t="str">
        <f>VLOOKUP(B19,PLANILHA!$B:$L,3,0)</f>
        <v>FUNDAÇÕES (ESTACA, BLOCOS E VIGA BALDRAME)</v>
      </c>
      <c r="D19" s="220">
        <f>VLOOKUP(B19,PLANILHA!$B:$L,10,0)</f>
        <v>287494.25</v>
      </c>
      <c r="E19" s="222">
        <f t="shared" ref="E19" si="3">D19/$D$53</f>
        <v>0.10423948242288845</v>
      </c>
      <c r="F19" s="145">
        <v>0.4</v>
      </c>
      <c r="G19" s="145">
        <v>0.4</v>
      </c>
      <c r="H19" s="145">
        <v>0.1</v>
      </c>
      <c r="I19" s="145">
        <v>0.1</v>
      </c>
      <c r="J19" s="145"/>
      <c r="K19" s="145"/>
      <c r="L19" s="145"/>
      <c r="M19" s="145"/>
    </row>
    <row r="20" spans="2:15" ht="15" customHeight="1" x14ac:dyDescent="0.25">
      <c r="B20" s="217"/>
      <c r="C20" s="219"/>
      <c r="D20" s="221"/>
      <c r="E20" s="223"/>
      <c r="F20" s="146">
        <f>TRUNC($D$19*F19,2)</f>
        <v>114997.7</v>
      </c>
      <c r="G20" s="146">
        <f t="shared" ref="G20:M20" si="4">TRUNC($D$19*G19,2)</f>
        <v>114997.7</v>
      </c>
      <c r="H20" s="146">
        <f t="shared" si="4"/>
        <v>28749.42</v>
      </c>
      <c r="I20" s="146">
        <f t="shared" si="4"/>
        <v>28749.42</v>
      </c>
      <c r="J20" s="146">
        <f t="shared" si="4"/>
        <v>0</v>
      </c>
      <c r="K20" s="146">
        <f t="shared" si="4"/>
        <v>0</v>
      </c>
      <c r="L20" s="146">
        <f t="shared" si="4"/>
        <v>0</v>
      </c>
      <c r="M20" s="146">
        <f t="shared" si="4"/>
        <v>0</v>
      </c>
      <c r="N20" s="85">
        <f>SUM(F20:M20)</f>
        <v>287494.24</v>
      </c>
      <c r="O20" s="147" t="b">
        <f>N20=D19</f>
        <v>0</v>
      </c>
    </row>
    <row r="21" spans="2:15" ht="15" customHeight="1" x14ac:dyDescent="0.25">
      <c r="B21" s="216">
        <v>4</v>
      </c>
      <c r="C21" s="218" t="str">
        <f>VLOOKUP(B21,PLANILHA!$B:$L,3,0)</f>
        <v>SUPRAESTRUTURA (PILARES, ESPERAS E VIGA DE RESPALDO)</v>
      </c>
      <c r="D21" s="220">
        <f>VLOOKUP(B21,PLANILHA!$B:$L,10,0)</f>
        <v>235620.08000000002</v>
      </c>
      <c r="E21" s="222">
        <f t="shared" ref="E21" si="5">D21/$D$53</f>
        <v>8.5430978837453528E-2</v>
      </c>
      <c r="F21" s="145">
        <v>0.2</v>
      </c>
      <c r="G21" s="145">
        <v>0.2</v>
      </c>
      <c r="H21" s="145">
        <v>0.2</v>
      </c>
      <c r="I21" s="145">
        <v>0.2</v>
      </c>
      <c r="J21" s="145">
        <v>0.2</v>
      </c>
      <c r="K21" s="145"/>
      <c r="L21" s="145"/>
      <c r="M21" s="145"/>
    </row>
    <row r="22" spans="2:15" ht="15" customHeight="1" x14ac:dyDescent="0.25">
      <c r="B22" s="217"/>
      <c r="C22" s="219"/>
      <c r="D22" s="221"/>
      <c r="E22" s="223"/>
      <c r="F22" s="146">
        <f>TRUNC($D$21*F21,2)</f>
        <v>47124.01</v>
      </c>
      <c r="G22" s="146">
        <f t="shared" ref="G22:M22" si="6">TRUNC($D$21*G21,2)</f>
        <v>47124.01</v>
      </c>
      <c r="H22" s="146">
        <f t="shared" si="6"/>
        <v>47124.01</v>
      </c>
      <c r="I22" s="146">
        <f t="shared" si="6"/>
        <v>47124.01</v>
      </c>
      <c r="J22" s="146">
        <f t="shared" si="6"/>
        <v>47124.01</v>
      </c>
      <c r="K22" s="146">
        <f t="shared" si="6"/>
        <v>0</v>
      </c>
      <c r="L22" s="146">
        <f t="shared" si="6"/>
        <v>0</v>
      </c>
      <c r="M22" s="146">
        <f t="shared" si="6"/>
        <v>0</v>
      </c>
      <c r="N22" s="85">
        <f>SUM(F22:M22)</f>
        <v>235620.05000000002</v>
      </c>
      <c r="O22" s="147" t="b">
        <f>N22=D21</f>
        <v>0</v>
      </c>
    </row>
    <row r="23" spans="2:15" ht="15" customHeight="1" x14ac:dyDescent="0.25">
      <c r="B23" s="216">
        <v>5</v>
      </c>
      <c r="C23" s="218" t="str">
        <f>VLOOKUP(B23,PLANILHA!$B:$L,3,0)</f>
        <v>ALVENARIA DE ELEVAÇÃO</v>
      </c>
      <c r="D23" s="220">
        <f>VLOOKUP(B23,PLANILHA!$B:$L,10,0)</f>
        <v>260081.39</v>
      </c>
      <c r="E23" s="222">
        <f t="shared" ref="E23" si="7">D23/$D$53</f>
        <v>9.4300145068728844E-2</v>
      </c>
      <c r="F23" s="145"/>
      <c r="G23" s="145">
        <v>0.4</v>
      </c>
      <c r="H23" s="145">
        <v>0.2</v>
      </c>
      <c r="I23" s="145">
        <v>0.2</v>
      </c>
      <c r="J23" s="145">
        <v>0.2</v>
      </c>
      <c r="K23" s="145"/>
      <c r="L23" s="145"/>
      <c r="M23" s="145"/>
    </row>
    <row r="24" spans="2:15" ht="15" customHeight="1" x14ac:dyDescent="0.25">
      <c r="B24" s="217"/>
      <c r="C24" s="219"/>
      <c r="D24" s="221"/>
      <c r="E24" s="223"/>
      <c r="F24" s="146">
        <f>TRUNC($D$23*F23,2)</f>
        <v>0</v>
      </c>
      <c r="G24" s="146">
        <f t="shared" ref="G24:M24" si="8">TRUNC($D$23*G23,2)</f>
        <v>104032.55</v>
      </c>
      <c r="H24" s="146">
        <f t="shared" si="8"/>
        <v>52016.27</v>
      </c>
      <c r="I24" s="146">
        <f t="shared" si="8"/>
        <v>52016.27</v>
      </c>
      <c r="J24" s="146">
        <f t="shared" si="8"/>
        <v>52016.27</v>
      </c>
      <c r="K24" s="146">
        <f t="shared" si="8"/>
        <v>0</v>
      </c>
      <c r="L24" s="146">
        <f t="shared" si="8"/>
        <v>0</v>
      </c>
      <c r="M24" s="146">
        <f t="shared" si="8"/>
        <v>0</v>
      </c>
      <c r="N24" s="85">
        <f>SUM(F24:M24)</f>
        <v>260081.36</v>
      </c>
      <c r="O24" s="147" t="b">
        <f>N24=D23</f>
        <v>0</v>
      </c>
    </row>
    <row r="25" spans="2:15" ht="15" customHeight="1" x14ac:dyDescent="0.25">
      <c r="B25" s="216">
        <v>6</v>
      </c>
      <c r="C25" s="218" t="str">
        <f>VLOOKUP(B25,PLANILHA!$B:$L,3,0)</f>
        <v>ESTRUTURA DE COBERTURA - MADEIRA</v>
      </c>
      <c r="D25" s="220">
        <f>VLOOKUP(B25,PLANILHA!$B:$L,10,0)</f>
        <v>253831.96999999997</v>
      </c>
      <c r="E25" s="222">
        <f t="shared" ref="E25" si="9">D25/$D$53</f>
        <v>9.203423433749422E-2</v>
      </c>
      <c r="F25" s="145"/>
      <c r="G25" s="145"/>
      <c r="H25" s="145">
        <v>0.1</v>
      </c>
      <c r="I25" s="145">
        <v>0.1</v>
      </c>
      <c r="J25" s="145">
        <v>0.4</v>
      </c>
      <c r="K25" s="145">
        <v>0.2</v>
      </c>
      <c r="L25" s="145">
        <v>0.2</v>
      </c>
      <c r="M25" s="145"/>
    </row>
    <row r="26" spans="2:15" ht="15" customHeight="1" x14ac:dyDescent="0.25">
      <c r="B26" s="217"/>
      <c r="C26" s="219"/>
      <c r="D26" s="221"/>
      <c r="E26" s="223"/>
      <c r="F26" s="146">
        <f>TRUNC($D$25*F25,2)</f>
        <v>0</v>
      </c>
      <c r="G26" s="146">
        <f t="shared" ref="G26:M26" si="10">TRUNC($D$25*G25,2)</f>
        <v>0</v>
      </c>
      <c r="H26" s="146">
        <f t="shared" si="10"/>
        <v>25383.19</v>
      </c>
      <c r="I26" s="146">
        <f t="shared" si="10"/>
        <v>25383.19</v>
      </c>
      <c r="J26" s="146">
        <f t="shared" si="10"/>
        <v>101532.78</v>
      </c>
      <c r="K26" s="146">
        <f t="shared" si="10"/>
        <v>50766.39</v>
      </c>
      <c r="L26" s="146">
        <f t="shared" si="10"/>
        <v>50766.39</v>
      </c>
      <c r="M26" s="146">
        <f t="shared" si="10"/>
        <v>0</v>
      </c>
      <c r="N26" s="85">
        <f>SUM(F26:M26)</f>
        <v>253831.94</v>
      </c>
      <c r="O26" s="147" t="b">
        <f>N26=D25</f>
        <v>0</v>
      </c>
    </row>
    <row r="27" spans="2:15" ht="15" customHeight="1" x14ac:dyDescent="0.25">
      <c r="B27" s="216">
        <v>7</v>
      </c>
      <c r="C27" s="218" t="str">
        <f>VLOOKUP(B27,PLANILHA!$B:$L,3,0)</f>
        <v>COBERTURA</v>
      </c>
      <c r="D27" s="220">
        <f>VLOOKUP(B27,PLANILHA!$B:$L,10,0)</f>
        <v>99750.36</v>
      </c>
      <c r="E27" s="222">
        <f t="shared" ref="E27" si="11">D27/$D$53</f>
        <v>3.6167422123735679E-2</v>
      </c>
      <c r="F27" s="145"/>
      <c r="G27" s="145">
        <v>0.1</v>
      </c>
      <c r="H27" s="145">
        <v>0.05</v>
      </c>
      <c r="I27" s="145">
        <v>0.05</v>
      </c>
      <c r="J27" s="145">
        <v>0.4</v>
      </c>
      <c r="K27" s="145">
        <v>0.2</v>
      </c>
      <c r="L27" s="145">
        <v>0.2</v>
      </c>
      <c r="M27" s="145"/>
    </row>
    <row r="28" spans="2:15" ht="15" customHeight="1" x14ac:dyDescent="0.25">
      <c r="B28" s="217"/>
      <c r="C28" s="219"/>
      <c r="D28" s="221"/>
      <c r="E28" s="223"/>
      <c r="F28" s="146">
        <f>TRUNC($D$27*F27,2)</f>
        <v>0</v>
      </c>
      <c r="G28" s="146">
        <f t="shared" ref="G28:M28" si="12">TRUNC($D$27*G27,2)</f>
        <v>9975.0300000000007</v>
      </c>
      <c r="H28" s="146">
        <f t="shared" si="12"/>
        <v>4987.51</v>
      </c>
      <c r="I28" s="146">
        <f t="shared" si="12"/>
        <v>4987.51</v>
      </c>
      <c r="J28" s="146">
        <f t="shared" si="12"/>
        <v>39900.14</v>
      </c>
      <c r="K28" s="146">
        <f t="shared" si="12"/>
        <v>19950.07</v>
      </c>
      <c r="L28" s="146">
        <f t="shared" si="12"/>
        <v>19950.07</v>
      </c>
      <c r="M28" s="146">
        <f t="shared" si="12"/>
        <v>0</v>
      </c>
      <c r="N28" s="85">
        <f>SUM(F28:M28)</f>
        <v>99750.330000000016</v>
      </c>
      <c r="O28" s="147" t="b">
        <f>N28=D27</f>
        <v>0</v>
      </c>
    </row>
    <row r="29" spans="2:15" ht="15" customHeight="1" x14ac:dyDescent="0.25">
      <c r="B29" s="216">
        <v>8</v>
      </c>
      <c r="C29" s="218" t="str">
        <f>VLOOKUP(B29,PLANILHA!$B:$L,3,0)</f>
        <v>ESQUADRIAS</v>
      </c>
      <c r="D29" s="220">
        <f>VLOOKUP(B29,PLANILHA!$B:$L,10,0)</f>
        <v>203979.27000000002</v>
      </c>
      <c r="E29" s="222">
        <f t="shared" ref="E29" si="13">D29/$D$53</f>
        <v>7.3958674059737273E-2</v>
      </c>
      <c r="F29" s="145"/>
      <c r="G29" s="145">
        <v>0.1</v>
      </c>
      <c r="H29" s="145">
        <v>0.1</v>
      </c>
      <c r="I29" s="145">
        <v>0.1</v>
      </c>
      <c r="J29" s="145">
        <v>0.3</v>
      </c>
      <c r="K29" s="145">
        <v>0.15</v>
      </c>
      <c r="L29" s="145">
        <v>0.15</v>
      </c>
      <c r="M29" s="145">
        <v>0.1</v>
      </c>
    </row>
    <row r="30" spans="2:15" ht="15" customHeight="1" x14ac:dyDescent="0.25">
      <c r="B30" s="217"/>
      <c r="C30" s="219"/>
      <c r="D30" s="221"/>
      <c r="E30" s="223"/>
      <c r="F30" s="146">
        <f>TRUNC($D$29*F29,2)</f>
        <v>0</v>
      </c>
      <c r="G30" s="146">
        <f t="shared" ref="G30:M30" si="14">TRUNC($D$29*G29,2)</f>
        <v>20397.919999999998</v>
      </c>
      <c r="H30" s="146">
        <f t="shared" si="14"/>
        <v>20397.919999999998</v>
      </c>
      <c r="I30" s="146">
        <f t="shared" si="14"/>
        <v>20397.919999999998</v>
      </c>
      <c r="J30" s="146">
        <f t="shared" si="14"/>
        <v>61193.78</v>
      </c>
      <c r="K30" s="146">
        <f t="shared" si="14"/>
        <v>30596.89</v>
      </c>
      <c r="L30" s="146">
        <f t="shared" si="14"/>
        <v>30596.89</v>
      </c>
      <c r="M30" s="146">
        <f t="shared" si="14"/>
        <v>20397.919999999998</v>
      </c>
      <c r="N30" s="85">
        <f>SUM(F30:M30)</f>
        <v>203979.24</v>
      </c>
      <c r="O30" s="147" t="b">
        <f>N30=D29</f>
        <v>0</v>
      </c>
    </row>
    <row r="31" spans="2:15" ht="15" customHeight="1" x14ac:dyDescent="0.25">
      <c r="B31" s="216">
        <v>9</v>
      </c>
      <c r="C31" s="218" t="str">
        <f>VLOOKUP(B31,PLANILHA!$B:$L,3,0)</f>
        <v>REVESTIMENTOS</v>
      </c>
      <c r="D31" s="220">
        <f>VLOOKUP(B31,PLANILHA!$B:$L,10,0)</f>
        <v>297713.94</v>
      </c>
      <c r="E31" s="222">
        <f t="shared" ref="E31" si="15">D31/$D$53</f>
        <v>0.10794493112707078</v>
      </c>
      <c r="F31" s="145"/>
      <c r="G31" s="145"/>
      <c r="H31" s="145">
        <v>0.1</v>
      </c>
      <c r="I31" s="145">
        <v>0.1</v>
      </c>
      <c r="J31" s="145">
        <v>0.3</v>
      </c>
      <c r="K31" s="145">
        <v>0.25</v>
      </c>
      <c r="L31" s="145">
        <v>0.25</v>
      </c>
      <c r="M31" s="145"/>
    </row>
    <row r="32" spans="2:15" ht="15" customHeight="1" x14ac:dyDescent="0.25">
      <c r="B32" s="217"/>
      <c r="C32" s="219"/>
      <c r="D32" s="221"/>
      <c r="E32" s="223"/>
      <c r="F32" s="146">
        <f>TRUNC($D$31*F31,2)</f>
        <v>0</v>
      </c>
      <c r="G32" s="146">
        <f t="shared" ref="G32:M32" si="16">TRUNC($D$31*G31,2)</f>
        <v>0</v>
      </c>
      <c r="H32" s="146">
        <f t="shared" si="16"/>
        <v>29771.39</v>
      </c>
      <c r="I32" s="146">
        <f t="shared" si="16"/>
        <v>29771.39</v>
      </c>
      <c r="J32" s="146">
        <f t="shared" si="16"/>
        <v>89314.18</v>
      </c>
      <c r="K32" s="146">
        <f t="shared" si="16"/>
        <v>74428.479999999996</v>
      </c>
      <c r="L32" s="146">
        <f t="shared" si="16"/>
        <v>74428.479999999996</v>
      </c>
      <c r="M32" s="146">
        <f t="shared" si="16"/>
        <v>0</v>
      </c>
      <c r="N32" s="85">
        <f>SUM(F32:M32)</f>
        <v>297713.91999999998</v>
      </c>
      <c r="O32" s="147" t="b">
        <f>N32=D31</f>
        <v>0</v>
      </c>
    </row>
    <row r="33" spans="2:15" ht="15" customHeight="1" x14ac:dyDescent="0.25">
      <c r="B33" s="216">
        <v>10</v>
      </c>
      <c r="C33" s="218" t="str">
        <f>VLOOKUP(B33,PLANILHA!$B:$L,3,0)</f>
        <v>PINTURA</v>
      </c>
      <c r="D33" s="220">
        <f>VLOOKUP(B33,PLANILHA!$B:$L,10,0)</f>
        <v>104047.35</v>
      </c>
      <c r="E33" s="222">
        <f t="shared" ref="E33" si="17">D33/$D$53</f>
        <v>3.7725422026607919E-2</v>
      </c>
      <c r="F33" s="145"/>
      <c r="G33" s="145"/>
      <c r="H33" s="145"/>
      <c r="I33" s="145"/>
      <c r="J33" s="145"/>
      <c r="K33" s="145">
        <v>0.15</v>
      </c>
      <c r="L33" s="145">
        <v>0.15</v>
      </c>
      <c r="M33" s="145">
        <v>0.7</v>
      </c>
    </row>
    <row r="34" spans="2:15" ht="15" customHeight="1" x14ac:dyDescent="0.25">
      <c r="B34" s="217"/>
      <c r="C34" s="219"/>
      <c r="D34" s="221"/>
      <c r="E34" s="223"/>
      <c r="F34" s="146">
        <f>TRUNC($D$33*F33,2)</f>
        <v>0</v>
      </c>
      <c r="G34" s="146">
        <f t="shared" ref="G34:M34" si="18">TRUNC($D$33*G33,2)</f>
        <v>0</v>
      </c>
      <c r="H34" s="146">
        <f t="shared" si="18"/>
        <v>0</v>
      </c>
      <c r="I34" s="146">
        <f t="shared" si="18"/>
        <v>0</v>
      </c>
      <c r="J34" s="146">
        <f t="shared" si="18"/>
        <v>0</v>
      </c>
      <c r="K34" s="146">
        <f t="shared" si="18"/>
        <v>15607.1</v>
      </c>
      <c r="L34" s="146">
        <f t="shared" si="18"/>
        <v>15607.1</v>
      </c>
      <c r="M34" s="146">
        <f t="shared" si="18"/>
        <v>72833.14</v>
      </c>
      <c r="N34" s="85">
        <f>SUM(F34:M34)</f>
        <v>104047.34</v>
      </c>
      <c r="O34" s="147" t="b">
        <f>N34=D33</f>
        <v>0</v>
      </c>
    </row>
    <row r="35" spans="2:15" ht="15" customHeight="1" x14ac:dyDescent="0.25">
      <c r="B35" s="216">
        <v>11</v>
      </c>
      <c r="C35" s="218" t="str">
        <f>VLOOKUP(B35,PLANILHA!$B:$L,3,0)</f>
        <v>FORRO</v>
      </c>
      <c r="D35" s="220">
        <f>VLOOKUP(B35,PLANILHA!$B:$L,10,0)</f>
        <v>112168.05</v>
      </c>
      <c r="E35" s="222">
        <f t="shared" ref="E35" si="19">D35/$D$53</f>
        <v>4.0669820270786888E-2</v>
      </c>
      <c r="F35" s="145"/>
      <c r="G35" s="145"/>
      <c r="H35" s="145"/>
      <c r="I35" s="145"/>
      <c r="J35" s="145">
        <v>0.3</v>
      </c>
      <c r="K35" s="145">
        <v>0.35</v>
      </c>
      <c r="L35" s="145">
        <v>0.35</v>
      </c>
      <c r="M35" s="145"/>
    </row>
    <row r="36" spans="2:15" ht="15" customHeight="1" x14ac:dyDescent="0.25">
      <c r="B36" s="217"/>
      <c r="C36" s="219"/>
      <c r="D36" s="221"/>
      <c r="E36" s="223"/>
      <c r="F36" s="146">
        <f>TRUNC($D$35*F35,2)</f>
        <v>0</v>
      </c>
      <c r="G36" s="146">
        <f t="shared" ref="G36:M36" si="20">TRUNC($D$35*G35,2)</f>
        <v>0</v>
      </c>
      <c r="H36" s="146">
        <f t="shared" si="20"/>
        <v>0</v>
      </c>
      <c r="I36" s="146">
        <f t="shared" si="20"/>
        <v>0</v>
      </c>
      <c r="J36" s="146">
        <f t="shared" si="20"/>
        <v>33650.410000000003</v>
      </c>
      <c r="K36" s="146">
        <f t="shared" si="20"/>
        <v>39258.81</v>
      </c>
      <c r="L36" s="146">
        <f t="shared" si="20"/>
        <v>39258.81</v>
      </c>
      <c r="M36" s="146">
        <f t="shared" si="20"/>
        <v>0</v>
      </c>
      <c r="N36" s="85">
        <f>SUM(F36:M36)</f>
        <v>112168.03</v>
      </c>
      <c r="O36" s="147" t="b">
        <f>N36=D35</f>
        <v>0</v>
      </c>
    </row>
    <row r="37" spans="2:15" ht="15" customHeight="1" x14ac:dyDescent="0.25">
      <c r="B37" s="216">
        <v>12</v>
      </c>
      <c r="C37" s="218" t="str">
        <f>VLOOKUP(B37,PLANILHA!$B:$L,3,0)</f>
        <v>VIDROS</v>
      </c>
      <c r="D37" s="220">
        <f>VLOOKUP(B37,PLANILHA!$B:$L,10,0)</f>
        <v>20278.27</v>
      </c>
      <c r="E37" s="222">
        <f t="shared" ref="E37" si="21">D37/$D$53</f>
        <v>7.3524822469721966E-3</v>
      </c>
      <c r="F37" s="145"/>
      <c r="G37" s="145"/>
      <c r="H37" s="145"/>
      <c r="I37" s="145"/>
      <c r="J37" s="145"/>
      <c r="K37" s="145"/>
      <c r="L37" s="145"/>
      <c r="M37" s="145">
        <v>1</v>
      </c>
    </row>
    <row r="38" spans="2:15" ht="15" customHeight="1" x14ac:dyDescent="0.25">
      <c r="B38" s="217"/>
      <c r="C38" s="219"/>
      <c r="D38" s="221"/>
      <c r="E38" s="223"/>
      <c r="F38" s="146">
        <f>TRUNC($D$37*F37,2)</f>
        <v>0</v>
      </c>
      <c r="G38" s="146">
        <f t="shared" ref="G38:M38" si="22">TRUNC($D$37*G37,2)</f>
        <v>0</v>
      </c>
      <c r="H38" s="146">
        <f t="shared" si="22"/>
        <v>0</v>
      </c>
      <c r="I38" s="146">
        <f t="shared" si="22"/>
        <v>0</v>
      </c>
      <c r="J38" s="146">
        <f t="shared" si="22"/>
        <v>0</v>
      </c>
      <c r="K38" s="146">
        <f t="shared" si="22"/>
        <v>0</v>
      </c>
      <c r="L38" s="146">
        <f t="shared" si="22"/>
        <v>0</v>
      </c>
      <c r="M38" s="146">
        <f t="shared" si="22"/>
        <v>20278.27</v>
      </c>
      <c r="N38" s="85">
        <f>SUM(F38:M38)</f>
        <v>20278.27</v>
      </c>
      <c r="O38" s="147" t="b">
        <f>N38=D37</f>
        <v>1</v>
      </c>
    </row>
    <row r="39" spans="2:15" ht="15" customHeight="1" x14ac:dyDescent="0.25">
      <c r="B39" s="216">
        <v>13</v>
      </c>
      <c r="C39" s="218" t="str">
        <f>VLOOKUP(B39,PLANILHA!$B:$L,3,0)</f>
        <v>PAVIMENTAÇÃO</v>
      </c>
      <c r="D39" s="220">
        <f>VLOOKUP(B39,PLANILHA!$B:$L,10,0)</f>
        <v>149830</v>
      </c>
      <c r="E39" s="222">
        <f t="shared" ref="E39" si="23">D39/$D$53</f>
        <v>5.4325266162441085E-2</v>
      </c>
      <c r="F39" s="145"/>
      <c r="G39" s="145"/>
      <c r="H39" s="145">
        <v>0.3</v>
      </c>
      <c r="I39" s="145">
        <v>0.15</v>
      </c>
      <c r="J39" s="145">
        <v>0.15</v>
      </c>
      <c r="K39" s="145">
        <v>0.15</v>
      </c>
      <c r="L39" s="145">
        <v>0.15</v>
      </c>
      <c r="M39" s="145">
        <v>0.1</v>
      </c>
    </row>
    <row r="40" spans="2:15" ht="15" customHeight="1" x14ac:dyDescent="0.25">
      <c r="B40" s="217"/>
      <c r="C40" s="219"/>
      <c r="D40" s="221"/>
      <c r="E40" s="223"/>
      <c r="F40" s="146">
        <f>TRUNC($D$39*F39,2)</f>
        <v>0</v>
      </c>
      <c r="G40" s="146">
        <f t="shared" ref="G40:M40" si="24">TRUNC($D$39*G39,2)</f>
        <v>0</v>
      </c>
      <c r="H40" s="146">
        <f t="shared" si="24"/>
        <v>44949</v>
      </c>
      <c r="I40" s="146">
        <f t="shared" si="24"/>
        <v>22474.5</v>
      </c>
      <c r="J40" s="146">
        <f t="shared" si="24"/>
        <v>22474.5</v>
      </c>
      <c r="K40" s="146">
        <f t="shared" si="24"/>
        <v>22474.5</v>
      </c>
      <c r="L40" s="146">
        <f t="shared" si="24"/>
        <v>22474.5</v>
      </c>
      <c r="M40" s="146">
        <f t="shared" si="24"/>
        <v>14983</v>
      </c>
      <c r="N40" s="85">
        <f>SUM(F40:M40)</f>
        <v>149830</v>
      </c>
      <c r="O40" s="147" t="b">
        <f>N40=D39</f>
        <v>1</v>
      </c>
    </row>
    <row r="41" spans="2:15" ht="15" customHeight="1" x14ac:dyDescent="0.25">
      <c r="B41" s="216">
        <v>14</v>
      </c>
      <c r="C41" s="218" t="str">
        <f>VLOOKUP(B41,PLANILHA!$B:$L,3,0)</f>
        <v>INSTALAÇÃO ELÉTRICA</v>
      </c>
      <c r="D41" s="220">
        <f>VLOOKUP(B41,PLANILHA!$B:$L,10,0)</f>
        <v>218808.39999999997</v>
      </c>
      <c r="E41" s="222">
        <f t="shared" ref="E41" si="25">D41/$D$53</f>
        <v>7.9335410589186889E-2</v>
      </c>
      <c r="F41" s="145"/>
      <c r="G41" s="145"/>
      <c r="H41" s="145">
        <v>0.15</v>
      </c>
      <c r="I41" s="145">
        <v>0.2</v>
      </c>
      <c r="J41" s="145">
        <v>0.05</v>
      </c>
      <c r="K41" s="145">
        <v>0.15</v>
      </c>
      <c r="L41" s="145">
        <v>0.15</v>
      </c>
      <c r="M41" s="145">
        <v>0.3</v>
      </c>
    </row>
    <row r="42" spans="2:15" ht="15" customHeight="1" x14ac:dyDescent="0.25">
      <c r="B42" s="217"/>
      <c r="C42" s="219"/>
      <c r="D42" s="221"/>
      <c r="E42" s="223"/>
      <c r="F42" s="146">
        <f>TRUNC($D$41*F41,2)</f>
        <v>0</v>
      </c>
      <c r="G42" s="146">
        <f t="shared" ref="G42:M42" si="26">TRUNC($D$41*G41,2)</f>
        <v>0</v>
      </c>
      <c r="H42" s="146">
        <f t="shared" si="26"/>
        <v>32821.26</v>
      </c>
      <c r="I42" s="146">
        <f t="shared" si="26"/>
        <v>43761.68</v>
      </c>
      <c r="J42" s="146">
        <f t="shared" si="26"/>
        <v>10940.42</v>
      </c>
      <c r="K42" s="146">
        <f t="shared" si="26"/>
        <v>32821.26</v>
      </c>
      <c r="L42" s="146">
        <f t="shared" si="26"/>
        <v>32821.26</v>
      </c>
      <c r="M42" s="146">
        <f t="shared" si="26"/>
        <v>65642.52</v>
      </c>
      <c r="N42" s="85">
        <f>SUM(F42:M42)</f>
        <v>218808.40000000002</v>
      </c>
      <c r="O42" s="147" t="b">
        <f>N42=D41</f>
        <v>1</v>
      </c>
    </row>
    <row r="43" spans="2:15" ht="15" customHeight="1" x14ac:dyDescent="0.25">
      <c r="B43" s="216">
        <v>15</v>
      </c>
      <c r="C43" s="218" t="str">
        <f>VLOOKUP(B43,PLANILHA!$B:$L,3,0)</f>
        <v>INSTALAÇÃO HIDRÁULICA</v>
      </c>
      <c r="D43" s="220">
        <f>VLOOKUP(B43,PLANILHA!$B:$L,10,0)</f>
        <v>54237.2</v>
      </c>
      <c r="E43" s="222">
        <f t="shared" ref="E43" si="27">D43/$D$53</f>
        <v>1.9665289500804574E-2</v>
      </c>
      <c r="F43" s="145"/>
      <c r="G43" s="145">
        <v>0.2</v>
      </c>
      <c r="H43" s="145">
        <v>0.2</v>
      </c>
      <c r="I43" s="145">
        <v>0.1</v>
      </c>
      <c r="J43" s="145">
        <v>0.1</v>
      </c>
      <c r="K43" s="145">
        <v>0.1</v>
      </c>
      <c r="L43" s="145">
        <v>0.1</v>
      </c>
      <c r="M43" s="145">
        <v>0.2</v>
      </c>
    </row>
    <row r="44" spans="2:15" ht="15" customHeight="1" x14ac:dyDescent="0.25">
      <c r="B44" s="217"/>
      <c r="C44" s="219"/>
      <c r="D44" s="221"/>
      <c r="E44" s="223"/>
      <c r="F44" s="146">
        <f>TRUNC($D$43*F43,2)</f>
        <v>0</v>
      </c>
      <c r="G44" s="146">
        <f t="shared" ref="G44:M44" si="28">TRUNC($D$43*G43,2)</f>
        <v>10847.44</v>
      </c>
      <c r="H44" s="146">
        <f t="shared" si="28"/>
        <v>10847.44</v>
      </c>
      <c r="I44" s="146">
        <f t="shared" si="28"/>
        <v>5423.72</v>
      </c>
      <c r="J44" s="146">
        <f t="shared" si="28"/>
        <v>5423.72</v>
      </c>
      <c r="K44" s="146">
        <f t="shared" si="28"/>
        <v>5423.72</v>
      </c>
      <c r="L44" s="146">
        <f t="shared" si="28"/>
        <v>5423.72</v>
      </c>
      <c r="M44" s="146">
        <f t="shared" si="28"/>
        <v>10847.44</v>
      </c>
      <c r="N44" s="85">
        <f>SUM(F44:M44)</f>
        <v>54237.200000000004</v>
      </c>
      <c r="O44" s="147" t="b">
        <f>N44=D43</f>
        <v>1</v>
      </c>
    </row>
    <row r="45" spans="2:15" ht="15" customHeight="1" x14ac:dyDescent="0.25">
      <c r="B45" s="216">
        <v>16</v>
      </c>
      <c r="C45" s="218" t="str">
        <f>VLOOKUP(B45,PLANILHA!$B:$L,3,0)</f>
        <v>INSTALAÇÃO SANITÁRIA</v>
      </c>
      <c r="D45" s="220">
        <f>VLOOKUP(B45,PLANILHA!$B:$L,10,0)</f>
        <v>166635.82</v>
      </c>
      <c r="E45" s="222">
        <f t="shared" ref="E45" si="29">D45/$D$53</f>
        <v>6.0418709695632539E-2</v>
      </c>
      <c r="F45" s="145">
        <v>0.3</v>
      </c>
      <c r="G45" s="145">
        <v>0.3</v>
      </c>
      <c r="H45" s="145">
        <v>0.1</v>
      </c>
      <c r="I45" s="145">
        <v>0.2</v>
      </c>
      <c r="J45" s="145">
        <v>0.1</v>
      </c>
      <c r="K45" s="145"/>
      <c r="L45" s="145"/>
      <c r="M45" s="145"/>
    </row>
    <row r="46" spans="2:15" ht="15" customHeight="1" x14ac:dyDescent="0.25">
      <c r="B46" s="217"/>
      <c r="C46" s="219"/>
      <c r="D46" s="221"/>
      <c r="E46" s="223"/>
      <c r="F46" s="146">
        <f>TRUNC($D$45*F45,2)</f>
        <v>49990.74</v>
      </c>
      <c r="G46" s="146">
        <f t="shared" ref="G46:M46" si="30">TRUNC($D$45*G45,2)</f>
        <v>49990.74</v>
      </c>
      <c r="H46" s="146">
        <f t="shared" si="30"/>
        <v>16663.580000000002</v>
      </c>
      <c r="I46" s="146">
        <f t="shared" si="30"/>
        <v>33327.160000000003</v>
      </c>
      <c r="J46" s="146">
        <f t="shared" si="30"/>
        <v>16663.580000000002</v>
      </c>
      <c r="K46" s="146">
        <f t="shared" si="30"/>
        <v>0</v>
      </c>
      <c r="L46" s="146">
        <f t="shared" si="30"/>
        <v>0</v>
      </c>
      <c r="M46" s="146">
        <f t="shared" si="30"/>
        <v>0</v>
      </c>
      <c r="N46" s="85">
        <f>SUM(F46:M46)</f>
        <v>166635.79999999999</v>
      </c>
      <c r="O46" s="147" t="b">
        <f>N46=D45</f>
        <v>0</v>
      </c>
    </row>
    <row r="47" spans="2:15" ht="15" customHeight="1" x14ac:dyDescent="0.25">
      <c r="B47" s="216">
        <v>17</v>
      </c>
      <c r="C47" s="218" t="str">
        <f>VLOOKUP(B47,PLANILHA!$B:$L,3,0)</f>
        <v>EQUIPAMENTOS HIDROSSANITÁRIOS</v>
      </c>
      <c r="D47" s="220">
        <f>VLOOKUP(B47,PLANILHA!$B:$L,10,0)</f>
        <v>59400.18</v>
      </c>
      <c r="E47" s="222">
        <f t="shared" ref="E47" si="31">D47/$D$53</f>
        <v>2.1537279507421143E-2</v>
      </c>
      <c r="F47" s="145"/>
      <c r="G47" s="145"/>
      <c r="H47" s="145"/>
      <c r="I47" s="145"/>
      <c r="J47" s="145"/>
      <c r="K47" s="145">
        <v>0.3</v>
      </c>
      <c r="L47" s="145">
        <v>0.3</v>
      </c>
      <c r="M47" s="145">
        <v>0.4</v>
      </c>
    </row>
    <row r="48" spans="2:15" ht="15" customHeight="1" x14ac:dyDescent="0.25">
      <c r="B48" s="217"/>
      <c r="C48" s="219"/>
      <c r="D48" s="221"/>
      <c r="E48" s="223"/>
      <c r="F48" s="146">
        <f>TRUNC($D$47*F47,2)</f>
        <v>0</v>
      </c>
      <c r="G48" s="146">
        <f t="shared" ref="G48:M48" si="32">TRUNC($D$47*G47,2)</f>
        <v>0</v>
      </c>
      <c r="H48" s="146">
        <f t="shared" si="32"/>
        <v>0</v>
      </c>
      <c r="I48" s="146">
        <f t="shared" si="32"/>
        <v>0</v>
      </c>
      <c r="J48" s="146">
        <f t="shared" si="32"/>
        <v>0</v>
      </c>
      <c r="K48" s="146">
        <f t="shared" si="32"/>
        <v>17820.05</v>
      </c>
      <c r="L48" s="146">
        <f t="shared" si="32"/>
        <v>17820.05</v>
      </c>
      <c r="M48" s="146">
        <f t="shared" si="32"/>
        <v>23760.07</v>
      </c>
      <c r="N48" s="85">
        <f>SUM(F48:M48)</f>
        <v>59400.17</v>
      </c>
      <c r="O48" s="147" t="b">
        <f>N48=D47</f>
        <v>0</v>
      </c>
    </row>
    <row r="49" spans="2:16" ht="15" customHeight="1" x14ac:dyDescent="0.25">
      <c r="B49" s="217">
        <v>18</v>
      </c>
      <c r="C49" s="219" t="str">
        <f>VLOOKUP(B49,PLANILHA!$B:$L,3,0)</f>
        <v>LIMPEZA GERAL E URBANIZAÇÃO</v>
      </c>
      <c r="D49" s="220">
        <f>VLOOKUP(B49,PLANILHA!$B:$L,10,0)</f>
        <v>35199.189999999995</v>
      </c>
      <c r="E49" s="233">
        <f t="shared" ref="E49" si="33">D49/$D$53</f>
        <v>1.2762499936276676E-2</v>
      </c>
      <c r="F49" s="148"/>
      <c r="G49" s="148"/>
      <c r="H49" s="148"/>
      <c r="I49" s="148"/>
      <c r="J49" s="148"/>
      <c r="K49" s="148"/>
      <c r="L49" s="148"/>
      <c r="M49" s="148">
        <v>1</v>
      </c>
    </row>
    <row r="50" spans="2:16" ht="15" customHeight="1" x14ac:dyDescent="0.25">
      <c r="B50" s="217"/>
      <c r="C50" s="219"/>
      <c r="D50" s="221"/>
      <c r="E50" s="223"/>
      <c r="F50" s="146">
        <f>TRUNC($D$49*F49,2)</f>
        <v>0</v>
      </c>
      <c r="G50" s="146">
        <f t="shared" ref="G50:M50" si="34">TRUNC($D$49*G49,2)</f>
        <v>0</v>
      </c>
      <c r="H50" s="146">
        <f t="shared" si="34"/>
        <v>0</v>
      </c>
      <c r="I50" s="146">
        <f t="shared" si="34"/>
        <v>0</v>
      </c>
      <c r="J50" s="146">
        <f t="shared" si="34"/>
        <v>0</v>
      </c>
      <c r="K50" s="146">
        <f t="shared" si="34"/>
        <v>0</v>
      </c>
      <c r="L50" s="146">
        <f t="shared" si="34"/>
        <v>0</v>
      </c>
      <c r="M50" s="146">
        <f t="shared" si="34"/>
        <v>35199.19</v>
      </c>
      <c r="N50" s="85">
        <f>SUM(F50:M50)</f>
        <v>35199.19</v>
      </c>
      <c r="O50" s="147" t="b">
        <f>N50=D49</f>
        <v>1</v>
      </c>
    </row>
    <row r="51" spans="2:16" ht="15" customHeight="1" x14ac:dyDescent="0.25">
      <c r="B51" s="216">
        <v>19</v>
      </c>
      <c r="C51" s="218" t="str">
        <f>VLOOKUP(B51,PLANILHA!$B:$L,3,0)</f>
        <v>ADMINISTRAÇÃO LOCAL</v>
      </c>
      <c r="D51" s="220">
        <f>VLOOKUP(B51,PLANILHA!$B:$L,10,0)</f>
        <v>131334.12</v>
      </c>
      <c r="E51" s="222">
        <f t="shared" ref="E51" si="35">D51/$D$53</f>
        <v>4.7619041748715056E-2</v>
      </c>
      <c r="F51" s="145">
        <v>0.125</v>
      </c>
      <c r="G51" s="145">
        <v>0.125</v>
      </c>
      <c r="H51" s="145">
        <v>0.125</v>
      </c>
      <c r="I51" s="145">
        <v>0.125</v>
      </c>
      <c r="J51" s="145">
        <v>0.125</v>
      </c>
      <c r="K51" s="145">
        <v>0.125</v>
      </c>
      <c r="L51" s="145">
        <v>0.125</v>
      </c>
      <c r="M51" s="145">
        <v>0.125</v>
      </c>
    </row>
    <row r="52" spans="2:16" ht="15" customHeight="1" thickBot="1" x14ac:dyDescent="0.3">
      <c r="B52" s="231"/>
      <c r="C52" s="232"/>
      <c r="D52" s="221"/>
      <c r="E52" s="222"/>
      <c r="F52" s="149">
        <f>TRUNC($D$51*F51,2)</f>
        <v>16416.759999999998</v>
      </c>
      <c r="G52" s="149">
        <f t="shared" ref="G52:M52" si="36">TRUNC($D$51*G51,2)</f>
        <v>16416.759999999998</v>
      </c>
      <c r="H52" s="149">
        <f t="shared" si="36"/>
        <v>16416.759999999998</v>
      </c>
      <c r="I52" s="149">
        <f t="shared" si="36"/>
        <v>16416.759999999998</v>
      </c>
      <c r="J52" s="149">
        <f t="shared" si="36"/>
        <v>16416.759999999998</v>
      </c>
      <c r="K52" s="149">
        <f t="shared" si="36"/>
        <v>16416.759999999998</v>
      </c>
      <c r="L52" s="149">
        <f t="shared" si="36"/>
        <v>16416.759999999998</v>
      </c>
      <c r="M52" s="149">
        <f t="shared" si="36"/>
        <v>16416.759999999998</v>
      </c>
      <c r="N52" s="85">
        <f>SUM(F52:M52)</f>
        <v>131334.07999999999</v>
      </c>
      <c r="O52" s="147" t="b">
        <f>N52=D51</f>
        <v>0</v>
      </c>
    </row>
    <row r="53" spans="2:16" ht="15" customHeight="1" thickBot="1" x14ac:dyDescent="0.3">
      <c r="B53" s="200" t="s">
        <v>4682</v>
      </c>
      <c r="C53" s="201"/>
      <c r="D53" s="210">
        <f>TRUNC(SUM(D15:D52),2)</f>
        <v>2758016.86</v>
      </c>
      <c r="E53" s="198"/>
      <c r="F53" s="40">
        <f t="shared" ref="F53:M53" si="37">F16+F18+F20+F22+F24+F26+F28+F30+F32+F34+F36+F38+F40+F42+F44+F46+F48+F50+F52</f>
        <v>261993.90000000002</v>
      </c>
      <c r="G53" s="40">
        <f t="shared" si="37"/>
        <v>390175.68</v>
      </c>
      <c r="H53" s="40">
        <f t="shared" si="37"/>
        <v>332790.06000000006</v>
      </c>
      <c r="I53" s="40">
        <f t="shared" si="37"/>
        <v>332495.83999999997</v>
      </c>
      <c r="J53" s="40">
        <f t="shared" si="37"/>
        <v>501975.17999999993</v>
      </c>
      <c r="K53" s="40">
        <f t="shared" si="37"/>
        <v>327338.89999999997</v>
      </c>
      <c r="L53" s="40">
        <f t="shared" si="37"/>
        <v>327338.89999999997</v>
      </c>
      <c r="M53" s="41">
        <f t="shared" si="37"/>
        <v>283908.06000000006</v>
      </c>
    </row>
    <row r="54" spans="2:16" ht="15" customHeight="1" thickBot="1" x14ac:dyDescent="0.3">
      <c r="B54" s="202" t="s">
        <v>4683</v>
      </c>
      <c r="C54" s="203"/>
      <c r="D54" s="211"/>
      <c r="E54" s="199"/>
      <c r="F54" s="42">
        <f>F53</f>
        <v>261993.90000000002</v>
      </c>
      <c r="G54" s="42">
        <f t="shared" ref="G54:M54" si="38">G53+F54</f>
        <v>652169.58000000007</v>
      </c>
      <c r="H54" s="42">
        <f t="shared" si="38"/>
        <v>984959.64000000013</v>
      </c>
      <c r="I54" s="42">
        <f t="shared" si="38"/>
        <v>1317455.48</v>
      </c>
      <c r="J54" s="42">
        <f t="shared" si="38"/>
        <v>1819430.66</v>
      </c>
      <c r="K54" s="42">
        <f t="shared" si="38"/>
        <v>2146769.56</v>
      </c>
      <c r="L54" s="42">
        <f t="shared" si="38"/>
        <v>2474108.46</v>
      </c>
      <c r="M54" s="43">
        <f t="shared" si="38"/>
        <v>2758016.52</v>
      </c>
      <c r="O54" s="71" t="b">
        <f>D53=M54</f>
        <v>0</v>
      </c>
      <c r="P54" s="71" t="b">
        <f>M54=PLANILHA!K192</f>
        <v>0</v>
      </c>
    </row>
    <row r="55" spans="2:16" ht="15" customHeight="1" x14ac:dyDescent="0.25">
      <c r="B55" s="200" t="s">
        <v>4684</v>
      </c>
      <c r="C55" s="201"/>
      <c r="D55" s="198"/>
      <c r="E55" s="205">
        <f>SUM(E15:E52)</f>
        <v>1</v>
      </c>
      <c r="F55" s="44">
        <f>F53/$D$53</f>
        <v>9.4993581728865878E-2</v>
      </c>
      <c r="G55" s="44">
        <f t="shared" ref="G55:M55" si="39">G53/$D$53</f>
        <v>0.14146965004412629</v>
      </c>
      <c r="H55" s="44">
        <f t="shared" si="39"/>
        <v>0.12066280842097538</v>
      </c>
      <c r="I55" s="44">
        <f t="shared" si="39"/>
        <v>0.1205561303203926</v>
      </c>
      <c r="J55" s="44">
        <f t="shared" si="39"/>
        <v>0.18200584169017733</v>
      </c>
      <c r="K55" s="44">
        <f t="shared" ref="K55:L55" si="40">K53/$D$53</f>
        <v>0.11868633029313679</v>
      </c>
      <c r="L55" s="44">
        <f t="shared" si="40"/>
        <v>0.11868633029313679</v>
      </c>
      <c r="M55" s="45">
        <f t="shared" si="39"/>
        <v>0.10293920393220514</v>
      </c>
    </row>
    <row r="56" spans="2:16" ht="15" customHeight="1" thickBot="1" x14ac:dyDescent="0.3">
      <c r="B56" s="202" t="s">
        <v>4685</v>
      </c>
      <c r="C56" s="203"/>
      <c r="D56" s="199"/>
      <c r="E56" s="206"/>
      <c r="F56" s="46">
        <f>F55</f>
        <v>9.4993581728865878E-2</v>
      </c>
      <c r="G56" s="46">
        <f>G55+F56</f>
        <v>0.23646323177299217</v>
      </c>
      <c r="H56" s="46">
        <f t="shared" ref="H56:L56" si="41">H55+G56</f>
        <v>0.35712604019396754</v>
      </c>
      <c r="I56" s="46">
        <f t="shared" si="41"/>
        <v>0.47768217051436013</v>
      </c>
      <c r="J56" s="46">
        <f t="shared" si="41"/>
        <v>0.65968801220453743</v>
      </c>
      <c r="K56" s="46">
        <f t="shared" si="41"/>
        <v>0.77837434249767423</v>
      </c>
      <c r="L56" s="46">
        <f t="shared" si="41"/>
        <v>0.89706067279081103</v>
      </c>
      <c r="M56" s="47">
        <f>M55+L56</f>
        <v>0.99999987672301616</v>
      </c>
    </row>
  </sheetData>
  <mergeCells count="90">
    <mergeCell ref="B53:C53"/>
    <mergeCell ref="D53:D54"/>
    <mergeCell ref="E53:E54"/>
    <mergeCell ref="B54:C54"/>
    <mergeCell ref="B55:C55"/>
    <mergeCell ref="D55:D56"/>
    <mergeCell ref="E55:E56"/>
    <mergeCell ref="B56:C56"/>
    <mergeCell ref="B51:B52"/>
    <mergeCell ref="C51:C52"/>
    <mergeCell ref="D51:D52"/>
    <mergeCell ref="E51:E52"/>
    <mergeCell ref="B47:B48"/>
    <mergeCell ref="C47:C48"/>
    <mergeCell ref="D47:D48"/>
    <mergeCell ref="E47:E48"/>
    <mergeCell ref="B49:B50"/>
    <mergeCell ref="C49:C50"/>
    <mergeCell ref="D49:D50"/>
    <mergeCell ref="E49:E50"/>
    <mergeCell ref="B43:B44"/>
    <mergeCell ref="C43:C44"/>
    <mergeCell ref="D43:D44"/>
    <mergeCell ref="E43:E44"/>
    <mergeCell ref="B45:B46"/>
    <mergeCell ref="C45:C46"/>
    <mergeCell ref="D45:D46"/>
    <mergeCell ref="E45:E46"/>
    <mergeCell ref="B39:B40"/>
    <mergeCell ref="C39:C40"/>
    <mergeCell ref="D39:D40"/>
    <mergeCell ref="E39:E40"/>
    <mergeCell ref="B41:B42"/>
    <mergeCell ref="C41:C42"/>
    <mergeCell ref="D41:D42"/>
    <mergeCell ref="E41:E42"/>
    <mergeCell ref="B35:B36"/>
    <mergeCell ref="C35:C36"/>
    <mergeCell ref="D35:D36"/>
    <mergeCell ref="E35:E36"/>
    <mergeCell ref="B37:B38"/>
    <mergeCell ref="C37:C38"/>
    <mergeCell ref="D37:D38"/>
    <mergeCell ref="E37:E38"/>
    <mergeCell ref="B31:B32"/>
    <mergeCell ref="C31:C32"/>
    <mergeCell ref="D31:D32"/>
    <mergeCell ref="E31:E32"/>
    <mergeCell ref="B33:B34"/>
    <mergeCell ref="C33:C34"/>
    <mergeCell ref="D33:D34"/>
    <mergeCell ref="E33:E34"/>
    <mergeCell ref="B27:B28"/>
    <mergeCell ref="C27:C28"/>
    <mergeCell ref="D27:D28"/>
    <mergeCell ref="E27:E28"/>
    <mergeCell ref="B29:B30"/>
    <mergeCell ref="C29:C30"/>
    <mergeCell ref="D29:D30"/>
    <mergeCell ref="E29:E30"/>
    <mergeCell ref="B23:B24"/>
    <mergeCell ref="C23:C24"/>
    <mergeCell ref="D23:D24"/>
    <mergeCell ref="E23:E24"/>
    <mergeCell ref="B25:B26"/>
    <mergeCell ref="C25:C26"/>
    <mergeCell ref="D25:D26"/>
    <mergeCell ref="E25:E26"/>
    <mergeCell ref="B19:B20"/>
    <mergeCell ref="C19:C20"/>
    <mergeCell ref="D19:D20"/>
    <mergeCell ref="E19:E20"/>
    <mergeCell ref="B21:B22"/>
    <mergeCell ref="C21:C22"/>
    <mergeCell ref="D21:D22"/>
    <mergeCell ref="E21:E22"/>
    <mergeCell ref="B11:M11"/>
    <mergeCell ref="B13:B14"/>
    <mergeCell ref="C13:C14"/>
    <mergeCell ref="D13:D14"/>
    <mergeCell ref="E13:E14"/>
    <mergeCell ref="F13:M13"/>
    <mergeCell ref="B15:B16"/>
    <mergeCell ref="C15:C16"/>
    <mergeCell ref="D15:D16"/>
    <mergeCell ref="E15:E16"/>
    <mergeCell ref="B17:B18"/>
    <mergeCell ref="C17:C18"/>
    <mergeCell ref="D17:D18"/>
    <mergeCell ref="E17:E18"/>
  </mergeCells>
  <conditionalFormatting sqref="M54">
    <cfRule type="cellIs" dxfId="1" priority="2" operator="notEqual">
      <formula>D53</formula>
    </cfRule>
  </conditionalFormatting>
  <pageMargins left="0.78740157480314965" right="0.27559055118110237" top="0.27559055118110237" bottom="0.27559055118110237" header="0.31496062992125984" footer="0.31496062992125984"/>
  <pageSetup paperSize="9" scale="63"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ellIs" priority="1" operator="notEqual" id="{8A45DBB9-A338-40AF-BB86-83CF8524F4D0}">
            <xm:f>PLANILHA!K192</xm:f>
            <x14:dxf>
              <font>
                <color rgb="FF9C0006"/>
              </font>
              <fill>
                <patternFill>
                  <bgColor rgb="FFFFC7CE"/>
                </patternFill>
              </fill>
            </x14:dxf>
          </x14:cfRule>
          <xm:sqref>D53:D54</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2E426-7ADB-4F3E-A61E-4C80B4D8C295}">
  <dimension ref="A1:H9733"/>
  <sheetViews>
    <sheetView workbookViewId="0">
      <selection activeCell="L12" sqref="L12"/>
    </sheetView>
  </sheetViews>
  <sheetFormatPr defaultColWidth="9.140625" defaultRowHeight="15" x14ac:dyDescent="0.25"/>
  <cols>
    <col min="1" max="1" width="17.7109375" customWidth="1"/>
    <col min="2" max="2" width="14.7109375" customWidth="1"/>
    <col min="3" max="3" width="70.7109375" customWidth="1"/>
    <col min="4" max="5" width="11.7109375" customWidth="1"/>
    <col min="6" max="6" width="5.7109375" customWidth="1"/>
    <col min="7" max="7" width="11.7109375" customWidth="1"/>
    <col min="8" max="8" width="5.7109375" customWidth="1"/>
  </cols>
  <sheetData>
    <row r="1" spans="1:8" x14ac:dyDescent="0.25">
      <c r="A1" s="125" t="s">
        <v>7111</v>
      </c>
    </row>
    <row r="2" spans="1:8" x14ac:dyDescent="0.25">
      <c r="A2" s="126" t="s">
        <v>7112</v>
      </c>
    </row>
    <row r="3" spans="1:8" x14ac:dyDescent="0.25">
      <c r="A3" s="126" t="s">
        <v>7113</v>
      </c>
      <c r="B3" s="127" t="s">
        <v>14788</v>
      </c>
      <c r="D3" s="128" t="s">
        <v>7114</v>
      </c>
    </row>
    <row r="4" spans="1:8" x14ac:dyDescent="0.25">
      <c r="A4" s="126" t="s">
        <v>7115</v>
      </c>
      <c r="B4" s="127" t="s">
        <v>14789</v>
      </c>
      <c r="D4" s="129" t="s">
        <v>7116</v>
      </c>
      <c r="E4" s="130" t="s">
        <v>7117</v>
      </c>
      <c r="F4" s="130"/>
      <c r="G4" s="130" t="s">
        <v>14001</v>
      </c>
      <c r="H4" s="130"/>
    </row>
    <row r="5" spans="1:8" x14ac:dyDescent="0.25">
      <c r="D5" s="130" t="s">
        <v>7118</v>
      </c>
      <c r="E5" s="131" t="s">
        <v>7119</v>
      </c>
      <c r="F5" s="131"/>
      <c r="G5" s="131" t="s">
        <v>14002</v>
      </c>
      <c r="H5" s="131"/>
    </row>
    <row r="6" spans="1:8" x14ac:dyDescent="0.25">
      <c r="A6" s="125" t="s">
        <v>7120</v>
      </c>
      <c r="B6" s="126" t="s">
        <v>7121</v>
      </c>
      <c r="D6" s="130" t="s">
        <v>7122</v>
      </c>
      <c r="E6" s="132">
        <v>1.0751999999999999</v>
      </c>
      <c r="F6" s="132"/>
      <c r="G6" s="132">
        <v>1.1548</v>
      </c>
      <c r="H6" s="132"/>
    </row>
    <row r="7" spans="1:8" x14ac:dyDescent="0.25">
      <c r="B7" s="126" t="s">
        <v>7123</v>
      </c>
      <c r="D7" s="130" t="s">
        <v>7124</v>
      </c>
      <c r="E7" s="132">
        <v>0.64800000000000002</v>
      </c>
      <c r="F7" s="132"/>
      <c r="G7" s="132">
        <v>0.71540000000000004</v>
      </c>
      <c r="H7" s="132"/>
    </row>
    <row r="8" spans="1:8" x14ac:dyDescent="0.25">
      <c r="B8" s="126" t="s">
        <v>14040</v>
      </c>
    </row>
    <row r="9" spans="1:8" x14ac:dyDescent="0.25">
      <c r="B9" s="126" t="s">
        <v>14041</v>
      </c>
      <c r="E9" s="130" t="s">
        <v>7117</v>
      </c>
      <c r="F9" s="130"/>
      <c r="G9" s="130" t="s">
        <v>14001</v>
      </c>
      <c r="H9" s="130"/>
    </row>
    <row r="10" spans="1:8" ht="25.5" x14ac:dyDescent="0.25">
      <c r="A10" s="130" t="s">
        <v>7125</v>
      </c>
      <c r="B10" s="130" t="s">
        <v>7126</v>
      </c>
      <c r="C10" s="130" t="s">
        <v>7127</v>
      </c>
      <c r="D10" s="130" t="s">
        <v>7128</v>
      </c>
      <c r="E10" s="130" t="s">
        <v>7129</v>
      </c>
      <c r="F10" s="130" t="s">
        <v>7130</v>
      </c>
      <c r="G10" s="130" t="s">
        <v>7129</v>
      </c>
      <c r="H10" s="130" t="s">
        <v>7130</v>
      </c>
    </row>
    <row r="11" spans="1:8" x14ac:dyDescent="0.25">
      <c r="A11" s="133" t="s">
        <v>7131</v>
      </c>
      <c r="B11" s="134">
        <v>104658</v>
      </c>
      <c r="C11" s="126" t="s">
        <v>6889</v>
      </c>
      <c r="D11" s="134" t="s">
        <v>144</v>
      </c>
      <c r="E11" s="135">
        <v>165.88</v>
      </c>
      <c r="F11" s="136">
        <v>0</v>
      </c>
      <c r="G11" s="135">
        <v>198.11</v>
      </c>
      <c r="H11" s="136">
        <v>0</v>
      </c>
    </row>
    <row r="12" spans="1:8" x14ac:dyDescent="0.25">
      <c r="A12" s="133" t="s">
        <v>7131</v>
      </c>
      <c r="B12" s="134">
        <v>105002</v>
      </c>
      <c r="C12" s="126" t="s">
        <v>7089</v>
      </c>
      <c r="D12" s="134" t="s">
        <v>33</v>
      </c>
      <c r="E12" s="135">
        <v>685.13</v>
      </c>
      <c r="F12" s="136">
        <v>0</v>
      </c>
      <c r="G12" s="135">
        <v>780.71</v>
      </c>
      <c r="H12" s="136">
        <v>0</v>
      </c>
    </row>
    <row r="13" spans="1:8" x14ac:dyDescent="0.25">
      <c r="A13" s="133" t="s">
        <v>7131</v>
      </c>
      <c r="B13" s="134">
        <v>105004</v>
      </c>
      <c r="C13" s="126" t="s">
        <v>7091</v>
      </c>
      <c r="D13" s="134" t="s">
        <v>144</v>
      </c>
      <c r="E13" s="135">
        <v>116.75</v>
      </c>
      <c r="F13" s="136">
        <v>0</v>
      </c>
      <c r="G13" s="135">
        <v>132.07</v>
      </c>
      <c r="H13" s="136">
        <v>0</v>
      </c>
    </row>
    <row r="14" spans="1:8" x14ac:dyDescent="0.25">
      <c r="A14" s="133" t="s">
        <v>7131</v>
      </c>
      <c r="B14" s="134">
        <v>105003</v>
      </c>
      <c r="C14" s="126" t="s">
        <v>7090</v>
      </c>
      <c r="D14" s="134" t="s">
        <v>33</v>
      </c>
      <c r="E14" s="135">
        <v>1121.29</v>
      </c>
      <c r="F14" s="136">
        <v>5.6500000000000002E-2</v>
      </c>
      <c r="G14" s="135">
        <v>1353.73</v>
      </c>
      <c r="H14" s="136">
        <v>0</v>
      </c>
    </row>
    <row r="15" spans="1:8" x14ac:dyDescent="0.25">
      <c r="A15" s="133" t="s">
        <v>7131</v>
      </c>
      <c r="B15" s="134">
        <v>105005</v>
      </c>
      <c r="C15" s="126" t="s">
        <v>7092</v>
      </c>
      <c r="D15" s="134" t="s">
        <v>144</v>
      </c>
      <c r="E15" s="135">
        <v>197.52</v>
      </c>
      <c r="F15" s="136">
        <v>5.9400000000000001E-2</v>
      </c>
      <c r="G15" s="135">
        <v>238.17</v>
      </c>
      <c r="H15" s="136">
        <v>0</v>
      </c>
    </row>
    <row r="16" spans="1:8" x14ac:dyDescent="0.25">
      <c r="A16" s="133" t="s">
        <v>7131</v>
      </c>
      <c r="B16" s="134">
        <v>105006</v>
      </c>
      <c r="C16" s="126" t="s">
        <v>7132</v>
      </c>
      <c r="D16" s="134" t="s">
        <v>33</v>
      </c>
      <c r="E16" s="135">
        <v>0</v>
      </c>
      <c r="F16" s="136"/>
      <c r="G16" s="135">
        <v>0</v>
      </c>
      <c r="H16" s="136"/>
    </row>
    <row r="17" spans="1:8" x14ac:dyDescent="0.25">
      <c r="A17" s="133" t="s">
        <v>7131</v>
      </c>
      <c r="B17" s="134">
        <v>104999</v>
      </c>
      <c r="C17" s="126" t="s">
        <v>7133</v>
      </c>
      <c r="D17" s="134" t="s">
        <v>33</v>
      </c>
      <c r="E17" s="135">
        <v>0</v>
      </c>
      <c r="F17" s="136"/>
      <c r="G17" s="135">
        <v>0</v>
      </c>
      <c r="H17" s="136"/>
    </row>
    <row r="18" spans="1:8" x14ac:dyDescent="0.25">
      <c r="A18" s="133" t="s">
        <v>7131</v>
      </c>
      <c r="B18" s="134">
        <v>105000</v>
      </c>
      <c r="C18" s="126" t="s">
        <v>7134</v>
      </c>
      <c r="D18" s="134" t="s">
        <v>22</v>
      </c>
      <c r="E18" s="135">
        <v>1336.21</v>
      </c>
      <c r="F18" s="136">
        <v>0.47410000000000002</v>
      </c>
      <c r="G18" s="135">
        <v>1557.07</v>
      </c>
      <c r="H18" s="136">
        <v>0</v>
      </c>
    </row>
    <row r="19" spans="1:8" x14ac:dyDescent="0.25">
      <c r="A19" s="133" t="s">
        <v>7131</v>
      </c>
      <c r="B19" s="134">
        <v>105001</v>
      </c>
      <c r="C19" s="126" t="s">
        <v>7135</v>
      </c>
      <c r="D19" s="134" t="s">
        <v>22</v>
      </c>
      <c r="E19" s="135">
        <v>1369.79</v>
      </c>
      <c r="F19" s="136">
        <v>0.46239999999999998</v>
      </c>
      <c r="G19" s="135">
        <v>1588.05</v>
      </c>
      <c r="H19" s="136">
        <v>0</v>
      </c>
    </row>
    <row r="20" spans="1:8" x14ac:dyDescent="0.25">
      <c r="A20" s="133" t="s">
        <v>7136</v>
      </c>
      <c r="B20" s="134">
        <v>89306</v>
      </c>
      <c r="C20" s="126" t="s">
        <v>5183</v>
      </c>
      <c r="D20" s="134" t="s">
        <v>144</v>
      </c>
      <c r="E20" s="135">
        <v>96.63</v>
      </c>
      <c r="F20" s="136">
        <v>0</v>
      </c>
      <c r="G20" s="135">
        <v>107.05</v>
      </c>
      <c r="H20" s="136">
        <v>0</v>
      </c>
    </row>
    <row r="21" spans="1:8" x14ac:dyDescent="0.25">
      <c r="A21" s="133" t="s">
        <v>7136</v>
      </c>
      <c r="B21" s="134">
        <v>89307</v>
      </c>
      <c r="C21" s="126" t="s">
        <v>5184</v>
      </c>
      <c r="D21" s="134" t="s">
        <v>144</v>
      </c>
      <c r="E21" s="135">
        <v>98.42</v>
      </c>
      <c r="F21" s="136">
        <v>0</v>
      </c>
      <c r="G21" s="135">
        <v>110.2</v>
      </c>
      <c r="H21" s="136">
        <v>0</v>
      </c>
    </row>
    <row r="22" spans="1:8" x14ac:dyDescent="0.25">
      <c r="A22" s="133" t="s">
        <v>7136</v>
      </c>
      <c r="B22" s="134">
        <v>89290</v>
      </c>
      <c r="C22" s="126" t="s">
        <v>5179</v>
      </c>
      <c r="D22" s="134" t="s">
        <v>144</v>
      </c>
      <c r="E22" s="135">
        <v>81.44</v>
      </c>
      <c r="F22" s="136">
        <v>0</v>
      </c>
      <c r="G22" s="135">
        <v>87.01</v>
      </c>
      <c r="H22" s="136">
        <v>0</v>
      </c>
    </row>
    <row r="23" spans="1:8" x14ac:dyDescent="0.25">
      <c r="A23" s="133" t="s">
        <v>7136</v>
      </c>
      <c r="B23" s="134">
        <v>89291</v>
      </c>
      <c r="C23" s="126" t="s">
        <v>5180</v>
      </c>
      <c r="D23" s="134" t="s">
        <v>144</v>
      </c>
      <c r="E23" s="135">
        <v>82.77</v>
      </c>
      <c r="F23" s="136">
        <v>0</v>
      </c>
      <c r="G23" s="135">
        <v>89.35</v>
      </c>
      <c r="H23" s="136">
        <v>0</v>
      </c>
    </row>
    <row r="24" spans="1:8" x14ac:dyDescent="0.25">
      <c r="A24" s="133" t="s">
        <v>7136</v>
      </c>
      <c r="B24" s="134">
        <v>89298</v>
      </c>
      <c r="C24" s="126" t="s">
        <v>5181</v>
      </c>
      <c r="D24" s="134" t="s">
        <v>144</v>
      </c>
      <c r="E24" s="135">
        <v>85.09</v>
      </c>
      <c r="F24" s="136">
        <v>0</v>
      </c>
      <c r="G24" s="135">
        <v>90.55</v>
      </c>
      <c r="H24" s="136">
        <v>0</v>
      </c>
    </row>
    <row r="25" spans="1:8" x14ac:dyDescent="0.25">
      <c r="A25" s="133" t="s">
        <v>7136</v>
      </c>
      <c r="B25" s="134">
        <v>89299</v>
      </c>
      <c r="C25" s="126" t="s">
        <v>5182</v>
      </c>
      <c r="D25" s="134" t="s">
        <v>144</v>
      </c>
      <c r="E25" s="135">
        <v>86.69</v>
      </c>
      <c r="F25" s="136">
        <v>0</v>
      </c>
      <c r="G25" s="135">
        <v>93.36</v>
      </c>
      <c r="H25" s="136">
        <v>0</v>
      </c>
    </row>
    <row r="26" spans="1:8" x14ac:dyDescent="0.25">
      <c r="A26" s="133" t="s">
        <v>7136</v>
      </c>
      <c r="B26" s="134">
        <v>89282</v>
      </c>
      <c r="C26" s="126" t="s">
        <v>5177</v>
      </c>
      <c r="D26" s="134" t="s">
        <v>144</v>
      </c>
      <c r="E26" s="135">
        <v>74.34</v>
      </c>
      <c r="F26" s="136">
        <v>0</v>
      </c>
      <c r="G26" s="135">
        <v>76.599999999999994</v>
      </c>
      <c r="H26" s="136">
        <v>0</v>
      </c>
    </row>
    <row r="27" spans="1:8" x14ac:dyDescent="0.25">
      <c r="A27" s="133" t="s">
        <v>7136</v>
      </c>
      <c r="B27" s="134">
        <v>89283</v>
      </c>
      <c r="C27" s="126" t="s">
        <v>5178</v>
      </c>
      <c r="D27" s="134" t="s">
        <v>144</v>
      </c>
      <c r="E27" s="135">
        <v>75.540000000000006</v>
      </c>
      <c r="F27" s="136">
        <v>0</v>
      </c>
      <c r="G27" s="135">
        <v>78.709999999999994</v>
      </c>
      <c r="H27" s="136">
        <v>0</v>
      </c>
    </row>
    <row r="28" spans="1:8" x14ac:dyDescent="0.25">
      <c r="A28" s="133" t="s">
        <v>7137</v>
      </c>
      <c r="B28" s="134">
        <v>89480</v>
      </c>
      <c r="C28" s="126" t="s">
        <v>3348</v>
      </c>
      <c r="D28" s="134" t="s">
        <v>144</v>
      </c>
      <c r="E28" s="135">
        <v>166.03</v>
      </c>
      <c r="F28" s="136">
        <v>0</v>
      </c>
      <c r="G28" s="135">
        <v>171.44</v>
      </c>
      <c r="H28" s="136">
        <v>0</v>
      </c>
    </row>
    <row r="29" spans="1:8" x14ac:dyDescent="0.25">
      <c r="A29" s="133" t="s">
        <v>7137</v>
      </c>
      <c r="B29" s="134">
        <v>89464</v>
      </c>
      <c r="C29" s="126" t="s">
        <v>5185</v>
      </c>
      <c r="D29" s="134" t="s">
        <v>144</v>
      </c>
      <c r="E29" s="135">
        <v>147.19</v>
      </c>
      <c r="F29" s="136">
        <v>0</v>
      </c>
      <c r="G29" s="135">
        <v>146.38</v>
      </c>
      <c r="H29" s="136">
        <v>0</v>
      </c>
    </row>
    <row r="30" spans="1:8" x14ac:dyDescent="0.25">
      <c r="A30" s="133" t="s">
        <v>7137</v>
      </c>
      <c r="B30" s="134">
        <v>89478</v>
      </c>
      <c r="C30" s="126" t="s">
        <v>3347</v>
      </c>
      <c r="D30" s="134" t="s">
        <v>144</v>
      </c>
      <c r="E30" s="135">
        <v>141.74</v>
      </c>
      <c r="F30" s="136">
        <v>0</v>
      </c>
      <c r="G30" s="135">
        <v>148.96</v>
      </c>
      <c r="H30" s="136">
        <v>0</v>
      </c>
    </row>
    <row r="31" spans="1:8" x14ac:dyDescent="0.25">
      <c r="A31" s="133" t="s">
        <v>7137</v>
      </c>
      <c r="B31" s="134">
        <v>89462</v>
      </c>
      <c r="C31" s="126" t="s">
        <v>3344</v>
      </c>
      <c r="D31" s="134" t="s">
        <v>144</v>
      </c>
      <c r="E31" s="135">
        <v>123.91</v>
      </c>
      <c r="F31" s="136">
        <v>0</v>
      </c>
      <c r="G31" s="135">
        <v>125.24</v>
      </c>
      <c r="H31" s="136">
        <v>0</v>
      </c>
    </row>
    <row r="32" spans="1:8" x14ac:dyDescent="0.25">
      <c r="A32" s="133" t="s">
        <v>7137</v>
      </c>
      <c r="B32" s="134">
        <v>104444</v>
      </c>
      <c r="C32" s="126" t="s">
        <v>7138</v>
      </c>
      <c r="D32" s="134" t="s">
        <v>144</v>
      </c>
      <c r="E32" s="135">
        <v>0</v>
      </c>
      <c r="F32" s="136"/>
      <c r="G32" s="135">
        <v>0</v>
      </c>
      <c r="H32" s="136"/>
    </row>
    <row r="33" spans="1:8" x14ac:dyDescent="0.25">
      <c r="A33" s="133" t="s">
        <v>7137</v>
      </c>
      <c r="B33" s="134">
        <v>104442</v>
      </c>
      <c r="C33" s="126" t="s">
        <v>7139</v>
      </c>
      <c r="D33" s="134" t="s">
        <v>144</v>
      </c>
      <c r="E33" s="135">
        <v>0</v>
      </c>
      <c r="F33" s="136"/>
      <c r="G33" s="135">
        <v>0</v>
      </c>
      <c r="H33" s="136"/>
    </row>
    <row r="34" spans="1:8" x14ac:dyDescent="0.25">
      <c r="A34" s="133" t="s">
        <v>7137</v>
      </c>
      <c r="B34" s="134">
        <v>89472</v>
      </c>
      <c r="C34" s="126" t="s">
        <v>3346</v>
      </c>
      <c r="D34" s="134" t="s">
        <v>144</v>
      </c>
      <c r="E34" s="135">
        <v>128.76</v>
      </c>
      <c r="F34" s="136">
        <v>0</v>
      </c>
      <c r="G34" s="135">
        <v>127.54</v>
      </c>
      <c r="H34" s="136">
        <v>0</v>
      </c>
    </row>
    <row r="35" spans="1:8" x14ac:dyDescent="0.25">
      <c r="A35" s="133" t="s">
        <v>7137</v>
      </c>
      <c r="B35" s="134">
        <v>89455</v>
      </c>
      <c r="C35" s="126" t="s">
        <v>3343</v>
      </c>
      <c r="D35" s="134" t="s">
        <v>144</v>
      </c>
      <c r="E35" s="135">
        <v>116.82</v>
      </c>
      <c r="F35" s="136">
        <v>0</v>
      </c>
      <c r="G35" s="135">
        <v>112.12</v>
      </c>
      <c r="H35" s="136">
        <v>0</v>
      </c>
    </row>
    <row r="36" spans="1:8" x14ac:dyDescent="0.25">
      <c r="A36" s="133" t="s">
        <v>7137</v>
      </c>
      <c r="B36" s="134">
        <v>89470</v>
      </c>
      <c r="C36" s="126" t="s">
        <v>3345</v>
      </c>
      <c r="D36" s="134" t="s">
        <v>144</v>
      </c>
      <c r="E36" s="135">
        <v>106.3</v>
      </c>
      <c r="F36" s="136">
        <v>0</v>
      </c>
      <c r="G36" s="135">
        <v>107.27</v>
      </c>
      <c r="H36" s="136">
        <v>0</v>
      </c>
    </row>
    <row r="37" spans="1:8" x14ac:dyDescent="0.25">
      <c r="A37" s="133" t="s">
        <v>7137</v>
      </c>
      <c r="B37" s="134">
        <v>89453</v>
      </c>
      <c r="C37" s="126" t="s">
        <v>3342</v>
      </c>
      <c r="D37" s="134" t="s">
        <v>144</v>
      </c>
      <c r="E37" s="135">
        <v>95.36</v>
      </c>
      <c r="F37" s="136">
        <v>0</v>
      </c>
      <c r="G37" s="135">
        <v>93.2</v>
      </c>
      <c r="H37" s="136">
        <v>0</v>
      </c>
    </row>
    <row r="38" spans="1:8" x14ac:dyDescent="0.25">
      <c r="A38" s="133" t="s">
        <v>7137</v>
      </c>
      <c r="B38" s="134">
        <v>104443</v>
      </c>
      <c r="C38" s="126" t="s">
        <v>7140</v>
      </c>
      <c r="D38" s="134" t="s">
        <v>144</v>
      </c>
      <c r="E38" s="135">
        <v>0</v>
      </c>
      <c r="F38" s="136"/>
      <c r="G38" s="135">
        <v>0</v>
      </c>
      <c r="H38" s="136"/>
    </row>
    <row r="39" spans="1:8" x14ac:dyDescent="0.25">
      <c r="A39" s="133" t="s">
        <v>7137</v>
      </c>
      <c r="B39" s="134">
        <v>104441</v>
      </c>
      <c r="C39" s="126" t="s">
        <v>7141</v>
      </c>
      <c r="D39" s="134" t="s">
        <v>144</v>
      </c>
      <c r="E39" s="135">
        <v>0</v>
      </c>
      <c r="F39" s="136"/>
      <c r="G39" s="135">
        <v>0</v>
      </c>
      <c r="H39" s="136"/>
    </row>
    <row r="40" spans="1:8" x14ac:dyDescent="0.25">
      <c r="A40" s="133" t="s">
        <v>7142</v>
      </c>
      <c r="B40" s="134">
        <v>103354</v>
      </c>
      <c r="C40" s="126" t="s">
        <v>6684</v>
      </c>
      <c r="D40" s="134" t="s">
        <v>144</v>
      </c>
      <c r="E40" s="135">
        <v>87.28</v>
      </c>
      <c r="F40" s="136">
        <v>7.1000000000000004E-3</v>
      </c>
      <c r="G40" s="135">
        <v>102.16</v>
      </c>
      <c r="H40" s="136">
        <v>0</v>
      </c>
    </row>
    <row r="41" spans="1:8" x14ac:dyDescent="0.25">
      <c r="A41" s="133" t="s">
        <v>7142</v>
      </c>
      <c r="B41" s="134">
        <v>103355</v>
      </c>
      <c r="C41" s="126" t="s">
        <v>6685</v>
      </c>
      <c r="D41" s="134" t="s">
        <v>144</v>
      </c>
      <c r="E41" s="135">
        <v>88.35</v>
      </c>
      <c r="F41" s="136">
        <v>7.0000000000000001E-3</v>
      </c>
      <c r="G41" s="135">
        <v>104.02</v>
      </c>
      <c r="H41" s="136">
        <v>0</v>
      </c>
    </row>
    <row r="42" spans="1:8" x14ac:dyDescent="0.25">
      <c r="A42" s="133" t="s">
        <v>7142</v>
      </c>
      <c r="B42" s="134">
        <v>103330</v>
      </c>
      <c r="C42" s="126" t="s">
        <v>3324</v>
      </c>
      <c r="D42" s="134" t="s">
        <v>144</v>
      </c>
      <c r="E42" s="135">
        <v>81.37</v>
      </c>
      <c r="F42" s="136">
        <v>5.4000000000000003E-3</v>
      </c>
      <c r="G42" s="135">
        <v>93.68</v>
      </c>
      <c r="H42" s="136">
        <v>0</v>
      </c>
    </row>
    <row r="43" spans="1:8" x14ac:dyDescent="0.25">
      <c r="A43" s="133" t="s">
        <v>7142</v>
      </c>
      <c r="B43" s="134">
        <v>103331</v>
      </c>
      <c r="C43" s="126" t="s">
        <v>3325</v>
      </c>
      <c r="D43" s="134" t="s">
        <v>144</v>
      </c>
      <c r="E43" s="135">
        <v>82.38</v>
      </c>
      <c r="F43" s="136">
        <v>5.3E-3</v>
      </c>
      <c r="G43" s="135">
        <v>95.43</v>
      </c>
      <c r="H43" s="136">
        <v>0</v>
      </c>
    </row>
    <row r="44" spans="1:8" x14ac:dyDescent="0.25">
      <c r="A44" s="133" t="s">
        <v>7142</v>
      </c>
      <c r="B44" s="134">
        <v>103358</v>
      </c>
      <c r="C44" s="126" t="s">
        <v>6686</v>
      </c>
      <c r="D44" s="134" t="s">
        <v>144</v>
      </c>
      <c r="E44" s="135">
        <v>69.349999999999994</v>
      </c>
      <c r="F44" s="136">
        <v>6.3E-3</v>
      </c>
      <c r="G44" s="135">
        <v>78.459999999999994</v>
      </c>
      <c r="H44" s="136">
        <v>0</v>
      </c>
    </row>
    <row r="45" spans="1:8" x14ac:dyDescent="0.25">
      <c r="A45" s="133" t="s">
        <v>7142</v>
      </c>
      <c r="B45" s="134">
        <v>103359</v>
      </c>
      <c r="C45" s="126" t="s">
        <v>6687</v>
      </c>
      <c r="D45" s="134" t="s">
        <v>144</v>
      </c>
      <c r="E45" s="135">
        <v>70.209999999999994</v>
      </c>
      <c r="F45" s="136">
        <v>6.3E-3</v>
      </c>
      <c r="G45" s="135">
        <v>79.94</v>
      </c>
      <c r="H45" s="136">
        <v>0</v>
      </c>
    </row>
    <row r="46" spans="1:8" x14ac:dyDescent="0.25">
      <c r="A46" s="133" t="s">
        <v>7142</v>
      </c>
      <c r="B46" s="134">
        <v>103366</v>
      </c>
      <c r="C46" s="126" t="s">
        <v>6694</v>
      </c>
      <c r="D46" s="134" t="s">
        <v>144</v>
      </c>
      <c r="E46" s="135">
        <v>61.54</v>
      </c>
      <c r="F46" s="136">
        <v>7.1000000000000004E-3</v>
      </c>
      <c r="G46" s="135">
        <v>67.42</v>
      </c>
      <c r="H46" s="136">
        <v>0</v>
      </c>
    </row>
    <row r="47" spans="1:8" x14ac:dyDescent="0.25">
      <c r="A47" s="133" t="s">
        <v>7142</v>
      </c>
      <c r="B47" s="134">
        <v>103367</v>
      </c>
      <c r="C47" s="126" t="s">
        <v>6695</v>
      </c>
      <c r="D47" s="134" t="s">
        <v>144</v>
      </c>
      <c r="E47" s="135">
        <v>62.31</v>
      </c>
      <c r="F47" s="136">
        <v>7.1000000000000004E-3</v>
      </c>
      <c r="G47" s="135">
        <v>68.77</v>
      </c>
      <c r="H47" s="136">
        <v>0</v>
      </c>
    </row>
    <row r="48" spans="1:8" x14ac:dyDescent="0.25">
      <c r="A48" s="133" t="s">
        <v>7142</v>
      </c>
      <c r="B48" s="134">
        <v>103360</v>
      </c>
      <c r="C48" s="126" t="s">
        <v>6688</v>
      </c>
      <c r="D48" s="134" t="s">
        <v>144</v>
      </c>
      <c r="E48" s="135">
        <v>80.849999999999994</v>
      </c>
      <c r="F48" s="136">
        <v>5.4000000000000003E-3</v>
      </c>
      <c r="G48" s="135">
        <v>91.77</v>
      </c>
      <c r="H48" s="136">
        <v>0</v>
      </c>
    </row>
    <row r="49" spans="1:8" x14ac:dyDescent="0.25">
      <c r="A49" s="133" t="s">
        <v>7142</v>
      </c>
      <c r="B49" s="134">
        <v>103361</v>
      </c>
      <c r="C49" s="126" t="s">
        <v>6689</v>
      </c>
      <c r="D49" s="134" t="s">
        <v>144</v>
      </c>
      <c r="E49" s="135">
        <v>81.93</v>
      </c>
      <c r="F49" s="136">
        <v>5.4000000000000003E-3</v>
      </c>
      <c r="G49" s="135">
        <v>93.65</v>
      </c>
      <c r="H49" s="136">
        <v>0</v>
      </c>
    </row>
    <row r="50" spans="1:8" x14ac:dyDescent="0.25">
      <c r="A50" s="133" t="s">
        <v>7142</v>
      </c>
      <c r="B50" s="134">
        <v>103368</v>
      </c>
      <c r="C50" s="126" t="s">
        <v>6696</v>
      </c>
      <c r="D50" s="134" t="s">
        <v>144</v>
      </c>
      <c r="E50" s="135">
        <v>69.45</v>
      </c>
      <c r="F50" s="136">
        <v>6.3E-3</v>
      </c>
      <c r="G50" s="135">
        <v>76.709999999999994</v>
      </c>
      <c r="H50" s="136">
        <v>0</v>
      </c>
    </row>
    <row r="51" spans="1:8" x14ac:dyDescent="0.25">
      <c r="A51" s="133" t="s">
        <v>7142</v>
      </c>
      <c r="B51" s="134">
        <v>103369</v>
      </c>
      <c r="C51" s="126" t="s">
        <v>6697</v>
      </c>
      <c r="D51" s="134" t="s">
        <v>144</v>
      </c>
      <c r="E51" s="135">
        <v>70.430000000000007</v>
      </c>
      <c r="F51" s="136">
        <v>6.1999999999999998E-3</v>
      </c>
      <c r="G51" s="135">
        <v>78.41</v>
      </c>
      <c r="H51" s="136">
        <v>0</v>
      </c>
    </row>
    <row r="52" spans="1:8" x14ac:dyDescent="0.25">
      <c r="A52" s="133" t="s">
        <v>7142</v>
      </c>
      <c r="B52" s="134">
        <v>103334</v>
      </c>
      <c r="C52" s="126" t="s">
        <v>3328</v>
      </c>
      <c r="D52" s="134" t="s">
        <v>144</v>
      </c>
      <c r="E52" s="135">
        <v>140.84</v>
      </c>
      <c r="F52" s="136">
        <v>6.1000000000000004E-3</v>
      </c>
      <c r="G52" s="135">
        <v>167.11</v>
      </c>
      <c r="H52" s="136">
        <v>0</v>
      </c>
    </row>
    <row r="53" spans="1:8" x14ac:dyDescent="0.25">
      <c r="A53" s="133" t="s">
        <v>7142</v>
      </c>
      <c r="B53" s="134">
        <v>103335</v>
      </c>
      <c r="C53" s="126" t="s">
        <v>3329</v>
      </c>
      <c r="D53" s="134" t="s">
        <v>144</v>
      </c>
      <c r="E53" s="135">
        <v>142.72999999999999</v>
      </c>
      <c r="F53" s="136">
        <v>6.0000000000000001E-3</v>
      </c>
      <c r="G53" s="135">
        <v>170.38</v>
      </c>
      <c r="H53" s="136">
        <v>0</v>
      </c>
    </row>
    <row r="54" spans="1:8" x14ac:dyDescent="0.25">
      <c r="A54" s="133" t="s">
        <v>7142</v>
      </c>
      <c r="B54" s="134">
        <v>103362</v>
      </c>
      <c r="C54" s="126" t="s">
        <v>6690</v>
      </c>
      <c r="D54" s="134" t="s">
        <v>144</v>
      </c>
      <c r="E54" s="135">
        <v>99.12</v>
      </c>
      <c r="F54" s="136">
        <v>4.4000000000000003E-3</v>
      </c>
      <c r="G54" s="135">
        <v>110.51</v>
      </c>
      <c r="H54" s="136">
        <v>0</v>
      </c>
    </row>
    <row r="55" spans="1:8" x14ac:dyDescent="0.25">
      <c r="A55" s="133" t="s">
        <v>7142</v>
      </c>
      <c r="B55" s="134">
        <v>103363</v>
      </c>
      <c r="C55" s="126" t="s">
        <v>6691</v>
      </c>
      <c r="D55" s="134" t="s">
        <v>144</v>
      </c>
      <c r="E55" s="135">
        <v>100.34</v>
      </c>
      <c r="F55" s="136">
        <v>4.4000000000000003E-3</v>
      </c>
      <c r="G55" s="135">
        <v>112.62</v>
      </c>
      <c r="H55" s="136">
        <v>0</v>
      </c>
    </row>
    <row r="56" spans="1:8" x14ac:dyDescent="0.25">
      <c r="A56" s="133" t="s">
        <v>7142</v>
      </c>
      <c r="B56" s="134">
        <v>103370</v>
      </c>
      <c r="C56" s="126" t="s">
        <v>6698</v>
      </c>
      <c r="D56" s="134" t="s">
        <v>144</v>
      </c>
      <c r="E56" s="135">
        <v>88.86</v>
      </c>
      <c r="F56" s="136">
        <v>5.0000000000000001E-3</v>
      </c>
      <c r="G56" s="135">
        <v>95.72</v>
      </c>
      <c r="H56" s="136">
        <v>0</v>
      </c>
    </row>
    <row r="57" spans="1:8" x14ac:dyDescent="0.25">
      <c r="A57" s="133" t="s">
        <v>7142</v>
      </c>
      <c r="B57" s="134">
        <v>103371</v>
      </c>
      <c r="C57" s="126" t="s">
        <v>6699</v>
      </c>
      <c r="D57" s="134" t="s">
        <v>144</v>
      </c>
      <c r="E57" s="135">
        <v>89.97</v>
      </c>
      <c r="F57" s="136">
        <v>4.8999999999999998E-3</v>
      </c>
      <c r="G57" s="135">
        <v>97.63</v>
      </c>
      <c r="H57" s="136">
        <v>0</v>
      </c>
    </row>
    <row r="58" spans="1:8" x14ac:dyDescent="0.25">
      <c r="A58" s="133" t="s">
        <v>7142</v>
      </c>
      <c r="B58" s="134">
        <v>103332</v>
      </c>
      <c r="C58" s="126" t="s">
        <v>3326</v>
      </c>
      <c r="D58" s="134" t="s">
        <v>144</v>
      </c>
      <c r="E58" s="135">
        <v>115.6</v>
      </c>
      <c r="F58" s="136">
        <v>2.5999999999999999E-3</v>
      </c>
      <c r="G58" s="135">
        <v>142.96</v>
      </c>
      <c r="H58" s="136">
        <v>0</v>
      </c>
    </row>
    <row r="59" spans="1:8" x14ac:dyDescent="0.25">
      <c r="A59" s="133" t="s">
        <v>7142</v>
      </c>
      <c r="B59" s="134">
        <v>103333</v>
      </c>
      <c r="C59" s="126" t="s">
        <v>3327</v>
      </c>
      <c r="D59" s="134" t="s">
        <v>144</v>
      </c>
      <c r="E59" s="135">
        <v>116.68</v>
      </c>
      <c r="F59" s="136">
        <v>2.5999999999999999E-3</v>
      </c>
      <c r="G59" s="135">
        <v>144.84</v>
      </c>
      <c r="H59" s="136">
        <v>0</v>
      </c>
    </row>
    <row r="60" spans="1:8" x14ac:dyDescent="0.25">
      <c r="A60" s="133" t="s">
        <v>7142</v>
      </c>
      <c r="B60" s="134">
        <v>103352</v>
      </c>
      <c r="C60" s="126" t="s">
        <v>6682</v>
      </c>
      <c r="D60" s="134" t="s">
        <v>144</v>
      </c>
      <c r="E60" s="135">
        <v>99.85</v>
      </c>
      <c r="F60" s="136">
        <v>3.0000000000000001E-3</v>
      </c>
      <c r="G60" s="135">
        <v>121.31</v>
      </c>
      <c r="H60" s="136">
        <v>0</v>
      </c>
    </row>
    <row r="61" spans="1:8" x14ac:dyDescent="0.25">
      <c r="A61" s="133" t="s">
        <v>7142</v>
      </c>
      <c r="B61" s="134">
        <v>103353</v>
      </c>
      <c r="C61" s="126" t="s">
        <v>6683</v>
      </c>
      <c r="D61" s="134" t="s">
        <v>144</v>
      </c>
      <c r="E61" s="135">
        <v>100.85</v>
      </c>
      <c r="F61" s="136">
        <v>3.0000000000000001E-3</v>
      </c>
      <c r="G61" s="135">
        <v>123.05</v>
      </c>
      <c r="H61" s="136">
        <v>0</v>
      </c>
    </row>
    <row r="62" spans="1:8" x14ac:dyDescent="0.25">
      <c r="A62" s="133" t="s">
        <v>7142</v>
      </c>
      <c r="B62" s="134">
        <v>103328</v>
      </c>
      <c r="C62" s="126" t="s">
        <v>3322</v>
      </c>
      <c r="D62" s="134" t="s">
        <v>144</v>
      </c>
      <c r="E62" s="135">
        <v>91.59</v>
      </c>
      <c r="F62" s="136">
        <v>2.3999999999999998E-3</v>
      </c>
      <c r="G62" s="135">
        <v>110.62</v>
      </c>
      <c r="H62" s="136">
        <v>0</v>
      </c>
    </row>
    <row r="63" spans="1:8" x14ac:dyDescent="0.25">
      <c r="A63" s="133" t="s">
        <v>7142</v>
      </c>
      <c r="B63" s="134">
        <v>103329</v>
      </c>
      <c r="C63" s="126" t="s">
        <v>3323</v>
      </c>
      <c r="D63" s="134" t="s">
        <v>144</v>
      </c>
      <c r="E63" s="135">
        <v>92.53</v>
      </c>
      <c r="F63" s="136">
        <v>2.3999999999999998E-3</v>
      </c>
      <c r="G63" s="135">
        <v>112.25</v>
      </c>
      <c r="H63" s="136">
        <v>0</v>
      </c>
    </row>
    <row r="64" spans="1:8" x14ac:dyDescent="0.25">
      <c r="A64" s="133" t="s">
        <v>7142</v>
      </c>
      <c r="B64" s="134">
        <v>103356</v>
      </c>
      <c r="C64" s="126" t="s">
        <v>3332</v>
      </c>
      <c r="D64" s="134" t="s">
        <v>144</v>
      </c>
      <c r="E64" s="135">
        <v>61.44</v>
      </c>
      <c r="F64" s="136">
        <v>3.5999999999999999E-3</v>
      </c>
      <c r="G64" s="135">
        <v>67.81</v>
      </c>
      <c r="H64" s="136">
        <v>0</v>
      </c>
    </row>
    <row r="65" spans="1:8" x14ac:dyDescent="0.25">
      <c r="A65" s="133" t="s">
        <v>7142</v>
      </c>
      <c r="B65" s="134">
        <v>103357</v>
      </c>
      <c r="C65" s="126" t="s">
        <v>3333</v>
      </c>
      <c r="D65" s="134" t="s">
        <v>144</v>
      </c>
      <c r="E65" s="135">
        <v>62.23</v>
      </c>
      <c r="F65" s="136">
        <v>3.5000000000000001E-3</v>
      </c>
      <c r="G65" s="135">
        <v>69.19</v>
      </c>
      <c r="H65" s="136">
        <v>0</v>
      </c>
    </row>
    <row r="66" spans="1:8" x14ac:dyDescent="0.25">
      <c r="A66" s="133" t="s">
        <v>7142</v>
      </c>
      <c r="B66" s="134">
        <v>103364</v>
      </c>
      <c r="C66" s="126" t="s">
        <v>6692</v>
      </c>
      <c r="D66" s="134" t="s">
        <v>144</v>
      </c>
      <c r="E66" s="135">
        <v>51.67</v>
      </c>
      <c r="F66" s="136">
        <v>8.5000000000000006E-3</v>
      </c>
      <c r="G66" s="135">
        <v>55.98</v>
      </c>
      <c r="H66" s="136">
        <v>0</v>
      </c>
    </row>
    <row r="67" spans="1:8" x14ac:dyDescent="0.25">
      <c r="A67" s="133" t="s">
        <v>7142</v>
      </c>
      <c r="B67" s="134">
        <v>103365</v>
      </c>
      <c r="C67" s="126" t="s">
        <v>6693</v>
      </c>
      <c r="D67" s="134" t="s">
        <v>144</v>
      </c>
      <c r="E67" s="135">
        <v>52.16</v>
      </c>
      <c r="F67" s="136">
        <v>4.1999999999999997E-3</v>
      </c>
      <c r="G67" s="135">
        <v>56.99</v>
      </c>
      <c r="H67" s="136">
        <v>0</v>
      </c>
    </row>
    <row r="68" spans="1:8" x14ac:dyDescent="0.25">
      <c r="A68" s="133" t="s">
        <v>7142</v>
      </c>
      <c r="B68" s="134">
        <v>103350</v>
      </c>
      <c r="C68" s="126" t="s">
        <v>3330</v>
      </c>
      <c r="D68" s="134" t="s">
        <v>144</v>
      </c>
      <c r="E68" s="135">
        <v>170.04</v>
      </c>
      <c r="F68" s="136">
        <v>2.5000000000000001E-3</v>
      </c>
      <c r="G68" s="135">
        <v>206.08</v>
      </c>
      <c r="H68" s="136">
        <v>0</v>
      </c>
    </row>
    <row r="69" spans="1:8" x14ac:dyDescent="0.25">
      <c r="A69" s="133" t="s">
        <v>7142</v>
      </c>
      <c r="B69" s="134">
        <v>103351</v>
      </c>
      <c r="C69" s="126" t="s">
        <v>3331</v>
      </c>
      <c r="D69" s="134" t="s">
        <v>144</v>
      </c>
      <c r="E69" s="135">
        <v>171.42</v>
      </c>
      <c r="F69" s="136">
        <v>2.5000000000000001E-3</v>
      </c>
      <c r="G69" s="135">
        <v>208.47</v>
      </c>
      <c r="H69" s="136">
        <v>0</v>
      </c>
    </row>
    <row r="70" spans="1:8" x14ac:dyDescent="0.25">
      <c r="A70" s="133" t="s">
        <v>7142</v>
      </c>
      <c r="B70" s="134">
        <v>103344</v>
      </c>
      <c r="C70" s="126" t="s">
        <v>6676</v>
      </c>
      <c r="D70" s="134" t="s">
        <v>144</v>
      </c>
      <c r="E70" s="135">
        <v>83.42</v>
      </c>
      <c r="F70" s="136">
        <v>5.3E-3</v>
      </c>
      <c r="G70" s="135">
        <v>90.54</v>
      </c>
      <c r="H70" s="136">
        <v>0</v>
      </c>
    </row>
    <row r="71" spans="1:8" x14ac:dyDescent="0.25">
      <c r="A71" s="133" t="s">
        <v>7142</v>
      </c>
      <c r="B71" s="134">
        <v>103345</v>
      </c>
      <c r="C71" s="126" t="s">
        <v>6677</v>
      </c>
      <c r="D71" s="134" t="s">
        <v>144</v>
      </c>
      <c r="E71" s="135">
        <v>84.68</v>
      </c>
      <c r="F71" s="136">
        <v>5.1999999999999998E-3</v>
      </c>
      <c r="G71" s="135">
        <v>92.72</v>
      </c>
      <c r="H71" s="136">
        <v>0</v>
      </c>
    </row>
    <row r="72" spans="1:8" x14ac:dyDescent="0.25">
      <c r="A72" s="133" t="s">
        <v>7142</v>
      </c>
      <c r="B72" s="134">
        <v>103348</v>
      </c>
      <c r="C72" s="126" t="s">
        <v>6680</v>
      </c>
      <c r="D72" s="134" t="s">
        <v>144</v>
      </c>
      <c r="E72" s="135">
        <v>70.97</v>
      </c>
      <c r="F72" s="136">
        <v>6.1999999999999998E-3</v>
      </c>
      <c r="G72" s="135">
        <v>75.5</v>
      </c>
      <c r="H72" s="136">
        <v>0</v>
      </c>
    </row>
    <row r="73" spans="1:8" x14ac:dyDescent="0.25">
      <c r="A73" s="133" t="s">
        <v>7142</v>
      </c>
      <c r="B73" s="134">
        <v>103349</v>
      </c>
      <c r="C73" s="126" t="s">
        <v>6681</v>
      </c>
      <c r="D73" s="134" t="s">
        <v>144</v>
      </c>
      <c r="E73" s="135">
        <v>72.12</v>
      </c>
      <c r="F73" s="136">
        <v>6.1000000000000004E-3</v>
      </c>
      <c r="G73" s="135">
        <v>77.489999999999995</v>
      </c>
      <c r="H73" s="136">
        <v>0</v>
      </c>
    </row>
    <row r="74" spans="1:8" x14ac:dyDescent="0.25">
      <c r="A74" s="133" t="s">
        <v>7142</v>
      </c>
      <c r="B74" s="134">
        <v>103346</v>
      </c>
      <c r="C74" s="126" t="s">
        <v>6678</v>
      </c>
      <c r="D74" s="134" t="s">
        <v>144</v>
      </c>
      <c r="E74" s="135">
        <v>92.14</v>
      </c>
      <c r="F74" s="136">
        <v>4.7999999999999996E-3</v>
      </c>
      <c r="G74" s="135">
        <v>101.52</v>
      </c>
      <c r="H74" s="136">
        <v>0</v>
      </c>
    </row>
    <row r="75" spans="1:8" x14ac:dyDescent="0.25">
      <c r="A75" s="133" t="s">
        <v>7142</v>
      </c>
      <c r="B75" s="134">
        <v>103347</v>
      </c>
      <c r="C75" s="126" t="s">
        <v>6679</v>
      </c>
      <c r="D75" s="134" t="s">
        <v>144</v>
      </c>
      <c r="E75" s="135">
        <v>93.49</v>
      </c>
      <c r="F75" s="136">
        <v>4.7000000000000002E-3</v>
      </c>
      <c r="G75" s="135">
        <v>103.85</v>
      </c>
      <c r="H75" s="136">
        <v>0</v>
      </c>
    </row>
    <row r="76" spans="1:8" x14ac:dyDescent="0.25">
      <c r="A76" s="133" t="s">
        <v>7142</v>
      </c>
      <c r="B76" s="134">
        <v>103324</v>
      </c>
      <c r="C76" s="126" t="s">
        <v>3318</v>
      </c>
      <c r="D76" s="134" t="s">
        <v>144</v>
      </c>
      <c r="E76" s="135">
        <v>80.209999999999994</v>
      </c>
      <c r="F76" s="136">
        <v>5.4999999999999997E-3</v>
      </c>
      <c r="G76" s="135">
        <v>85.78</v>
      </c>
      <c r="H76" s="136">
        <v>0</v>
      </c>
    </row>
    <row r="77" spans="1:8" x14ac:dyDescent="0.25">
      <c r="A77" s="133" t="s">
        <v>7142</v>
      </c>
      <c r="B77" s="134">
        <v>103325</v>
      </c>
      <c r="C77" s="126" t="s">
        <v>3319</v>
      </c>
      <c r="D77" s="134" t="s">
        <v>144</v>
      </c>
      <c r="E77" s="135">
        <v>81.430000000000007</v>
      </c>
      <c r="F77" s="136">
        <v>5.4000000000000003E-3</v>
      </c>
      <c r="G77" s="135">
        <v>87.89</v>
      </c>
      <c r="H77" s="136">
        <v>0</v>
      </c>
    </row>
    <row r="78" spans="1:8" x14ac:dyDescent="0.25">
      <c r="A78" s="133" t="s">
        <v>7142</v>
      </c>
      <c r="B78" s="134">
        <v>103326</v>
      </c>
      <c r="C78" s="126" t="s">
        <v>3320</v>
      </c>
      <c r="D78" s="134" t="s">
        <v>144</v>
      </c>
      <c r="E78" s="135">
        <v>94.69</v>
      </c>
      <c r="F78" s="136">
        <v>4.5999999999999999E-3</v>
      </c>
      <c r="G78" s="135">
        <v>100.71</v>
      </c>
      <c r="H78" s="136">
        <v>0</v>
      </c>
    </row>
    <row r="79" spans="1:8" x14ac:dyDescent="0.25">
      <c r="A79" s="133" t="s">
        <v>7142</v>
      </c>
      <c r="B79" s="134">
        <v>103327</v>
      </c>
      <c r="C79" s="126" t="s">
        <v>3321</v>
      </c>
      <c r="D79" s="134" t="s">
        <v>144</v>
      </c>
      <c r="E79" s="135">
        <v>96.12</v>
      </c>
      <c r="F79" s="136">
        <v>4.5999999999999999E-3</v>
      </c>
      <c r="G79" s="135">
        <v>103.18</v>
      </c>
      <c r="H79" s="136">
        <v>0</v>
      </c>
    </row>
    <row r="80" spans="1:8" x14ac:dyDescent="0.25">
      <c r="A80" s="133" t="s">
        <v>7142</v>
      </c>
      <c r="B80" s="134">
        <v>103322</v>
      </c>
      <c r="C80" s="126" t="s">
        <v>3316</v>
      </c>
      <c r="D80" s="134" t="s">
        <v>144</v>
      </c>
      <c r="E80" s="135">
        <v>60.42</v>
      </c>
      <c r="F80" s="136">
        <v>3.5999999999999999E-3</v>
      </c>
      <c r="G80" s="135">
        <v>63.5</v>
      </c>
      <c r="H80" s="136">
        <v>0</v>
      </c>
    </row>
    <row r="81" spans="1:8" x14ac:dyDescent="0.25">
      <c r="A81" s="133" t="s">
        <v>7142</v>
      </c>
      <c r="B81" s="134">
        <v>103323</v>
      </c>
      <c r="C81" s="126" t="s">
        <v>3317</v>
      </c>
      <c r="D81" s="134" t="s">
        <v>144</v>
      </c>
      <c r="E81" s="135">
        <v>61.49</v>
      </c>
      <c r="F81" s="136">
        <v>3.5999999999999999E-3</v>
      </c>
      <c r="G81" s="135">
        <v>65.36</v>
      </c>
      <c r="H81" s="136">
        <v>0</v>
      </c>
    </row>
    <row r="82" spans="1:8" x14ac:dyDescent="0.25">
      <c r="A82" s="133" t="s">
        <v>7142</v>
      </c>
      <c r="B82" s="134">
        <v>103338</v>
      </c>
      <c r="C82" s="126" t="s">
        <v>14042</v>
      </c>
      <c r="D82" s="134" t="s">
        <v>144</v>
      </c>
      <c r="E82" s="135">
        <v>117.62</v>
      </c>
      <c r="F82" s="136">
        <v>3.7000000000000002E-3</v>
      </c>
      <c r="G82" s="135">
        <v>126.39</v>
      </c>
      <c r="H82" s="136">
        <v>0</v>
      </c>
    </row>
    <row r="83" spans="1:8" x14ac:dyDescent="0.25">
      <c r="A83" s="133" t="s">
        <v>7142</v>
      </c>
      <c r="B83" s="134">
        <v>103339</v>
      </c>
      <c r="C83" s="126" t="s">
        <v>14043</v>
      </c>
      <c r="D83" s="134" t="s">
        <v>144</v>
      </c>
      <c r="E83" s="135">
        <v>118.68</v>
      </c>
      <c r="F83" s="136">
        <v>3.7000000000000002E-3</v>
      </c>
      <c r="G83" s="135">
        <v>128.21</v>
      </c>
      <c r="H83" s="136">
        <v>0</v>
      </c>
    </row>
    <row r="84" spans="1:8" x14ac:dyDescent="0.25">
      <c r="A84" s="133" t="s">
        <v>7142</v>
      </c>
      <c r="B84" s="134">
        <v>103340</v>
      </c>
      <c r="C84" s="126" t="s">
        <v>14044</v>
      </c>
      <c r="D84" s="134" t="s">
        <v>144</v>
      </c>
      <c r="E84" s="135">
        <v>143.13999999999999</v>
      </c>
      <c r="F84" s="136">
        <v>3.0999999999999999E-3</v>
      </c>
      <c r="G84" s="135">
        <v>151.56</v>
      </c>
      <c r="H84" s="136">
        <v>0</v>
      </c>
    </row>
    <row r="85" spans="1:8" x14ac:dyDescent="0.25">
      <c r="A85" s="133" t="s">
        <v>7142</v>
      </c>
      <c r="B85" s="134">
        <v>103341</v>
      </c>
      <c r="C85" s="126" t="s">
        <v>14045</v>
      </c>
      <c r="D85" s="134" t="s">
        <v>144</v>
      </c>
      <c r="E85" s="135">
        <v>144.47</v>
      </c>
      <c r="F85" s="136">
        <v>3.0000000000000001E-3</v>
      </c>
      <c r="G85" s="135">
        <v>153.85</v>
      </c>
      <c r="H85" s="136">
        <v>0</v>
      </c>
    </row>
    <row r="86" spans="1:8" x14ac:dyDescent="0.25">
      <c r="A86" s="133" t="s">
        <v>7142</v>
      </c>
      <c r="B86" s="134">
        <v>103336</v>
      </c>
      <c r="C86" s="126" t="s">
        <v>14046</v>
      </c>
      <c r="D86" s="134" t="s">
        <v>144</v>
      </c>
      <c r="E86" s="135">
        <v>89.84</v>
      </c>
      <c r="F86" s="136">
        <v>2.3999999999999998E-3</v>
      </c>
      <c r="G86" s="135">
        <v>95.75</v>
      </c>
      <c r="H86" s="136">
        <v>0</v>
      </c>
    </row>
    <row r="87" spans="1:8" x14ac:dyDescent="0.25">
      <c r="A87" s="133" t="s">
        <v>7142</v>
      </c>
      <c r="B87" s="134">
        <v>103337</v>
      </c>
      <c r="C87" s="126" t="s">
        <v>14047</v>
      </c>
      <c r="D87" s="134" t="s">
        <v>144</v>
      </c>
      <c r="E87" s="135">
        <v>90.74</v>
      </c>
      <c r="F87" s="136">
        <v>2.3999999999999998E-3</v>
      </c>
      <c r="G87" s="135">
        <v>97.31</v>
      </c>
      <c r="H87" s="136">
        <v>0</v>
      </c>
    </row>
    <row r="88" spans="1:8" x14ac:dyDescent="0.25">
      <c r="A88" s="133" t="s">
        <v>7142</v>
      </c>
      <c r="B88" s="134">
        <v>103342</v>
      </c>
      <c r="C88" s="126" t="s">
        <v>14048</v>
      </c>
      <c r="D88" s="134" t="s">
        <v>144</v>
      </c>
      <c r="E88" s="135">
        <v>122.52</v>
      </c>
      <c r="F88" s="136">
        <v>3.5999999999999999E-3</v>
      </c>
      <c r="G88" s="135">
        <v>127.08</v>
      </c>
      <c r="H88" s="136">
        <v>0</v>
      </c>
    </row>
    <row r="89" spans="1:8" x14ac:dyDescent="0.25">
      <c r="A89" s="133" t="s">
        <v>7142</v>
      </c>
      <c r="B89" s="134">
        <v>103343</v>
      </c>
      <c r="C89" s="126" t="s">
        <v>14049</v>
      </c>
      <c r="D89" s="134" t="s">
        <v>144</v>
      </c>
      <c r="E89" s="135">
        <v>123.69</v>
      </c>
      <c r="F89" s="136">
        <v>3.5999999999999999E-3</v>
      </c>
      <c r="G89" s="135">
        <v>129.1</v>
      </c>
      <c r="H89" s="136">
        <v>0</v>
      </c>
    </row>
    <row r="90" spans="1:8" x14ac:dyDescent="0.25">
      <c r="A90" s="133" t="s">
        <v>7142</v>
      </c>
      <c r="B90" s="134">
        <v>103318</v>
      </c>
      <c r="C90" s="126" t="s">
        <v>14050</v>
      </c>
      <c r="D90" s="134" t="s">
        <v>144</v>
      </c>
      <c r="E90" s="135">
        <v>104.47</v>
      </c>
      <c r="F90" s="136">
        <v>4.1999999999999997E-3</v>
      </c>
      <c r="G90" s="135">
        <v>109.21</v>
      </c>
      <c r="H90" s="136">
        <v>0</v>
      </c>
    </row>
    <row r="91" spans="1:8" x14ac:dyDescent="0.25">
      <c r="A91" s="133" t="s">
        <v>7142</v>
      </c>
      <c r="B91" s="134">
        <v>103319</v>
      </c>
      <c r="C91" s="126" t="s">
        <v>3339</v>
      </c>
      <c r="D91" s="134" t="s">
        <v>144</v>
      </c>
      <c r="E91" s="135">
        <v>105.53</v>
      </c>
      <c r="F91" s="136">
        <v>4.1999999999999997E-3</v>
      </c>
      <c r="G91" s="135">
        <v>111.03</v>
      </c>
      <c r="H91" s="136">
        <v>0</v>
      </c>
    </row>
    <row r="92" spans="1:8" x14ac:dyDescent="0.25">
      <c r="A92" s="133" t="s">
        <v>7142</v>
      </c>
      <c r="B92" s="134">
        <v>103320</v>
      </c>
      <c r="C92" s="126" t="s">
        <v>3340</v>
      </c>
      <c r="D92" s="134" t="s">
        <v>144</v>
      </c>
      <c r="E92" s="135">
        <v>126.08</v>
      </c>
      <c r="F92" s="136">
        <v>3.5000000000000001E-3</v>
      </c>
      <c r="G92" s="135">
        <v>130.29</v>
      </c>
      <c r="H92" s="136">
        <v>0</v>
      </c>
    </row>
    <row r="93" spans="1:8" x14ac:dyDescent="0.25">
      <c r="A93" s="133" t="s">
        <v>7142</v>
      </c>
      <c r="B93" s="134">
        <v>103321</v>
      </c>
      <c r="C93" s="126" t="s">
        <v>3341</v>
      </c>
      <c r="D93" s="134" t="s">
        <v>144</v>
      </c>
      <c r="E93" s="135">
        <v>127.41</v>
      </c>
      <c r="F93" s="136">
        <v>3.5000000000000001E-3</v>
      </c>
      <c r="G93" s="135">
        <v>132.58000000000001</v>
      </c>
      <c r="H93" s="136">
        <v>0</v>
      </c>
    </row>
    <row r="94" spans="1:8" x14ac:dyDescent="0.25">
      <c r="A94" s="133" t="s">
        <v>7142</v>
      </c>
      <c r="B94" s="134">
        <v>103316</v>
      </c>
      <c r="C94" s="126" t="s">
        <v>3337</v>
      </c>
      <c r="D94" s="134" t="s">
        <v>144</v>
      </c>
      <c r="E94" s="135">
        <v>80.930000000000007</v>
      </c>
      <c r="F94" s="136">
        <v>2.7000000000000001E-3</v>
      </c>
      <c r="G94" s="135">
        <v>83.73</v>
      </c>
      <c r="H94" s="136">
        <v>0</v>
      </c>
    </row>
    <row r="95" spans="1:8" x14ac:dyDescent="0.25">
      <c r="A95" s="133" t="s">
        <v>7142</v>
      </c>
      <c r="B95" s="134">
        <v>103317</v>
      </c>
      <c r="C95" s="126" t="s">
        <v>3338</v>
      </c>
      <c r="D95" s="134" t="s">
        <v>144</v>
      </c>
      <c r="E95" s="135">
        <v>81.83</v>
      </c>
      <c r="F95" s="136">
        <v>2.7000000000000001E-3</v>
      </c>
      <c r="G95" s="135">
        <v>85.29</v>
      </c>
      <c r="H95" s="136">
        <v>0</v>
      </c>
    </row>
    <row r="96" spans="1:8" x14ac:dyDescent="0.25">
      <c r="A96" s="133" t="s">
        <v>7143</v>
      </c>
      <c r="B96" s="134">
        <v>101166</v>
      </c>
      <c r="C96" s="126" t="s">
        <v>1733</v>
      </c>
      <c r="D96" s="134" t="s">
        <v>1007</v>
      </c>
      <c r="E96" s="135">
        <v>663.84</v>
      </c>
      <c r="F96" s="136">
        <v>0</v>
      </c>
      <c r="G96" s="135">
        <v>736.33</v>
      </c>
      <c r="H96" s="136">
        <v>0</v>
      </c>
    </row>
    <row r="97" spans="1:8" x14ac:dyDescent="0.25">
      <c r="A97" s="133" t="s">
        <v>7143</v>
      </c>
      <c r="B97" s="134">
        <v>101165</v>
      </c>
      <c r="C97" s="126" t="s">
        <v>1732</v>
      </c>
      <c r="D97" s="134" t="s">
        <v>1007</v>
      </c>
      <c r="E97" s="135">
        <v>1035.22</v>
      </c>
      <c r="F97" s="136">
        <v>0</v>
      </c>
      <c r="G97" s="135">
        <v>1090.8800000000001</v>
      </c>
      <c r="H97" s="136">
        <v>0</v>
      </c>
    </row>
    <row r="98" spans="1:8" x14ac:dyDescent="0.25">
      <c r="A98" s="133" t="s">
        <v>7143</v>
      </c>
      <c r="B98" s="134">
        <v>101163</v>
      </c>
      <c r="C98" s="126" t="s">
        <v>3350</v>
      </c>
      <c r="D98" s="134" t="s">
        <v>144</v>
      </c>
      <c r="E98" s="135">
        <v>672.06</v>
      </c>
      <c r="F98" s="136">
        <v>0.75919999999999999</v>
      </c>
      <c r="G98" s="135">
        <v>733.23</v>
      </c>
      <c r="H98" s="136">
        <v>0</v>
      </c>
    </row>
    <row r="99" spans="1:8" x14ac:dyDescent="0.25">
      <c r="A99" s="133" t="s">
        <v>7143</v>
      </c>
      <c r="B99" s="134">
        <v>101164</v>
      </c>
      <c r="C99" s="126" t="s">
        <v>3351</v>
      </c>
      <c r="D99" s="134" t="s">
        <v>144</v>
      </c>
      <c r="E99" s="135">
        <v>682.32</v>
      </c>
      <c r="F99" s="136">
        <v>0.75690000000000002</v>
      </c>
      <c r="G99" s="135">
        <v>743.18</v>
      </c>
      <c r="H99" s="136">
        <v>0</v>
      </c>
    </row>
    <row r="100" spans="1:8" x14ac:dyDescent="0.25">
      <c r="A100" s="133" t="s">
        <v>7143</v>
      </c>
      <c r="B100" s="134">
        <v>101162</v>
      </c>
      <c r="C100" s="126" t="s">
        <v>3336</v>
      </c>
      <c r="D100" s="134" t="s">
        <v>144</v>
      </c>
      <c r="E100" s="135">
        <v>154.69</v>
      </c>
      <c r="F100" s="136">
        <v>0</v>
      </c>
      <c r="G100" s="135">
        <v>176.35</v>
      </c>
      <c r="H100" s="136">
        <v>0</v>
      </c>
    </row>
    <row r="101" spans="1:8" x14ac:dyDescent="0.25">
      <c r="A101" s="133" t="s">
        <v>7143</v>
      </c>
      <c r="B101" s="134">
        <v>101161</v>
      </c>
      <c r="C101" s="126" t="s">
        <v>3349</v>
      </c>
      <c r="D101" s="134" t="s">
        <v>144</v>
      </c>
      <c r="E101" s="135">
        <v>244.43</v>
      </c>
      <c r="F101" s="136">
        <v>0</v>
      </c>
      <c r="G101" s="135">
        <v>248.77</v>
      </c>
      <c r="H101" s="136">
        <v>0</v>
      </c>
    </row>
    <row r="102" spans="1:8" x14ac:dyDescent="0.25">
      <c r="A102" s="133" t="s">
        <v>7143</v>
      </c>
      <c r="B102" s="134">
        <v>101160</v>
      </c>
      <c r="C102" s="126" t="s">
        <v>14051</v>
      </c>
      <c r="D102" s="134" t="s">
        <v>144</v>
      </c>
      <c r="E102" s="135">
        <v>0</v>
      </c>
      <c r="F102" s="136"/>
      <c r="G102" s="135">
        <v>0</v>
      </c>
      <c r="H102" s="136"/>
    </row>
    <row r="103" spans="1:8" x14ac:dyDescent="0.25">
      <c r="A103" s="133" t="s">
        <v>7143</v>
      </c>
      <c r="B103" s="134">
        <v>101159</v>
      </c>
      <c r="C103" s="126" t="s">
        <v>3315</v>
      </c>
      <c r="D103" s="134" t="s">
        <v>144</v>
      </c>
      <c r="E103" s="135">
        <v>134.24</v>
      </c>
      <c r="F103" s="136">
        <v>0</v>
      </c>
      <c r="G103" s="135">
        <v>153.62</v>
      </c>
      <c r="H103" s="136">
        <v>0</v>
      </c>
    </row>
    <row r="104" spans="1:8" x14ac:dyDescent="0.25">
      <c r="A104" s="133" t="s">
        <v>7143</v>
      </c>
      <c r="B104" s="134">
        <v>101154</v>
      </c>
      <c r="C104" s="126" t="s">
        <v>3358</v>
      </c>
      <c r="D104" s="134" t="s">
        <v>144</v>
      </c>
      <c r="E104" s="135">
        <v>127.51</v>
      </c>
      <c r="F104" s="136">
        <v>0.69059999999999999</v>
      </c>
      <c r="G104" s="135">
        <v>138.53</v>
      </c>
      <c r="H104" s="136">
        <v>0</v>
      </c>
    </row>
    <row r="105" spans="1:8" x14ac:dyDescent="0.25">
      <c r="A105" s="133" t="s">
        <v>7143</v>
      </c>
      <c r="B105" s="134">
        <v>101155</v>
      </c>
      <c r="C105" s="126" t="s">
        <v>3359</v>
      </c>
      <c r="D105" s="134" t="s">
        <v>144</v>
      </c>
      <c r="E105" s="135">
        <v>179.26</v>
      </c>
      <c r="F105" s="136">
        <v>0.72160000000000002</v>
      </c>
      <c r="G105" s="135">
        <v>194.19</v>
      </c>
      <c r="H105" s="136">
        <v>0</v>
      </c>
    </row>
    <row r="106" spans="1:8" x14ac:dyDescent="0.25">
      <c r="A106" s="133" t="s">
        <v>7143</v>
      </c>
      <c r="B106" s="134">
        <v>101156</v>
      </c>
      <c r="C106" s="126" t="s">
        <v>3360</v>
      </c>
      <c r="D106" s="134" t="s">
        <v>144</v>
      </c>
      <c r="E106" s="135">
        <v>263.33999999999997</v>
      </c>
      <c r="F106" s="136">
        <v>0.75239999999999996</v>
      </c>
      <c r="G106" s="135">
        <v>283.54000000000002</v>
      </c>
      <c r="H106" s="136">
        <v>0</v>
      </c>
    </row>
    <row r="107" spans="1:8" x14ac:dyDescent="0.25">
      <c r="A107" s="133" t="s">
        <v>7143</v>
      </c>
      <c r="B107" s="134">
        <v>101158</v>
      </c>
      <c r="C107" s="126" t="s">
        <v>3335</v>
      </c>
      <c r="D107" s="134" t="s">
        <v>144</v>
      </c>
      <c r="E107" s="135">
        <v>84.1</v>
      </c>
      <c r="F107" s="136">
        <v>0</v>
      </c>
      <c r="G107" s="135">
        <v>87.23</v>
      </c>
      <c r="H107" s="136">
        <v>0</v>
      </c>
    </row>
    <row r="108" spans="1:8" x14ac:dyDescent="0.25">
      <c r="A108" s="133" t="s">
        <v>7143</v>
      </c>
      <c r="B108" s="134">
        <v>101157</v>
      </c>
      <c r="C108" s="126" t="s">
        <v>3334</v>
      </c>
      <c r="D108" s="134" t="s">
        <v>144</v>
      </c>
      <c r="E108" s="135">
        <v>64.13</v>
      </c>
      <c r="F108" s="136">
        <v>0</v>
      </c>
      <c r="G108" s="135">
        <v>67.430000000000007</v>
      </c>
      <c r="H108" s="136">
        <v>0</v>
      </c>
    </row>
    <row r="109" spans="1:8" x14ac:dyDescent="0.25">
      <c r="A109" s="133" t="s">
        <v>7144</v>
      </c>
      <c r="B109" s="134">
        <v>87382</v>
      </c>
      <c r="C109" s="126" t="s">
        <v>3850</v>
      </c>
      <c r="D109" s="134" t="s">
        <v>1007</v>
      </c>
      <c r="E109" s="135">
        <v>1906.63</v>
      </c>
      <c r="F109" s="136">
        <v>0</v>
      </c>
      <c r="G109" s="135">
        <v>1758.64</v>
      </c>
      <c r="H109" s="136">
        <v>0</v>
      </c>
    </row>
    <row r="110" spans="1:8" x14ac:dyDescent="0.25">
      <c r="A110" s="133" t="s">
        <v>7144</v>
      </c>
      <c r="B110" s="134">
        <v>87383</v>
      </c>
      <c r="C110" s="126" t="s">
        <v>3851</v>
      </c>
      <c r="D110" s="134" t="s">
        <v>1007</v>
      </c>
      <c r="E110" s="135">
        <v>1899.77</v>
      </c>
      <c r="F110" s="136">
        <v>0</v>
      </c>
      <c r="G110" s="135">
        <v>1741.86</v>
      </c>
      <c r="H110" s="136">
        <v>0</v>
      </c>
    </row>
    <row r="111" spans="1:8" x14ac:dyDescent="0.25">
      <c r="A111" s="133" t="s">
        <v>7144</v>
      </c>
      <c r="B111" s="134">
        <v>87384</v>
      </c>
      <c r="C111" s="126" t="s">
        <v>3852</v>
      </c>
      <c r="D111" s="134" t="s">
        <v>1007</v>
      </c>
      <c r="E111" s="135">
        <v>1886.74</v>
      </c>
      <c r="F111" s="136">
        <v>0</v>
      </c>
      <c r="G111" s="135">
        <v>1721.63</v>
      </c>
      <c r="H111" s="136">
        <v>0</v>
      </c>
    </row>
    <row r="112" spans="1:8" x14ac:dyDescent="0.25">
      <c r="A112" s="133" t="s">
        <v>7144</v>
      </c>
      <c r="B112" s="134">
        <v>87398</v>
      </c>
      <c r="C112" s="126" t="s">
        <v>3865</v>
      </c>
      <c r="D112" s="134" t="s">
        <v>1007</v>
      </c>
      <c r="E112" s="135">
        <v>2095.04</v>
      </c>
      <c r="F112" s="136">
        <v>0</v>
      </c>
      <c r="G112" s="135">
        <v>2031.31</v>
      </c>
      <c r="H112" s="136">
        <v>0</v>
      </c>
    </row>
    <row r="113" spans="1:8" x14ac:dyDescent="0.25">
      <c r="A113" s="133" t="s">
        <v>7144</v>
      </c>
      <c r="B113" s="134">
        <v>87395</v>
      </c>
      <c r="C113" s="126" t="s">
        <v>3862</v>
      </c>
      <c r="D113" s="134" t="s">
        <v>1007</v>
      </c>
      <c r="E113" s="135">
        <v>3697.93</v>
      </c>
      <c r="F113" s="136">
        <v>0</v>
      </c>
      <c r="G113" s="135">
        <v>3393</v>
      </c>
      <c r="H113" s="136">
        <v>0</v>
      </c>
    </row>
    <row r="114" spans="1:8" x14ac:dyDescent="0.25">
      <c r="A114" s="133" t="s">
        <v>7144</v>
      </c>
      <c r="B114" s="134">
        <v>87396</v>
      </c>
      <c r="C114" s="126" t="s">
        <v>3863</v>
      </c>
      <c r="D114" s="134" t="s">
        <v>1007</v>
      </c>
      <c r="E114" s="135">
        <v>3717.09</v>
      </c>
      <c r="F114" s="136">
        <v>0</v>
      </c>
      <c r="G114" s="135">
        <v>3398.13</v>
      </c>
      <c r="H114" s="136">
        <v>0</v>
      </c>
    </row>
    <row r="115" spans="1:8" x14ac:dyDescent="0.25">
      <c r="A115" s="133" t="s">
        <v>7144</v>
      </c>
      <c r="B115" s="134">
        <v>87397</v>
      </c>
      <c r="C115" s="126" t="s">
        <v>3864</v>
      </c>
      <c r="D115" s="134" t="s">
        <v>1007</v>
      </c>
      <c r="E115" s="135">
        <v>3734.23</v>
      </c>
      <c r="F115" s="136">
        <v>0</v>
      </c>
      <c r="G115" s="135">
        <v>3405.18</v>
      </c>
      <c r="H115" s="136">
        <v>0</v>
      </c>
    </row>
    <row r="116" spans="1:8" x14ac:dyDescent="0.25">
      <c r="A116" s="133" t="s">
        <v>7144</v>
      </c>
      <c r="B116" s="134">
        <v>87402</v>
      </c>
      <c r="C116" s="126" t="s">
        <v>3868</v>
      </c>
      <c r="D116" s="134" t="s">
        <v>1007</v>
      </c>
      <c r="E116" s="135">
        <v>3939.01</v>
      </c>
      <c r="F116" s="136">
        <v>0</v>
      </c>
      <c r="G116" s="135">
        <v>3736.92</v>
      </c>
      <c r="H116" s="136">
        <v>0</v>
      </c>
    </row>
    <row r="117" spans="1:8" x14ac:dyDescent="0.25">
      <c r="A117" s="133" t="s">
        <v>7144</v>
      </c>
      <c r="B117" s="134">
        <v>87391</v>
      </c>
      <c r="C117" s="126" t="s">
        <v>3859</v>
      </c>
      <c r="D117" s="134" t="s">
        <v>1007</v>
      </c>
      <c r="E117" s="135">
        <v>5867.95</v>
      </c>
      <c r="F117" s="136">
        <v>0</v>
      </c>
      <c r="G117" s="135">
        <v>5347.97</v>
      </c>
      <c r="H117" s="136">
        <v>0</v>
      </c>
    </row>
    <row r="118" spans="1:8" x14ac:dyDescent="0.25">
      <c r="A118" s="133" t="s">
        <v>7144</v>
      </c>
      <c r="B118" s="134">
        <v>87393</v>
      </c>
      <c r="C118" s="126" t="s">
        <v>3860</v>
      </c>
      <c r="D118" s="134" t="s">
        <v>1007</v>
      </c>
      <c r="E118" s="135">
        <v>5916.26</v>
      </c>
      <c r="F118" s="136">
        <v>0</v>
      </c>
      <c r="G118" s="135">
        <v>5379.36</v>
      </c>
      <c r="H118" s="136">
        <v>0</v>
      </c>
    </row>
    <row r="119" spans="1:8" x14ac:dyDescent="0.25">
      <c r="A119" s="133" t="s">
        <v>7144</v>
      </c>
      <c r="B119" s="134">
        <v>87394</v>
      </c>
      <c r="C119" s="126" t="s">
        <v>3861</v>
      </c>
      <c r="D119" s="134" t="s">
        <v>1007</v>
      </c>
      <c r="E119" s="135">
        <v>5961.23</v>
      </c>
      <c r="F119" s="136">
        <v>0</v>
      </c>
      <c r="G119" s="135">
        <v>5411.49</v>
      </c>
      <c r="H119" s="136">
        <v>0</v>
      </c>
    </row>
    <row r="120" spans="1:8" x14ac:dyDescent="0.25">
      <c r="A120" s="133" t="s">
        <v>7144</v>
      </c>
      <c r="B120" s="134">
        <v>87401</v>
      </c>
      <c r="C120" s="126" t="s">
        <v>3867</v>
      </c>
      <c r="D120" s="134" t="s">
        <v>1007</v>
      </c>
      <c r="E120" s="135">
        <v>6153.46</v>
      </c>
      <c r="F120" s="136">
        <v>0</v>
      </c>
      <c r="G120" s="135">
        <v>5731.92</v>
      </c>
      <c r="H120" s="136">
        <v>0</v>
      </c>
    </row>
    <row r="121" spans="1:8" x14ac:dyDescent="0.25">
      <c r="A121" s="133" t="s">
        <v>7144</v>
      </c>
      <c r="B121" s="134">
        <v>87407</v>
      </c>
      <c r="C121" s="126" t="s">
        <v>3870</v>
      </c>
      <c r="D121" s="134" t="s">
        <v>1007</v>
      </c>
      <c r="E121" s="135">
        <v>1942.71</v>
      </c>
      <c r="F121" s="136">
        <v>0</v>
      </c>
      <c r="G121" s="135">
        <v>1791.57</v>
      </c>
      <c r="H121" s="136">
        <v>0</v>
      </c>
    </row>
    <row r="122" spans="1:8" x14ac:dyDescent="0.25">
      <c r="A122" s="133" t="s">
        <v>7144</v>
      </c>
      <c r="B122" s="134">
        <v>87408</v>
      </c>
      <c r="C122" s="126" t="s">
        <v>6972</v>
      </c>
      <c r="D122" s="134" t="s">
        <v>1007</v>
      </c>
      <c r="E122" s="135">
        <v>1926.37</v>
      </c>
      <c r="F122" s="136">
        <v>0</v>
      </c>
      <c r="G122" s="135">
        <v>1765.41</v>
      </c>
      <c r="H122" s="136">
        <v>0</v>
      </c>
    </row>
    <row r="123" spans="1:8" x14ac:dyDescent="0.25">
      <c r="A123" s="133" t="s">
        <v>7144</v>
      </c>
      <c r="B123" s="134">
        <v>87404</v>
      </c>
      <c r="C123" s="126" t="s">
        <v>3869</v>
      </c>
      <c r="D123" s="134" t="s">
        <v>1007</v>
      </c>
      <c r="E123" s="135">
        <v>5493.42</v>
      </c>
      <c r="F123" s="136">
        <v>0</v>
      </c>
      <c r="G123" s="135">
        <v>5010.72</v>
      </c>
      <c r="H123" s="136">
        <v>0</v>
      </c>
    </row>
    <row r="124" spans="1:8" x14ac:dyDescent="0.25">
      <c r="A124" s="133" t="s">
        <v>7144</v>
      </c>
      <c r="B124" s="134">
        <v>87405</v>
      </c>
      <c r="C124" s="126" t="s">
        <v>6971</v>
      </c>
      <c r="D124" s="134" t="s">
        <v>1007</v>
      </c>
      <c r="E124" s="135">
        <v>5501.04</v>
      </c>
      <c r="F124" s="136">
        <v>0</v>
      </c>
      <c r="G124" s="135">
        <v>5000.6099999999997</v>
      </c>
      <c r="H124" s="136">
        <v>0</v>
      </c>
    </row>
    <row r="125" spans="1:8" x14ac:dyDescent="0.25">
      <c r="A125" s="133" t="s">
        <v>7144</v>
      </c>
      <c r="B125" s="134">
        <v>87388</v>
      </c>
      <c r="C125" s="126" t="s">
        <v>3856</v>
      </c>
      <c r="D125" s="134" t="s">
        <v>1007</v>
      </c>
      <c r="E125" s="135">
        <v>5283.2</v>
      </c>
      <c r="F125" s="136">
        <v>0</v>
      </c>
      <c r="G125" s="135">
        <v>4798.1899999999996</v>
      </c>
      <c r="H125" s="136">
        <v>0</v>
      </c>
    </row>
    <row r="126" spans="1:8" x14ac:dyDescent="0.25">
      <c r="A126" s="133" t="s">
        <v>7144</v>
      </c>
      <c r="B126" s="134">
        <v>87389</v>
      </c>
      <c r="C126" s="126" t="s">
        <v>3857</v>
      </c>
      <c r="D126" s="134" t="s">
        <v>1007</v>
      </c>
      <c r="E126" s="135">
        <v>5300.14</v>
      </c>
      <c r="F126" s="136">
        <v>0</v>
      </c>
      <c r="G126" s="135">
        <v>4802.21</v>
      </c>
      <c r="H126" s="136">
        <v>0</v>
      </c>
    </row>
    <row r="127" spans="1:8" x14ac:dyDescent="0.25">
      <c r="A127" s="133" t="s">
        <v>7144</v>
      </c>
      <c r="B127" s="134">
        <v>87390</v>
      </c>
      <c r="C127" s="126" t="s">
        <v>3858</v>
      </c>
      <c r="D127" s="134" t="s">
        <v>1007</v>
      </c>
      <c r="E127" s="135">
        <v>5322.1</v>
      </c>
      <c r="F127" s="136">
        <v>0</v>
      </c>
      <c r="G127" s="135">
        <v>4813.76</v>
      </c>
      <c r="H127" s="136">
        <v>0</v>
      </c>
    </row>
    <row r="128" spans="1:8" x14ac:dyDescent="0.25">
      <c r="A128" s="133" t="s">
        <v>7144</v>
      </c>
      <c r="B128" s="134">
        <v>87385</v>
      </c>
      <c r="C128" s="126" t="s">
        <v>3853</v>
      </c>
      <c r="D128" s="134" t="s">
        <v>1007</v>
      </c>
      <c r="E128" s="135">
        <v>2218.67</v>
      </c>
      <c r="F128" s="136">
        <v>0</v>
      </c>
      <c r="G128" s="135">
        <v>2058.8000000000002</v>
      </c>
      <c r="H128" s="136">
        <v>0</v>
      </c>
    </row>
    <row r="129" spans="1:8" x14ac:dyDescent="0.25">
      <c r="A129" s="133" t="s">
        <v>7144</v>
      </c>
      <c r="B129" s="134">
        <v>87386</v>
      </c>
      <c r="C129" s="126" t="s">
        <v>3854</v>
      </c>
      <c r="D129" s="134" t="s">
        <v>1007</v>
      </c>
      <c r="E129" s="135">
        <v>2205.5700000000002</v>
      </c>
      <c r="F129" s="136">
        <v>0</v>
      </c>
      <c r="G129" s="135">
        <v>2032.8</v>
      </c>
      <c r="H129" s="136">
        <v>0</v>
      </c>
    </row>
    <row r="130" spans="1:8" x14ac:dyDescent="0.25">
      <c r="A130" s="133" t="s">
        <v>7144</v>
      </c>
      <c r="B130" s="134">
        <v>87387</v>
      </c>
      <c r="C130" s="126" t="s">
        <v>3855</v>
      </c>
      <c r="D130" s="134" t="s">
        <v>1007</v>
      </c>
      <c r="E130" s="135">
        <v>2194.1999999999998</v>
      </c>
      <c r="F130" s="136">
        <v>0</v>
      </c>
      <c r="G130" s="135">
        <v>2013.62</v>
      </c>
      <c r="H130" s="136">
        <v>0</v>
      </c>
    </row>
    <row r="131" spans="1:8" x14ac:dyDescent="0.25">
      <c r="A131" s="133" t="s">
        <v>7144</v>
      </c>
      <c r="B131" s="134">
        <v>87399</v>
      </c>
      <c r="C131" s="126" t="s">
        <v>3866</v>
      </c>
      <c r="D131" s="134" t="s">
        <v>1007</v>
      </c>
      <c r="E131" s="135">
        <v>2406.48</v>
      </c>
      <c r="F131" s="136">
        <v>0</v>
      </c>
      <c r="G131" s="135">
        <v>2333.21</v>
      </c>
      <c r="H131" s="136">
        <v>0</v>
      </c>
    </row>
    <row r="132" spans="1:8" x14ac:dyDescent="0.25">
      <c r="A132" s="133" t="s">
        <v>7144</v>
      </c>
      <c r="B132" s="134">
        <v>88627</v>
      </c>
      <c r="C132" s="126" t="s">
        <v>3873</v>
      </c>
      <c r="D132" s="134" t="s">
        <v>1007</v>
      </c>
      <c r="E132" s="135">
        <v>643.09</v>
      </c>
      <c r="F132" s="136">
        <v>0</v>
      </c>
      <c r="G132" s="135">
        <v>648.19000000000005</v>
      </c>
      <c r="H132" s="136">
        <v>0</v>
      </c>
    </row>
    <row r="133" spans="1:8" x14ac:dyDescent="0.25">
      <c r="A133" s="133" t="s">
        <v>7144</v>
      </c>
      <c r="B133" s="134">
        <v>100463</v>
      </c>
      <c r="C133" s="126" t="s">
        <v>14052</v>
      </c>
      <c r="D133" s="134" t="s">
        <v>1007</v>
      </c>
      <c r="E133" s="135">
        <v>0</v>
      </c>
      <c r="F133" s="136"/>
      <c r="G133" s="135">
        <v>0</v>
      </c>
      <c r="H133" s="136"/>
    </row>
    <row r="134" spans="1:8" x14ac:dyDescent="0.25">
      <c r="A134" s="133" t="s">
        <v>7144</v>
      </c>
      <c r="B134" s="134">
        <v>88626</v>
      </c>
      <c r="C134" s="126" t="s">
        <v>3872</v>
      </c>
      <c r="D134" s="134" t="s">
        <v>1007</v>
      </c>
      <c r="E134" s="135">
        <v>563.41</v>
      </c>
      <c r="F134" s="136">
        <v>0</v>
      </c>
      <c r="G134" s="135">
        <v>512.62</v>
      </c>
      <c r="H134" s="136">
        <v>0</v>
      </c>
    </row>
    <row r="135" spans="1:8" x14ac:dyDescent="0.25">
      <c r="A135" s="133" t="s">
        <v>7144</v>
      </c>
      <c r="B135" s="134">
        <v>100488</v>
      </c>
      <c r="C135" s="126" t="s">
        <v>3895</v>
      </c>
      <c r="D135" s="134" t="s">
        <v>1007</v>
      </c>
      <c r="E135" s="135">
        <v>548.95000000000005</v>
      </c>
      <c r="F135" s="136">
        <v>0</v>
      </c>
      <c r="G135" s="135">
        <v>494.07</v>
      </c>
      <c r="H135" s="136">
        <v>0</v>
      </c>
    </row>
    <row r="136" spans="1:8" x14ac:dyDescent="0.25">
      <c r="A136" s="133" t="s">
        <v>7144</v>
      </c>
      <c r="B136" s="134">
        <v>100464</v>
      </c>
      <c r="C136" s="126" t="s">
        <v>14053</v>
      </c>
      <c r="D136" s="134" t="s">
        <v>1007</v>
      </c>
      <c r="E136" s="135">
        <v>594.30999999999995</v>
      </c>
      <c r="F136" s="136">
        <v>0</v>
      </c>
      <c r="G136" s="135">
        <v>557.1</v>
      </c>
      <c r="H136" s="136">
        <v>0</v>
      </c>
    </row>
    <row r="137" spans="1:8" x14ac:dyDescent="0.25">
      <c r="A137" s="133" t="s">
        <v>7144</v>
      </c>
      <c r="B137" s="134">
        <v>100465</v>
      </c>
      <c r="C137" s="126" t="s">
        <v>14054</v>
      </c>
      <c r="D137" s="134" t="s">
        <v>1007</v>
      </c>
      <c r="E137" s="135">
        <v>549.42999999999995</v>
      </c>
      <c r="F137" s="136">
        <v>0</v>
      </c>
      <c r="G137" s="135">
        <v>496.73</v>
      </c>
      <c r="H137" s="136">
        <v>0</v>
      </c>
    </row>
    <row r="138" spans="1:8" x14ac:dyDescent="0.25">
      <c r="A138" s="133" t="s">
        <v>7144</v>
      </c>
      <c r="B138" s="134">
        <v>100466</v>
      </c>
      <c r="C138" s="126" t="s">
        <v>14055</v>
      </c>
      <c r="D138" s="134" t="s">
        <v>1007</v>
      </c>
      <c r="E138" s="135">
        <v>524.51</v>
      </c>
      <c r="F138" s="136">
        <v>0</v>
      </c>
      <c r="G138" s="135">
        <v>465.25</v>
      </c>
      <c r="H138" s="136">
        <v>0</v>
      </c>
    </row>
    <row r="139" spans="1:8" x14ac:dyDescent="0.25">
      <c r="A139" s="133" t="s">
        <v>7144</v>
      </c>
      <c r="B139" s="134">
        <v>87368</v>
      </c>
      <c r="C139" s="126" t="s">
        <v>3836</v>
      </c>
      <c r="D139" s="134" t="s">
        <v>1007</v>
      </c>
      <c r="E139" s="135">
        <v>669.06</v>
      </c>
      <c r="F139" s="136">
        <v>0</v>
      </c>
      <c r="G139" s="135">
        <v>707.26</v>
      </c>
      <c r="H139" s="136">
        <v>0</v>
      </c>
    </row>
    <row r="140" spans="1:8" x14ac:dyDescent="0.25">
      <c r="A140" s="133" t="s">
        <v>7144</v>
      </c>
      <c r="B140" s="134">
        <v>100450</v>
      </c>
      <c r="C140" s="126" t="s">
        <v>7145</v>
      </c>
      <c r="D140" s="134" t="s">
        <v>1007</v>
      </c>
      <c r="E140" s="135">
        <v>0</v>
      </c>
      <c r="F140" s="136"/>
      <c r="G140" s="135">
        <v>0</v>
      </c>
      <c r="H140" s="136"/>
    </row>
    <row r="141" spans="1:8" x14ac:dyDescent="0.25">
      <c r="A141" s="133" t="s">
        <v>7144</v>
      </c>
      <c r="B141" s="134">
        <v>87289</v>
      </c>
      <c r="C141" s="126" t="s">
        <v>3769</v>
      </c>
      <c r="D141" s="134" t="s">
        <v>1007</v>
      </c>
      <c r="E141" s="135">
        <v>570.32000000000005</v>
      </c>
      <c r="F141" s="136">
        <v>0</v>
      </c>
      <c r="G141" s="135">
        <v>534.1</v>
      </c>
      <c r="H141" s="136">
        <v>0</v>
      </c>
    </row>
    <row r="142" spans="1:8" x14ac:dyDescent="0.25">
      <c r="A142" s="133" t="s">
        <v>7144</v>
      </c>
      <c r="B142" s="134">
        <v>87290</v>
      </c>
      <c r="C142" s="126" t="s">
        <v>3770</v>
      </c>
      <c r="D142" s="134" t="s">
        <v>1007</v>
      </c>
      <c r="E142" s="135">
        <v>554.84</v>
      </c>
      <c r="F142" s="136">
        <v>0</v>
      </c>
      <c r="G142" s="135">
        <v>513.75</v>
      </c>
      <c r="H142" s="136">
        <v>0</v>
      </c>
    </row>
    <row r="143" spans="1:8" x14ac:dyDescent="0.25">
      <c r="A143" s="133" t="s">
        <v>7144</v>
      </c>
      <c r="B143" s="134">
        <v>87333</v>
      </c>
      <c r="C143" s="126" t="s">
        <v>3801</v>
      </c>
      <c r="D143" s="134" t="s">
        <v>1007</v>
      </c>
      <c r="E143" s="135">
        <v>576.89</v>
      </c>
      <c r="F143" s="136">
        <v>0</v>
      </c>
      <c r="G143" s="135">
        <v>546.12</v>
      </c>
      <c r="H143" s="136">
        <v>0</v>
      </c>
    </row>
    <row r="144" spans="1:8" x14ac:dyDescent="0.25">
      <c r="A144" s="133" t="s">
        <v>7144</v>
      </c>
      <c r="B144" s="134">
        <v>87334</v>
      </c>
      <c r="C144" s="126" t="s">
        <v>3802</v>
      </c>
      <c r="D144" s="134" t="s">
        <v>1007</v>
      </c>
      <c r="E144" s="135">
        <v>530.58000000000004</v>
      </c>
      <c r="F144" s="136">
        <v>0</v>
      </c>
      <c r="G144" s="135">
        <v>487.02</v>
      </c>
      <c r="H144" s="136">
        <v>0</v>
      </c>
    </row>
    <row r="145" spans="1:8" x14ac:dyDescent="0.25">
      <c r="A145" s="133" t="s">
        <v>7144</v>
      </c>
      <c r="B145" s="134">
        <v>105515</v>
      </c>
      <c r="C145" s="126" t="s">
        <v>6974</v>
      </c>
      <c r="D145" s="134" t="s">
        <v>1007</v>
      </c>
      <c r="E145" s="135">
        <v>837.87</v>
      </c>
      <c r="F145" s="136">
        <v>0</v>
      </c>
      <c r="G145" s="135">
        <v>787.06</v>
      </c>
      <c r="H145" s="136">
        <v>0</v>
      </c>
    </row>
    <row r="146" spans="1:8" x14ac:dyDescent="0.25">
      <c r="A146" s="133" t="s">
        <v>7144</v>
      </c>
      <c r="B146" s="134">
        <v>87367</v>
      </c>
      <c r="C146" s="126" t="s">
        <v>3835</v>
      </c>
      <c r="D146" s="134" t="s">
        <v>1007</v>
      </c>
      <c r="E146" s="135">
        <v>683.58</v>
      </c>
      <c r="F146" s="136">
        <v>0</v>
      </c>
      <c r="G146" s="135">
        <v>716.76</v>
      </c>
      <c r="H146" s="136">
        <v>0</v>
      </c>
    </row>
    <row r="147" spans="1:8" x14ac:dyDescent="0.25">
      <c r="A147" s="133" t="s">
        <v>7144</v>
      </c>
      <c r="B147" s="134">
        <v>100449</v>
      </c>
      <c r="C147" s="126" t="s">
        <v>7146</v>
      </c>
      <c r="D147" s="134" t="s">
        <v>1007</v>
      </c>
      <c r="E147" s="135">
        <v>0</v>
      </c>
      <c r="F147" s="136"/>
      <c r="G147" s="135">
        <v>0</v>
      </c>
      <c r="H147" s="136"/>
    </row>
    <row r="148" spans="1:8" x14ac:dyDescent="0.25">
      <c r="A148" s="133" t="s">
        <v>7144</v>
      </c>
      <c r="B148" s="134">
        <v>87286</v>
      </c>
      <c r="C148" s="126" t="s">
        <v>3767</v>
      </c>
      <c r="D148" s="134" t="s">
        <v>1007</v>
      </c>
      <c r="E148" s="135">
        <v>590.23</v>
      </c>
      <c r="F148" s="136">
        <v>0</v>
      </c>
      <c r="G148" s="135">
        <v>552.96</v>
      </c>
      <c r="H148" s="136">
        <v>0</v>
      </c>
    </row>
    <row r="149" spans="1:8" x14ac:dyDescent="0.25">
      <c r="A149" s="133" t="s">
        <v>7144</v>
      </c>
      <c r="B149" s="134">
        <v>87287</v>
      </c>
      <c r="C149" s="126" t="s">
        <v>3768</v>
      </c>
      <c r="D149" s="134" t="s">
        <v>1007</v>
      </c>
      <c r="E149" s="135">
        <v>563.94000000000005</v>
      </c>
      <c r="F149" s="136">
        <v>0</v>
      </c>
      <c r="G149" s="135">
        <v>516.64</v>
      </c>
      <c r="H149" s="136">
        <v>0</v>
      </c>
    </row>
    <row r="150" spans="1:8" x14ac:dyDescent="0.25">
      <c r="A150" s="133" t="s">
        <v>7144</v>
      </c>
      <c r="B150" s="134">
        <v>87331</v>
      </c>
      <c r="C150" s="126" t="s">
        <v>3799</v>
      </c>
      <c r="D150" s="134" t="s">
        <v>1007</v>
      </c>
      <c r="E150" s="135">
        <v>616.28</v>
      </c>
      <c r="F150" s="136">
        <v>0</v>
      </c>
      <c r="G150" s="135">
        <v>588.34</v>
      </c>
      <c r="H150" s="136">
        <v>0</v>
      </c>
    </row>
    <row r="151" spans="1:8" x14ac:dyDescent="0.25">
      <c r="A151" s="133" t="s">
        <v>7144</v>
      </c>
      <c r="B151" s="134">
        <v>87332</v>
      </c>
      <c r="C151" s="126" t="s">
        <v>3800</v>
      </c>
      <c r="D151" s="134" t="s">
        <v>1007</v>
      </c>
      <c r="E151" s="135">
        <v>542.01</v>
      </c>
      <c r="F151" s="136">
        <v>0</v>
      </c>
      <c r="G151" s="135">
        <v>492.06</v>
      </c>
      <c r="H151" s="136">
        <v>0</v>
      </c>
    </row>
    <row r="152" spans="1:8" x14ac:dyDescent="0.25">
      <c r="A152" s="133" t="s">
        <v>7144</v>
      </c>
      <c r="B152" s="134">
        <v>87369</v>
      </c>
      <c r="C152" s="126" t="s">
        <v>3837</v>
      </c>
      <c r="D152" s="134" t="s">
        <v>1007</v>
      </c>
      <c r="E152" s="135">
        <v>689.3</v>
      </c>
      <c r="F152" s="136">
        <v>0</v>
      </c>
      <c r="G152" s="135">
        <v>720.04</v>
      </c>
      <c r="H152" s="136">
        <v>0</v>
      </c>
    </row>
    <row r="153" spans="1:8" x14ac:dyDescent="0.25">
      <c r="A153" s="133" t="s">
        <v>7144</v>
      </c>
      <c r="B153" s="134">
        <v>100451</v>
      </c>
      <c r="C153" s="126" t="s">
        <v>7147</v>
      </c>
      <c r="D153" s="134" t="s">
        <v>1007</v>
      </c>
      <c r="E153" s="135">
        <v>0</v>
      </c>
      <c r="F153" s="136"/>
      <c r="G153" s="135">
        <v>0</v>
      </c>
      <c r="H153" s="136"/>
    </row>
    <row r="154" spans="1:8" x14ac:dyDescent="0.25">
      <c r="A154" s="133" t="s">
        <v>7144</v>
      </c>
      <c r="B154" s="134">
        <v>87292</v>
      </c>
      <c r="C154" s="126" t="s">
        <v>3771</v>
      </c>
      <c r="D154" s="134" t="s">
        <v>1007</v>
      </c>
      <c r="E154" s="135">
        <v>585.83000000000004</v>
      </c>
      <c r="F154" s="136">
        <v>0</v>
      </c>
      <c r="G154" s="135">
        <v>541.23</v>
      </c>
      <c r="H154" s="136">
        <v>0</v>
      </c>
    </row>
    <row r="155" spans="1:8" x14ac:dyDescent="0.25">
      <c r="A155" s="133" t="s">
        <v>7144</v>
      </c>
      <c r="B155" s="134">
        <v>87335</v>
      </c>
      <c r="C155" s="126" t="s">
        <v>3803</v>
      </c>
      <c r="D155" s="134" t="s">
        <v>1007</v>
      </c>
      <c r="E155" s="135">
        <v>568.07000000000005</v>
      </c>
      <c r="F155" s="136">
        <v>0</v>
      </c>
      <c r="G155" s="135">
        <v>533.79</v>
      </c>
      <c r="H155" s="136">
        <v>0</v>
      </c>
    </row>
    <row r="156" spans="1:8" x14ac:dyDescent="0.25">
      <c r="A156" s="133" t="s">
        <v>7144</v>
      </c>
      <c r="B156" s="134">
        <v>87336</v>
      </c>
      <c r="C156" s="126" t="s">
        <v>3804</v>
      </c>
      <c r="D156" s="134" t="s">
        <v>1007</v>
      </c>
      <c r="E156" s="135">
        <v>551.49</v>
      </c>
      <c r="F156" s="136">
        <v>0</v>
      </c>
      <c r="G156" s="135">
        <v>501.37</v>
      </c>
      <c r="H156" s="136">
        <v>0</v>
      </c>
    </row>
    <row r="157" spans="1:8" x14ac:dyDescent="0.25">
      <c r="A157" s="133" t="s">
        <v>7144</v>
      </c>
      <c r="B157" s="134">
        <v>87370</v>
      </c>
      <c r="C157" s="126" t="s">
        <v>3838</v>
      </c>
      <c r="D157" s="134" t="s">
        <v>1007</v>
      </c>
      <c r="E157" s="135">
        <v>661.31</v>
      </c>
      <c r="F157" s="136">
        <v>0</v>
      </c>
      <c r="G157" s="135">
        <v>699.58</v>
      </c>
      <c r="H157" s="136">
        <v>0</v>
      </c>
    </row>
    <row r="158" spans="1:8" x14ac:dyDescent="0.25">
      <c r="A158" s="133" t="s">
        <v>7144</v>
      </c>
      <c r="B158" s="134">
        <v>100452</v>
      </c>
      <c r="C158" s="126" t="s">
        <v>7148</v>
      </c>
      <c r="D158" s="134" t="s">
        <v>1007</v>
      </c>
      <c r="E158" s="135">
        <v>0</v>
      </c>
      <c r="F158" s="136"/>
      <c r="G158" s="135">
        <v>0</v>
      </c>
      <c r="H158" s="136"/>
    </row>
    <row r="159" spans="1:8" x14ac:dyDescent="0.25">
      <c r="A159" s="133" t="s">
        <v>7144</v>
      </c>
      <c r="B159" s="134">
        <v>88715</v>
      </c>
      <c r="C159" s="126" t="s">
        <v>3877</v>
      </c>
      <c r="D159" s="134" t="s">
        <v>1007</v>
      </c>
      <c r="E159" s="135">
        <v>550.25</v>
      </c>
      <c r="F159" s="136">
        <v>0</v>
      </c>
      <c r="G159" s="135">
        <v>510.5</v>
      </c>
      <c r="H159" s="136">
        <v>0</v>
      </c>
    </row>
    <row r="160" spans="1:8" x14ac:dyDescent="0.25">
      <c r="A160" s="133" t="s">
        <v>7144</v>
      </c>
      <c r="B160" s="134">
        <v>87294</v>
      </c>
      <c r="C160" s="126" t="s">
        <v>3772</v>
      </c>
      <c r="D160" s="134" t="s">
        <v>1007</v>
      </c>
      <c r="E160" s="135">
        <v>552.94000000000005</v>
      </c>
      <c r="F160" s="136">
        <v>0</v>
      </c>
      <c r="G160" s="135">
        <v>516.49</v>
      </c>
      <c r="H160" s="136">
        <v>0</v>
      </c>
    </row>
    <row r="161" spans="1:8" x14ac:dyDescent="0.25">
      <c r="A161" s="133" t="s">
        <v>7144</v>
      </c>
      <c r="B161" s="134">
        <v>87337</v>
      </c>
      <c r="C161" s="126" t="s">
        <v>3805</v>
      </c>
      <c r="D161" s="134" t="s">
        <v>1007</v>
      </c>
      <c r="E161" s="135">
        <v>560.80999999999995</v>
      </c>
      <c r="F161" s="136">
        <v>0</v>
      </c>
      <c r="G161" s="135">
        <v>527.53</v>
      </c>
      <c r="H161" s="136">
        <v>0</v>
      </c>
    </row>
    <row r="162" spans="1:8" x14ac:dyDescent="0.25">
      <c r="A162" s="133" t="s">
        <v>7144</v>
      </c>
      <c r="B162" s="134">
        <v>100487</v>
      </c>
      <c r="C162" s="126" t="s">
        <v>3894</v>
      </c>
      <c r="D162" s="134" t="s">
        <v>1007</v>
      </c>
      <c r="E162" s="135">
        <v>519.20000000000005</v>
      </c>
      <c r="F162" s="136">
        <v>0</v>
      </c>
      <c r="G162" s="135">
        <v>474.73</v>
      </c>
      <c r="H162" s="136">
        <v>0</v>
      </c>
    </row>
    <row r="163" spans="1:8" x14ac:dyDescent="0.25">
      <c r="A163" s="133" t="s">
        <v>7144</v>
      </c>
      <c r="B163" s="134">
        <v>87380</v>
      </c>
      <c r="C163" s="126" t="s">
        <v>3848</v>
      </c>
      <c r="D163" s="134" t="s">
        <v>1007</v>
      </c>
      <c r="E163" s="135">
        <v>3578.35</v>
      </c>
      <c r="F163" s="136">
        <v>0.84560000000000002</v>
      </c>
      <c r="G163" s="135">
        <v>3626.05</v>
      </c>
      <c r="H163" s="136">
        <v>0</v>
      </c>
    </row>
    <row r="164" spans="1:8" x14ac:dyDescent="0.25">
      <c r="A164" s="133" t="s">
        <v>7144</v>
      </c>
      <c r="B164" s="134">
        <v>100461</v>
      </c>
      <c r="C164" s="126" t="s">
        <v>7149</v>
      </c>
      <c r="D164" s="134" t="s">
        <v>1007</v>
      </c>
      <c r="E164" s="135">
        <v>0</v>
      </c>
      <c r="F164" s="136"/>
      <c r="G164" s="135">
        <v>0</v>
      </c>
      <c r="H164" s="136"/>
    </row>
    <row r="165" spans="1:8" x14ac:dyDescent="0.25">
      <c r="A165" s="133" t="s">
        <v>7144</v>
      </c>
      <c r="B165" s="134">
        <v>87322</v>
      </c>
      <c r="C165" s="126" t="s">
        <v>3791</v>
      </c>
      <c r="D165" s="134" t="s">
        <v>1007</v>
      </c>
      <c r="E165" s="135">
        <v>3508.28</v>
      </c>
      <c r="F165" s="136">
        <v>0.87139999999999995</v>
      </c>
      <c r="G165" s="135">
        <v>3484.18</v>
      </c>
      <c r="H165" s="136">
        <v>0</v>
      </c>
    </row>
    <row r="166" spans="1:8" x14ac:dyDescent="0.25">
      <c r="A166" s="133" t="s">
        <v>7144</v>
      </c>
      <c r="B166" s="134">
        <v>87323</v>
      </c>
      <c r="C166" s="126" t="s">
        <v>3792</v>
      </c>
      <c r="D166" s="134" t="s">
        <v>1007</v>
      </c>
      <c r="E166" s="135">
        <v>3499.71</v>
      </c>
      <c r="F166" s="136">
        <v>0.87749999999999995</v>
      </c>
      <c r="G166" s="135">
        <v>3468.8</v>
      </c>
      <c r="H166" s="136">
        <v>0</v>
      </c>
    </row>
    <row r="167" spans="1:8" x14ac:dyDescent="0.25">
      <c r="A167" s="133" t="s">
        <v>7144</v>
      </c>
      <c r="B167" s="134">
        <v>87360</v>
      </c>
      <c r="C167" s="126" t="s">
        <v>3828</v>
      </c>
      <c r="D167" s="134" t="s">
        <v>1007</v>
      </c>
      <c r="E167" s="135">
        <v>3478.87</v>
      </c>
      <c r="F167" s="136">
        <v>0.8538</v>
      </c>
      <c r="G167" s="135">
        <v>3475.1</v>
      </c>
      <c r="H167" s="136">
        <v>0</v>
      </c>
    </row>
    <row r="168" spans="1:8" x14ac:dyDescent="0.25">
      <c r="A168" s="133" t="s">
        <v>7144</v>
      </c>
      <c r="B168" s="134">
        <v>87361</v>
      </c>
      <c r="C168" s="126" t="s">
        <v>3829</v>
      </c>
      <c r="D168" s="134" t="s">
        <v>1007</v>
      </c>
      <c r="E168" s="135">
        <v>3424.29</v>
      </c>
      <c r="F168" s="136">
        <v>0.87250000000000005</v>
      </c>
      <c r="G168" s="135">
        <v>3397.48</v>
      </c>
      <c r="H168" s="136">
        <v>0</v>
      </c>
    </row>
    <row r="169" spans="1:8" x14ac:dyDescent="0.25">
      <c r="A169" s="133" t="s">
        <v>7144</v>
      </c>
      <c r="B169" s="134">
        <v>87362</v>
      </c>
      <c r="C169" s="126" t="s">
        <v>3830</v>
      </c>
      <c r="D169" s="134" t="s">
        <v>1007</v>
      </c>
      <c r="E169" s="135">
        <v>3416.17</v>
      </c>
      <c r="F169" s="136">
        <v>0.88109999999999999</v>
      </c>
      <c r="G169" s="135">
        <v>3380.99</v>
      </c>
      <c r="H169" s="136">
        <v>0</v>
      </c>
    </row>
    <row r="170" spans="1:8" x14ac:dyDescent="0.25">
      <c r="A170" s="133" t="s">
        <v>7144</v>
      </c>
      <c r="B170" s="134">
        <v>87377</v>
      </c>
      <c r="C170" s="126" t="s">
        <v>3845</v>
      </c>
      <c r="D170" s="134" t="s">
        <v>1007</v>
      </c>
      <c r="E170" s="135">
        <v>650.04</v>
      </c>
      <c r="F170" s="136">
        <v>0</v>
      </c>
      <c r="G170" s="135">
        <v>681.72</v>
      </c>
      <c r="H170" s="136">
        <v>0</v>
      </c>
    </row>
    <row r="171" spans="1:8" x14ac:dyDescent="0.25">
      <c r="A171" s="133" t="s">
        <v>7144</v>
      </c>
      <c r="B171" s="134">
        <v>100458</v>
      </c>
      <c r="C171" s="126" t="s">
        <v>7150</v>
      </c>
      <c r="D171" s="134" t="s">
        <v>1007</v>
      </c>
      <c r="E171" s="135">
        <v>0</v>
      </c>
      <c r="F171" s="136"/>
      <c r="G171" s="135">
        <v>0</v>
      </c>
      <c r="H171" s="136"/>
    </row>
    <row r="172" spans="1:8" x14ac:dyDescent="0.25">
      <c r="A172" s="133" t="s">
        <v>7144</v>
      </c>
      <c r="B172" s="134">
        <v>87313</v>
      </c>
      <c r="C172" s="126" t="s">
        <v>3785</v>
      </c>
      <c r="D172" s="134" t="s">
        <v>1007</v>
      </c>
      <c r="E172" s="135">
        <v>539.44000000000005</v>
      </c>
      <c r="F172" s="136">
        <v>0</v>
      </c>
      <c r="G172" s="135">
        <v>495.79</v>
      </c>
      <c r="H172" s="136">
        <v>0</v>
      </c>
    </row>
    <row r="173" spans="1:8" x14ac:dyDescent="0.25">
      <c r="A173" s="133" t="s">
        <v>7144</v>
      </c>
      <c r="B173" s="134">
        <v>87314</v>
      </c>
      <c r="C173" s="126" t="s">
        <v>3786</v>
      </c>
      <c r="D173" s="134" t="s">
        <v>1007</v>
      </c>
      <c r="E173" s="135">
        <v>525.79</v>
      </c>
      <c r="F173" s="136">
        <v>0</v>
      </c>
      <c r="G173" s="135">
        <v>477.95</v>
      </c>
      <c r="H173" s="136">
        <v>0</v>
      </c>
    </row>
    <row r="174" spans="1:8" x14ac:dyDescent="0.25">
      <c r="A174" s="133" t="s">
        <v>7144</v>
      </c>
      <c r="B174" s="134">
        <v>87352</v>
      </c>
      <c r="C174" s="126" t="s">
        <v>3820</v>
      </c>
      <c r="D174" s="134" t="s">
        <v>1007</v>
      </c>
      <c r="E174" s="135">
        <v>634.84</v>
      </c>
      <c r="F174" s="136">
        <v>0</v>
      </c>
      <c r="G174" s="135">
        <v>624.08000000000004</v>
      </c>
      <c r="H174" s="136">
        <v>0</v>
      </c>
    </row>
    <row r="175" spans="1:8" x14ac:dyDescent="0.25">
      <c r="A175" s="133" t="s">
        <v>7144</v>
      </c>
      <c r="B175" s="134">
        <v>87353</v>
      </c>
      <c r="C175" s="126" t="s">
        <v>3821</v>
      </c>
      <c r="D175" s="134" t="s">
        <v>1007</v>
      </c>
      <c r="E175" s="135">
        <v>545.80999999999995</v>
      </c>
      <c r="F175" s="136">
        <v>0</v>
      </c>
      <c r="G175" s="135">
        <v>507.13</v>
      </c>
      <c r="H175" s="136">
        <v>0</v>
      </c>
    </row>
    <row r="176" spans="1:8" x14ac:dyDescent="0.25">
      <c r="A176" s="133" t="s">
        <v>7144</v>
      </c>
      <c r="B176" s="134">
        <v>87354</v>
      </c>
      <c r="C176" s="126" t="s">
        <v>3822</v>
      </c>
      <c r="D176" s="134" t="s">
        <v>1007</v>
      </c>
      <c r="E176" s="135">
        <v>502.97</v>
      </c>
      <c r="F176" s="136">
        <v>0</v>
      </c>
      <c r="G176" s="135">
        <v>451.2</v>
      </c>
      <c r="H176" s="136">
        <v>0</v>
      </c>
    </row>
    <row r="177" spans="1:8" x14ac:dyDescent="0.25">
      <c r="A177" s="133" t="s">
        <v>7144</v>
      </c>
      <c r="B177" s="134">
        <v>100480</v>
      </c>
      <c r="C177" s="126" t="s">
        <v>3888</v>
      </c>
      <c r="D177" s="134" t="s">
        <v>1007</v>
      </c>
      <c r="E177" s="135">
        <v>807.49</v>
      </c>
      <c r="F177" s="136">
        <v>0</v>
      </c>
      <c r="G177" s="135">
        <v>807.02</v>
      </c>
      <c r="H177" s="136">
        <v>0</v>
      </c>
    </row>
    <row r="178" spans="1:8" x14ac:dyDescent="0.25">
      <c r="A178" s="133" t="s">
        <v>7144</v>
      </c>
      <c r="B178" s="134">
        <v>100476</v>
      </c>
      <c r="C178" s="126" t="s">
        <v>7151</v>
      </c>
      <c r="D178" s="134" t="s">
        <v>1007</v>
      </c>
      <c r="E178" s="135">
        <v>0</v>
      </c>
      <c r="F178" s="136"/>
      <c r="G178" s="135">
        <v>0</v>
      </c>
      <c r="H178" s="136"/>
    </row>
    <row r="179" spans="1:8" x14ac:dyDescent="0.25">
      <c r="A179" s="133" t="s">
        <v>7144</v>
      </c>
      <c r="B179" s="134">
        <v>100475</v>
      </c>
      <c r="C179" s="126" t="s">
        <v>3884</v>
      </c>
      <c r="D179" s="134" t="s">
        <v>1007</v>
      </c>
      <c r="E179" s="135">
        <v>723.3</v>
      </c>
      <c r="F179" s="136">
        <v>0</v>
      </c>
      <c r="G179" s="135">
        <v>664.47</v>
      </c>
      <c r="H179" s="136">
        <v>0</v>
      </c>
    </row>
    <row r="180" spans="1:8" x14ac:dyDescent="0.25">
      <c r="A180" s="133" t="s">
        <v>7144</v>
      </c>
      <c r="B180" s="134">
        <v>100491</v>
      </c>
      <c r="C180" s="126" t="s">
        <v>3898</v>
      </c>
      <c r="D180" s="134" t="s">
        <v>1007</v>
      </c>
      <c r="E180" s="135">
        <v>717.97</v>
      </c>
      <c r="F180" s="136">
        <v>0</v>
      </c>
      <c r="G180" s="135">
        <v>658.98</v>
      </c>
      <c r="H180" s="136">
        <v>0</v>
      </c>
    </row>
    <row r="181" spans="1:8" x14ac:dyDescent="0.25">
      <c r="A181" s="133" t="s">
        <v>7144</v>
      </c>
      <c r="B181" s="134">
        <v>100477</v>
      </c>
      <c r="C181" s="126" t="s">
        <v>3885</v>
      </c>
      <c r="D181" s="134" t="s">
        <v>1007</v>
      </c>
      <c r="E181" s="135">
        <v>797.82</v>
      </c>
      <c r="F181" s="136">
        <v>0</v>
      </c>
      <c r="G181" s="135">
        <v>768.98</v>
      </c>
      <c r="H181" s="136">
        <v>0</v>
      </c>
    </row>
    <row r="182" spans="1:8" x14ac:dyDescent="0.25">
      <c r="A182" s="133" t="s">
        <v>7144</v>
      </c>
      <c r="B182" s="134">
        <v>100478</v>
      </c>
      <c r="C182" s="126" t="s">
        <v>3886</v>
      </c>
      <c r="D182" s="134" t="s">
        <v>1007</v>
      </c>
      <c r="E182" s="135">
        <v>709.36</v>
      </c>
      <c r="F182" s="136">
        <v>0</v>
      </c>
      <c r="G182" s="135">
        <v>650.72</v>
      </c>
      <c r="H182" s="136">
        <v>0</v>
      </c>
    </row>
    <row r="183" spans="1:8" x14ac:dyDescent="0.25">
      <c r="A183" s="133" t="s">
        <v>7144</v>
      </c>
      <c r="B183" s="134">
        <v>100479</v>
      </c>
      <c r="C183" s="126" t="s">
        <v>3887</v>
      </c>
      <c r="D183" s="134" t="s">
        <v>1007</v>
      </c>
      <c r="E183" s="135">
        <v>687.69</v>
      </c>
      <c r="F183" s="136">
        <v>0</v>
      </c>
      <c r="G183" s="135">
        <v>623.37</v>
      </c>
      <c r="H183" s="136">
        <v>0</v>
      </c>
    </row>
    <row r="184" spans="1:8" x14ac:dyDescent="0.25">
      <c r="A184" s="133" t="s">
        <v>7144</v>
      </c>
      <c r="B184" s="134">
        <v>87372</v>
      </c>
      <c r="C184" s="126" t="s">
        <v>3840</v>
      </c>
      <c r="D184" s="134" t="s">
        <v>1007</v>
      </c>
      <c r="E184" s="135">
        <v>801.82</v>
      </c>
      <c r="F184" s="136">
        <v>0</v>
      </c>
      <c r="G184" s="135">
        <v>813.79</v>
      </c>
      <c r="H184" s="136">
        <v>0</v>
      </c>
    </row>
    <row r="185" spans="1:8" x14ac:dyDescent="0.25">
      <c r="A185" s="133" t="s">
        <v>7144</v>
      </c>
      <c r="B185" s="134">
        <v>100453</v>
      </c>
      <c r="C185" s="126" t="s">
        <v>7152</v>
      </c>
      <c r="D185" s="134" t="s">
        <v>1007</v>
      </c>
      <c r="E185" s="135">
        <v>0</v>
      </c>
      <c r="F185" s="136"/>
      <c r="G185" s="135">
        <v>0</v>
      </c>
      <c r="H185" s="136"/>
    </row>
    <row r="186" spans="1:8" x14ac:dyDescent="0.25">
      <c r="A186" s="133" t="s">
        <v>7144</v>
      </c>
      <c r="B186" s="134">
        <v>87298</v>
      </c>
      <c r="C186" s="126" t="s">
        <v>3775</v>
      </c>
      <c r="D186" s="134" t="s">
        <v>1007</v>
      </c>
      <c r="E186" s="135">
        <v>686.55</v>
      </c>
      <c r="F186" s="136">
        <v>0</v>
      </c>
      <c r="G186" s="135">
        <v>616.61</v>
      </c>
      <c r="H186" s="136">
        <v>0</v>
      </c>
    </row>
    <row r="187" spans="1:8" x14ac:dyDescent="0.25">
      <c r="A187" s="133" t="s">
        <v>7144</v>
      </c>
      <c r="B187" s="134">
        <v>87299</v>
      </c>
      <c r="C187" s="126" t="s">
        <v>3776</v>
      </c>
      <c r="D187" s="134" t="s">
        <v>1007</v>
      </c>
      <c r="E187" s="135">
        <v>439.01</v>
      </c>
      <c r="F187" s="136">
        <v>0</v>
      </c>
      <c r="G187" s="135">
        <v>421.59</v>
      </c>
      <c r="H187" s="136">
        <v>0</v>
      </c>
    </row>
    <row r="188" spans="1:8" x14ac:dyDescent="0.25">
      <c r="A188" s="133" t="s">
        <v>7144</v>
      </c>
      <c r="B188" s="134">
        <v>87339</v>
      </c>
      <c r="C188" s="126" t="s">
        <v>3807</v>
      </c>
      <c r="D188" s="134" t="s">
        <v>1007</v>
      </c>
      <c r="E188" s="135">
        <v>830.56</v>
      </c>
      <c r="F188" s="136">
        <v>0</v>
      </c>
      <c r="G188" s="135">
        <v>812.41</v>
      </c>
      <c r="H188" s="136">
        <v>0</v>
      </c>
    </row>
    <row r="189" spans="1:8" x14ac:dyDescent="0.25">
      <c r="A189" s="133" t="s">
        <v>7144</v>
      </c>
      <c r="B189" s="134">
        <v>87340</v>
      </c>
      <c r="C189" s="126" t="s">
        <v>3808</v>
      </c>
      <c r="D189" s="134" t="s">
        <v>1007</v>
      </c>
      <c r="E189" s="135">
        <v>685.98</v>
      </c>
      <c r="F189" s="136">
        <v>0</v>
      </c>
      <c r="G189" s="135">
        <v>621.44000000000005</v>
      </c>
      <c r="H189" s="136">
        <v>0</v>
      </c>
    </row>
    <row r="190" spans="1:8" x14ac:dyDescent="0.25">
      <c r="A190" s="133" t="s">
        <v>7144</v>
      </c>
      <c r="B190" s="134">
        <v>87341</v>
      </c>
      <c r="C190" s="126" t="s">
        <v>3809</v>
      </c>
      <c r="D190" s="134" t="s">
        <v>1007</v>
      </c>
      <c r="E190" s="135">
        <v>647.14</v>
      </c>
      <c r="F190" s="136">
        <v>0</v>
      </c>
      <c r="G190" s="135">
        <v>571.6</v>
      </c>
      <c r="H190" s="136">
        <v>0</v>
      </c>
    </row>
    <row r="191" spans="1:8" x14ac:dyDescent="0.25">
      <c r="A191" s="133" t="s">
        <v>7144</v>
      </c>
      <c r="B191" s="134">
        <v>88629</v>
      </c>
      <c r="C191" s="126" t="s">
        <v>3875</v>
      </c>
      <c r="D191" s="134" t="s">
        <v>1007</v>
      </c>
      <c r="E191" s="135">
        <v>657.62</v>
      </c>
      <c r="F191" s="136">
        <v>0</v>
      </c>
      <c r="G191" s="135">
        <v>653.82000000000005</v>
      </c>
      <c r="H191" s="136">
        <v>0</v>
      </c>
    </row>
    <row r="192" spans="1:8" x14ac:dyDescent="0.25">
      <c r="A192" s="133" t="s">
        <v>7144</v>
      </c>
      <c r="B192" s="134">
        <v>100467</v>
      </c>
      <c r="C192" s="126" t="s">
        <v>14056</v>
      </c>
      <c r="D192" s="134" t="s">
        <v>1007</v>
      </c>
      <c r="E192" s="135">
        <v>0</v>
      </c>
      <c r="F192" s="136"/>
      <c r="G192" s="135">
        <v>0</v>
      </c>
      <c r="H192" s="136"/>
    </row>
    <row r="193" spans="1:8" x14ac:dyDescent="0.25">
      <c r="A193" s="133" t="s">
        <v>7144</v>
      </c>
      <c r="B193" s="134">
        <v>88628</v>
      </c>
      <c r="C193" s="126" t="s">
        <v>3874</v>
      </c>
      <c r="D193" s="134" t="s">
        <v>1007</v>
      </c>
      <c r="E193" s="135">
        <v>570.72</v>
      </c>
      <c r="F193" s="136">
        <v>0</v>
      </c>
      <c r="G193" s="135">
        <v>509.25</v>
      </c>
      <c r="H193" s="136">
        <v>0</v>
      </c>
    </row>
    <row r="194" spans="1:8" x14ac:dyDescent="0.25">
      <c r="A194" s="133" t="s">
        <v>7144</v>
      </c>
      <c r="B194" s="134">
        <v>100489</v>
      </c>
      <c r="C194" s="126" t="s">
        <v>3896</v>
      </c>
      <c r="D194" s="134" t="s">
        <v>1007</v>
      </c>
      <c r="E194" s="135">
        <v>564.66999999999996</v>
      </c>
      <c r="F194" s="136">
        <v>0</v>
      </c>
      <c r="G194" s="135">
        <v>502.5</v>
      </c>
      <c r="H194" s="136">
        <v>0</v>
      </c>
    </row>
    <row r="195" spans="1:8" x14ac:dyDescent="0.25">
      <c r="A195" s="133" t="s">
        <v>7144</v>
      </c>
      <c r="B195" s="134">
        <v>100468</v>
      </c>
      <c r="C195" s="126" t="s">
        <v>3878</v>
      </c>
      <c r="D195" s="134" t="s">
        <v>1007</v>
      </c>
      <c r="E195" s="135">
        <v>697.94</v>
      </c>
      <c r="F195" s="136">
        <v>0</v>
      </c>
      <c r="G195" s="135">
        <v>666.14</v>
      </c>
      <c r="H195" s="136">
        <v>0</v>
      </c>
    </row>
    <row r="196" spans="1:8" x14ac:dyDescent="0.25">
      <c r="A196" s="133" t="s">
        <v>7144</v>
      </c>
      <c r="B196" s="134">
        <v>100469</v>
      </c>
      <c r="C196" s="126" t="s">
        <v>3879</v>
      </c>
      <c r="D196" s="134" t="s">
        <v>1007</v>
      </c>
      <c r="E196" s="135">
        <v>560.41</v>
      </c>
      <c r="F196" s="136">
        <v>0</v>
      </c>
      <c r="G196" s="135">
        <v>499.01</v>
      </c>
      <c r="H196" s="136">
        <v>0</v>
      </c>
    </row>
    <row r="197" spans="1:8" x14ac:dyDescent="0.25">
      <c r="A197" s="133" t="s">
        <v>7144</v>
      </c>
      <c r="B197" s="134">
        <v>100470</v>
      </c>
      <c r="C197" s="126" t="s">
        <v>3880</v>
      </c>
      <c r="D197" s="134" t="s">
        <v>1007</v>
      </c>
      <c r="E197" s="135">
        <v>503.59</v>
      </c>
      <c r="F197" s="136">
        <v>0</v>
      </c>
      <c r="G197" s="135">
        <v>456.84</v>
      </c>
      <c r="H197" s="136">
        <v>0</v>
      </c>
    </row>
    <row r="198" spans="1:8" x14ac:dyDescent="0.25">
      <c r="A198" s="133" t="s">
        <v>7144</v>
      </c>
      <c r="B198" s="134">
        <v>87371</v>
      </c>
      <c r="C198" s="126" t="s">
        <v>3839</v>
      </c>
      <c r="D198" s="134" t="s">
        <v>1007</v>
      </c>
      <c r="E198" s="135">
        <v>649.97</v>
      </c>
      <c r="F198" s="136">
        <v>0</v>
      </c>
      <c r="G198" s="135">
        <v>687.35</v>
      </c>
      <c r="H198" s="136">
        <v>0</v>
      </c>
    </row>
    <row r="199" spans="1:8" x14ac:dyDescent="0.25">
      <c r="A199" s="133" t="s">
        <v>7144</v>
      </c>
      <c r="B199" s="134">
        <v>87295</v>
      </c>
      <c r="C199" s="126" t="s">
        <v>3773</v>
      </c>
      <c r="D199" s="134" t="s">
        <v>1007</v>
      </c>
      <c r="E199" s="135">
        <v>574.45000000000005</v>
      </c>
      <c r="F199" s="136">
        <v>0</v>
      </c>
      <c r="G199" s="135">
        <v>547.72</v>
      </c>
      <c r="H199" s="136">
        <v>0</v>
      </c>
    </row>
    <row r="200" spans="1:8" x14ac:dyDescent="0.25">
      <c r="A200" s="133" t="s">
        <v>7144</v>
      </c>
      <c r="B200" s="134">
        <v>87296</v>
      </c>
      <c r="C200" s="126" t="s">
        <v>3774</v>
      </c>
      <c r="D200" s="134" t="s">
        <v>1007</v>
      </c>
      <c r="E200" s="135">
        <v>536.87</v>
      </c>
      <c r="F200" s="136">
        <v>0</v>
      </c>
      <c r="G200" s="135">
        <v>497.7</v>
      </c>
      <c r="H200" s="136">
        <v>0</v>
      </c>
    </row>
    <row r="201" spans="1:8" x14ac:dyDescent="0.25">
      <c r="A201" s="133" t="s">
        <v>7144</v>
      </c>
      <c r="B201" s="134">
        <v>87338</v>
      </c>
      <c r="C201" s="126" t="s">
        <v>3806</v>
      </c>
      <c r="D201" s="134" t="s">
        <v>1007</v>
      </c>
      <c r="E201" s="135">
        <v>537.16999999999996</v>
      </c>
      <c r="F201" s="136">
        <v>0</v>
      </c>
      <c r="G201" s="135">
        <v>502.68</v>
      </c>
      <c r="H201" s="136">
        <v>0</v>
      </c>
    </row>
    <row r="202" spans="1:8" x14ac:dyDescent="0.25">
      <c r="A202" s="133" t="s">
        <v>7144</v>
      </c>
      <c r="B202" s="134">
        <v>88630</v>
      </c>
      <c r="C202" s="126" t="s">
        <v>6973</v>
      </c>
      <c r="D202" s="134" t="s">
        <v>1007</v>
      </c>
      <c r="E202" s="135">
        <v>480.11</v>
      </c>
      <c r="F202" s="136">
        <v>0</v>
      </c>
      <c r="G202" s="135">
        <v>440.99</v>
      </c>
      <c r="H202" s="136">
        <v>0</v>
      </c>
    </row>
    <row r="203" spans="1:8" x14ac:dyDescent="0.25">
      <c r="A203" s="133" t="s">
        <v>7144</v>
      </c>
      <c r="B203" s="134">
        <v>87381</v>
      </c>
      <c r="C203" s="126" t="s">
        <v>3849</v>
      </c>
      <c r="D203" s="134" t="s">
        <v>1007</v>
      </c>
      <c r="E203" s="135">
        <v>3514.07</v>
      </c>
      <c r="F203" s="136">
        <v>0.85819999999999996</v>
      </c>
      <c r="G203" s="135">
        <v>3569.55</v>
      </c>
      <c r="H203" s="136">
        <v>0</v>
      </c>
    </row>
    <row r="204" spans="1:8" x14ac:dyDescent="0.25">
      <c r="A204" s="133" t="s">
        <v>7144</v>
      </c>
      <c r="B204" s="134">
        <v>100462</v>
      </c>
      <c r="C204" s="126" t="s">
        <v>7153</v>
      </c>
      <c r="D204" s="134" t="s">
        <v>1007</v>
      </c>
      <c r="E204" s="135">
        <v>0</v>
      </c>
      <c r="F204" s="136"/>
      <c r="G204" s="135">
        <v>0</v>
      </c>
      <c r="H204" s="136"/>
    </row>
    <row r="205" spans="1:8" x14ac:dyDescent="0.25">
      <c r="A205" s="133" t="s">
        <v>7144</v>
      </c>
      <c r="B205" s="134">
        <v>87325</v>
      </c>
      <c r="C205" s="126" t="s">
        <v>3793</v>
      </c>
      <c r="D205" s="134" t="s">
        <v>1007</v>
      </c>
      <c r="E205" s="135">
        <v>3425.53</v>
      </c>
      <c r="F205" s="136">
        <v>0.88190000000000002</v>
      </c>
      <c r="G205" s="135">
        <v>3414.4</v>
      </c>
      <c r="H205" s="136">
        <v>0</v>
      </c>
    </row>
    <row r="206" spans="1:8" x14ac:dyDescent="0.25">
      <c r="A206" s="133" t="s">
        <v>7144</v>
      </c>
      <c r="B206" s="134">
        <v>87326</v>
      </c>
      <c r="C206" s="126" t="s">
        <v>3794</v>
      </c>
      <c r="D206" s="134" t="s">
        <v>1007</v>
      </c>
      <c r="E206" s="135">
        <v>3425.04</v>
      </c>
      <c r="F206" s="136">
        <v>0.89039999999999997</v>
      </c>
      <c r="G206" s="135">
        <v>3404.02</v>
      </c>
      <c r="H206" s="136">
        <v>0</v>
      </c>
    </row>
    <row r="207" spans="1:8" x14ac:dyDescent="0.25">
      <c r="A207" s="133" t="s">
        <v>7144</v>
      </c>
      <c r="B207" s="134">
        <v>87363</v>
      </c>
      <c r="C207" s="126" t="s">
        <v>3831</v>
      </c>
      <c r="D207" s="134" t="s">
        <v>1007</v>
      </c>
      <c r="E207" s="135">
        <v>3403.34</v>
      </c>
      <c r="F207" s="136">
        <v>0.87119999999999997</v>
      </c>
      <c r="G207" s="135">
        <v>3401.82</v>
      </c>
      <c r="H207" s="136">
        <v>0</v>
      </c>
    </row>
    <row r="208" spans="1:8" x14ac:dyDescent="0.25">
      <c r="A208" s="133" t="s">
        <v>7144</v>
      </c>
      <c r="B208" s="134">
        <v>87364</v>
      </c>
      <c r="C208" s="126" t="s">
        <v>3832</v>
      </c>
      <c r="D208" s="134" t="s">
        <v>1007</v>
      </c>
      <c r="E208" s="135">
        <v>3361.88</v>
      </c>
      <c r="F208" s="136">
        <v>0.89149999999999996</v>
      </c>
      <c r="G208" s="135">
        <v>3339.25</v>
      </c>
      <c r="H208" s="136">
        <v>0</v>
      </c>
    </row>
    <row r="209" spans="1:8" x14ac:dyDescent="0.25">
      <c r="A209" s="133" t="s">
        <v>7144</v>
      </c>
      <c r="B209" s="134">
        <v>87378</v>
      </c>
      <c r="C209" s="126" t="s">
        <v>3846</v>
      </c>
      <c r="D209" s="134" t="s">
        <v>1007</v>
      </c>
      <c r="E209" s="135">
        <v>582.95000000000005</v>
      </c>
      <c r="F209" s="136">
        <v>0</v>
      </c>
      <c r="G209" s="135">
        <v>625.70000000000005</v>
      </c>
      <c r="H209" s="136">
        <v>0</v>
      </c>
    </row>
    <row r="210" spans="1:8" x14ac:dyDescent="0.25">
      <c r="A210" s="133" t="s">
        <v>7144</v>
      </c>
      <c r="B210" s="134">
        <v>100459</v>
      </c>
      <c r="C210" s="126" t="s">
        <v>7154</v>
      </c>
      <c r="D210" s="134" t="s">
        <v>1007</v>
      </c>
      <c r="E210" s="135">
        <v>0</v>
      </c>
      <c r="F210" s="136"/>
      <c r="G210" s="135">
        <v>0</v>
      </c>
      <c r="H210" s="136"/>
    </row>
    <row r="211" spans="1:8" x14ac:dyDescent="0.25">
      <c r="A211" s="133" t="s">
        <v>7144</v>
      </c>
      <c r="B211" s="134">
        <v>87316</v>
      </c>
      <c r="C211" s="126" t="s">
        <v>3787</v>
      </c>
      <c r="D211" s="134" t="s">
        <v>1007</v>
      </c>
      <c r="E211" s="135">
        <v>487.71</v>
      </c>
      <c r="F211" s="136">
        <v>0</v>
      </c>
      <c r="G211" s="135">
        <v>461.46</v>
      </c>
      <c r="H211" s="136">
        <v>0</v>
      </c>
    </row>
    <row r="212" spans="1:8" x14ac:dyDescent="0.25">
      <c r="A212" s="133" t="s">
        <v>7144</v>
      </c>
      <c r="B212" s="134">
        <v>87317</v>
      </c>
      <c r="C212" s="126" t="s">
        <v>3788</v>
      </c>
      <c r="D212" s="134" t="s">
        <v>1007</v>
      </c>
      <c r="E212" s="135">
        <v>465.75</v>
      </c>
      <c r="F212" s="136">
        <v>0</v>
      </c>
      <c r="G212" s="135">
        <v>432.67</v>
      </c>
      <c r="H212" s="136">
        <v>0</v>
      </c>
    </row>
    <row r="213" spans="1:8" x14ac:dyDescent="0.25">
      <c r="A213" s="133" t="s">
        <v>7144</v>
      </c>
      <c r="B213" s="134">
        <v>87355</v>
      </c>
      <c r="C213" s="126" t="s">
        <v>3823</v>
      </c>
      <c r="D213" s="134" t="s">
        <v>1007</v>
      </c>
      <c r="E213" s="135">
        <v>533.30999999999995</v>
      </c>
      <c r="F213" s="136">
        <v>0</v>
      </c>
      <c r="G213" s="135">
        <v>524.15</v>
      </c>
      <c r="H213" s="136">
        <v>0</v>
      </c>
    </row>
    <row r="214" spans="1:8" x14ac:dyDescent="0.25">
      <c r="A214" s="133" t="s">
        <v>7144</v>
      </c>
      <c r="B214" s="134">
        <v>87356</v>
      </c>
      <c r="C214" s="126" t="s">
        <v>3824</v>
      </c>
      <c r="D214" s="134" t="s">
        <v>1007</v>
      </c>
      <c r="E214" s="135">
        <v>472.88</v>
      </c>
      <c r="F214" s="136">
        <v>0</v>
      </c>
      <c r="G214" s="135">
        <v>443.76</v>
      </c>
      <c r="H214" s="136">
        <v>0</v>
      </c>
    </row>
    <row r="215" spans="1:8" x14ac:dyDescent="0.25">
      <c r="A215" s="133" t="s">
        <v>7144</v>
      </c>
      <c r="B215" s="134">
        <v>87357</v>
      </c>
      <c r="C215" s="126" t="s">
        <v>3825</v>
      </c>
      <c r="D215" s="134" t="s">
        <v>1007</v>
      </c>
      <c r="E215" s="135">
        <v>441.3</v>
      </c>
      <c r="F215" s="136">
        <v>0</v>
      </c>
      <c r="G215" s="135">
        <v>403.5</v>
      </c>
      <c r="H215" s="136">
        <v>0</v>
      </c>
    </row>
    <row r="216" spans="1:8" x14ac:dyDescent="0.25">
      <c r="A216" s="133" t="s">
        <v>7144</v>
      </c>
      <c r="B216" s="134">
        <v>100486</v>
      </c>
      <c r="C216" s="126" t="s">
        <v>3893</v>
      </c>
      <c r="D216" s="134" t="s">
        <v>1007</v>
      </c>
      <c r="E216" s="135">
        <v>709.97</v>
      </c>
      <c r="F216" s="136">
        <v>0</v>
      </c>
      <c r="G216" s="135">
        <v>721.96</v>
      </c>
      <c r="H216" s="136">
        <v>0</v>
      </c>
    </row>
    <row r="217" spans="1:8" x14ac:dyDescent="0.25">
      <c r="A217" s="133" t="s">
        <v>7144</v>
      </c>
      <c r="B217" s="134">
        <v>100482</v>
      </c>
      <c r="C217" s="126" t="s">
        <v>7155</v>
      </c>
      <c r="D217" s="134" t="s">
        <v>1007</v>
      </c>
      <c r="E217" s="135">
        <v>0</v>
      </c>
      <c r="F217" s="136"/>
      <c r="G217" s="135">
        <v>0</v>
      </c>
      <c r="H217" s="136"/>
    </row>
    <row r="218" spans="1:8" x14ac:dyDescent="0.25">
      <c r="A218" s="133" t="s">
        <v>7144</v>
      </c>
      <c r="B218" s="134">
        <v>100481</v>
      </c>
      <c r="C218" s="126" t="s">
        <v>3889</v>
      </c>
      <c r="D218" s="134" t="s">
        <v>1007</v>
      </c>
      <c r="E218" s="135">
        <v>619.77</v>
      </c>
      <c r="F218" s="136">
        <v>0</v>
      </c>
      <c r="G218" s="135">
        <v>575.94000000000005</v>
      </c>
      <c r="H218" s="136">
        <v>0</v>
      </c>
    </row>
    <row r="219" spans="1:8" x14ac:dyDescent="0.25">
      <c r="A219" s="133" t="s">
        <v>7144</v>
      </c>
      <c r="B219" s="134">
        <v>100492</v>
      </c>
      <c r="C219" s="126" t="s">
        <v>3899</v>
      </c>
      <c r="D219" s="134" t="s">
        <v>1007</v>
      </c>
      <c r="E219" s="135">
        <v>615.25</v>
      </c>
      <c r="F219" s="136">
        <v>0</v>
      </c>
      <c r="G219" s="135">
        <v>570.77</v>
      </c>
      <c r="H219" s="136">
        <v>0</v>
      </c>
    </row>
    <row r="220" spans="1:8" x14ac:dyDescent="0.25">
      <c r="A220" s="133" t="s">
        <v>7144</v>
      </c>
      <c r="B220" s="134">
        <v>100483</v>
      </c>
      <c r="C220" s="126" t="s">
        <v>3890</v>
      </c>
      <c r="D220" s="134" t="s">
        <v>1007</v>
      </c>
      <c r="E220" s="135">
        <v>675.67</v>
      </c>
      <c r="F220" s="136">
        <v>0</v>
      </c>
      <c r="G220" s="135">
        <v>653.92999999999995</v>
      </c>
      <c r="H220" s="136">
        <v>0</v>
      </c>
    </row>
    <row r="221" spans="1:8" x14ac:dyDescent="0.25">
      <c r="A221" s="133" t="s">
        <v>7144</v>
      </c>
      <c r="B221" s="134">
        <v>100484</v>
      </c>
      <c r="C221" s="126" t="s">
        <v>3891</v>
      </c>
      <c r="D221" s="134" t="s">
        <v>1007</v>
      </c>
      <c r="E221" s="135">
        <v>619.87</v>
      </c>
      <c r="F221" s="136">
        <v>0</v>
      </c>
      <c r="G221" s="135">
        <v>579.55999999999995</v>
      </c>
      <c r="H221" s="136">
        <v>0</v>
      </c>
    </row>
    <row r="222" spans="1:8" x14ac:dyDescent="0.25">
      <c r="A222" s="133" t="s">
        <v>7144</v>
      </c>
      <c r="B222" s="134">
        <v>100485</v>
      </c>
      <c r="C222" s="126" t="s">
        <v>3892</v>
      </c>
      <c r="D222" s="134" t="s">
        <v>1007</v>
      </c>
      <c r="E222" s="135">
        <v>593.95000000000005</v>
      </c>
      <c r="F222" s="136">
        <v>0</v>
      </c>
      <c r="G222" s="135">
        <v>545.9</v>
      </c>
      <c r="H222" s="136">
        <v>0</v>
      </c>
    </row>
    <row r="223" spans="1:8" x14ac:dyDescent="0.25">
      <c r="A223" s="133" t="s">
        <v>7144</v>
      </c>
      <c r="B223" s="134">
        <v>87373</v>
      </c>
      <c r="C223" s="126" t="s">
        <v>3841</v>
      </c>
      <c r="D223" s="134" t="s">
        <v>1007</v>
      </c>
      <c r="E223" s="135">
        <v>710.21</v>
      </c>
      <c r="F223" s="136">
        <v>0</v>
      </c>
      <c r="G223" s="135">
        <v>735.33</v>
      </c>
      <c r="H223" s="136">
        <v>0</v>
      </c>
    </row>
    <row r="224" spans="1:8" x14ac:dyDescent="0.25">
      <c r="A224" s="133" t="s">
        <v>7144</v>
      </c>
      <c r="B224" s="134">
        <v>100454</v>
      </c>
      <c r="C224" s="126" t="s">
        <v>7156</v>
      </c>
      <c r="D224" s="134" t="s">
        <v>1007</v>
      </c>
      <c r="E224" s="135">
        <v>0</v>
      </c>
      <c r="F224" s="136"/>
      <c r="G224" s="135">
        <v>0</v>
      </c>
      <c r="H224" s="136"/>
    </row>
    <row r="225" spans="1:8" x14ac:dyDescent="0.25">
      <c r="A225" s="133" t="s">
        <v>7144</v>
      </c>
      <c r="B225" s="134">
        <v>87301</v>
      </c>
      <c r="C225" s="126" t="s">
        <v>3777</v>
      </c>
      <c r="D225" s="134" t="s">
        <v>1007</v>
      </c>
      <c r="E225" s="135">
        <v>614.77</v>
      </c>
      <c r="F225" s="136">
        <v>0</v>
      </c>
      <c r="G225" s="135">
        <v>568.61</v>
      </c>
      <c r="H225" s="136">
        <v>0</v>
      </c>
    </row>
    <row r="226" spans="1:8" x14ac:dyDescent="0.25">
      <c r="A226" s="133" t="s">
        <v>7144</v>
      </c>
      <c r="B226" s="134">
        <v>87302</v>
      </c>
      <c r="C226" s="126" t="s">
        <v>3778</v>
      </c>
      <c r="D226" s="134" t="s">
        <v>1007</v>
      </c>
      <c r="E226" s="135">
        <v>598.95000000000005</v>
      </c>
      <c r="F226" s="136">
        <v>0</v>
      </c>
      <c r="G226" s="135">
        <v>547.87</v>
      </c>
      <c r="H226" s="136">
        <v>0</v>
      </c>
    </row>
    <row r="227" spans="1:8" x14ac:dyDescent="0.25">
      <c r="A227" s="133" t="s">
        <v>7144</v>
      </c>
      <c r="B227" s="134">
        <v>87342</v>
      </c>
      <c r="C227" s="126" t="s">
        <v>3810</v>
      </c>
      <c r="D227" s="134" t="s">
        <v>1007</v>
      </c>
      <c r="E227" s="135">
        <v>699.2</v>
      </c>
      <c r="F227" s="136">
        <v>0</v>
      </c>
      <c r="G227" s="135">
        <v>683.91</v>
      </c>
      <c r="H227" s="136">
        <v>0</v>
      </c>
    </row>
    <row r="228" spans="1:8" x14ac:dyDescent="0.25">
      <c r="A228" s="133" t="s">
        <v>7144</v>
      </c>
      <c r="B228" s="134">
        <v>87343</v>
      </c>
      <c r="C228" s="126" t="s">
        <v>3811</v>
      </c>
      <c r="D228" s="134" t="s">
        <v>1007</v>
      </c>
      <c r="E228" s="135">
        <v>617.41999999999996</v>
      </c>
      <c r="F228" s="136">
        <v>0</v>
      </c>
      <c r="G228" s="135">
        <v>575.58000000000004</v>
      </c>
      <c r="H228" s="136">
        <v>0</v>
      </c>
    </row>
    <row r="229" spans="1:8" x14ac:dyDescent="0.25">
      <c r="A229" s="133" t="s">
        <v>7144</v>
      </c>
      <c r="B229" s="134">
        <v>87344</v>
      </c>
      <c r="C229" s="126" t="s">
        <v>3812</v>
      </c>
      <c r="D229" s="134" t="s">
        <v>1007</v>
      </c>
      <c r="E229" s="135">
        <v>569.28</v>
      </c>
      <c r="F229" s="136">
        <v>0</v>
      </c>
      <c r="G229" s="135">
        <v>512.87</v>
      </c>
      <c r="H229" s="136">
        <v>0</v>
      </c>
    </row>
    <row r="230" spans="1:8" x14ac:dyDescent="0.25">
      <c r="A230" s="133" t="s">
        <v>7144</v>
      </c>
      <c r="B230" s="134">
        <v>88631</v>
      </c>
      <c r="C230" s="126" t="s">
        <v>3876</v>
      </c>
      <c r="D230" s="134" t="s">
        <v>1007</v>
      </c>
      <c r="E230" s="135">
        <v>584.02</v>
      </c>
      <c r="F230" s="136">
        <v>0</v>
      </c>
      <c r="G230" s="135">
        <v>594.09</v>
      </c>
      <c r="H230" s="136">
        <v>0</v>
      </c>
    </row>
    <row r="231" spans="1:8" x14ac:dyDescent="0.25">
      <c r="A231" s="133" t="s">
        <v>7144</v>
      </c>
      <c r="B231" s="134">
        <v>100471</v>
      </c>
      <c r="C231" s="126" t="s">
        <v>7157</v>
      </c>
      <c r="D231" s="134" t="s">
        <v>1007</v>
      </c>
      <c r="E231" s="135">
        <v>0</v>
      </c>
      <c r="F231" s="136"/>
      <c r="G231" s="135">
        <v>0</v>
      </c>
      <c r="H231" s="136"/>
    </row>
    <row r="232" spans="1:8" x14ac:dyDescent="0.25">
      <c r="A232" s="133" t="s">
        <v>7144</v>
      </c>
      <c r="B232" s="134">
        <v>100490</v>
      </c>
      <c r="C232" s="126" t="s">
        <v>3897</v>
      </c>
      <c r="D232" s="134" t="s">
        <v>1007</v>
      </c>
      <c r="E232" s="135">
        <v>492.87</v>
      </c>
      <c r="F232" s="136">
        <v>0</v>
      </c>
      <c r="G232" s="135">
        <v>445.83</v>
      </c>
      <c r="H232" s="136">
        <v>0</v>
      </c>
    </row>
    <row r="233" spans="1:8" x14ac:dyDescent="0.25">
      <c r="A233" s="133" t="s">
        <v>7144</v>
      </c>
      <c r="B233" s="134">
        <v>100472</v>
      </c>
      <c r="C233" s="126" t="s">
        <v>3881</v>
      </c>
      <c r="D233" s="134" t="s">
        <v>1007</v>
      </c>
      <c r="E233" s="135">
        <v>557.85</v>
      </c>
      <c r="F233" s="136">
        <v>0</v>
      </c>
      <c r="G233" s="135">
        <v>533.71</v>
      </c>
      <c r="H233" s="136">
        <v>0</v>
      </c>
    </row>
    <row r="234" spans="1:8" x14ac:dyDescent="0.25">
      <c r="A234" s="133" t="s">
        <v>7144</v>
      </c>
      <c r="B234" s="134">
        <v>100473</v>
      </c>
      <c r="C234" s="126" t="s">
        <v>3882</v>
      </c>
      <c r="D234" s="134" t="s">
        <v>1007</v>
      </c>
      <c r="E234" s="135">
        <v>500.97</v>
      </c>
      <c r="F234" s="136">
        <v>0</v>
      </c>
      <c r="G234" s="135">
        <v>458.33</v>
      </c>
      <c r="H234" s="136">
        <v>0</v>
      </c>
    </row>
    <row r="235" spans="1:8" x14ac:dyDescent="0.25">
      <c r="A235" s="133" t="s">
        <v>7144</v>
      </c>
      <c r="B235" s="134">
        <v>100474</v>
      </c>
      <c r="C235" s="126" t="s">
        <v>3883</v>
      </c>
      <c r="D235" s="134" t="s">
        <v>1007</v>
      </c>
      <c r="E235" s="135">
        <v>473.37</v>
      </c>
      <c r="F235" s="136">
        <v>0</v>
      </c>
      <c r="G235" s="135">
        <v>422.77</v>
      </c>
      <c r="H235" s="136">
        <v>0</v>
      </c>
    </row>
    <row r="236" spans="1:8" x14ac:dyDescent="0.25">
      <c r="A236" s="133" t="s">
        <v>7144</v>
      </c>
      <c r="B236" s="134">
        <v>87379</v>
      </c>
      <c r="C236" s="126" t="s">
        <v>3847</v>
      </c>
      <c r="D236" s="134" t="s">
        <v>1007</v>
      </c>
      <c r="E236" s="135">
        <v>3479.25</v>
      </c>
      <c r="F236" s="136">
        <v>0.86480000000000001</v>
      </c>
      <c r="G236" s="135">
        <v>3543.79</v>
      </c>
      <c r="H236" s="136">
        <v>0</v>
      </c>
    </row>
    <row r="237" spans="1:8" x14ac:dyDescent="0.25">
      <c r="A237" s="133" t="s">
        <v>7144</v>
      </c>
      <c r="B237" s="134">
        <v>100460</v>
      </c>
      <c r="C237" s="126" t="s">
        <v>7158</v>
      </c>
      <c r="D237" s="134" t="s">
        <v>1007</v>
      </c>
      <c r="E237" s="135">
        <v>0</v>
      </c>
      <c r="F237" s="136"/>
      <c r="G237" s="135">
        <v>0</v>
      </c>
      <c r="H237" s="136"/>
    </row>
    <row r="238" spans="1:8" x14ac:dyDescent="0.25">
      <c r="A238" s="133" t="s">
        <v>7144</v>
      </c>
      <c r="B238" s="134">
        <v>87319</v>
      </c>
      <c r="C238" s="126" t="s">
        <v>3789</v>
      </c>
      <c r="D238" s="134" t="s">
        <v>1007</v>
      </c>
      <c r="E238" s="135">
        <v>3393.65</v>
      </c>
      <c r="F238" s="136">
        <v>0.89249999999999996</v>
      </c>
      <c r="G238" s="135">
        <v>3386.99</v>
      </c>
      <c r="H238" s="136">
        <v>0</v>
      </c>
    </row>
    <row r="239" spans="1:8" x14ac:dyDescent="0.25">
      <c r="A239" s="133" t="s">
        <v>7144</v>
      </c>
      <c r="B239" s="134">
        <v>87320</v>
      </c>
      <c r="C239" s="126" t="s">
        <v>3790</v>
      </c>
      <c r="D239" s="134" t="s">
        <v>1007</v>
      </c>
      <c r="E239" s="135">
        <v>3393.06</v>
      </c>
      <c r="F239" s="136">
        <v>0.89600000000000002</v>
      </c>
      <c r="G239" s="135">
        <v>3382.59</v>
      </c>
      <c r="H239" s="136">
        <v>0</v>
      </c>
    </row>
    <row r="240" spans="1:8" x14ac:dyDescent="0.25">
      <c r="A240" s="133" t="s">
        <v>7144</v>
      </c>
      <c r="B240" s="134">
        <v>87358</v>
      </c>
      <c r="C240" s="126" t="s">
        <v>3826</v>
      </c>
      <c r="D240" s="134" t="s">
        <v>1007</v>
      </c>
      <c r="E240" s="135">
        <v>3361.83</v>
      </c>
      <c r="F240" s="136">
        <v>0.88260000000000005</v>
      </c>
      <c r="G240" s="135">
        <v>3363.82</v>
      </c>
      <c r="H240" s="136">
        <v>0</v>
      </c>
    </row>
    <row r="241" spans="1:8" x14ac:dyDescent="0.25">
      <c r="A241" s="133" t="s">
        <v>7144</v>
      </c>
      <c r="B241" s="134">
        <v>87359</v>
      </c>
      <c r="C241" s="126" t="s">
        <v>3827</v>
      </c>
      <c r="D241" s="134" t="s">
        <v>1007</v>
      </c>
      <c r="E241" s="135">
        <v>3324.02</v>
      </c>
      <c r="F241" s="136">
        <v>0.89639999999999997</v>
      </c>
      <c r="G241" s="135">
        <v>3312.53</v>
      </c>
      <c r="H241" s="136">
        <v>0</v>
      </c>
    </row>
    <row r="242" spans="1:8" x14ac:dyDescent="0.25">
      <c r="A242" s="133" t="s">
        <v>7144</v>
      </c>
      <c r="B242" s="134">
        <v>87376</v>
      </c>
      <c r="C242" s="126" t="s">
        <v>3844</v>
      </c>
      <c r="D242" s="134" t="s">
        <v>1007</v>
      </c>
      <c r="E242" s="135">
        <v>545.91</v>
      </c>
      <c r="F242" s="136">
        <v>0</v>
      </c>
      <c r="G242" s="135">
        <v>599.94000000000005</v>
      </c>
      <c r="H242" s="136">
        <v>0</v>
      </c>
    </row>
    <row r="243" spans="1:8" x14ac:dyDescent="0.25">
      <c r="A243" s="133" t="s">
        <v>7144</v>
      </c>
      <c r="B243" s="134">
        <v>100457</v>
      </c>
      <c r="C243" s="126" t="s">
        <v>7159</v>
      </c>
      <c r="D243" s="134" t="s">
        <v>1007</v>
      </c>
      <c r="E243" s="135">
        <v>0</v>
      </c>
      <c r="F243" s="136"/>
      <c r="G243" s="135">
        <v>0</v>
      </c>
      <c r="H243" s="136"/>
    </row>
    <row r="244" spans="1:8" x14ac:dyDescent="0.25">
      <c r="A244" s="133" t="s">
        <v>7144</v>
      </c>
      <c r="B244" s="134">
        <v>87310</v>
      </c>
      <c r="C244" s="126" t="s">
        <v>3783</v>
      </c>
      <c r="D244" s="134" t="s">
        <v>1007</v>
      </c>
      <c r="E244" s="135">
        <v>439.75</v>
      </c>
      <c r="F244" s="136">
        <v>0</v>
      </c>
      <c r="G244" s="135">
        <v>420.39</v>
      </c>
      <c r="H244" s="136">
        <v>0</v>
      </c>
    </row>
    <row r="245" spans="1:8" x14ac:dyDescent="0.25">
      <c r="A245" s="133" t="s">
        <v>7144</v>
      </c>
      <c r="B245" s="134">
        <v>87311</v>
      </c>
      <c r="C245" s="126" t="s">
        <v>3784</v>
      </c>
      <c r="D245" s="134" t="s">
        <v>1007</v>
      </c>
      <c r="E245" s="135">
        <v>424.21</v>
      </c>
      <c r="F245" s="136">
        <v>0</v>
      </c>
      <c r="G245" s="135">
        <v>401.07</v>
      </c>
      <c r="H245" s="136">
        <v>0</v>
      </c>
    </row>
    <row r="246" spans="1:8" x14ac:dyDescent="0.25">
      <c r="A246" s="133" t="s">
        <v>7144</v>
      </c>
      <c r="B246" s="134">
        <v>87350</v>
      </c>
      <c r="C246" s="126" t="s">
        <v>3818</v>
      </c>
      <c r="D246" s="134" t="s">
        <v>1007</v>
      </c>
      <c r="E246" s="135">
        <v>493.92</v>
      </c>
      <c r="F246" s="136">
        <v>0</v>
      </c>
      <c r="G246" s="135">
        <v>492.52</v>
      </c>
      <c r="H246" s="136">
        <v>0</v>
      </c>
    </row>
    <row r="247" spans="1:8" x14ac:dyDescent="0.25">
      <c r="A247" s="133" t="s">
        <v>7144</v>
      </c>
      <c r="B247" s="134">
        <v>87351</v>
      </c>
      <c r="C247" s="126" t="s">
        <v>3819</v>
      </c>
      <c r="D247" s="134" t="s">
        <v>1007</v>
      </c>
      <c r="E247" s="135">
        <v>407.8</v>
      </c>
      <c r="F247" s="136">
        <v>0</v>
      </c>
      <c r="G247" s="135">
        <v>381.85</v>
      </c>
      <c r="H247" s="136">
        <v>0</v>
      </c>
    </row>
    <row r="248" spans="1:8" x14ac:dyDescent="0.25">
      <c r="A248" s="133" t="s">
        <v>7144</v>
      </c>
      <c r="B248" s="134">
        <v>87374</v>
      </c>
      <c r="C248" s="126" t="s">
        <v>3842</v>
      </c>
      <c r="D248" s="134" t="s">
        <v>1007</v>
      </c>
      <c r="E248" s="135">
        <v>658.15</v>
      </c>
      <c r="F248" s="136">
        <v>0</v>
      </c>
      <c r="G248" s="135">
        <v>697.21</v>
      </c>
      <c r="H248" s="136">
        <v>0</v>
      </c>
    </row>
    <row r="249" spans="1:8" x14ac:dyDescent="0.25">
      <c r="A249" s="133" t="s">
        <v>7144</v>
      </c>
      <c r="B249" s="134">
        <v>100455</v>
      </c>
      <c r="C249" s="126" t="s">
        <v>7160</v>
      </c>
      <c r="D249" s="134" t="s">
        <v>1007</v>
      </c>
      <c r="E249" s="135">
        <v>0</v>
      </c>
      <c r="F249" s="136"/>
      <c r="G249" s="135">
        <v>0</v>
      </c>
      <c r="H249" s="136"/>
    </row>
    <row r="250" spans="1:8" x14ac:dyDescent="0.25">
      <c r="A250" s="133" t="s">
        <v>7144</v>
      </c>
      <c r="B250" s="134">
        <v>87304</v>
      </c>
      <c r="C250" s="126" t="s">
        <v>3779</v>
      </c>
      <c r="D250" s="134" t="s">
        <v>1007</v>
      </c>
      <c r="E250" s="135">
        <v>550.83000000000004</v>
      </c>
      <c r="F250" s="136">
        <v>0</v>
      </c>
      <c r="G250" s="135">
        <v>513.96</v>
      </c>
      <c r="H250" s="136">
        <v>0</v>
      </c>
    </row>
    <row r="251" spans="1:8" x14ac:dyDescent="0.25">
      <c r="A251" s="133" t="s">
        <v>7144</v>
      </c>
      <c r="B251" s="134">
        <v>87305</v>
      </c>
      <c r="C251" s="126" t="s">
        <v>3780</v>
      </c>
      <c r="D251" s="134" t="s">
        <v>1007</v>
      </c>
      <c r="E251" s="135">
        <v>548.9</v>
      </c>
      <c r="F251" s="136">
        <v>0</v>
      </c>
      <c r="G251" s="135">
        <v>512.30999999999995</v>
      </c>
      <c r="H251" s="136">
        <v>0</v>
      </c>
    </row>
    <row r="252" spans="1:8" x14ac:dyDescent="0.25">
      <c r="A252" s="133" t="s">
        <v>7144</v>
      </c>
      <c r="B252" s="134">
        <v>87345</v>
      </c>
      <c r="C252" s="126" t="s">
        <v>3813</v>
      </c>
      <c r="D252" s="134" t="s">
        <v>1007</v>
      </c>
      <c r="E252" s="135">
        <v>622.37</v>
      </c>
      <c r="F252" s="136">
        <v>0</v>
      </c>
      <c r="G252" s="135">
        <v>612.46</v>
      </c>
      <c r="H252" s="136">
        <v>0</v>
      </c>
    </row>
    <row r="253" spans="1:8" x14ac:dyDescent="0.25">
      <c r="A253" s="133" t="s">
        <v>7144</v>
      </c>
      <c r="B253" s="134">
        <v>87346</v>
      </c>
      <c r="C253" s="126" t="s">
        <v>3814</v>
      </c>
      <c r="D253" s="134" t="s">
        <v>1007</v>
      </c>
      <c r="E253" s="135">
        <v>554.82000000000005</v>
      </c>
      <c r="F253" s="136">
        <v>0</v>
      </c>
      <c r="G253" s="135">
        <v>522.57000000000005</v>
      </c>
      <c r="H253" s="136">
        <v>0</v>
      </c>
    </row>
    <row r="254" spans="1:8" x14ac:dyDescent="0.25">
      <c r="A254" s="133" t="s">
        <v>7144</v>
      </c>
      <c r="B254" s="134">
        <v>87347</v>
      </c>
      <c r="C254" s="126" t="s">
        <v>3815</v>
      </c>
      <c r="D254" s="134" t="s">
        <v>1007</v>
      </c>
      <c r="E254" s="135">
        <v>516.03</v>
      </c>
      <c r="F254" s="136">
        <v>0</v>
      </c>
      <c r="G254" s="135">
        <v>472.94</v>
      </c>
      <c r="H254" s="136">
        <v>0</v>
      </c>
    </row>
    <row r="255" spans="1:8" x14ac:dyDescent="0.25">
      <c r="A255" s="133" t="s">
        <v>7144</v>
      </c>
      <c r="B255" s="134">
        <v>87366</v>
      </c>
      <c r="C255" s="126" t="s">
        <v>3834</v>
      </c>
      <c r="D255" s="134" t="s">
        <v>1007</v>
      </c>
      <c r="E255" s="135">
        <v>565.54</v>
      </c>
      <c r="F255" s="136">
        <v>0</v>
      </c>
      <c r="G255" s="135">
        <v>623.32000000000005</v>
      </c>
      <c r="H255" s="136">
        <v>0</v>
      </c>
    </row>
    <row r="256" spans="1:8" x14ac:dyDescent="0.25">
      <c r="A256" s="133" t="s">
        <v>7144</v>
      </c>
      <c r="B256" s="134">
        <v>100448</v>
      </c>
      <c r="C256" s="126" t="s">
        <v>7161</v>
      </c>
      <c r="D256" s="134" t="s">
        <v>1007</v>
      </c>
      <c r="E256" s="135">
        <v>0</v>
      </c>
      <c r="F256" s="136"/>
      <c r="G256" s="135">
        <v>0</v>
      </c>
      <c r="H256" s="136"/>
    </row>
    <row r="257" spans="1:8" x14ac:dyDescent="0.25">
      <c r="A257" s="133" t="s">
        <v>7144</v>
      </c>
      <c r="B257" s="134">
        <v>87283</v>
      </c>
      <c r="C257" s="126" t="s">
        <v>3765</v>
      </c>
      <c r="D257" s="134" t="s">
        <v>1007</v>
      </c>
      <c r="E257" s="135">
        <v>454.93</v>
      </c>
      <c r="F257" s="136">
        <v>0</v>
      </c>
      <c r="G257" s="135">
        <v>435.96</v>
      </c>
      <c r="H257" s="136">
        <v>0</v>
      </c>
    </row>
    <row r="258" spans="1:8" x14ac:dyDescent="0.25">
      <c r="A258" s="133" t="s">
        <v>7144</v>
      </c>
      <c r="B258" s="134">
        <v>87284</v>
      </c>
      <c r="C258" s="126" t="s">
        <v>3766</v>
      </c>
      <c r="D258" s="134" t="s">
        <v>1007</v>
      </c>
      <c r="E258" s="135">
        <v>441.58</v>
      </c>
      <c r="F258" s="136">
        <v>0</v>
      </c>
      <c r="G258" s="135">
        <v>419.79</v>
      </c>
      <c r="H258" s="136">
        <v>0</v>
      </c>
    </row>
    <row r="259" spans="1:8" x14ac:dyDescent="0.25">
      <c r="A259" s="133" t="s">
        <v>7144</v>
      </c>
      <c r="B259" s="134">
        <v>87329</v>
      </c>
      <c r="C259" s="126" t="s">
        <v>3797</v>
      </c>
      <c r="D259" s="134" t="s">
        <v>1007</v>
      </c>
      <c r="E259" s="135">
        <v>504.02</v>
      </c>
      <c r="F259" s="136">
        <v>0</v>
      </c>
      <c r="G259" s="135">
        <v>502.27</v>
      </c>
      <c r="H259" s="136">
        <v>0</v>
      </c>
    </row>
    <row r="260" spans="1:8" x14ac:dyDescent="0.25">
      <c r="A260" s="133" t="s">
        <v>7144</v>
      </c>
      <c r="B260" s="134">
        <v>87330</v>
      </c>
      <c r="C260" s="126" t="s">
        <v>3798</v>
      </c>
      <c r="D260" s="134" t="s">
        <v>1007</v>
      </c>
      <c r="E260" s="135">
        <v>423.46</v>
      </c>
      <c r="F260" s="136">
        <v>0</v>
      </c>
      <c r="G260" s="135">
        <v>398.64</v>
      </c>
      <c r="H260" s="136">
        <v>0</v>
      </c>
    </row>
    <row r="261" spans="1:8" x14ac:dyDescent="0.25">
      <c r="A261" s="133" t="s">
        <v>7144</v>
      </c>
      <c r="B261" s="134">
        <v>87375</v>
      </c>
      <c r="C261" s="126" t="s">
        <v>3843</v>
      </c>
      <c r="D261" s="134" t="s">
        <v>1007</v>
      </c>
      <c r="E261" s="135">
        <v>624.37</v>
      </c>
      <c r="F261" s="136">
        <v>0</v>
      </c>
      <c r="G261" s="135">
        <v>674.98</v>
      </c>
      <c r="H261" s="136">
        <v>0</v>
      </c>
    </row>
    <row r="262" spans="1:8" x14ac:dyDescent="0.25">
      <c r="A262" s="133" t="s">
        <v>7144</v>
      </c>
      <c r="B262" s="134">
        <v>100456</v>
      </c>
      <c r="C262" s="126" t="s">
        <v>7162</v>
      </c>
      <c r="D262" s="134" t="s">
        <v>1007</v>
      </c>
      <c r="E262" s="135">
        <v>0</v>
      </c>
      <c r="F262" s="136"/>
      <c r="G262" s="135">
        <v>0</v>
      </c>
      <c r="H262" s="136"/>
    </row>
    <row r="263" spans="1:8" x14ac:dyDescent="0.25">
      <c r="A263" s="133" t="s">
        <v>7144</v>
      </c>
      <c r="B263" s="134">
        <v>87307</v>
      </c>
      <c r="C263" s="126" t="s">
        <v>3781</v>
      </c>
      <c r="D263" s="134" t="s">
        <v>1007</v>
      </c>
      <c r="E263" s="135">
        <v>523.24</v>
      </c>
      <c r="F263" s="136">
        <v>0</v>
      </c>
      <c r="G263" s="135">
        <v>499.79</v>
      </c>
      <c r="H263" s="136">
        <v>0</v>
      </c>
    </row>
    <row r="264" spans="1:8" x14ac:dyDescent="0.25">
      <c r="A264" s="133" t="s">
        <v>7144</v>
      </c>
      <c r="B264" s="134">
        <v>87308</v>
      </c>
      <c r="C264" s="126" t="s">
        <v>3782</v>
      </c>
      <c r="D264" s="134" t="s">
        <v>1007</v>
      </c>
      <c r="E264" s="135">
        <v>507.51</v>
      </c>
      <c r="F264" s="136">
        <v>0</v>
      </c>
      <c r="G264" s="135">
        <v>480.49</v>
      </c>
      <c r="H264" s="136">
        <v>0</v>
      </c>
    </row>
    <row r="265" spans="1:8" x14ac:dyDescent="0.25">
      <c r="A265" s="133" t="s">
        <v>7144</v>
      </c>
      <c r="B265" s="134">
        <v>87348</v>
      </c>
      <c r="C265" s="126" t="s">
        <v>3816</v>
      </c>
      <c r="D265" s="134" t="s">
        <v>1007</v>
      </c>
      <c r="E265" s="135">
        <v>564.79</v>
      </c>
      <c r="F265" s="136">
        <v>0</v>
      </c>
      <c r="G265" s="135">
        <v>558.19000000000005</v>
      </c>
      <c r="H265" s="136">
        <v>0</v>
      </c>
    </row>
    <row r="266" spans="1:8" x14ac:dyDescent="0.25">
      <c r="A266" s="133" t="s">
        <v>7144</v>
      </c>
      <c r="B266" s="134">
        <v>87349</v>
      </c>
      <c r="C266" s="126" t="s">
        <v>3817</v>
      </c>
      <c r="D266" s="134" t="s">
        <v>1007</v>
      </c>
      <c r="E266" s="135">
        <v>473.36</v>
      </c>
      <c r="F266" s="136">
        <v>0</v>
      </c>
      <c r="G266" s="135">
        <v>437.9</v>
      </c>
      <c r="H266" s="136">
        <v>0</v>
      </c>
    </row>
    <row r="267" spans="1:8" x14ac:dyDescent="0.25">
      <c r="A267" s="133" t="s">
        <v>7144</v>
      </c>
      <c r="B267" s="134">
        <v>87365</v>
      </c>
      <c r="C267" s="126" t="s">
        <v>3833</v>
      </c>
      <c r="D267" s="134" t="s">
        <v>1007</v>
      </c>
      <c r="E267" s="135">
        <v>533.53</v>
      </c>
      <c r="F267" s="136">
        <v>0</v>
      </c>
      <c r="G267" s="135">
        <v>594.05999999999995</v>
      </c>
      <c r="H267" s="136">
        <v>0</v>
      </c>
    </row>
    <row r="268" spans="1:8" x14ac:dyDescent="0.25">
      <c r="A268" s="133" t="s">
        <v>7144</v>
      </c>
      <c r="B268" s="134">
        <v>100447</v>
      </c>
      <c r="C268" s="126" t="s">
        <v>7163</v>
      </c>
      <c r="D268" s="134" t="s">
        <v>1007</v>
      </c>
      <c r="E268" s="135">
        <v>0</v>
      </c>
      <c r="F268" s="136"/>
      <c r="G268" s="135">
        <v>0</v>
      </c>
      <c r="H268" s="136"/>
    </row>
    <row r="269" spans="1:8" x14ac:dyDescent="0.25">
      <c r="A269" s="133" t="s">
        <v>7144</v>
      </c>
      <c r="B269" s="134">
        <v>87280</v>
      </c>
      <c r="C269" s="126" t="s">
        <v>3763</v>
      </c>
      <c r="D269" s="134" t="s">
        <v>1007</v>
      </c>
      <c r="E269" s="135">
        <v>438.96</v>
      </c>
      <c r="F269" s="136">
        <v>0</v>
      </c>
      <c r="G269" s="135">
        <v>430.82</v>
      </c>
      <c r="H269" s="136">
        <v>0</v>
      </c>
    </row>
    <row r="270" spans="1:8" x14ac:dyDescent="0.25">
      <c r="A270" s="133" t="s">
        <v>7144</v>
      </c>
      <c r="B270" s="134">
        <v>87281</v>
      </c>
      <c r="C270" s="126" t="s">
        <v>3764</v>
      </c>
      <c r="D270" s="134" t="s">
        <v>1007</v>
      </c>
      <c r="E270" s="135">
        <v>426.81</v>
      </c>
      <c r="F270" s="136">
        <v>0</v>
      </c>
      <c r="G270" s="135">
        <v>415.02</v>
      </c>
      <c r="H270" s="136">
        <v>0</v>
      </c>
    </row>
    <row r="271" spans="1:8" x14ac:dyDescent="0.25">
      <c r="A271" s="133" t="s">
        <v>7144</v>
      </c>
      <c r="B271" s="134">
        <v>87327</v>
      </c>
      <c r="C271" s="126" t="s">
        <v>3795</v>
      </c>
      <c r="D271" s="134" t="s">
        <v>1007</v>
      </c>
      <c r="E271" s="135">
        <v>466.52</v>
      </c>
      <c r="F271" s="136">
        <v>0</v>
      </c>
      <c r="G271" s="135">
        <v>466.89</v>
      </c>
      <c r="H271" s="136">
        <v>0</v>
      </c>
    </row>
    <row r="272" spans="1:8" x14ac:dyDescent="0.25">
      <c r="A272" s="133" t="s">
        <v>7144</v>
      </c>
      <c r="B272" s="134">
        <v>87328</v>
      </c>
      <c r="C272" s="126" t="s">
        <v>3796</v>
      </c>
      <c r="D272" s="134" t="s">
        <v>1007</v>
      </c>
      <c r="E272" s="135">
        <v>395.1</v>
      </c>
      <c r="F272" s="136">
        <v>0</v>
      </c>
      <c r="G272" s="135">
        <v>375.03</v>
      </c>
      <c r="H272" s="136">
        <v>0</v>
      </c>
    </row>
    <row r="273" spans="1:8" x14ac:dyDescent="0.25">
      <c r="A273" s="133" t="s">
        <v>7144</v>
      </c>
      <c r="B273" s="134">
        <v>87410</v>
      </c>
      <c r="C273" s="126" t="s">
        <v>3871</v>
      </c>
      <c r="D273" s="134" t="s">
        <v>1007</v>
      </c>
      <c r="E273" s="135">
        <v>917.45</v>
      </c>
      <c r="F273" s="136">
        <v>0</v>
      </c>
      <c r="G273" s="135">
        <v>910.97</v>
      </c>
      <c r="H273" s="136">
        <v>0</v>
      </c>
    </row>
    <row r="274" spans="1:8" x14ac:dyDescent="0.25">
      <c r="A274" s="133" t="s">
        <v>7164</v>
      </c>
      <c r="B274" s="134">
        <v>95577</v>
      </c>
      <c r="C274" s="126" t="s">
        <v>1653</v>
      </c>
      <c r="D274" s="134" t="s">
        <v>950</v>
      </c>
      <c r="E274" s="135">
        <v>10.64</v>
      </c>
      <c r="F274" s="136">
        <v>1.03E-2</v>
      </c>
      <c r="G274" s="135">
        <v>9.9499999999999993</v>
      </c>
      <c r="H274" s="136">
        <v>0</v>
      </c>
    </row>
    <row r="275" spans="1:8" x14ac:dyDescent="0.25">
      <c r="A275" s="133" t="s">
        <v>7164</v>
      </c>
      <c r="B275" s="134">
        <v>95578</v>
      </c>
      <c r="C275" s="126" t="s">
        <v>1654</v>
      </c>
      <c r="D275" s="134" t="s">
        <v>950</v>
      </c>
      <c r="E275" s="135">
        <v>8.89</v>
      </c>
      <c r="F275" s="136">
        <v>8.9999999999999993E-3</v>
      </c>
      <c r="G275" s="135">
        <v>8.11</v>
      </c>
      <c r="H275" s="136">
        <v>0</v>
      </c>
    </row>
    <row r="276" spans="1:8" x14ac:dyDescent="0.25">
      <c r="A276" s="133" t="s">
        <v>7164</v>
      </c>
      <c r="B276" s="134">
        <v>95579</v>
      </c>
      <c r="C276" s="126" t="s">
        <v>1655</v>
      </c>
      <c r="D276" s="134" t="s">
        <v>950</v>
      </c>
      <c r="E276" s="135">
        <v>8.6</v>
      </c>
      <c r="F276" s="136">
        <v>4.7000000000000002E-3</v>
      </c>
      <c r="G276" s="135">
        <v>7.71</v>
      </c>
      <c r="H276" s="136">
        <v>0</v>
      </c>
    </row>
    <row r="277" spans="1:8" x14ac:dyDescent="0.25">
      <c r="A277" s="133" t="s">
        <v>7164</v>
      </c>
      <c r="B277" s="134">
        <v>95580</v>
      </c>
      <c r="C277" s="126" t="s">
        <v>1656</v>
      </c>
      <c r="D277" s="134" t="s">
        <v>950</v>
      </c>
      <c r="E277" s="135">
        <v>9.91</v>
      </c>
      <c r="F277" s="136">
        <v>2E-3</v>
      </c>
      <c r="G277" s="135">
        <v>8.82</v>
      </c>
      <c r="H277" s="136">
        <v>0</v>
      </c>
    </row>
    <row r="278" spans="1:8" x14ac:dyDescent="0.25">
      <c r="A278" s="133" t="s">
        <v>7164</v>
      </c>
      <c r="B278" s="134">
        <v>95581</v>
      </c>
      <c r="C278" s="126" t="s">
        <v>1657</v>
      </c>
      <c r="D278" s="134" t="s">
        <v>950</v>
      </c>
      <c r="E278" s="135">
        <v>9.8699999999999992</v>
      </c>
      <c r="F278" s="136">
        <v>1E-3</v>
      </c>
      <c r="G278" s="135">
        <v>8.76</v>
      </c>
      <c r="H278" s="136">
        <v>0</v>
      </c>
    </row>
    <row r="279" spans="1:8" x14ac:dyDescent="0.25">
      <c r="A279" s="133" t="s">
        <v>7164</v>
      </c>
      <c r="B279" s="134">
        <v>95582</v>
      </c>
      <c r="C279" s="126" t="s">
        <v>4870</v>
      </c>
      <c r="D279" s="134" t="s">
        <v>950</v>
      </c>
      <c r="E279" s="135">
        <v>10.76</v>
      </c>
      <c r="F279" s="136">
        <v>0</v>
      </c>
      <c r="G279" s="135">
        <v>9.5</v>
      </c>
      <c r="H279" s="136">
        <v>0</v>
      </c>
    </row>
    <row r="280" spans="1:8" x14ac:dyDescent="0.25">
      <c r="A280" s="133" t="s">
        <v>7164</v>
      </c>
      <c r="B280" s="134">
        <v>95576</v>
      </c>
      <c r="C280" s="126" t="s">
        <v>1652</v>
      </c>
      <c r="D280" s="134" t="s">
        <v>950</v>
      </c>
      <c r="E280" s="135">
        <v>12.47</v>
      </c>
      <c r="F280" s="136">
        <v>1.2800000000000001E-2</v>
      </c>
      <c r="G280" s="135">
        <v>12.17</v>
      </c>
      <c r="H280" s="136">
        <v>0</v>
      </c>
    </row>
    <row r="281" spans="1:8" x14ac:dyDescent="0.25">
      <c r="A281" s="133" t="s">
        <v>7164</v>
      </c>
      <c r="B281" s="134">
        <v>95583</v>
      </c>
      <c r="C281" s="126" t="s">
        <v>1658</v>
      </c>
      <c r="D281" s="134" t="s">
        <v>950</v>
      </c>
      <c r="E281" s="135">
        <v>15.46</v>
      </c>
      <c r="F281" s="136">
        <v>1.6799999999999999E-2</v>
      </c>
      <c r="G281" s="135">
        <v>17.059999999999999</v>
      </c>
      <c r="H281" s="136">
        <v>0</v>
      </c>
    </row>
    <row r="282" spans="1:8" x14ac:dyDescent="0.25">
      <c r="A282" s="133" t="s">
        <v>7164</v>
      </c>
      <c r="B282" s="134">
        <v>95584</v>
      </c>
      <c r="C282" s="126" t="s">
        <v>1659</v>
      </c>
      <c r="D282" s="134" t="s">
        <v>950</v>
      </c>
      <c r="E282" s="135">
        <v>13.73</v>
      </c>
      <c r="F282" s="136">
        <v>1.5299999999999999E-2</v>
      </c>
      <c r="G282" s="135">
        <v>14.14</v>
      </c>
      <c r="H282" s="136">
        <v>0</v>
      </c>
    </row>
    <row r="283" spans="1:8" x14ac:dyDescent="0.25">
      <c r="A283" s="133" t="s">
        <v>7164</v>
      </c>
      <c r="B283" s="134">
        <v>95593</v>
      </c>
      <c r="C283" s="126" t="s">
        <v>1661</v>
      </c>
      <c r="D283" s="134" t="s">
        <v>950</v>
      </c>
      <c r="E283" s="135">
        <v>13.73</v>
      </c>
      <c r="F283" s="136">
        <v>1.5299999999999999E-2</v>
      </c>
      <c r="G283" s="135">
        <v>14.14</v>
      </c>
      <c r="H283" s="136">
        <v>0</v>
      </c>
    </row>
    <row r="284" spans="1:8" x14ac:dyDescent="0.25">
      <c r="A284" s="133" t="s">
        <v>7164</v>
      </c>
      <c r="B284" s="134">
        <v>95592</v>
      </c>
      <c r="C284" s="126" t="s">
        <v>1660</v>
      </c>
      <c r="D284" s="134" t="s">
        <v>950</v>
      </c>
      <c r="E284" s="135">
        <v>15.46</v>
      </c>
      <c r="F284" s="136">
        <v>1.6799999999999999E-2</v>
      </c>
      <c r="G284" s="135">
        <v>17.059999999999999</v>
      </c>
      <c r="H284" s="136">
        <v>0</v>
      </c>
    </row>
    <row r="285" spans="1:8" x14ac:dyDescent="0.25">
      <c r="A285" s="133" t="s">
        <v>7165</v>
      </c>
      <c r="B285" s="134">
        <v>92919</v>
      </c>
      <c r="C285" s="126" t="s">
        <v>1647</v>
      </c>
      <c r="D285" s="134" t="s">
        <v>950</v>
      </c>
      <c r="E285" s="135">
        <v>11.89</v>
      </c>
      <c r="F285" s="136">
        <v>9.2999999999999992E-3</v>
      </c>
      <c r="G285" s="135">
        <v>11.66</v>
      </c>
      <c r="H285" s="136">
        <v>0</v>
      </c>
    </row>
    <row r="286" spans="1:8" x14ac:dyDescent="0.25">
      <c r="A286" s="133" t="s">
        <v>7165</v>
      </c>
      <c r="B286" s="134">
        <v>92921</v>
      </c>
      <c r="C286" s="126" t="s">
        <v>1648</v>
      </c>
      <c r="D286" s="134" t="s">
        <v>950</v>
      </c>
      <c r="E286" s="135">
        <v>9.84</v>
      </c>
      <c r="F286" s="136">
        <v>8.0999999999999996E-3</v>
      </c>
      <c r="G286" s="135">
        <v>9.41</v>
      </c>
      <c r="H286" s="136">
        <v>0</v>
      </c>
    </row>
    <row r="287" spans="1:8" x14ac:dyDescent="0.25">
      <c r="A287" s="133" t="s">
        <v>7165</v>
      </c>
      <c r="B287" s="134">
        <v>92922</v>
      </c>
      <c r="C287" s="126" t="s">
        <v>1649</v>
      </c>
      <c r="D287" s="134" t="s">
        <v>950</v>
      </c>
      <c r="E287" s="135">
        <v>9.4</v>
      </c>
      <c r="F287" s="136">
        <v>4.3E-3</v>
      </c>
      <c r="G287" s="135">
        <v>8.81</v>
      </c>
      <c r="H287" s="136">
        <v>0</v>
      </c>
    </row>
    <row r="288" spans="1:8" x14ac:dyDescent="0.25">
      <c r="A288" s="133" t="s">
        <v>7165</v>
      </c>
      <c r="B288" s="134">
        <v>92923</v>
      </c>
      <c r="C288" s="126" t="s">
        <v>1650</v>
      </c>
      <c r="D288" s="134" t="s">
        <v>950</v>
      </c>
      <c r="E288" s="135">
        <v>10.56</v>
      </c>
      <c r="F288" s="136">
        <v>1.9E-3</v>
      </c>
      <c r="G288" s="135">
        <v>9.69</v>
      </c>
      <c r="H288" s="136">
        <v>0</v>
      </c>
    </row>
    <row r="289" spans="1:8" x14ac:dyDescent="0.25">
      <c r="A289" s="133" t="s">
        <v>7165</v>
      </c>
      <c r="B289" s="134">
        <v>92924</v>
      </c>
      <c r="C289" s="126" t="s">
        <v>1651</v>
      </c>
      <c r="D289" s="134" t="s">
        <v>950</v>
      </c>
      <c r="E289" s="135">
        <v>10.37</v>
      </c>
      <c r="F289" s="136">
        <v>1E-3</v>
      </c>
      <c r="G289" s="135">
        <v>9.43</v>
      </c>
      <c r="H289" s="136">
        <v>0</v>
      </c>
    </row>
    <row r="290" spans="1:8" x14ac:dyDescent="0.25">
      <c r="A290" s="133" t="s">
        <v>7165</v>
      </c>
      <c r="B290" s="134">
        <v>104104</v>
      </c>
      <c r="C290" s="126" t="s">
        <v>1673</v>
      </c>
      <c r="D290" s="134" t="s">
        <v>950</v>
      </c>
      <c r="E290" s="135">
        <v>10.91</v>
      </c>
      <c r="F290" s="136">
        <v>0</v>
      </c>
      <c r="G290" s="135">
        <v>9.67</v>
      </c>
      <c r="H290" s="136">
        <v>0</v>
      </c>
    </row>
    <row r="291" spans="1:8" x14ac:dyDescent="0.25">
      <c r="A291" s="133" t="s">
        <v>7165</v>
      </c>
      <c r="B291" s="134">
        <v>92916</v>
      </c>
      <c r="C291" s="126" t="s">
        <v>1645</v>
      </c>
      <c r="D291" s="134" t="s">
        <v>950</v>
      </c>
      <c r="E291" s="135">
        <v>14.88</v>
      </c>
      <c r="F291" s="136">
        <v>1.41E-2</v>
      </c>
      <c r="G291" s="135">
        <v>15.71</v>
      </c>
      <c r="H291" s="136">
        <v>0</v>
      </c>
    </row>
    <row r="292" spans="1:8" x14ac:dyDescent="0.25">
      <c r="A292" s="133" t="s">
        <v>7165</v>
      </c>
      <c r="B292" s="134">
        <v>92917</v>
      </c>
      <c r="C292" s="126" t="s">
        <v>1646</v>
      </c>
      <c r="D292" s="134" t="s">
        <v>950</v>
      </c>
      <c r="E292" s="135">
        <v>13.6</v>
      </c>
      <c r="F292" s="136">
        <v>1.18E-2</v>
      </c>
      <c r="G292" s="135">
        <v>13.71</v>
      </c>
      <c r="H292" s="136">
        <v>0</v>
      </c>
    </row>
    <row r="293" spans="1:8" x14ac:dyDescent="0.25">
      <c r="A293" s="133" t="s">
        <v>7165</v>
      </c>
      <c r="B293" s="134">
        <v>92915</v>
      </c>
      <c r="C293" s="126" t="s">
        <v>1644</v>
      </c>
      <c r="D293" s="134" t="s">
        <v>950</v>
      </c>
      <c r="E293" s="135">
        <v>16.25</v>
      </c>
      <c r="F293" s="136">
        <v>1.6E-2</v>
      </c>
      <c r="G293" s="135">
        <v>18.11</v>
      </c>
      <c r="H293" s="136">
        <v>0</v>
      </c>
    </row>
    <row r="294" spans="1:8" x14ac:dyDescent="0.25">
      <c r="A294" s="133" t="s">
        <v>7165</v>
      </c>
      <c r="B294" s="134">
        <v>92771</v>
      </c>
      <c r="C294" s="126" t="s">
        <v>1617</v>
      </c>
      <c r="D294" s="134" t="s">
        <v>950</v>
      </c>
      <c r="E294" s="135">
        <v>10.54</v>
      </c>
      <c r="F294" s="136">
        <v>6.6E-3</v>
      </c>
      <c r="G294" s="135">
        <v>9.7799999999999994</v>
      </c>
      <c r="H294" s="136">
        <v>0</v>
      </c>
    </row>
    <row r="295" spans="1:8" x14ac:dyDescent="0.25">
      <c r="A295" s="133" t="s">
        <v>7165</v>
      </c>
      <c r="B295" s="134">
        <v>92772</v>
      </c>
      <c r="C295" s="126" t="s">
        <v>1618</v>
      </c>
      <c r="D295" s="134" t="s">
        <v>950</v>
      </c>
      <c r="E295" s="135">
        <v>8.85</v>
      </c>
      <c r="F295" s="136">
        <v>3.3999999999999998E-3</v>
      </c>
      <c r="G295" s="135">
        <v>8.0500000000000007</v>
      </c>
      <c r="H295" s="136">
        <v>0</v>
      </c>
    </row>
    <row r="296" spans="1:8" x14ac:dyDescent="0.25">
      <c r="A296" s="133" t="s">
        <v>7165</v>
      </c>
      <c r="B296" s="134">
        <v>92773</v>
      </c>
      <c r="C296" s="126" t="s">
        <v>1619</v>
      </c>
      <c r="D296" s="134" t="s">
        <v>950</v>
      </c>
      <c r="E296" s="135">
        <v>8.69</v>
      </c>
      <c r="F296" s="136">
        <v>0</v>
      </c>
      <c r="G296" s="135">
        <v>7.83</v>
      </c>
      <c r="H296" s="136">
        <v>0</v>
      </c>
    </row>
    <row r="297" spans="1:8" x14ac:dyDescent="0.25">
      <c r="A297" s="133" t="s">
        <v>7165</v>
      </c>
      <c r="B297" s="134">
        <v>92774</v>
      </c>
      <c r="C297" s="126" t="s">
        <v>1620</v>
      </c>
      <c r="D297" s="134" t="s">
        <v>950</v>
      </c>
      <c r="E297" s="135">
        <v>10.050000000000001</v>
      </c>
      <c r="F297" s="136">
        <v>0</v>
      </c>
      <c r="G297" s="135">
        <v>8.99</v>
      </c>
      <c r="H297" s="136">
        <v>0</v>
      </c>
    </row>
    <row r="298" spans="1:8" x14ac:dyDescent="0.25">
      <c r="A298" s="133" t="s">
        <v>7165</v>
      </c>
      <c r="B298" s="134">
        <v>92769</v>
      </c>
      <c r="C298" s="126" t="s">
        <v>1615</v>
      </c>
      <c r="D298" s="134" t="s">
        <v>950</v>
      </c>
      <c r="E298" s="135">
        <v>12.54</v>
      </c>
      <c r="F298" s="136">
        <v>2.3099999999999999E-2</v>
      </c>
      <c r="G298" s="135">
        <v>12.4</v>
      </c>
      <c r="H298" s="136">
        <v>0</v>
      </c>
    </row>
    <row r="299" spans="1:8" x14ac:dyDescent="0.25">
      <c r="A299" s="133" t="s">
        <v>7165</v>
      </c>
      <c r="B299" s="134">
        <v>92770</v>
      </c>
      <c r="C299" s="126" t="s">
        <v>1616</v>
      </c>
      <c r="D299" s="134" t="s">
        <v>950</v>
      </c>
      <c r="E299" s="135">
        <v>11.83</v>
      </c>
      <c r="F299" s="136">
        <v>1.35E-2</v>
      </c>
      <c r="G299" s="135">
        <v>11.22</v>
      </c>
      <c r="H299" s="136">
        <v>0</v>
      </c>
    </row>
    <row r="300" spans="1:8" x14ac:dyDescent="0.25">
      <c r="A300" s="133" t="s">
        <v>7165</v>
      </c>
      <c r="B300" s="134">
        <v>92767</v>
      </c>
      <c r="C300" s="126" t="s">
        <v>1613</v>
      </c>
      <c r="D300" s="134" t="s">
        <v>950</v>
      </c>
      <c r="E300" s="135">
        <v>15.06</v>
      </c>
      <c r="F300" s="136">
        <v>4.0500000000000001E-2</v>
      </c>
      <c r="G300" s="135">
        <v>16.309999999999999</v>
      </c>
      <c r="H300" s="136">
        <v>0</v>
      </c>
    </row>
    <row r="301" spans="1:8" x14ac:dyDescent="0.25">
      <c r="A301" s="133" t="s">
        <v>7165</v>
      </c>
      <c r="B301" s="134">
        <v>92768</v>
      </c>
      <c r="C301" s="126" t="s">
        <v>1614</v>
      </c>
      <c r="D301" s="134" t="s">
        <v>950</v>
      </c>
      <c r="E301" s="135">
        <v>13.25</v>
      </c>
      <c r="F301" s="136">
        <v>3.4700000000000002E-2</v>
      </c>
      <c r="G301" s="135">
        <v>13.84</v>
      </c>
      <c r="H301" s="136">
        <v>0</v>
      </c>
    </row>
    <row r="302" spans="1:8" x14ac:dyDescent="0.25">
      <c r="A302" s="133" t="s">
        <v>7165</v>
      </c>
      <c r="B302" s="134">
        <v>92762</v>
      </c>
      <c r="C302" s="126" t="s">
        <v>1608</v>
      </c>
      <c r="D302" s="134" t="s">
        <v>950</v>
      </c>
      <c r="E302" s="135">
        <v>10.97</v>
      </c>
      <c r="F302" s="136">
        <v>0.01</v>
      </c>
      <c r="G302" s="135">
        <v>10.37</v>
      </c>
      <c r="H302" s="136">
        <v>0</v>
      </c>
    </row>
    <row r="303" spans="1:8" x14ac:dyDescent="0.25">
      <c r="A303" s="133" t="s">
        <v>7165</v>
      </c>
      <c r="B303" s="134">
        <v>92763</v>
      </c>
      <c r="C303" s="126" t="s">
        <v>1609</v>
      </c>
      <c r="D303" s="134" t="s">
        <v>950</v>
      </c>
      <c r="E303" s="135">
        <v>9.23</v>
      </c>
      <c r="F303" s="136">
        <v>8.6999999999999994E-3</v>
      </c>
      <c r="G303" s="135">
        <v>8.56</v>
      </c>
      <c r="H303" s="136">
        <v>0</v>
      </c>
    </row>
    <row r="304" spans="1:8" x14ac:dyDescent="0.25">
      <c r="A304" s="133" t="s">
        <v>7165</v>
      </c>
      <c r="B304" s="134">
        <v>92764</v>
      </c>
      <c r="C304" s="126" t="s">
        <v>1610</v>
      </c>
      <c r="D304" s="134" t="s">
        <v>950</v>
      </c>
      <c r="E304" s="135">
        <v>8.94</v>
      </c>
      <c r="F304" s="136">
        <v>4.4999999999999997E-3</v>
      </c>
      <c r="G304" s="135">
        <v>8.17</v>
      </c>
      <c r="H304" s="136">
        <v>0</v>
      </c>
    </row>
    <row r="305" spans="1:8" x14ac:dyDescent="0.25">
      <c r="A305" s="133" t="s">
        <v>7165</v>
      </c>
      <c r="B305" s="134">
        <v>92765</v>
      </c>
      <c r="C305" s="126" t="s">
        <v>1611</v>
      </c>
      <c r="D305" s="134" t="s">
        <v>950</v>
      </c>
      <c r="E305" s="135">
        <v>10.199999999999999</v>
      </c>
      <c r="F305" s="136">
        <v>2E-3</v>
      </c>
      <c r="G305" s="135">
        <v>9.19</v>
      </c>
      <c r="H305" s="136">
        <v>0</v>
      </c>
    </row>
    <row r="306" spans="1:8" x14ac:dyDescent="0.25">
      <c r="A306" s="133" t="s">
        <v>7165</v>
      </c>
      <c r="B306" s="134">
        <v>92766</v>
      </c>
      <c r="C306" s="126" t="s">
        <v>1612</v>
      </c>
      <c r="D306" s="134" t="s">
        <v>950</v>
      </c>
      <c r="E306" s="135">
        <v>10.09</v>
      </c>
      <c r="F306" s="136">
        <v>1E-3</v>
      </c>
      <c r="G306" s="135">
        <v>9.0399999999999991</v>
      </c>
      <c r="H306" s="136">
        <v>0</v>
      </c>
    </row>
    <row r="307" spans="1:8" x14ac:dyDescent="0.25">
      <c r="A307" s="133" t="s">
        <v>7165</v>
      </c>
      <c r="B307" s="134">
        <v>104105</v>
      </c>
      <c r="C307" s="126" t="s">
        <v>1674</v>
      </c>
      <c r="D307" s="134" t="s">
        <v>950</v>
      </c>
      <c r="E307" s="135">
        <v>10.91</v>
      </c>
      <c r="F307" s="136">
        <v>0</v>
      </c>
      <c r="G307" s="135">
        <v>9.68</v>
      </c>
      <c r="H307" s="136">
        <v>0</v>
      </c>
    </row>
    <row r="308" spans="1:8" x14ac:dyDescent="0.25">
      <c r="A308" s="133" t="s">
        <v>7165</v>
      </c>
      <c r="B308" s="134">
        <v>92760</v>
      </c>
      <c r="C308" s="126" t="s">
        <v>1606</v>
      </c>
      <c r="D308" s="134" t="s">
        <v>950</v>
      </c>
      <c r="E308" s="135">
        <v>13.03</v>
      </c>
      <c r="F308" s="136">
        <v>1.61E-2</v>
      </c>
      <c r="G308" s="135">
        <v>13.11</v>
      </c>
      <c r="H308" s="136">
        <v>0</v>
      </c>
    </row>
    <row r="309" spans="1:8" x14ac:dyDescent="0.25">
      <c r="A309" s="133" t="s">
        <v>7165</v>
      </c>
      <c r="B309" s="134">
        <v>92761</v>
      </c>
      <c r="C309" s="126" t="s">
        <v>1607</v>
      </c>
      <c r="D309" s="134" t="s">
        <v>950</v>
      </c>
      <c r="E309" s="135">
        <v>12.28</v>
      </c>
      <c r="F309" s="136">
        <v>1.2999999999999999E-2</v>
      </c>
      <c r="G309" s="135">
        <v>11.87</v>
      </c>
      <c r="H309" s="136">
        <v>0</v>
      </c>
    </row>
    <row r="310" spans="1:8" x14ac:dyDescent="0.25">
      <c r="A310" s="133" t="s">
        <v>7165</v>
      </c>
      <c r="B310" s="134">
        <v>92759</v>
      </c>
      <c r="C310" s="126" t="s">
        <v>1605</v>
      </c>
      <c r="D310" s="134" t="s">
        <v>950</v>
      </c>
      <c r="E310" s="135">
        <v>13.74</v>
      </c>
      <c r="F310" s="136">
        <v>1.89E-2</v>
      </c>
      <c r="G310" s="135">
        <v>14.59</v>
      </c>
      <c r="H310" s="136">
        <v>0</v>
      </c>
    </row>
    <row r="311" spans="1:8" x14ac:dyDescent="0.25">
      <c r="A311" s="133" t="s">
        <v>7165</v>
      </c>
      <c r="B311" s="134">
        <v>104108</v>
      </c>
      <c r="C311" s="126" t="s">
        <v>1677</v>
      </c>
      <c r="D311" s="134" t="s">
        <v>950</v>
      </c>
      <c r="E311" s="135">
        <v>12.61</v>
      </c>
      <c r="F311" s="136">
        <v>8.6999999999999994E-3</v>
      </c>
      <c r="G311" s="135">
        <v>12.66</v>
      </c>
      <c r="H311" s="136">
        <v>0</v>
      </c>
    </row>
    <row r="312" spans="1:8" x14ac:dyDescent="0.25">
      <c r="A312" s="133" t="s">
        <v>7165</v>
      </c>
      <c r="B312" s="134">
        <v>104107</v>
      </c>
      <c r="C312" s="126" t="s">
        <v>1676</v>
      </c>
      <c r="D312" s="134" t="s">
        <v>950</v>
      </c>
      <c r="E312" s="135">
        <v>10.64</v>
      </c>
      <c r="F312" s="136">
        <v>7.4999999999999997E-3</v>
      </c>
      <c r="G312" s="135">
        <v>10.55</v>
      </c>
      <c r="H312" s="136">
        <v>0</v>
      </c>
    </row>
    <row r="313" spans="1:8" x14ac:dyDescent="0.25">
      <c r="A313" s="133" t="s">
        <v>7165</v>
      </c>
      <c r="B313" s="134">
        <v>104106</v>
      </c>
      <c r="C313" s="126" t="s">
        <v>1675</v>
      </c>
      <c r="D313" s="134" t="s">
        <v>950</v>
      </c>
      <c r="E313" s="135">
        <v>10.01</v>
      </c>
      <c r="F313" s="136">
        <v>4.0000000000000001E-3</v>
      </c>
      <c r="G313" s="135">
        <v>9.67</v>
      </c>
      <c r="H313" s="136">
        <v>0</v>
      </c>
    </row>
    <row r="314" spans="1:8" x14ac:dyDescent="0.25">
      <c r="A314" s="133" t="s">
        <v>7165</v>
      </c>
      <c r="B314" s="134">
        <v>104110</v>
      </c>
      <c r="C314" s="126" t="s">
        <v>1679</v>
      </c>
      <c r="D314" s="134" t="s">
        <v>950</v>
      </c>
      <c r="E314" s="135">
        <v>17.37</v>
      </c>
      <c r="F314" s="136">
        <v>1.21E-2</v>
      </c>
      <c r="G314" s="135">
        <v>19.2</v>
      </c>
      <c r="H314" s="136">
        <v>0</v>
      </c>
    </row>
    <row r="315" spans="1:8" x14ac:dyDescent="0.25">
      <c r="A315" s="133" t="s">
        <v>7165</v>
      </c>
      <c r="B315" s="134">
        <v>104109</v>
      </c>
      <c r="C315" s="126" t="s">
        <v>1678</v>
      </c>
      <c r="D315" s="134" t="s">
        <v>950</v>
      </c>
      <c r="E315" s="135">
        <v>15.37</v>
      </c>
      <c r="F315" s="136">
        <v>1.04E-2</v>
      </c>
      <c r="G315" s="135">
        <v>16.2</v>
      </c>
      <c r="H315" s="136">
        <v>0</v>
      </c>
    </row>
    <row r="316" spans="1:8" x14ac:dyDescent="0.25">
      <c r="A316" s="133" t="s">
        <v>7165</v>
      </c>
      <c r="B316" s="134">
        <v>104111</v>
      </c>
      <c r="C316" s="126" t="s">
        <v>1680</v>
      </c>
      <c r="D316" s="134" t="s">
        <v>950</v>
      </c>
      <c r="E316" s="135">
        <v>19.62</v>
      </c>
      <c r="F316" s="136">
        <v>1.3299999999999999E-2</v>
      </c>
      <c r="G316" s="135">
        <v>22.85</v>
      </c>
      <c r="H316" s="136">
        <v>0</v>
      </c>
    </row>
    <row r="317" spans="1:8" x14ac:dyDescent="0.25">
      <c r="A317" s="133" t="s">
        <v>7165</v>
      </c>
      <c r="B317" s="134">
        <v>92884</v>
      </c>
      <c r="C317" s="126" t="s">
        <v>1639</v>
      </c>
      <c r="D317" s="134" t="s">
        <v>950</v>
      </c>
      <c r="E317" s="135">
        <v>12.14</v>
      </c>
      <c r="F317" s="136">
        <v>9.1000000000000004E-3</v>
      </c>
      <c r="G317" s="135">
        <v>11.63</v>
      </c>
      <c r="H317" s="136">
        <v>0</v>
      </c>
    </row>
    <row r="318" spans="1:8" x14ac:dyDescent="0.25">
      <c r="A318" s="133" t="s">
        <v>7165</v>
      </c>
      <c r="B318" s="134">
        <v>92885</v>
      </c>
      <c r="C318" s="126" t="s">
        <v>1640</v>
      </c>
      <c r="D318" s="134" t="s">
        <v>950</v>
      </c>
      <c r="E318" s="135">
        <v>11.54</v>
      </c>
      <c r="F318" s="136">
        <v>6.8999999999999999E-3</v>
      </c>
      <c r="G318" s="135">
        <v>10.8</v>
      </c>
      <c r="H318" s="136">
        <v>0</v>
      </c>
    </row>
    <row r="319" spans="1:8" x14ac:dyDescent="0.25">
      <c r="A319" s="133" t="s">
        <v>7165</v>
      </c>
      <c r="B319" s="134">
        <v>92886</v>
      </c>
      <c r="C319" s="126" t="s">
        <v>1641</v>
      </c>
      <c r="D319" s="134" t="s">
        <v>950</v>
      </c>
      <c r="E319" s="135">
        <v>11.04</v>
      </c>
      <c r="F319" s="136">
        <v>3.5999999999999999E-3</v>
      </c>
      <c r="G319" s="135">
        <v>10.119999999999999</v>
      </c>
      <c r="H319" s="136">
        <v>0</v>
      </c>
    </row>
    <row r="320" spans="1:8" x14ac:dyDescent="0.25">
      <c r="A320" s="133" t="s">
        <v>7165</v>
      </c>
      <c r="B320" s="134">
        <v>92887</v>
      </c>
      <c r="C320" s="126" t="s">
        <v>1642</v>
      </c>
      <c r="D320" s="134" t="s">
        <v>950</v>
      </c>
      <c r="E320" s="135">
        <v>10.98</v>
      </c>
      <c r="F320" s="136">
        <v>1.8E-3</v>
      </c>
      <c r="G320" s="135">
        <v>9.9</v>
      </c>
      <c r="H320" s="136">
        <v>0</v>
      </c>
    </row>
    <row r="321" spans="1:8" x14ac:dyDescent="0.25">
      <c r="A321" s="133" t="s">
        <v>7165</v>
      </c>
      <c r="B321" s="134">
        <v>92888</v>
      </c>
      <c r="C321" s="126" t="s">
        <v>1643</v>
      </c>
      <c r="D321" s="134" t="s">
        <v>950</v>
      </c>
      <c r="E321" s="135">
        <v>10.73</v>
      </c>
      <c r="F321" s="136">
        <v>0</v>
      </c>
      <c r="G321" s="135">
        <v>9.5500000000000007</v>
      </c>
      <c r="H321" s="136">
        <v>0</v>
      </c>
    </row>
    <row r="322" spans="1:8" x14ac:dyDescent="0.25">
      <c r="A322" s="133" t="s">
        <v>7165</v>
      </c>
      <c r="B322" s="134">
        <v>92882</v>
      </c>
      <c r="C322" s="126" t="s">
        <v>1637</v>
      </c>
      <c r="D322" s="134" t="s">
        <v>950</v>
      </c>
      <c r="E322" s="135">
        <v>12.96</v>
      </c>
      <c r="F322" s="136">
        <v>1.6199999999999999E-2</v>
      </c>
      <c r="G322" s="135">
        <v>13.46</v>
      </c>
      <c r="H322" s="136">
        <v>0</v>
      </c>
    </row>
    <row r="323" spans="1:8" x14ac:dyDescent="0.25">
      <c r="A323" s="133" t="s">
        <v>7165</v>
      </c>
      <c r="B323" s="134">
        <v>92883</v>
      </c>
      <c r="C323" s="126" t="s">
        <v>1638</v>
      </c>
      <c r="D323" s="134" t="s">
        <v>950</v>
      </c>
      <c r="E323" s="135">
        <v>11.96</v>
      </c>
      <c r="F323" s="136">
        <v>1.34E-2</v>
      </c>
      <c r="G323" s="135">
        <v>11.91</v>
      </c>
      <c r="H323" s="136">
        <v>0</v>
      </c>
    </row>
    <row r="324" spans="1:8" x14ac:dyDescent="0.25">
      <c r="A324" s="133" t="s">
        <v>7165</v>
      </c>
      <c r="B324" s="134">
        <v>92877</v>
      </c>
      <c r="C324" s="126" t="s">
        <v>1632</v>
      </c>
      <c r="D324" s="134" t="s">
        <v>950</v>
      </c>
      <c r="E324" s="135">
        <v>10.01</v>
      </c>
      <c r="F324" s="136">
        <v>0</v>
      </c>
      <c r="G324" s="135">
        <v>8.84</v>
      </c>
      <c r="H324" s="136">
        <v>0</v>
      </c>
    </row>
    <row r="325" spans="1:8" x14ac:dyDescent="0.25">
      <c r="A325" s="133" t="s">
        <v>7165</v>
      </c>
      <c r="B325" s="134">
        <v>92878</v>
      </c>
      <c r="C325" s="126" t="s">
        <v>1633</v>
      </c>
      <c r="D325" s="134" t="s">
        <v>950</v>
      </c>
      <c r="E325" s="135">
        <v>9.86</v>
      </c>
      <c r="F325" s="136">
        <v>0</v>
      </c>
      <c r="G325" s="135">
        <v>8.6199999999999992</v>
      </c>
      <c r="H325" s="136">
        <v>0</v>
      </c>
    </row>
    <row r="326" spans="1:8" x14ac:dyDescent="0.25">
      <c r="A326" s="133" t="s">
        <v>7165</v>
      </c>
      <c r="B326" s="134">
        <v>92879</v>
      </c>
      <c r="C326" s="126" t="s">
        <v>1634</v>
      </c>
      <c r="D326" s="134" t="s">
        <v>950</v>
      </c>
      <c r="E326" s="135">
        <v>9.76</v>
      </c>
      <c r="F326" s="136">
        <v>0</v>
      </c>
      <c r="G326" s="135">
        <v>8.48</v>
      </c>
      <c r="H326" s="136">
        <v>0</v>
      </c>
    </row>
    <row r="327" spans="1:8" x14ac:dyDescent="0.25">
      <c r="A327" s="133" t="s">
        <v>7165</v>
      </c>
      <c r="B327" s="134">
        <v>92880</v>
      </c>
      <c r="C327" s="126" t="s">
        <v>1635</v>
      </c>
      <c r="D327" s="134" t="s">
        <v>950</v>
      </c>
      <c r="E327" s="135">
        <v>9.99</v>
      </c>
      <c r="F327" s="136">
        <v>0</v>
      </c>
      <c r="G327" s="135">
        <v>8.65</v>
      </c>
      <c r="H327" s="136">
        <v>0</v>
      </c>
    </row>
    <row r="328" spans="1:8" x14ac:dyDescent="0.25">
      <c r="A328" s="133" t="s">
        <v>7165</v>
      </c>
      <c r="B328" s="134">
        <v>92881</v>
      </c>
      <c r="C328" s="126" t="s">
        <v>1636</v>
      </c>
      <c r="D328" s="134" t="s">
        <v>950</v>
      </c>
      <c r="E328" s="135">
        <v>9.9600000000000009</v>
      </c>
      <c r="F328" s="136">
        <v>0</v>
      </c>
      <c r="G328" s="135">
        <v>8.61</v>
      </c>
      <c r="H328" s="136">
        <v>0</v>
      </c>
    </row>
    <row r="329" spans="1:8" x14ac:dyDescent="0.25">
      <c r="A329" s="133" t="s">
        <v>7165</v>
      </c>
      <c r="B329" s="134">
        <v>92875</v>
      </c>
      <c r="C329" s="126" t="s">
        <v>1630</v>
      </c>
      <c r="D329" s="134" t="s">
        <v>950</v>
      </c>
      <c r="E329" s="135">
        <v>9.52</v>
      </c>
      <c r="F329" s="136">
        <v>0</v>
      </c>
      <c r="G329" s="135">
        <v>8.86</v>
      </c>
      <c r="H329" s="136">
        <v>0</v>
      </c>
    </row>
    <row r="330" spans="1:8" x14ac:dyDescent="0.25">
      <c r="A330" s="133" t="s">
        <v>7165</v>
      </c>
      <c r="B330" s="134">
        <v>92876</v>
      </c>
      <c r="C330" s="126" t="s">
        <v>1631</v>
      </c>
      <c r="D330" s="134" t="s">
        <v>950</v>
      </c>
      <c r="E330" s="135">
        <v>9.27</v>
      </c>
      <c r="F330" s="136">
        <v>0</v>
      </c>
      <c r="G330" s="135">
        <v>8.34</v>
      </c>
      <c r="H330" s="136">
        <v>0</v>
      </c>
    </row>
    <row r="331" spans="1:8" x14ac:dyDescent="0.25">
      <c r="A331" s="133" t="s">
        <v>7165</v>
      </c>
      <c r="B331" s="134">
        <v>92803</v>
      </c>
      <c r="C331" s="126" t="s">
        <v>1626</v>
      </c>
      <c r="D331" s="134" t="s">
        <v>950</v>
      </c>
      <c r="E331" s="135">
        <v>9.24</v>
      </c>
      <c r="F331" s="136">
        <v>0</v>
      </c>
      <c r="G331" s="135">
        <v>8.1300000000000008</v>
      </c>
      <c r="H331" s="136">
        <v>0</v>
      </c>
    </row>
    <row r="332" spans="1:8" x14ac:dyDescent="0.25">
      <c r="A332" s="133" t="s">
        <v>7165</v>
      </c>
      <c r="B332" s="134">
        <v>92804</v>
      </c>
      <c r="C332" s="126" t="s">
        <v>1627</v>
      </c>
      <c r="D332" s="134" t="s">
        <v>950</v>
      </c>
      <c r="E332" s="135">
        <v>7.93</v>
      </c>
      <c r="F332" s="136">
        <v>0</v>
      </c>
      <c r="G332" s="135">
        <v>6.91</v>
      </c>
      <c r="H332" s="136">
        <v>0</v>
      </c>
    </row>
    <row r="333" spans="1:8" x14ac:dyDescent="0.25">
      <c r="A333" s="133" t="s">
        <v>7165</v>
      </c>
      <c r="B333" s="134">
        <v>92805</v>
      </c>
      <c r="C333" s="126" t="s">
        <v>1628</v>
      </c>
      <c r="D333" s="134" t="s">
        <v>950</v>
      </c>
      <c r="E333" s="135">
        <v>7.86</v>
      </c>
      <c r="F333" s="136">
        <v>0</v>
      </c>
      <c r="G333" s="135">
        <v>6.81</v>
      </c>
      <c r="H333" s="136">
        <v>0</v>
      </c>
    </row>
    <row r="334" spans="1:8" x14ac:dyDescent="0.25">
      <c r="A334" s="133" t="s">
        <v>7165</v>
      </c>
      <c r="B334" s="134">
        <v>92806</v>
      </c>
      <c r="C334" s="126" t="s">
        <v>1629</v>
      </c>
      <c r="D334" s="134" t="s">
        <v>950</v>
      </c>
      <c r="E334" s="135">
        <v>9.26</v>
      </c>
      <c r="F334" s="136">
        <v>0</v>
      </c>
      <c r="G334" s="135">
        <v>8.02</v>
      </c>
      <c r="H334" s="136">
        <v>0</v>
      </c>
    </row>
    <row r="335" spans="1:8" x14ac:dyDescent="0.25">
      <c r="A335" s="133" t="s">
        <v>7165</v>
      </c>
      <c r="B335" s="134">
        <v>92798</v>
      </c>
      <c r="C335" s="126" t="s">
        <v>1621</v>
      </c>
      <c r="D335" s="134" t="s">
        <v>950</v>
      </c>
      <c r="E335" s="135">
        <v>9.25</v>
      </c>
      <c r="F335" s="136">
        <v>0</v>
      </c>
      <c r="G335" s="135">
        <v>8.01</v>
      </c>
      <c r="H335" s="136">
        <v>0</v>
      </c>
    </row>
    <row r="336" spans="1:8" x14ac:dyDescent="0.25">
      <c r="A336" s="133" t="s">
        <v>7165</v>
      </c>
      <c r="B336" s="134">
        <v>95448</v>
      </c>
      <c r="C336" s="126" t="s">
        <v>5959</v>
      </c>
      <c r="D336" s="134" t="s">
        <v>950</v>
      </c>
      <c r="E336" s="135">
        <v>10.16</v>
      </c>
      <c r="F336" s="136">
        <v>0</v>
      </c>
      <c r="G336" s="135">
        <v>8.7799999999999994</v>
      </c>
      <c r="H336" s="136">
        <v>0</v>
      </c>
    </row>
    <row r="337" spans="1:8" x14ac:dyDescent="0.25">
      <c r="A337" s="133" t="s">
        <v>7165</v>
      </c>
      <c r="B337" s="134">
        <v>92801</v>
      </c>
      <c r="C337" s="126" t="s">
        <v>1624</v>
      </c>
      <c r="D337" s="134" t="s">
        <v>950</v>
      </c>
      <c r="E337" s="135">
        <v>10.039999999999999</v>
      </c>
      <c r="F337" s="136">
        <v>0</v>
      </c>
      <c r="G337" s="135">
        <v>9.15</v>
      </c>
      <c r="H337" s="136">
        <v>0</v>
      </c>
    </row>
    <row r="338" spans="1:8" x14ac:dyDescent="0.25">
      <c r="A338" s="133" t="s">
        <v>7165</v>
      </c>
      <c r="B338" s="134">
        <v>92802</v>
      </c>
      <c r="C338" s="126" t="s">
        <v>1625</v>
      </c>
      <c r="D338" s="134" t="s">
        <v>950</v>
      </c>
      <c r="E338" s="135">
        <v>10.01</v>
      </c>
      <c r="F338" s="136">
        <v>0</v>
      </c>
      <c r="G338" s="135">
        <v>8.89</v>
      </c>
      <c r="H338" s="136">
        <v>0</v>
      </c>
    </row>
    <row r="339" spans="1:8" x14ac:dyDescent="0.25">
      <c r="A339" s="133" t="s">
        <v>7165</v>
      </c>
      <c r="B339" s="134">
        <v>92799</v>
      </c>
      <c r="C339" s="126" t="s">
        <v>1622</v>
      </c>
      <c r="D339" s="134" t="s">
        <v>950</v>
      </c>
      <c r="E339" s="135">
        <v>10.91</v>
      </c>
      <c r="F339" s="136">
        <v>0</v>
      </c>
      <c r="G339" s="135">
        <v>10.88</v>
      </c>
      <c r="H339" s="136">
        <v>0</v>
      </c>
    </row>
    <row r="340" spans="1:8" x14ac:dyDescent="0.25">
      <c r="A340" s="133" t="s">
        <v>7165</v>
      </c>
      <c r="B340" s="134">
        <v>92800</v>
      </c>
      <c r="C340" s="126" t="s">
        <v>1623</v>
      </c>
      <c r="D340" s="134" t="s">
        <v>950</v>
      </c>
      <c r="E340" s="135">
        <v>9.89</v>
      </c>
      <c r="F340" s="136">
        <v>0</v>
      </c>
      <c r="G340" s="135">
        <v>9.4499999999999993</v>
      </c>
      <c r="H340" s="136">
        <v>0</v>
      </c>
    </row>
    <row r="341" spans="1:8" x14ac:dyDescent="0.25">
      <c r="A341" s="133" t="s">
        <v>7166</v>
      </c>
      <c r="B341" s="134">
        <v>95605</v>
      </c>
      <c r="C341" s="126" t="s">
        <v>1383</v>
      </c>
      <c r="D341" s="134" t="s">
        <v>33</v>
      </c>
      <c r="E341" s="135">
        <v>135.54</v>
      </c>
      <c r="F341" s="136">
        <v>0</v>
      </c>
      <c r="G341" s="135">
        <v>189.06</v>
      </c>
      <c r="H341" s="136">
        <v>0</v>
      </c>
    </row>
    <row r="342" spans="1:8" x14ac:dyDescent="0.25">
      <c r="A342" s="133" t="s">
        <v>7166</v>
      </c>
      <c r="B342" s="134">
        <v>95602</v>
      </c>
      <c r="C342" s="126" t="s">
        <v>1380</v>
      </c>
      <c r="D342" s="134" t="s">
        <v>33</v>
      </c>
      <c r="E342" s="135">
        <v>27.87</v>
      </c>
      <c r="F342" s="136">
        <v>0</v>
      </c>
      <c r="G342" s="135">
        <v>38.89</v>
      </c>
      <c r="H342" s="136">
        <v>0</v>
      </c>
    </row>
    <row r="343" spans="1:8" x14ac:dyDescent="0.25">
      <c r="A343" s="133" t="s">
        <v>7166</v>
      </c>
      <c r="B343" s="134">
        <v>95603</v>
      </c>
      <c r="C343" s="126" t="s">
        <v>1381</v>
      </c>
      <c r="D343" s="134" t="s">
        <v>33</v>
      </c>
      <c r="E343" s="135">
        <v>47.56</v>
      </c>
      <c r="F343" s="136">
        <v>0</v>
      </c>
      <c r="G343" s="135">
        <v>66.349999999999994</v>
      </c>
      <c r="H343" s="136">
        <v>0</v>
      </c>
    </row>
    <row r="344" spans="1:8" x14ac:dyDescent="0.25">
      <c r="A344" s="133" t="s">
        <v>7166</v>
      </c>
      <c r="B344" s="134">
        <v>95604</v>
      </c>
      <c r="C344" s="126" t="s">
        <v>1382</v>
      </c>
      <c r="D344" s="134" t="s">
        <v>33</v>
      </c>
      <c r="E344" s="135">
        <v>73.819999999999993</v>
      </c>
      <c r="F344" s="136">
        <v>0</v>
      </c>
      <c r="G344" s="135">
        <v>102.96</v>
      </c>
      <c r="H344" s="136">
        <v>0</v>
      </c>
    </row>
    <row r="345" spans="1:8" x14ac:dyDescent="0.25">
      <c r="A345" s="133" t="s">
        <v>7166</v>
      </c>
      <c r="B345" s="134">
        <v>95601</v>
      </c>
      <c r="C345" s="126" t="s">
        <v>1379</v>
      </c>
      <c r="D345" s="134" t="s">
        <v>33</v>
      </c>
      <c r="E345" s="135">
        <v>17.41</v>
      </c>
      <c r="F345" s="136">
        <v>0</v>
      </c>
      <c r="G345" s="135">
        <v>24.29</v>
      </c>
      <c r="H345" s="136">
        <v>0</v>
      </c>
    </row>
    <row r="346" spans="1:8" x14ac:dyDescent="0.25">
      <c r="A346" s="133" t="s">
        <v>7166</v>
      </c>
      <c r="B346" s="134">
        <v>102521</v>
      </c>
      <c r="C346" s="126" t="s">
        <v>1395</v>
      </c>
      <c r="D346" s="134" t="s">
        <v>33</v>
      </c>
      <c r="E346" s="135">
        <v>111.81</v>
      </c>
      <c r="F346" s="136">
        <v>0</v>
      </c>
      <c r="G346" s="135">
        <v>155.97</v>
      </c>
      <c r="H346" s="136">
        <v>0</v>
      </c>
    </row>
    <row r="347" spans="1:8" x14ac:dyDescent="0.25">
      <c r="A347" s="133" t="s">
        <v>7166</v>
      </c>
      <c r="B347" s="134">
        <v>102522</v>
      </c>
      <c r="C347" s="126" t="s">
        <v>1396</v>
      </c>
      <c r="D347" s="134" t="s">
        <v>33</v>
      </c>
      <c r="E347" s="135">
        <v>164.04</v>
      </c>
      <c r="F347" s="136">
        <v>0</v>
      </c>
      <c r="G347" s="135">
        <v>228.81</v>
      </c>
      <c r="H347" s="136">
        <v>0</v>
      </c>
    </row>
    <row r="348" spans="1:8" x14ac:dyDescent="0.25">
      <c r="A348" s="133" t="s">
        <v>7166</v>
      </c>
      <c r="B348" s="134">
        <v>102523</v>
      </c>
      <c r="C348" s="126" t="s">
        <v>1397</v>
      </c>
      <c r="D348" s="134" t="s">
        <v>33</v>
      </c>
      <c r="E348" s="135">
        <v>216.26</v>
      </c>
      <c r="F348" s="136">
        <v>0</v>
      </c>
      <c r="G348" s="135">
        <v>301.64</v>
      </c>
      <c r="H348" s="136">
        <v>0</v>
      </c>
    </row>
    <row r="349" spans="1:8" x14ac:dyDescent="0.25">
      <c r="A349" s="133" t="s">
        <v>7166</v>
      </c>
      <c r="B349" s="134">
        <v>95608</v>
      </c>
      <c r="C349" s="126" t="s">
        <v>14057</v>
      </c>
      <c r="D349" s="134" t="s">
        <v>33</v>
      </c>
      <c r="E349" s="135">
        <v>33.31</v>
      </c>
      <c r="F349" s="136">
        <v>0</v>
      </c>
      <c r="G349" s="135">
        <v>42.02</v>
      </c>
      <c r="H349" s="136">
        <v>0</v>
      </c>
    </row>
    <row r="350" spans="1:8" x14ac:dyDescent="0.25">
      <c r="A350" s="133" t="s">
        <v>7166</v>
      </c>
      <c r="B350" s="134">
        <v>95609</v>
      </c>
      <c r="C350" s="126" t="s">
        <v>14058</v>
      </c>
      <c r="D350" s="134" t="s">
        <v>33</v>
      </c>
      <c r="E350" s="135">
        <v>42.23</v>
      </c>
      <c r="F350" s="136">
        <v>0</v>
      </c>
      <c r="G350" s="135">
        <v>53.29</v>
      </c>
      <c r="H350" s="136">
        <v>0</v>
      </c>
    </row>
    <row r="351" spans="1:8" x14ac:dyDescent="0.25">
      <c r="A351" s="133" t="s">
        <v>7166</v>
      </c>
      <c r="B351" s="134">
        <v>95607</v>
      </c>
      <c r="C351" s="126" t="s">
        <v>14059</v>
      </c>
      <c r="D351" s="134" t="s">
        <v>33</v>
      </c>
      <c r="E351" s="135">
        <v>22.96</v>
      </c>
      <c r="F351" s="136">
        <v>0</v>
      </c>
      <c r="G351" s="135">
        <v>28.97</v>
      </c>
      <c r="H351" s="136">
        <v>0</v>
      </c>
    </row>
    <row r="352" spans="1:8" x14ac:dyDescent="0.25">
      <c r="A352" s="133" t="s">
        <v>7167</v>
      </c>
      <c r="B352" s="134">
        <v>95996</v>
      </c>
      <c r="C352" s="126" t="s">
        <v>3461</v>
      </c>
      <c r="D352" s="134" t="s">
        <v>1007</v>
      </c>
      <c r="E352" s="135">
        <v>1548.97</v>
      </c>
      <c r="F352" s="136">
        <v>2.5399999999999999E-2</v>
      </c>
      <c r="G352" s="135">
        <v>1270.5</v>
      </c>
      <c r="H352" s="136">
        <v>0</v>
      </c>
    </row>
    <row r="353" spans="1:8" x14ac:dyDescent="0.25">
      <c r="A353" s="133" t="s">
        <v>7167</v>
      </c>
      <c r="B353" s="134">
        <v>95995</v>
      </c>
      <c r="C353" s="126" t="s">
        <v>3460</v>
      </c>
      <c r="D353" s="134" t="s">
        <v>1007</v>
      </c>
      <c r="E353" s="135">
        <v>1787.76</v>
      </c>
      <c r="F353" s="136">
        <v>3.0700000000000002E-2</v>
      </c>
      <c r="G353" s="135">
        <v>1473.75</v>
      </c>
      <c r="H353" s="136">
        <v>0</v>
      </c>
    </row>
    <row r="354" spans="1:8" x14ac:dyDescent="0.25">
      <c r="A354" s="133" t="s">
        <v>7167</v>
      </c>
      <c r="B354" s="134">
        <v>104372</v>
      </c>
      <c r="C354" s="126" t="s">
        <v>7168</v>
      </c>
      <c r="D354" s="134" t="s">
        <v>1007</v>
      </c>
      <c r="E354" s="135">
        <v>0</v>
      </c>
      <c r="F354" s="136"/>
      <c r="G354" s="135">
        <v>0</v>
      </c>
      <c r="H354" s="136"/>
    </row>
    <row r="355" spans="1:8" x14ac:dyDescent="0.25">
      <c r="A355" s="133" t="s">
        <v>7167</v>
      </c>
      <c r="B355" s="134">
        <v>104371</v>
      </c>
      <c r="C355" s="126" t="s">
        <v>7169</v>
      </c>
      <c r="D355" s="134" t="s">
        <v>1007</v>
      </c>
      <c r="E355" s="135">
        <v>0</v>
      </c>
      <c r="F355" s="136"/>
      <c r="G355" s="135">
        <v>0</v>
      </c>
      <c r="H355" s="136"/>
    </row>
    <row r="356" spans="1:8" x14ac:dyDescent="0.25">
      <c r="A356" s="133" t="s">
        <v>7167</v>
      </c>
      <c r="B356" s="134">
        <v>96001</v>
      </c>
      <c r="C356" s="126" t="s">
        <v>3462</v>
      </c>
      <c r="D356" s="134" t="s">
        <v>144</v>
      </c>
      <c r="E356" s="135">
        <v>7.01</v>
      </c>
      <c r="F356" s="136">
        <v>0.62480000000000002</v>
      </c>
      <c r="G356" s="135">
        <v>7.38</v>
      </c>
      <c r="H356" s="136">
        <v>0</v>
      </c>
    </row>
    <row r="357" spans="1:8" x14ac:dyDescent="0.25">
      <c r="A357" s="133" t="s">
        <v>7170</v>
      </c>
      <c r="B357" s="134">
        <v>94880</v>
      </c>
      <c r="C357" s="126" t="s">
        <v>60</v>
      </c>
      <c r="D357" s="134" t="s">
        <v>22</v>
      </c>
      <c r="E357" s="135">
        <v>42.15</v>
      </c>
      <c r="F357" s="136">
        <v>0</v>
      </c>
      <c r="G357" s="135">
        <v>50.21</v>
      </c>
      <c r="H357" s="136">
        <v>0</v>
      </c>
    </row>
    <row r="358" spans="1:8" x14ac:dyDescent="0.25">
      <c r="A358" s="133" t="s">
        <v>7170</v>
      </c>
      <c r="B358" s="134">
        <v>94882</v>
      </c>
      <c r="C358" s="126" t="s">
        <v>62</v>
      </c>
      <c r="D358" s="134" t="s">
        <v>22</v>
      </c>
      <c r="E358" s="135">
        <v>48.76</v>
      </c>
      <c r="F358" s="136">
        <v>0</v>
      </c>
      <c r="G358" s="135">
        <v>58.6</v>
      </c>
      <c r="H358" s="136">
        <v>0</v>
      </c>
    </row>
    <row r="359" spans="1:8" x14ac:dyDescent="0.25">
      <c r="A359" s="133" t="s">
        <v>7170</v>
      </c>
      <c r="B359" s="134">
        <v>94884</v>
      </c>
      <c r="C359" s="126" t="s">
        <v>63</v>
      </c>
      <c r="D359" s="134" t="s">
        <v>22</v>
      </c>
      <c r="E359" s="135">
        <v>62.21</v>
      </c>
      <c r="F359" s="136">
        <v>0</v>
      </c>
      <c r="G359" s="135">
        <v>75.62</v>
      </c>
      <c r="H359" s="136">
        <v>0</v>
      </c>
    </row>
    <row r="360" spans="1:8" x14ac:dyDescent="0.25">
      <c r="A360" s="133" t="s">
        <v>7170</v>
      </c>
      <c r="B360" s="134">
        <v>94870</v>
      </c>
      <c r="C360" s="126" t="s">
        <v>55</v>
      </c>
      <c r="D360" s="134" t="s">
        <v>22</v>
      </c>
      <c r="E360" s="135">
        <v>1.97</v>
      </c>
      <c r="F360" s="136">
        <v>0</v>
      </c>
      <c r="G360" s="135">
        <v>2.17</v>
      </c>
      <c r="H360" s="136">
        <v>0</v>
      </c>
    </row>
    <row r="361" spans="1:8" x14ac:dyDescent="0.25">
      <c r="A361" s="133" t="s">
        <v>7170</v>
      </c>
      <c r="B361" s="134">
        <v>94872</v>
      </c>
      <c r="C361" s="126" t="s">
        <v>14060</v>
      </c>
      <c r="D361" s="134" t="s">
        <v>22</v>
      </c>
      <c r="E361" s="135">
        <v>2.67</v>
      </c>
      <c r="F361" s="136">
        <v>0</v>
      </c>
      <c r="G361" s="135">
        <v>3.2</v>
      </c>
      <c r="H361" s="136">
        <v>0</v>
      </c>
    </row>
    <row r="362" spans="1:8" x14ac:dyDescent="0.25">
      <c r="A362" s="133" t="s">
        <v>7170</v>
      </c>
      <c r="B362" s="134">
        <v>90746</v>
      </c>
      <c r="C362" s="126" t="s">
        <v>52</v>
      </c>
      <c r="D362" s="134" t="s">
        <v>22</v>
      </c>
      <c r="E362" s="135">
        <v>3.2</v>
      </c>
      <c r="F362" s="136">
        <v>0</v>
      </c>
      <c r="G362" s="135">
        <v>5.09</v>
      </c>
      <c r="H362" s="136">
        <v>0</v>
      </c>
    </row>
    <row r="363" spans="1:8" x14ac:dyDescent="0.25">
      <c r="A363" s="133" t="s">
        <v>7170</v>
      </c>
      <c r="B363" s="134">
        <v>90747</v>
      </c>
      <c r="C363" s="126" t="s">
        <v>53</v>
      </c>
      <c r="D363" s="134" t="s">
        <v>22</v>
      </c>
      <c r="E363" s="135">
        <v>16.350000000000001</v>
      </c>
      <c r="F363" s="136">
        <v>0</v>
      </c>
      <c r="G363" s="135">
        <v>20.72</v>
      </c>
      <c r="H363" s="136">
        <v>0</v>
      </c>
    </row>
    <row r="364" spans="1:8" x14ac:dyDescent="0.25">
      <c r="A364" s="133" t="s">
        <v>7170</v>
      </c>
      <c r="B364" s="134">
        <v>94876</v>
      </c>
      <c r="C364" s="126" t="s">
        <v>14061</v>
      </c>
      <c r="D364" s="134" t="s">
        <v>22</v>
      </c>
      <c r="E364" s="135">
        <v>28.04</v>
      </c>
      <c r="F364" s="136">
        <v>0</v>
      </c>
      <c r="G364" s="135">
        <v>33.93</v>
      </c>
      <c r="H364" s="136">
        <v>0</v>
      </c>
    </row>
    <row r="365" spans="1:8" x14ac:dyDescent="0.25">
      <c r="A365" s="133" t="s">
        <v>7170</v>
      </c>
      <c r="B365" s="134">
        <v>94878</v>
      </c>
      <c r="C365" s="126" t="s">
        <v>58</v>
      </c>
      <c r="D365" s="134" t="s">
        <v>22</v>
      </c>
      <c r="E365" s="135">
        <v>32.340000000000003</v>
      </c>
      <c r="F365" s="136">
        <v>0</v>
      </c>
      <c r="G365" s="135">
        <v>39.39</v>
      </c>
      <c r="H365" s="136">
        <v>0</v>
      </c>
    </row>
    <row r="366" spans="1:8" x14ac:dyDescent="0.25">
      <c r="A366" s="133" t="s">
        <v>7170</v>
      </c>
      <c r="B366" s="134">
        <v>90740</v>
      </c>
      <c r="C366" s="126" t="s">
        <v>47</v>
      </c>
      <c r="D366" s="134" t="s">
        <v>22</v>
      </c>
      <c r="E366" s="135">
        <v>3.9</v>
      </c>
      <c r="F366" s="136">
        <v>0</v>
      </c>
      <c r="G366" s="135">
        <v>6.21</v>
      </c>
      <c r="H366" s="136">
        <v>0</v>
      </c>
    </row>
    <row r="367" spans="1:8" x14ac:dyDescent="0.25">
      <c r="A367" s="133" t="s">
        <v>7170</v>
      </c>
      <c r="B367" s="134">
        <v>90741</v>
      </c>
      <c r="C367" s="126" t="s">
        <v>48</v>
      </c>
      <c r="D367" s="134" t="s">
        <v>22</v>
      </c>
      <c r="E367" s="135">
        <v>4.45</v>
      </c>
      <c r="F367" s="136">
        <v>0</v>
      </c>
      <c r="G367" s="135">
        <v>7.07</v>
      </c>
      <c r="H367" s="136">
        <v>0</v>
      </c>
    </row>
    <row r="368" spans="1:8" x14ac:dyDescent="0.25">
      <c r="A368" s="133" t="s">
        <v>7170</v>
      </c>
      <c r="B368" s="134">
        <v>90742</v>
      </c>
      <c r="C368" s="126" t="s">
        <v>49</v>
      </c>
      <c r="D368" s="134" t="s">
        <v>22</v>
      </c>
      <c r="E368" s="135">
        <v>4.99</v>
      </c>
      <c r="F368" s="136">
        <v>0</v>
      </c>
      <c r="G368" s="135">
        <v>7.95</v>
      </c>
      <c r="H368" s="136">
        <v>0</v>
      </c>
    </row>
    <row r="369" spans="1:8" x14ac:dyDescent="0.25">
      <c r="A369" s="133" t="s">
        <v>7170</v>
      </c>
      <c r="B369" s="134">
        <v>90743</v>
      </c>
      <c r="C369" s="126" t="s">
        <v>50</v>
      </c>
      <c r="D369" s="134" t="s">
        <v>22</v>
      </c>
      <c r="E369" s="135">
        <v>5.54</v>
      </c>
      <c r="F369" s="136">
        <v>0</v>
      </c>
      <c r="G369" s="135">
        <v>8.82</v>
      </c>
      <c r="H369" s="136">
        <v>0</v>
      </c>
    </row>
    <row r="370" spans="1:8" x14ac:dyDescent="0.25">
      <c r="A370" s="133" t="s">
        <v>7170</v>
      </c>
      <c r="B370" s="134">
        <v>90744</v>
      </c>
      <c r="C370" s="126" t="s">
        <v>51</v>
      </c>
      <c r="D370" s="134" t="s">
        <v>22</v>
      </c>
      <c r="E370" s="135">
        <v>6.09</v>
      </c>
      <c r="F370" s="136">
        <v>0</v>
      </c>
      <c r="G370" s="135">
        <v>9.69</v>
      </c>
      <c r="H370" s="136">
        <v>0</v>
      </c>
    </row>
    <row r="371" spans="1:8" x14ac:dyDescent="0.25">
      <c r="A371" s="133" t="s">
        <v>7170</v>
      </c>
      <c r="B371" s="134">
        <v>90745</v>
      </c>
      <c r="C371" s="126" t="s">
        <v>14062</v>
      </c>
      <c r="D371" s="134" t="s">
        <v>22</v>
      </c>
      <c r="E371" s="135">
        <v>9.69</v>
      </c>
      <c r="F371" s="136">
        <v>0</v>
      </c>
      <c r="G371" s="135">
        <v>12.79</v>
      </c>
      <c r="H371" s="136">
        <v>0</v>
      </c>
    </row>
    <row r="372" spans="1:8" x14ac:dyDescent="0.25">
      <c r="A372" s="133" t="s">
        <v>7170</v>
      </c>
      <c r="B372" s="134">
        <v>90733</v>
      </c>
      <c r="C372" s="126" t="s">
        <v>42</v>
      </c>
      <c r="D372" s="134" t="s">
        <v>22</v>
      </c>
      <c r="E372" s="135">
        <v>2.95</v>
      </c>
      <c r="F372" s="136">
        <v>0</v>
      </c>
      <c r="G372" s="135">
        <v>4.71</v>
      </c>
      <c r="H372" s="136">
        <v>0</v>
      </c>
    </row>
    <row r="373" spans="1:8" x14ac:dyDescent="0.25">
      <c r="A373" s="133" t="s">
        <v>7170</v>
      </c>
      <c r="B373" s="134">
        <v>90734</v>
      </c>
      <c r="C373" s="126" t="s">
        <v>14063</v>
      </c>
      <c r="D373" s="134" t="s">
        <v>22</v>
      </c>
      <c r="E373" s="135">
        <v>3.5</v>
      </c>
      <c r="F373" s="136">
        <v>0</v>
      </c>
      <c r="G373" s="135">
        <v>5.58</v>
      </c>
      <c r="H373" s="136">
        <v>0</v>
      </c>
    </row>
    <row r="374" spans="1:8" x14ac:dyDescent="0.25">
      <c r="A374" s="133" t="s">
        <v>7170</v>
      </c>
      <c r="B374" s="134">
        <v>90735</v>
      </c>
      <c r="C374" s="126" t="s">
        <v>43</v>
      </c>
      <c r="D374" s="134" t="s">
        <v>22</v>
      </c>
      <c r="E374" s="135">
        <v>4.05</v>
      </c>
      <c r="F374" s="136">
        <v>0</v>
      </c>
      <c r="G374" s="135">
        <v>6.44</v>
      </c>
      <c r="H374" s="136">
        <v>0</v>
      </c>
    </row>
    <row r="375" spans="1:8" x14ac:dyDescent="0.25">
      <c r="A375" s="133" t="s">
        <v>7170</v>
      </c>
      <c r="B375" s="134">
        <v>90736</v>
      </c>
      <c r="C375" s="126" t="s">
        <v>44</v>
      </c>
      <c r="D375" s="134" t="s">
        <v>22</v>
      </c>
      <c r="E375" s="135">
        <v>4.59</v>
      </c>
      <c r="F375" s="136">
        <v>0</v>
      </c>
      <c r="G375" s="135">
        <v>7.31</v>
      </c>
      <c r="H375" s="136">
        <v>0</v>
      </c>
    </row>
    <row r="376" spans="1:8" x14ac:dyDescent="0.25">
      <c r="A376" s="133" t="s">
        <v>7170</v>
      </c>
      <c r="B376" s="134">
        <v>90737</v>
      </c>
      <c r="C376" s="126" t="s">
        <v>14064</v>
      </c>
      <c r="D376" s="134" t="s">
        <v>22</v>
      </c>
      <c r="E376" s="135">
        <v>5.13</v>
      </c>
      <c r="F376" s="136">
        <v>0</v>
      </c>
      <c r="G376" s="135">
        <v>8.18</v>
      </c>
      <c r="H376" s="136">
        <v>0</v>
      </c>
    </row>
    <row r="377" spans="1:8" x14ac:dyDescent="0.25">
      <c r="A377" s="133" t="s">
        <v>7170</v>
      </c>
      <c r="B377" s="134">
        <v>90738</v>
      </c>
      <c r="C377" s="126" t="s">
        <v>45</v>
      </c>
      <c r="D377" s="134" t="s">
        <v>22</v>
      </c>
      <c r="E377" s="135">
        <v>5.68</v>
      </c>
      <c r="F377" s="136">
        <v>0</v>
      </c>
      <c r="G377" s="135">
        <v>9.0500000000000007</v>
      </c>
      <c r="H377" s="136">
        <v>0</v>
      </c>
    </row>
    <row r="378" spans="1:8" x14ac:dyDescent="0.25">
      <c r="A378" s="133" t="s">
        <v>7170</v>
      </c>
      <c r="B378" s="134">
        <v>90739</v>
      </c>
      <c r="C378" s="126" t="s">
        <v>46</v>
      </c>
      <c r="D378" s="134" t="s">
        <v>22</v>
      </c>
      <c r="E378" s="135">
        <v>8.69</v>
      </c>
      <c r="F378" s="136">
        <v>0</v>
      </c>
      <c r="G378" s="135">
        <v>11.46</v>
      </c>
      <c r="H378" s="136">
        <v>0</v>
      </c>
    </row>
    <row r="379" spans="1:8" x14ac:dyDescent="0.25">
      <c r="A379" s="133" t="s">
        <v>7170</v>
      </c>
      <c r="B379" s="134">
        <v>90724</v>
      </c>
      <c r="C379" s="126" t="s">
        <v>32</v>
      </c>
      <c r="D379" s="134" t="s">
        <v>33</v>
      </c>
      <c r="E379" s="135">
        <v>21.18</v>
      </c>
      <c r="F379" s="136">
        <v>0</v>
      </c>
      <c r="G379" s="135">
        <v>33.01</v>
      </c>
      <c r="H379" s="136">
        <v>0</v>
      </c>
    </row>
    <row r="380" spans="1:8" x14ac:dyDescent="0.25">
      <c r="A380" s="133" t="s">
        <v>7170</v>
      </c>
      <c r="B380" s="134">
        <v>102267</v>
      </c>
      <c r="C380" s="126" t="s">
        <v>67</v>
      </c>
      <c r="D380" s="134" t="s">
        <v>33</v>
      </c>
      <c r="E380" s="135">
        <v>114.62</v>
      </c>
      <c r="F380" s="136">
        <v>0</v>
      </c>
      <c r="G380" s="135">
        <v>176.41</v>
      </c>
      <c r="H380" s="136">
        <v>0</v>
      </c>
    </row>
    <row r="381" spans="1:8" x14ac:dyDescent="0.25">
      <c r="A381" s="133" t="s">
        <v>7170</v>
      </c>
      <c r="B381" s="134">
        <v>102268</v>
      </c>
      <c r="C381" s="126" t="s">
        <v>68</v>
      </c>
      <c r="D381" s="134" t="s">
        <v>33</v>
      </c>
      <c r="E381" s="135">
        <v>129.36000000000001</v>
      </c>
      <c r="F381" s="136">
        <v>0</v>
      </c>
      <c r="G381" s="135">
        <v>199.02</v>
      </c>
      <c r="H381" s="136">
        <v>0</v>
      </c>
    </row>
    <row r="382" spans="1:8" x14ac:dyDescent="0.25">
      <c r="A382" s="133" t="s">
        <v>7170</v>
      </c>
      <c r="B382" s="134">
        <v>90725</v>
      </c>
      <c r="C382" s="126" t="s">
        <v>34</v>
      </c>
      <c r="D382" s="134" t="s">
        <v>33</v>
      </c>
      <c r="E382" s="135">
        <v>26.09</v>
      </c>
      <c r="F382" s="136">
        <v>0</v>
      </c>
      <c r="G382" s="135">
        <v>40.549999999999997</v>
      </c>
      <c r="H382" s="136">
        <v>0</v>
      </c>
    </row>
    <row r="383" spans="1:8" x14ac:dyDescent="0.25">
      <c r="A383" s="133" t="s">
        <v>7170</v>
      </c>
      <c r="B383" s="134">
        <v>102269</v>
      </c>
      <c r="C383" s="126" t="s">
        <v>69</v>
      </c>
      <c r="D383" s="134" t="s">
        <v>33</v>
      </c>
      <c r="E383" s="135">
        <v>158.82</v>
      </c>
      <c r="F383" s="136">
        <v>0</v>
      </c>
      <c r="G383" s="135">
        <v>244.27</v>
      </c>
      <c r="H383" s="136">
        <v>0</v>
      </c>
    </row>
    <row r="384" spans="1:8" x14ac:dyDescent="0.25">
      <c r="A384" s="133" t="s">
        <v>7170</v>
      </c>
      <c r="B384" s="134">
        <v>90726</v>
      </c>
      <c r="C384" s="126" t="s">
        <v>35</v>
      </c>
      <c r="D384" s="134" t="s">
        <v>33</v>
      </c>
      <c r="E384" s="135">
        <v>31.07</v>
      </c>
      <c r="F384" s="136">
        <v>0</v>
      </c>
      <c r="G384" s="135">
        <v>48.15</v>
      </c>
      <c r="H384" s="136">
        <v>0</v>
      </c>
    </row>
    <row r="385" spans="1:8" x14ac:dyDescent="0.25">
      <c r="A385" s="133" t="s">
        <v>7170</v>
      </c>
      <c r="B385" s="134">
        <v>90727</v>
      </c>
      <c r="C385" s="126" t="s">
        <v>36</v>
      </c>
      <c r="D385" s="134" t="s">
        <v>33</v>
      </c>
      <c r="E385" s="135">
        <v>35.979999999999997</v>
      </c>
      <c r="F385" s="136">
        <v>0</v>
      </c>
      <c r="G385" s="135">
        <v>55.7</v>
      </c>
      <c r="H385" s="136">
        <v>0</v>
      </c>
    </row>
    <row r="386" spans="1:8" x14ac:dyDescent="0.25">
      <c r="A386" s="133" t="s">
        <v>7170</v>
      </c>
      <c r="B386" s="134">
        <v>90728</v>
      </c>
      <c r="C386" s="126" t="s">
        <v>37</v>
      </c>
      <c r="D386" s="134" t="s">
        <v>33</v>
      </c>
      <c r="E386" s="135">
        <v>40.89</v>
      </c>
      <c r="F386" s="136">
        <v>0</v>
      </c>
      <c r="G386" s="135">
        <v>63.24</v>
      </c>
      <c r="H386" s="136">
        <v>0</v>
      </c>
    </row>
    <row r="387" spans="1:8" x14ac:dyDescent="0.25">
      <c r="A387" s="133" t="s">
        <v>7170</v>
      </c>
      <c r="B387" s="134">
        <v>90729</v>
      </c>
      <c r="C387" s="126" t="s">
        <v>38</v>
      </c>
      <c r="D387" s="134" t="s">
        <v>33</v>
      </c>
      <c r="E387" s="135">
        <v>45.81</v>
      </c>
      <c r="F387" s="136">
        <v>0</v>
      </c>
      <c r="G387" s="135">
        <v>70.78</v>
      </c>
      <c r="H387" s="136">
        <v>0</v>
      </c>
    </row>
    <row r="388" spans="1:8" x14ac:dyDescent="0.25">
      <c r="A388" s="133" t="s">
        <v>7170</v>
      </c>
      <c r="B388" s="134">
        <v>90730</v>
      </c>
      <c r="C388" s="126" t="s">
        <v>39</v>
      </c>
      <c r="D388" s="134" t="s">
        <v>33</v>
      </c>
      <c r="E388" s="135">
        <v>50.72</v>
      </c>
      <c r="F388" s="136">
        <v>0</v>
      </c>
      <c r="G388" s="135">
        <v>78.31</v>
      </c>
      <c r="H388" s="136">
        <v>0</v>
      </c>
    </row>
    <row r="389" spans="1:8" x14ac:dyDescent="0.25">
      <c r="A389" s="133" t="s">
        <v>7170</v>
      </c>
      <c r="B389" s="134">
        <v>90731</v>
      </c>
      <c r="C389" s="126" t="s">
        <v>40</v>
      </c>
      <c r="D389" s="134" t="s">
        <v>33</v>
      </c>
      <c r="E389" s="135">
        <v>55.63</v>
      </c>
      <c r="F389" s="136">
        <v>0</v>
      </c>
      <c r="G389" s="135">
        <v>85.86</v>
      </c>
      <c r="H389" s="136">
        <v>0</v>
      </c>
    </row>
    <row r="390" spans="1:8" x14ac:dyDescent="0.25">
      <c r="A390" s="133" t="s">
        <v>7170</v>
      </c>
      <c r="B390" s="134">
        <v>90732</v>
      </c>
      <c r="C390" s="126" t="s">
        <v>41</v>
      </c>
      <c r="D390" s="134" t="s">
        <v>33</v>
      </c>
      <c r="E390" s="135">
        <v>70.36</v>
      </c>
      <c r="F390" s="136">
        <v>0</v>
      </c>
      <c r="G390" s="135">
        <v>108.48</v>
      </c>
      <c r="H390" s="136">
        <v>0</v>
      </c>
    </row>
    <row r="391" spans="1:8" x14ac:dyDescent="0.25">
      <c r="A391" s="133" t="s">
        <v>7170</v>
      </c>
      <c r="B391" s="134">
        <v>102265</v>
      </c>
      <c r="C391" s="126" t="s">
        <v>65</v>
      </c>
      <c r="D391" s="134" t="s">
        <v>33</v>
      </c>
      <c r="E391" s="135">
        <v>90</v>
      </c>
      <c r="F391" s="136">
        <v>0</v>
      </c>
      <c r="G391" s="135">
        <v>138.63</v>
      </c>
      <c r="H391" s="136">
        <v>0</v>
      </c>
    </row>
    <row r="392" spans="1:8" x14ac:dyDescent="0.25">
      <c r="A392" s="133" t="s">
        <v>7170</v>
      </c>
      <c r="B392" s="134">
        <v>102266</v>
      </c>
      <c r="C392" s="126" t="s">
        <v>66</v>
      </c>
      <c r="D392" s="134" t="s">
        <v>33</v>
      </c>
      <c r="E392" s="135">
        <v>99.82</v>
      </c>
      <c r="F392" s="136">
        <v>0</v>
      </c>
      <c r="G392" s="135">
        <v>153.72</v>
      </c>
      <c r="H392" s="136">
        <v>0</v>
      </c>
    </row>
    <row r="393" spans="1:8" x14ac:dyDescent="0.25">
      <c r="A393" s="133" t="s">
        <v>7170</v>
      </c>
      <c r="B393" s="134">
        <v>94879</v>
      </c>
      <c r="C393" s="126" t="s">
        <v>59</v>
      </c>
      <c r="D393" s="134" t="s">
        <v>22</v>
      </c>
      <c r="E393" s="135">
        <v>2199.0300000000002</v>
      </c>
      <c r="F393" s="136">
        <v>0</v>
      </c>
      <c r="G393" s="135">
        <v>1680.76</v>
      </c>
      <c r="H393" s="136">
        <v>0</v>
      </c>
    </row>
    <row r="394" spans="1:8" x14ac:dyDescent="0.25">
      <c r="A394" s="133" t="s">
        <v>7170</v>
      </c>
      <c r="B394" s="134">
        <v>94881</v>
      </c>
      <c r="C394" s="126" t="s">
        <v>61</v>
      </c>
      <c r="D394" s="134" t="s">
        <v>22</v>
      </c>
      <c r="E394" s="135">
        <v>3029.72</v>
      </c>
      <c r="F394" s="136">
        <v>0</v>
      </c>
      <c r="G394" s="135">
        <v>2312.13</v>
      </c>
      <c r="H394" s="136">
        <v>0</v>
      </c>
    </row>
    <row r="395" spans="1:8" x14ac:dyDescent="0.25">
      <c r="A395" s="133" t="s">
        <v>7170</v>
      </c>
      <c r="B395" s="134">
        <v>94869</v>
      </c>
      <c r="C395" s="126" t="s">
        <v>54</v>
      </c>
      <c r="D395" s="134" t="s">
        <v>22</v>
      </c>
      <c r="E395" s="135">
        <v>155.35</v>
      </c>
      <c r="F395" s="136">
        <v>0</v>
      </c>
      <c r="G395" s="135">
        <v>118.12</v>
      </c>
      <c r="H395" s="136">
        <v>0</v>
      </c>
    </row>
    <row r="396" spans="1:8" x14ac:dyDescent="0.25">
      <c r="A396" s="133" t="s">
        <v>7170</v>
      </c>
      <c r="B396" s="134">
        <v>94871</v>
      </c>
      <c r="C396" s="126" t="s">
        <v>56</v>
      </c>
      <c r="D396" s="134" t="s">
        <v>22</v>
      </c>
      <c r="E396" s="135">
        <v>242.97</v>
      </c>
      <c r="F396" s="136">
        <v>0</v>
      </c>
      <c r="G396" s="135">
        <v>184.86</v>
      </c>
      <c r="H396" s="136">
        <v>0</v>
      </c>
    </row>
    <row r="397" spans="1:8" x14ac:dyDescent="0.25">
      <c r="A397" s="133" t="s">
        <v>7170</v>
      </c>
      <c r="B397" s="134">
        <v>90708</v>
      </c>
      <c r="C397" s="126" t="s">
        <v>31</v>
      </c>
      <c r="D397" s="134" t="s">
        <v>22</v>
      </c>
      <c r="E397" s="135">
        <v>879.35</v>
      </c>
      <c r="F397" s="136">
        <v>0</v>
      </c>
      <c r="G397" s="135">
        <v>673.17</v>
      </c>
      <c r="H397" s="136">
        <v>0</v>
      </c>
    </row>
    <row r="398" spans="1:8" x14ac:dyDescent="0.25">
      <c r="A398" s="133" t="s">
        <v>7170</v>
      </c>
      <c r="B398" s="134">
        <v>94875</v>
      </c>
      <c r="C398" s="126" t="s">
        <v>57</v>
      </c>
      <c r="D398" s="134" t="s">
        <v>22</v>
      </c>
      <c r="E398" s="135">
        <v>1428.18</v>
      </c>
      <c r="F398" s="136">
        <v>0</v>
      </c>
      <c r="G398" s="135">
        <v>1092.4000000000001</v>
      </c>
      <c r="H398" s="136">
        <v>0</v>
      </c>
    </row>
    <row r="399" spans="1:8" x14ac:dyDescent="0.25">
      <c r="A399" s="133" t="s">
        <v>7170</v>
      </c>
      <c r="B399" s="134">
        <v>102264</v>
      </c>
      <c r="C399" s="126" t="s">
        <v>64</v>
      </c>
      <c r="D399" s="134" t="s">
        <v>22</v>
      </c>
      <c r="E399" s="135">
        <v>20.170000000000002</v>
      </c>
      <c r="F399" s="136">
        <v>0</v>
      </c>
      <c r="G399" s="135">
        <v>21.93</v>
      </c>
      <c r="H399" s="136">
        <v>0</v>
      </c>
    </row>
    <row r="400" spans="1:8" x14ac:dyDescent="0.25">
      <c r="A400" s="133" t="s">
        <v>7170</v>
      </c>
      <c r="B400" s="134">
        <v>90701</v>
      </c>
      <c r="C400" s="126" t="s">
        <v>25</v>
      </c>
      <c r="D400" s="134" t="s">
        <v>22</v>
      </c>
      <c r="E400" s="135">
        <v>70.73</v>
      </c>
      <c r="F400" s="136">
        <v>0</v>
      </c>
      <c r="G400" s="135">
        <v>73.31</v>
      </c>
      <c r="H400" s="136">
        <v>0</v>
      </c>
    </row>
    <row r="401" spans="1:8" x14ac:dyDescent="0.25">
      <c r="A401" s="133" t="s">
        <v>7170</v>
      </c>
      <c r="B401" s="134">
        <v>90702</v>
      </c>
      <c r="C401" s="126" t="s">
        <v>26</v>
      </c>
      <c r="D401" s="134" t="s">
        <v>22</v>
      </c>
      <c r="E401" s="135">
        <v>117.49</v>
      </c>
      <c r="F401" s="136">
        <v>0</v>
      </c>
      <c r="G401" s="135">
        <v>120.63</v>
      </c>
      <c r="H401" s="136">
        <v>0</v>
      </c>
    </row>
    <row r="402" spans="1:8" x14ac:dyDescent="0.25">
      <c r="A402" s="133" t="s">
        <v>7170</v>
      </c>
      <c r="B402" s="134">
        <v>90703</v>
      </c>
      <c r="C402" s="126" t="s">
        <v>27</v>
      </c>
      <c r="D402" s="134" t="s">
        <v>22</v>
      </c>
      <c r="E402" s="135">
        <v>184.37</v>
      </c>
      <c r="F402" s="136">
        <v>0</v>
      </c>
      <c r="G402" s="135">
        <v>187.99</v>
      </c>
      <c r="H402" s="136">
        <v>0</v>
      </c>
    </row>
    <row r="403" spans="1:8" x14ac:dyDescent="0.25">
      <c r="A403" s="133" t="s">
        <v>7170</v>
      </c>
      <c r="B403" s="134">
        <v>90704</v>
      </c>
      <c r="C403" s="126" t="s">
        <v>28</v>
      </c>
      <c r="D403" s="134" t="s">
        <v>22</v>
      </c>
      <c r="E403" s="135">
        <v>274.3</v>
      </c>
      <c r="F403" s="136">
        <v>0</v>
      </c>
      <c r="G403" s="135">
        <v>278.20999999999998</v>
      </c>
      <c r="H403" s="136">
        <v>0</v>
      </c>
    </row>
    <row r="404" spans="1:8" x14ac:dyDescent="0.25">
      <c r="A404" s="133" t="s">
        <v>7170</v>
      </c>
      <c r="B404" s="134">
        <v>90705</v>
      </c>
      <c r="C404" s="126" t="s">
        <v>29</v>
      </c>
      <c r="D404" s="134" t="s">
        <v>22</v>
      </c>
      <c r="E404" s="135">
        <v>358.86</v>
      </c>
      <c r="F404" s="136">
        <v>0</v>
      </c>
      <c r="G404" s="135">
        <v>364.05</v>
      </c>
      <c r="H404" s="136">
        <v>0</v>
      </c>
    </row>
    <row r="405" spans="1:8" x14ac:dyDescent="0.25">
      <c r="A405" s="133" t="s">
        <v>7170</v>
      </c>
      <c r="B405" s="134">
        <v>90706</v>
      </c>
      <c r="C405" s="126" t="s">
        <v>30</v>
      </c>
      <c r="D405" s="134" t="s">
        <v>22</v>
      </c>
      <c r="E405" s="135">
        <v>476.21</v>
      </c>
      <c r="F405" s="136">
        <v>0</v>
      </c>
      <c r="G405" s="135">
        <v>481.39</v>
      </c>
      <c r="H405" s="136">
        <v>0</v>
      </c>
    </row>
    <row r="406" spans="1:8" x14ac:dyDescent="0.25">
      <c r="A406" s="133" t="s">
        <v>7170</v>
      </c>
      <c r="B406" s="134">
        <v>90694</v>
      </c>
      <c r="C406" s="126" t="s">
        <v>23</v>
      </c>
      <c r="D406" s="134" t="s">
        <v>22</v>
      </c>
      <c r="E406" s="135">
        <v>47.32</v>
      </c>
      <c r="F406" s="136">
        <v>0</v>
      </c>
      <c r="G406" s="135">
        <v>49.35</v>
      </c>
      <c r="H406" s="136">
        <v>0</v>
      </c>
    </row>
    <row r="407" spans="1:8" x14ac:dyDescent="0.25">
      <c r="A407" s="133" t="s">
        <v>7170</v>
      </c>
      <c r="B407" s="134">
        <v>90695</v>
      </c>
      <c r="C407" s="126" t="s">
        <v>14065</v>
      </c>
      <c r="D407" s="134" t="s">
        <v>22</v>
      </c>
      <c r="E407" s="135">
        <v>90.36</v>
      </c>
      <c r="F407" s="136">
        <v>0</v>
      </c>
      <c r="G407" s="135">
        <v>93.01</v>
      </c>
      <c r="H407" s="136">
        <v>0</v>
      </c>
    </row>
    <row r="408" spans="1:8" x14ac:dyDescent="0.25">
      <c r="A408" s="133" t="s">
        <v>7170</v>
      </c>
      <c r="B408" s="134">
        <v>90696</v>
      </c>
      <c r="C408" s="126" t="s">
        <v>24</v>
      </c>
      <c r="D408" s="134" t="s">
        <v>22</v>
      </c>
      <c r="E408" s="135">
        <v>151.30000000000001</v>
      </c>
      <c r="F408" s="136">
        <v>0</v>
      </c>
      <c r="G408" s="135">
        <v>154.72</v>
      </c>
      <c r="H408" s="136">
        <v>0</v>
      </c>
    </row>
    <row r="409" spans="1:8" x14ac:dyDescent="0.25">
      <c r="A409" s="133" t="s">
        <v>7170</v>
      </c>
      <c r="B409" s="134">
        <v>90697</v>
      </c>
      <c r="C409" s="126" t="s">
        <v>14066</v>
      </c>
      <c r="D409" s="134" t="s">
        <v>22</v>
      </c>
      <c r="E409" s="135">
        <v>235.07</v>
      </c>
      <c r="F409" s="136">
        <v>0</v>
      </c>
      <c r="G409" s="135">
        <v>239.41</v>
      </c>
      <c r="H409" s="136">
        <v>0</v>
      </c>
    </row>
    <row r="410" spans="1:8" x14ac:dyDescent="0.25">
      <c r="A410" s="133" t="s">
        <v>7170</v>
      </c>
      <c r="B410" s="134">
        <v>90698</v>
      </c>
      <c r="C410" s="126" t="s">
        <v>14067</v>
      </c>
      <c r="D410" s="134" t="s">
        <v>22</v>
      </c>
      <c r="E410" s="135">
        <v>359.66</v>
      </c>
      <c r="F410" s="136">
        <v>0</v>
      </c>
      <c r="G410" s="135">
        <v>365.26</v>
      </c>
      <c r="H410" s="136">
        <v>0</v>
      </c>
    </row>
    <row r="411" spans="1:8" x14ac:dyDescent="0.25">
      <c r="A411" s="133" t="s">
        <v>7170</v>
      </c>
      <c r="B411" s="134">
        <v>90699</v>
      </c>
      <c r="C411" s="126" t="s">
        <v>14068</v>
      </c>
      <c r="D411" s="134" t="s">
        <v>22</v>
      </c>
      <c r="E411" s="135">
        <v>506.53</v>
      </c>
      <c r="F411" s="136">
        <v>0</v>
      </c>
      <c r="G411" s="135">
        <v>513.55999999999995</v>
      </c>
      <c r="H411" s="136">
        <v>0</v>
      </c>
    </row>
    <row r="412" spans="1:8" x14ac:dyDescent="0.25">
      <c r="A412" s="133" t="s">
        <v>7170</v>
      </c>
      <c r="B412" s="134">
        <v>90700</v>
      </c>
      <c r="C412" s="126" t="s">
        <v>14069</v>
      </c>
      <c r="D412" s="134" t="s">
        <v>22</v>
      </c>
      <c r="E412" s="135">
        <v>591.97</v>
      </c>
      <c r="F412" s="136">
        <v>0</v>
      </c>
      <c r="G412" s="135">
        <v>598.99</v>
      </c>
      <c r="H412" s="136">
        <v>0</v>
      </c>
    </row>
    <row r="413" spans="1:8" x14ac:dyDescent="0.25">
      <c r="A413" s="133" t="s">
        <v>7171</v>
      </c>
      <c r="B413" s="134">
        <v>105378</v>
      </c>
      <c r="C413" s="126" t="s">
        <v>5482</v>
      </c>
      <c r="D413" s="134" t="s">
        <v>33</v>
      </c>
      <c r="E413" s="135">
        <v>11.42</v>
      </c>
      <c r="F413" s="136">
        <v>0</v>
      </c>
      <c r="G413" s="135">
        <v>14.95</v>
      </c>
      <c r="H413" s="136">
        <v>0</v>
      </c>
    </row>
    <row r="414" spans="1:8" x14ac:dyDescent="0.25">
      <c r="A414" s="133" t="s">
        <v>7171</v>
      </c>
      <c r="B414" s="134">
        <v>105373</v>
      </c>
      <c r="C414" s="126" t="s">
        <v>5574</v>
      </c>
      <c r="D414" s="134" t="s">
        <v>33</v>
      </c>
      <c r="E414" s="135">
        <v>8.8800000000000008</v>
      </c>
      <c r="F414" s="136">
        <v>0</v>
      </c>
      <c r="G414" s="135">
        <v>11.67</v>
      </c>
      <c r="H414" s="136">
        <v>0</v>
      </c>
    </row>
    <row r="415" spans="1:8" x14ac:dyDescent="0.25">
      <c r="A415" s="133" t="s">
        <v>7171</v>
      </c>
      <c r="B415" s="134">
        <v>105380</v>
      </c>
      <c r="C415" s="126" t="s">
        <v>5484</v>
      </c>
      <c r="D415" s="134" t="s">
        <v>33</v>
      </c>
      <c r="E415" s="135">
        <v>90.41</v>
      </c>
      <c r="F415" s="136">
        <v>0</v>
      </c>
      <c r="G415" s="135">
        <v>120.65</v>
      </c>
      <c r="H415" s="136">
        <v>0</v>
      </c>
    </row>
    <row r="416" spans="1:8" x14ac:dyDescent="0.25">
      <c r="A416" s="133" t="s">
        <v>7171</v>
      </c>
      <c r="B416" s="134">
        <v>105267</v>
      </c>
      <c r="C416" s="126" t="s">
        <v>5422</v>
      </c>
      <c r="D416" s="134" t="s">
        <v>33</v>
      </c>
      <c r="E416" s="135">
        <v>73.13</v>
      </c>
      <c r="F416" s="136">
        <v>0</v>
      </c>
      <c r="G416" s="135">
        <v>98.31</v>
      </c>
      <c r="H416" s="136">
        <v>0</v>
      </c>
    </row>
    <row r="417" spans="1:8" x14ac:dyDescent="0.25">
      <c r="A417" s="133" t="s">
        <v>7171</v>
      </c>
      <c r="B417" s="134">
        <v>105249</v>
      </c>
      <c r="C417" s="126" t="s">
        <v>5405</v>
      </c>
      <c r="D417" s="134" t="s">
        <v>33</v>
      </c>
      <c r="E417" s="135">
        <v>111.02</v>
      </c>
      <c r="F417" s="136">
        <v>0</v>
      </c>
      <c r="G417" s="135">
        <v>146.36000000000001</v>
      </c>
      <c r="H417" s="136">
        <v>0</v>
      </c>
    </row>
    <row r="418" spans="1:8" x14ac:dyDescent="0.25">
      <c r="A418" s="133" t="s">
        <v>7171</v>
      </c>
      <c r="B418" s="134">
        <v>105268</v>
      </c>
      <c r="C418" s="126" t="s">
        <v>5423</v>
      </c>
      <c r="D418" s="134" t="s">
        <v>33</v>
      </c>
      <c r="E418" s="135">
        <v>90.66</v>
      </c>
      <c r="F418" s="136">
        <v>0</v>
      </c>
      <c r="G418" s="135">
        <v>119.99</v>
      </c>
      <c r="H418" s="136">
        <v>0</v>
      </c>
    </row>
    <row r="419" spans="1:8" x14ac:dyDescent="0.25">
      <c r="A419" s="133" t="s">
        <v>7171</v>
      </c>
      <c r="B419" s="134">
        <v>105379</v>
      </c>
      <c r="C419" s="126" t="s">
        <v>5483</v>
      </c>
      <c r="D419" s="134" t="s">
        <v>33</v>
      </c>
      <c r="E419" s="135">
        <v>15.03</v>
      </c>
      <c r="F419" s="136">
        <v>0</v>
      </c>
      <c r="G419" s="135">
        <v>20.02</v>
      </c>
      <c r="H419" s="136">
        <v>0</v>
      </c>
    </row>
    <row r="420" spans="1:8" x14ac:dyDescent="0.25">
      <c r="A420" s="133" t="s">
        <v>7171</v>
      </c>
      <c r="B420" s="134">
        <v>105388</v>
      </c>
      <c r="C420" s="126" t="s">
        <v>5485</v>
      </c>
      <c r="D420" s="134" t="s">
        <v>33</v>
      </c>
      <c r="E420" s="135">
        <v>11.89</v>
      </c>
      <c r="F420" s="136">
        <v>0</v>
      </c>
      <c r="G420" s="135">
        <v>15.89</v>
      </c>
      <c r="H420" s="136">
        <v>0</v>
      </c>
    </row>
    <row r="421" spans="1:8" x14ac:dyDescent="0.25">
      <c r="A421" s="133" t="s">
        <v>7171</v>
      </c>
      <c r="B421" s="134">
        <v>105392</v>
      </c>
      <c r="C421" s="126" t="s">
        <v>5489</v>
      </c>
      <c r="D421" s="134" t="s">
        <v>33</v>
      </c>
      <c r="E421" s="135">
        <v>18.649999999999999</v>
      </c>
      <c r="F421" s="136">
        <v>0</v>
      </c>
      <c r="G421" s="135">
        <v>25.1</v>
      </c>
      <c r="H421" s="136">
        <v>0</v>
      </c>
    </row>
    <row r="422" spans="1:8" x14ac:dyDescent="0.25">
      <c r="A422" s="133" t="s">
        <v>7171</v>
      </c>
      <c r="B422" s="134">
        <v>105389</v>
      </c>
      <c r="C422" s="126" t="s">
        <v>5486</v>
      </c>
      <c r="D422" s="134" t="s">
        <v>33</v>
      </c>
      <c r="E422" s="135">
        <v>14.89</v>
      </c>
      <c r="F422" s="136">
        <v>0</v>
      </c>
      <c r="G422" s="135">
        <v>20.149999999999999</v>
      </c>
      <c r="H422" s="136">
        <v>0</v>
      </c>
    </row>
    <row r="423" spans="1:8" x14ac:dyDescent="0.25">
      <c r="A423" s="133" t="s">
        <v>7171</v>
      </c>
      <c r="B423" s="134">
        <v>105393</v>
      </c>
      <c r="C423" s="126" t="s">
        <v>5490</v>
      </c>
      <c r="D423" s="134" t="s">
        <v>33</v>
      </c>
      <c r="E423" s="135">
        <v>22.45</v>
      </c>
      <c r="F423" s="136">
        <v>0</v>
      </c>
      <c r="G423" s="135">
        <v>30.32</v>
      </c>
      <c r="H423" s="136">
        <v>0</v>
      </c>
    </row>
    <row r="424" spans="1:8" x14ac:dyDescent="0.25">
      <c r="A424" s="133" t="s">
        <v>7171</v>
      </c>
      <c r="B424" s="134">
        <v>105316</v>
      </c>
      <c r="C424" s="126" t="s">
        <v>5547</v>
      </c>
      <c r="D424" s="134" t="s">
        <v>33</v>
      </c>
      <c r="E424" s="135">
        <v>18.09</v>
      </c>
      <c r="F424" s="136">
        <v>0</v>
      </c>
      <c r="G424" s="135">
        <v>24.54</v>
      </c>
      <c r="H424" s="136">
        <v>0</v>
      </c>
    </row>
    <row r="425" spans="1:8" x14ac:dyDescent="0.25">
      <c r="A425" s="133" t="s">
        <v>7171</v>
      </c>
      <c r="B425" s="134">
        <v>105394</v>
      </c>
      <c r="C425" s="126" t="s">
        <v>5491</v>
      </c>
      <c r="D425" s="134" t="s">
        <v>33</v>
      </c>
      <c r="E425" s="135">
        <v>26.21</v>
      </c>
      <c r="F425" s="136">
        <v>0</v>
      </c>
      <c r="G425" s="135">
        <v>35.51</v>
      </c>
      <c r="H425" s="136">
        <v>0</v>
      </c>
    </row>
    <row r="426" spans="1:8" x14ac:dyDescent="0.25">
      <c r="A426" s="133" t="s">
        <v>7171</v>
      </c>
      <c r="B426" s="134">
        <v>105317</v>
      </c>
      <c r="C426" s="126" t="s">
        <v>5451</v>
      </c>
      <c r="D426" s="134" t="s">
        <v>33</v>
      </c>
      <c r="E426" s="135">
        <v>21.25</v>
      </c>
      <c r="F426" s="136">
        <v>0</v>
      </c>
      <c r="G426" s="135">
        <v>28.9</v>
      </c>
      <c r="H426" s="136">
        <v>0</v>
      </c>
    </row>
    <row r="427" spans="1:8" x14ac:dyDescent="0.25">
      <c r="A427" s="133" t="s">
        <v>7171</v>
      </c>
      <c r="B427" s="134">
        <v>105395</v>
      </c>
      <c r="C427" s="126" t="s">
        <v>5492</v>
      </c>
      <c r="D427" s="134" t="s">
        <v>33</v>
      </c>
      <c r="E427" s="135">
        <v>29.98</v>
      </c>
      <c r="F427" s="136">
        <v>0</v>
      </c>
      <c r="G427" s="135">
        <v>40.72</v>
      </c>
      <c r="H427" s="136">
        <v>0</v>
      </c>
    </row>
    <row r="428" spans="1:8" x14ac:dyDescent="0.25">
      <c r="A428" s="133" t="s">
        <v>7171</v>
      </c>
      <c r="B428" s="134">
        <v>105318</v>
      </c>
      <c r="C428" s="126" t="s">
        <v>5452</v>
      </c>
      <c r="D428" s="134" t="s">
        <v>33</v>
      </c>
      <c r="E428" s="135">
        <v>24.41</v>
      </c>
      <c r="F428" s="136">
        <v>0</v>
      </c>
      <c r="G428" s="135">
        <v>33.270000000000003</v>
      </c>
      <c r="H428" s="136">
        <v>0</v>
      </c>
    </row>
    <row r="429" spans="1:8" x14ac:dyDescent="0.25">
      <c r="A429" s="133" t="s">
        <v>7171</v>
      </c>
      <c r="B429" s="134">
        <v>105396</v>
      </c>
      <c r="C429" s="126" t="s">
        <v>5493</v>
      </c>
      <c r="D429" s="134" t="s">
        <v>33</v>
      </c>
      <c r="E429" s="135">
        <v>33.76</v>
      </c>
      <c r="F429" s="136">
        <v>0</v>
      </c>
      <c r="G429" s="135">
        <v>45.91</v>
      </c>
      <c r="H429" s="136">
        <v>0</v>
      </c>
    </row>
    <row r="430" spans="1:8" x14ac:dyDescent="0.25">
      <c r="A430" s="133" t="s">
        <v>7171</v>
      </c>
      <c r="B430" s="134">
        <v>105258</v>
      </c>
      <c r="C430" s="126" t="s">
        <v>5414</v>
      </c>
      <c r="D430" s="134" t="s">
        <v>33</v>
      </c>
      <c r="E430" s="135">
        <v>27.58</v>
      </c>
      <c r="F430" s="136">
        <v>0</v>
      </c>
      <c r="G430" s="135">
        <v>37.65</v>
      </c>
      <c r="H430" s="136">
        <v>0</v>
      </c>
    </row>
    <row r="431" spans="1:8" x14ac:dyDescent="0.25">
      <c r="A431" s="133" t="s">
        <v>7171</v>
      </c>
      <c r="B431" s="134">
        <v>105397</v>
      </c>
      <c r="C431" s="126" t="s">
        <v>5494</v>
      </c>
      <c r="D431" s="134" t="s">
        <v>33</v>
      </c>
      <c r="E431" s="135">
        <v>37.68</v>
      </c>
      <c r="F431" s="136">
        <v>0</v>
      </c>
      <c r="G431" s="135">
        <v>51.24</v>
      </c>
      <c r="H431" s="136">
        <v>0</v>
      </c>
    </row>
    <row r="432" spans="1:8" x14ac:dyDescent="0.25">
      <c r="A432" s="133" t="s">
        <v>7171</v>
      </c>
      <c r="B432" s="134">
        <v>105261</v>
      </c>
      <c r="C432" s="126" t="s">
        <v>5416</v>
      </c>
      <c r="D432" s="134" t="s">
        <v>33</v>
      </c>
      <c r="E432" s="135">
        <v>30.9</v>
      </c>
      <c r="F432" s="136">
        <v>0</v>
      </c>
      <c r="G432" s="135">
        <v>42.14</v>
      </c>
      <c r="H432" s="136">
        <v>0</v>
      </c>
    </row>
    <row r="433" spans="1:8" x14ac:dyDescent="0.25">
      <c r="A433" s="133" t="s">
        <v>7171</v>
      </c>
      <c r="B433" s="134">
        <v>105398</v>
      </c>
      <c r="C433" s="126" t="s">
        <v>5495</v>
      </c>
      <c r="D433" s="134" t="s">
        <v>33</v>
      </c>
      <c r="E433" s="135">
        <v>48.18</v>
      </c>
      <c r="F433" s="136">
        <v>0</v>
      </c>
      <c r="G433" s="135">
        <v>63.65</v>
      </c>
      <c r="H433" s="136">
        <v>0</v>
      </c>
    </row>
    <row r="434" spans="1:8" x14ac:dyDescent="0.25">
      <c r="A434" s="133" t="s">
        <v>7171</v>
      </c>
      <c r="B434" s="134">
        <v>105262</v>
      </c>
      <c r="C434" s="126" t="s">
        <v>5417</v>
      </c>
      <c r="D434" s="134" t="s">
        <v>33</v>
      </c>
      <c r="E434" s="135">
        <v>38.61</v>
      </c>
      <c r="F434" s="136">
        <v>0</v>
      </c>
      <c r="G434" s="135">
        <v>51.37</v>
      </c>
      <c r="H434" s="136">
        <v>0</v>
      </c>
    </row>
    <row r="435" spans="1:8" x14ac:dyDescent="0.25">
      <c r="A435" s="133" t="s">
        <v>7171</v>
      </c>
      <c r="B435" s="134">
        <v>105399</v>
      </c>
      <c r="C435" s="126" t="s">
        <v>5496</v>
      </c>
      <c r="D435" s="134" t="s">
        <v>33</v>
      </c>
      <c r="E435" s="135">
        <v>56.99</v>
      </c>
      <c r="F435" s="136">
        <v>0</v>
      </c>
      <c r="G435" s="135">
        <v>75.34</v>
      </c>
      <c r="H435" s="136">
        <v>0</v>
      </c>
    </row>
    <row r="436" spans="1:8" x14ac:dyDescent="0.25">
      <c r="A436" s="133" t="s">
        <v>7171</v>
      </c>
      <c r="B436" s="134">
        <v>105263</v>
      </c>
      <c r="C436" s="126" t="s">
        <v>5418</v>
      </c>
      <c r="D436" s="134" t="s">
        <v>33</v>
      </c>
      <c r="E436" s="135">
        <v>45.89</v>
      </c>
      <c r="F436" s="136">
        <v>0</v>
      </c>
      <c r="G436" s="135">
        <v>61.05</v>
      </c>
      <c r="H436" s="136">
        <v>0</v>
      </c>
    </row>
    <row r="437" spans="1:8" x14ac:dyDescent="0.25">
      <c r="A437" s="133" t="s">
        <v>7171</v>
      </c>
      <c r="B437" s="134">
        <v>105400</v>
      </c>
      <c r="C437" s="126" t="s">
        <v>5497</v>
      </c>
      <c r="D437" s="134" t="s">
        <v>33</v>
      </c>
      <c r="E437" s="135">
        <v>64.959999999999994</v>
      </c>
      <c r="F437" s="136">
        <v>0</v>
      </c>
      <c r="G437" s="135">
        <v>86.38</v>
      </c>
      <c r="H437" s="136">
        <v>0</v>
      </c>
    </row>
    <row r="438" spans="1:8" x14ac:dyDescent="0.25">
      <c r="A438" s="133" t="s">
        <v>7171</v>
      </c>
      <c r="B438" s="134">
        <v>105264</v>
      </c>
      <c r="C438" s="126" t="s">
        <v>5419</v>
      </c>
      <c r="D438" s="134" t="s">
        <v>33</v>
      </c>
      <c r="E438" s="135">
        <v>52.31</v>
      </c>
      <c r="F438" s="136">
        <v>0</v>
      </c>
      <c r="G438" s="135">
        <v>70.069999999999993</v>
      </c>
      <c r="H438" s="136">
        <v>0</v>
      </c>
    </row>
    <row r="439" spans="1:8" x14ac:dyDescent="0.25">
      <c r="A439" s="133" t="s">
        <v>7171</v>
      </c>
      <c r="B439" s="134">
        <v>105297</v>
      </c>
      <c r="C439" s="126" t="s">
        <v>5440</v>
      </c>
      <c r="D439" s="134" t="s">
        <v>33</v>
      </c>
      <c r="E439" s="135">
        <v>9.93</v>
      </c>
      <c r="F439" s="136">
        <v>0</v>
      </c>
      <c r="G439" s="135">
        <v>12.88</v>
      </c>
      <c r="H439" s="136">
        <v>0</v>
      </c>
    </row>
    <row r="440" spans="1:8" x14ac:dyDescent="0.25">
      <c r="A440" s="133" t="s">
        <v>7171</v>
      </c>
      <c r="B440" s="134">
        <v>105372</v>
      </c>
      <c r="C440" s="126" t="s">
        <v>5573</v>
      </c>
      <c r="D440" s="134" t="s">
        <v>33</v>
      </c>
      <c r="E440" s="135">
        <v>7.65</v>
      </c>
      <c r="F440" s="136">
        <v>0</v>
      </c>
      <c r="G440" s="135">
        <v>9.93</v>
      </c>
      <c r="H440" s="136">
        <v>0</v>
      </c>
    </row>
    <row r="441" spans="1:8" x14ac:dyDescent="0.25">
      <c r="A441" s="133" t="s">
        <v>7171</v>
      </c>
      <c r="B441" s="134">
        <v>105401</v>
      </c>
      <c r="C441" s="126" t="s">
        <v>5498</v>
      </c>
      <c r="D441" s="134" t="s">
        <v>33</v>
      </c>
      <c r="E441" s="135">
        <v>73.239999999999995</v>
      </c>
      <c r="F441" s="136">
        <v>0</v>
      </c>
      <c r="G441" s="135">
        <v>97.64</v>
      </c>
      <c r="H441" s="136">
        <v>0</v>
      </c>
    </row>
    <row r="442" spans="1:8" x14ac:dyDescent="0.25">
      <c r="A442" s="133" t="s">
        <v>7171</v>
      </c>
      <c r="B442" s="134">
        <v>105265</v>
      </c>
      <c r="C442" s="126" t="s">
        <v>5420</v>
      </c>
      <c r="D442" s="134" t="s">
        <v>33</v>
      </c>
      <c r="E442" s="135">
        <v>59.03</v>
      </c>
      <c r="F442" s="136">
        <v>0</v>
      </c>
      <c r="G442" s="135">
        <v>79.319999999999993</v>
      </c>
      <c r="H442" s="136">
        <v>0</v>
      </c>
    </row>
    <row r="443" spans="1:8" x14ac:dyDescent="0.25">
      <c r="A443" s="133" t="s">
        <v>7171</v>
      </c>
      <c r="B443" s="134">
        <v>105402</v>
      </c>
      <c r="C443" s="126" t="s">
        <v>5499</v>
      </c>
      <c r="D443" s="134" t="s">
        <v>33</v>
      </c>
      <c r="E443" s="135">
        <v>81.760000000000005</v>
      </c>
      <c r="F443" s="136">
        <v>0</v>
      </c>
      <c r="G443" s="135">
        <v>109.11</v>
      </c>
      <c r="H443" s="136">
        <v>0</v>
      </c>
    </row>
    <row r="444" spans="1:8" x14ac:dyDescent="0.25">
      <c r="A444" s="133" t="s">
        <v>7171</v>
      </c>
      <c r="B444" s="134">
        <v>105266</v>
      </c>
      <c r="C444" s="126" t="s">
        <v>5421</v>
      </c>
      <c r="D444" s="134" t="s">
        <v>33</v>
      </c>
      <c r="E444" s="135">
        <v>66.03</v>
      </c>
      <c r="F444" s="136">
        <v>0</v>
      </c>
      <c r="G444" s="135">
        <v>88.78</v>
      </c>
      <c r="H444" s="136">
        <v>0</v>
      </c>
    </row>
    <row r="445" spans="1:8" x14ac:dyDescent="0.25">
      <c r="A445" s="133" t="s">
        <v>7171</v>
      </c>
      <c r="B445" s="134">
        <v>105361</v>
      </c>
      <c r="C445" s="126" t="s">
        <v>5563</v>
      </c>
      <c r="D445" s="134" t="s">
        <v>33</v>
      </c>
      <c r="E445" s="135">
        <v>15.62</v>
      </c>
      <c r="F445" s="136">
        <v>0</v>
      </c>
      <c r="G445" s="135">
        <v>23.44</v>
      </c>
      <c r="H445" s="136">
        <v>0</v>
      </c>
    </row>
    <row r="446" spans="1:8" x14ac:dyDescent="0.25">
      <c r="A446" s="133" t="s">
        <v>7171</v>
      </c>
      <c r="B446" s="134">
        <v>105382</v>
      </c>
      <c r="C446" s="126" t="s">
        <v>5579</v>
      </c>
      <c r="D446" s="134" t="s">
        <v>33</v>
      </c>
      <c r="E446" s="135">
        <v>13.01</v>
      </c>
      <c r="F446" s="136">
        <v>0</v>
      </c>
      <c r="G446" s="135">
        <v>19.28</v>
      </c>
      <c r="H446" s="136">
        <v>0</v>
      </c>
    </row>
    <row r="447" spans="1:8" x14ac:dyDescent="0.25">
      <c r="A447" s="133" t="s">
        <v>7171</v>
      </c>
      <c r="B447" s="134">
        <v>105359</v>
      </c>
      <c r="C447" s="126" t="s">
        <v>5561</v>
      </c>
      <c r="D447" s="134" t="s">
        <v>33</v>
      </c>
      <c r="E447" s="135">
        <v>10.94</v>
      </c>
      <c r="F447" s="136">
        <v>0</v>
      </c>
      <c r="G447" s="135">
        <v>16.79</v>
      </c>
      <c r="H447" s="136">
        <v>0</v>
      </c>
    </row>
    <row r="448" spans="1:8" x14ac:dyDescent="0.25">
      <c r="A448" s="133" t="s">
        <v>7171</v>
      </c>
      <c r="B448" s="134">
        <v>105315</v>
      </c>
      <c r="C448" s="126" t="s">
        <v>5546</v>
      </c>
      <c r="D448" s="134" t="s">
        <v>33</v>
      </c>
      <c r="E448" s="135">
        <v>9.02</v>
      </c>
      <c r="F448" s="136">
        <v>0</v>
      </c>
      <c r="G448" s="135">
        <v>13.73</v>
      </c>
      <c r="H448" s="136">
        <v>0</v>
      </c>
    </row>
    <row r="449" spans="1:8" x14ac:dyDescent="0.25">
      <c r="A449" s="133" t="s">
        <v>7171</v>
      </c>
      <c r="B449" s="134">
        <v>105360</v>
      </c>
      <c r="C449" s="126" t="s">
        <v>5562</v>
      </c>
      <c r="D449" s="134" t="s">
        <v>33</v>
      </c>
      <c r="E449" s="135">
        <v>13.38</v>
      </c>
      <c r="F449" s="136">
        <v>0</v>
      </c>
      <c r="G449" s="135">
        <v>20.190000000000001</v>
      </c>
      <c r="H449" s="136">
        <v>0</v>
      </c>
    </row>
    <row r="450" spans="1:8" x14ac:dyDescent="0.25">
      <c r="A450" s="133" t="s">
        <v>7171</v>
      </c>
      <c r="B450" s="134">
        <v>105381</v>
      </c>
      <c r="C450" s="126" t="s">
        <v>5578</v>
      </c>
      <c r="D450" s="134" t="s">
        <v>33</v>
      </c>
      <c r="E450" s="135">
        <v>11.12</v>
      </c>
      <c r="F450" s="136">
        <v>0</v>
      </c>
      <c r="G450" s="135">
        <v>16.579999999999998</v>
      </c>
      <c r="H450" s="136">
        <v>0</v>
      </c>
    </row>
    <row r="451" spans="1:8" x14ac:dyDescent="0.25">
      <c r="A451" s="133" t="s">
        <v>7171</v>
      </c>
      <c r="B451" s="134">
        <v>105251</v>
      </c>
      <c r="C451" s="126" t="s">
        <v>5407</v>
      </c>
      <c r="D451" s="134" t="s">
        <v>33</v>
      </c>
      <c r="E451" s="135">
        <v>16.62</v>
      </c>
      <c r="F451" s="136">
        <v>0</v>
      </c>
      <c r="G451" s="135">
        <v>22.03</v>
      </c>
      <c r="H451" s="136">
        <v>0</v>
      </c>
    </row>
    <row r="452" spans="1:8" x14ac:dyDescent="0.25">
      <c r="A452" s="133" t="s">
        <v>7171</v>
      </c>
      <c r="B452" s="134">
        <v>105282</v>
      </c>
      <c r="C452" s="126" t="s">
        <v>5437</v>
      </c>
      <c r="D452" s="134" t="s">
        <v>33</v>
      </c>
      <c r="E452" s="135">
        <v>12.82</v>
      </c>
      <c r="F452" s="136">
        <v>0</v>
      </c>
      <c r="G452" s="135">
        <v>17.100000000000001</v>
      </c>
      <c r="H452" s="136">
        <v>0</v>
      </c>
    </row>
    <row r="453" spans="1:8" x14ac:dyDescent="0.25">
      <c r="A453" s="133" t="s">
        <v>7171</v>
      </c>
      <c r="B453" s="134">
        <v>105276</v>
      </c>
      <c r="C453" s="126" t="s">
        <v>5431</v>
      </c>
      <c r="D453" s="134" t="s">
        <v>33</v>
      </c>
      <c r="E453" s="135">
        <v>131.16999999999999</v>
      </c>
      <c r="F453" s="136">
        <v>0</v>
      </c>
      <c r="G453" s="135">
        <v>177.51</v>
      </c>
      <c r="H453" s="136">
        <v>0</v>
      </c>
    </row>
    <row r="454" spans="1:8" x14ac:dyDescent="0.25">
      <c r="A454" s="133" t="s">
        <v>7171</v>
      </c>
      <c r="B454" s="134">
        <v>105341</v>
      </c>
      <c r="C454" s="126" t="s">
        <v>5462</v>
      </c>
      <c r="D454" s="134" t="s">
        <v>33</v>
      </c>
      <c r="E454" s="135">
        <v>105.25</v>
      </c>
      <c r="F454" s="136">
        <v>0</v>
      </c>
      <c r="G454" s="135">
        <v>143.99</v>
      </c>
      <c r="H454" s="136">
        <v>0</v>
      </c>
    </row>
    <row r="455" spans="1:8" x14ac:dyDescent="0.25">
      <c r="A455" s="133" t="s">
        <v>7171</v>
      </c>
      <c r="B455" s="134">
        <v>105277</v>
      </c>
      <c r="C455" s="126" t="s">
        <v>5432</v>
      </c>
      <c r="D455" s="134" t="s">
        <v>33</v>
      </c>
      <c r="E455" s="135">
        <v>159.38999999999999</v>
      </c>
      <c r="F455" s="136">
        <v>0</v>
      </c>
      <c r="G455" s="135">
        <v>213.94</v>
      </c>
      <c r="H455" s="136">
        <v>0</v>
      </c>
    </row>
    <row r="456" spans="1:8" x14ac:dyDescent="0.25">
      <c r="A456" s="133" t="s">
        <v>7171</v>
      </c>
      <c r="B456" s="134">
        <v>105342</v>
      </c>
      <c r="C456" s="126" t="s">
        <v>5463</v>
      </c>
      <c r="D456" s="134" t="s">
        <v>33</v>
      </c>
      <c r="E456" s="135">
        <v>128.84</v>
      </c>
      <c r="F456" s="136">
        <v>0</v>
      </c>
      <c r="G456" s="135">
        <v>174.38</v>
      </c>
      <c r="H456" s="136">
        <v>0</v>
      </c>
    </row>
    <row r="457" spans="1:8" x14ac:dyDescent="0.25">
      <c r="A457" s="133" t="s">
        <v>7171</v>
      </c>
      <c r="B457" s="134">
        <v>105252</v>
      </c>
      <c r="C457" s="126" t="s">
        <v>5408</v>
      </c>
      <c r="D457" s="134" t="s">
        <v>33</v>
      </c>
      <c r="E457" s="135">
        <v>21.89</v>
      </c>
      <c r="F457" s="136">
        <v>0</v>
      </c>
      <c r="G457" s="135">
        <v>29.53</v>
      </c>
      <c r="H457" s="136">
        <v>0</v>
      </c>
    </row>
    <row r="458" spans="1:8" x14ac:dyDescent="0.25">
      <c r="A458" s="133" t="s">
        <v>7171</v>
      </c>
      <c r="B458" s="134">
        <v>105298</v>
      </c>
      <c r="C458" s="126" t="s">
        <v>5441</v>
      </c>
      <c r="D458" s="134" t="s">
        <v>33</v>
      </c>
      <c r="E458" s="135">
        <v>17.170000000000002</v>
      </c>
      <c r="F458" s="136">
        <v>0</v>
      </c>
      <c r="G458" s="135">
        <v>23.34</v>
      </c>
      <c r="H458" s="136">
        <v>0</v>
      </c>
    </row>
    <row r="459" spans="1:8" x14ac:dyDescent="0.25">
      <c r="A459" s="133" t="s">
        <v>7171</v>
      </c>
      <c r="B459" s="134">
        <v>105253</v>
      </c>
      <c r="C459" s="126" t="s">
        <v>5409</v>
      </c>
      <c r="D459" s="134" t="s">
        <v>33</v>
      </c>
      <c r="E459" s="135">
        <v>27.15</v>
      </c>
      <c r="F459" s="136">
        <v>0</v>
      </c>
      <c r="G459" s="135">
        <v>37.01</v>
      </c>
      <c r="H459" s="136">
        <v>0</v>
      </c>
    </row>
    <row r="460" spans="1:8" x14ac:dyDescent="0.25">
      <c r="A460" s="133" t="s">
        <v>7171</v>
      </c>
      <c r="B460" s="134">
        <v>105299</v>
      </c>
      <c r="C460" s="126" t="s">
        <v>5442</v>
      </c>
      <c r="D460" s="134" t="s">
        <v>33</v>
      </c>
      <c r="E460" s="135">
        <v>21.52</v>
      </c>
      <c r="F460" s="136">
        <v>0</v>
      </c>
      <c r="G460" s="135">
        <v>29.59</v>
      </c>
      <c r="H460" s="136">
        <v>0</v>
      </c>
    </row>
    <row r="461" spans="1:8" x14ac:dyDescent="0.25">
      <c r="A461" s="133" t="s">
        <v>7171</v>
      </c>
      <c r="B461" s="134">
        <v>105254</v>
      </c>
      <c r="C461" s="126" t="s">
        <v>5410</v>
      </c>
      <c r="D461" s="134" t="s">
        <v>33</v>
      </c>
      <c r="E461" s="135">
        <v>32.61</v>
      </c>
      <c r="F461" s="136">
        <v>0</v>
      </c>
      <c r="G461" s="135">
        <v>44.65</v>
      </c>
      <c r="H461" s="136">
        <v>0</v>
      </c>
    </row>
    <row r="462" spans="1:8" x14ac:dyDescent="0.25">
      <c r="A462" s="133" t="s">
        <v>7171</v>
      </c>
      <c r="B462" s="134">
        <v>105300</v>
      </c>
      <c r="C462" s="126" t="s">
        <v>5443</v>
      </c>
      <c r="D462" s="134" t="s">
        <v>33</v>
      </c>
      <c r="E462" s="135">
        <v>26.06</v>
      </c>
      <c r="F462" s="136">
        <v>0</v>
      </c>
      <c r="G462" s="135">
        <v>35.979999999999997</v>
      </c>
      <c r="H462" s="136">
        <v>0</v>
      </c>
    </row>
    <row r="463" spans="1:8" x14ac:dyDescent="0.25">
      <c r="A463" s="133" t="s">
        <v>7171</v>
      </c>
      <c r="B463" s="134">
        <v>105255</v>
      </c>
      <c r="C463" s="126" t="s">
        <v>5411</v>
      </c>
      <c r="D463" s="134" t="s">
        <v>33</v>
      </c>
      <c r="E463" s="135">
        <v>38.020000000000003</v>
      </c>
      <c r="F463" s="136">
        <v>0</v>
      </c>
      <c r="G463" s="135">
        <v>52.27</v>
      </c>
      <c r="H463" s="136">
        <v>0</v>
      </c>
    </row>
    <row r="464" spans="1:8" x14ac:dyDescent="0.25">
      <c r="A464" s="133" t="s">
        <v>7171</v>
      </c>
      <c r="B464" s="134">
        <v>105301</v>
      </c>
      <c r="C464" s="126" t="s">
        <v>5444</v>
      </c>
      <c r="D464" s="134" t="s">
        <v>33</v>
      </c>
      <c r="E464" s="135">
        <v>30.57</v>
      </c>
      <c r="F464" s="136">
        <v>0</v>
      </c>
      <c r="G464" s="135">
        <v>42.35</v>
      </c>
      <c r="H464" s="136">
        <v>0</v>
      </c>
    </row>
    <row r="465" spans="1:8" x14ac:dyDescent="0.25">
      <c r="A465" s="133" t="s">
        <v>7171</v>
      </c>
      <c r="B465" s="134">
        <v>105256</v>
      </c>
      <c r="C465" s="126" t="s">
        <v>5412</v>
      </c>
      <c r="D465" s="134" t="s">
        <v>33</v>
      </c>
      <c r="E465" s="135">
        <v>43.45</v>
      </c>
      <c r="F465" s="136">
        <v>0</v>
      </c>
      <c r="G465" s="135">
        <v>59.89</v>
      </c>
      <c r="H465" s="136">
        <v>0</v>
      </c>
    </row>
    <row r="466" spans="1:8" x14ac:dyDescent="0.25">
      <c r="A466" s="133" t="s">
        <v>7171</v>
      </c>
      <c r="B466" s="134">
        <v>105302</v>
      </c>
      <c r="C466" s="126" t="s">
        <v>5445</v>
      </c>
      <c r="D466" s="134" t="s">
        <v>33</v>
      </c>
      <c r="E466" s="135">
        <v>35.090000000000003</v>
      </c>
      <c r="F466" s="136">
        <v>0</v>
      </c>
      <c r="G466" s="135">
        <v>48.73</v>
      </c>
      <c r="H466" s="136">
        <v>0</v>
      </c>
    </row>
    <row r="467" spans="1:8" x14ac:dyDescent="0.25">
      <c r="A467" s="133" t="s">
        <v>7171</v>
      </c>
      <c r="B467" s="134">
        <v>105257</v>
      </c>
      <c r="C467" s="126" t="s">
        <v>5413</v>
      </c>
      <c r="D467" s="134" t="s">
        <v>33</v>
      </c>
      <c r="E467" s="135">
        <v>48.87</v>
      </c>
      <c r="F467" s="136">
        <v>0</v>
      </c>
      <c r="G467" s="135">
        <v>67.489999999999995</v>
      </c>
      <c r="H467" s="136">
        <v>0</v>
      </c>
    </row>
    <row r="468" spans="1:8" x14ac:dyDescent="0.25">
      <c r="A468" s="133" t="s">
        <v>7171</v>
      </c>
      <c r="B468" s="134">
        <v>105303</v>
      </c>
      <c r="C468" s="126" t="s">
        <v>5446</v>
      </c>
      <c r="D468" s="134" t="s">
        <v>33</v>
      </c>
      <c r="E468" s="135">
        <v>39.590000000000003</v>
      </c>
      <c r="F468" s="136">
        <v>0</v>
      </c>
      <c r="G468" s="135">
        <v>55.08</v>
      </c>
      <c r="H468" s="136">
        <v>0</v>
      </c>
    </row>
    <row r="469" spans="1:8" x14ac:dyDescent="0.25">
      <c r="A469" s="133" t="s">
        <v>7171</v>
      </c>
      <c r="B469" s="134">
        <v>105270</v>
      </c>
      <c r="C469" s="126" t="s">
        <v>5425</v>
      </c>
      <c r="D469" s="134" t="s">
        <v>33</v>
      </c>
      <c r="E469" s="135">
        <v>54.45</v>
      </c>
      <c r="F469" s="136">
        <v>0</v>
      </c>
      <c r="G469" s="135">
        <v>75.239999999999995</v>
      </c>
      <c r="H469" s="136">
        <v>0</v>
      </c>
    </row>
    <row r="470" spans="1:8" x14ac:dyDescent="0.25">
      <c r="A470" s="133" t="s">
        <v>7171</v>
      </c>
      <c r="B470" s="134">
        <v>105304</v>
      </c>
      <c r="C470" s="126" t="s">
        <v>5447</v>
      </c>
      <c r="D470" s="134" t="s">
        <v>33</v>
      </c>
      <c r="E470" s="135">
        <v>44.27</v>
      </c>
      <c r="F470" s="136">
        <v>0</v>
      </c>
      <c r="G470" s="135">
        <v>61.59</v>
      </c>
      <c r="H470" s="136">
        <v>0</v>
      </c>
    </row>
    <row r="471" spans="1:8" x14ac:dyDescent="0.25">
      <c r="A471" s="133" t="s">
        <v>7171</v>
      </c>
      <c r="B471" s="134">
        <v>105271</v>
      </c>
      <c r="C471" s="126" t="s">
        <v>5426</v>
      </c>
      <c r="D471" s="134" t="s">
        <v>33</v>
      </c>
      <c r="E471" s="135">
        <v>69.91</v>
      </c>
      <c r="F471" s="136">
        <v>0</v>
      </c>
      <c r="G471" s="135">
        <v>93.63</v>
      </c>
      <c r="H471" s="136">
        <v>0</v>
      </c>
    </row>
    <row r="472" spans="1:8" x14ac:dyDescent="0.25">
      <c r="A472" s="133" t="s">
        <v>7171</v>
      </c>
      <c r="B472" s="134">
        <v>105305</v>
      </c>
      <c r="C472" s="126" t="s">
        <v>5448</v>
      </c>
      <c r="D472" s="134" t="s">
        <v>33</v>
      </c>
      <c r="E472" s="135">
        <v>55.56</v>
      </c>
      <c r="F472" s="136">
        <v>0</v>
      </c>
      <c r="G472" s="135">
        <v>75.22</v>
      </c>
      <c r="H472" s="136">
        <v>0</v>
      </c>
    </row>
    <row r="473" spans="1:8" x14ac:dyDescent="0.25">
      <c r="A473" s="133" t="s">
        <v>7171</v>
      </c>
      <c r="B473" s="134">
        <v>105272</v>
      </c>
      <c r="C473" s="126" t="s">
        <v>5427</v>
      </c>
      <c r="D473" s="134" t="s">
        <v>33</v>
      </c>
      <c r="E473" s="135">
        <v>82.55</v>
      </c>
      <c r="F473" s="136">
        <v>0</v>
      </c>
      <c r="G473" s="135">
        <v>110.72</v>
      </c>
      <c r="H473" s="136">
        <v>0</v>
      </c>
    </row>
    <row r="474" spans="1:8" x14ac:dyDescent="0.25">
      <c r="A474" s="133" t="s">
        <v>7171</v>
      </c>
      <c r="B474" s="134">
        <v>105306</v>
      </c>
      <c r="C474" s="126" t="s">
        <v>5449</v>
      </c>
      <c r="D474" s="134" t="s">
        <v>33</v>
      </c>
      <c r="E474" s="135">
        <v>65.88</v>
      </c>
      <c r="F474" s="136">
        <v>0</v>
      </c>
      <c r="G474" s="135">
        <v>89.27</v>
      </c>
      <c r="H474" s="136">
        <v>0</v>
      </c>
    </row>
    <row r="475" spans="1:8" x14ac:dyDescent="0.25">
      <c r="A475" s="133" t="s">
        <v>7171</v>
      </c>
      <c r="B475" s="134">
        <v>105273</v>
      </c>
      <c r="C475" s="126" t="s">
        <v>5428</v>
      </c>
      <c r="D475" s="134" t="s">
        <v>33</v>
      </c>
      <c r="E475" s="135">
        <v>94.31</v>
      </c>
      <c r="F475" s="136">
        <v>0</v>
      </c>
      <c r="G475" s="135">
        <v>127.1</v>
      </c>
      <c r="H475" s="136">
        <v>0</v>
      </c>
    </row>
    <row r="476" spans="1:8" x14ac:dyDescent="0.25">
      <c r="A476" s="133" t="s">
        <v>7171</v>
      </c>
      <c r="B476" s="134">
        <v>105307</v>
      </c>
      <c r="C476" s="126" t="s">
        <v>5450</v>
      </c>
      <c r="D476" s="134" t="s">
        <v>33</v>
      </c>
      <c r="E476" s="135">
        <v>75.33</v>
      </c>
      <c r="F476" s="136">
        <v>0</v>
      </c>
      <c r="G476" s="135">
        <v>102.64</v>
      </c>
      <c r="H476" s="136">
        <v>0</v>
      </c>
    </row>
    <row r="477" spans="1:8" x14ac:dyDescent="0.25">
      <c r="A477" s="133" t="s">
        <v>7171</v>
      </c>
      <c r="B477" s="134">
        <v>105250</v>
      </c>
      <c r="C477" s="126" t="s">
        <v>5406</v>
      </c>
      <c r="D477" s="134" t="s">
        <v>33</v>
      </c>
      <c r="E477" s="135">
        <v>14.48</v>
      </c>
      <c r="F477" s="136">
        <v>0</v>
      </c>
      <c r="G477" s="135">
        <v>18.989999999999998</v>
      </c>
      <c r="H477" s="136">
        <v>0</v>
      </c>
    </row>
    <row r="478" spans="1:8" x14ac:dyDescent="0.25">
      <c r="A478" s="133" t="s">
        <v>7171</v>
      </c>
      <c r="B478" s="134">
        <v>105269</v>
      </c>
      <c r="C478" s="126" t="s">
        <v>5424</v>
      </c>
      <c r="D478" s="134" t="s">
        <v>33</v>
      </c>
      <c r="E478" s="135">
        <v>11.05</v>
      </c>
      <c r="F478" s="136">
        <v>0</v>
      </c>
      <c r="G478" s="135">
        <v>14.57</v>
      </c>
      <c r="H478" s="136">
        <v>0</v>
      </c>
    </row>
    <row r="479" spans="1:8" x14ac:dyDescent="0.25">
      <c r="A479" s="133" t="s">
        <v>7171</v>
      </c>
      <c r="B479" s="134">
        <v>105274</v>
      </c>
      <c r="C479" s="126" t="s">
        <v>5429</v>
      </c>
      <c r="D479" s="134" t="s">
        <v>33</v>
      </c>
      <c r="E479" s="135">
        <v>106.4</v>
      </c>
      <c r="F479" s="136">
        <v>0</v>
      </c>
      <c r="G479" s="135">
        <v>143.76</v>
      </c>
      <c r="H479" s="136">
        <v>0</v>
      </c>
    </row>
    <row r="480" spans="1:8" x14ac:dyDescent="0.25">
      <c r="A480" s="133" t="s">
        <v>7171</v>
      </c>
      <c r="B480" s="134">
        <v>105340</v>
      </c>
      <c r="C480" s="126" t="s">
        <v>5461</v>
      </c>
      <c r="D480" s="134" t="s">
        <v>33</v>
      </c>
      <c r="E480" s="135">
        <v>85.09</v>
      </c>
      <c r="F480" s="136">
        <v>0</v>
      </c>
      <c r="G480" s="135">
        <v>116.28</v>
      </c>
      <c r="H480" s="136">
        <v>0</v>
      </c>
    </row>
    <row r="481" spans="1:8" x14ac:dyDescent="0.25">
      <c r="A481" s="133" t="s">
        <v>7171</v>
      </c>
      <c r="B481" s="134">
        <v>105275</v>
      </c>
      <c r="C481" s="126" t="s">
        <v>5430</v>
      </c>
      <c r="D481" s="134" t="s">
        <v>33</v>
      </c>
      <c r="E481" s="135">
        <v>118.72</v>
      </c>
      <c r="F481" s="136">
        <v>0</v>
      </c>
      <c r="G481" s="135">
        <v>160.58000000000001</v>
      </c>
      <c r="H481" s="136">
        <v>0</v>
      </c>
    </row>
    <row r="482" spans="1:8" x14ac:dyDescent="0.25">
      <c r="A482" s="133" t="s">
        <v>7171</v>
      </c>
      <c r="B482" s="134">
        <v>105390</v>
      </c>
      <c r="C482" s="126" t="s">
        <v>5487</v>
      </c>
      <c r="D482" s="134" t="s">
        <v>33</v>
      </c>
      <c r="E482" s="135">
        <v>95.1</v>
      </c>
      <c r="F482" s="136">
        <v>0</v>
      </c>
      <c r="G482" s="135">
        <v>130.07</v>
      </c>
      <c r="H482" s="136">
        <v>0</v>
      </c>
    </row>
    <row r="483" spans="1:8" x14ac:dyDescent="0.25">
      <c r="A483" s="133" t="s">
        <v>7171</v>
      </c>
      <c r="B483" s="134">
        <v>105364</v>
      </c>
      <c r="C483" s="126" t="s">
        <v>5566</v>
      </c>
      <c r="D483" s="134" t="s">
        <v>33</v>
      </c>
      <c r="E483" s="135">
        <v>22.55</v>
      </c>
      <c r="F483" s="136">
        <v>0</v>
      </c>
      <c r="G483" s="135">
        <v>34.47</v>
      </c>
      <c r="H483" s="136">
        <v>0</v>
      </c>
    </row>
    <row r="484" spans="1:8" x14ac:dyDescent="0.25">
      <c r="A484" s="133" t="s">
        <v>7171</v>
      </c>
      <c r="B484" s="134">
        <v>105385</v>
      </c>
      <c r="C484" s="126" t="s">
        <v>5582</v>
      </c>
      <c r="D484" s="134" t="s">
        <v>33</v>
      </c>
      <c r="E484" s="135">
        <v>18.63</v>
      </c>
      <c r="F484" s="136">
        <v>0</v>
      </c>
      <c r="G484" s="135">
        <v>28.22</v>
      </c>
      <c r="H484" s="136">
        <v>0</v>
      </c>
    </row>
    <row r="485" spans="1:8" x14ac:dyDescent="0.25">
      <c r="A485" s="133" t="s">
        <v>7171</v>
      </c>
      <c r="B485" s="134">
        <v>105362</v>
      </c>
      <c r="C485" s="126" t="s">
        <v>5564</v>
      </c>
      <c r="D485" s="134" t="s">
        <v>33</v>
      </c>
      <c r="E485" s="135">
        <v>16.03</v>
      </c>
      <c r="F485" s="136">
        <v>0</v>
      </c>
      <c r="G485" s="135">
        <v>24.87</v>
      </c>
      <c r="H485" s="136">
        <v>0</v>
      </c>
    </row>
    <row r="486" spans="1:8" x14ac:dyDescent="0.25">
      <c r="A486" s="133" t="s">
        <v>7171</v>
      </c>
      <c r="B486" s="134">
        <v>105383</v>
      </c>
      <c r="C486" s="126" t="s">
        <v>5580</v>
      </c>
      <c r="D486" s="134" t="s">
        <v>33</v>
      </c>
      <c r="E486" s="135">
        <v>13.15</v>
      </c>
      <c r="F486" s="136">
        <v>0</v>
      </c>
      <c r="G486" s="135">
        <v>20.3</v>
      </c>
      <c r="H486" s="136">
        <v>0</v>
      </c>
    </row>
    <row r="487" spans="1:8" x14ac:dyDescent="0.25">
      <c r="A487" s="133" t="s">
        <v>7171</v>
      </c>
      <c r="B487" s="134">
        <v>105363</v>
      </c>
      <c r="C487" s="126" t="s">
        <v>5565</v>
      </c>
      <c r="D487" s="134" t="s">
        <v>33</v>
      </c>
      <c r="E487" s="135">
        <v>19.399999999999999</v>
      </c>
      <c r="F487" s="136">
        <v>0</v>
      </c>
      <c r="G487" s="135">
        <v>29.75</v>
      </c>
      <c r="H487" s="136">
        <v>0</v>
      </c>
    </row>
    <row r="488" spans="1:8" x14ac:dyDescent="0.25">
      <c r="A488" s="133" t="s">
        <v>7171</v>
      </c>
      <c r="B488" s="134">
        <v>105384</v>
      </c>
      <c r="C488" s="126" t="s">
        <v>5581</v>
      </c>
      <c r="D488" s="134" t="s">
        <v>33</v>
      </c>
      <c r="E488" s="135">
        <v>15.99</v>
      </c>
      <c r="F488" s="136">
        <v>0</v>
      </c>
      <c r="G488" s="135">
        <v>24.34</v>
      </c>
      <c r="H488" s="136">
        <v>0</v>
      </c>
    </row>
    <row r="489" spans="1:8" x14ac:dyDescent="0.25">
      <c r="A489" s="133" t="s">
        <v>7171</v>
      </c>
      <c r="B489" s="134">
        <v>105279</v>
      </c>
      <c r="C489" s="126" t="s">
        <v>5434</v>
      </c>
      <c r="D489" s="134" t="s">
        <v>33</v>
      </c>
      <c r="E489" s="135">
        <v>22.86</v>
      </c>
      <c r="F489" s="136">
        <v>0</v>
      </c>
      <c r="G489" s="135">
        <v>29.92</v>
      </c>
      <c r="H489" s="136">
        <v>0</v>
      </c>
    </row>
    <row r="490" spans="1:8" x14ac:dyDescent="0.25">
      <c r="A490" s="133" t="s">
        <v>7171</v>
      </c>
      <c r="B490" s="134">
        <v>105259</v>
      </c>
      <c r="C490" s="126" t="s">
        <v>5415</v>
      </c>
      <c r="D490" s="134" t="s">
        <v>33</v>
      </c>
      <c r="E490" s="135">
        <v>17.8</v>
      </c>
      <c r="F490" s="136">
        <v>0</v>
      </c>
      <c r="G490" s="135">
        <v>23.36</v>
      </c>
      <c r="H490" s="136">
        <v>0</v>
      </c>
    </row>
    <row r="491" spans="1:8" x14ac:dyDescent="0.25">
      <c r="A491" s="133" t="s">
        <v>7171</v>
      </c>
      <c r="B491" s="134">
        <v>105357</v>
      </c>
      <c r="C491" s="126" t="s">
        <v>5478</v>
      </c>
      <c r="D491" s="134" t="s">
        <v>33</v>
      </c>
      <c r="E491" s="135">
        <v>180.86</v>
      </c>
      <c r="F491" s="136">
        <v>0</v>
      </c>
      <c r="G491" s="135">
        <v>241.34</v>
      </c>
      <c r="H491" s="136">
        <v>0</v>
      </c>
    </row>
    <row r="492" spans="1:8" x14ac:dyDescent="0.25">
      <c r="A492" s="133" t="s">
        <v>7171</v>
      </c>
      <c r="B492" s="134">
        <v>105346</v>
      </c>
      <c r="C492" s="126" t="s">
        <v>5467</v>
      </c>
      <c r="D492" s="134" t="s">
        <v>33</v>
      </c>
      <c r="E492" s="135">
        <v>146.30000000000001</v>
      </c>
      <c r="F492" s="136">
        <v>0</v>
      </c>
      <c r="G492" s="135">
        <v>196.65</v>
      </c>
      <c r="H492" s="136">
        <v>0</v>
      </c>
    </row>
    <row r="493" spans="1:8" x14ac:dyDescent="0.25">
      <c r="A493" s="133" t="s">
        <v>7171</v>
      </c>
      <c r="B493" s="134">
        <v>105358</v>
      </c>
      <c r="C493" s="126" t="s">
        <v>5479</v>
      </c>
      <c r="D493" s="134" t="s">
        <v>33</v>
      </c>
      <c r="E493" s="135">
        <v>222.07</v>
      </c>
      <c r="F493" s="136">
        <v>0</v>
      </c>
      <c r="G493" s="135">
        <v>292.74</v>
      </c>
      <c r="H493" s="136">
        <v>0</v>
      </c>
    </row>
    <row r="494" spans="1:8" x14ac:dyDescent="0.25">
      <c r="A494" s="133" t="s">
        <v>7171</v>
      </c>
      <c r="B494" s="134">
        <v>105347</v>
      </c>
      <c r="C494" s="126" t="s">
        <v>5468</v>
      </c>
      <c r="D494" s="134" t="s">
        <v>33</v>
      </c>
      <c r="E494" s="135">
        <v>181.31</v>
      </c>
      <c r="F494" s="136">
        <v>0</v>
      </c>
      <c r="G494" s="135">
        <v>239.99</v>
      </c>
      <c r="H494" s="136">
        <v>0</v>
      </c>
    </row>
    <row r="495" spans="1:8" x14ac:dyDescent="0.25">
      <c r="A495" s="133" t="s">
        <v>7171</v>
      </c>
      <c r="B495" s="134">
        <v>105280</v>
      </c>
      <c r="C495" s="126" t="s">
        <v>5435</v>
      </c>
      <c r="D495" s="134" t="s">
        <v>33</v>
      </c>
      <c r="E495" s="135">
        <v>30.1</v>
      </c>
      <c r="F495" s="136">
        <v>0</v>
      </c>
      <c r="G495" s="135">
        <v>40.08</v>
      </c>
      <c r="H495" s="136">
        <v>0</v>
      </c>
    </row>
    <row r="496" spans="1:8" x14ac:dyDescent="0.25">
      <c r="A496" s="133" t="s">
        <v>7171</v>
      </c>
      <c r="B496" s="134">
        <v>105283</v>
      </c>
      <c r="C496" s="126" t="s">
        <v>5438</v>
      </c>
      <c r="D496" s="134" t="s">
        <v>33</v>
      </c>
      <c r="E496" s="135">
        <v>23.81</v>
      </c>
      <c r="F496" s="136">
        <v>0</v>
      </c>
      <c r="G496" s="135">
        <v>31.84</v>
      </c>
      <c r="H496" s="136">
        <v>0</v>
      </c>
    </row>
    <row r="497" spans="1:8" x14ac:dyDescent="0.25">
      <c r="A497" s="133" t="s">
        <v>7171</v>
      </c>
      <c r="B497" s="134">
        <v>105281</v>
      </c>
      <c r="C497" s="126" t="s">
        <v>5436</v>
      </c>
      <c r="D497" s="134" t="s">
        <v>33</v>
      </c>
      <c r="E497" s="135">
        <v>37.32</v>
      </c>
      <c r="F497" s="136">
        <v>0</v>
      </c>
      <c r="G497" s="135">
        <v>50.22</v>
      </c>
      <c r="H497" s="136">
        <v>0</v>
      </c>
    </row>
    <row r="498" spans="1:8" x14ac:dyDescent="0.25">
      <c r="A498" s="133" t="s">
        <v>7171</v>
      </c>
      <c r="B498" s="134">
        <v>105319</v>
      </c>
      <c r="C498" s="126" t="s">
        <v>5453</v>
      </c>
      <c r="D498" s="134" t="s">
        <v>33</v>
      </c>
      <c r="E498" s="135">
        <v>29.82</v>
      </c>
      <c r="F498" s="136">
        <v>0</v>
      </c>
      <c r="G498" s="135">
        <v>40.33</v>
      </c>
      <c r="H498" s="136">
        <v>0</v>
      </c>
    </row>
    <row r="499" spans="1:8" x14ac:dyDescent="0.25">
      <c r="A499" s="133" t="s">
        <v>7171</v>
      </c>
      <c r="B499" s="134">
        <v>105284</v>
      </c>
      <c r="C499" s="126" t="s">
        <v>5439</v>
      </c>
      <c r="D499" s="134" t="s">
        <v>33</v>
      </c>
      <c r="E499" s="135">
        <v>44.91</v>
      </c>
      <c r="F499" s="136">
        <v>0</v>
      </c>
      <c r="G499" s="135">
        <v>60.67</v>
      </c>
      <c r="H499" s="136">
        <v>0</v>
      </c>
    </row>
    <row r="500" spans="1:8" x14ac:dyDescent="0.25">
      <c r="A500" s="133" t="s">
        <v>7171</v>
      </c>
      <c r="B500" s="134">
        <v>105320</v>
      </c>
      <c r="C500" s="126" t="s">
        <v>5454</v>
      </c>
      <c r="D500" s="134" t="s">
        <v>33</v>
      </c>
      <c r="E500" s="135">
        <v>36.19</v>
      </c>
      <c r="F500" s="136">
        <v>0</v>
      </c>
      <c r="G500" s="135">
        <v>49.11</v>
      </c>
      <c r="H500" s="136">
        <v>0</v>
      </c>
    </row>
    <row r="501" spans="1:8" x14ac:dyDescent="0.25">
      <c r="A501" s="133" t="s">
        <v>7171</v>
      </c>
      <c r="B501" s="134">
        <v>105348</v>
      </c>
      <c r="C501" s="126" t="s">
        <v>5469</v>
      </c>
      <c r="D501" s="134" t="s">
        <v>33</v>
      </c>
      <c r="E501" s="135">
        <v>52.46</v>
      </c>
      <c r="F501" s="136">
        <v>0</v>
      </c>
      <c r="G501" s="135">
        <v>71.06</v>
      </c>
      <c r="H501" s="136">
        <v>0</v>
      </c>
    </row>
    <row r="502" spans="1:8" x14ac:dyDescent="0.25">
      <c r="A502" s="133" t="s">
        <v>7171</v>
      </c>
      <c r="B502" s="134">
        <v>105321</v>
      </c>
      <c r="C502" s="126" t="s">
        <v>5455</v>
      </c>
      <c r="D502" s="134" t="s">
        <v>33</v>
      </c>
      <c r="E502" s="135">
        <v>42.53</v>
      </c>
      <c r="F502" s="136">
        <v>0</v>
      </c>
      <c r="G502" s="135">
        <v>57.85</v>
      </c>
      <c r="H502" s="136">
        <v>0</v>
      </c>
    </row>
    <row r="503" spans="1:8" x14ac:dyDescent="0.25">
      <c r="A503" s="133" t="s">
        <v>7171</v>
      </c>
      <c r="B503" s="134">
        <v>105349</v>
      </c>
      <c r="C503" s="126" t="s">
        <v>5470</v>
      </c>
      <c r="D503" s="134" t="s">
        <v>33</v>
      </c>
      <c r="E503" s="135">
        <v>60.01</v>
      </c>
      <c r="F503" s="136">
        <v>0</v>
      </c>
      <c r="G503" s="135">
        <v>81.47</v>
      </c>
      <c r="H503" s="136">
        <v>0</v>
      </c>
    </row>
    <row r="504" spans="1:8" x14ac:dyDescent="0.25">
      <c r="A504" s="133" t="s">
        <v>7171</v>
      </c>
      <c r="B504" s="134">
        <v>105322</v>
      </c>
      <c r="C504" s="126" t="s">
        <v>5456</v>
      </c>
      <c r="D504" s="134" t="s">
        <v>33</v>
      </c>
      <c r="E504" s="135">
        <v>48.87</v>
      </c>
      <c r="F504" s="136">
        <v>0</v>
      </c>
      <c r="G504" s="135">
        <v>66.59</v>
      </c>
      <c r="H504" s="136">
        <v>0</v>
      </c>
    </row>
    <row r="505" spans="1:8" x14ac:dyDescent="0.25">
      <c r="A505" s="133" t="s">
        <v>7171</v>
      </c>
      <c r="B505" s="134">
        <v>105350</v>
      </c>
      <c r="C505" s="126" t="s">
        <v>5471</v>
      </c>
      <c r="D505" s="134" t="s">
        <v>33</v>
      </c>
      <c r="E505" s="135">
        <v>67.55</v>
      </c>
      <c r="F505" s="136">
        <v>0</v>
      </c>
      <c r="G505" s="135">
        <v>91.87</v>
      </c>
      <c r="H505" s="136">
        <v>0</v>
      </c>
    </row>
    <row r="506" spans="1:8" x14ac:dyDescent="0.25">
      <c r="A506" s="133" t="s">
        <v>7171</v>
      </c>
      <c r="B506" s="134">
        <v>105323</v>
      </c>
      <c r="C506" s="126" t="s">
        <v>5457</v>
      </c>
      <c r="D506" s="134" t="s">
        <v>33</v>
      </c>
      <c r="E506" s="135">
        <v>55.18</v>
      </c>
      <c r="F506" s="136">
        <v>0</v>
      </c>
      <c r="G506" s="135">
        <v>75.319999999999993</v>
      </c>
      <c r="H506" s="136">
        <v>0</v>
      </c>
    </row>
    <row r="507" spans="1:8" x14ac:dyDescent="0.25">
      <c r="A507" s="133" t="s">
        <v>7171</v>
      </c>
      <c r="B507" s="134">
        <v>105351</v>
      </c>
      <c r="C507" s="126" t="s">
        <v>5472</v>
      </c>
      <c r="D507" s="134" t="s">
        <v>33</v>
      </c>
      <c r="E507" s="135">
        <v>75.400000000000006</v>
      </c>
      <c r="F507" s="136">
        <v>0</v>
      </c>
      <c r="G507" s="135">
        <v>102.5</v>
      </c>
      <c r="H507" s="136">
        <v>0</v>
      </c>
    </row>
    <row r="508" spans="1:8" x14ac:dyDescent="0.25">
      <c r="A508" s="133" t="s">
        <v>7171</v>
      </c>
      <c r="B508" s="134">
        <v>105324</v>
      </c>
      <c r="C508" s="126" t="s">
        <v>5458</v>
      </c>
      <c r="D508" s="134" t="s">
        <v>33</v>
      </c>
      <c r="E508" s="135">
        <v>61.83</v>
      </c>
      <c r="F508" s="136">
        <v>0</v>
      </c>
      <c r="G508" s="135">
        <v>84.3</v>
      </c>
      <c r="H508" s="136">
        <v>0</v>
      </c>
    </row>
    <row r="509" spans="1:8" x14ac:dyDescent="0.25">
      <c r="A509" s="133" t="s">
        <v>7171</v>
      </c>
      <c r="B509" s="134">
        <v>105352</v>
      </c>
      <c r="C509" s="126" t="s">
        <v>5473</v>
      </c>
      <c r="D509" s="134" t="s">
        <v>33</v>
      </c>
      <c r="E509" s="135">
        <v>96.36</v>
      </c>
      <c r="F509" s="136">
        <v>0</v>
      </c>
      <c r="G509" s="135">
        <v>127.32</v>
      </c>
      <c r="H509" s="136">
        <v>0</v>
      </c>
    </row>
    <row r="510" spans="1:8" x14ac:dyDescent="0.25">
      <c r="A510" s="133" t="s">
        <v>7171</v>
      </c>
      <c r="B510" s="134">
        <v>105325</v>
      </c>
      <c r="C510" s="126" t="s">
        <v>5459</v>
      </c>
      <c r="D510" s="134" t="s">
        <v>33</v>
      </c>
      <c r="E510" s="135">
        <v>77.209999999999994</v>
      </c>
      <c r="F510" s="136">
        <v>0</v>
      </c>
      <c r="G510" s="135">
        <v>102.76</v>
      </c>
      <c r="H510" s="136">
        <v>0</v>
      </c>
    </row>
    <row r="511" spans="1:8" x14ac:dyDescent="0.25">
      <c r="A511" s="133" t="s">
        <v>7171</v>
      </c>
      <c r="B511" s="134">
        <v>105353</v>
      </c>
      <c r="C511" s="126" t="s">
        <v>5474</v>
      </c>
      <c r="D511" s="134" t="s">
        <v>33</v>
      </c>
      <c r="E511" s="135">
        <v>114.03</v>
      </c>
      <c r="F511" s="136">
        <v>0</v>
      </c>
      <c r="G511" s="135">
        <v>150.72999999999999</v>
      </c>
      <c r="H511" s="136">
        <v>0</v>
      </c>
    </row>
    <row r="512" spans="1:8" x14ac:dyDescent="0.25">
      <c r="A512" s="133" t="s">
        <v>7171</v>
      </c>
      <c r="B512" s="134">
        <v>105326</v>
      </c>
      <c r="C512" s="126" t="s">
        <v>5460</v>
      </c>
      <c r="D512" s="134" t="s">
        <v>33</v>
      </c>
      <c r="E512" s="135">
        <v>91.8</v>
      </c>
      <c r="F512" s="136">
        <v>0</v>
      </c>
      <c r="G512" s="135">
        <v>122.13</v>
      </c>
      <c r="H512" s="136">
        <v>0</v>
      </c>
    </row>
    <row r="513" spans="1:8" x14ac:dyDescent="0.25">
      <c r="A513" s="133" t="s">
        <v>7171</v>
      </c>
      <c r="B513" s="134">
        <v>105354</v>
      </c>
      <c r="C513" s="126" t="s">
        <v>5475</v>
      </c>
      <c r="D513" s="134" t="s">
        <v>33</v>
      </c>
      <c r="E513" s="135">
        <v>129.93</v>
      </c>
      <c r="F513" s="136">
        <v>0</v>
      </c>
      <c r="G513" s="135">
        <v>172.75</v>
      </c>
      <c r="H513" s="136">
        <v>0</v>
      </c>
    </row>
    <row r="514" spans="1:8" x14ac:dyDescent="0.25">
      <c r="A514" s="133" t="s">
        <v>7171</v>
      </c>
      <c r="B514" s="134">
        <v>105344</v>
      </c>
      <c r="C514" s="126" t="s">
        <v>5465</v>
      </c>
      <c r="D514" s="134" t="s">
        <v>33</v>
      </c>
      <c r="E514" s="135">
        <v>104.63</v>
      </c>
      <c r="F514" s="136">
        <v>0</v>
      </c>
      <c r="G514" s="135">
        <v>140.13999999999999</v>
      </c>
      <c r="H514" s="136">
        <v>0</v>
      </c>
    </row>
    <row r="515" spans="1:8" x14ac:dyDescent="0.25">
      <c r="A515" s="133" t="s">
        <v>7171</v>
      </c>
      <c r="B515" s="134">
        <v>105278</v>
      </c>
      <c r="C515" s="126" t="s">
        <v>5433</v>
      </c>
      <c r="D515" s="134" t="s">
        <v>33</v>
      </c>
      <c r="E515" s="135">
        <v>19.89</v>
      </c>
      <c r="F515" s="136">
        <v>0</v>
      </c>
      <c r="G515" s="135">
        <v>25.8</v>
      </c>
      <c r="H515" s="136">
        <v>0</v>
      </c>
    </row>
    <row r="516" spans="1:8" x14ac:dyDescent="0.25">
      <c r="A516" s="133" t="s">
        <v>7171</v>
      </c>
      <c r="B516" s="134">
        <v>105343</v>
      </c>
      <c r="C516" s="126" t="s">
        <v>5464</v>
      </c>
      <c r="D516" s="134" t="s">
        <v>33</v>
      </c>
      <c r="E516" s="135">
        <v>15.31</v>
      </c>
      <c r="F516" s="136">
        <v>0</v>
      </c>
      <c r="G516" s="135">
        <v>19.88</v>
      </c>
      <c r="H516" s="136">
        <v>0</v>
      </c>
    </row>
    <row r="517" spans="1:8" x14ac:dyDescent="0.25">
      <c r="A517" s="133" t="s">
        <v>7171</v>
      </c>
      <c r="B517" s="134">
        <v>105355</v>
      </c>
      <c r="C517" s="126" t="s">
        <v>5476</v>
      </c>
      <c r="D517" s="134" t="s">
        <v>33</v>
      </c>
      <c r="E517" s="135">
        <v>146.5</v>
      </c>
      <c r="F517" s="136">
        <v>0</v>
      </c>
      <c r="G517" s="135">
        <v>195.28</v>
      </c>
      <c r="H517" s="136">
        <v>0</v>
      </c>
    </row>
    <row r="518" spans="1:8" x14ac:dyDescent="0.25">
      <c r="A518" s="133" t="s">
        <v>7171</v>
      </c>
      <c r="B518" s="134">
        <v>105391</v>
      </c>
      <c r="C518" s="126" t="s">
        <v>5488</v>
      </c>
      <c r="D518" s="134" t="s">
        <v>33</v>
      </c>
      <c r="E518" s="135">
        <v>118.1</v>
      </c>
      <c r="F518" s="136">
        <v>0</v>
      </c>
      <c r="G518" s="135">
        <v>158.63999999999999</v>
      </c>
      <c r="H518" s="136">
        <v>0</v>
      </c>
    </row>
    <row r="519" spans="1:8" x14ac:dyDescent="0.25">
      <c r="A519" s="133" t="s">
        <v>7171</v>
      </c>
      <c r="B519" s="134">
        <v>105356</v>
      </c>
      <c r="C519" s="126" t="s">
        <v>5477</v>
      </c>
      <c r="D519" s="134" t="s">
        <v>33</v>
      </c>
      <c r="E519" s="135">
        <v>163.55000000000001</v>
      </c>
      <c r="F519" s="136">
        <v>0</v>
      </c>
      <c r="G519" s="135">
        <v>218.2</v>
      </c>
      <c r="H519" s="136">
        <v>0</v>
      </c>
    </row>
    <row r="520" spans="1:8" x14ac:dyDescent="0.25">
      <c r="A520" s="133" t="s">
        <v>7171</v>
      </c>
      <c r="B520" s="134">
        <v>105345</v>
      </c>
      <c r="C520" s="126" t="s">
        <v>5466</v>
      </c>
      <c r="D520" s="134" t="s">
        <v>33</v>
      </c>
      <c r="E520" s="135">
        <v>132.06</v>
      </c>
      <c r="F520" s="136">
        <v>0</v>
      </c>
      <c r="G520" s="135">
        <v>177.53</v>
      </c>
      <c r="H520" s="136">
        <v>0</v>
      </c>
    </row>
    <row r="521" spans="1:8" x14ac:dyDescent="0.25">
      <c r="A521" s="133" t="s">
        <v>7171</v>
      </c>
      <c r="B521" s="134">
        <v>105367</v>
      </c>
      <c r="C521" s="126" t="s">
        <v>5569</v>
      </c>
      <c r="D521" s="134" t="s">
        <v>33</v>
      </c>
      <c r="E521" s="135">
        <v>31.26</v>
      </c>
      <c r="F521" s="136">
        <v>0</v>
      </c>
      <c r="G521" s="135">
        <v>46.87</v>
      </c>
      <c r="H521" s="136">
        <v>0</v>
      </c>
    </row>
    <row r="522" spans="1:8" x14ac:dyDescent="0.25">
      <c r="A522" s="133" t="s">
        <v>7171</v>
      </c>
      <c r="B522" s="134">
        <v>105371</v>
      </c>
      <c r="C522" s="126" t="s">
        <v>5572</v>
      </c>
      <c r="D522" s="134" t="s">
        <v>33</v>
      </c>
      <c r="E522" s="135">
        <v>26.03</v>
      </c>
      <c r="F522" s="136">
        <v>0</v>
      </c>
      <c r="G522" s="135">
        <v>38.56</v>
      </c>
      <c r="H522" s="136">
        <v>0</v>
      </c>
    </row>
    <row r="523" spans="1:8" x14ac:dyDescent="0.25">
      <c r="A523" s="133" t="s">
        <v>7171</v>
      </c>
      <c r="B523" s="134">
        <v>105365</v>
      </c>
      <c r="C523" s="126" t="s">
        <v>5567</v>
      </c>
      <c r="D523" s="134" t="s">
        <v>33</v>
      </c>
      <c r="E523" s="135">
        <v>21.9</v>
      </c>
      <c r="F523" s="136">
        <v>0</v>
      </c>
      <c r="G523" s="135">
        <v>33.58</v>
      </c>
      <c r="H523" s="136">
        <v>0</v>
      </c>
    </row>
    <row r="524" spans="1:8" x14ac:dyDescent="0.25">
      <c r="A524" s="133" t="s">
        <v>7171</v>
      </c>
      <c r="B524" s="134">
        <v>105386</v>
      </c>
      <c r="C524" s="126" t="s">
        <v>5583</v>
      </c>
      <c r="D524" s="134" t="s">
        <v>33</v>
      </c>
      <c r="E524" s="135">
        <v>18.059999999999999</v>
      </c>
      <c r="F524" s="136">
        <v>0</v>
      </c>
      <c r="G524" s="135">
        <v>27.49</v>
      </c>
      <c r="H524" s="136">
        <v>0</v>
      </c>
    </row>
    <row r="525" spans="1:8" x14ac:dyDescent="0.25">
      <c r="A525" s="133" t="s">
        <v>7171</v>
      </c>
      <c r="B525" s="134">
        <v>105366</v>
      </c>
      <c r="C525" s="126" t="s">
        <v>5568</v>
      </c>
      <c r="D525" s="134" t="s">
        <v>33</v>
      </c>
      <c r="E525" s="135">
        <v>26.78</v>
      </c>
      <c r="F525" s="136">
        <v>0</v>
      </c>
      <c r="G525" s="135">
        <v>40.39</v>
      </c>
      <c r="H525" s="136">
        <v>0</v>
      </c>
    </row>
    <row r="526" spans="1:8" x14ac:dyDescent="0.25">
      <c r="A526" s="133" t="s">
        <v>7171</v>
      </c>
      <c r="B526" s="134">
        <v>105387</v>
      </c>
      <c r="C526" s="126" t="s">
        <v>5584</v>
      </c>
      <c r="D526" s="134" t="s">
        <v>33</v>
      </c>
      <c r="E526" s="135">
        <v>22.25</v>
      </c>
      <c r="F526" s="136">
        <v>0</v>
      </c>
      <c r="G526" s="135">
        <v>33.18</v>
      </c>
      <c r="H526" s="136">
        <v>0</v>
      </c>
    </row>
    <row r="527" spans="1:8" x14ac:dyDescent="0.25">
      <c r="A527" s="133" t="s">
        <v>7171</v>
      </c>
      <c r="B527" s="134">
        <v>97177</v>
      </c>
      <c r="C527" s="126" t="s">
        <v>5504</v>
      </c>
      <c r="D527" s="134" t="s">
        <v>22</v>
      </c>
      <c r="E527" s="135">
        <v>67.56</v>
      </c>
      <c r="F527" s="136">
        <v>0</v>
      </c>
      <c r="G527" s="135">
        <v>96.29</v>
      </c>
      <c r="H527" s="136">
        <v>0</v>
      </c>
    </row>
    <row r="528" spans="1:8" x14ac:dyDescent="0.25">
      <c r="A528" s="133" t="s">
        <v>7171</v>
      </c>
      <c r="B528" s="134">
        <v>97187</v>
      </c>
      <c r="C528" s="126" t="s">
        <v>5514</v>
      </c>
      <c r="D528" s="134" t="s">
        <v>22</v>
      </c>
      <c r="E528" s="135">
        <v>60.12</v>
      </c>
      <c r="F528" s="136">
        <v>0</v>
      </c>
      <c r="G528" s="135">
        <v>86.85</v>
      </c>
      <c r="H528" s="136">
        <v>0</v>
      </c>
    </row>
    <row r="529" spans="1:8" x14ac:dyDescent="0.25">
      <c r="A529" s="133" t="s">
        <v>7171</v>
      </c>
      <c r="B529" s="134">
        <v>97178</v>
      </c>
      <c r="C529" s="126" t="s">
        <v>5505</v>
      </c>
      <c r="D529" s="134" t="s">
        <v>22</v>
      </c>
      <c r="E529" s="135">
        <v>82.13</v>
      </c>
      <c r="F529" s="136">
        <v>0</v>
      </c>
      <c r="G529" s="135">
        <v>117.41</v>
      </c>
      <c r="H529" s="136">
        <v>0</v>
      </c>
    </row>
    <row r="530" spans="1:8" x14ac:dyDescent="0.25">
      <c r="A530" s="133" t="s">
        <v>7171</v>
      </c>
      <c r="B530" s="134">
        <v>97188</v>
      </c>
      <c r="C530" s="126" t="s">
        <v>5515</v>
      </c>
      <c r="D530" s="134" t="s">
        <v>22</v>
      </c>
      <c r="E530" s="135">
        <v>73.2</v>
      </c>
      <c r="F530" s="136">
        <v>0</v>
      </c>
      <c r="G530" s="135">
        <v>106.03</v>
      </c>
      <c r="H530" s="136">
        <v>0</v>
      </c>
    </row>
    <row r="531" spans="1:8" x14ac:dyDescent="0.25">
      <c r="A531" s="133" t="s">
        <v>7171</v>
      </c>
      <c r="B531" s="134">
        <v>97179</v>
      </c>
      <c r="C531" s="126" t="s">
        <v>5506</v>
      </c>
      <c r="D531" s="134" t="s">
        <v>22</v>
      </c>
      <c r="E531" s="135">
        <v>96.71</v>
      </c>
      <c r="F531" s="136">
        <v>0</v>
      </c>
      <c r="G531" s="135">
        <v>138.55000000000001</v>
      </c>
      <c r="H531" s="136">
        <v>0</v>
      </c>
    </row>
    <row r="532" spans="1:8" x14ac:dyDescent="0.25">
      <c r="A532" s="133" t="s">
        <v>7171</v>
      </c>
      <c r="B532" s="134">
        <v>97189</v>
      </c>
      <c r="C532" s="126" t="s">
        <v>5516</v>
      </c>
      <c r="D532" s="134" t="s">
        <v>22</v>
      </c>
      <c r="E532" s="135">
        <v>86.27</v>
      </c>
      <c r="F532" s="136">
        <v>0</v>
      </c>
      <c r="G532" s="135">
        <v>125.18</v>
      </c>
      <c r="H532" s="136">
        <v>0</v>
      </c>
    </row>
    <row r="533" spans="1:8" x14ac:dyDescent="0.25">
      <c r="A533" s="133" t="s">
        <v>7171</v>
      </c>
      <c r="B533" s="134">
        <v>97180</v>
      </c>
      <c r="C533" s="126" t="s">
        <v>5507</v>
      </c>
      <c r="D533" s="134" t="s">
        <v>22</v>
      </c>
      <c r="E533" s="135">
        <v>111.28</v>
      </c>
      <c r="F533" s="136">
        <v>0</v>
      </c>
      <c r="G533" s="135">
        <v>159.66999999999999</v>
      </c>
      <c r="H533" s="136">
        <v>0</v>
      </c>
    </row>
    <row r="534" spans="1:8" x14ac:dyDescent="0.25">
      <c r="A534" s="133" t="s">
        <v>7171</v>
      </c>
      <c r="B534" s="134">
        <v>97190</v>
      </c>
      <c r="C534" s="126" t="s">
        <v>5517</v>
      </c>
      <c r="D534" s="134" t="s">
        <v>22</v>
      </c>
      <c r="E534" s="135">
        <v>99.33</v>
      </c>
      <c r="F534" s="136">
        <v>0</v>
      </c>
      <c r="G534" s="135">
        <v>144.34</v>
      </c>
      <c r="H534" s="136">
        <v>0</v>
      </c>
    </row>
    <row r="535" spans="1:8" x14ac:dyDescent="0.25">
      <c r="A535" s="133" t="s">
        <v>7171</v>
      </c>
      <c r="B535" s="134">
        <v>97181</v>
      </c>
      <c r="C535" s="126" t="s">
        <v>5508</v>
      </c>
      <c r="D535" s="134" t="s">
        <v>22</v>
      </c>
      <c r="E535" s="135">
        <v>125.83</v>
      </c>
      <c r="F535" s="136">
        <v>0</v>
      </c>
      <c r="G535" s="135">
        <v>180.78</v>
      </c>
      <c r="H535" s="136">
        <v>0</v>
      </c>
    </row>
    <row r="536" spans="1:8" x14ac:dyDescent="0.25">
      <c r="A536" s="133" t="s">
        <v>7171</v>
      </c>
      <c r="B536" s="134">
        <v>97191</v>
      </c>
      <c r="C536" s="126" t="s">
        <v>5518</v>
      </c>
      <c r="D536" s="134" t="s">
        <v>22</v>
      </c>
      <c r="E536" s="135">
        <v>112.38</v>
      </c>
      <c r="F536" s="136">
        <v>0</v>
      </c>
      <c r="G536" s="135">
        <v>163.5</v>
      </c>
      <c r="H536" s="136">
        <v>0</v>
      </c>
    </row>
    <row r="537" spans="1:8" x14ac:dyDescent="0.25">
      <c r="A537" s="133" t="s">
        <v>7171</v>
      </c>
      <c r="B537" s="134">
        <v>97182</v>
      </c>
      <c r="C537" s="126" t="s">
        <v>5509</v>
      </c>
      <c r="D537" s="134" t="s">
        <v>22</v>
      </c>
      <c r="E537" s="135">
        <v>144.63</v>
      </c>
      <c r="F537" s="136">
        <v>0</v>
      </c>
      <c r="G537" s="135">
        <v>206.27</v>
      </c>
      <c r="H537" s="136">
        <v>0</v>
      </c>
    </row>
    <row r="538" spans="1:8" x14ac:dyDescent="0.25">
      <c r="A538" s="133" t="s">
        <v>7171</v>
      </c>
      <c r="B538" s="134">
        <v>97192</v>
      </c>
      <c r="C538" s="126" t="s">
        <v>5519</v>
      </c>
      <c r="D538" s="134" t="s">
        <v>22</v>
      </c>
      <c r="E538" s="135">
        <v>128.66999999999999</v>
      </c>
      <c r="F538" s="136">
        <v>0</v>
      </c>
      <c r="G538" s="135">
        <v>185.99</v>
      </c>
      <c r="H538" s="136">
        <v>0</v>
      </c>
    </row>
    <row r="539" spans="1:8" x14ac:dyDescent="0.25">
      <c r="A539" s="133" t="s">
        <v>7171</v>
      </c>
      <c r="B539" s="134">
        <v>97173</v>
      </c>
      <c r="C539" s="126" t="s">
        <v>5500</v>
      </c>
      <c r="D539" s="134" t="s">
        <v>22</v>
      </c>
      <c r="E539" s="135">
        <v>38.42</v>
      </c>
      <c r="F539" s="136">
        <v>0</v>
      </c>
      <c r="G539" s="135">
        <v>54.06</v>
      </c>
      <c r="H539" s="136">
        <v>0</v>
      </c>
    </row>
    <row r="540" spans="1:8" x14ac:dyDescent="0.25">
      <c r="A540" s="133" t="s">
        <v>7171</v>
      </c>
      <c r="B540" s="134">
        <v>97183</v>
      </c>
      <c r="C540" s="126" t="s">
        <v>5510</v>
      </c>
      <c r="D540" s="134" t="s">
        <v>22</v>
      </c>
      <c r="E540" s="135">
        <v>33.99</v>
      </c>
      <c r="F540" s="136">
        <v>0</v>
      </c>
      <c r="G540" s="135">
        <v>48.55</v>
      </c>
      <c r="H540" s="136">
        <v>0</v>
      </c>
    </row>
    <row r="541" spans="1:8" x14ac:dyDescent="0.25">
      <c r="A541" s="133" t="s">
        <v>7171</v>
      </c>
      <c r="B541" s="134">
        <v>97174</v>
      </c>
      <c r="C541" s="126" t="s">
        <v>5501</v>
      </c>
      <c r="D541" s="134" t="s">
        <v>22</v>
      </c>
      <c r="E541" s="135">
        <v>45.7</v>
      </c>
      <c r="F541" s="136">
        <v>0</v>
      </c>
      <c r="G541" s="135">
        <v>64.59</v>
      </c>
      <c r="H541" s="136">
        <v>0</v>
      </c>
    </row>
    <row r="542" spans="1:8" x14ac:dyDescent="0.25">
      <c r="A542" s="133" t="s">
        <v>7171</v>
      </c>
      <c r="B542" s="134">
        <v>97184</v>
      </c>
      <c r="C542" s="126" t="s">
        <v>5511</v>
      </c>
      <c r="D542" s="134" t="s">
        <v>22</v>
      </c>
      <c r="E542" s="135">
        <v>40.520000000000003</v>
      </c>
      <c r="F542" s="136">
        <v>0</v>
      </c>
      <c r="G542" s="135">
        <v>58.12</v>
      </c>
      <c r="H542" s="136">
        <v>0</v>
      </c>
    </row>
    <row r="543" spans="1:8" x14ac:dyDescent="0.25">
      <c r="A543" s="133" t="s">
        <v>7171</v>
      </c>
      <c r="B543" s="134">
        <v>97175</v>
      </c>
      <c r="C543" s="126" t="s">
        <v>5502</v>
      </c>
      <c r="D543" s="134" t="s">
        <v>22</v>
      </c>
      <c r="E543" s="135">
        <v>52.99</v>
      </c>
      <c r="F543" s="136">
        <v>0</v>
      </c>
      <c r="G543" s="135">
        <v>75.17</v>
      </c>
      <c r="H543" s="136">
        <v>0</v>
      </c>
    </row>
    <row r="544" spans="1:8" x14ac:dyDescent="0.25">
      <c r="A544" s="133" t="s">
        <v>7171</v>
      </c>
      <c r="B544" s="134">
        <v>97185</v>
      </c>
      <c r="C544" s="126" t="s">
        <v>5512</v>
      </c>
      <c r="D544" s="134" t="s">
        <v>22</v>
      </c>
      <c r="E544" s="135">
        <v>47.05</v>
      </c>
      <c r="F544" s="136">
        <v>0</v>
      </c>
      <c r="G544" s="135">
        <v>67.7</v>
      </c>
      <c r="H544" s="136">
        <v>0</v>
      </c>
    </row>
    <row r="545" spans="1:8" x14ac:dyDescent="0.25">
      <c r="A545" s="133" t="s">
        <v>7171</v>
      </c>
      <c r="B545" s="134">
        <v>97176</v>
      </c>
      <c r="C545" s="126" t="s">
        <v>5503</v>
      </c>
      <c r="D545" s="134" t="s">
        <v>22</v>
      </c>
      <c r="E545" s="135">
        <v>60.28</v>
      </c>
      <c r="F545" s="136">
        <v>0</v>
      </c>
      <c r="G545" s="135">
        <v>85.73</v>
      </c>
      <c r="H545" s="136">
        <v>0</v>
      </c>
    </row>
    <row r="546" spans="1:8" x14ac:dyDescent="0.25">
      <c r="A546" s="133" t="s">
        <v>7171</v>
      </c>
      <c r="B546" s="134">
        <v>97186</v>
      </c>
      <c r="C546" s="126" t="s">
        <v>5513</v>
      </c>
      <c r="D546" s="134" t="s">
        <v>22</v>
      </c>
      <c r="E546" s="135">
        <v>53.6</v>
      </c>
      <c r="F546" s="136">
        <v>0</v>
      </c>
      <c r="G546" s="135">
        <v>77.28</v>
      </c>
      <c r="H546" s="136">
        <v>0</v>
      </c>
    </row>
    <row r="547" spans="1:8" x14ac:dyDescent="0.25">
      <c r="A547" s="133" t="s">
        <v>7171</v>
      </c>
      <c r="B547" s="134">
        <v>97142</v>
      </c>
      <c r="C547" s="126" t="s">
        <v>5374</v>
      </c>
      <c r="D547" s="134" t="s">
        <v>22</v>
      </c>
      <c r="E547" s="135">
        <v>5.22</v>
      </c>
      <c r="F547" s="136">
        <v>0</v>
      </c>
      <c r="G547" s="135">
        <v>7.03</v>
      </c>
      <c r="H547" s="136">
        <v>0</v>
      </c>
    </row>
    <row r="548" spans="1:8" x14ac:dyDescent="0.25">
      <c r="A548" s="133" t="s">
        <v>7171</v>
      </c>
      <c r="B548" s="134">
        <v>97158</v>
      </c>
      <c r="C548" s="126" t="s">
        <v>5390</v>
      </c>
      <c r="D548" s="134" t="s">
        <v>22</v>
      </c>
      <c r="E548" s="135">
        <v>3.99</v>
      </c>
      <c r="F548" s="136">
        <v>0</v>
      </c>
      <c r="G548" s="135">
        <v>5.42</v>
      </c>
      <c r="H548" s="136">
        <v>0</v>
      </c>
    </row>
    <row r="549" spans="1:8" x14ac:dyDescent="0.25">
      <c r="A549" s="133" t="s">
        <v>7171</v>
      </c>
      <c r="B549" s="134">
        <v>97155</v>
      </c>
      <c r="C549" s="126" t="s">
        <v>5387</v>
      </c>
      <c r="D549" s="134" t="s">
        <v>22</v>
      </c>
      <c r="E549" s="135">
        <v>40.99</v>
      </c>
      <c r="F549" s="136">
        <v>0</v>
      </c>
      <c r="G549" s="135">
        <v>56.4</v>
      </c>
      <c r="H549" s="136">
        <v>0</v>
      </c>
    </row>
    <row r="550" spans="1:8" x14ac:dyDescent="0.25">
      <c r="A550" s="133" t="s">
        <v>7171</v>
      </c>
      <c r="B550" s="134">
        <v>97171</v>
      </c>
      <c r="C550" s="126" t="s">
        <v>5403</v>
      </c>
      <c r="D550" s="134" t="s">
        <v>22</v>
      </c>
      <c r="E550" s="135">
        <v>32.58</v>
      </c>
      <c r="F550" s="136">
        <v>0</v>
      </c>
      <c r="G550" s="135">
        <v>45.51</v>
      </c>
      <c r="H550" s="136">
        <v>0</v>
      </c>
    </row>
    <row r="551" spans="1:8" x14ac:dyDescent="0.25">
      <c r="A551" s="133" t="s">
        <v>7171</v>
      </c>
      <c r="B551" s="134">
        <v>97156</v>
      </c>
      <c r="C551" s="126" t="s">
        <v>5388</v>
      </c>
      <c r="D551" s="134" t="s">
        <v>22</v>
      </c>
      <c r="E551" s="135">
        <v>49.19</v>
      </c>
      <c r="F551" s="136">
        <v>0</v>
      </c>
      <c r="G551" s="135">
        <v>67.47</v>
      </c>
      <c r="H551" s="136">
        <v>0</v>
      </c>
    </row>
    <row r="552" spans="1:8" x14ac:dyDescent="0.25">
      <c r="A552" s="133" t="s">
        <v>7171</v>
      </c>
      <c r="B552" s="134">
        <v>97172</v>
      </c>
      <c r="C552" s="126" t="s">
        <v>5404</v>
      </c>
      <c r="D552" s="134" t="s">
        <v>22</v>
      </c>
      <c r="E552" s="135">
        <v>39.26</v>
      </c>
      <c r="F552" s="136">
        <v>0</v>
      </c>
      <c r="G552" s="135">
        <v>54.62</v>
      </c>
      <c r="H552" s="136">
        <v>0</v>
      </c>
    </row>
    <row r="553" spans="1:8" x14ac:dyDescent="0.25">
      <c r="A553" s="133" t="s">
        <v>7171</v>
      </c>
      <c r="B553" s="134">
        <v>97143</v>
      </c>
      <c r="C553" s="126" t="s">
        <v>5375</v>
      </c>
      <c r="D553" s="134" t="s">
        <v>22</v>
      </c>
      <c r="E553" s="135">
        <v>6.89</v>
      </c>
      <c r="F553" s="136">
        <v>0</v>
      </c>
      <c r="G553" s="135">
        <v>9.41</v>
      </c>
      <c r="H553" s="136">
        <v>0</v>
      </c>
    </row>
    <row r="554" spans="1:8" x14ac:dyDescent="0.25">
      <c r="A554" s="133" t="s">
        <v>7171</v>
      </c>
      <c r="B554" s="134">
        <v>97159</v>
      </c>
      <c r="C554" s="126" t="s">
        <v>5391</v>
      </c>
      <c r="D554" s="134" t="s">
        <v>22</v>
      </c>
      <c r="E554" s="135">
        <v>5.37</v>
      </c>
      <c r="F554" s="136">
        <v>0</v>
      </c>
      <c r="G554" s="135">
        <v>7.41</v>
      </c>
      <c r="H554" s="136">
        <v>0</v>
      </c>
    </row>
    <row r="555" spans="1:8" x14ac:dyDescent="0.25">
      <c r="A555" s="133" t="s">
        <v>7171</v>
      </c>
      <c r="B555" s="134">
        <v>97144</v>
      </c>
      <c r="C555" s="126" t="s">
        <v>5376</v>
      </c>
      <c r="D555" s="134" t="s">
        <v>22</v>
      </c>
      <c r="E555" s="135">
        <v>8.56</v>
      </c>
      <c r="F555" s="136">
        <v>0</v>
      </c>
      <c r="G555" s="135">
        <v>11.8</v>
      </c>
      <c r="H555" s="136">
        <v>0</v>
      </c>
    </row>
    <row r="556" spans="1:8" x14ac:dyDescent="0.25">
      <c r="A556" s="133" t="s">
        <v>7171</v>
      </c>
      <c r="B556" s="134">
        <v>97160</v>
      </c>
      <c r="C556" s="126" t="s">
        <v>5392</v>
      </c>
      <c r="D556" s="134" t="s">
        <v>22</v>
      </c>
      <c r="E556" s="135">
        <v>6.73</v>
      </c>
      <c r="F556" s="136">
        <v>0</v>
      </c>
      <c r="G556" s="135">
        <v>9.39</v>
      </c>
      <c r="H556" s="136">
        <v>0</v>
      </c>
    </row>
    <row r="557" spans="1:8" x14ac:dyDescent="0.25">
      <c r="A557" s="133" t="s">
        <v>7171</v>
      </c>
      <c r="B557" s="134">
        <v>97145</v>
      </c>
      <c r="C557" s="126" t="s">
        <v>5377</v>
      </c>
      <c r="D557" s="134" t="s">
        <v>22</v>
      </c>
      <c r="E557" s="135">
        <v>10.24</v>
      </c>
      <c r="F557" s="136">
        <v>0</v>
      </c>
      <c r="G557" s="135">
        <v>14.23</v>
      </c>
      <c r="H557" s="136">
        <v>0</v>
      </c>
    </row>
    <row r="558" spans="1:8" x14ac:dyDescent="0.25">
      <c r="A558" s="133" t="s">
        <v>7171</v>
      </c>
      <c r="B558" s="134">
        <v>97161</v>
      </c>
      <c r="C558" s="126" t="s">
        <v>5393</v>
      </c>
      <c r="D558" s="134" t="s">
        <v>22</v>
      </c>
      <c r="E558" s="135">
        <v>8.11</v>
      </c>
      <c r="F558" s="136">
        <v>0</v>
      </c>
      <c r="G558" s="135">
        <v>11.41</v>
      </c>
      <c r="H558" s="136">
        <v>0</v>
      </c>
    </row>
    <row r="559" spans="1:8" x14ac:dyDescent="0.25">
      <c r="A559" s="133" t="s">
        <v>7171</v>
      </c>
      <c r="B559" s="134">
        <v>97146</v>
      </c>
      <c r="C559" s="126" t="s">
        <v>5378</v>
      </c>
      <c r="D559" s="134" t="s">
        <v>22</v>
      </c>
      <c r="E559" s="135">
        <v>11.93</v>
      </c>
      <c r="F559" s="136">
        <v>0</v>
      </c>
      <c r="G559" s="135">
        <v>16.670000000000002</v>
      </c>
      <c r="H559" s="136">
        <v>0</v>
      </c>
    </row>
    <row r="560" spans="1:8" x14ac:dyDescent="0.25">
      <c r="A560" s="133" t="s">
        <v>7171</v>
      </c>
      <c r="B560" s="134">
        <v>97162</v>
      </c>
      <c r="C560" s="126" t="s">
        <v>5394</v>
      </c>
      <c r="D560" s="134" t="s">
        <v>22</v>
      </c>
      <c r="E560" s="135">
        <v>9.51</v>
      </c>
      <c r="F560" s="136">
        <v>0</v>
      </c>
      <c r="G560" s="135">
        <v>13.43</v>
      </c>
      <c r="H560" s="136">
        <v>0</v>
      </c>
    </row>
    <row r="561" spans="1:8" x14ac:dyDescent="0.25">
      <c r="A561" s="133" t="s">
        <v>7171</v>
      </c>
      <c r="B561" s="134">
        <v>97147</v>
      </c>
      <c r="C561" s="126" t="s">
        <v>5379</v>
      </c>
      <c r="D561" s="134" t="s">
        <v>22</v>
      </c>
      <c r="E561" s="135">
        <v>13.63</v>
      </c>
      <c r="F561" s="136">
        <v>0</v>
      </c>
      <c r="G561" s="135">
        <v>19.07</v>
      </c>
      <c r="H561" s="136">
        <v>0</v>
      </c>
    </row>
    <row r="562" spans="1:8" x14ac:dyDescent="0.25">
      <c r="A562" s="133" t="s">
        <v>7171</v>
      </c>
      <c r="B562" s="134">
        <v>97163</v>
      </c>
      <c r="C562" s="126" t="s">
        <v>5395</v>
      </c>
      <c r="D562" s="134" t="s">
        <v>22</v>
      </c>
      <c r="E562" s="135">
        <v>10.9</v>
      </c>
      <c r="F562" s="136">
        <v>0</v>
      </c>
      <c r="G562" s="135">
        <v>15.44</v>
      </c>
      <c r="H562" s="136">
        <v>0</v>
      </c>
    </row>
    <row r="563" spans="1:8" x14ac:dyDescent="0.25">
      <c r="A563" s="133" t="s">
        <v>7171</v>
      </c>
      <c r="B563" s="134">
        <v>97148</v>
      </c>
      <c r="C563" s="126" t="s">
        <v>5380</v>
      </c>
      <c r="D563" s="134" t="s">
        <v>22</v>
      </c>
      <c r="E563" s="135">
        <v>15.31</v>
      </c>
      <c r="F563" s="136">
        <v>0</v>
      </c>
      <c r="G563" s="135">
        <v>21.48</v>
      </c>
      <c r="H563" s="136">
        <v>0</v>
      </c>
    </row>
    <row r="564" spans="1:8" x14ac:dyDescent="0.25">
      <c r="A564" s="133" t="s">
        <v>7171</v>
      </c>
      <c r="B564" s="134">
        <v>97164</v>
      </c>
      <c r="C564" s="126" t="s">
        <v>5396</v>
      </c>
      <c r="D564" s="134" t="s">
        <v>22</v>
      </c>
      <c r="E564" s="135">
        <v>12.31</v>
      </c>
      <c r="F564" s="136">
        <v>0</v>
      </c>
      <c r="G564" s="135">
        <v>17.46</v>
      </c>
      <c r="H564" s="136">
        <v>0</v>
      </c>
    </row>
    <row r="565" spans="1:8" x14ac:dyDescent="0.25">
      <c r="A565" s="133" t="s">
        <v>7171</v>
      </c>
      <c r="B565" s="134">
        <v>97149</v>
      </c>
      <c r="C565" s="126" t="s">
        <v>5381</v>
      </c>
      <c r="D565" s="134" t="s">
        <v>22</v>
      </c>
      <c r="E565" s="135">
        <v>17.03</v>
      </c>
      <c r="F565" s="136">
        <v>0</v>
      </c>
      <c r="G565" s="135">
        <v>23.92</v>
      </c>
      <c r="H565" s="136">
        <v>0</v>
      </c>
    </row>
    <row r="566" spans="1:8" x14ac:dyDescent="0.25">
      <c r="A566" s="133" t="s">
        <v>7171</v>
      </c>
      <c r="B566" s="134">
        <v>97165</v>
      </c>
      <c r="C566" s="126" t="s">
        <v>5397</v>
      </c>
      <c r="D566" s="134" t="s">
        <v>22</v>
      </c>
      <c r="E566" s="135">
        <v>13.71</v>
      </c>
      <c r="F566" s="136">
        <v>0</v>
      </c>
      <c r="G566" s="135">
        <v>19.47</v>
      </c>
      <c r="H566" s="136">
        <v>0</v>
      </c>
    </row>
    <row r="567" spans="1:8" x14ac:dyDescent="0.25">
      <c r="A567" s="133" t="s">
        <v>7171</v>
      </c>
      <c r="B567" s="134">
        <v>97150</v>
      </c>
      <c r="C567" s="126" t="s">
        <v>5382</v>
      </c>
      <c r="D567" s="134" t="s">
        <v>22</v>
      </c>
      <c r="E567" s="135">
        <v>21.96</v>
      </c>
      <c r="F567" s="136">
        <v>0</v>
      </c>
      <c r="G567" s="135">
        <v>29.84</v>
      </c>
      <c r="H567" s="136">
        <v>0</v>
      </c>
    </row>
    <row r="568" spans="1:8" x14ac:dyDescent="0.25">
      <c r="A568" s="133" t="s">
        <v>7171</v>
      </c>
      <c r="B568" s="134">
        <v>97166</v>
      </c>
      <c r="C568" s="126" t="s">
        <v>5398</v>
      </c>
      <c r="D568" s="134" t="s">
        <v>22</v>
      </c>
      <c r="E568" s="135">
        <v>17.3</v>
      </c>
      <c r="F568" s="136">
        <v>0</v>
      </c>
      <c r="G568" s="135">
        <v>23.85</v>
      </c>
      <c r="H568" s="136">
        <v>0</v>
      </c>
    </row>
    <row r="569" spans="1:8" x14ac:dyDescent="0.25">
      <c r="A569" s="133" t="s">
        <v>7171</v>
      </c>
      <c r="B569" s="134">
        <v>97151</v>
      </c>
      <c r="C569" s="126" t="s">
        <v>5383</v>
      </c>
      <c r="D569" s="134" t="s">
        <v>22</v>
      </c>
      <c r="E569" s="135">
        <v>25.87</v>
      </c>
      <c r="F569" s="136">
        <v>0</v>
      </c>
      <c r="G569" s="135">
        <v>35.24</v>
      </c>
      <c r="H569" s="136">
        <v>0</v>
      </c>
    </row>
    <row r="570" spans="1:8" x14ac:dyDescent="0.25">
      <c r="A570" s="133" t="s">
        <v>7171</v>
      </c>
      <c r="B570" s="134">
        <v>97167</v>
      </c>
      <c r="C570" s="126" t="s">
        <v>5399</v>
      </c>
      <c r="D570" s="134" t="s">
        <v>22</v>
      </c>
      <c r="E570" s="135">
        <v>20.45</v>
      </c>
      <c r="F570" s="136">
        <v>0</v>
      </c>
      <c r="G570" s="135">
        <v>28.27</v>
      </c>
      <c r="H570" s="136">
        <v>0</v>
      </c>
    </row>
    <row r="571" spans="1:8" x14ac:dyDescent="0.25">
      <c r="A571" s="133" t="s">
        <v>7171</v>
      </c>
      <c r="B571" s="134">
        <v>97152</v>
      </c>
      <c r="C571" s="126" t="s">
        <v>5384</v>
      </c>
      <c r="D571" s="134" t="s">
        <v>22</v>
      </c>
      <c r="E571" s="135">
        <v>29.5</v>
      </c>
      <c r="F571" s="136">
        <v>0</v>
      </c>
      <c r="G571" s="135">
        <v>40.39</v>
      </c>
      <c r="H571" s="136">
        <v>0</v>
      </c>
    </row>
    <row r="572" spans="1:8" x14ac:dyDescent="0.25">
      <c r="A572" s="133" t="s">
        <v>7171</v>
      </c>
      <c r="B572" s="134">
        <v>97168</v>
      </c>
      <c r="C572" s="126" t="s">
        <v>5400</v>
      </c>
      <c r="D572" s="134" t="s">
        <v>22</v>
      </c>
      <c r="E572" s="135">
        <v>23.32</v>
      </c>
      <c r="F572" s="136">
        <v>0</v>
      </c>
      <c r="G572" s="135">
        <v>32.450000000000003</v>
      </c>
      <c r="H572" s="136">
        <v>0</v>
      </c>
    </row>
    <row r="573" spans="1:8" x14ac:dyDescent="0.25">
      <c r="A573" s="133" t="s">
        <v>7171</v>
      </c>
      <c r="B573" s="134">
        <v>97141</v>
      </c>
      <c r="C573" s="126" t="s">
        <v>5373</v>
      </c>
      <c r="D573" s="134" t="s">
        <v>22</v>
      </c>
      <c r="E573" s="135">
        <v>4.55</v>
      </c>
      <c r="F573" s="136">
        <v>0</v>
      </c>
      <c r="G573" s="135">
        <v>6.05</v>
      </c>
      <c r="H573" s="136">
        <v>0</v>
      </c>
    </row>
    <row r="574" spans="1:8" x14ac:dyDescent="0.25">
      <c r="A574" s="133" t="s">
        <v>7171</v>
      </c>
      <c r="B574" s="134">
        <v>97157</v>
      </c>
      <c r="C574" s="126" t="s">
        <v>5389</v>
      </c>
      <c r="D574" s="134" t="s">
        <v>22</v>
      </c>
      <c r="E574" s="135">
        <v>3.43</v>
      </c>
      <c r="F574" s="136">
        <v>0</v>
      </c>
      <c r="G574" s="135">
        <v>4.5999999999999996</v>
      </c>
      <c r="H574" s="136">
        <v>0</v>
      </c>
    </row>
    <row r="575" spans="1:8" x14ac:dyDescent="0.25">
      <c r="A575" s="133" t="s">
        <v>7171</v>
      </c>
      <c r="B575" s="134">
        <v>97153</v>
      </c>
      <c r="C575" s="126" t="s">
        <v>5385</v>
      </c>
      <c r="D575" s="134" t="s">
        <v>22</v>
      </c>
      <c r="E575" s="135">
        <v>33.31</v>
      </c>
      <c r="F575" s="136">
        <v>0</v>
      </c>
      <c r="G575" s="135">
        <v>45.7</v>
      </c>
      <c r="H575" s="136">
        <v>0</v>
      </c>
    </row>
    <row r="576" spans="1:8" x14ac:dyDescent="0.25">
      <c r="A576" s="133" t="s">
        <v>7171</v>
      </c>
      <c r="B576" s="134">
        <v>97169</v>
      </c>
      <c r="C576" s="126" t="s">
        <v>5401</v>
      </c>
      <c r="D576" s="134" t="s">
        <v>22</v>
      </c>
      <c r="E576" s="135">
        <v>26.39</v>
      </c>
      <c r="F576" s="136">
        <v>0</v>
      </c>
      <c r="G576" s="135">
        <v>36.78</v>
      </c>
      <c r="H576" s="136">
        <v>0</v>
      </c>
    </row>
    <row r="577" spans="1:8" x14ac:dyDescent="0.25">
      <c r="A577" s="133" t="s">
        <v>7171</v>
      </c>
      <c r="B577" s="134">
        <v>97154</v>
      </c>
      <c r="C577" s="126" t="s">
        <v>5386</v>
      </c>
      <c r="D577" s="134" t="s">
        <v>22</v>
      </c>
      <c r="E577" s="135">
        <v>37.14</v>
      </c>
      <c r="F577" s="136">
        <v>0</v>
      </c>
      <c r="G577" s="135">
        <v>51.05</v>
      </c>
      <c r="H577" s="136">
        <v>0</v>
      </c>
    </row>
    <row r="578" spans="1:8" x14ac:dyDescent="0.25">
      <c r="A578" s="133" t="s">
        <v>7171</v>
      </c>
      <c r="B578" s="134">
        <v>97170</v>
      </c>
      <c r="C578" s="126" t="s">
        <v>5402</v>
      </c>
      <c r="D578" s="134" t="s">
        <v>22</v>
      </c>
      <c r="E578" s="135">
        <v>29.47</v>
      </c>
      <c r="F578" s="136">
        <v>0</v>
      </c>
      <c r="G578" s="135">
        <v>41.14</v>
      </c>
      <c r="H578" s="136">
        <v>0</v>
      </c>
    </row>
    <row r="579" spans="1:8" x14ac:dyDescent="0.25">
      <c r="A579" s="133" t="s">
        <v>7171</v>
      </c>
      <c r="B579" s="134">
        <v>105311</v>
      </c>
      <c r="C579" s="126" t="s">
        <v>5542</v>
      </c>
      <c r="D579" s="134" t="s">
        <v>22</v>
      </c>
      <c r="E579" s="135">
        <v>3.45</v>
      </c>
      <c r="F579" s="136">
        <v>0</v>
      </c>
      <c r="G579" s="135">
        <v>5.26</v>
      </c>
      <c r="H579" s="136">
        <v>0</v>
      </c>
    </row>
    <row r="580" spans="1:8" x14ac:dyDescent="0.25">
      <c r="A580" s="133" t="s">
        <v>7171</v>
      </c>
      <c r="B580" s="134">
        <v>105339</v>
      </c>
      <c r="C580" s="126" t="s">
        <v>5560</v>
      </c>
      <c r="D580" s="134" t="s">
        <v>22</v>
      </c>
      <c r="E580" s="135">
        <v>2.85</v>
      </c>
      <c r="F580" s="136">
        <v>0</v>
      </c>
      <c r="G580" s="135">
        <v>4.32</v>
      </c>
      <c r="H580" s="136">
        <v>0</v>
      </c>
    </row>
    <row r="581" spans="1:8" x14ac:dyDescent="0.25">
      <c r="A581" s="133" t="s">
        <v>7171</v>
      </c>
      <c r="B581" s="134">
        <v>97127</v>
      </c>
      <c r="C581" s="126" t="s">
        <v>5663</v>
      </c>
      <c r="D581" s="134" t="s">
        <v>22</v>
      </c>
      <c r="E581" s="135">
        <v>4.53</v>
      </c>
      <c r="F581" s="136">
        <v>0</v>
      </c>
      <c r="G581" s="135">
        <v>6.85</v>
      </c>
      <c r="H581" s="136">
        <v>0</v>
      </c>
    </row>
    <row r="582" spans="1:8" x14ac:dyDescent="0.25">
      <c r="A582" s="133" t="s">
        <v>7171</v>
      </c>
      <c r="B582" s="134">
        <v>97134</v>
      </c>
      <c r="C582" s="126" t="s">
        <v>5670</v>
      </c>
      <c r="D582" s="134" t="s">
        <v>22</v>
      </c>
      <c r="E582" s="135">
        <v>3.77</v>
      </c>
      <c r="F582" s="136">
        <v>0</v>
      </c>
      <c r="G582" s="135">
        <v>5.62</v>
      </c>
      <c r="H582" s="136">
        <v>0</v>
      </c>
    </row>
    <row r="583" spans="1:8" x14ac:dyDescent="0.25">
      <c r="A583" s="133" t="s">
        <v>7171</v>
      </c>
      <c r="B583" s="134">
        <v>97128</v>
      </c>
      <c r="C583" s="126" t="s">
        <v>5664</v>
      </c>
      <c r="D583" s="134" t="s">
        <v>22</v>
      </c>
      <c r="E583" s="135">
        <v>9.23</v>
      </c>
      <c r="F583" s="136">
        <v>0</v>
      </c>
      <c r="G583" s="135">
        <v>12.79</v>
      </c>
      <c r="H583" s="136">
        <v>0</v>
      </c>
    </row>
    <row r="584" spans="1:8" x14ac:dyDescent="0.25">
      <c r="A584" s="133" t="s">
        <v>7171</v>
      </c>
      <c r="B584" s="134">
        <v>97135</v>
      </c>
      <c r="C584" s="126" t="s">
        <v>5671</v>
      </c>
      <c r="D584" s="134" t="s">
        <v>22</v>
      </c>
      <c r="E584" s="135">
        <v>7.06</v>
      </c>
      <c r="F584" s="136">
        <v>0</v>
      </c>
      <c r="G584" s="135">
        <v>9.76</v>
      </c>
      <c r="H584" s="136">
        <v>0</v>
      </c>
    </row>
    <row r="585" spans="1:8" x14ac:dyDescent="0.25">
      <c r="A585" s="133" t="s">
        <v>7171</v>
      </c>
      <c r="B585" s="134">
        <v>97129</v>
      </c>
      <c r="C585" s="126" t="s">
        <v>5665</v>
      </c>
      <c r="D585" s="134" t="s">
        <v>22</v>
      </c>
      <c r="E585" s="135">
        <v>10.94</v>
      </c>
      <c r="F585" s="136">
        <v>0</v>
      </c>
      <c r="G585" s="135">
        <v>15.12</v>
      </c>
      <c r="H585" s="136">
        <v>0</v>
      </c>
    </row>
    <row r="586" spans="1:8" x14ac:dyDescent="0.25">
      <c r="A586" s="133" t="s">
        <v>7171</v>
      </c>
      <c r="B586" s="134">
        <v>97136</v>
      </c>
      <c r="C586" s="126" t="s">
        <v>5672</v>
      </c>
      <c r="D586" s="134" t="s">
        <v>22</v>
      </c>
      <c r="E586" s="135">
        <v>8.3699999999999992</v>
      </c>
      <c r="F586" s="136">
        <v>0</v>
      </c>
      <c r="G586" s="135">
        <v>11.55</v>
      </c>
      <c r="H586" s="136">
        <v>0</v>
      </c>
    </row>
    <row r="587" spans="1:8" x14ac:dyDescent="0.25">
      <c r="A587" s="133" t="s">
        <v>7171</v>
      </c>
      <c r="B587" s="134">
        <v>97130</v>
      </c>
      <c r="C587" s="126" t="s">
        <v>5666</v>
      </c>
      <c r="D587" s="134" t="s">
        <v>22</v>
      </c>
      <c r="E587" s="135">
        <v>12.64</v>
      </c>
      <c r="F587" s="136">
        <v>0</v>
      </c>
      <c r="G587" s="135">
        <v>17.5</v>
      </c>
      <c r="H587" s="136">
        <v>0</v>
      </c>
    </row>
    <row r="588" spans="1:8" x14ac:dyDescent="0.25">
      <c r="A588" s="133" t="s">
        <v>7171</v>
      </c>
      <c r="B588" s="134">
        <v>97137</v>
      </c>
      <c r="C588" s="126" t="s">
        <v>5673</v>
      </c>
      <c r="D588" s="134" t="s">
        <v>22</v>
      </c>
      <c r="E588" s="135">
        <v>9.68</v>
      </c>
      <c r="F588" s="136">
        <v>0</v>
      </c>
      <c r="G588" s="135">
        <v>13.37</v>
      </c>
      <c r="H588" s="136">
        <v>0</v>
      </c>
    </row>
    <row r="589" spans="1:8" x14ac:dyDescent="0.25">
      <c r="A589" s="133" t="s">
        <v>7171</v>
      </c>
      <c r="B589" s="134">
        <v>97131</v>
      </c>
      <c r="C589" s="126" t="s">
        <v>5667</v>
      </c>
      <c r="D589" s="134" t="s">
        <v>22</v>
      </c>
      <c r="E589" s="135">
        <v>14.35</v>
      </c>
      <c r="F589" s="136">
        <v>0</v>
      </c>
      <c r="G589" s="135">
        <v>19.850000000000001</v>
      </c>
      <c r="H589" s="136">
        <v>0</v>
      </c>
    </row>
    <row r="590" spans="1:8" x14ac:dyDescent="0.25">
      <c r="A590" s="133" t="s">
        <v>7171</v>
      </c>
      <c r="B590" s="134">
        <v>97138</v>
      </c>
      <c r="C590" s="126" t="s">
        <v>5674</v>
      </c>
      <c r="D590" s="134" t="s">
        <v>22</v>
      </c>
      <c r="E590" s="135">
        <v>11</v>
      </c>
      <c r="F590" s="136">
        <v>0</v>
      </c>
      <c r="G590" s="135">
        <v>15.17</v>
      </c>
      <c r="H590" s="136">
        <v>0</v>
      </c>
    </row>
    <row r="591" spans="1:8" x14ac:dyDescent="0.25">
      <c r="A591" s="133" t="s">
        <v>7171</v>
      </c>
      <c r="B591" s="134">
        <v>97132</v>
      </c>
      <c r="C591" s="126" t="s">
        <v>5668</v>
      </c>
      <c r="D591" s="134" t="s">
        <v>22</v>
      </c>
      <c r="E591" s="135">
        <v>16.09</v>
      </c>
      <c r="F591" s="136">
        <v>0</v>
      </c>
      <c r="G591" s="135">
        <v>22.23</v>
      </c>
      <c r="H591" s="136">
        <v>0</v>
      </c>
    </row>
    <row r="592" spans="1:8" x14ac:dyDescent="0.25">
      <c r="A592" s="133" t="s">
        <v>7171</v>
      </c>
      <c r="B592" s="134">
        <v>97139</v>
      </c>
      <c r="C592" s="126" t="s">
        <v>5675</v>
      </c>
      <c r="D592" s="134" t="s">
        <v>22</v>
      </c>
      <c r="E592" s="135">
        <v>12.32</v>
      </c>
      <c r="F592" s="136">
        <v>0</v>
      </c>
      <c r="G592" s="135">
        <v>16.989999999999998</v>
      </c>
      <c r="H592" s="136">
        <v>0</v>
      </c>
    </row>
    <row r="593" spans="1:8" x14ac:dyDescent="0.25">
      <c r="A593" s="133" t="s">
        <v>7171</v>
      </c>
      <c r="B593" s="134">
        <v>97133</v>
      </c>
      <c r="C593" s="126" t="s">
        <v>5669</v>
      </c>
      <c r="D593" s="134" t="s">
        <v>22</v>
      </c>
      <c r="E593" s="135">
        <v>19.510000000000002</v>
      </c>
      <c r="F593" s="136">
        <v>0</v>
      </c>
      <c r="G593" s="135">
        <v>26.94</v>
      </c>
      <c r="H593" s="136">
        <v>0</v>
      </c>
    </row>
    <row r="594" spans="1:8" x14ac:dyDescent="0.25">
      <c r="A594" s="133" t="s">
        <v>7171</v>
      </c>
      <c r="B594" s="134">
        <v>97140</v>
      </c>
      <c r="C594" s="126" t="s">
        <v>5676</v>
      </c>
      <c r="D594" s="134" t="s">
        <v>22</v>
      </c>
      <c r="E594" s="135">
        <v>14.95</v>
      </c>
      <c r="F594" s="136">
        <v>0</v>
      </c>
      <c r="G594" s="135">
        <v>20.58</v>
      </c>
      <c r="H594" s="136">
        <v>0</v>
      </c>
    </row>
    <row r="595" spans="1:8" x14ac:dyDescent="0.25">
      <c r="A595" s="133" t="s">
        <v>7171</v>
      </c>
      <c r="B595" s="134">
        <v>97123</v>
      </c>
      <c r="C595" s="126" t="s">
        <v>5522</v>
      </c>
      <c r="D595" s="134" t="s">
        <v>22</v>
      </c>
      <c r="E595" s="135">
        <v>3.71</v>
      </c>
      <c r="F595" s="136">
        <v>0</v>
      </c>
      <c r="G595" s="135">
        <v>5.68</v>
      </c>
      <c r="H595" s="136">
        <v>0</v>
      </c>
    </row>
    <row r="596" spans="1:8" x14ac:dyDescent="0.25">
      <c r="A596" s="133" t="s">
        <v>7171</v>
      </c>
      <c r="B596" s="134">
        <v>97126</v>
      </c>
      <c r="C596" s="126" t="s">
        <v>5525</v>
      </c>
      <c r="D596" s="134" t="s">
        <v>22</v>
      </c>
      <c r="E596" s="135">
        <v>3.06</v>
      </c>
      <c r="F596" s="136">
        <v>0</v>
      </c>
      <c r="G596" s="135">
        <v>4.6500000000000004</v>
      </c>
      <c r="H596" s="136">
        <v>0</v>
      </c>
    </row>
    <row r="597" spans="1:8" x14ac:dyDescent="0.25">
      <c r="A597" s="133" t="s">
        <v>7171</v>
      </c>
      <c r="B597" s="134">
        <v>105308</v>
      </c>
      <c r="C597" s="126" t="s">
        <v>5539</v>
      </c>
      <c r="D597" s="134" t="s">
        <v>22</v>
      </c>
      <c r="E597" s="135">
        <v>4.3</v>
      </c>
      <c r="F597" s="136">
        <v>0</v>
      </c>
      <c r="G597" s="135">
        <v>6.5</v>
      </c>
      <c r="H597" s="136">
        <v>0</v>
      </c>
    </row>
    <row r="598" spans="1:8" x14ac:dyDescent="0.25">
      <c r="A598" s="133" t="s">
        <v>7171</v>
      </c>
      <c r="B598" s="134">
        <v>105312</v>
      </c>
      <c r="C598" s="126" t="s">
        <v>5543</v>
      </c>
      <c r="D598" s="134" t="s">
        <v>22</v>
      </c>
      <c r="E598" s="135">
        <v>3.56</v>
      </c>
      <c r="F598" s="136">
        <v>0</v>
      </c>
      <c r="G598" s="135">
        <v>5.34</v>
      </c>
      <c r="H598" s="136">
        <v>0</v>
      </c>
    </row>
    <row r="599" spans="1:8" x14ac:dyDescent="0.25">
      <c r="A599" s="133" t="s">
        <v>7171</v>
      </c>
      <c r="B599" s="134">
        <v>105309</v>
      </c>
      <c r="C599" s="126" t="s">
        <v>5540</v>
      </c>
      <c r="D599" s="134" t="s">
        <v>22</v>
      </c>
      <c r="E599" s="135">
        <v>4.63</v>
      </c>
      <c r="F599" s="136">
        <v>0</v>
      </c>
      <c r="G599" s="135">
        <v>7</v>
      </c>
      <c r="H599" s="136">
        <v>0</v>
      </c>
    </row>
    <row r="600" spans="1:8" x14ac:dyDescent="0.25">
      <c r="A600" s="133" t="s">
        <v>7171</v>
      </c>
      <c r="B600" s="134">
        <v>105313</v>
      </c>
      <c r="C600" s="126" t="s">
        <v>5544</v>
      </c>
      <c r="D600" s="134" t="s">
        <v>22</v>
      </c>
      <c r="E600" s="135">
        <v>3.85</v>
      </c>
      <c r="F600" s="136">
        <v>0</v>
      </c>
      <c r="G600" s="135">
        <v>5.74</v>
      </c>
      <c r="H600" s="136">
        <v>0</v>
      </c>
    </row>
    <row r="601" spans="1:8" x14ac:dyDescent="0.25">
      <c r="A601" s="133" t="s">
        <v>7171</v>
      </c>
      <c r="B601" s="134">
        <v>105310</v>
      </c>
      <c r="C601" s="126" t="s">
        <v>5541</v>
      </c>
      <c r="D601" s="134" t="s">
        <v>22</v>
      </c>
      <c r="E601" s="135">
        <v>5.47</v>
      </c>
      <c r="F601" s="136">
        <v>0</v>
      </c>
      <c r="G601" s="135">
        <v>8.24</v>
      </c>
      <c r="H601" s="136">
        <v>0</v>
      </c>
    </row>
    <row r="602" spans="1:8" x14ac:dyDescent="0.25">
      <c r="A602" s="133" t="s">
        <v>7171</v>
      </c>
      <c r="B602" s="134">
        <v>105314</v>
      </c>
      <c r="C602" s="126" t="s">
        <v>5545</v>
      </c>
      <c r="D602" s="134" t="s">
        <v>22</v>
      </c>
      <c r="E602" s="135">
        <v>4.55</v>
      </c>
      <c r="F602" s="136">
        <v>0</v>
      </c>
      <c r="G602" s="135">
        <v>6.77</v>
      </c>
      <c r="H602" s="136">
        <v>0</v>
      </c>
    </row>
    <row r="603" spans="1:8" x14ac:dyDescent="0.25">
      <c r="A603" s="133" t="s">
        <v>7171</v>
      </c>
      <c r="B603" s="134">
        <v>97121</v>
      </c>
      <c r="C603" s="126" t="s">
        <v>5520</v>
      </c>
      <c r="D603" s="134" t="s">
        <v>22</v>
      </c>
      <c r="E603" s="135">
        <v>2.64</v>
      </c>
      <c r="F603" s="136">
        <v>0</v>
      </c>
      <c r="G603" s="135">
        <v>4.0999999999999996</v>
      </c>
      <c r="H603" s="136">
        <v>0</v>
      </c>
    </row>
    <row r="604" spans="1:8" x14ac:dyDescent="0.25">
      <c r="A604" s="133" t="s">
        <v>7171</v>
      </c>
      <c r="B604" s="134">
        <v>97124</v>
      </c>
      <c r="C604" s="126" t="s">
        <v>5523</v>
      </c>
      <c r="D604" s="134" t="s">
        <v>22</v>
      </c>
      <c r="E604" s="135">
        <v>2.16</v>
      </c>
      <c r="F604" s="136">
        <v>0</v>
      </c>
      <c r="G604" s="135">
        <v>3.34</v>
      </c>
      <c r="H604" s="136">
        <v>0</v>
      </c>
    </row>
    <row r="605" spans="1:8" x14ac:dyDescent="0.25">
      <c r="A605" s="133" t="s">
        <v>7171</v>
      </c>
      <c r="B605" s="134">
        <v>97122</v>
      </c>
      <c r="C605" s="126" t="s">
        <v>5521</v>
      </c>
      <c r="D605" s="134" t="s">
        <v>22</v>
      </c>
      <c r="E605" s="135">
        <v>3.2</v>
      </c>
      <c r="F605" s="136">
        <v>0</v>
      </c>
      <c r="G605" s="135">
        <v>4.91</v>
      </c>
      <c r="H605" s="136">
        <v>0</v>
      </c>
    </row>
    <row r="606" spans="1:8" x14ac:dyDescent="0.25">
      <c r="A606" s="133" t="s">
        <v>7171</v>
      </c>
      <c r="B606" s="134">
        <v>97125</v>
      </c>
      <c r="C606" s="126" t="s">
        <v>5524</v>
      </c>
      <c r="D606" s="134" t="s">
        <v>22</v>
      </c>
      <c r="E606" s="135">
        <v>2.63</v>
      </c>
      <c r="F606" s="136">
        <v>0</v>
      </c>
      <c r="G606" s="135">
        <v>4.01</v>
      </c>
      <c r="H606" s="136">
        <v>0</v>
      </c>
    </row>
    <row r="607" spans="1:8" x14ac:dyDescent="0.25">
      <c r="A607" s="133" t="s">
        <v>7171</v>
      </c>
      <c r="B607" s="134">
        <v>105296</v>
      </c>
      <c r="C607" s="126" t="s">
        <v>5538</v>
      </c>
      <c r="D607" s="134" t="s">
        <v>33</v>
      </c>
      <c r="E607" s="135">
        <v>135.59</v>
      </c>
      <c r="F607" s="136">
        <v>0</v>
      </c>
      <c r="G607" s="135">
        <v>189.19</v>
      </c>
      <c r="H607" s="136">
        <v>0</v>
      </c>
    </row>
    <row r="608" spans="1:8" x14ac:dyDescent="0.25">
      <c r="A608" s="133" t="s">
        <v>7171</v>
      </c>
      <c r="B608" s="134">
        <v>105374</v>
      </c>
      <c r="C608" s="126" t="s">
        <v>5575</v>
      </c>
      <c r="D608" s="134" t="s">
        <v>33</v>
      </c>
      <c r="E608" s="135">
        <v>131.66999999999999</v>
      </c>
      <c r="F608" s="136">
        <v>0</v>
      </c>
      <c r="G608" s="135">
        <v>182.94</v>
      </c>
      <c r="H608" s="136">
        <v>0</v>
      </c>
    </row>
    <row r="609" spans="1:8" x14ac:dyDescent="0.25">
      <c r="A609" s="133" t="s">
        <v>7171</v>
      </c>
      <c r="B609" s="134">
        <v>105292</v>
      </c>
      <c r="C609" s="126" t="s">
        <v>5534</v>
      </c>
      <c r="D609" s="134" t="s">
        <v>33</v>
      </c>
      <c r="E609" s="135">
        <v>40.71</v>
      </c>
      <c r="F609" s="136">
        <v>0</v>
      </c>
      <c r="G609" s="135">
        <v>58.65</v>
      </c>
      <c r="H609" s="136">
        <v>0</v>
      </c>
    </row>
    <row r="610" spans="1:8" x14ac:dyDescent="0.25">
      <c r="A610" s="133" t="s">
        <v>7171</v>
      </c>
      <c r="B610" s="134">
        <v>105293</v>
      </c>
      <c r="C610" s="126" t="s">
        <v>5535</v>
      </c>
      <c r="D610" s="134" t="s">
        <v>33</v>
      </c>
      <c r="E610" s="135">
        <v>37.83</v>
      </c>
      <c r="F610" s="136">
        <v>0</v>
      </c>
      <c r="G610" s="135">
        <v>54.08</v>
      </c>
      <c r="H610" s="136">
        <v>0</v>
      </c>
    </row>
    <row r="611" spans="1:8" x14ac:dyDescent="0.25">
      <c r="A611" s="133" t="s">
        <v>7171</v>
      </c>
      <c r="B611" s="134">
        <v>105294</v>
      </c>
      <c r="C611" s="126" t="s">
        <v>5536</v>
      </c>
      <c r="D611" s="134" t="s">
        <v>33</v>
      </c>
      <c r="E611" s="135">
        <v>80.3</v>
      </c>
      <c r="F611" s="136">
        <v>0</v>
      </c>
      <c r="G611" s="135">
        <v>113.11</v>
      </c>
      <c r="H611" s="136">
        <v>0</v>
      </c>
    </row>
    <row r="612" spans="1:8" x14ac:dyDescent="0.25">
      <c r="A612" s="133" t="s">
        <v>7171</v>
      </c>
      <c r="B612" s="134">
        <v>105295</v>
      </c>
      <c r="C612" s="126" t="s">
        <v>5537</v>
      </c>
      <c r="D612" s="134" t="s">
        <v>33</v>
      </c>
      <c r="E612" s="135">
        <v>76.89</v>
      </c>
      <c r="F612" s="136">
        <v>0</v>
      </c>
      <c r="G612" s="135">
        <v>107.7</v>
      </c>
      <c r="H612" s="136">
        <v>0</v>
      </c>
    </row>
    <row r="613" spans="1:8" x14ac:dyDescent="0.25">
      <c r="A613" s="133" t="s">
        <v>7171</v>
      </c>
      <c r="B613" s="134">
        <v>105290</v>
      </c>
      <c r="C613" s="126" t="s">
        <v>5532</v>
      </c>
      <c r="D613" s="134" t="s">
        <v>33</v>
      </c>
      <c r="E613" s="135">
        <v>53.27</v>
      </c>
      <c r="F613" s="136">
        <v>0</v>
      </c>
      <c r="G613" s="135">
        <v>74.97</v>
      </c>
      <c r="H613" s="136">
        <v>0</v>
      </c>
    </row>
    <row r="614" spans="1:8" x14ac:dyDescent="0.25">
      <c r="A614" s="133" t="s">
        <v>7171</v>
      </c>
      <c r="B614" s="134">
        <v>105291</v>
      </c>
      <c r="C614" s="126" t="s">
        <v>5533</v>
      </c>
      <c r="D614" s="134" t="s">
        <v>33</v>
      </c>
      <c r="E614" s="135">
        <v>50.66</v>
      </c>
      <c r="F614" s="136">
        <v>0</v>
      </c>
      <c r="G614" s="135">
        <v>70.81</v>
      </c>
      <c r="H614" s="136">
        <v>0</v>
      </c>
    </row>
    <row r="615" spans="1:8" x14ac:dyDescent="0.25">
      <c r="A615" s="133" t="s">
        <v>7171</v>
      </c>
      <c r="B615" s="134">
        <v>105286</v>
      </c>
      <c r="C615" s="126" t="s">
        <v>5528</v>
      </c>
      <c r="D615" s="134" t="s">
        <v>33</v>
      </c>
      <c r="E615" s="135">
        <v>24.69</v>
      </c>
      <c r="F615" s="136">
        <v>0</v>
      </c>
      <c r="G615" s="135">
        <v>35.61</v>
      </c>
      <c r="H615" s="136">
        <v>0</v>
      </c>
    </row>
    <row r="616" spans="1:8" x14ac:dyDescent="0.25">
      <c r="A616" s="133" t="s">
        <v>7171</v>
      </c>
      <c r="B616" s="134">
        <v>105287</v>
      </c>
      <c r="C616" s="126" t="s">
        <v>5529</v>
      </c>
      <c r="D616" s="134" t="s">
        <v>33</v>
      </c>
      <c r="E616" s="135">
        <v>22.77</v>
      </c>
      <c r="F616" s="136">
        <v>0</v>
      </c>
      <c r="G616" s="135">
        <v>32.549999999999997</v>
      </c>
      <c r="H616" s="136">
        <v>0</v>
      </c>
    </row>
    <row r="617" spans="1:8" x14ac:dyDescent="0.25">
      <c r="A617" s="133" t="s">
        <v>7171</v>
      </c>
      <c r="B617" s="134">
        <v>105288</v>
      </c>
      <c r="C617" s="126" t="s">
        <v>5530</v>
      </c>
      <c r="D617" s="134" t="s">
        <v>33</v>
      </c>
      <c r="E617" s="135">
        <v>39.909999999999997</v>
      </c>
      <c r="F617" s="136">
        <v>0</v>
      </c>
      <c r="G617" s="135">
        <v>56.5</v>
      </c>
      <c r="H617" s="136">
        <v>0</v>
      </c>
    </row>
    <row r="618" spans="1:8" x14ac:dyDescent="0.25">
      <c r="A618" s="133" t="s">
        <v>7171</v>
      </c>
      <c r="B618" s="134">
        <v>105289</v>
      </c>
      <c r="C618" s="126" t="s">
        <v>5531</v>
      </c>
      <c r="D618" s="134" t="s">
        <v>33</v>
      </c>
      <c r="E618" s="135">
        <v>37.65</v>
      </c>
      <c r="F618" s="136">
        <v>0</v>
      </c>
      <c r="G618" s="135">
        <v>52.89</v>
      </c>
      <c r="H618" s="136">
        <v>0</v>
      </c>
    </row>
    <row r="619" spans="1:8" x14ac:dyDescent="0.25">
      <c r="A619" s="133" t="s">
        <v>7171</v>
      </c>
      <c r="B619" s="134">
        <v>105375</v>
      </c>
      <c r="C619" s="126" t="s">
        <v>5576</v>
      </c>
      <c r="D619" s="134" t="s">
        <v>33</v>
      </c>
      <c r="E619" s="135">
        <v>107.8</v>
      </c>
      <c r="F619" s="136">
        <v>0</v>
      </c>
      <c r="G619" s="135">
        <v>151.63</v>
      </c>
      <c r="H619" s="136">
        <v>0</v>
      </c>
    </row>
    <row r="620" spans="1:8" x14ac:dyDescent="0.25">
      <c r="A620" s="133" t="s">
        <v>7171</v>
      </c>
      <c r="B620" s="134">
        <v>105376</v>
      </c>
      <c r="C620" s="126" t="s">
        <v>5577</v>
      </c>
      <c r="D620" s="134" t="s">
        <v>33</v>
      </c>
      <c r="E620" s="135">
        <v>102.57</v>
      </c>
      <c r="F620" s="136">
        <v>0</v>
      </c>
      <c r="G620" s="135">
        <v>143.32</v>
      </c>
      <c r="H620" s="136">
        <v>0</v>
      </c>
    </row>
    <row r="621" spans="1:8" x14ac:dyDescent="0.25">
      <c r="A621" s="133" t="s">
        <v>7171</v>
      </c>
      <c r="B621" s="134">
        <v>105331</v>
      </c>
      <c r="C621" s="126" t="s">
        <v>5552</v>
      </c>
      <c r="D621" s="134" t="s">
        <v>22</v>
      </c>
      <c r="E621" s="135">
        <v>43.45</v>
      </c>
      <c r="F621" s="136">
        <v>0</v>
      </c>
      <c r="G621" s="135">
        <v>60.02</v>
      </c>
      <c r="H621" s="136">
        <v>0</v>
      </c>
    </row>
    <row r="622" spans="1:8" x14ac:dyDescent="0.25">
      <c r="A622" s="133" t="s">
        <v>7171</v>
      </c>
      <c r="B622" s="134">
        <v>105332</v>
      </c>
      <c r="C622" s="126" t="s">
        <v>5553</v>
      </c>
      <c r="D622" s="134" t="s">
        <v>22</v>
      </c>
      <c r="E622" s="135">
        <v>42.85</v>
      </c>
      <c r="F622" s="136">
        <v>0</v>
      </c>
      <c r="G622" s="135">
        <v>59.08</v>
      </c>
      <c r="H622" s="136">
        <v>0</v>
      </c>
    </row>
    <row r="623" spans="1:8" x14ac:dyDescent="0.25">
      <c r="A623" s="133" t="s">
        <v>7171</v>
      </c>
      <c r="B623" s="134">
        <v>105333</v>
      </c>
      <c r="C623" s="126" t="s">
        <v>5554</v>
      </c>
      <c r="D623" s="134" t="s">
        <v>22</v>
      </c>
      <c r="E623" s="135">
        <v>191.71</v>
      </c>
      <c r="F623" s="136">
        <v>0</v>
      </c>
      <c r="G623" s="135">
        <v>262.55</v>
      </c>
      <c r="H623" s="136">
        <v>0</v>
      </c>
    </row>
    <row r="624" spans="1:8" x14ac:dyDescent="0.25">
      <c r="A624" s="133" t="s">
        <v>7171</v>
      </c>
      <c r="B624" s="134">
        <v>105334</v>
      </c>
      <c r="C624" s="126" t="s">
        <v>5555</v>
      </c>
      <c r="D624" s="134" t="s">
        <v>22</v>
      </c>
      <c r="E624" s="135">
        <v>189.54</v>
      </c>
      <c r="F624" s="136">
        <v>0</v>
      </c>
      <c r="G624" s="135">
        <v>259.52</v>
      </c>
      <c r="H624" s="136">
        <v>0</v>
      </c>
    </row>
    <row r="625" spans="1:8" x14ac:dyDescent="0.25">
      <c r="A625" s="133" t="s">
        <v>7171</v>
      </c>
      <c r="B625" s="134">
        <v>105335</v>
      </c>
      <c r="C625" s="126" t="s">
        <v>5556</v>
      </c>
      <c r="D625" s="134" t="s">
        <v>22</v>
      </c>
      <c r="E625" s="135">
        <v>288.73</v>
      </c>
      <c r="F625" s="136">
        <v>0</v>
      </c>
      <c r="G625" s="135">
        <v>395.34</v>
      </c>
      <c r="H625" s="136">
        <v>0</v>
      </c>
    </row>
    <row r="626" spans="1:8" x14ac:dyDescent="0.25">
      <c r="A626" s="133" t="s">
        <v>7171</v>
      </c>
      <c r="B626" s="134">
        <v>105336</v>
      </c>
      <c r="C626" s="126" t="s">
        <v>5557</v>
      </c>
      <c r="D626" s="134" t="s">
        <v>22</v>
      </c>
      <c r="E626" s="135">
        <v>286.16000000000003</v>
      </c>
      <c r="F626" s="136">
        <v>0</v>
      </c>
      <c r="G626" s="135">
        <v>391.77</v>
      </c>
      <c r="H626" s="136">
        <v>0</v>
      </c>
    </row>
    <row r="627" spans="1:8" x14ac:dyDescent="0.25">
      <c r="A627" s="133" t="s">
        <v>7171</v>
      </c>
      <c r="B627" s="134">
        <v>105337</v>
      </c>
      <c r="C627" s="126" t="s">
        <v>5558</v>
      </c>
      <c r="D627" s="134" t="s">
        <v>22</v>
      </c>
      <c r="E627" s="135">
        <v>407.12</v>
      </c>
      <c r="F627" s="136">
        <v>0</v>
      </c>
      <c r="G627" s="135">
        <v>557.41</v>
      </c>
      <c r="H627" s="136">
        <v>0</v>
      </c>
    </row>
    <row r="628" spans="1:8" x14ac:dyDescent="0.25">
      <c r="A628" s="133" t="s">
        <v>7171</v>
      </c>
      <c r="B628" s="134">
        <v>105338</v>
      </c>
      <c r="C628" s="126" t="s">
        <v>5559</v>
      </c>
      <c r="D628" s="134" t="s">
        <v>22</v>
      </c>
      <c r="E628" s="135">
        <v>404.16</v>
      </c>
      <c r="F628" s="136">
        <v>0</v>
      </c>
      <c r="G628" s="135">
        <v>553.28</v>
      </c>
      <c r="H628" s="136">
        <v>0</v>
      </c>
    </row>
    <row r="629" spans="1:8" x14ac:dyDescent="0.25">
      <c r="A629" s="133" t="s">
        <v>7171</v>
      </c>
      <c r="B629" s="134">
        <v>105329</v>
      </c>
      <c r="C629" s="126" t="s">
        <v>5550</v>
      </c>
      <c r="D629" s="134" t="s">
        <v>33</v>
      </c>
      <c r="E629" s="135">
        <v>61.23</v>
      </c>
      <c r="F629" s="136">
        <v>0</v>
      </c>
      <c r="G629" s="135">
        <v>84.41</v>
      </c>
      <c r="H629" s="136">
        <v>0</v>
      </c>
    </row>
    <row r="630" spans="1:8" x14ac:dyDescent="0.25">
      <c r="A630" s="133" t="s">
        <v>7171</v>
      </c>
      <c r="B630" s="134">
        <v>105330</v>
      </c>
      <c r="C630" s="126" t="s">
        <v>5551</v>
      </c>
      <c r="D630" s="134" t="s">
        <v>33</v>
      </c>
      <c r="E630" s="135">
        <v>60.58</v>
      </c>
      <c r="F630" s="136">
        <v>0</v>
      </c>
      <c r="G630" s="135">
        <v>83.38</v>
      </c>
      <c r="H630" s="136">
        <v>0</v>
      </c>
    </row>
    <row r="631" spans="1:8" x14ac:dyDescent="0.25">
      <c r="A631" s="133" t="s">
        <v>7171</v>
      </c>
      <c r="B631" s="134">
        <v>105260</v>
      </c>
      <c r="C631" s="126" t="s">
        <v>5526</v>
      </c>
      <c r="D631" s="134" t="s">
        <v>33</v>
      </c>
      <c r="E631" s="135">
        <v>20.16</v>
      </c>
      <c r="F631" s="136">
        <v>0</v>
      </c>
      <c r="G631" s="135">
        <v>28.09</v>
      </c>
      <c r="H631" s="136">
        <v>0</v>
      </c>
    </row>
    <row r="632" spans="1:8" x14ac:dyDescent="0.25">
      <c r="A632" s="133" t="s">
        <v>7171</v>
      </c>
      <c r="B632" s="134">
        <v>105285</v>
      </c>
      <c r="C632" s="126" t="s">
        <v>5527</v>
      </c>
      <c r="D632" s="134" t="s">
        <v>33</v>
      </c>
      <c r="E632" s="135">
        <v>19.68</v>
      </c>
      <c r="F632" s="136">
        <v>0</v>
      </c>
      <c r="G632" s="135">
        <v>27.33</v>
      </c>
      <c r="H632" s="136">
        <v>0</v>
      </c>
    </row>
    <row r="633" spans="1:8" x14ac:dyDescent="0.25">
      <c r="A633" s="133" t="s">
        <v>7171</v>
      </c>
      <c r="B633" s="134">
        <v>105327</v>
      </c>
      <c r="C633" s="126" t="s">
        <v>5548</v>
      </c>
      <c r="D633" s="134" t="s">
        <v>33</v>
      </c>
      <c r="E633" s="135">
        <v>37.619999999999997</v>
      </c>
      <c r="F633" s="136">
        <v>0</v>
      </c>
      <c r="G633" s="135">
        <v>52.02</v>
      </c>
      <c r="H633" s="136">
        <v>0</v>
      </c>
    </row>
    <row r="634" spans="1:8" x14ac:dyDescent="0.25">
      <c r="A634" s="133" t="s">
        <v>7171</v>
      </c>
      <c r="B634" s="134">
        <v>105328</v>
      </c>
      <c r="C634" s="126" t="s">
        <v>5549</v>
      </c>
      <c r="D634" s="134" t="s">
        <v>33</v>
      </c>
      <c r="E634" s="135">
        <v>37.049999999999997</v>
      </c>
      <c r="F634" s="136">
        <v>0</v>
      </c>
      <c r="G634" s="135">
        <v>51.12</v>
      </c>
      <c r="H634" s="136">
        <v>0</v>
      </c>
    </row>
    <row r="635" spans="1:8" x14ac:dyDescent="0.25">
      <c r="A635" s="133" t="s">
        <v>7171</v>
      </c>
      <c r="B635" s="134">
        <v>105377</v>
      </c>
      <c r="C635" s="126" t="s">
        <v>5481</v>
      </c>
      <c r="D635" s="134" t="s">
        <v>33</v>
      </c>
      <c r="E635" s="135">
        <v>44.05</v>
      </c>
      <c r="F635" s="136">
        <v>0.67130000000000001</v>
      </c>
      <c r="G635" s="135">
        <v>48.56</v>
      </c>
      <c r="H635" s="136">
        <v>0</v>
      </c>
    </row>
    <row r="636" spans="1:8" x14ac:dyDescent="0.25">
      <c r="A636" s="133" t="s">
        <v>7171</v>
      </c>
      <c r="B636" s="134">
        <v>105368</v>
      </c>
      <c r="C636" s="126" t="s">
        <v>5570</v>
      </c>
      <c r="D636" s="134" t="s">
        <v>33</v>
      </c>
      <c r="E636" s="135">
        <v>40.619999999999997</v>
      </c>
      <c r="F636" s="136">
        <v>0.72799999999999998</v>
      </c>
      <c r="G636" s="135">
        <v>44.14</v>
      </c>
      <c r="H636" s="136">
        <v>0</v>
      </c>
    </row>
    <row r="637" spans="1:8" x14ac:dyDescent="0.25">
      <c r="A637" s="133" t="s">
        <v>7171</v>
      </c>
      <c r="B637" s="134">
        <v>105369</v>
      </c>
      <c r="C637" s="126" t="s">
        <v>5480</v>
      </c>
      <c r="D637" s="134" t="s">
        <v>33</v>
      </c>
      <c r="E637" s="135">
        <v>69.459999999999994</v>
      </c>
      <c r="F637" s="136">
        <v>0.71360000000000001</v>
      </c>
      <c r="G637" s="135">
        <v>75.37</v>
      </c>
      <c r="H637" s="136">
        <v>0</v>
      </c>
    </row>
    <row r="638" spans="1:8" x14ac:dyDescent="0.25">
      <c r="A638" s="133" t="s">
        <v>7171</v>
      </c>
      <c r="B638" s="134">
        <v>105370</v>
      </c>
      <c r="C638" s="126" t="s">
        <v>5571</v>
      </c>
      <c r="D638" s="134" t="s">
        <v>33</v>
      </c>
      <c r="E638" s="135">
        <v>64.88</v>
      </c>
      <c r="F638" s="136">
        <v>0.76400000000000001</v>
      </c>
      <c r="G638" s="135">
        <v>69.45</v>
      </c>
      <c r="H638" s="136">
        <v>0</v>
      </c>
    </row>
    <row r="639" spans="1:8" x14ac:dyDescent="0.25">
      <c r="A639" s="133" t="s">
        <v>7172</v>
      </c>
      <c r="B639" s="134">
        <v>92864</v>
      </c>
      <c r="C639" s="126" t="s">
        <v>5616</v>
      </c>
      <c r="D639" s="134" t="s">
        <v>22</v>
      </c>
      <c r="E639" s="135">
        <v>87.49</v>
      </c>
      <c r="F639" s="136">
        <v>0</v>
      </c>
      <c r="G639" s="135">
        <v>100.43</v>
      </c>
      <c r="H639" s="136">
        <v>0</v>
      </c>
    </row>
    <row r="640" spans="1:8" x14ac:dyDescent="0.25">
      <c r="A640" s="133" t="s">
        <v>7172</v>
      </c>
      <c r="B640" s="134">
        <v>92848</v>
      </c>
      <c r="C640" s="126" t="s">
        <v>5600</v>
      </c>
      <c r="D640" s="134" t="s">
        <v>22</v>
      </c>
      <c r="E640" s="135">
        <v>78.180000000000007</v>
      </c>
      <c r="F640" s="136">
        <v>0</v>
      </c>
      <c r="G640" s="135">
        <v>88.23</v>
      </c>
      <c r="H640" s="136">
        <v>0</v>
      </c>
    </row>
    <row r="641" spans="1:8" x14ac:dyDescent="0.25">
      <c r="A641" s="133" t="s">
        <v>7172</v>
      </c>
      <c r="B641" s="134">
        <v>104937</v>
      </c>
      <c r="C641" s="126" t="s">
        <v>7173</v>
      </c>
      <c r="D641" s="134" t="s">
        <v>22</v>
      </c>
      <c r="E641" s="135">
        <v>0</v>
      </c>
      <c r="F641" s="136"/>
      <c r="G641" s="135">
        <v>0</v>
      </c>
      <c r="H641" s="136"/>
    </row>
    <row r="642" spans="1:8" x14ac:dyDescent="0.25">
      <c r="A642" s="133" t="s">
        <v>7172</v>
      </c>
      <c r="B642" s="134">
        <v>104933</v>
      </c>
      <c r="C642" s="126" t="s">
        <v>7174</v>
      </c>
      <c r="D642" s="134" t="s">
        <v>22</v>
      </c>
      <c r="E642" s="135">
        <v>0</v>
      </c>
      <c r="F642" s="136"/>
      <c r="G642" s="135">
        <v>0</v>
      </c>
      <c r="H642" s="136"/>
    </row>
    <row r="643" spans="1:8" x14ac:dyDescent="0.25">
      <c r="A643" s="133" t="s">
        <v>7172</v>
      </c>
      <c r="B643" s="134">
        <v>104939</v>
      </c>
      <c r="C643" s="126" t="s">
        <v>7175</v>
      </c>
      <c r="D643" s="134" t="s">
        <v>22</v>
      </c>
      <c r="E643" s="135">
        <v>0</v>
      </c>
      <c r="F643" s="136"/>
      <c r="G643" s="135">
        <v>0</v>
      </c>
      <c r="H643" s="136"/>
    </row>
    <row r="644" spans="1:8" x14ac:dyDescent="0.25">
      <c r="A644" s="133" t="s">
        <v>7172</v>
      </c>
      <c r="B644" s="134">
        <v>104935</v>
      </c>
      <c r="C644" s="126" t="s">
        <v>7176</v>
      </c>
      <c r="D644" s="134" t="s">
        <v>22</v>
      </c>
      <c r="E644" s="135">
        <v>0</v>
      </c>
      <c r="F644" s="136"/>
      <c r="G644" s="135">
        <v>0</v>
      </c>
      <c r="H644" s="136"/>
    </row>
    <row r="645" spans="1:8" x14ac:dyDescent="0.25">
      <c r="A645" s="133" t="s">
        <v>7172</v>
      </c>
      <c r="B645" s="134">
        <v>92850</v>
      </c>
      <c r="C645" s="126" t="s">
        <v>5602</v>
      </c>
      <c r="D645" s="134" t="s">
        <v>22</v>
      </c>
      <c r="E645" s="135">
        <v>21.61</v>
      </c>
      <c r="F645" s="136">
        <v>0</v>
      </c>
      <c r="G645" s="135">
        <v>24.88</v>
      </c>
      <c r="H645" s="136">
        <v>0</v>
      </c>
    </row>
    <row r="646" spans="1:8" x14ac:dyDescent="0.25">
      <c r="A646" s="133" t="s">
        <v>7172</v>
      </c>
      <c r="B646" s="134">
        <v>92834</v>
      </c>
      <c r="C646" s="126" t="s">
        <v>5586</v>
      </c>
      <c r="D646" s="134" t="s">
        <v>22</v>
      </c>
      <c r="E646" s="135">
        <v>19.27</v>
      </c>
      <c r="F646" s="136">
        <v>0</v>
      </c>
      <c r="G646" s="135">
        <v>21.81</v>
      </c>
      <c r="H646" s="136">
        <v>0</v>
      </c>
    </row>
    <row r="647" spans="1:8" x14ac:dyDescent="0.25">
      <c r="A647" s="133" t="s">
        <v>7172</v>
      </c>
      <c r="B647" s="134">
        <v>92852</v>
      </c>
      <c r="C647" s="126" t="s">
        <v>5604</v>
      </c>
      <c r="D647" s="134" t="s">
        <v>22</v>
      </c>
      <c r="E647" s="135">
        <v>28.77</v>
      </c>
      <c r="F647" s="136">
        <v>0</v>
      </c>
      <c r="G647" s="135">
        <v>33.6</v>
      </c>
      <c r="H647" s="136">
        <v>0</v>
      </c>
    </row>
    <row r="648" spans="1:8" x14ac:dyDescent="0.25">
      <c r="A648" s="133" t="s">
        <v>7172</v>
      </c>
      <c r="B648" s="134">
        <v>92836</v>
      </c>
      <c r="C648" s="126" t="s">
        <v>5588</v>
      </c>
      <c r="D648" s="134" t="s">
        <v>22</v>
      </c>
      <c r="E648" s="135">
        <v>25.43</v>
      </c>
      <c r="F648" s="136">
        <v>0</v>
      </c>
      <c r="G648" s="135">
        <v>29.24</v>
      </c>
      <c r="H648" s="136">
        <v>0</v>
      </c>
    </row>
    <row r="649" spans="1:8" x14ac:dyDescent="0.25">
      <c r="A649" s="133" t="s">
        <v>7172</v>
      </c>
      <c r="B649" s="134">
        <v>92854</v>
      </c>
      <c r="C649" s="126" t="s">
        <v>5606</v>
      </c>
      <c r="D649" s="134" t="s">
        <v>22</v>
      </c>
      <c r="E649" s="135">
        <v>36.28</v>
      </c>
      <c r="F649" s="136">
        <v>0</v>
      </c>
      <c r="G649" s="135">
        <v>42.65</v>
      </c>
      <c r="H649" s="136">
        <v>0</v>
      </c>
    </row>
    <row r="650" spans="1:8" x14ac:dyDescent="0.25">
      <c r="A650" s="133" t="s">
        <v>7172</v>
      </c>
      <c r="B650" s="134">
        <v>92838</v>
      </c>
      <c r="C650" s="126" t="s">
        <v>5590</v>
      </c>
      <c r="D650" s="134" t="s">
        <v>22</v>
      </c>
      <c r="E650" s="135">
        <v>31.96</v>
      </c>
      <c r="F650" s="136">
        <v>0</v>
      </c>
      <c r="G650" s="135">
        <v>36.979999999999997</v>
      </c>
      <c r="H650" s="136">
        <v>0</v>
      </c>
    </row>
    <row r="651" spans="1:8" x14ac:dyDescent="0.25">
      <c r="A651" s="133" t="s">
        <v>7172</v>
      </c>
      <c r="B651" s="134">
        <v>92856</v>
      </c>
      <c r="C651" s="126" t="s">
        <v>5608</v>
      </c>
      <c r="D651" s="134" t="s">
        <v>22</v>
      </c>
      <c r="E651" s="135">
        <v>44.06</v>
      </c>
      <c r="F651" s="136">
        <v>0</v>
      </c>
      <c r="G651" s="135">
        <v>51.94</v>
      </c>
      <c r="H651" s="136">
        <v>0</v>
      </c>
    </row>
    <row r="652" spans="1:8" x14ac:dyDescent="0.25">
      <c r="A652" s="133" t="s">
        <v>7172</v>
      </c>
      <c r="B652" s="134">
        <v>92840</v>
      </c>
      <c r="C652" s="126" t="s">
        <v>5592</v>
      </c>
      <c r="D652" s="134" t="s">
        <v>22</v>
      </c>
      <c r="E652" s="135">
        <v>38.74</v>
      </c>
      <c r="F652" s="136">
        <v>0</v>
      </c>
      <c r="G652" s="135">
        <v>44.95</v>
      </c>
      <c r="H652" s="136">
        <v>0</v>
      </c>
    </row>
    <row r="653" spans="1:8" x14ac:dyDescent="0.25">
      <c r="A653" s="133" t="s">
        <v>7172</v>
      </c>
      <c r="B653" s="134">
        <v>92858</v>
      </c>
      <c r="C653" s="126" t="s">
        <v>5610</v>
      </c>
      <c r="D653" s="134" t="s">
        <v>22</v>
      </c>
      <c r="E653" s="135">
        <v>54.94</v>
      </c>
      <c r="F653" s="136">
        <v>0</v>
      </c>
      <c r="G653" s="135">
        <v>64.099999999999994</v>
      </c>
      <c r="H653" s="136">
        <v>0</v>
      </c>
    </row>
    <row r="654" spans="1:8" x14ac:dyDescent="0.25">
      <c r="A654" s="133" t="s">
        <v>7172</v>
      </c>
      <c r="B654" s="134">
        <v>92842</v>
      </c>
      <c r="C654" s="126" t="s">
        <v>5594</v>
      </c>
      <c r="D654" s="134" t="s">
        <v>22</v>
      </c>
      <c r="E654" s="135">
        <v>48.61</v>
      </c>
      <c r="F654" s="136">
        <v>0</v>
      </c>
      <c r="G654" s="135">
        <v>55.81</v>
      </c>
      <c r="H654" s="136">
        <v>0</v>
      </c>
    </row>
    <row r="655" spans="1:8" x14ac:dyDescent="0.25">
      <c r="A655" s="133" t="s">
        <v>7172</v>
      </c>
      <c r="B655" s="134">
        <v>92860</v>
      </c>
      <c r="C655" s="126" t="s">
        <v>5612</v>
      </c>
      <c r="D655" s="134" t="s">
        <v>22</v>
      </c>
      <c r="E655" s="135">
        <v>65.11</v>
      </c>
      <c r="F655" s="136">
        <v>0</v>
      </c>
      <c r="G655" s="135">
        <v>75.58</v>
      </c>
      <c r="H655" s="136">
        <v>0</v>
      </c>
    </row>
    <row r="656" spans="1:8" x14ac:dyDescent="0.25">
      <c r="A656" s="133" t="s">
        <v>7172</v>
      </c>
      <c r="B656" s="134">
        <v>92844</v>
      </c>
      <c r="C656" s="126" t="s">
        <v>5596</v>
      </c>
      <c r="D656" s="134" t="s">
        <v>22</v>
      </c>
      <c r="E656" s="135">
        <v>57.78</v>
      </c>
      <c r="F656" s="136">
        <v>0</v>
      </c>
      <c r="G656" s="135">
        <v>65.989999999999995</v>
      </c>
      <c r="H656" s="136">
        <v>0</v>
      </c>
    </row>
    <row r="657" spans="1:8" x14ac:dyDescent="0.25">
      <c r="A657" s="133" t="s">
        <v>7172</v>
      </c>
      <c r="B657" s="134">
        <v>92862</v>
      </c>
      <c r="C657" s="126" t="s">
        <v>5614</v>
      </c>
      <c r="D657" s="134" t="s">
        <v>22</v>
      </c>
      <c r="E657" s="135">
        <v>74.599999999999994</v>
      </c>
      <c r="F657" s="136">
        <v>0</v>
      </c>
      <c r="G657" s="135">
        <v>86.44</v>
      </c>
      <c r="H657" s="136">
        <v>0</v>
      </c>
    </row>
    <row r="658" spans="1:8" x14ac:dyDescent="0.25">
      <c r="A658" s="133" t="s">
        <v>7172</v>
      </c>
      <c r="B658" s="134">
        <v>92846</v>
      </c>
      <c r="C658" s="126" t="s">
        <v>5598</v>
      </c>
      <c r="D658" s="134" t="s">
        <v>22</v>
      </c>
      <c r="E658" s="135">
        <v>66.28</v>
      </c>
      <c r="F658" s="136">
        <v>0</v>
      </c>
      <c r="G658" s="135">
        <v>75.540000000000006</v>
      </c>
      <c r="H658" s="136">
        <v>0</v>
      </c>
    </row>
    <row r="659" spans="1:8" x14ac:dyDescent="0.25">
      <c r="A659" s="133" t="s">
        <v>7172</v>
      </c>
      <c r="B659" s="134">
        <v>92828</v>
      </c>
      <c r="C659" s="126" t="s">
        <v>5650</v>
      </c>
      <c r="D659" s="134" t="s">
        <v>22</v>
      </c>
      <c r="E659" s="135">
        <v>102.21</v>
      </c>
      <c r="F659" s="136">
        <v>0</v>
      </c>
      <c r="G659" s="135">
        <v>130.80000000000001</v>
      </c>
      <c r="H659" s="136">
        <v>0</v>
      </c>
    </row>
    <row r="660" spans="1:8" x14ac:dyDescent="0.25">
      <c r="A660" s="133" t="s">
        <v>7172</v>
      </c>
      <c r="B660" s="134">
        <v>92815</v>
      </c>
      <c r="C660" s="126" t="s">
        <v>5638</v>
      </c>
      <c r="D660" s="134" t="s">
        <v>22</v>
      </c>
      <c r="E660" s="135">
        <v>92.9</v>
      </c>
      <c r="F660" s="136">
        <v>0</v>
      </c>
      <c r="G660" s="135">
        <v>118.59</v>
      </c>
      <c r="H660" s="136">
        <v>0</v>
      </c>
    </row>
    <row r="661" spans="1:8" x14ac:dyDescent="0.25">
      <c r="A661" s="133" t="s">
        <v>7172</v>
      </c>
      <c r="B661" s="134">
        <v>92830</v>
      </c>
      <c r="C661" s="126" t="s">
        <v>5652</v>
      </c>
      <c r="D661" s="134" t="s">
        <v>22</v>
      </c>
      <c r="E661" s="135">
        <v>126.31</v>
      </c>
      <c r="F661" s="136">
        <v>0</v>
      </c>
      <c r="G661" s="135">
        <v>160.82</v>
      </c>
      <c r="H661" s="136">
        <v>0</v>
      </c>
    </row>
    <row r="662" spans="1:8" x14ac:dyDescent="0.25">
      <c r="A662" s="133" t="s">
        <v>7172</v>
      </c>
      <c r="B662" s="134">
        <v>92817</v>
      </c>
      <c r="C662" s="126" t="s">
        <v>5640</v>
      </c>
      <c r="D662" s="134" t="s">
        <v>22</v>
      </c>
      <c r="E662" s="135">
        <v>115.02</v>
      </c>
      <c r="F662" s="136">
        <v>0</v>
      </c>
      <c r="G662" s="135">
        <v>145.99</v>
      </c>
      <c r="H662" s="136">
        <v>0</v>
      </c>
    </row>
    <row r="663" spans="1:8" x14ac:dyDescent="0.25">
      <c r="A663" s="133" t="s">
        <v>7172</v>
      </c>
      <c r="B663" s="134">
        <v>92832</v>
      </c>
      <c r="C663" s="126" t="s">
        <v>5654</v>
      </c>
      <c r="D663" s="134" t="s">
        <v>22</v>
      </c>
      <c r="E663" s="135">
        <v>164.31</v>
      </c>
      <c r="F663" s="136">
        <v>0</v>
      </c>
      <c r="G663" s="135">
        <v>207.67</v>
      </c>
      <c r="H663" s="136">
        <v>0</v>
      </c>
    </row>
    <row r="664" spans="1:8" x14ac:dyDescent="0.25">
      <c r="A664" s="133" t="s">
        <v>7172</v>
      </c>
      <c r="B664" s="134">
        <v>92819</v>
      </c>
      <c r="C664" s="126" t="s">
        <v>5642</v>
      </c>
      <c r="D664" s="134" t="s">
        <v>22</v>
      </c>
      <c r="E664" s="135">
        <v>150.01</v>
      </c>
      <c r="F664" s="136">
        <v>0</v>
      </c>
      <c r="G664" s="135">
        <v>188.93</v>
      </c>
      <c r="H664" s="136">
        <v>0</v>
      </c>
    </row>
    <row r="665" spans="1:8" x14ac:dyDescent="0.25">
      <c r="A665" s="133" t="s">
        <v>7172</v>
      </c>
      <c r="B665" s="134">
        <v>92820</v>
      </c>
      <c r="C665" s="126" t="s">
        <v>5643</v>
      </c>
      <c r="D665" s="134" t="s">
        <v>22</v>
      </c>
      <c r="E665" s="135">
        <v>25.69</v>
      </c>
      <c r="F665" s="136">
        <v>0</v>
      </c>
      <c r="G665" s="135">
        <v>33.54</v>
      </c>
      <c r="H665" s="136">
        <v>0</v>
      </c>
    </row>
    <row r="666" spans="1:8" x14ac:dyDescent="0.25">
      <c r="A666" s="133" t="s">
        <v>7172</v>
      </c>
      <c r="B666" s="134">
        <v>92808</v>
      </c>
      <c r="C666" s="126" t="s">
        <v>5631</v>
      </c>
      <c r="D666" s="134" t="s">
        <v>22</v>
      </c>
      <c r="E666" s="135">
        <v>23.34</v>
      </c>
      <c r="F666" s="136">
        <v>0</v>
      </c>
      <c r="G666" s="135">
        <v>30.46</v>
      </c>
      <c r="H666" s="136">
        <v>0</v>
      </c>
    </row>
    <row r="667" spans="1:8" x14ac:dyDescent="0.25">
      <c r="A667" s="133" t="s">
        <v>7172</v>
      </c>
      <c r="B667" s="134">
        <v>92821</v>
      </c>
      <c r="C667" s="126" t="s">
        <v>5644</v>
      </c>
      <c r="D667" s="134" t="s">
        <v>22</v>
      </c>
      <c r="E667" s="135">
        <v>35.82</v>
      </c>
      <c r="F667" s="136">
        <v>0</v>
      </c>
      <c r="G667" s="135">
        <v>46.65</v>
      </c>
      <c r="H667" s="136">
        <v>0</v>
      </c>
    </row>
    <row r="668" spans="1:8" x14ac:dyDescent="0.25">
      <c r="A668" s="133" t="s">
        <v>7172</v>
      </c>
      <c r="B668" s="134">
        <v>92809</v>
      </c>
      <c r="C668" s="126" t="s">
        <v>5632</v>
      </c>
      <c r="D668" s="134" t="s">
        <v>22</v>
      </c>
      <c r="E668" s="135">
        <v>32.5</v>
      </c>
      <c r="F668" s="136">
        <v>0</v>
      </c>
      <c r="G668" s="135">
        <v>42.27</v>
      </c>
      <c r="H668" s="136">
        <v>0</v>
      </c>
    </row>
    <row r="669" spans="1:8" x14ac:dyDescent="0.25">
      <c r="A669" s="133" t="s">
        <v>7172</v>
      </c>
      <c r="B669" s="134">
        <v>92822</v>
      </c>
      <c r="C669" s="126" t="s">
        <v>5645</v>
      </c>
      <c r="D669" s="134" t="s">
        <v>22</v>
      </c>
      <c r="E669" s="135">
        <v>46.3</v>
      </c>
      <c r="F669" s="136">
        <v>0</v>
      </c>
      <c r="G669" s="135">
        <v>60.09</v>
      </c>
      <c r="H669" s="136">
        <v>0</v>
      </c>
    </row>
    <row r="670" spans="1:8" x14ac:dyDescent="0.25">
      <c r="A670" s="133" t="s">
        <v>7172</v>
      </c>
      <c r="B670" s="134">
        <v>92810</v>
      </c>
      <c r="C670" s="126" t="s">
        <v>5633</v>
      </c>
      <c r="D670" s="134" t="s">
        <v>22</v>
      </c>
      <c r="E670" s="135">
        <v>41.97</v>
      </c>
      <c r="F670" s="136">
        <v>0</v>
      </c>
      <c r="G670" s="135">
        <v>54.4</v>
      </c>
      <c r="H670" s="136">
        <v>0</v>
      </c>
    </row>
    <row r="671" spans="1:8" x14ac:dyDescent="0.25">
      <c r="A671" s="133" t="s">
        <v>7172</v>
      </c>
      <c r="B671" s="134">
        <v>92824</v>
      </c>
      <c r="C671" s="126" t="s">
        <v>5646</v>
      </c>
      <c r="D671" s="134" t="s">
        <v>22</v>
      </c>
      <c r="E671" s="135">
        <v>56.96</v>
      </c>
      <c r="F671" s="136">
        <v>0</v>
      </c>
      <c r="G671" s="135">
        <v>73.7</v>
      </c>
      <c r="H671" s="136">
        <v>0</v>
      </c>
    </row>
    <row r="672" spans="1:8" x14ac:dyDescent="0.25">
      <c r="A672" s="133" t="s">
        <v>7172</v>
      </c>
      <c r="B672" s="134">
        <v>92811</v>
      </c>
      <c r="C672" s="126" t="s">
        <v>5634</v>
      </c>
      <c r="D672" s="134" t="s">
        <v>22</v>
      </c>
      <c r="E672" s="135">
        <v>51.65</v>
      </c>
      <c r="F672" s="136">
        <v>0</v>
      </c>
      <c r="G672" s="135">
        <v>66.75</v>
      </c>
      <c r="H672" s="136">
        <v>0</v>
      </c>
    </row>
    <row r="673" spans="1:8" x14ac:dyDescent="0.25">
      <c r="A673" s="133" t="s">
        <v>7172</v>
      </c>
      <c r="B673" s="134">
        <v>92825</v>
      </c>
      <c r="C673" s="126" t="s">
        <v>5647</v>
      </c>
      <c r="D673" s="134" t="s">
        <v>22</v>
      </c>
      <c r="E673" s="135">
        <v>67.900000000000006</v>
      </c>
      <c r="F673" s="136">
        <v>0</v>
      </c>
      <c r="G673" s="135">
        <v>87.61</v>
      </c>
      <c r="H673" s="136">
        <v>0</v>
      </c>
    </row>
    <row r="674" spans="1:8" x14ac:dyDescent="0.25">
      <c r="A674" s="133" t="s">
        <v>7172</v>
      </c>
      <c r="B674" s="134">
        <v>92812</v>
      </c>
      <c r="C674" s="126" t="s">
        <v>5635</v>
      </c>
      <c r="D674" s="134" t="s">
        <v>22</v>
      </c>
      <c r="E674" s="135">
        <v>61.58</v>
      </c>
      <c r="F674" s="136">
        <v>0</v>
      </c>
      <c r="G674" s="135">
        <v>79.319999999999993</v>
      </c>
      <c r="H674" s="136">
        <v>0</v>
      </c>
    </row>
    <row r="675" spans="1:8" x14ac:dyDescent="0.25">
      <c r="A675" s="133" t="s">
        <v>7172</v>
      </c>
      <c r="B675" s="134">
        <v>92826</v>
      </c>
      <c r="C675" s="126" t="s">
        <v>5648</v>
      </c>
      <c r="D675" s="134" t="s">
        <v>22</v>
      </c>
      <c r="E675" s="135">
        <v>79.08</v>
      </c>
      <c r="F675" s="136">
        <v>0</v>
      </c>
      <c r="G675" s="135">
        <v>101.76</v>
      </c>
      <c r="H675" s="136">
        <v>0</v>
      </c>
    </row>
    <row r="676" spans="1:8" x14ac:dyDescent="0.25">
      <c r="A676" s="133" t="s">
        <v>7172</v>
      </c>
      <c r="B676" s="134">
        <v>92813</v>
      </c>
      <c r="C676" s="126" t="s">
        <v>5636</v>
      </c>
      <c r="D676" s="134" t="s">
        <v>22</v>
      </c>
      <c r="E676" s="135">
        <v>71.78</v>
      </c>
      <c r="F676" s="136">
        <v>0</v>
      </c>
      <c r="G676" s="135">
        <v>92.2</v>
      </c>
      <c r="H676" s="136">
        <v>0</v>
      </c>
    </row>
    <row r="677" spans="1:8" x14ac:dyDescent="0.25">
      <c r="A677" s="133" t="s">
        <v>7172</v>
      </c>
      <c r="B677" s="134">
        <v>92827</v>
      </c>
      <c r="C677" s="126" t="s">
        <v>5649</v>
      </c>
      <c r="D677" s="134" t="s">
        <v>22</v>
      </c>
      <c r="E677" s="135">
        <v>90.57</v>
      </c>
      <c r="F677" s="136">
        <v>0</v>
      </c>
      <c r="G677" s="135">
        <v>116.2</v>
      </c>
      <c r="H677" s="136">
        <v>0</v>
      </c>
    </row>
    <row r="678" spans="1:8" x14ac:dyDescent="0.25">
      <c r="A678" s="133" t="s">
        <v>7172</v>
      </c>
      <c r="B678" s="134">
        <v>92814</v>
      </c>
      <c r="C678" s="126" t="s">
        <v>5637</v>
      </c>
      <c r="D678" s="134" t="s">
        <v>22</v>
      </c>
      <c r="E678" s="135">
        <v>82.23</v>
      </c>
      <c r="F678" s="136">
        <v>0</v>
      </c>
      <c r="G678" s="135">
        <v>105.27</v>
      </c>
      <c r="H678" s="136">
        <v>0</v>
      </c>
    </row>
    <row r="679" spans="1:8" x14ac:dyDescent="0.25">
      <c r="A679" s="133" t="s">
        <v>7172</v>
      </c>
      <c r="B679" s="134">
        <v>95570</v>
      </c>
      <c r="C679" s="126" t="s">
        <v>5660</v>
      </c>
      <c r="D679" s="134" t="s">
        <v>22</v>
      </c>
      <c r="E679" s="135">
        <v>95.73</v>
      </c>
      <c r="F679" s="136">
        <v>0.73160000000000003</v>
      </c>
      <c r="G679" s="135">
        <v>103.58</v>
      </c>
      <c r="H679" s="136">
        <v>0</v>
      </c>
    </row>
    <row r="680" spans="1:8" x14ac:dyDescent="0.25">
      <c r="A680" s="133" t="s">
        <v>7172</v>
      </c>
      <c r="B680" s="134">
        <v>95567</v>
      </c>
      <c r="C680" s="126" t="s">
        <v>5657</v>
      </c>
      <c r="D680" s="134" t="s">
        <v>22</v>
      </c>
      <c r="E680" s="135">
        <v>93.38</v>
      </c>
      <c r="F680" s="136">
        <v>0.75009999999999999</v>
      </c>
      <c r="G680" s="135">
        <v>100.5</v>
      </c>
      <c r="H680" s="136">
        <v>0</v>
      </c>
    </row>
    <row r="681" spans="1:8" x14ac:dyDescent="0.25">
      <c r="A681" s="133" t="s">
        <v>7172</v>
      </c>
      <c r="B681" s="134">
        <v>95571</v>
      </c>
      <c r="C681" s="126" t="s">
        <v>5661</v>
      </c>
      <c r="D681" s="134" t="s">
        <v>22</v>
      </c>
      <c r="E681" s="135">
        <v>118.58</v>
      </c>
      <c r="F681" s="136">
        <v>0.69789999999999996</v>
      </c>
      <c r="G681" s="135">
        <v>129.41</v>
      </c>
      <c r="H681" s="136">
        <v>0</v>
      </c>
    </row>
    <row r="682" spans="1:8" x14ac:dyDescent="0.25">
      <c r="A682" s="133" t="s">
        <v>7172</v>
      </c>
      <c r="B682" s="134">
        <v>95568</v>
      </c>
      <c r="C682" s="126" t="s">
        <v>5658</v>
      </c>
      <c r="D682" s="134" t="s">
        <v>22</v>
      </c>
      <c r="E682" s="135">
        <v>115.26</v>
      </c>
      <c r="F682" s="136">
        <v>0.71799999999999997</v>
      </c>
      <c r="G682" s="135">
        <v>125.03</v>
      </c>
      <c r="H682" s="136">
        <v>0</v>
      </c>
    </row>
    <row r="683" spans="1:8" x14ac:dyDescent="0.25">
      <c r="A683" s="133" t="s">
        <v>7172</v>
      </c>
      <c r="B683" s="134">
        <v>95572</v>
      </c>
      <c r="C683" s="126" t="s">
        <v>5662</v>
      </c>
      <c r="D683" s="134" t="s">
        <v>22</v>
      </c>
      <c r="E683" s="135">
        <v>169.47</v>
      </c>
      <c r="F683" s="136">
        <v>0.7268</v>
      </c>
      <c r="G683" s="135">
        <v>183.26</v>
      </c>
      <c r="H683" s="136">
        <v>0</v>
      </c>
    </row>
    <row r="684" spans="1:8" x14ac:dyDescent="0.25">
      <c r="A684" s="133" t="s">
        <v>7172</v>
      </c>
      <c r="B684" s="134">
        <v>95569</v>
      </c>
      <c r="C684" s="126" t="s">
        <v>5659</v>
      </c>
      <c r="D684" s="134" t="s">
        <v>22</v>
      </c>
      <c r="E684" s="135">
        <v>165.14</v>
      </c>
      <c r="F684" s="136">
        <v>0.74590000000000001</v>
      </c>
      <c r="G684" s="135">
        <v>177.57</v>
      </c>
      <c r="H684" s="136">
        <v>0</v>
      </c>
    </row>
    <row r="685" spans="1:8" x14ac:dyDescent="0.25">
      <c r="A685" s="133" t="s">
        <v>7172</v>
      </c>
      <c r="B685" s="134">
        <v>92863</v>
      </c>
      <c r="C685" s="126" t="s">
        <v>5615</v>
      </c>
      <c r="D685" s="134" t="s">
        <v>22</v>
      </c>
      <c r="E685" s="135">
        <v>1129.72</v>
      </c>
      <c r="F685" s="136">
        <v>0</v>
      </c>
      <c r="G685" s="135">
        <v>1173.31</v>
      </c>
      <c r="H685" s="136">
        <v>0</v>
      </c>
    </row>
    <row r="686" spans="1:8" x14ac:dyDescent="0.25">
      <c r="A686" s="133" t="s">
        <v>7172</v>
      </c>
      <c r="B686" s="134">
        <v>92847</v>
      </c>
      <c r="C686" s="126" t="s">
        <v>5599</v>
      </c>
      <c r="D686" s="134" t="s">
        <v>22</v>
      </c>
      <c r="E686" s="135">
        <v>1120.4100000000001</v>
      </c>
      <c r="F686" s="136">
        <v>0</v>
      </c>
      <c r="G686" s="135">
        <v>1161.1099999999999</v>
      </c>
      <c r="H686" s="136">
        <v>0</v>
      </c>
    </row>
    <row r="687" spans="1:8" x14ac:dyDescent="0.25">
      <c r="A687" s="133" t="s">
        <v>7172</v>
      </c>
      <c r="B687" s="134">
        <v>104936</v>
      </c>
      <c r="C687" s="126" t="s">
        <v>7177</v>
      </c>
      <c r="D687" s="134" t="s">
        <v>22</v>
      </c>
      <c r="E687" s="135">
        <v>0</v>
      </c>
      <c r="F687" s="136"/>
      <c r="G687" s="135">
        <v>0</v>
      </c>
      <c r="H687" s="136"/>
    </row>
    <row r="688" spans="1:8" x14ac:dyDescent="0.25">
      <c r="A688" s="133" t="s">
        <v>7172</v>
      </c>
      <c r="B688" s="134">
        <v>104932</v>
      </c>
      <c r="C688" s="126" t="s">
        <v>7178</v>
      </c>
      <c r="D688" s="134" t="s">
        <v>22</v>
      </c>
      <c r="E688" s="135">
        <v>0</v>
      </c>
      <c r="F688" s="136"/>
      <c r="G688" s="135">
        <v>0</v>
      </c>
      <c r="H688" s="136"/>
    </row>
    <row r="689" spans="1:8" x14ac:dyDescent="0.25">
      <c r="A689" s="133" t="s">
        <v>7172</v>
      </c>
      <c r="B689" s="134">
        <v>104938</v>
      </c>
      <c r="C689" s="126" t="s">
        <v>7179</v>
      </c>
      <c r="D689" s="134" t="s">
        <v>22</v>
      </c>
      <c r="E689" s="135">
        <v>0</v>
      </c>
      <c r="F689" s="136"/>
      <c r="G689" s="135">
        <v>0</v>
      </c>
      <c r="H689" s="136"/>
    </row>
    <row r="690" spans="1:8" x14ac:dyDescent="0.25">
      <c r="A690" s="133" t="s">
        <v>7172</v>
      </c>
      <c r="B690" s="134">
        <v>104934</v>
      </c>
      <c r="C690" s="126" t="s">
        <v>7180</v>
      </c>
      <c r="D690" s="134" t="s">
        <v>22</v>
      </c>
      <c r="E690" s="135">
        <v>0</v>
      </c>
      <c r="F690" s="136"/>
      <c r="G690" s="135">
        <v>0</v>
      </c>
      <c r="H690" s="136"/>
    </row>
    <row r="691" spans="1:8" x14ac:dyDescent="0.25">
      <c r="A691" s="133" t="s">
        <v>7172</v>
      </c>
      <c r="B691" s="134">
        <v>92849</v>
      </c>
      <c r="C691" s="126" t="s">
        <v>5601</v>
      </c>
      <c r="D691" s="134" t="s">
        <v>22</v>
      </c>
      <c r="E691" s="135">
        <v>239.67</v>
      </c>
      <c r="F691" s="136">
        <v>0</v>
      </c>
      <c r="G691" s="135">
        <v>249.35</v>
      </c>
      <c r="H691" s="136">
        <v>0</v>
      </c>
    </row>
    <row r="692" spans="1:8" x14ac:dyDescent="0.25">
      <c r="A692" s="133" t="s">
        <v>7172</v>
      </c>
      <c r="B692" s="134">
        <v>92833</v>
      </c>
      <c r="C692" s="126" t="s">
        <v>5585</v>
      </c>
      <c r="D692" s="134" t="s">
        <v>22</v>
      </c>
      <c r="E692" s="135">
        <v>237.33</v>
      </c>
      <c r="F692" s="136">
        <v>0</v>
      </c>
      <c r="G692" s="135">
        <v>246.28</v>
      </c>
      <c r="H692" s="136">
        <v>0</v>
      </c>
    </row>
    <row r="693" spans="1:8" x14ac:dyDescent="0.25">
      <c r="A693" s="133" t="s">
        <v>7172</v>
      </c>
      <c r="B693" s="134">
        <v>92851</v>
      </c>
      <c r="C693" s="126" t="s">
        <v>5603</v>
      </c>
      <c r="D693" s="134" t="s">
        <v>22</v>
      </c>
      <c r="E693" s="135">
        <v>252.42</v>
      </c>
      <c r="F693" s="136">
        <v>0</v>
      </c>
      <c r="G693" s="135">
        <v>263.82</v>
      </c>
      <c r="H693" s="136">
        <v>0</v>
      </c>
    </row>
    <row r="694" spans="1:8" x14ac:dyDescent="0.25">
      <c r="A694" s="133" t="s">
        <v>7172</v>
      </c>
      <c r="B694" s="134">
        <v>92835</v>
      </c>
      <c r="C694" s="126" t="s">
        <v>5587</v>
      </c>
      <c r="D694" s="134" t="s">
        <v>22</v>
      </c>
      <c r="E694" s="135">
        <v>249.08</v>
      </c>
      <c r="F694" s="136">
        <v>0</v>
      </c>
      <c r="G694" s="135">
        <v>259.45999999999998</v>
      </c>
      <c r="H694" s="136">
        <v>0</v>
      </c>
    </row>
    <row r="695" spans="1:8" x14ac:dyDescent="0.25">
      <c r="A695" s="133" t="s">
        <v>7172</v>
      </c>
      <c r="B695" s="134">
        <v>92853</v>
      </c>
      <c r="C695" s="126" t="s">
        <v>5605</v>
      </c>
      <c r="D695" s="134" t="s">
        <v>22</v>
      </c>
      <c r="E695" s="135">
        <v>450.04</v>
      </c>
      <c r="F695" s="136">
        <v>0</v>
      </c>
      <c r="G695" s="135">
        <v>468.57</v>
      </c>
      <c r="H695" s="136">
        <v>0</v>
      </c>
    </row>
    <row r="696" spans="1:8" x14ac:dyDescent="0.25">
      <c r="A696" s="133" t="s">
        <v>7172</v>
      </c>
      <c r="B696" s="134">
        <v>92837</v>
      </c>
      <c r="C696" s="126" t="s">
        <v>5589</v>
      </c>
      <c r="D696" s="134" t="s">
        <v>22</v>
      </c>
      <c r="E696" s="135">
        <v>445.72</v>
      </c>
      <c r="F696" s="136">
        <v>0</v>
      </c>
      <c r="G696" s="135">
        <v>462.9</v>
      </c>
      <c r="H696" s="136">
        <v>0</v>
      </c>
    </row>
    <row r="697" spans="1:8" x14ac:dyDescent="0.25">
      <c r="A697" s="133" t="s">
        <v>7172</v>
      </c>
      <c r="B697" s="134">
        <v>92855</v>
      </c>
      <c r="C697" s="126" t="s">
        <v>5607</v>
      </c>
      <c r="D697" s="134" t="s">
        <v>22</v>
      </c>
      <c r="E697" s="135">
        <v>551.75</v>
      </c>
      <c r="F697" s="136">
        <v>0</v>
      </c>
      <c r="G697" s="135">
        <v>574.57000000000005</v>
      </c>
      <c r="H697" s="136">
        <v>0</v>
      </c>
    </row>
    <row r="698" spans="1:8" x14ac:dyDescent="0.25">
      <c r="A698" s="133" t="s">
        <v>7172</v>
      </c>
      <c r="B698" s="134">
        <v>92839</v>
      </c>
      <c r="C698" s="126" t="s">
        <v>5591</v>
      </c>
      <c r="D698" s="134" t="s">
        <v>22</v>
      </c>
      <c r="E698" s="135">
        <v>546.42999999999995</v>
      </c>
      <c r="F698" s="136">
        <v>0</v>
      </c>
      <c r="G698" s="135">
        <v>567.58000000000004</v>
      </c>
      <c r="H698" s="136">
        <v>0</v>
      </c>
    </row>
    <row r="699" spans="1:8" x14ac:dyDescent="0.25">
      <c r="A699" s="133" t="s">
        <v>7172</v>
      </c>
      <c r="B699" s="134">
        <v>92857</v>
      </c>
      <c r="C699" s="126" t="s">
        <v>5609</v>
      </c>
      <c r="D699" s="134" t="s">
        <v>22</v>
      </c>
      <c r="E699" s="135">
        <v>718.07</v>
      </c>
      <c r="F699" s="136">
        <v>0</v>
      </c>
      <c r="G699" s="135">
        <v>746.74</v>
      </c>
      <c r="H699" s="136">
        <v>0</v>
      </c>
    </row>
    <row r="700" spans="1:8" x14ac:dyDescent="0.25">
      <c r="A700" s="133" t="s">
        <v>7172</v>
      </c>
      <c r="B700" s="134">
        <v>92841</v>
      </c>
      <c r="C700" s="126" t="s">
        <v>5593</v>
      </c>
      <c r="D700" s="134" t="s">
        <v>22</v>
      </c>
      <c r="E700" s="135">
        <v>711.74</v>
      </c>
      <c r="F700" s="136">
        <v>0</v>
      </c>
      <c r="G700" s="135">
        <v>738.45</v>
      </c>
      <c r="H700" s="136">
        <v>0</v>
      </c>
    </row>
    <row r="701" spans="1:8" x14ac:dyDescent="0.25">
      <c r="A701" s="133" t="s">
        <v>7172</v>
      </c>
      <c r="B701" s="134">
        <v>92859</v>
      </c>
      <c r="C701" s="126" t="s">
        <v>5611</v>
      </c>
      <c r="D701" s="134" t="s">
        <v>22</v>
      </c>
      <c r="E701" s="135">
        <v>742.9</v>
      </c>
      <c r="F701" s="136">
        <v>0</v>
      </c>
      <c r="G701" s="135">
        <v>773.3</v>
      </c>
      <c r="H701" s="136">
        <v>0</v>
      </c>
    </row>
    <row r="702" spans="1:8" x14ac:dyDescent="0.25">
      <c r="A702" s="133" t="s">
        <v>7172</v>
      </c>
      <c r="B702" s="134">
        <v>92843</v>
      </c>
      <c r="C702" s="126" t="s">
        <v>5595</v>
      </c>
      <c r="D702" s="134" t="s">
        <v>22</v>
      </c>
      <c r="E702" s="135">
        <v>735.57</v>
      </c>
      <c r="F702" s="136">
        <v>0</v>
      </c>
      <c r="G702" s="135">
        <v>763.71</v>
      </c>
      <c r="H702" s="136">
        <v>0</v>
      </c>
    </row>
    <row r="703" spans="1:8" x14ac:dyDescent="0.25">
      <c r="A703" s="133" t="s">
        <v>7172</v>
      </c>
      <c r="B703" s="134">
        <v>92861</v>
      </c>
      <c r="C703" s="126" t="s">
        <v>5613</v>
      </c>
      <c r="D703" s="134" t="s">
        <v>22</v>
      </c>
      <c r="E703" s="135">
        <v>1102.3</v>
      </c>
      <c r="F703" s="136">
        <v>0</v>
      </c>
      <c r="G703" s="135">
        <v>1144.3599999999999</v>
      </c>
      <c r="H703" s="136">
        <v>0</v>
      </c>
    </row>
    <row r="704" spans="1:8" x14ac:dyDescent="0.25">
      <c r="A704" s="133" t="s">
        <v>7172</v>
      </c>
      <c r="B704" s="134">
        <v>92845</v>
      </c>
      <c r="C704" s="126" t="s">
        <v>5597</v>
      </c>
      <c r="D704" s="134" t="s">
        <v>22</v>
      </c>
      <c r="E704" s="135">
        <v>1093.98</v>
      </c>
      <c r="F704" s="136">
        <v>0</v>
      </c>
      <c r="G704" s="135">
        <v>1133.46</v>
      </c>
      <c r="H704" s="136">
        <v>0</v>
      </c>
    </row>
    <row r="705" spans="1:8" x14ac:dyDescent="0.25">
      <c r="A705" s="133" t="s">
        <v>7172</v>
      </c>
      <c r="B705" s="134">
        <v>92226</v>
      </c>
      <c r="C705" s="126" t="s">
        <v>5630</v>
      </c>
      <c r="D705" s="134" t="s">
        <v>22</v>
      </c>
      <c r="E705" s="135">
        <v>621.09</v>
      </c>
      <c r="F705" s="136">
        <v>0</v>
      </c>
      <c r="G705" s="135">
        <v>664.93</v>
      </c>
      <c r="H705" s="136">
        <v>0</v>
      </c>
    </row>
    <row r="706" spans="1:8" x14ac:dyDescent="0.25">
      <c r="A706" s="133" t="s">
        <v>7172</v>
      </c>
      <c r="B706" s="134">
        <v>92216</v>
      </c>
      <c r="C706" s="126" t="s">
        <v>5623</v>
      </c>
      <c r="D706" s="134" t="s">
        <v>22</v>
      </c>
      <c r="E706" s="135">
        <v>611.78</v>
      </c>
      <c r="F706" s="136">
        <v>0</v>
      </c>
      <c r="G706" s="135">
        <v>652.72</v>
      </c>
      <c r="H706" s="136">
        <v>0</v>
      </c>
    </row>
    <row r="707" spans="1:8" x14ac:dyDescent="0.25">
      <c r="A707" s="133" t="s">
        <v>7172</v>
      </c>
      <c r="B707" s="134">
        <v>92829</v>
      </c>
      <c r="C707" s="126" t="s">
        <v>5651</v>
      </c>
      <c r="D707" s="134" t="s">
        <v>22</v>
      </c>
      <c r="E707" s="135">
        <v>901.27</v>
      </c>
      <c r="F707" s="136">
        <v>0</v>
      </c>
      <c r="G707" s="135">
        <v>958.57</v>
      </c>
      <c r="H707" s="136">
        <v>0</v>
      </c>
    </row>
    <row r="708" spans="1:8" x14ac:dyDescent="0.25">
      <c r="A708" s="133" t="s">
        <v>7172</v>
      </c>
      <c r="B708" s="134">
        <v>92816</v>
      </c>
      <c r="C708" s="126" t="s">
        <v>5639</v>
      </c>
      <c r="D708" s="134" t="s">
        <v>22</v>
      </c>
      <c r="E708" s="135">
        <v>889.98</v>
      </c>
      <c r="F708" s="136">
        <v>0</v>
      </c>
      <c r="G708" s="135">
        <v>943.74</v>
      </c>
      <c r="H708" s="136">
        <v>0</v>
      </c>
    </row>
    <row r="709" spans="1:8" x14ac:dyDescent="0.25">
      <c r="A709" s="133" t="s">
        <v>7172</v>
      </c>
      <c r="B709" s="134">
        <v>92831</v>
      </c>
      <c r="C709" s="126" t="s">
        <v>5653</v>
      </c>
      <c r="D709" s="134" t="s">
        <v>22</v>
      </c>
      <c r="E709" s="135">
        <v>1287.06</v>
      </c>
      <c r="F709" s="136">
        <v>0</v>
      </c>
      <c r="G709" s="135">
        <v>1363.44</v>
      </c>
      <c r="H709" s="136">
        <v>0</v>
      </c>
    </row>
    <row r="710" spans="1:8" x14ac:dyDescent="0.25">
      <c r="A710" s="133" t="s">
        <v>7172</v>
      </c>
      <c r="B710" s="134">
        <v>92818</v>
      </c>
      <c r="C710" s="126" t="s">
        <v>5641</v>
      </c>
      <c r="D710" s="134" t="s">
        <v>22</v>
      </c>
      <c r="E710" s="135">
        <v>1272.76</v>
      </c>
      <c r="F710" s="136">
        <v>0</v>
      </c>
      <c r="G710" s="135">
        <v>1344.7</v>
      </c>
      <c r="H710" s="136">
        <v>0</v>
      </c>
    </row>
    <row r="711" spans="1:8" x14ac:dyDescent="0.25">
      <c r="A711" s="133" t="s">
        <v>7172</v>
      </c>
      <c r="B711" s="134">
        <v>95566</v>
      </c>
      <c r="C711" s="126" t="s">
        <v>5656</v>
      </c>
      <c r="D711" s="134" t="s">
        <v>22</v>
      </c>
      <c r="E711" s="135">
        <v>147.58000000000001</v>
      </c>
      <c r="F711" s="136">
        <v>0</v>
      </c>
      <c r="G711" s="135">
        <v>159.01</v>
      </c>
      <c r="H711" s="136">
        <v>0</v>
      </c>
    </row>
    <row r="712" spans="1:8" x14ac:dyDescent="0.25">
      <c r="A712" s="133" t="s">
        <v>7172</v>
      </c>
      <c r="B712" s="134">
        <v>95565</v>
      </c>
      <c r="C712" s="126" t="s">
        <v>5655</v>
      </c>
      <c r="D712" s="134" t="s">
        <v>22</v>
      </c>
      <c r="E712" s="135">
        <v>145.22999999999999</v>
      </c>
      <c r="F712" s="136">
        <v>0</v>
      </c>
      <c r="G712" s="135">
        <v>155.93</v>
      </c>
      <c r="H712" s="136">
        <v>0</v>
      </c>
    </row>
    <row r="713" spans="1:8" x14ac:dyDescent="0.25">
      <c r="A713" s="133" t="s">
        <v>7172</v>
      </c>
      <c r="B713" s="134">
        <v>92219</v>
      </c>
      <c r="C713" s="126" t="s">
        <v>5624</v>
      </c>
      <c r="D713" s="134" t="s">
        <v>22</v>
      </c>
      <c r="E713" s="135">
        <v>173.36</v>
      </c>
      <c r="F713" s="136">
        <v>0</v>
      </c>
      <c r="G713" s="135">
        <v>188.24</v>
      </c>
      <c r="H713" s="136">
        <v>0</v>
      </c>
    </row>
    <row r="714" spans="1:8" x14ac:dyDescent="0.25">
      <c r="A714" s="133" t="s">
        <v>7172</v>
      </c>
      <c r="B714" s="134">
        <v>92210</v>
      </c>
      <c r="C714" s="126" t="s">
        <v>5617</v>
      </c>
      <c r="D714" s="134" t="s">
        <v>22</v>
      </c>
      <c r="E714" s="135">
        <v>170.04</v>
      </c>
      <c r="F714" s="136">
        <v>0</v>
      </c>
      <c r="G714" s="135">
        <v>183.86</v>
      </c>
      <c r="H714" s="136">
        <v>0</v>
      </c>
    </row>
    <row r="715" spans="1:8" x14ac:dyDescent="0.25">
      <c r="A715" s="133" t="s">
        <v>7172</v>
      </c>
      <c r="B715" s="134">
        <v>92220</v>
      </c>
      <c r="C715" s="126" t="s">
        <v>5625</v>
      </c>
      <c r="D715" s="134" t="s">
        <v>22</v>
      </c>
      <c r="E715" s="135">
        <v>210.68</v>
      </c>
      <c r="F715" s="136">
        <v>0</v>
      </c>
      <c r="G715" s="135">
        <v>229.3</v>
      </c>
      <c r="H715" s="136">
        <v>0</v>
      </c>
    </row>
    <row r="716" spans="1:8" x14ac:dyDescent="0.25">
      <c r="A716" s="133" t="s">
        <v>7172</v>
      </c>
      <c r="B716" s="134">
        <v>92211</v>
      </c>
      <c r="C716" s="126" t="s">
        <v>5618</v>
      </c>
      <c r="D716" s="134" t="s">
        <v>22</v>
      </c>
      <c r="E716" s="135">
        <v>206.35</v>
      </c>
      <c r="F716" s="136">
        <v>0</v>
      </c>
      <c r="G716" s="135">
        <v>223.61</v>
      </c>
      <c r="H716" s="136">
        <v>0</v>
      </c>
    </row>
    <row r="717" spans="1:8" x14ac:dyDescent="0.25">
      <c r="A717" s="133" t="s">
        <v>7172</v>
      </c>
      <c r="B717" s="134">
        <v>92221</v>
      </c>
      <c r="C717" s="126" t="s">
        <v>5626</v>
      </c>
      <c r="D717" s="134" t="s">
        <v>22</v>
      </c>
      <c r="E717" s="135">
        <v>323.11</v>
      </c>
      <c r="F717" s="136">
        <v>0</v>
      </c>
      <c r="G717" s="135">
        <v>347.68</v>
      </c>
      <c r="H717" s="136">
        <v>0</v>
      </c>
    </row>
    <row r="718" spans="1:8" x14ac:dyDescent="0.25">
      <c r="A718" s="133" t="s">
        <v>7172</v>
      </c>
      <c r="B718" s="134">
        <v>92212</v>
      </c>
      <c r="C718" s="126" t="s">
        <v>5619</v>
      </c>
      <c r="D718" s="134" t="s">
        <v>22</v>
      </c>
      <c r="E718" s="135">
        <v>317.8</v>
      </c>
      <c r="F718" s="136">
        <v>0</v>
      </c>
      <c r="G718" s="135">
        <v>340.73</v>
      </c>
      <c r="H718" s="136">
        <v>0</v>
      </c>
    </row>
    <row r="719" spans="1:8" x14ac:dyDescent="0.25">
      <c r="A719" s="133" t="s">
        <v>7172</v>
      </c>
      <c r="B719" s="134">
        <v>92222</v>
      </c>
      <c r="C719" s="126" t="s">
        <v>5627</v>
      </c>
      <c r="D719" s="134" t="s">
        <v>22</v>
      </c>
      <c r="E719" s="135">
        <v>430.66</v>
      </c>
      <c r="F719" s="136">
        <v>0</v>
      </c>
      <c r="G719" s="135">
        <v>461.04</v>
      </c>
      <c r="H719" s="136">
        <v>0</v>
      </c>
    </row>
    <row r="720" spans="1:8" x14ac:dyDescent="0.25">
      <c r="A720" s="133" t="s">
        <v>7172</v>
      </c>
      <c r="B720" s="134">
        <v>92213</v>
      </c>
      <c r="C720" s="126" t="s">
        <v>5620</v>
      </c>
      <c r="D720" s="134" t="s">
        <v>22</v>
      </c>
      <c r="E720" s="135">
        <v>424.34</v>
      </c>
      <c r="F720" s="136">
        <v>0</v>
      </c>
      <c r="G720" s="135">
        <v>452.75</v>
      </c>
      <c r="H720" s="136">
        <v>0</v>
      </c>
    </row>
    <row r="721" spans="1:8" x14ac:dyDescent="0.25">
      <c r="A721" s="133" t="s">
        <v>7172</v>
      </c>
      <c r="B721" s="134">
        <v>92223</v>
      </c>
      <c r="C721" s="126" t="s">
        <v>5628</v>
      </c>
      <c r="D721" s="134" t="s">
        <v>22</v>
      </c>
      <c r="E721" s="135">
        <v>521.91</v>
      </c>
      <c r="F721" s="136">
        <v>0</v>
      </c>
      <c r="G721" s="135">
        <v>557.61</v>
      </c>
      <c r="H721" s="136">
        <v>0</v>
      </c>
    </row>
    <row r="722" spans="1:8" x14ac:dyDescent="0.25">
      <c r="A722" s="133" t="s">
        <v>7172</v>
      </c>
      <c r="B722" s="134">
        <v>92214</v>
      </c>
      <c r="C722" s="126" t="s">
        <v>5621</v>
      </c>
      <c r="D722" s="134" t="s">
        <v>22</v>
      </c>
      <c r="E722" s="135">
        <v>514.61</v>
      </c>
      <c r="F722" s="136">
        <v>0</v>
      </c>
      <c r="G722" s="135">
        <v>548.04999999999995</v>
      </c>
      <c r="H722" s="136">
        <v>0</v>
      </c>
    </row>
    <row r="723" spans="1:8" x14ac:dyDescent="0.25">
      <c r="A723" s="133" t="s">
        <v>7172</v>
      </c>
      <c r="B723" s="134">
        <v>92224</v>
      </c>
      <c r="C723" s="126" t="s">
        <v>5629</v>
      </c>
      <c r="D723" s="134" t="s">
        <v>22</v>
      </c>
      <c r="E723" s="135">
        <v>599.37</v>
      </c>
      <c r="F723" s="136">
        <v>0</v>
      </c>
      <c r="G723" s="135">
        <v>639.97</v>
      </c>
      <c r="H723" s="136">
        <v>0</v>
      </c>
    </row>
    <row r="724" spans="1:8" x14ac:dyDescent="0.25">
      <c r="A724" s="133" t="s">
        <v>7172</v>
      </c>
      <c r="B724" s="134">
        <v>92215</v>
      </c>
      <c r="C724" s="126" t="s">
        <v>5622</v>
      </c>
      <c r="D724" s="134" t="s">
        <v>22</v>
      </c>
      <c r="E724" s="135">
        <v>591.03</v>
      </c>
      <c r="F724" s="136">
        <v>0</v>
      </c>
      <c r="G724" s="135">
        <v>629.04</v>
      </c>
      <c r="H724" s="136">
        <v>0</v>
      </c>
    </row>
    <row r="725" spans="1:8" x14ac:dyDescent="0.25">
      <c r="A725" s="133" t="s">
        <v>7181</v>
      </c>
      <c r="B725" s="134">
        <v>94342</v>
      </c>
      <c r="C725" s="126" t="s">
        <v>5298</v>
      </c>
      <c r="D725" s="134" t="s">
        <v>1007</v>
      </c>
      <c r="E725" s="135">
        <v>85.7</v>
      </c>
      <c r="F725" s="136">
        <v>6.3E-3</v>
      </c>
      <c r="G725" s="135">
        <v>94.25</v>
      </c>
      <c r="H725" s="136">
        <v>0</v>
      </c>
    </row>
    <row r="726" spans="1:8" x14ac:dyDescent="0.25">
      <c r="A726" s="133" t="s">
        <v>7181</v>
      </c>
      <c r="B726" s="134">
        <v>94319</v>
      </c>
      <c r="C726" s="126" t="s">
        <v>5292</v>
      </c>
      <c r="D726" s="134" t="s">
        <v>1007</v>
      </c>
      <c r="E726" s="135">
        <v>79.12</v>
      </c>
      <c r="F726" s="136">
        <v>0.68720000000000003</v>
      </c>
      <c r="G726" s="135">
        <v>89.06</v>
      </c>
      <c r="H726" s="136">
        <v>0</v>
      </c>
    </row>
    <row r="727" spans="1:8" x14ac:dyDescent="0.25">
      <c r="A727" s="133" t="s">
        <v>7181</v>
      </c>
      <c r="B727" s="134">
        <v>94304</v>
      </c>
      <c r="C727" s="126" t="s">
        <v>5287</v>
      </c>
      <c r="D727" s="134" t="s">
        <v>1007</v>
      </c>
      <c r="E727" s="135">
        <v>76.84</v>
      </c>
      <c r="F727" s="136">
        <v>0.70760000000000001</v>
      </c>
      <c r="G727" s="135">
        <v>80.95</v>
      </c>
      <c r="H727" s="136">
        <v>0</v>
      </c>
    </row>
    <row r="728" spans="1:8" x14ac:dyDescent="0.25">
      <c r="A728" s="133" t="s">
        <v>7181</v>
      </c>
      <c r="B728" s="134">
        <v>94306</v>
      </c>
      <c r="C728" s="126" t="s">
        <v>5288</v>
      </c>
      <c r="D728" s="134" t="s">
        <v>1007</v>
      </c>
      <c r="E728" s="135">
        <v>70.400000000000006</v>
      </c>
      <c r="F728" s="136">
        <v>0.77229999999999999</v>
      </c>
      <c r="G728" s="135">
        <v>73.44</v>
      </c>
      <c r="H728" s="136">
        <v>0</v>
      </c>
    </row>
    <row r="729" spans="1:8" x14ac:dyDescent="0.25">
      <c r="A729" s="133" t="s">
        <v>7181</v>
      </c>
      <c r="B729" s="134">
        <v>94327</v>
      </c>
      <c r="C729" s="126" t="s">
        <v>5293</v>
      </c>
      <c r="D729" s="134" t="s">
        <v>1007</v>
      </c>
      <c r="E729" s="135">
        <v>83.42</v>
      </c>
      <c r="F729" s="136">
        <v>6.4999999999999997E-3</v>
      </c>
      <c r="G729" s="135">
        <v>86.14</v>
      </c>
      <c r="H729" s="136">
        <v>0</v>
      </c>
    </row>
    <row r="730" spans="1:8" x14ac:dyDescent="0.25">
      <c r="A730" s="133" t="s">
        <v>7181</v>
      </c>
      <c r="B730" s="134">
        <v>94329</v>
      </c>
      <c r="C730" s="126" t="s">
        <v>5294</v>
      </c>
      <c r="D730" s="134" t="s">
        <v>1007</v>
      </c>
      <c r="E730" s="135">
        <v>76.98</v>
      </c>
      <c r="F730" s="136">
        <v>7.0000000000000001E-3</v>
      </c>
      <c r="G730" s="135">
        <v>78.63</v>
      </c>
      <c r="H730" s="136">
        <v>0</v>
      </c>
    </row>
    <row r="731" spans="1:8" x14ac:dyDescent="0.25">
      <c r="A731" s="133" t="s">
        <v>7181</v>
      </c>
      <c r="B731" s="134">
        <v>94333</v>
      </c>
      <c r="C731" s="126" t="s">
        <v>5295</v>
      </c>
      <c r="D731" s="134" t="s">
        <v>1007</v>
      </c>
      <c r="E731" s="135">
        <v>74.06</v>
      </c>
      <c r="F731" s="136">
        <v>7.3000000000000001E-3</v>
      </c>
      <c r="G731" s="135">
        <v>75.239999999999995</v>
      </c>
      <c r="H731" s="136">
        <v>0</v>
      </c>
    </row>
    <row r="732" spans="1:8" x14ac:dyDescent="0.25">
      <c r="A732" s="133" t="s">
        <v>7181</v>
      </c>
      <c r="B732" s="134">
        <v>94310</v>
      </c>
      <c r="C732" s="126" t="s">
        <v>5289</v>
      </c>
      <c r="D732" s="134" t="s">
        <v>1007</v>
      </c>
      <c r="E732" s="135">
        <v>67.48</v>
      </c>
      <c r="F732" s="136">
        <v>0.80569999999999997</v>
      </c>
      <c r="G732" s="135">
        <v>70.05</v>
      </c>
      <c r="H732" s="136">
        <v>0</v>
      </c>
    </row>
    <row r="733" spans="1:8" x14ac:dyDescent="0.25">
      <c r="A733" s="133" t="s">
        <v>7181</v>
      </c>
      <c r="B733" s="134">
        <v>104739</v>
      </c>
      <c r="C733" s="126" t="s">
        <v>5310</v>
      </c>
      <c r="D733" s="134" t="s">
        <v>1007</v>
      </c>
      <c r="E733" s="135">
        <v>88.48</v>
      </c>
      <c r="F733" s="136">
        <v>6.1000000000000004E-3</v>
      </c>
      <c r="G733" s="135">
        <v>91.01</v>
      </c>
      <c r="H733" s="136">
        <v>0</v>
      </c>
    </row>
    <row r="734" spans="1:8" x14ac:dyDescent="0.25">
      <c r="A734" s="133" t="s">
        <v>7181</v>
      </c>
      <c r="B734" s="134">
        <v>104738</v>
      </c>
      <c r="C734" s="126" t="s">
        <v>5309</v>
      </c>
      <c r="D734" s="134" t="s">
        <v>1007</v>
      </c>
      <c r="E734" s="135">
        <v>81.900000000000006</v>
      </c>
      <c r="F734" s="136">
        <v>0.66390000000000005</v>
      </c>
      <c r="G734" s="135">
        <v>85.82</v>
      </c>
      <c r="H734" s="136">
        <v>0</v>
      </c>
    </row>
    <row r="735" spans="1:8" x14ac:dyDescent="0.25">
      <c r="A735" s="133" t="s">
        <v>7181</v>
      </c>
      <c r="B735" s="134">
        <v>94316</v>
      </c>
      <c r="C735" s="126" t="s">
        <v>5290</v>
      </c>
      <c r="D735" s="134" t="s">
        <v>1007</v>
      </c>
      <c r="E735" s="135">
        <v>71.75</v>
      </c>
      <c r="F735" s="136">
        <v>0.75780000000000003</v>
      </c>
      <c r="G735" s="135">
        <v>75.52</v>
      </c>
      <c r="H735" s="136">
        <v>0</v>
      </c>
    </row>
    <row r="736" spans="1:8" x14ac:dyDescent="0.25">
      <c r="A736" s="133" t="s">
        <v>7181</v>
      </c>
      <c r="B736" s="134">
        <v>94318</v>
      </c>
      <c r="C736" s="126" t="s">
        <v>5291</v>
      </c>
      <c r="D736" s="134" t="s">
        <v>1007</v>
      </c>
      <c r="E736" s="135">
        <v>66.19</v>
      </c>
      <c r="F736" s="136">
        <v>0.82140000000000002</v>
      </c>
      <c r="G736" s="135">
        <v>68.78</v>
      </c>
      <c r="H736" s="136">
        <v>0</v>
      </c>
    </row>
    <row r="737" spans="1:8" x14ac:dyDescent="0.25">
      <c r="A737" s="133" t="s">
        <v>7181</v>
      </c>
      <c r="B737" s="134">
        <v>94339</v>
      </c>
      <c r="C737" s="126" t="s">
        <v>5296</v>
      </c>
      <c r="D737" s="134" t="s">
        <v>1007</v>
      </c>
      <c r="E737" s="135">
        <v>78.33</v>
      </c>
      <c r="F737" s="136">
        <v>6.8999999999999999E-3</v>
      </c>
      <c r="G737" s="135">
        <v>80.709999999999994</v>
      </c>
      <c r="H737" s="136">
        <v>0</v>
      </c>
    </row>
    <row r="738" spans="1:8" x14ac:dyDescent="0.25">
      <c r="A738" s="133" t="s">
        <v>7181</v>
      </c>
      <c r="B738" s="134">
        <v>94341</v>
      </c>
      <c r="C738" s="126" t="s">
        <v>5297</v>
      </c>
      <c r="D738" s="134" t="s">
        <v>1007</v>
      </c>
      <c r="E738" s="135">
        <v>72.77</v>
      </c>
      <c r="F738" s="136">
        <v>7.4000000000000003E-3</v>
      </c>
      <c r="G738" s="135">
        <v>73.97</v>
      </c>
      <c r="H738" s="136">
        <v>0</v>
      </c>
    </row>
    <row r="739" spans="1:8" x14ac:dyDescent="0.25">
      <c r="A739" s="133" t="s">
        <v>7181</v>
      </c>
      <c r="B739" s="134">
        <v>104742</v>
      </c>
      <c r="C739" s="126" t="s">
        <v>5313</v>
      </c>
      <c r="D739" s="134" t="s">
        <v>144</v>
      </c>
      <c r="E739" s="135">
        <v>8.34</v>
      </c>
      <c r="F739" s="136">
        <v>0.52400000000000002</v>
      </c>
      <c r="G739" s="135">
        <v>9.06</v>
      </c>
      <c r="H739" s="136">
        <v>0</v>
      </c>
    </row>
    <row r="740" spans="1:8" x14ac:dyDescent="0.25">
      <c r="A740" s="133" t="s">
        <v>7181</v>
      </c>
      <c r="B740" s="134">
        <v>93382</v>
      </c>
      <c r="C740" s="126" t="s">
        <v>5302</v>
      </c>
      <c r="D740" s="134" t="s">
        <v>1007</v>
      </c>
      <c r="E740" s="135">
        <v>25.29</v>
      </c>
      <c r="F740" s="136">
        <v>2.1399999999999999E-2</v>
      </c>
      <c r="G740" s="135">
        <v>35.229999999999997</v>
      </c>
      <c r="H740" s="136">
        <v>0</v>
      </c>
    </row>
    <row r="741" spans="1:8" x14ac:dyDescent="0.25">
      <c r="A741" s="133" t="s">
        <v>7181</v>
      </c>
      <c r="B741" s="134">
        <v>104737</v>
      </c>
      <c r="C741" s="126" t="s">
        <v>5308</v>
      </c>
      <c r="D741" s="134" t="s">
        <v>1007</v>
      </c>
      <c r="E741" s="135">
        <v>20.95</v>
      </c>
      <c r="F741" s="136">
        <v>2.58E-2</v>
      </c>
      <c r="G741" s="135">
        <v>29.81</v>
      </c>
      <c r="H741" s="136">
        <v>0</v>
      </c>
    </row>
    <row r="742" spans="1:8" x14ac:dyDescent="0.25">
      <c r="A742" s="133" t="s">
        <v>7181</v>
      </c>
      <c r="B742" s="134">
        <v>93369</v>
      </c>
      <c r="C742" s="126" t="s">
        <v>6674</v>
      </c>
      <c r="D742" s="134" t="s">
        <v>1007</v>
      </c>
      <c r="E742" s="135">
        <v>16.57</v>
      </c>
      <c r="F742" s="136">
        <v>3.2599999999999997E-2</v>
      </c>
      <c r="G742" s="135">
        <v>19.61</v>
      </c>
      <c r="H742" s="136">
        <v>0</v>
      </c>
    </row>
    <row r="743" spans="1:8" x14ac:dyDescent="0.25">
      <c r="A743" s="133" t="s">
        <v>7181</v>
      </c>
      <c r="B743" s="134">
        <v>93373</v>
      </c>
      <c r="C743" s="126" t="s">
        <v>6675</v>
      </c>
      <c r="D743" s="134" t="s">
        <v>1007</v>
      </c>
      <c r="E743" s="135">
        <v>13.65</v>
      </c>
      <c r="F743" s="136">
        <v>3.9600000000000003E-2</v>
      </c>
      <c r="G743" s="135">
        <v>16.22</v>
      </c>
      <c r="H743" s="136">
        <v>0</v>
      </c>
    </row>
    <row r="744" spans="1:8" x14ac:dyDescent="0.25">
      <c r="A744" s="133" t="s">
        <v>7181</v>
      </c>
      <c r="B744" s="134">
        <v>93368</v>
      </c>
      <c r="C744" s="126" t="s">
        <v>5300</v>
      </c>
      <c r="D744" s="134" t="s">
        <v>1007</v>
      </c>
      <c r="E744" s="135">
        <v>20.16</v>
      </c>
      <c r="F744" s="136">
        <v>2.6800000000000001E-2</v>
      </c>
      <c r="G744" s="135">
        <v>23.79</v>
      </c>
      <c r="H744" s="136">
        <v>0</v>
      </c>
    </row>
    <row r="745" spans="1:8" x14ac:dyDescent="0.25">
      <c r="A745" s="133" t="s">
        <v>7181</v>
      </c>
      <c r="B745" s="134">
        <v>104729</v>
      </c>
      <c r="C745" s="126" t="s">
        <v>5304</v>
      </c>
      <c r="D745" s="134" t="s">
        <v>1007</v>
      </c>
      <c r="E745" s="135">
        <v>16.239999999999998</v>
      </c>
      <c r="F745" s="136">
        <v>3.3300000000000003E-2</v>
      </c>
      <c r="G745" s="135">
        <v>18.8</v>
      </c>
      <c r="H745" s="136">
        <v>0</v>
      </c>
    </row>
    <row r="746" spans="1:8" x14ac:dyDescent="0.25">
      <c r="A746" s="133" t="s">
        <v>7181</v>
      </c>
      <c r="B746" s="134">
        <v>93372</v>
      </c>
      <c r="C746" s="126" t="s">
        <v>5301</v>
      </c>
      <c r="D746" s="134" t="s">
        <v>1007</v>
      </c>
      <c r="E746" s="135">
        <v>15.94</v>
      </c>
      <c r="F746" s="136">
        <v>3.39E-2</v>
      </c>
      <c r="G746" s="135">
        <v>18.86</v>
      </c>
      <c r="H746" s="136">
        <v>0</v>
      </c>
    </row>
    <row r="747" spans="1:8" x14ac:dyDescent="0.25">
      <c r="A747" s="133" t="s">
        <v>7181</v>
      </c>
      <c r="B747" s="134">
        <v>104731</v>
      </c>
      <c r="C747" s="126" t="s">
        <v>5306</v>
      </c>
      <c r="D747" s="134" t="s">
        <v>1007</v>
      </c>
      <c r="E747" s="135">
        <v>12.03</v>
      </c>
      <c r="F747" s="136">
        <v>4.4900000000000002E-2</v>
      </c>
      <c r="G747" s="135">
        <v>13.89</v>
      </c>
      <c r="H747" s="136">
        <v>0</v>
      </c>
    </row>
    <row r="748" spans="1:8" x14ac:dyDescent="0.25">
      <c r="A748" s="133" t="s">
        <v>7181</v>
      </c>
      <c r="B748" s="134">
        <v>93367</v>
      </c>
      <c r="C748" s="126" t="s">
        <v>5299</v>
      </c>
      <c r="D748" s="134" t="s">
        <v>1007</v>
      </c>
      <c r="E748" s="135">
        <v>23.01</v>
      </c>
      <c r="F748" s="136">
        <v>2.35E-2</v>
      </c>
      <c r="G748" s="135">
        <v>27.12</v>
      </c>
      <c r="H748" s="136">
        <v>0</v>
      </c>
    </row>
    <row r="749" spans="1:8" x14ac:dyDescent="0.25">
      <c r="A749" s="133" t="s">
        <v>7181</v>
      </c>
      <c r="B749" s="134">
        <v>104728</v>
      </c>
      <c r="C749" s="126" t="s">
        <v>5303</v>
      </c>
      <c r="D749" s="134" t="s">
        <v>1007</v>
      </c>
      <c r="E749" s="135">
        <v>19.059999999999999</v>
      </c>
      <c r="F749" s="136">
        <v>2.8299999999999999E-2</v>
      </c>
      <c r="G749" s="135">
        <v>22.11</v>
      </c>
      <c r="H749" s="136">
        <v>0</v>
      </c>
    </row>
    <row r="750" spans="1:8" x14ac:dyDescent="0.25">
      <c r="A750" s="133" t="s">
        <v>7181</v>
      </c>
      <c r="B750" s="134">
        <v>104730</v>
      </c>
      <c r="C750" s="126" t="s">
        <v>5305</v>
      </c>
      <c r="D750" s="134" t="s">
        <v>1007</v>
      </c>
      <c r="E750" s="135">
        <v>12.67</v>
      </c>
      <c r="F750" s="136">
        <v>4.2599999999999999E-2</v>
      </c>
      <c r="G750" s="135">
        <v>14.64</v>
      </c>
      <c r="H750" s="136">
        <v>0</v>
      </c>
    </row>
    <row r="751" spans="1:8" x14ac:dyDescent="0.25">
      <c r="A751" s="133" t="s">
        <v>7181</v>
      </c>
      <c r="B751" s="134">
        <v>104732</v>
      </c>
      <c r="C751" s="126" t="s">
        <v>5307</v>
      </c>
      <c r="D751" s="134" t="s">
        <v>1007</v>
      </c>
      <c r="E751" s="135">
        <v>9.77</v>
      </c>
      <c r="F751" s="136">
        <v>5.5300000000000002E-2</v>
      </c>
      <c r="G751" s="135">
        <v>11.26</v>
      </c>
      <c r="H751" s="136">
        <v>0</v>
      </c>
    </row>
    <row r="752" spans="1:8" x14ac:dyDescent="0.25">
      <c r="A752" s="133" t="s">
        <v>7181</v>
      </c>
      <c r="B752" s="134">
        <v>104740</v>
      </c>
      <c r="C752" s="126" t="s">
        <v>5311</v>
      </c>
      <c r="D752" s="134" t="s">
        <v>1007</v>
      </c>
      <c r="E752" s="135">
        <v>28.07</v>
      </c>
      <c r="F752" s="136">
        <v>1.9199999999999998E-2</v>
      </c>
      <c r="G752" s="135">
        <v>31.99</v>
      </c>
      <c r="H752" s="136">
        <v>0</v>
      </c>
    </row>
    <row r="753" spans="1:8" x14ac:dyDescent="0.25">
      <c r="A753" s="133" t="s">
        <v>7181</v>
      </c>
      <c r="B753" s="134">
        <v>104741</v>
      </c>
      <c r="C753" s="126" t="s">
        <v>5312</v>
      </c>
      <c r="D753" s="134" t="s">
        <v>1007</v>
      </c>
      <c r="E753" s="135">
        <v>23.73</v>
      </c>
      <c r="F753" s="136">
        <v>2.2800000000000001E-2</v>
      </c>
      <c r="G753" s="135">
        <v>26.57</v>
      </c>
      <c r="H753" s="136">
        <v>0</v>
      </c>
    </row>
    <row r="754" spans="1:8" x14ac:dyDescent="0.25">
      <c r="A754" s="133" t="s">
        <v>7181</v>
      </c>
      <c r="B754" s="134">
        <v>93381</v>
      </c>
      <c r="C754" s="126" t="s">
        <v>14070</v>
      </c>
      <c r="D754" s="134" t="s">
        <v>1007</v>
      </c>
      <c r="E754" s="135">
        <v>12.36</v>
      </c>
      <c r="F754" s="136">
        <v>4.3700000000000003E-2</v>
      </c>
      <c r="G754" s="135">
        <v>14.95</v>
      </c>
      <c r="H754" s="136">
        <v>0</v>
      </c>
    </row>
    <row r="755" spans="1:8" x14ac:dyDescent="0.25">
      <c r="A755" s="133" t="s">
        <v>7181</v>
      </c>
      <c r="B755" s="134">
        <v>93379</v>
      </c>
      <c r="C755" s="126" t="s">
        <v>14071</v>
      </c>
      <c r="D755" s="134" t="s">
        <v>1007</v>
      </c>
      <c r="E755" s="135">
        <v>17.920000000000002</v>
      </c>
      <c r="F755" s="136">
        <v>3.0099999999999998E-2</v>
      </c>
      <c r="G755" s="135">
        <v>21.69</v>
      </c>
      <c r="H755" s="136">
        <v>0</v>
      </c>
    </row>
    <row r="756" spans="1:8" x14ac:dyDescent="0.25">
      <c r="A756" s="133" t="s">
        <v>7181</v>
      </c>
      <c r="B756" s="134">
        <v>93380</v>
      </c>
      <c r="C756" s="126" t="s">
        <v>14072</v>
      </c>
      <c r="D756" s="134" t="s">
        <v>1007</v>
      </c>
      <c r="E756" s="135">
        <v>15.25</v>
      </c>
      <c r="F756" s="136">
        <v>3.5400000000000001E-2</v>
      </c>
      <c r="G756" s="135">
        <v>18.43</v>
      </c>
      <c r="H756" s="136">
        <v>0</v>
      </c>
    </row>
    <row r="757" spans="1:8" x14ac:dyDescent="0.25">
      <c r="A757" s="133" t="s">
        <v>7181</v>
      </c>
      <c r="B757" s="134">
        <v>93378</v>
      </c>
      <c r="C757" s="126" t="s">
        <v>14073</v>
      </c>
      <c r="D757" s="134" t="s">
        <v>1007</v>
      </c>
      <c r="E757" s="135">
        <v>23.3</v>
      </c>
      <c r="F757" s="136">
        <v>2.3199999999999998E-2</v>
      </c>
      <c r="G757" s="135">
        <v>28.24</v>
      </c>
      <c r="H757" s="136">
        <v>0</v>
      </c>
    </row>
    <row r="758" spans="1:8" x14ac:dyDescent="0.25">
      <c r="A758" s="133" t="s">
        <v>7181</v>
      </c>
      <c r="B758" s="134">
        <v>104733</v>
      </c>
      <c r="C758" s="126" t="s">
        <v>14074</v>
      </c>
      <c r="D758" s="134" t="s">
        <v>1007</v>
      </c>
      <c r="E758" s="135">
        <v>18.96</v>
      </c>
      <c r="F758" s="136">
        <v>2.8500000000000001E-2</v>
      </c>
      <c r="G758" s="135">
        <v>22.83</v>
      </c>
      <c r="H758" s="136">
        <v>0</v>
      </c>
    </row>
    <row r="759" spans="1:8" x14ac:dyDescent="0.25">
      <c r="A759" s="133" t="s">
        <v>7181</v>
      </c>
      <c r="B759" s="134">
        <v>104735</v>
      </c>
      <c r="C759" s="126" t="s">
        <v>14075</v>
      </c>
      <c r="D759" s="134" t="s">
        <v>1007</v>
      </c>
      <c r="E759" s="135">
        <v>11.25</v>
      </c>
      <c r="F759" s="136">
        <v>4.8000000000000001E-2</v>
      </c>
      <c r="G759" s="135">
        <v>13.37</v>
      </c>
      <c r="H759" s="136">
        <v>0</v>
      </c>
    </row>
    <row r="760" spans="1:8" x14ac:dyDescent="0.25">
      <c r="A760" s="133" t="s">
        <v>7181</v>
      </c>
      <c r="B760" s="134">
        <v>104734</v>
      </c>
      <c r="C760" s="126" t="s">
        <v>14076</v>
      </c>
      <c r="D760" s="134" t="s">
        <v>1007</v>
      </c>
      <c r="E760" s="135">
        <v>13.78</v>
      </c>
      <c r="F760" s="136">
        <v>3.9199999999999999E-2</v>
      </c>
      <c r="G760" s="135">
        <v>16.48</v>
      </c>
      <c r="H760" s="136">
        <v>0</v>
      </c>
    </row>
    <row r="761" spans="1:8" x14ac:dyDescent="0.25">
      <c r="A761" s="133" t="s">
        <v>7181</v>
      </c>
      <c r="B761" s="134">
        <v>104736</v>
      </c>
      <c r="C761" s="126" t="s">
        <v>14077</v>
      </c>
      <c r="D761" s="134" t="s">
        <v>1007</v>
      </c>
      <c r="E761" s="135">
        <v>8.4499999999999993</v>
      </c>
      <c r="F761" s="136">
        <v>6.3899999999999998E-2</v>
      </c>
      <c r="G761" s="135">
        <v>9.9499999999999993</v>
      </c>
      <c r="H761" s="136">
        <v>0</v>
      </c>
    </row>
    <row r="762" spans="1:8" x14ac:dyDescent="0.25">
      <c r="A762" s="133" t="s">
        <v>7182</v>
      </c>
      <c r="B762" s="134">
        <v>105732</v>
      </c>
      <c r="C762" s="126" t="s">
        <v>6808</v>
      </c>
      <c r="D762" s="134" t="s">
        <v>1007</v>
      </c>
      <c r="E762" s="135">
        <v>244.6</v>
      </c>
      <c r="F762" s="136">
        <v>3.9199999999999999E-2</v>
      </c>
      <c r="G762" s="135">
        <v>200.36</v>
      </c>
      <c r="H762" s="136">
        <v>0</v>
      </c>
    </row>
    <row r="763" spans="1:8" x14ac:dyDescent="0.25">
      <c r="A763" s="133" t="s">
        <v>7182</v>
      </c>
      <c r="B763" s="134">
        <v>96397</v>
      </c>
      <c r="C763" s="126" t="s">
        <v>6710</v>
      </c>
      <c r="D763" s="134" t="s">
        <v>1007</v>
      </c>
      <c r="E763" s="135">
        <v>240.18</v>
      </c>
      <c r="F763" s="136">
        <v>3.2399999999999998E-2</v>
      </c>
      <c r="G763" s="135">
        <v>195.44</v>
      </c>
      <c r="H763" s="136">
        <v>0</v>
      </c>
    </row>
    <row r="764" spans="1:8" x14ac:dyDescent="0.25">
      <c r="A764" s="133" t="s">
        <v>7182</v>
      </c>
      <c r="B764" s="134">
        <v>105735</v>
      </c>
      <c r="C764" s="126" t="s">
        <v>6811</v>
      </c>
      <c r="D764" s="134" t="s">
        <v>1007</v>
      </c>
      <c r="E764" s="135">
        <v>237.96</v>
      </c>
      <c r="F764" s="136">
        <v>2.9100000000000001E-2</v>
      </c>
      <c r="G764" s="135">
        <v>192.99</v>
      </c>
      <c r="H764" s="136">
        <v>0</v>
      </c>
    </row>
    <row r="765" spans="1:8" x14ac:dyDescent="0.25">
      <c r="A765" s="133" t="s">
        <v>7182</v>
      </c>
      <c r="B765" s="134">
        <v>105727</v>
      </c>
      <c r="C765" s="126" t="s">
        <v>6803</v>
      </c>
      <c r="D765" s="134" t="s">
        <v>1007</v>
      </c>
      <c r="E765" s="135">
        <v>174.4</v>
      </c>
      <c r="F765" s="136">
        <v>4.7500000000000001E-2</v>
      </c>
      <c r="G765" s="135">
        <v>144.94</v>
      </c>
      <c r="H765" s="136">
        <v>0</v>
      </c>
    </row>
    <row r="766" spans="1:8" x14ac:dyDescent="0.25">
      <c r="A766" s="133" t="s">
        <v>7182</v>
      </c>
      <c r="B766" s="134">
        <v>96396</v>
      </c>
      <c r="C766" s="126" t="s">
        <v>6709</v>
      </c>
      <c r="D766" s="134" t="s">
        <v>1007</v>
      </c>
      <c r="E766" s="135">
        <v>171</v>
      </c>
      <c r="F766" s="136">
        <v>4.0500000000000001E-2</v>
      </c>
      <c r="G766" s="135">
        <v>141.16</v>
      </c>
      <c r="H766" s="136">
        <v>0</v>
      </c>
    </row>
    <row r="767" spans="1:8" x14ac:dyDescent="0.25">
      <c r="A767" s="133" t="s">
        <v>7182</v>
      </c>
      <c r="B767" s="134">
        <v>105730</v>
      </c>
      <c r="C767" s="126" t="s">
        <v>6806</v>
      </c>
      <c r="D767" s="134" t="s">
        <v>1007</v>
      </c>
      <c r="E767" s="135">
        <v>169.26</v>
      </c>
      <c r="F767" s="136">
        <v>3.7199999999999997E-2</v>
      </c>
      <c r="G767" s="135">
        <v>139.26</v>
      </c>
      <c r="H767" s="136">
        <v>0</v>
      </c>
    </row>
    <row r="768" spans="1:8" x14ac:dyDescent="0.25">
      <c r="A768" s="133" t="s">
        <v>7182</v>
      </c>
      <c r="B768" s="134">
        <v>105737</v>
      </c>
      <c r="C768" s="126" t="s">
        <v>6813</v>
      </c>
      <c r="D768" s="134" t="s">
        <v>1007</v>
      </c>
      <c r="E768" s="135">
        <v>333.91</v>
      </c>
      <c r="F768" s="136">
        <v>2.47E-2</v>
      </c>
      <c r="G768" s="135">
        <v>269.91000000000003</v>
      </c>
      <c r="H768" s="136">
        <v>0</v>
      </c>
    </row>
    <row r="769" spans="1:8" x14ac:dyDescent="0.25">
      <c r="A769" s="133" t="s">
        <v>7182</v>
      </c>
      <c r="B769" s="134">
        <v>96398</v>
      </c>
      <c r="C769" s="126" t="s">
        <v>6711</v>
      </c>
      <c r="D769" s="134" t="s">
        <v>1007</v>
      </c>
      <c r="E769" s="135">
        <v>330.61</v>
      </c>
      <c r="F769" s="136">
        <v>2.0899999999999998E-2</v>
      </c>
      <c r="G769" s="135">
        <v>266.23</v>
      </c>
      <c r="H769" s="136">
        <v>0</v>
      </c>
    </row>
    <row r="770" spans="1:8" x14ac:dyDescent="0.25">
      <c r="A770" s="133" t="s">
        <v>7182</v>
      </c>
      <c r="B770" s="134">
        <v>105740</v>
      </c>
      <c r="C770" s="126" t="s">
        <v>6816</v>
      </c>
      <c r="D770" s="134" t="s">
        <v>1007</v>
      </c>
      <c r="E770" s="135">
        <v>328.81</v>
      </c>
      <c r="F770" s="136">
        <v>1.9E-2</v>
      </c>
      <c r="G770" s="135">
        <v>264.27999999999997</v>
      </c>
      <c r="H770" s="136">
        <v>0</v>
      </c>
    </row>
    <row r="771" spans="1:8" x14ac:dyDescent="0.25">
      <c r="A771" s="133" t="s">
        <v>7182</v>
      </c>
      <c r="B771" s="134">
        <v>105749</v>
      </c>
      <c r="C771" s="126" t="s">
        <v>6825</v>
      </c>
      <c r="D771" s="134" t="s">
        <v>1007</v>
      </c>
      <c r="E771" s="135">
        <v>158.21</v>
      </c>
      <c r="F771" s="136">
        <v>2.3900000000000001E-2</v>
      </c>
      <c r="G771" s="135">
        <v>133.9</v>
      </c>
      <c r="H771" s="136">
        <v>0</v>
      </c>
    </row>
    <row r="772" spans="1:8" x14ac:dyDescent="0.25">
      <c r="A772" s="133" t="s">
        <v>7182</v>
      </c>
      <c r="B772" s="134">
        <v>96400</v>
      </c>
      <c r="C772" s="126" t="s">
        <v>6713</v>
      </c>
      <c r="D772" s="134" t="s">
        <v>1007</v>
      </c>
      <c r="E772" s="135">
        <v>156.38</v>
      </c>
      <c r="F772" s="136">
        <v>2.1899999999999999E-2</v>
      </c>
      <c r="G772" s="135">
        <v>131.87</v>
      </c>
      <c r="H772" s="136">
        <v>0</v>
      </c>
    </row>
    <row r="773" spans="1:8" x14ac:dyDescent="0.25">
      <c r="A773" s="133" t="s">
        <v>7182</v>
      </c>
      <c r="B773" s="134">
        <v>105752</v>
      </c>
      <c r="C773" s="126" t="s">
        <v>6828</v>
      </c>
      <c r="D773" s="134" t="s">
        <v>1007</v>
      </c>
      <c r="E773" s="135">
        <v>154.79</v>
      </c>
      <c r="F773" s="136">
        <v>2.0400000000000001E-2</v>
      </c>
      <c r="G773" s="135">
        <v>130.09</v>
      </c>
      <c r="H773" s="136">
        <v>0</v>
      </c>
    </row>
    <row r="774" spans="1:8" x14ac:dyDescent="0.25">
      <c r="A774" s="133" t="s">
        <v>7182</v>
      </c>
      <c r="B774" s="134">
        <v>105754</v>
      </c>
      <c r="C774" s="126" t="s">
        <v>6830</v>
      </c>
      <c r="D774" s="134" t="s">
        <v>1007</v>
      </c>
      <c r="E774" s="135">
        <v>153.26</v>
      </c>
      <c r="F774" s="136">
        <v>1.9099999999999999E-2</v>
      </c>
      <c r="G774" s="135">
        <v>128.38999999999999</v>
      </c>
      <c r="H774" s="136">
        <v>0</v>
      </c>
    </row>
    <row r="775" spans="1:8" x14ac:dyDescent="0.25">
      <c r="A775" s="133" t="s">
        <v>7182</v>
      </c>
      <c r="B775" s="134">
        <v>105742</v>
      </c>
      <c r="C775" s="126" t="s">
        <v>6818</v>
      </c>
      <c r="D775" s="134" t="s">
        <v>1007</v>
      </c>
      <c r="E775" s="135">
        <v>120.5</v>
      </c>
      <c r="F775" s="136">
        <v>4.5400000000000003E-2</v>
      </c>
      <c r="G775" s="135">
        <v>101.82</v>
      </c>
      <c r="H775" s="136">
        <v>0</v>
      </c>
    </row>
    <row r="776" spans="1:8" x14ac:dyDescent="0.25">
      <c r="A776" s="133" t="s">
        <v>7182</v>
      </c>
      <c r="B776" s="134">
        <v>96399</v>
      </c>
      <c r="C776" s="126" t="s">
        <v>6712</v>
      </c>
      <c r="D776" s="134" t="s">
        <v>1007</v>
      </c>
      <c r="E776" s="135">
        <v>118.91</v>
      </c>
      <c r="F776" s="136">
        <v>4.2099999999999999E-2</v>
      </c>
      <c r="G776" s="135">
        <v>99.94</v>
      </c>
      <c r="H776" s="136">
        <v>0</v>
      </c>
    </row>
    <row r="777" spans="1:8" x14ac:dyDescent="0.25">
      <c r="A777" s="133" t="s">
        <v>7182</v>
      </c>
      <c r="B777" s="134">
        <v>105745</v>
      </c>
      <c r="C777" s="126" t="s">
        <v>6821</v>
      </c>
      <c r="D777" s="134" t="s">
        <v>1007</v>
      </c>
      <c r="E777" s="135">
        <v>117.3</v>
      </c>
      <c r="F777" s="136">
        <v>3.8600000000000002E-2</v>
      </c>
      <c r="G777" s="135">
        <v>98.05</v>
      </c>
      <c r="H777" s="136">
        <v>0</v>
      </c>
    </row>
    <row r="778" spans="1:8" x14ac:dyDescent="0.25">
      <c r="A778" s="133" t="s">
        <v>7182</v>
      </c>
      <c r="B778" s="134">
        <v>105747</v>
      </c>
      <c r="C778" s="126" t="s">
        <v>6823</v>
      </c>
      <c r="D778" s="134" t="s">
        <v>1007</v>
      </c>
      <c r="E778" s="135">
        <v>115.69</v>
      </c>
      <c r="F778" s="136">
        <v>3.5099999999999999E-2</v>
      </c>
      <c r="G778" s="135">
        <v>96.14</v>
      </c>
      <c r="H778" s="136">
        <v>0</v>
      </c>
    </row>
    <row r="779" spans="1:8" x14ac:dyDescent="0.25">
      <c r="A779" s="133" t="s">
        <v>7182</v>
      </c>
      <c r="B779" s="134">
        <v>105657</v>
      </c>
      <c r="C779" s="126" t="s">
        <v>6769</v>
      </c>
      <c r="D779" s="134" t="s">
        <v>1007</v>
      </c>
      <c r="E779" s="135">
        <v>183.32</v>
      </c>
      <c r="F779" s="136">
        <v>5.9400000000000001E-2</v>
      </c>
      <c r="G779" s="135">
        <v>154.66999999999999</v>
      </c>
      <c r="H779" s="136">
        <v>0</v>
      </c>
    </row>
    <row r="780" spans="1:8" x14ac:dyDescent="0.25">
      <c r="A780" s="133" t="s">
        <v>7182</v>
      </c>
      <c r="B780" s="134">
        <v>100566</v>
      </c>
      <c r="C780" s="126" t="s">
        <v>6716</v>
      </c>
      <c r="D780" s="134" t="s">
        <v>1007</v>
      </c>
      <c r="E780" s="135">
        <v>176.35</v>
      </c>
      <c r="F780" s="136">
        <v>4.7300000000000002E-2</v>
      </c>
      <c r="G780" s="135">
        <v>146.55000000000001</v>
      </c>
      <c r="H780" s="136">
        <v>0</v>
      </c>
    </row>
    <row r="781" spans="1:8" x14ac:dyDescent="0.25">
      <c r="A781" s="133" t="s">
        <v>7182</v>
      </c>
      <c r="B781" s="134">
        <v>105666</v>
      </c>
      <c r="C781" s="126" t="s">
        <v>6778</v>
      </c>
      <c r="D781" s="134" t="s">
        <v>1007</v>
      </c>
      <c r="E781" s="135">
        <v>172.88</v>
      </c>
      <c r="F781" s="136">
        <v>4.1200000000000001E-2</v>
      </c>
      <c r="G781" s="135">
        <v>142.5</v>
      </c>
      <c r="H781" s="136">
        <v>0</v>
      </c>
    </row>
    <row r="782" spans="1:8" x14ac:dyDescent="0.25">
      <c r="A782" s="133" t="s">
        <v>7182</v>
      </c>
      <c r="B782" s="134">
        <v>105639</v>
      </c>
      <c r="C782" s="126" t="s">
        <v>7183</v>
      </c>
      <c r="D782" s="134" t="s">
        <v>1007</v>
      </c>
      <c r="E782" s="135">
        <v>0</v>
      </c>
      <c r="F782" s="136"/>
      <c r="G782" s="135">
        <v>0</v>
      </c>
      <c r="H782" s="136"/>
    </row>
    <row r="783" spans="1:8" x14ac:dyDescent="0.25">
      <c r="A783" s="133" t="s">
        <v>7182</v>
      </c>
      <c r="B783" s="134">
        <v>105645</v>
      </c>
      <c r="C783" s="126" t="s">
        <v>7184</v>
      </c>
      <c r="D783" s="134" t="s">
        <v>1007</v>
      </c>
      <c r="E783" s="135">
        <v>0</v>
      </c>
      <c r="F783" s="136"/>
      <c r="G783" s="135">
        <v>0</v>
      </c>
      <c r="H783" s="136"/>
    </row>
    <row r="784" spans="1:8" x14ac:dyDescent="0.25">
      <c r="A784" s="133" t="s">
        <v>7182</v>
      </c>
      <c r="B784" s="134">
        <v>105651</v>
      </c>
      <c r="C784" s="126" t="s">
        <v>7185</v>
      </c>
      <c r="D784" s="134" t="s">
        <v>1007</v>
      </c>
      <c r="E784" s="135">
        <v>0</v>
      </c>
      <c r="F784" s="136"/>
      <c r="G784" s="135">
        <v>0</v>
      </c>
      <c r="H784" s="136"/>
    </row>
    <row r="785" spans="1:8" x14ac:dyDescent="0.25">
      <c r="A785" s="133" t="s">
        <v>7182</v>
      </c>
      <c r="B785" s="134">
        <v>105658</v>
      </c>
      <c r="C785" s="126" t="s">
        <v>6770</v>
      </c>
      <c r="D785" s="134" t="s">
        <v>1007</v>
      </c>
      <c r="E785" s="135">
        <v>216.61</v>
      </c>
      <c r="F785" s="136">
        <v>5.0299999999999997E-2</v>
      </c>
      <c r="G785" s="135">
        <v>180.45</v>
      </c>
      <c r="H785" s="136">
        <v>0</v>
      </c>
    </row>
    <row r="786" spans="1:8" x14ac:dyDescent="0.25">
      <c r="A786" s="133" t="s">
        <v>7182</v>
      </c>
      <c r="B786" s="134">
        <v>100567</v>
      </c>
      <c r="C786" s="126" t="s">
        <v>6717</v>
      </c>
      <c r="D786" s="134" t="s">
        <v>1007</v>
      </c>
      <c r="E786" s="135">
        <v>209.64</v>
      </c>
      <c r="F786" s="136">
        <v>3.9800000000000002E-2</v>
      </c>
      <c r="G786" s="135">
        <v>172.33</v>
      </c>
      <c r="H786" s="136">
        <v>0</v>
      </c>
    </row>
    <row r="787" spans="1:8" x14ac:dyDescent="0.25">
      <c r="A787" s="133" t="s">
        <v>7182</v>
      </c>
      <c r="B787" s="134">
        <v>105667</v>
      </c>
      <c r="C787" s="126" t="s">
        <v>6779</v>
      </c>
      <c r="D787" s="134" t="s">
        <v>1007</v>
      </c>
      <c r="E787" s="135">
        <v>206.17</v>
      </c>
      <c r="F787" s="136">
        <v>3.4500000000000003E-2</v>
      </c>
      <c r="G787" s="135">
        <v>168.28</v>
      </c>
      <c r="H787" s="136">
        <v>0</v>
      </c>
    </row>
    <row r="788" spans="1:8" x14ac:dyDescent="0.25">
      <c r="A788" s="133" t="s">
        <v>7182</v>
      </c>
      <c r="B788" s="134">
        <v>105640</v>
      </c>
      <c r="C788" s="126" t="s">
        <v>7186</v>
      </c>
      <c r="D788" s="134" t="s">
        <v>1007</v>
      </c>
      <c r="E788" s="135">
        <v>0</v>
      </c>
      <c r="F788" s="136"/>
      <c r="G788" s="135">
        <v>0</v>
      </c>
      <c r="H788" s="136"/>
    </row>
    <row r="789" spans="1:8" x14ac:dyDescent="0.25">
      <c r="A789" s="133" t="s">
        <v>7182</v>
      </c>
      <c r="B789" s="134">
        <v>105646</v>
      </c>
      <c r="C789" s="126" t="s">
        <v>7187</v>
      </c>
      <c r="D789" s="134" t="s">
        <v>1007</v>
      </c>
      <c r="E789" s="135">
        <v>0</v>
      </c>
      <c r="F789" s="136"/>
      <c r="G789" s="135">
        <v>0</v>
      </c>
      <c r="H789" s="136"/>
    </row>
    <row r="790" spans="1:8" x14ac:dyDescent="0.25">
      <c r="A790" s="133" t="s">
        <v>7182</v>
      </c>
      <c r="B790" s="134">
        <v>105652</v>
      </c>
      <c r="C790" s="126" t="s">
        <v>7188</v>
      </c>
      <c r="D790" s="134" t="s">
        <v>1007</v>
      </c>
      <c r="E790" s="135">
        <v>0</v>
      </c>
      <c r="F790" s="136"/>
      <c r="G790" s="135">
        <v>0</v>
      </c>
      <c r="H790" s="136"/>
    </row>
    <row r="791" spans="1:8" x14ac:dyDescent="0.25">
      <c r="A791" s="133" t="s">
        <v>7182</v>
      </c>
      <c r="B791" s="134">
        <v>105659</v>
      </c>
      <c r="C791" s="126" t="s">
        <v>6771</v>
      </c>
      <c r="D791" s="134" t="s">
        <v>1007</v>
      </c>
      <c r="E791" s="135">
        <v>249.42</v>
      </c>
      <c r="F791" s="136">
        <v>4.3700000000000003E-2</v>
      </c>
      <c r="G791" s="135">
        <v>205.86</v>
      </c>
      <c r="H791" s="136">
        <v>0</v>
      </c>
    </row>
    <row r="792" spans="1:8" x14ac:dyDescent="0.25">
      <c r="A792" s="133" t="s">
        <v>7182</v>
      </c>
      <c r="B792" s="134">
        <v>100568</v>
      </c>
      <c r="C792" s="126" t="s">
        <v>6718</v>
      </c>
      <c r="D792" s="134" t="s">
        <v>1007</v>
      </c>
      <c r="E792" s="135">
        <v>242.45</v>
      </c>
      <c r="F792" s="136">
        <v>3.44E-2</v>
      </c>
      <c r="G792" s="135">
        <v>197.74</v>
      </c>
      <c r="H792" s="136">
        <v>0</v>
      </c>
    </row>
    <row r="793" spans="1:8" x14ac:dyDescent="0.25">
      <c r="A793" s="133" t="s">
        <v>7182</v>
      </c>
      <c r="B793" s="134">
        <v>105668</v>
      </c>
      <c r="C793" s="126" t="s">
        <v>6780</v>
      </c>
      <c r="D793" s="134" t="s">
        <v>1007</v>
      </c>
      <c r="E793" s="135">
        <v>238.98</v>
      </c>
      <c r="F793" s="136">
        <v>2.98E-2</v>
      </c>
      <c r="G793" s="135">
        <v>193.69</v>
      </c>
      <c r="H793" s="136">
        <v>0</v>
      </c>
    </row>
    <row r="794" spans="1:8" x14ac:dyDescent="0.25">
      <c r="A794" s="133" t="s">
        <v>7182</v>
      </c>
      <c r="B794" s="134">
        <v>105641</v>
      </c>
      <c r="C794" s="126" t="s">
        <v>7189</v>
      </c>
      <c r="D794" s="134" t="s">
        <v>1007</v>
      </c>
      <c r="E794" s="135">
        <v>0</v>
      </c>
      <c r="F794" s="136"/>
      <c r="G794" s="135">
        <v>0</v>
      </c>
      <c r="H794" s="136"/>
    </row>
    <row r="795" spans="1:8" x14ac:dyDescent="0.25">
      <c r="A795" s="133" t="s">
        <v>7182</v>
      </c>
      <c r="B795" s="134">
        <v>105647</v>
      </c>
      <c r="C795" s="126" t="s">
        <v>7190</v>
      </c>
      <c r="D795" s="134" t="s">
        <v>1007</v>
      </c>
      <c r="E795" s="135">
        <v>0</v>
      </c>
      <c r="F795" s="136"/>
      <c r="G795" s="135">
        <v>0</v>
      </c>
      <c r="H795" s="136"/>
    </row>
    <row r="796" spans="1:8" x14ac:dyDescent="0.25">
      <c r="A796" s="133" t="s">
        <v>7182</v>
      </c>
      <c r="B796" s="134">
        <v>105653</v>
      </c>
      <c r="C796" s="126" t="s">
        <v>7191</v>
      </c>
      <c r="D796" s="134" t="s">
        <v>1007</v>
      </c>
      <c r="E796" s="135">
        <v>0</v>
      </c>
      <c r="F796" s="136"/>
      <c r="G796" s="135">
        <v>0</v>
      </c>
      <c r="H796" s="136"/>
    </row>
    <row r="797" spans="1:8" x14ac:dyDescent="0.25">
      <c r="A797" s="133" t="s">
        <v>7182</v>
      </c>
      <c r="B797" s="134">
        <v>105710</v>
      </c>
      <c r="C797" s="126" t="s">
        <v>6799</v>
      </c>
      <c r="D797" s="134" t="s">
        <v>1007</v>
      </c>
      <c r="E797" s="135">
        <v>112.26</v>
      </c>
      <c r="F797" s="136">
        <v>9.7199999999999995E-2</v>
      </c>
      <c r="G797" s="135">
        <v>99.66</v>
      </c>
      <c r="H797" s="136">
        <v>0</v>
      </c>
    </row>
    <row r="798" spans="1:8" x14ac:dyDescent="0.25">
      <c r="A798" s="133" t="s">
        <v>7182</v>
      </c>
      <c r="B798" s="134">
        <v>100564</v>
      </c>
      <c r="C798" s="126" t="s">
        <v>6714</v>
      </c>
      <c r="D798" s="134" t="s">
        <v>1007</v>
      </c>
      <c r="E798" s="135">
        <v>105.3</v>
      </c>
      <c r="F798" s="136">
        <v>7.9500000000000001E-2</v>
      </c>
      <c r="G798" s="135">
        <v>91.54</v>
      </c>
      <c r="H798" s="136">
        <v>0</v>
      </c>
    </row>
    <row r="799" spans="1:8" x14ac:dyDescent="0.25">
      <c r="A799" s="133" t="s">
        <v>7182</v>
      </c>
      <c r="B799" s="134">
        <v>105711</v>
      </c>
      <c r="C799" s="126" t="s">
        <v>6800</v>
      </c>
      <c r="D799" s="134" t="s">
        <v>1007</v>
      </c>
      <c r="E799" s="135">
        <v>101.83</v>
      </c>
      <c r="F799" s="136">
        <v>7.0099999999999996E-2</v>
      </c>
      <c r="G799" s="135">
        <v>87.49</v>
      </c>
      <c r="H799" s="136">
        <v>0</v>
      </c>
    </row>
    <row r="800" spans="1:8" x14ac:dyDescent="0.25">
      <c r="A800" s="133" t="s">
        <v>7182</v>
      </c>
      <c r="B800" s="134">
        <v>105705</v>
      </c>
      <c r="C800" s="126" t="s">
        <v>7192</v>
      </c>
      <c r="D800" s="134" t="s">
        <v>1007</v>
      </c>
      <c r="E800" s="135">
        <v>0</v>
      </c>
      <c r="F800" s="136"/>
      <c r="G800" s="135">
        <v>0</v>
      </c>
      <c r="H800" s="136"/>
    </row>
    <row r="801" spans="1:8" x14ac:dyDescent="0.25">
      <c r="A801" s="133" t="s">
        <v>7182</v>
      </c>
      <c r="B801" s="134">
        <v>105706</v>
      </c>
      <c r="C801" s="126" t="s">
        <v>7193</v>
      </c>
      <c r="D801" s="134" t="s">
        <v>1007</v>
      </c>
      <c r="E801" s="135">
        <v>0</v>
      </c>
      <c r="F801" s="136"/>
      <c r="G801" s="135">
        <v>0</v>
      </c>
      <c r="H801" s="136"/>
    </row>
    <row r="802" spans="1:8" x14ac:dyDescent="0.25">
      <c r="A802" s="133" t="s">
        <v>7182</v>
      </c>
      <c r="B802" s="134">
        <v>105708</v>
      </c>
      <c r="C802" s="126" t="s">
        <v>7194</v>
      </c>
      <c r="D802" s="134" t="s">
        <v>1007</v>
      </c>
      <c r="E802" s="135">
        <v>0</v>
      </c>
      <c r="F802" s="136"/>
      <c r="G802" s="135">
        <v>0</v>
      </c>
      <c r="H802" s="136"/>
    </row>
    <row r="803" spans="1:8" x14ac:dyDescent="0.25">
      <c r="A803" s="133" t="s">
        <v>7182</v>
      </c>
      <c r="B803" s="134">
        <v>105690</v>
      </c>
      <c r="C803" s="126" t="s">
        <v>6784</v>
      </c>
      <c r="D803" s="134" t="s">
        <v>1007</v>
      </c>
      <c r="E803" s="135">
        <v>170.26</v>
      </c>
      <c r="F803" s="136">
        <v>6.4000000000000001E-2</v>
      </c>
      <c r="G803" s="135">
        <v>144.4</v>
      </c>
      <c r="H803" s="136">
        <v>0</v>
      </c>
    </row>
    <row r="804" spans="1:8" x14ac:dyDescent="0.25">
      <c r="A804" s="133" t="s">
        <v>7182</v>
      </c>
      <c r="B804" s="134">
        <v>100569</v>
      </c>
      <c r="C804" s="126" t="s">
        <v>6719</v>
      </c>
      <c r="D804" s="134" t="s">
        <v>1007</v>
      </c>
      <c r="E804" s="135">
        <v>163.29</v>
      </c>
      <c r="F804" s="136">
        <v>5.11E-2</v>
      </c>
      <c r="G804" s="135">
        <v>136.28</v>
      </c>
      <c r="H804" s="136">
        <v>0</v>
      </c>
    </row>
    <row r="805" spans="1:8" x14ac:dyDescent="0.25">
      <c r="A805" s="133" t="s">
        <v>7182</v>
      </c>
      <c r="B805" s="134">
        <v>105699</v>
      </c>
      <c r="C805" s="126" t="s">
        <v>6793</v>
      </c>
      <c r="D805" s="134" t="s">
        <v>1007</v>
      </c>
      <c r="E805" s="135">
        <v>159.82</v>
      </c>
      <c r="F805" s="136">
        <v>4.4600000000000001E-2</v>
      </c>
      <c r="G805" s="135">
        <v>132.22999999999999</v>
      </c>
      <c r="H805" s="136">
        <v>0</v>
      </c>
    </row>
    <row r="806" spans="1:8" x14ac:dyDescent="0.25">
      <c r="A806" s="133" t="s">
        <v>7182</v>
      </c>
      <c r="B806" s="134">
        <v>105672</v>
      </c>
      <c r="C806" s="126" t="s">
        <v>7195</v>
      </c>
      <c r="D806" s="134" t="s">
        <v>1007</v>
      </c>
      <c r="E806" s="135">
        <v>0</v>
      </c>
      <c r="F806" s="136"/>
      <c r="G806" s="135">
        <v>0</v>
      </c>
      <c r="H806" s="136"/>
    </row>
    <row r="807" spans="1:8" x14ac:dyDescent="0.25">
      <c r="A807" s="133" t="s">
        <v>7182</v>
      </c>
      <c r="B807" s="134">
        <v>105678</v>
      </c>
      <c r="C807" s="126" t="s">
        <v>7196</v>
      </c>
      <c r="D807" s="134" t="s">
        <v>1007</v>
      </c>
      <c r="E807" s="135">
        <v>0</v>
      </c>
      <c r="F807" s="136"/>
      <c r="G807" s="135">
        <v>0</v>
      </c>
      <c r="H807" s="136"/>
    </row>
    <row r="808" spans="1:8" x14ac:dyDescent="0.25">
      <c r="A808" s="133" t="s">
        <v>7182</v>
      </c>
      <c r="B808" s="134">
        <v>105684</v>
      </c>
      <c r="C808" s="126" t="s">
        <v>7197</v>
      </c>
      <c r="D808" s="134" t="s">
        <v>1007</v>
      </c>
      <c r="E808" s="135">
        <v>0</v>
      </c>
      <c r="F808" s="136"/>
      <c r="G808" s="135">
        <v>0</v>
      </c>
      <c r="H808" s="136"/>
    </row>
    <row r="809" spans="1:8" x14ac:dyDescent="0.25">
      <c r="A809" s="133" t="s">
        <v>7182</v>
      </c>
      <c r="B809" s="134">
        <v>105691</v>
      </c>
      <c r="C809" s="126" t="s">
        <v>6785</v>
      </c>
      <c r="D809" s="134" t="s">
        <v>1007</v>
      </c>
      <c r="E809" s="135">
        <v>203.82</v>
      </c>
      <c r="F809" s="136">
        <v>5.3400000000000003E-2</v>
      </c>
      <c r="G809" s="135">
        <v>170.39</v>
      </c>
      <c r="H809" s="136">
        <v>0</v>
      </c>
    </row>
    <row r="810" spans="1:8" x14ac:dyDescent="0.25">
      <c r="A810" s="133" t="s">
        <v>7182</v>
      </c>
      <c r="B810" s="134">
        <v>100570</v>
      </c>
      <c r="C810" s="126" t="s">
        <v>6720</v>
      </c>
      <c r="D810" s="134" t="s">
        <v>1007</v>
      </c>
      <c r="E810" s="135">
        <v>196.85</v>
      </c>
      <c r="F810" s="136">
        <v>4.24E-2</v>
      </c>
      <c r="G810" s="135">
        <v>162.27000000000001</v>
      </c>
      <c r="H810" s="136">
        <v>0</v>
      </c>
    </row>
    <row r="811" spans="1:8" x14ac:dyDescent="0.25">
      <c r="A811" s="133" t="s">
        <v>7182</v>
      </c>
      <c r="B811" s="134">
        <v>105700</v>
      </c>
      <c r="C811" s="126" t="s">
        <v>6794</v>
      </c>
      <c r="D811" s="134" t="s">
        <v>1007</v>
      </c>
      <c r="E811" s="135">
        <v>193.38</v>
      </c>
      <c r="F811" s="136">
        <v>3.6799999999999999E-2</v>
      </c>
      <c r="G811" s="135">
        <v>158.22</v>
      </c>
      <c r="H811" s="136">
        <v>0</v>
      </c>
    </row>
    <row r="812" spans="1:8" x14ac:dyDescent="0.25">
      <c r="A812" s="133" t="s">
        <v>7182</v>
      </c>
      <c r="B812" s="134">
        <v>105673</v>
      </c>
      <c r="C812" s="126" t="s">
        <v>7198</v>
      </c>
      <c r="D812" s="134" t="s">
        <v>1007</v>
      </c>
      <c r="E812" s="135">
        <v>0</v>
      </c>
      <c r="F812" s="136"/>
      <c r="G812" s="135">
        <v>0</v>
      </c>
      <c r="H812" s="136"/>
    </row>
    <row r="813" spans="1:8" x14ac:dyDescent="0.25">
      <c r="A813" s="133" t="s">
        <v>7182</v>
      </c>
      <c r="B813" s="134">
        <v>105679</v>
      </c>
      <c r="C813" s="126" t="s">
        <v>7199</v>
      </c>
      <c r="D813" s="134" t="s">
        <v>1007</v>
      </c>
      <c r="E813" s="135">
        <v>0</v>
      </c>
      <c r="F813" s="136"/>
      <c r="G813" s="135">
        <v>0</v>
      </c>
      <c r="H813" s="136"/>
    </row>
    <row r="814" spans="1:8" x14ac:dyDescent="0.25">
      <c r="A814" s="133" t="s">
        <v>7182</v>
      </c>
      <c r="B814" s="134">
        <v>105685</v>
      </c>
      <c r="C814" s="126" t="s">
        <v>7200</v>
      </c>
      <c r="D814" s="134" t="s">
        <v>1007</v>
      </c>
      <c r="E814" s="135">
        <v>0</v>
      </c>
      <c r="F814" s="136"/>
      <c r="G814" s="135">
        <v>0</v>
      </c>
      <c r="H814" s="136"/>
    </row>
    <row r="815" spans="1:8" x14ac:dyDescent="0.25">
      <c r="A815" s="133" t="s">
        <v>7182</v>
      </c>
      <c r="B815" s="134">
        <v>105692</v>
      </c>
      <c r="C815" s="126" t="s">
        <v>6786</v>
      </c>
      <c r="D815" s="134" t="s">
        <v>1007</v>
      </c>
      <c r="E815" s="135">
        <v>236.91</v>
      </c>
      <c r="F815" s="136">
        <v>4.5999999999999999E-2</v>
      </c>
      <c r="G815" s="135">
        <v>196.02</v>
      </c>
      <c r="H815" s="136">
        <v>0</v>
      </c>
    </row>
    <row r="816" spans="1:8" x14ac:dyDescent="0.25">
      <c r="A816" s="133" t="s">
        <v>7182</v>
      </c>
      <c r="B816" s="134">
        <v>100571</v>
      </c>
      <c r="C816" s="126" t="s">
        <v>6721</v>
      </c>
      <c r="D816" s="134" t="s">
        <v>1007</v>
      </c>
      <c r="E816" s="135">
        <v>229.94</v>
      </c>
      <c r="F816" s="136">
        <v>3.6299999999999999E-2</v>
      </c>
      <c r="G816" s="135">
        <v>187.9</v>
      </c>
      <c r="H816" s="136">
        <v>0</v>
      </c>
    </row>
    <row r="817" spans="1:8" x14ac:dyDescent="0.25">
      <c r="A817" s="133" t="s">
        <v>7182</v>
      </c>
      <c r="B817" s="134">
        <v>105701</v>
      </c>
      <c r="C817" s="126" t="s">
        <v>6795</v>
      </c>
      <c r="D817" s="134" t="s">
        <v>1007</v>
      </c>
      <c r="E817" s="135">
        <v>226.47</v>
      </c>
      <c r="F817" s="136">
        <v>3.1399999999999997E-2</v>
      </c>
      <c r="G817" s="135">
        <v>183.85</v>
      </c>
      <c r="H817" s="136">
        <v>0</v>
      </c>
    </row>
    <row r="818" spans="1:8" x14ac:dyDescent="0.25">
      <c r="A818" s="133" t="s">
        <v>7182</v>
      </c>
      <c r="B818" s="134">
        <v>105674</v>
      </c>
      <c r="C818" s="126" t="s">
        <v>7201</v>
      </c>
      <c r="D818" s="134" t="s">
        <v>1007</v>
      </c>
      <c r="E818" s="135">
        <v>0</v>
      </c>
      <c r="F818" s="136"/>
      <c r="G818" s="135">
        <v>0</v>
      </c>
      <c r="H818" s="136"/>
    </row>
    <row r="819" spans="1:8" x14ac:dyDescent="0.25">
      <c r="A819" s="133" t="s">
        <v>7182</v>
      </c>
      <c r="B819" s="134">
        <v>105680</v>
      </c>
      <c r="C819" s="126" t="s">
        <v>7202</v>
      </c>
      <c r="D819" s="134" t="s">
        <v>1007</v>
      </c>
      <c r="E819" s="135">
        <v>0</v>
      </c>
      <c r="F819" s="136"/>
      <c r="G819" s="135">
        <v>0</v>
      </c>
      <c r="H819" s="136"/>
    </row>
    <row r="820" spans="1:8" x14ac:dyDescent="0.25">
      <c r="A820" s="133" t="s">
        <v>7182</v>
      </c>
      <c r="B820" s="134">
        <v>105686</v>
      </c>
      <c r="C820" s="126" t="s">
        <v>7203</v>
      </c>
      <c r="D820" s="134" t="s">
        <v>1007</v>
      </c>
      <c r="E820" s="135">
        <v>0</v>
      </c>
      <c r="F820" s="136"/>
      <c r="G820" s="135">
        <v>0</v>
      </c>
      <c r="H820" s="136"/>
    </row>
    <row r="821" spans="1:8" x14ac:dyDescent="0.25">
      <c r="A821" s="133" t="s">
        <v>7182</v>
      </c>
      <c r="B821" s="134">
        <v>105718</v>
      </c>
      <c r="C821" s="126" t="s">
        <v>6802</v>
      </c>
      <c r="D821" s="134" t="s">
        <v>1007</v>
      </c>
      <c r="E821" s="135">
        <v>98.66</v>
      </c>
      <c r="F821" s="136">
        <v>0.1106</v>
      </c>
      <c r="G821" s="135">
        <v>88.96</v>
      </c>
      <c r="H821" s="136">
        <v>0</v>
      </c>
    </row>
    <row r="822" spans="1:8" x14ac:dyDescent="0.25">
      <c r="A822" s="133" t="s">
        <v>7182</v>
      </c>
      <c r="B822" s="134">
        <v>100565</v>
      </c>
      <c r="C822" s="126" t="s">
        <v>6715</v>
      </c>
      <c r="D822" s="134" t="s">
        <v>1007</v>
      </c>
      <c r="E822" s="135">
        <v>91.7</v>
      </c>
      <c r="F822" s="136">
        <v>9.1300000000000006E-2</v>
      </c>
      <c r="G822" s="135">
        <v>80.84</v>
      </c>
      <c r="H822" s="136">
        <v>0</v>
      </c>
    </row>
    <row r="823" spans="1:8" x14ac:dyDescent="0.25">
      <c r="A823" s="133" t="s">
        <v>7182</v>
      </c>
      <c r="B823" s="134">
        <v>105581</v>
      </c>
      <c r="C823" s="126" t="s">
        <v>6743</v>
      </c>
      <c r="D823" s="134" t="s">
        <v>1007</v>
      </c>
      <c r="E823" s="135">
        <v>88.23</v>
      </c>
      <c r="F823" s="136">
        <v>8.09E-2</v>
      </c>
      <c r="G823" s="135">
        <v>76.790000000000006</v>
      </c>
      <c r="H823" s="136">
        <v>0</v>
      </c>
    </row>
    <row r="824" spans="1:8" x14ac:dyDescent="0.25">
      <c r="A824" s="133" t="s">
        <v>7182</v>
      </c>
      <c r="B824" s="134">
        <v>105713</v>
      </c>
      <c r="C824" s="126" t="s">
        <v>7204</v>
      </c>
      <c r="D824" s="134" t="s">
        <v>1007</v>
      </c>
      <c r="E824" s="135">
        <v>0</v>
      </c>
      <c r="F824" s="136"/>
      <c r="G824" s="135">
        <v>0</v>
      </c>
      <c r="H824" s="136"/>
    </row>
    <row r="825" spans="1:8" x14ac:dyDescent="0.25">
      <c r="A825" s="133" t="s">
        <v>7182</v>
      </c>
      <c r="B825" s="134">
        <v>105714</v>
      </c>
      <c r="C825" s="126" t="s">
        <v>7205</v>
      </c>
      <c r="D825" s="134" t="s">
        <v>1007</v>
      </c>
      <c r="E825" s="135">
        <v>0</v>
      </c>
      <c r="F825" s="136"/>
      <c r="G825" s="135">
        <v>0</v>
      </c>
      <c r="H825" s="136"/>
    </row>
    <row r="826" spans="1:8" x14ac:dyDescent="0.25">
      <c r="A826" s="133" t="s">
        <v>7182</v>
      </c>
      <c r="B826" s="134">
        <v>105716</v>
      </c>
      <c r="C826" s="126" t="s">
        <v>7206</v>
      </c>
      <c r="D826" s="134" t="s">
        <v>1007</v>
      </c>
      <c r="E826" s="135">
        <v>0</v>
      </c>
      <c r="F826" s="136"/>
      <c r="G826" s="135">
        <v>0</v>
      </c>
      <c r="H826" s="136"/>
    </row>
    <row r="827" spans="1:8" x14ac:dyDescent="0.25">
      <c r="A827" s="133" t="s">
        <v>7182</v>
      </c>
      <c r="B827" s="134">
        <v>105624</v>
      </c>
      <c r="C827" s="126" t="s">
        <v>6756</v>
      </c>
      <c r="D827" s="134" t="s">
        <v>1007</v>
      </c>
      <c r="E827" s="135">
        <v>128.21</v>
      </c>
      <c r="F827" s="136">
        <v>5.0799999999999998E-2</v>
      </c>
      <c r="G827" s="135">
        <v>106.35</v>
      </c>
      <c r="H827" s="136">
        <v>0</v>
      </c>
    </row>
    <row r="828" spans="1:8" x14ac:dyDescent="0.25">
      <c r="A828" s="133" t="s">
        <v>7182</v>
      </c>
      <c r="B828" s="134">
        <v>96391</v>
      </c>
      <c r="C828" s="126" t="s">
        <v>6707</v>
      </c>
      <c r="D828" s="134" t="s">
        <v>1007</v>
      </c>
      <c r="E828" s="135">
        <v>122.61</v>
      </c>
      <c r="F828" s="136">
        <v>3.6499999999999998E-2</v>
      </c>
      <c r="G828" s="135">
        <v>99.82</v>
      </c>
      <c r="H828" s="136">
        <v>0</v>
      </c>
    </row>
    <row r="829" spans="1:8" x14ac:dyDescent="0.25">
      <c r="A829" s="133" t="s">
        <v>7182</v>
      </c>
      <c r="B829" s="134">
        <v>105632</v>
      </c>
      <c r="C829" s="126" t="s">
        <v>6764</v>
      </c>
      <c r="D829" s="134" t="s">
        <v>1007</v>
      </c>
      <c r="E829" s="135">
        <v>121.7</v>
      </c>
      <c r="F829" s="136">
        <v>3.4700000000000002E-2</v>
      </c>
      <c r="G829" s="135">
        <v>98.87</v>
      </c>
      <c r="H829" s="136">
        <v>0</v>
      </c>
    </row>
    <row r="830" spans="1:8" x14ac:dyDescent="0.25">
      <c r="A830" s="133" t="s">
        <v>7182</v>
      </c>
      <c r="B830" s="134">
        <v>105601</v>
      </c>
      <c r="C830" s="126" t="s">
        <v>7207</v>
      </c>
      <c r="D830" s="134" t="s">
        <v>1007</v>
      </c>
      <c r="E830" s="135">
        <v>0</v>
      </c>
      <c r="F830" s="136"/>
      <c r="G830" s="135">
        <v>0</v>
      </c>
      <c r="H830" s="136"/>
    </row>
    <row r="831" spans="1:8" x14ac:dyDescent="0.25">
      <c r="A831" s="133" t="s">
        <v>7182</v>
      </c>
      <c r="B831" s="134">
        <v>105609</v>
      </c>
      <c r="C831" s="126" t="s">
        <v>7208</v>
      </c>
      <c r="D831" s="134" t="s">
        <v>1007</v>
      </c>
      <c r="E831" s="135">
        <v>0</v>
      </c>
      <c r="F831" s="136"/>
      <c r="G831" s="135">
        <v>0</v>
      </c>
      <c r="H831" s="136"/>
    </row>
    <row r="832" spans="1:8" x14ac:dyDescent="0.25">
      <c r="A832" s="133" t="s">
        <v>7182</v>
      </c>
      <c r="B832" s="134">
        <v>105617</v>
      </c>
      <c r="C832" s="126" t="s">
        <v>7209</v>
      </c>
      <c r="D832" s="134" t="s">
        <v>1007</v>
      </c>
      <c r="E832" s="135">
        <v>0</v>
      </c>
      <c r="F832" s="136"/>
      <c r="G832" s="135">
        <v>0</v>
      </c>
      <c r="H832" s="136"/>
    </row>
    <row r="833" spans="1:8" x14ac:dyDescent="0.25">
      <c r="A833" s="133" t="s">
        <v>7182</v>
      </c>
      <c r="B833" s="134">
        <v>105625</v>
      </c>
      <c r="C833" s="126" t="s">
        <v>6757</v>
      </c>
      <c r="D833" s="134" t="s">
        <v>1007</v>
      </c>
      <c r="E833" s="135">
        <v>162.66</v>
      </c>
      <c r="F833" s="136">
        <v>0.04</v>
      </c>
      <c r="G833" s="135">
        <v>133.05000000000001</v>
      </c>
      <c r="H833" s="136">
        <v>0</v>
      </c>
    </row>
    <row r="834" spans="1:8" x14ac:dyDescent="0.25">
      <c r="A834" s="133" t="s">
        <v>7182</v>
      </c>
      <c r="B834" s="134">
        <v>96392</v>
      </c>
      <c r="C834" s="126" t="s">
        <v>6708</v>
      </c>
      <c r="D834" s="134" t="s">
        <v>1007</v>
      </c>
      <c r="E834" s="135">
        <v>157.06</v>
      </c>
      <c r="F834" s="136">
        <v>2.8500000000000001E-2</v>
      </c>
      <c r="G834" s="135">
        <v>126.52</v>
      </c>
      <c r="H834" s="136">
        <v>0</v>
      </c>
    </row>
    <row r="835" spans="1:8" x14ac:dyDescent="0.25">
      <c r="A835" s="133" t="s">
        <v>7182</v>
      </c>
      <c r="B835" s="134">
        <v>105633</v>
      </c>
      <c r="C835" s="126" t="s">
        <v>6765</v>
      </c>
      <c r="D835" s="134" t="s">
        <v>1007</v>
      </c>
      <c r="E835" s="135">
        <v>156.15</v>
      </c>
      <c r="F835" s="136">
        <v>2.7E-2</v>
      </c>
      <c r="G835" s="135">
        <v>125.57</v>
      </c>
      <c r="H835" s="136">
        <v>0</v>
      </c>
    </row>
    <row r="836" spans="1:8" x14ac:dyDescent="0.25">
      <c r="A836" s="133" t="s">
        <v>7182</v>
      </c>
      <c r="B836" s="134">
        <v>105602</v>
      </c>
      <c r="C836" s="126" t="s">
        <v>7210</v>
      </c>
      <c r="D836" s="134" t="s">
        <v>1007</v>
      </c>
      <c r="E836" s="135">
        <v>0</v>
      </c>
      <c r="F836" s="136"/>
      <c r="G836" s="135">
        <v>0</v>
      </c>
      <c r="H836" s="136"/>
    </row>
    <row r="837" spans="1:8" x14ac:dyDescent="0.25">
      <c r="A837" s="133" t="s">
        <v>7182</v>
      </c>
      <c r="B837" s="134">
        <v>105610</v>
      </c>
      <c r="C837" s="126" t="s">
        <v>7211</v>
      </c>
      <c r="D837" s="134" t="s">
        <v>1007</v>
      </c>
      <c r="E837" s="135">
        <v>0</v>
      </c>
      <c r="F837" s="136"/>
      <c r="G837" s="135">
        <v>0</v>
      </c>
      <c r="H837" s="136"/>
    </row>
    <row r="838" spans="1:8" x14ac:dyDescent="0.25">
      <c r="A838" s="133" t="s">
        <v>7182</v>
      </c>
      <c r="B838" s="134">
        <v>105618</v>
      </c>
      <c r="C838" s="126" t="s">
        <v>7212</v>
      </c>
      <c r="D838" s="134" t="s">
        <v>1007</v>
      </c>
      <c r="E838" s="135">
        <v>0</v>
      </c>
      <c r="F838" s="136"/>
      <c r="G838" s="135">
        <v>0</v>
      </c>
      <c r="H838" s="136"/>
    </row>
    <row r="839" spans="1:8" x14ac:dyDescent="0.25">
      <c r="A839" s="133" t="s">
        <v>7182</v>
      </c>
      <c r="B839" s="134">
        <v>105571</v>
      </c>
      <c r="C839" s="126" t="s">
        <v>6733</v>
      </c>
      <c r="D839" s="134" t="s">
        <v>1007</v>
      </c>
      <c r="E839" s="135">
        <v>57.41</v>
      </c>
      <c r="F839" s="136">
        <v>0.1134</v>
      </c>
      <c r="G839" s="135">
        <v>51.48</v>
      </c>
      <c r="H839" s="136">
        <v>0</v>
      </c>
    </row>
    <row r="840" spans="1:8" x14ac:dyDescent="0.25">
      <c r="A840" s="133" t="s">
        <v>7182</v>
      </c>
      <c r="B840" s="134">
        <v>96389</v>
      </c>
      <c r="C840" s="126" t="s">
        <v>6705</v>
      </c>
      <c r="D840" s="134" t="s">
        <v>1007</v>
      </c>
      <c r="E840" s="135">
        <v>51.81</v>
      </c>
      <c r="F840" s="136">
        <v>8.6499999999999994E-2</v>
      </c>
      <c r="G840" s="135">
        <v>44.95</v>
      </c>
      <c r="H840" s="136">
        <v>0</v>
      </c>
    </row>
    <row r="841" spans="1:8" x14ac:dyDescent="0.25">
      <c r="A841" s="133" t="s">
        <v>7182</v>
      </c>
      <c r="B841" s="134">
        <v>105575</v>
      </c>
      <c r="C841" s="126" t="s">
        <v>6737</v>
      </c>
      <c r="D841" s="134" t="s">
        <v>1007</v>
      </c>
      <c r="E841" s="135">
        <v>50.9</v>
      </c>
      <c r="F841" s="136">
        <v>8.2900000000000001E-2</v>
      </c>
      <c r="G841" s="135">
        <v>44</v>
      </c>
      <c r="H841" s="136">
        <v>0</v>
      </c>
    </row>
    <row r="842" spans="1:8" x14ac:dyDescent="0.25">
      <c r="A842" s="133" t="s">
        <v>7182</v>
      </c>
      <c r="B842" s="134">
        <v>105599</v>
      </c>
      <c r="C842" s="126" t="s">
        <v>7213</v>
      </c>
      <c r="D842" s="134" t="s">
        <v>1007</v>
      </c>
      <c r="E842" s="135">
        <v>0</v>
      </c>
      <c r="F842" s="136"/>
      <c r="G842" s="135">
        <v>0</v>
      </c>
      <c r="H842" s="136"/>
    </row>
    <row r="843" spans="1:8" x14ac:dyDescent="0.25">
      <c r="A843" s="133" t="s">
        <v>7182</v>
      </c>
      <c r="B843" s="134">
        <v>105607</v>
      </c>
      <c r="C843" s="126" t="s">
        <v>7214</v>
      </c>
      <c r="D843" s="134" t="s">
        <v>1007</v>
      </c>
      <c r="E843" s="135">
        <v>0</v>
      </c>
      <c r="F843" s="136"/>
      <c r="G843" s="135">
        <v>0</v>
      </c>
      <c r="H843" s="136"/>
    </row>
    <row r="844" spans="1:8" x14ac:dyDescent="0.25">
      <c r="A844" s="133" t="s">
        <v>7182</v>
      </c>
      <c r="B844" s="134">
        <v>105615</v>
      </c>
      <c r="C844" s="126" t="s">
        <v>7215</v>
      </c>
      <c r="D844" s="134" t="s">
        <v>1007</v>
      </c>
      <c r="E844" s="135">
        <v>0</v>
      </c>
      <c r="F844" s="136"/>
      <c r="G844" s="135">
        <v>0</v>
      </c>
      <c r="H844" s="136"/>
    </row>
    <row r="845" spans="1:8" x14ac:dyDescent="0.25">
      <c r="A845" s="133" t="s">
        <v>7182</v>
      </c>
      <c r="B845" s="134">
        <v>105623</v>
      </c>
      <c r="C845" s="126" t="s">
        <v>6755</v>
      </c>
      <c r="D845" s="134" t="s">
        <v>1007</v>
      </c>
      <c r="E845" s="135">
        <v>93.29</v>
      </c>
      <c r="F845" s="136">
        <v>6.9800000000000001E-2</v>
      </c>
      <c r="G845" s="135">
        <v>79.290000000000006</v>
      </c>
      <c r="H845" s="136">
        <v>0</v>
      </c>
    </row>
    <row r="846" spans="1:8" x14ac:dyDescent="0.25">
      <c r="A846" s="133" t="s">
        <v>7182</v>
      </c>
      <c r="B846" s="134">
        <v>96390</v>
      </c>
      <c r="C846" s="126" t="s">
        <v>6706</v>
      </c>
      <c r="D846" s="134" t="s">
        <v>1007</v>
      </c>
      <c r="E846" s="135">
        <v>87.69</v>
      </c>
      <c r="F846" s="136">
        <v>5.11E-2</v>
      </c>
      <c r="G846" s="135">
        <v>72.760000000000005</v>
      </c>
      <c r="H846" s="136">
        <v>0</v>
      </c>
    </row>
    <row r="847" spans="1:8" x14ac:dyDescent="0.25">
      <c r="A847" s="133" t="s">
        <v>7182</v>
      </c>
      <c r="B847" s="134">
        <v>105631</v>
      </c>
      <c r="C847" s="126" t="s">
        <v>6763</v>
      </c>
      <c r="D847" s="134" t="s">
        <v>1007</v>
      </c>
      <c r="E847" s="135">
        <v>86.78</v>
      </c>
      <c r="F847" s="136">
        <v>4.8599999999999997E-2</v>
      </c>
      <c r="G847" s="135">
        <v>71.81</v>
      </c>
      <c r="H847" s="136">
        <v>0</v>
      </c>
    </row>
    <row r="848" spans="1:8" x14ac:dyDescent="0.25">
      <c r="A848" s="133" t="s">
        <v>7182</v>
      </c>
      <c r="B848" s="134">
        <v>105600</v>
      </c>
      <c r="C848" s="126" t="s">
        <v>7216</v>
      </c>
      <c r="D848" s="134" t="s">
        <v>1007</v>
      </c>
      <c r="E848" s="135">
        <v>0</v>
      </c>
      <c r="F848" s="136"/>
      <c r="G848" s="135">
        <v>0</v>
      </c>
      <c r="H848" s="136"/>
    </row>
    <row r="849" spans="1:8" x14ac:dyDescent="0.25">
      <c r="A849" s="133" t="s">
        <v>7182</v>
      </c>
      <c r="B849" s="134">
        <v>105608</v>
      </c>
      <c r="C849" s="126" t="s">
        <v>7217</v>
      </c>
      <c r="D849" s="134" t="s">
        <v>1007</v>
      </c>
      <c r="E849" s="135">
        <v>0</v>
      </c>
      <c r="F849" s="136"/>
      <c r="G849" s="135">
        <v>0</v>
      </c>
      <c r="H849" s="136"/>
    </row>
    <row r="850" spans="1:8" x14ac:dyDescent="0.25">
      <c r="A850" s="133" t="s">
        <v>7182</v>
      </c>
      <c r="B850" s="134">
        <v>105616</v>
      </c>
      <c r="C850" s="126" t="s">
        <v>7218</v>
      </c>
      <c r="D850" s="134" t="s">
        <v>1007</v>
      </c>
      <c r="E850" s="135">
        <v>0</v>
      </c>
      <c r="F850" s="136"/>
      <c r="G850" s="135">
        <v>0</v>
      </c>
      <c r="H850" s="136"/>
    </row>
    <row r="851" spans="1:8" x14ac:dyDescent="0.25">
      <c r="A851" s="133" t="s">
        <v>7182</v>
      </c>
      <c r="B851" s="134">
        <v>105585</v>
      </c>
      <c r="C851" s="126" t="s">
        <v>6745</v>
      </c>
      <c r="D851" s="134" t="s">
        <v>1007</v>
      </c>
      <c r="E851" s="135">
        <v>120.04</v>
      </c>
      <c r="F851" s="136">
        <v>0.11559999999999999</v>
      </c>
      <c r="G851" s="135">
        <v>108.79</v>
      </c>
      <c r="H851" s="136">
        <v>0</v>
      </c>
    </row>
    <row r="852" spans="1:8" x14ac:dyDescent="0.25">
      <c r="A852" s="133" t="s">
        <v>7182</v>
      </c>
      <c r="B852" s="134">
        <v>100572</v>
      </c>
      <c r="C852" s="126" t="s">
        <v>6722</v>
      </c>
      <c r="D852" s="134" t="s">
        <v>1007</v>
      </c>
      <c r="E852" s="135">
        <v>110.49</v>
      </c>
      <c r="F852" s="136">
        <v>9.3899999999999997E-2</v>
      </c>
      <c r="G852" s="135">
        <v>97.67</v>
      </c>
      <c r="H852" s="136">
        <v>0</v>
      </c>
    </row>
    <row r="853" spans="1:8" x14ac:dyDescent="0.25">
      <c r="A853" s="133" t="s">
        <v>7182</v>
      </c>
      <c r="B853" s="134">
        <v>105588</v>
      </c>
      <c r="C853" s="126" t="s">
        <v>6748</v>
      </c>
      <c r="D853" s="134" t="s">
        <v>1007</v>
      </c>
      <c r="E853" s="135">
        <v>109.53</v>
      </c>
      <c r="F853" s="136">
        <v>9.1899999999999996E-2</v>
      </c>
      <c r="G853" s="135">
        <v>96.58</v>
      </c>
      <c r="H853" s="136">
        <v>0</v>
      </c>
    </row>
    <row r="854" spans="1:8" x14ac:dyDescent="0.25">
      <c r="A854" s="133" t="s">
        <v>7182</v>
      </c>
      <c r="B854" s="134">
        <v>105583</v>
      </c>
      <c r="C854" s="126" t="s">
        <v>7219</v>
      </c>
      <c r="D854" s="134" t="s">
        <v>1007</v>
      </c>
      <c r="E854" s="135">
        <v>0</v>
      </c>
      <c r="F854" s="136"/>
      <c r="G854" s="135">
        <v>0</v>
      </c>
      <c r="H854" s="136"/>
    </row>
    <row r="855" spans="1:8" x14ac:dyDescent="0.25">
      <c r="A855" s="133" t="s">
        <v>7182</v>
      </c>
      <c r="B855" s="134">
        <v>105719</v>
      </c>
      <c r="C855" s="126" t="s">
        <v>7220</v>
      </c>
      <c r="D855" s="134" t="s">
        <v>1007</v>
      </c>
      <c r="E855" s="135">
        <v>0</v>
      </c>
      <c r="F855" s="136"/>
      <c r="G855" s="135">
        <v>0</v>
      </c>
      <c r="H855" s="136"/>
    </row>
    <row r="856" spans="1:8" x14ac:dyDescent="0.25">
      <c r="A856" s="133" t="s">
        <v>7182</v>
      </c>
      <c r="B856" s="134">
        <v>105721</v>
      </c>
      <c r="C856" s="126" t="s">
        <v>7221</v>
      </c>
      <c r="D856" s="134" t="s">
        <v>1007</v>
      </c>
      <c r="E856" s="135">
        <v>0</v>
      </c>
      <c r="F856" s="136"/>
      <c r="G856" s="135">
        <v>0</v>
      </c>
      <c r="H856" s="136"/>
    </row>
    <row r="857" spans="1:8" x14ac:dyDescent="0.25">
      <c r="A857" s="133" t="s">
        <v>7182</v>
      </c>
      <c r="B857" s="134">
        <v>105592</v>
      </c>
      <c r="C857" s="126" t="s">
        <v>6750</v>
      </c>
      <c r="D857" s="134" t="s">
        <v>1007</v>
      </c>
      <c r="E857" s="135">
        <v>106.44</v>
      </c>
      <c r="F857" s="136">
        <v>0.13039999999999999</v>
      </c>
      <c r="G857" s="135">
        <v>98.09</v>
      </c>
      <c r="H857" s="136">
        <v>0</v>
      </c>
    </row>
    <row r="858" spans="1:8" x14ac:dyDescent="0.25">
      <c r="A858" s="133" t="s">
        <v>7182</v>
      </c>
      <c r="B858" s="134">
        <v>100573</v>
      </c>
      <c r="C858" s="126" t="s">
        <v>6723</v>
      </c>
      <c r="D858" s="134" t="s">
        <v>1007</v>
      </c>
      <c r="E858" s="135">
        <v>96.89</v>
      </c>
      <c r="F858" s="136">
        <v>0.107</v>
      </c>
      <c r="G858" s="135">
        <v>86.97</v>
      </c>
      <c r="H858" s="136">
        <v>0</v>
      </c>
    </row>
    <row r="859" spans="1:8" x14ac:dyDescent="0.25">
      <c r="A859" s="133" t="s">
        <v>7182</v>
      </c>
      <c r="B859" s="134">
        <v>105595</v>
      </c>
      <c r="C859" s="126" t="s">
        <v>6753</v>
      </c>
      <c r="D859" s="134" t="s">
        <v>1007</v>
      </c>
      <c r="E859" s="135">
        <v>95.93</v>
      </c>
      <c r="F859" s="136">
        <v>0.105</v>
      </c>
      <c r="G859" s="135">
        <v>85.88</v>
      </c>
      <c r="H859" s="136">
        <v>0</v>
      </c>
    </row>
    <row r="860" spans="1:8" x14ac:dyDescent="0.25">
      <c r="A860" s="133" t="s">
        <v>7182</v>
      </c>
      <c r="B860" s="134">
        <v>105590</v>
      </c>
      <c r="C860" s="126" t="s">
        <v>7222</v>
      </c>
      <c r="D860" s="134" t="s">
        <v>1007</v>
      </c>
      <c r="E860" s="135">
        <v>0</v>
      </c>
      <c r="F860" s="136"/>
      <c r="G860" s="135">
        <v>0</v>
      </c>
      <c r="H860" s="136"/>
    </row>
    <row r="861" spans="1:8" x14ac:dyDescent="0.25">
      <c r="A861" s="133" t="s">
        <v>7182</v>
      </c>
      <c r="B861" s="134">
        <v>105723</v>
      </c>
      <c r="C861" s="126" t="s">
        <v>7223</v>
      </c>
      <c r="D861" s="134" t="s">
        <v>1007</v>
      </c>
      <c r="E861" s="135">
        <v>0</v>
      </c>
      <c r="F861" s="136"/>
      <c r="G861" s="135">
        <v>0</v>
      </c>
      <c r="H861" s="136"/>
    </row>
    <row r="862" spans="1:8" x14ac:dyDescent="0.25">
      <c r="A862" s="133" t="s">
        <v>7182</v>
      </c>
      <c r="B862" s="134">
        <v>105725</v>
      </c>
      <c r="C862" s="126" t="s">
        <v>7224</v>
      </c>
      <c r="D862" s="134" t="s">
        <v>1007</v>
      </c>
      <c r="E862" s="135">
        <v>0</v>
      </c>
      <c r="F862" s="136"/>
      <c r="G862" s="135">
        <v>0</v>
      </c>
      <c r="H862" s="136"/>
    </row>
    <row r="863" spans="1:8" x14ac:dyDescent="0.25">
      <c r="A863" s="133" t="s">
        <v>7182</v>
      </c>
      <c r="B863" s="134">
        <v>105566</v>
      </c>
      <c r="C863" s="126" t="s">
        <v>6728</v>
      </c>
      <c r="D863" s="134" t="s">
        <v>1007</v>
      </c>
      <c r="E863" s="135">
        <v>11.22</v>
      </c>
      <c r="F863" s="136">
        <v>0.37169999999999997</v>
      </c>
      <c r="G863" s="135">
        <v>12.28</v>
      </c>
      <c r="H863" s="136">
        <v>0</v>
      </c>
    </row>
    <row r="864" spans="1:8" x14ac:dyDescent="0.25">
      <c r="A864" s="133" t="s">
        <v>7182</v>
      </c>
      <c r="B864" s="134">
        <v>96388</v>
      </c>
      <c r="C864" s="126" t="s">
        <v>6704</v>
      </c>
      <c r="D864" s="134" t="s">
        <v>1007</v>
      </c>
      <c r="E864" s="135">
        <v>8.98</v>
      </c>
      <c r="F864" s="136">
        <v>0.36859999999999998</v>
      </c>
      <c r="G864" s="135">
        <v>9.82</v>
      </c>
      <c r="H864" s="136">
        <v>0</v>
      </c>
    </row>
    <row r="865" spans="1:8" x14ac:dyDescent="0.25">
      <c r="A865" s="133" t="s">
        <v>7182</v>
      </c>
      <c r="B865" s="134">
        <v>105569</v>
      </c>
      <c r="C865" s="126" t="s">
        <v>6731</v>
      </c>
      <c r="D865" s="134" t="s">
        <v>1007</v>
      </c>
      <c r="E865" s="135">
        <v>7.46</v>
      </c>
      <c r="F865" s="136">
        <v>0.36859999999999998</v>
      </c>
      <c r="G865" s="135">
        <v>8.14</v>
      </c>
      <c r="H865" s="136">
        <v>0</v>
      </c>
    </row>
    <row r="866" spans="1:8" x14ac:dyDescent="0.25">
      <c r="A866" s="133" t="s">
        <v>7182</v>
      </c>
      <c r="B866" s="134">
        <v>101767</v>
      </c>
      <c r="C866" s="126" t="s">
        <v>6726</v>
      </c>
      <c r="D866" s="134" t="s">
        <v>1007</v>
      </c>
      <c r="E866" s="135">
        <v>29.21</v>
      </c>
      <c r="F866" s="136">
        <v>0.3574</v>
      </c>
      <c r="G866" s="135">
        <v>33.82</v>
      </c>
      <c r="H866" s="136">
        <v>0</v>
      </c>
    </row>
    <row r="867" spans="1:8" x14ac:dyDescent="0.25">
      <c r="A867" s="133" t="s">
        <v>7182</v>
      </c>
      <c r="B867" s="134">
        <v>101768</v>
      </c>
      <c r="C867" s="126" t="s">
        <v>6727</v>
      </c>
      <c r="D867" s="134" t="s">
        <v>1007</v>
      </c>
      <c r="E867" s="135">
        <v>25.5</v>
      </c>
      <c r="F867" s="136">
        <v>0.40629999999999999</v>
      </c>
      <c r="G867" s="135">
        <v>28.52</v>
      </c>
      <c r="H867" s="136">
        <v>0</v>
      </c>
    </row>
    <row r="868" spans="1:8" x14ac:dyDescent="0.25">
      <c r="A868" s="133" t="s">
        <v>7182</v>
      </c>
      <c r="B868" s="134">
        <v>100574</v>
      </c>
      <c r="C868" s="126" t="s">
        <v>6724</v>
      </c>
      <c r="D868" s="134" t="s">
        <v>1007</v>
      </c>
      <c r="E868" s="135">
        <v>1.37</v>
      </c>
      <c r="F868" s="136">
        <v>0.53280000000000005</v>
      </c>
      <c r="G868" s="135">
        <v>1.55</v>
      </c>
      <c r="H868" s="136">
        <v>0</v>
      </c>
    </row>
    <row r="869" spans="1:8" x14ac:dyDescent="0.25">
      <c r="A869" s="133" t="s">
        <v>7182</v>
      </c>
      <c r="B869" s="134">
        <v>102470</v>
      </c>
      <c r="C869" s="126" t="s">
        <v>7225</v>
      </c>
      <c r="D869" s="134" t="s">
        <v>144</v>
      </c>
      <c r="E869" s="135">
        <v>0</v>
      </c>
      <c r="F869" s="136"/>
      <c r="G869" s="135">
        <v>0</v>
      </c>
      <c r="H869" s="136"/>
    </row>
    <row r="870" spans="1:8" x14ac:dyDescent="0.25">
      <c r="A870" s="133" t="s">
        <v>7182</v>
      </c>
      <c r="B870" s="134">
        <v>105756</v>
      </c>
      <c r="C870" s="126" t="s">
        <v>7226</v>
      </c>
      <c r="D870" s="134" t="s">
        <v>144</v>
      </c>
      <c r="E870" s="135">
        <v>0</v>
      </c>
      <c r="F870" s="136"/>
      <c r="G870" s="135">
        <v>0</v>
      </c>
      <c r="H870" s="136"/>
    </row>
    <row r="871" spans="1:8" x14ac:dyDescent="0.25">
      <c r="A871" s="133" t="s">
        <v>7182</v>
      </c>
      <c r="B871" s="134">
        <v>104375</v>
      </c>
      <c r="C871" s="126" t="s">
        <v>7227</v>
      </c>
      <c r="D871" s="134" t="s">
        <v>144</v>
      </c>
      <c r="E871" s="135">
        <v>0</v>
      </c>
      <c r="F871" s="136"/>
      <c r="G871" s="135">
        <v>0</v>
      </c>
      <c r="H871" s="136"/>
    </row>
    <row r="872" spans="1:8" x14ac:dyDescent="0.25">
      <c r="A872" s="133" t="s">
        <v>7182</v>
      </c>
      <c r="B872" s="134">
        <v>105757</v>
      </c>
      <c r="C872" s="126" t="s">
        <v>7228</v>
      </c>
      <c r="D872" s="134" t="s">
        <v>144</v>
      </c>
      <c r="E872" s="135">
        <v>0</v>
      </c>
      <c r="F872" s="136"/>
      <c r="G872" s="135">
        <v>0</v>
      </c>
      <c r="H872" s="136"/>
    </row>
    <row r="873" spans="1:8" x14ac:dyDescent="0.25">
      <c r="A873" s="133" t="s">
        <v>7182</v>
      </c>
      <c r="B873" s="134">
        <v>105562</v>
      </c>
      <c r="C873" s="126" t="s">
        <v>6670</v>
      </c>
      <c r="D873" s="134" t="s">
        <v>1007</v>
      </c>
      <c r="E873" s="135">
        <v>8.27</v>
      </c>
      <c r="F873" s="136">
        <v>0.33129999999999998</v>
      </c>
      <c r="G873" s="135">
        <v>8.9700000000000006</v>
      </c>
      <c r="H873" s="136">
        <v>0</v>
      </c>
    </row>
    <row r="874" spans="1:8" x14ac:dyDescent="0.25">
      <c r="A874" s="133" t="s">
        <v>7182</v>
      </c>
      <c r="B874" s="134">
        <v>105563</v>
      </c>
      <c r="C874" s="126" t="s">
        <v>6671</v>
      </c>
      <c r="D874" s="134" t="s">
        <v>1007</v>
      </c>
      <c r="E874" s="135">
        <v>6.68</v>
      </c>
      <c r="F874" s="136">
        <v>0.32629999999999998</v>
      </c>
      <c r="G874" s="135">
        <v>7.22</v>
      </c>
      <c r="H874" s="136">
        <v>0</v>
      </c>
    </row>
    <row r="875" spans="1:8" x14ac:dyDescent="0.25">
      <c r="A875" s="133" t="s">
        <v>7182</v>
      </c>
      <c r="B875" s="134">
        <v>105565</v>
      </c>
      <c r="C875" s="126" t="s">
        <v>6673</v>
      </c>
      <c r="D875" s="134" t="s">
        <v>1007</v>
      </c>
      <c r="E875" s="135">
        <v>6.19</v>
      </c>
      <c r="F875" s="136">
        <v>0.33439999999999998</v>
      </c>
      <c r="G875" s="135">
        <v>6.72</v>
      </c>
      <c r="H875" s="136">
        <v>0</v>
      </c>
    </row>
    <row r="876" spans="1:8" x14ac:dyDescent="0.25">
      <c r="A876" s="133" t="s">
        <v>7182</v>
      </c>
      <c r="B876" s="134">
        <v>105557</v>
      </c>
      <c r="C876" s="126" t="s">
        <v>6665</v>
      </c>
      <c r="D876" s="134" t="s">
        <v>1007</v>
      </c>
      <c r="E876" s="135">
        <v>15.71</v>
      </c>
      <c r="F876" s="136">
        <v>0.31</v>
      </c>
      <c r="G876" s="135">
        <v>17.41</v>
      </c>
      <c r="H876" s="136">
        <v>0</v>
      </c>
    </row>
    <row r="877" spans="1:8" x14ac:dyDescent="0.25">
      <c r="A877" s="133" t="s">
        <v>7182</v>
      </c>
      <c r="B877" s="134">
        <v>105558</v>
      </c>
      <c r="C877" s="126" t="s">
        <v>6666</v>
      </c>
      <c r="D877" s="134" t="s">
        <v>1007</v>
      </c>
      <c r="E877" s="135">
        <v>13.53</v>
      </c>
      <c r="F877" s="136">
        <v>0.31040000000000001</v>
      </c>
      <c r="G877" s="135">
        <v>15</v>
      </c>
      <c r="H877" s="136">
        <v>0</v>
      </c>
    </row>
    <row r="878" spans="1:8" x14ac:dyDescent="0.25">
      <c r="A878" s="133" t="s">
        <v>7182</v>
      </c>
      <c r="B878" s="134">
        <v>105560</v>
      </c>
      <c r="C878" s="126" t="s">
        <v>6668</v>
      </c>
      <c r="D878" s="134" t="s">
        <v>1007</v>
      </c>
      <c r="E878" s="135">
        <v>12.34</v>
      </c>
      <c r="F878" s="136">
        <v>0.31359999999999999</v>
      </c>
      <c r="G878" s="135">
        <v>13.69</v>
      </c>
      <c r="H878" s="136">
        <v>0</v>
      </c>
    </row>
    <row r="879" spans="1:8" x14ac:dyDescent="0.25">
      <c r="A879" s="133" t="s">
        <v>7182</v>
      </c>
      <c r="B879" s="134">
        <v>96386</v>
      </c>
      <c r="C879" s="126" t="s">
        <v>6663</v>
      </c>
      <c r="D879" s="134" t="s">
        <v>1007</v>
      </c>
      <c r="E879" s="135">
        <v>6.63</v>
      </c>
      <c r="F879" s="136">
        <v>0.32429999999999998</v>
      </c>
      <c r="G879" s="135">
        <v>7.16</v>
      </c>
      <c r="H879" s="136">
        <v>0</v>
      </c>
    </row>
    <row r="880" spans="1:8" x14ac:dyDescent="0.25">
      <c r="A880" s="133" t="s">
        <v>7182</v>
      </c>
      <c r="B880" s="134">
        <v>105564</v>
      </c>
      <c r="C880" s="126" t="s">
        <v>6672</v>
      </c>
      <c r="D880" s="134" t="s">
        <v>1007</v>
      </c>
      <c r="E880" s="135">
        <v>6.15</v>
      </c>
      <c r="F880" s="136">
        <v>0.33169999999999999</v>
      </c>
      <c r="G880" s="135">
        <v>6.68</v>
      </c>
      <c r="H880" s="136">
        <v>0</v>
      </c>
    </row>
    <row r="881" spans="1:8" x14ac:dyDescent="0.25">
      <c r="A881" s="133" t="s">
        <v>7182</v>
      </c>
      <c r="B881" s="134">
        <v>105561</v>
      </c>
      <c r="C881" s="126" t="s">
        <v>6669</v>
      </c>
      <c r="D881" s="134" t="s">
        <v>1007</v>
      </c>
      <c r="E881" s="135">
        <v>8.1</v>
      </c>
      <c r="F881" s="136">
        <v>0.32719999999999999</v>
      </c>
      <c r="G881" s="135">
        <v>8.8000000000000007</v>
      </c>
      <c r="H881" s="136">
        <v>0</v>
      </c>
    </row>
    <row r="882" spans="1:8" x14ac:dyDescent="0.25">
      <c r="A882" s="133" t="s">
        <v>7182</v>
      </c>
      <c r="B882" s="134">
        <v>96385</v>
      </c>
      <c r="C882" s="126" t="s">
        <v>6662</v>
      </c>
      <c r="D882" s="134" t="s">
        <v>1007</v>
      </c>
      <c r="E882" s="135">
        <v>12.22</v>
      </c>
      <c r="F882" s="136">
        <v>0.30690000000000001</v>
      </c>
      <c r="G882" s="135">
        <v>13.51</v>
      </c>
      <c r="H882" s="136">
        <v>0</v>
      </c>
    </row>
    <row r="883" spans="1:8" x14ac:dyDescent="0.25">
      <c r="A883" s="133" t="s">
        <v>7182</v>
      </c>
      <c r="B883" s="134">
        <v>105556</v>
      </c>
      <c r="C883" s="126" t="s">
        <v>6664</v>
      </c>
      <c r="D883" s="134" t="s">
        <v>1007</v>
      </c>
      <c r="E883" s="135">
        <v>13.73</v>
      </c>
      <c r="F883" s="136">
        <v>0.30590000000000001</v>
      </c>
      <c r="G883" s="135">
        <v>15.2</v>
      </c>
      <c r="H883" s="136">
        <v>0</v>
      </c>
    </row>
    <row r="884" spans="1:8" x14ac:dyDescent="0.25">
      <c r="A884" s="133" t="s">
        <v>7182</v>
      </c>
      <c r="B884" s="134">
        <v>105559</v>
      </c>
      <c r="C884" s="126" t="s">
        <v>6667</v>
      </c>
      <c r="D884" s="134" t="s">
        <v>1007</v>
      </c>
      <c r="E884" s="135">
        <v>10.38</v>
      </c>
      <c r="F884" s="136">
        <v>0.30830000000000002</v>
      </c>
      <c r="G884" s="135">
        <v>11.47</v>
      </c>
      <c r="H884" s="136">
        <v>0</v>
      </c>
    </row>
    <row r="885" spans="1:8" x14ac:dyDescent="0.25">
      <c r="A885" s="133" t="s">
        <v>7182</v>
      </c>
      <c r="B885" s="134">
        <v>105733</v>
      </c>
      <c r="C885" s="126" t="s">
        <v>6809</v>
      </c>
      <c r="D885" s="134" t="s">
        <v>1007</v>
      </c>
      <c r="E885" s="135">
        <v>252.16</v>
      </c>
      <c r="F885" s="136">
        <v>5.0900000000000001E-2</v>
      </c>
      <c r="G885" s="135">
        <v>208.94</v>
      </c>
      <c r="H885" s="136">
        <v>0</v>
      </c>
    </row>
    <row r="886" spans="1:8" x14ac:dyDescent="0.25">
      <c r="A886" s="133" t="s">
        <v>7182</v>
      </c>
      <c r="B886" s="134">
        <v>105734</v>
      </c>
      <c r="C886" s="126" t="s">
        <v>6810</v>
      </c>
      <c r="D886" s="134" t="s">
        <v>1007</v>
      </c>
      <c r="E886" s="135">
        <v>246.07</v>
      </c>
      <c r="F886" s="136">
        <v>4.19E-2</v>
      </c>
      <c r="G886" s="135">
        <v>202.1</v>
      </c>
      <c r="H886" s="136">
        <v>0</v>
      </c>
    </row>
    <row r="887" spans="1:8" x14ac:dyDescent="0.25">
      <c r="A887" s="133" t="s">
        <v>7182</v>
      </c>
      <c r="B887" s="134">
        <v>105736</v>
      </c>
      <c r="C887" s="126" t="s">
        <v>6812</v>
      </c>
      <c r="D887" s="134" t="s">
        <v>1007</v>
      </c>
      <c r="E887" s="135">
        <v>242.99</v>
      </c>
      <c r="F887" s="136">
        <v>3.7400000000000003E-2</v>
      </c>
      <c r="G887" s="135">
        <v>198.69</v>
      </c>
      <c r="H887" s="136">
        <v>0</v>
      </c>
    </row>
    <row r="888" spans="1:8" x14ac:dyDescent="0.25">
      <c r="A888" s="133" t="s">
        <v>7182</v>
      </c>
      <c r="B888" s="134">
        <v>105728</v>
      </c>
      <c r="C888" s="126" t="s">
        <v>6804</v>
      </c>
      <c r="D888" s="134" t="s">
        <v>1007</v>
      </c>
      <c r="E888" s="135">
        <v>180.71</v>
      </c>
      <c r="F888" s="136">
        <v>6.0900000000000003E-2</v>
      </c>
      <c r="G888" s="135">
        <v>152.08000000000001</v>
      </c>
      <c r="H888" s="136">
        <v>0</v>
      </c>
    </row>
    <row r="889" spans="1:8" x14ac:dyDescent="0.25">
      <c r="A889" s="133" t="s">
        <v>7182</v>
      </c>
      <c r="B889" s="134">
        <v>105729</v>
      </c>
      <c r="C889" s="126" t="s">
        <v>6805</v>
      </c>
      <c r="D889" s="134" t="s">
        <v>1007</v>
      </c>
      <c r="E889" s="135">
        <v>176.02</v>
      </c>
      <c r="F889" s="136">
        <v>5.16E-2</v>
      </c>
      <c r="G889" s="135">
        <v>146.87</v>
      </c>
      <c r="H889" s="136">
        <v>0</v>
      </c>
    </row>
    <row r="890" spans="1:8" x14ac:dyDescent="0.25">
      <c r="A890" s="133" t="s">
        <v>7182</v>
      </c>
      <c r="B890" s="134">
        <v>105731</v>
      </c>
      <c r="C890" s="126" t="s">
        <v>6807</v>
      </c>
      <c r="D890" s="134" t="s">
        <v>1007</v>
      </c>
      <c r="E890" s="135">
        <v>173.68</v>
      </c>
      <c r="F890" s="136">
        <v>4.7100000000000003E-2</v>
      </c>
      <c r="G890" s="135">
        <v>144.25</v>
      </c>
      <c r="H890" s="136">
        <v>0</v>
      </c>
    </row>
    <row r="891" spans="1:8" x14ac:dyDescent="0.25">
      <c r="A891" s="133" t="s">
        <v>7182</v>
      </c>
      <c r="B891" s="134">
        <v>105738</v>
      </c>
      <c r="C891" s="126" t="s">
        <v>6814</v>
      </c>
      <c r="D891" s="134" t="s">
        <v>1007</v>
      </c>
      <c r="E891" s="135">
        <v>340.22</v>
      </c>
      <c r="F891" s="136">
        <v>3.2199999999999999E-2</v>
      </c>
      <c r="G891" s="135">
        <v>277.04000000000002</v>
      </c>
      <c r="H891" s="136">
        <v>0</v>
      </c>
    </row>
    <row r="892" spans="1:8" x14ac:dyDescent="0.25">
      <c r="A892" s="133" t="s">
        <v>7182</v>
      </c>
      <c r="B892" s="134">
        <v>105739</v>
      </c>
      <c r="C892" s="126" t="s">
        <v>6815</v>
      </c>
      <c r="D892" s="134" t="s">
        <v>1007</v>
      </c>
      <c r="E892" s="135">
        <v>335.63</v>
      </c>
      <c r="F892" s="136">
        <v>2.7099999999999999E-2</v>
      </c>
      <c r="G892" s="135">
        <v>271.94</v>
      </c>
      <c r="H892" s="136">
        <v>0</v>
      </c>
    </row>
    <row r="893" spans="1:8" x14ac:dyDescent="0.25">
      <c r="A893" s="133" t="s">
        <v>7182</v>
      </c>
      <c r="B893" s="134">
        <v>105741</v>
      </c>
      <c r="C893" s="126" t="s">
        <v>6817</v>
      </c>
      <c r="D893" s="134" t="s">
        <v>1007</v>
      </c>
      <c r="E893" s="135">
        <v>333.24</v>
      </c>
      <c r="F893" s="136">
        <v>2.4500000000000001E-2</v>
      </c>
      <c r="G893" s="135">
        <v>269.27</v>
      </c>
      <c r="H893" s="136">
        <v>0</v>
      </c>
    </row>
    <row r="894" spans="1:8" x14ac:dyDescent="0.25">
      <c r="A894" s="133" t="s">
        <v>7182</v>
      </c>
      <c r="B894" s="134">
        <v>105750</v>
      </c>
      <c r="C894" s="126" t="s">
        <v>6826</v>
      </c>
      <c r="D894" s="134" t="s">
        <v>1007</v>
      </c>
      <c r="E894" s="135">
        <v>168.37</v>
      </c>
      <c r="F894" s="136">
        <v>3.1099999999999999E-2</v>
      </c>
      <c r="G894" s="135">
        <v>145.58000000000001</v>
      </c>
      <c r="H894" s="136">
        <v>0</v>
      </c>
    </row>
    <row r="895" spans="1:8" x14ac:dyDescent="0.25">
      <c r="A895" s="133" t="s">
        <v>7182</v>
      </c>
      <c r="B895" s="134">
        <v>105751</v>
      </c>
      <c r="C895" s="126" t="s">
        <v>6827</v>
      </c>
      <c r="D895" s="134" t="s">
        <v>1007</v>
      </c>
      <c r="E895" s="135">
        <v>165.99</v>
      </c>
      <c r="F895" s="136">
        <v>2.8899999999999999E-2</v>
      </c>
      <c r="G895" s="135">
        <v>142.91999999999999</v>
      </c>
      <c r="H895" s="136">
        <v>0</v>
      </c>
    </row>
    <row r="896" spans="1:8" x14ac:dyDescent="0.25">
      <c r="A896" s="133" t="s">
        <v>7182</v>
      </c>
      <c r="B896" s="134">
        <v>105753</v>
      </c>
      <c r="C896" s="126" t="s">
        <v>6829</v>
      </c>
      <c r="D896" s="134" t="s">
        <v>1007</v>
      </c>
      <c r="E896" s="135">
        <v>163.85</v>
      </c>
      <c r="F896" s="136">
        <v>2.7199999999999998E-2</v>
      </c>
      <c r="G896" s="135">
        <v>140.5</v>
      </c>
      <c r="H896" s="136">
        <v>0</v>
      </c>
    </row>
    <row r="897" spans="1:8" x14ac:dyDescent="0.25">
      <c r="A897" s="133" t="s">
        <v>7182</v>
      </c>
      <c r="B897" s="134">
        <v>105755</v>
      </c>
      <c r="C897" s="126" t="s">
        <v>6831</v>
      </c>
      <c r="D897" s="134" t="s">
        <v>1007</v>
      </c>
      <c r="E897" s="135">
        <v>161.77000000000001</v>
      </c>
      <c r="F897" s="136">
        <v>2.5600000000000001E-2</v>
      </c>
      <c r="G897" s="135">
        <v>138.16</v>
      </c>
      <c r="H897" s="136">
        <v>0</v>
      </c>
    </row>
    <row r="898" spans="1:8" x14ac:dyDescent="0.25">
      <c r="A898" s="133" t="s">
        <v>7182</v>
      </c>
      <c r="B898" s="134">
        <v>105743</v>
      </c>
      <c r="C898" s="126" t="s">
        <v>6819</v>
      </c>
      <c r="D898" s="134" t="s">
        <v>1007</v>
      </c>
      <c r="E898" s="135">
        <v>127.42</v>
      </c>
      <c r="F898" s="136">
        <v>6.1199999999999997E-2</v>
      </c>
      <c r="G898" s="135">
        <v>110.11</v>
      </c>
      <c r="H898" s="136">
        <v>0</v>
      </c>
    </row>
    <row r="899" spans="1:8" x14ac:dyDescent="0.25">
      <c r="A899" s="133" t="s">
        <v>7182</v>
      </c>
      <c r="B899" s="134">
        <v>105744</v>
      </c>
      <c r="C899" s="126" t="s">
        <v>6820</v>
      </c>
      <c r="D899" s="134" t="s">
        <v>1007</v>
      </c>
      <c r="E899" s="135">
        <v>125.18</v>
      </c>
      <c r="F899" s="136">
        <v>5.6800000000000003E-2</v>
      </c>
      <c r="G899" s="135">
        <v>107.46</v>
      </c>
      <c r="H899" s="136">
        <v>0</v>
      </c>
    </row>
    <row r="900" spans="1:8" x14ac:dyDescent="0.25">
      <c r="A900" s="133" t="s">
        <v>7182</v>
      </c>
      <c r="B900" s="134">
        <v>105746</v>
      </c>
      <c r="C900" s="126" t="s">
        <v>6822</v>
      </c>
      <c r="D900" s="134" t="s">
        <v>1007</v>
      </c>
      <c r="E900" s="135">
        <v>122.94</v>
      </c>
      <c r="F900" s="136">
        <v>5.2299999999999999E-2</v>
      </c>
      <c r="G900" s="135">
        <v>104.81</v>
      </c>
      <c r="H900" s="136">
        <v>0</v>
      </c>
    </row>
    <row r="901" spans="1:8" x14ac:dyDescent="0.25">
      <c r="A901" s="133" t="s">
        <v>7182</v>
      </c>
      <c r="B901" s="134">
        <v>105748</v>
      </c>
      <c r="C901" s="126" t="s">
        <v>6824</v>
      </c>
      <c r="D901" s="134" t="s">
        <v>1007</v>
      </c>
      <c r="E901" s="135">
        <v>120.68</v>
      </c>
      <c r="F901" s="136">
        <v>4.7500000000000001E-2</v>
      </c>
      <c r="G901" s="135">
        <v>102.13</v>
      </c>
      <c r="H901" s="136">
        <v>0</v>
      </c>
    </row>
    <row r="902" spans="1:8" x14ac:dyDescent="0.25">
      <c r="A902" s="133" t="s">
        <v>7182</v>
      </c>
      <c r="B902" s="134">
        <v>105660</v>
      </c>
      <c r="C902" s="126" t="s">
        <v>6772</v>
      </c>
      <c r="D902" s="134" t="s">
        <v>1007</v>
      </c>
      <c r="E902" s="135">
        <v>194.94</v>
      </c>
      <c r="F902" s="136">
        <v>7.7899999999999997E-2</v>
      </c>
      <c r="G902" s="135">
        <v>168.42</v>
      </c>
      <c r="H902" s="136">
        <v>0</v>
      </c>
    </row>
    <row r="903" spans="1:8" x14ac:dyDescent="0.25">
      <c r="A903" s="133" t="s">
        <v>7182</v>
      </c>
      <c r="B903" s="134">
        <v>105663</v>
      </c>
      <c r="C903" s="126" t="s">
        <v>6775</v>
      </c>
      <c r="D903" s="134" t="s">
        <v>1007</v>
      </c>
      <c r="E903" s="135">
        <v>185.19</v>
      </c>
      <c r="F903" s="136">
        <v>6.2700000000000006E-2</v>
      </c>
      <c r="G903" s="135">
        <v>157.04</v>
      </c>
      <c r="H903" s="136">
        <v>0</v>
      </c>
    </row>
    <row r="904" spans="1:8" x14ac:dyDescent="0.25">
      <c r="A904" s="133" t="s">
        <v>7182</v>
      </c>
      <c r="B904" s="134">
        <v>105669</v>
      </c>
      <c r="C904" s="126" t="s">
        <v>6781</v>
      </c>
      <c r="D904" s="134" t="s">
        <v>1007</v>
      </c>
      <c r="E904" s="135">
        <v>180.34</v>
      </c>
      <c r="F904" s="136">
        <v>5.4800000000000001E-2</v>
      </c>
      <c r="G904" s="135">
        <v>151.34</v>
      </c>
      <c r="H904" s="136">
        <v>0</v>
      </c>
    </row>
    <row r="905" spans="1:8" x14ac:dyDescent="0.25">
      <c r="A905" s="133" t="s">
        <v>7182</v>
      </c>
      <c r="B905" s="134">
        <v>105642</v>
      </c>
      <c r="C905" s="126" t="s">
        <v>7229</v>
      </c>
      <c r="D905" s="134" t="s">
        <v>1007</v>
      </c>
      <c r="E905" s="135">
        <v>0</v>
      </c>
      <c r="F905" s="136"/>
      <c r="G905" s="135">
        <v>0</v>
      </c>
      <c r="H905" s="136"/>
    </row>
    <row r="906" spans="1:8" x14ac:dyDescent="0.25">
      <c r="A906" s="133" t="s">
        <v>7182</v>
      </c>
      <c r="B906" s="134">
        <v>105648</v>
      </c>
      <c r="C906" s="126" t="s">
        <v>7230</v>
      </c>
      <c r="D906" s="134" t="s">
        <v>1007</v>
      </c>
      <c r="E906" s="135">
        <v>0</v>
      </c>
      <c r="F906" s="136"/>
      <c r="G906" s="135">
        <v>0</v>
      </c>
      <c r="H906" s="136"/>
    </row>
    <row r="907" spans="1:8" x14ac:dyDescent="0.25">
      <c r="A907" s="133" t="s">
        <v>7182</v>
      </c>
      <c r="B907" s="134">
        <v>105654</v>
      </c>
      <c r="C907" s="126" t="s">
        <v>7231</v>
      </c>
      <c r="D907" s="134" t="s">
        <v>1007</v>
      </c>
      <c r="E907" s="135">
        <v>0</v>
      </c>
      <c r="F907" s="136"/>
      <c r="G907" s="135">
        <v>0</v>
      </c>
      <c r="H907" s="136"/>
    </row>
    <row r="908" spans="1:8" x14ac:dyDescent="0.25">
      <c r="A908" s="133" t="s">
        <v>7182</v>
      </c>
      <c r="B908" s="134">
        <v>105661</v>
      </c>
      <c r="C908" s="126" t="s">
        <v>6773</v>
      </c>
      <c r="D908" s="134" t="s">
        <v>1007</v>
      </c>
      <c r="E908" s="135">
        <v>228.23</v>
      </c>
      <c r="F908" s="136">
        <v>6.6600000000000006E-2</v>
      </c>
      <c r="G908" s="135">
        <v>194.2</v>
      </c>
      <c r="H908" s="136">
        <v>0</v>
      </c>
    </row>
    <row r="909" spans="1:8" x14ac:dyDescent="0.25">
      <c r="A909" s="133" t="s">
        <v>7182</v>
      </c>
      <c r="B909" s="134">
        <v>105664</v>
      </c>
      <c r="C909" s="126" t="s">
        <v>6776</v>
      </c>
      <c r="D909" s="134" t="s">
        <v>1007</v>
      </c>
      <c r="E909" s="135">
        <v>218.48</v>
      </c>
      <c r="F909" s="136">
        <v>5.3199999999999997E-2</v>
      </c>
      <c r="G909" s="135">
        <v>182.82</v>
      </c>
      <c r="H909" s="136">
        <v>0</v>
      </c>
    </row>
    <row r="910" spans="1:8" x14ac:dyDescent="0.25">
      <c r="A910" s="133" t="s">
        <v>7182</v>
      </c>
      <c r="B910" s="134">
        <v>105670</v>
      </c>
      <c r="C910" s="126" t="s">
        <v>6782</v>
      </c>
      <c r="D910" s="134" t="s">
        <v>1007</v>
      </c>
      <c r="E910" s="135">
        <v>213.63</v>
      </c>
      <c r="F910" s="136">
        <v>4.6300000000000001E-2</v>
      </c>
      <c r="G910" s="135">
        <v>177.12</v>
      </c>
      <c r="H910" s="136">
        <v>0</v>
      </c>
    </row>
    <row r="911" spans="1:8" x14ac:dyDescent="0.25">
      <c r="A911" s="133" t="s">
        <v>7182</v>
      </c>
      <c r="B911" s="134">
        <v>105643</v>
      </c>
      <c r="C911" s="126" t="s">
        <v>7232</v>
      </c>
      <c r="D911" s="134" t="s">
        <v>1007</v>
      </c>
      <c r="E911" s="135">
        <v>0</v>
      </c>
      <c r="F911" s="136"/>
      <c r="G911" s="135">
        <v>0</v>
      </c>
      <c r="H911" s="136"/>
    </row>
    <row r="912" spans="1:8" x14ac:dyDescent="0.25">
      <c r="A912" s="133" t="s">
        <v>7182</v>
      </c>
      <c r="B912" s="134">
        <v>105649</v>
      </c>
      <c r="C912" s="126" t="s">
        <v>7233</v>
      </c>
      <c r="D912" s="134" t="s">
        <v>1007</v>
      </c>
      <c r="E912" s="135">
        <v>0</v>
      </c>
      <c r="F912" s="136"/>
      <c r="G912" s="135">
        <v>0</v>
      </c>
      <c r="H912" s="136"/>
    </row>
    <row r="913" spans="1:8" x14ac:dyDescent="0.25">
      <c r="A913" s="133" t="s">
        <v>7182</v>
      </c>
      <c r="B913" s="134">
        <v>105655</v>
      </c>
      <c r="C913" s="126" t="s">
        <v>7234</v>
      </c>
      <c r="D913" s="134" t="s">
        <v>1007</v>
      </c>
      <c r="E913" s="135">
        <v>0</v>
      </c>
      <c r="F913" s="136"/>
      <c r="G913" s="135">
        <v>0</v>
      </c>
      <c r="H913" s="136"/>
    </row>
    <row r="914" spans="1:8" x14ac:dyDescent="0.25">
      <c r="A914" s="133" t="s">
        <v>7182</v>
      </c>
      <c r="B914" s="134">
        <v>105662</v>
      </c>
      <c r="C914" s="126" t="s">
        <v>6774</v>
      </c>
      <c r="D914" s="134" t="s">
        <v>1007</v>
      </c>
      <c r="E914" s="135">
        <v>261.04000000000002</v>
      </c>
      <c r="F914" s="136">
        <v>5.8200000000000002E-2</v>
      </c>
      <c r="G914" s="135">
        <v>219.61</v>
      </c>
      <c r="H914" s="136">
        <v>0</v>
      </c>
    </row>
    <row r="915" spans="1:8" x14ac:dyDescent="0.25">
      <c r="A915" s="133" t="s">
        <v>7182</v>
      </c>
      <c r="B915" s="134">
        <v>105665</v>
      </c>
      <c r="C915" s="126" t="s">
        <v>6777</v>
      </c>
      <c r="D915" s="134" t="s">
        <v>1007</v>
      </c>
      <c r="E915" s="135">
        <v>251.29</v>
      </c>
      <c r="F915" s="136">
        <v>4.6199999999999998E-2</v>
      </c>
      <c r="G915" s="135">
        <v>208.23</v>
      </c>
      <c r="H915" s="136">
        <v>0</v>
      </c>
    </row>
    <row r="916" spans="1:8" x14ac:dyDescent="0.25">
      <c r="A916" s="133" t="s">
        <v>7182</v>
      </c>
      <c r="B916" s="134">
        <v>105671</v>
      </c>
      <c r="C916" s="126" t="s">
        <v>6783</v>
      </c>
      <c r="D916" s="134" t="s">
        <v>1007</v>
      </c>
      <c r="E916" s="135">
        <v>246.44</v>
      </c>
      <c r="F916" s="136">
        <v>4.0099999999999997E-2</v>
      </c>
      <c r="G916" s="135">
        <v>202.53</v>
      </c>
      <c r="H916" s="136">
        <v>0</v>
      </c>
    </row>
    <row r="917" spans="1:8" x14ac:dyDescent="0.25">
      <c r="A917" s="133" t="s">
        <v>7182</v>
      </c>
      <c r="B917" s="134">
        <v>105644</v>
      </c>
      <c r="C917" s="126" t="s">
        <v>7235</v>
      </c>
      <c r="D917" s="134" t="s">
        <v>1007</v>
      </c>
      <c r="E917" s="135">
        <v>0</v>
      </c>
      <c r="F917" s="136"/>
      <c r="G917" s="135">
        <v>0</v>
      </c>
      <c r="H917" s="136"/>
    </row>
    <row r="918" spans="1:8" x14ac:dyDescent="0.25">
      <c r="A918" s="133" t="s">
        <v>7182</v>
      </c>
      <c r="B918" s="134">
        <v>105650</v>
      </c>
      <c r="C918" s="126" t="s">
        <v>7236</v>
      </c>
      <c r="D918" s="134" t="s">
        <v>1007</v>
      </c>
      <c r="E918" s="135">
        <v>0</v>
      </c>
      <c r="F918" s="136"/>
      <c r="G918" s="135">
        <v>0</v>
      </c>
      <c r="H918" s="136"/>
    </row>
    <row r="919" spans="1:8" x14ac:dyDescent="0.25">
      <c r="A919" s="133" t="s">
        <v>7182</v>
      </c>
      <c r="B919" s="134">
        <v>105656</v>
      </c>
      <c r="C919" s="126" t="s">
        <v>7237</v>
      </c>
      <c r="D919" s="134" t="s">
        <v>1007</v>
      </c>
      <c r="E919" s="135">
        <v>0</v>
      </c>
      <c r="F919" s="136"/>
      <c r="G919" s="135">
        <v>0</v>
      </c>
      <c r="H919" s="136"/>
    </row>
    <row r="920" spans="1:8" x14ac:dyDescent="0.25">
      <c r="A920" s="133" t="s">
        <v>7182</v>
      </c>
      <c r="B920" s="134">
        <v>105577</v>
      </c>
      <c r="C920" s="126" t="s">
        <v>6739</v>
      </c>
      <c r="D920" s="134" t="s">
        <v>1007</v>
      </c>
      <c r="E920" s="135">
        <v>123.88</v>
      </c>
      <c r="F920" s="136">
        <v>0.12280000000000001</v>
      </c>
      <c r="G920" s="135">
        <v>113.41</v>
      </c>
      <c r="H920" s="136">
        <v>0</v>
      </c>
    </row>
    <row r="921" spans="1:8" x14ac:dyDescent="0.25">
      <c r="A921" s="133" t="s">
        <v>7182</v>
      </c>
      <c r="B921" s="134">
        <v>105578</v>
      </c>
      <c r="C921" s="126" t="s">
        <v>6740</v>
      </c>
      <c r="D921" s="134" t="s">
        <v>1007</v>
      </c>
      <c r="E921" s="135">
        <v>114.14</v>
      </c>
      <c r="F921" s="136">
        <v>0.10199999999999999</v>
      </c>
      <c r="G921" s="135">
        <v>102.03</v>
      </c>
      <c r="H921" s="136">
        <v>0</v>
      </c>
    </row>
    <row r="922" spans="1:8" x14ac:dyDescent="0.25">
      <c r="A922" s="133" t="s">
        <v>7182</v>
      </c>
      <c r="B922" s="134">
        <v>105712</v>
      </c>
      <c r="C922" s="126" t="s">
        <v>6801</v>
      </c>
      <c r="D922" s="134" t="s">
        <v>1007</v>
      </c>
      <c r="E922" s="135">
        <v>109.29</v>
      </c>
      <c r="F922" s="136">
        <v>9.0800000000000006E-2</v>
      </c>
      <c r="G922" s="135">
        <v>96.33</v>
      </c>
      <c r="H922" s="136">
        <v>0</v>
      </c>
    </row>
    <row r="923" spans="1:8" x14ac:dyDescent="0.25">
      <c r="A923" s="133" t="s">
        <v>7182</v>
      </c>
      <c r="B923" s="134">
        <v>105637</v>
      </c>
      <c r="C923" s="126" t="s">
        <v>7238</v>
      </c>
      <c r="D923" s="134" t="s">
        <v>1007</v>
      </c>
      <c r="E923" s="135">
        <v>0</v>
      </c>
      <c r="F923" s="136"/>
      <c r="G923" s="135">
        <v>0</v>
      </c>
      <c r="H923" s="136"/>
    </row>
    <row r="924" spans="1:8" x14ac:dyDescent="0.25">
      <c r="A924" s="133" t="s">
        <v>7182</v>
      </c>
      <c r="B924" s="134">
        <v>105707</v>
      </c>
      <c r="C924" s="126" t="s">
        <v>7239</v>
      </c>
      <c r="D924" s="134" t="s">
        <v>1007</v>
      </c>
      <c r="E924" s="135">
        <v>0</v>
      </c>
      <c r="F924" s="136"/>
      <c r="G924" s="135">
        <v>0</v>
      </c>
      <c r="H924" s="136"/>
    </row>
    <row r="925" spans="1:8" x14ac:dyDescent="0.25">
      <c r="A925" s="133" t="s">
        <v>7182</v>
      </c>
      <c r="B925" s="134">
        <v>105709</v>
      </c>
      <c r="C925" s="126" t="s">
        <v>7240</v>
      </c>
      <c r="D925" s="134" t="s">
        <v>1007</v>
      </c>
      <c r="E925" s="135">
        <v>0</v>
      </c>
      <c r="F925" s="136"/>
      <c r="G925" s="135">
        <v>0</v>
      </c>
      <c r="H925" s="136"/>
    </row>
    <row r="926" spans="1:8" x14ac:dyDescent="0.25">
      <c r="A926" s="133" t="s">
        <v>7182</v>
      </c>
      <c r="B926" s="134">
        <v>105693</v>
      </c>
      <c r="C926" s="126" t="s">
        <v>6787</v>
      </c>
      <c r="D926" s="134" t="s">
        <v>1007</v>
      </c>
      <c r="E926" s="135">
        <v>181.88</v>
      </c>
      <c r="F926" s="136">
        <v>8.3500000000000005E-2</v>
      </c>
      <c r="G926" s="135">
        <v>158.15</v>
      </c>
      <c r="H926" s="136">
        <v>0</v>
      </c>
    </row>
    <row r="927" spans="1:8" x14ac:dyDescent="0.25">
      <c r="A927" s="133" t="s">
        <v>7182</v>
      </c>
      <c r="B927" s="134">
        <v>105696</v>
      </c>
      <c r="C927" s="126" t="s">
        <v>6790</v>
      </c>
      <c r="D927" s="134" t="s">
        <v>1007</v>
      </c>
      <c r="E927" s="135">
        <v>172.13</v>
      </c>
      <c r="F927" s="136">
        <v>6.7500000000000004E-2</v>
      </c>
      <c r="G927" s="135">
        <v>146.77000000000001</v>
      </c>
      <c r="H927" s="136">
        <v>0</v>
      </c>
    </row>
    <row r="928" spans="1:8" x14ac:dyDescent="0.25">
      <c r="A928" s="133" t="s">
        <v>7182</v>
      </c>
      <c r="B928" s="134">
        <v>105702</v>
      </c>
      <c r="C928" s="126" t="s">
        <v>6796</v>
      </c>
      <c r="D928" s="134" t="s">
        <v>1007</v>
      </c>
      <c r="E928" s="135">
        <v>167.28</v>
      </c>
      <c r="F928" s="136">
        <v>5.91E-2</v>
      </c>
      <c r="G928" s="135">
        <v>141.07</v>
      </c>
      <c r="H928" s="136">
        <v>0</v>
      </c>
    </row>
    <row r="929" spans="1:8" x14ac:dyDescent="0.25">
      <c r="A929" s="133" t="s">
        <v>7182</v>
      </c>
      <c r="B929" s="134">
        <v>105675</v>
      </c>
      <c r="C929" s="126" t="s">
        <v>7241</v>
      </c>
      <c r="D929" s="134" t="s">
        <v>1007</v>
      </c>
      <c r="E929" s="135">
        <v>0</v>
      </c>
      <c r="F929" s="136"/>
      <c r="G929" s="135">
        <v>0</v>
      </c>
      <c r="H929" s="136"/>
    </row>
    <row r="930" spans="1:8" x14ac:dyDescent="0.25">
      <c r="A930" s="133" t="s">
        <v>7182</v>
      </c>
      <c r="B930" s="134">
        <v>105681</v>
      </c>
      <c r="C930" s="126" t="s">
        <v>7242</v>
      </c>
      <c r="D930" s="134" t="s">
        <v>1007</v>
      </c>
      <c r="E930" s="135">
        <v>0</v>
      </c>
      <c r="F930" s="136"/>
      <c r="G930" s="135">
        <v>0</v>
      </c>
      <c r="H930" s="136"/>
    </row>
    <row r="931" spans="1:8" x14ac:dyDescent="0.25">
      <c r="A931" s="133" t="s">
        <v>7182</v>
      </c>
      <c r="B931" s="134">
        <v>105687</v>
      </c>
      <c r="C931" s="126" t="s">
        <v>7243</v>
      </c>
      <c r="D931" s="134" t="s">
        <v>1007</v>
      </c>
      <c r="E931" s="135">
        <v>0</v>
      </c>
      <c r="F931" s="136"/>
      <c r="G931" s="135">
        <v>0</v>
      </c>
      <c r="H931" s="136"/>
    </row>
    <row r="932" spans="1:8" x14ac:dyDescent="0.25">
      <c r="A932" s="133" t="s">
        <v>7182</v>
      </c>
      <c r="B932" s="134">
        <v>105694</v>
      </c>
      <c r="C932" s="126" t="s">
        <v>6788</v>
      </c>
      <c r="D932" s="134" t="s">
        <v>1007</v>
      </c>
      <c r="E932" s="135">
        <v>215.44</v>
      </c>
      <c r="F932" s="136">
        <v>7.0499999999999993E-2</v>
      </c>
      <c r="G932" s="135">
        <v>184.14</v>
      </c>
      <c r="H932" s="136">
        <v>0</v>
      </c>
    </row>
    <row r="933" spans="1:8" x14ac:dyDescent="0.25">
      <c r="A933" s="133" t="s">
        <v>7182</v>
      </c>
      <c r="B933" s="134">
        <v>105697</v>
      </c>
      <c r="C933" s="126" t="s">
        <v>6791</v>
      </c>
      <c r="D933" s="134" t="s">
        <v>1007</v>
      </c>
      <c r="E933" s="135">
        <v>205.69</v>
      </c>
      <c r="F933" s="136">
        <v>5.6500000000000002E-2</v>
      </c>
      <c r="G933" s="135">
        <v>172.76</v>
      </c>
      <c r="H933" s="136">
        <v>0</v>
      </c>
    </row>
    <row r="934" spans="1:8" x14ac:dyDescent="0.25">
      <c r="A934" s="133" t="s">
        <v>7182</v>
      </c>
      <c r="B934" s="134">
        <v>105703</v>
      </c>
      <c r="C934" s="126" t="s">
        <v>6797</v>
      </c>
      <c r="D934" s="134" t="s">
        <v>1007</v>
      </c>
      <c r="E934" s="135">
        <v>200.84</v>
      </c>
      <c r="F934" s="136">
        <v>4.9200000000000001E-2</v>
      </c>
      <c r="G934" s="135">
        <v>167.06</v>
      </c>
      <c r="H934" s="136">
        <v>0</v>
      </c>
    </row>
    <row r="935" spans="1:8" x14ac:dyDescent="0.25">
      <c r="A935" s="133" t="s">
        <v>7182</v>
      </c>
      <c r="B935" s="134">
        <v>105676</v>
      </c>
      <c r="C935" s="126" t="s">
        <v>7244</v>
      </c>
      <c r="D935" s="134" t="s">
        <v>1007</v>
      </c>
      <c r="E935" s="135">
        <v>0</v>
      </c>
      <c r="F935" s="136"/>
      <c r="G935" s="135">
        <v>0</v>
      </c>
      <c r="H935" s="136"/>
    </row>
    <row r="936" spans="1:8" x14ac:dyDescent="0.25">
      <c r="A936" s="133" t="s">
        <v>7182</v>
      </c>
      <c r="B936" s="134">
        <v>105682</v>
      </c>
      <c r="C936" s="126" t="s">
        <v>7245</v>
      </c>
      <c r="D936" s="134" t="s">
        <v>1007</v>
      </c>
      <c r="E936" s="135">
        <v>0</v>
      </c>
      <c r="F936" s="136"/>
      <c r="G936" s="135">
        <v>0</v>
      </c>
      <c r="H936" s="136"/>
    </row>
    <row r="937" spans="1:8" x14ac:dyDescent="0.25">
      <c r="A937" s="133" t="s">
        <v>7182</v>
      </c>
      <c r="B937" s="134">
        <v>105688</v>
      </c>
      <c r="C937" s="126" t="s">
        <v>7246</v>
      </c>
      <c r="D937" s="134" t="s">
        <v>1007</v>
      </c>
      <c r="E937" s="135">
        <v>0</v>
      </c>
      <c r="F937" s="136"/>
      <c r="G937" s="135">
        <v>0</v>
      </c>
      <c r="H937" s="136"/>
    </row>
    <row r="938" spans="1:8" x14ac:dyDescent="0.25">
      <c r="A938" s="133" t="s">
        <v>7182</v>
      </c>
      <c r="B938" s="134">
        <v>105695</v>
      </c>
      <c r="C938" s="126" t="s">
        <v>6789</v>
      </c>
      <c r="D938" s="134" t="s">
        <v>1007</v>
      </c>
      <c r="E938" s="135">
        <v>248.53</v>
      </c>
      <c r="F938" s="136">
        <v>6.1100000000000002E-2</v>
      </c>
      <c r="G938" s="135">
        <v>209.77</v>
      </c>
      <c r="H938" s="136">
        <v>0</v>
      </c>
    </row>
    <row r="939" spans="1:8" x14ac:dyDescent="0.25">
      <c r="A939" s="133" t="s">
        <v>7182</v>
      </c>
      <c r="B939" s="134">
        <v>105698</v>
      </c>
      <c r="C939" s="126" t="s">
        <v>6792</v>
      </c>
      <c r="D939" s="134" t="s">
        <v>1007</v>
      </c>
      <c r="E939" s="135">
        <v>238.78</v>
      </c>
      <c r="F939" s="136">
        <v>4.87E-2</v>
      </c>
      <c r="G939" s="135">
        <v>198.39</v>
      </c>
      <c r="H939" s="136">
        <v>0</v>
      </c>
    </row>
    <row r="940" spans="1:8" x14ac:dyDescent="0.25">
      <c r="A940" s="133" t="s">
        <v>7182</v>
      </c>
      <c r="B940" s="134">
        <v>105704</v>
      </c>
      <c r="C940" s="126" t="s">
        <v>6798</v>
      </c>
      <c r="D940" s="134" t="s">
        <v>1007</v>
      </c>
      <c r="E940" s="135">
        <v>233.93</v>
      </c>
      <c r="F940" s="136">
        <v>4.2299999999999997E-2</v>
      </c>
      <c r="G940" s="135">
        <v>192.69</v>
      </c>
      <c r="H940" s="136">
        <v>0</v>
      </c>
    </row>
    <row r="941" spans="1:8" x14ac:dyDescent="0.25">
      <c r="A941" s="133" t="s">
        <v>7182</v>
      </c>
      <c r="B941" s="134">
        <v>105677</v>
      </c>
      <c r="C941" s="126" t="s">
        <v>7247</v>
      </c>
      <c r="D941" s="134" t="s">
        <v>1007</v>
      </c>
      <c r="E941" s="135">
        <v>0</v>
      </c>
      <c r="F941" s="136"/>
      <c r="G941" s="135">
        <v>0</v>
      </c>
      <c r="H941" s="136"/>
    </row>
    <row r="942" spans="1:8" x14ac:dyDescent="0.25">
      <c r="A942" s="133" t="s">
        <v>7182</v>
      </c>
      <c r="B942" s="134">
        <v>105683</v>
      </c>
      <c r="C942" s="126" t="s">
        <v>7248</v>
      </c>
      <c r="D942" s="134" t="s">
        <v>1007</v>
      </c>
      <c r="E942" s="135">
        <v>0</v>
      </c>
      <c r="F942" s="136"/>
      <c r="G942" s="135">
        <v>0</v>
      </c>
      <c r="H942" s="136"/>
    </row>
    <row r="943" spans="1:8" x14ac:dyDescent="0.25">
      <c r="A943" s="133" t="s">
        <v>7182</v>
      </c>
      <c r="B943" s="134">
        <v>105689</v>
      </c>
      <c r="C943" s="126" t="s">
        <v>7249</v>
      </c>
      <c r="D943" s="134" t="s">
        <v>1007</v>
      </c>
      <c r="E943" s="135">
        <v>0</v>
      </c>
      <c r="F943" s="136"/>
      <c r="G943" s="135">
        <v>0</v>
      </c>
      <c r="H943" s="136"/>
    </row>
    <row r="944" spans="1:8" x14ac:dyDescent="0.25">
      <c r="A944" s="133" t="s">
        <v>7182</v>
      </c>
      <c r="B944" s="134">
        <v>105579</v>
      </c>
      <c r="C944" s="126" t="s">
        <v>6741</v>
      </c>
      <c r="D944" s="134" t="s">
        <v>1007</v>
      </c>
      <c r="E944" s="135">
        <v>110.28</v>
      </c>
      <c r="F944" s="136">
        <v>0.13789999999999999</v>
      </c>
      <c r="G944" s="135">
        <v>102.71</v>
      </c>
      <c r="H944" s="136">
        <v>0</v>
      </c>
    </row>
    <row r="945" spans="1:8" x14ac:dyDescent="0.25">
      <c r="A945" s="133" t="s">
        <v>7182</v>
      </c>
      <c r="B945" s="134">
        <v>105580</v>
      </c>
      <c r="C945" s="126" t="s">
        <v>6742</v>
      </c>
      <c r="D945" s="134" t="s">
        <v>1007</v>
      </c>
      <c r="E945" s="135">
        <v>100.54</v>
      </c>
      <c r="F945" s="136">
        <v>0.1158</v>
      </c>
      <c r="G945" s="135">
        <v>91.33</v>
      </c>
      <c r="H945" s="136">
        <v>0</v>
      </c>
    </row>
    <row r="946" spans="1:8" x14ac:dyDescent="0.25">
      <c r="A946" s="133" t="s">
        <v>7182</v>
      </c>
      <c r="B946" s="134">
        <v>105582</v>
      </c>
      <c r="C946" s="126" t="s">
        <v>6744</v>
      </c>
      <c r="D946" s="134" t="s">
        <v>1007</v>
      </c>
      <c r="E946" s="135">
        <v>95.69</v>
      </c>
      <c r="F946" s="136">
        <v>0.1037</v>
      </c>
      <c r="G946" s="135">
        <v>85.63</v>
      </c>
      <c r="H946" s="136">
        <v>0</v>
      </c>
    </row>
    <row r="947" spans="1:8" x14ac:dyDescent="0.25">
      <c r="A947" s="133" t="s">
        <v>7182</v>
      </c>
      <c r="B947" s="134">
        <v>105638</v>
      </c>
      <c r="C947" s="126" t="s">
        <v>7250</v>
      </c>
      <c r="D947" s="134" t="s">
        <v>1007</v>
      </c>
      <c r="E947" s="135">
        <v>0</v>
      </c>
      <c r="F947" s="136"/>
      <c r="G947" s="135">
        <v>0</v>
      </c>
      <c r="H947" s="136"/>
    </row>
    <row r="948" spans="1:8" x14ac:dyDescent="0.25">
      <c r="A948" s="133" t="s">
        <v>7182</v>
      </c>
      <c r="B948" s="134">
        <v>105715</v>
      </c>
      <c r="C948" s="126" t="s">
        <v>7251</v>
      </c>
      <c r="D948" s="134" t="s">
        <v>1007</v>
      </c>
      <c r="E948" s="135">
        <v>0</v>
      </c>
      <c r="F948" s="136"/>
      <c r="G948" s="135">
        <v>0</v>
      </c>
      <c r="H948" s="136"/>
    </row>
    <row r="949" spans="1:8" x14ac:dyDescent="0.25">
      <c r="A949" s="133" t="s">
        <v>7182</v>
      </c>
      <c r="B949" s="134">
        <v>105717</v>
      </c>
      <c r="C949" s="126" t="s">
        <v>7252</v>
      </c>
      <c r="D949" s="134" t="s">
        <v>1007</v>
      </c>
      <c r="E949" s="135">
        <v>0</v>
      </c>
      <c r="F949" s="136"/>
      <c r="G949" s="135">
        <v>0</v>
      </c>
      <c r="H949" s="136"/>
    </row>
    <row r="950" spans="1:8" x14ac:dyDescent="0.25">
      <c r="A950" s="133" t="s">
        <v>7182</v>
      </c>
      <c r="B950" s="134">
        <v>105626</v>
      </c>
      <c r="C950" s="126" t="s">
        <v>6758</v>
      </c>
      <c r="D950" s="134" t="s">
        <v>1007</v>
      </c>
      <c r="E950" s="135">
        <v>134.82</v>
      </c>
      <c r="F950" s="136">
        <v>6.6500000000000004E-2</v>
      </c>
      <c r="G950" s="135">
        <v>114.22</v>
      </c>
      <c r="H950" s="136">
        <v>0</v>
      </c>
    </row>
    <row r="951" spans="1:8" x14ac:dyDescent="0.25">
      <c r="A951" s="133" t="s">
        <v>7182</v>
      </c>
      <c r="B951" s="134">
        <v>105629</v>
      </c>
      <c r="C951" s="126" t="s">
        <v>6761</v>
      </c>
      <c r="D951" s="134" t="s">
        <v>1007</v>
      </c>
      <c r="E951" s="135">
        <v>127.04</v>
      </c>
      <c r="F951" s="136">
        <v>4.8300000000000003E-2</v>
      </c>
      <c r="G951" s="135">
        <v>105.1</v>
      </c>
      <c r="H951" s="136">
        <v>0</v>
      </c>
    </row>
    <row r="952" spans="1:8" x14ac:dyDescent="0.25">
      <c r="A952" s="133" t="s">
        <v>7182</v>
      </c>
      <c r="B952" s="134">
        <v>105635</v>
      </c>
      <c r="C952" s="126" t="s">
        <v>6767</v>
      </c>
      <c r="D952" s="134" t="s">
        <v>1007</v>
      </c>
      <c r="E952" s="135">
        <v>125.93</v>
      </c>
      <c r="F952" s="136">
        <v>4.58E-2</v>
      </c>
      <c r="G952" s="135">
        <v>103.86</v>
      </c>
      <c r="H952" s="136">
        <v>0</v>
      </c>
    </row>
    <row r="953" spans="1:8" x14ac:dyDescent="0.25">
      <c r="A953" s="133" t="s">
        <v>7182</v>
      </c>
      <c r="B953" s="134">
        <v>105605</v>
      </c>
      <c r="C953" s="126" t="s">
        <v>7253</v>
      </c>
      <c r="D953" s="134" t="s">
        <v>1007</v>
      </c>
      <c r="E953" s="135">
        <v>0</v>
      </c>
      <c r="F953" s="136"/>
      <c r="G953" s="135">
        <v>0</v>
      </c>
      <c r="H953" s="136"/>
    </row>
    <row r="954" spans="1:8" x14ac:dyDescent="0.25">
      <c r="A954" s="133" t="s">
        <v>7182</v>
      </c>
      <c r="B954" s="134">
        <v>105613</v>
      </c>
      <c r="C954" s="126" t="s">
        <v>7254</v>
      </c>
      <c r="D954" s="134" t="s">
        <v>1007</v>
      </c>
      <c r="E954" s="135">
        <v>0</v>
      </c>
      <c r="F954" s="136"/>
      <c r="G954" s="135">
        <v>0</v>
      </c>
      <c r="H954" s="136"/>
    </row>
    <row r="955" spans="1:8" x14ac:dyDescent="0.25">
      <c r="A955" s="133" t="s">
        <v>7182</v>
      </c>
      <c r="B955" s="134">
        <v>105621</v>
      </c>
      <c r="C955" s="126" t="s">
        <v>7255</v>
      </c>
      <c r="D955" s="134" t="s">
        <v>1007</v>
      </c>
      <c r="E955" s="135">
        <v>0</v>
      </c>
      <c r="F955" s="136"/>
      <c r="G955" s="135">
        <v>0</v>
      </c>
      <c r="H955" s="136"/>
    </row>
    <row r="956" spans="1:8" x14ac:dyDescent="0.25">
      <c r="A956" s="133" t="s">
        <v>7182</v>
      </c>
      <c r="B956" s="134">
        <v>105627</v>
      </c>
      <c r="C956" s="126" t="s">
        <v>6759</v>
      </c>
      <c r="D956" s="134" t="s">
        <v>1007</v>
      </c>
      <c r="E956" s="135">
        <v>169.27</v>
      </c>
      <c r="F956" s="136">
        <v>5.2999999999999999E-2</v>
      </c>
      <c r="G956" s="135">
        <v>140.91999999999999</v>
      </c>
      <c r="H956" s="136">
        <v>0</v>
      </c>
    </row>
    <row r="957" spans="1:8" x14ac:dyDescent="0.25">
      <c r="A957" s="133" t="s">
        <v>7182</v>
      </c>
      <c r="B957" s="134">
        <v>105630</v>
      </c>
      <c r="C957" s="126" t="s">
        <v>6762</v>
      </c>
      <c r="D957" s="134" t="s">
        <v>1007</v>
      </c>
      <c r="E957" s="135">
        <v>161.49</v>
      </c>
      <c r="F957" s="136">
        <v>3.7999999999999999E-2</v>
      </c>
      <c r="G957" s="135">
        <v>131.80000000000001</v>
      </c>
      <c r="H957" s="136">
        <v>0</v>
      </c>
    </row>
    <row r="958" spans="1:8" x14ac:dyDescent="0.25">
      <c r="A958" s="133" t="s">
        <v>7182</v>
      </c>
      <c r="B958" s="134">
        <v>105636</v>
      </c>
      <c r="C958" s="126" t="s">
        <v>6768</v>
      </c>
      <c r="D958" s="134" t="s">
        <v>1007</v>
      </c>
      <c r="E958" s="135">
        <v>160.38</v>
      </c>
      <c r="F958" s="136">
        <v>3.5999999999999997E-2</v>
      </c>
      <c r="G958" s="135">
        <v>130.56</v>
      </c>
      <c r="H958" s="136">
        <v>0</v>
      </c>
    </row>
    <row r="959" spans="1:8" x14ac:dyDescent="0.25">
      <c r="A959" s="133" t="s">
        <v>7182</v>
      </c>
      <c r="B959" s="134">
        <v>105606</v>
      </c>
      <c r="C959" s="126" t="s">
        <v>7256</v>
      </c>
      <c r="D959" s="134" t="s">
        <v>1007</v>
      </c>
      <c r="E959" s="135">
        <v>0</v>
      </c>
      <c r="F959" s="136"/>
      <c r="G959" s="135">
        <v>0</v>
      </c>
      <c r="H959" s="136"/>
    </row>
    <row r="960" spans="1:8" x14ac:dyDescent="0.25">
      <c r="A960" s="133" t="s">
        <v>7182</v>
      </c>
      <c r="B960" s="134">
        <v>105614</v>
      </c>
      <c r="C960" s="126" t="s">
        <v>7257</v>
      </c>
      <c r="D960" s="134" t="s">
        <v>1007</v>
      </c>
      <c r="E960" s="135">
        <v>0</v>
      </c>
      <c r="F960" s="136"/>
      <c r="G960" s="135">
        <v>0</v>
      </c>
      <c r="H960" s="136"/>
    </row>
    <row r="961" spans="1:8" x14ac:dyDescent="0.25">
      <c r="A961" s="133" t="s">
        <v>7182</v>
      </c>
      <c r="B961" s="134">
        <v>105622</v>
      </c>
      <c r="C961" s="126" t="s">
        <v>7258</v>
      </c>
      <c r="D961" s="134" t="s">
        <v>1007</v>
      </c>
      <c r="E961" s="135">
        <v>0</v>
      </c>
      <c r="F961" s="136"/>
      <c r="G961" s="135">
        <v>0</v>
      </c>
      <c r="H961" s="136"/>
    </row>
    <row r="962" spans="1:8" x14ac:dyDescent="0.25">
      <c r="A962" s="133" t="s">
        <v>7182</v>
      </c>
      <c r="B962" s="134">
        <v>105572</v>
      </c>
      <c r="C962" s="126" t="s">
        <v>6734</v>
      </c>
      <c r="D962" s="134" t="s">
        <v>1007</v>
      </c>
      <c r="E962" s="135">
        <v>64.02</v>
      </c>
      <c r="F962" s="136">
        <v>0.1401</v>
      </c>
      <c r="G962" s="135">
        <v>59.35</v>
      </c>
      <c r="H962" s="136">
        <v>0</v>
      </c>
    </row>
    <row r="963" spans="1:8" x14ac:dyDescent="0.25">
      <c r="A963" s="133" t="s">
        <v>7182</v>
      </c>
      <c r="B963" s="134">
        <v>105574</v>
      </c>
      <c r="C963" s="126" t="s">
        <v>6736</v>
      </c>
      <c r="D963" s="134" t="s">
        <v>1007</v>
      </c>
      <c r="E963" s="135">
        <v>56.24</v>
      </c>
      <c r="F963" s="136">
        <v>0.10920000000000001</v>
      </c>
      <c r="G963" s="135">
        <v>50.23</v>
      </c>
      <c r="H963" s="136">
        <v>0</v>
      </c>
    </row>
    <row r="964" spans="1:8" x14ac:dyDescent="0.25">
      <c r="A964" s="133" t="s">
        <v>7182</v>
      </c>
      <c r="B964" s="134">
        <v>105576</v>
      </c>
      <c r="C964" s="126" t="s">
        <v>6738</v>
      </c>
      <c r="D964" s="134" t="s">
        <v>1007</v>
      </c>
      <c r="E964" s="135">
        <v>55.13</v>
      </c>
      <c r="F964" s="136">
        <v>0.1047</v>
      </c>
      <c r="G964" s="135">
        <v>48.99</v>
      </c>
      <c r="H964" s="136">
        <v>0</v>
      </c>
    </row>
    <row r="965" spans="1:8" x14ac:dyDescent="0.25">
      <c r="A965" s="133" t="s">
        <v>7182</v>
      </c>
      <c r="B965" s="134">
        <v>105603</v>
      </c>
      <c r="C965" s="126" t="s">
        <v>7259</v>
      </c>
      <c r="D965" s="134" t="s">
        <v>1007</v>
      </c>
      <c r="E965" s="135">
        <v>0</v>
      </c>
      <c r="F965" s="136"/>
      <c r="G965" s="135">
        <v>0</v>
      </c>
      <c r="H965" s="136"/>
    </row>
    <row r="966" spans="1:8" x14ac:dyDescent="0.25">
      <c r="A966" s="133" t="s">
        <v>7182</v>
      </c>
      <c r="B966" s="134">
        <v>105611</v>
      </c>
      <c r="C966" s="126" t="s">
        <v>7260</v>
      </c>
      <c r="D966" s="134" t="s">
        <v>1007</v>
      </c>
      <c r="E966" s="135">
        <v>0</v>
      </c>
      <c r="F966" s="136"/>
      <c r="G966" s="135">
        <v>0</v>
      </c>
      <c r="H966" s="136"/>
    </row>
    <row r="967" spans="1:8" x14ac:dyDescent="0.25">
      <c r="A967" s="133" t="s">
        <v>7182</v>
      </c>
      <c r="B967" s="134">
        <v>105619</v>
      </c>
      <c r="C967" s="126" t="s">
        <v>7261</v>
      </c>
      <c r="D967" s="134" t="s">
        <v>1007</v>
      </c>
      <c r="E967" s="135">
        <v>0</v>
      </c>
      <c r="F967" s="136"/>
      <c r="G967" s="135">
        <v>0</v>
      </c>
      <c r="H967" s="136"/>
    </row>
    <row r="968" spans="1:8" x14ac:dyDescent="0.25">
      <c r="A968" s="133" t="s">
        <v>7182</v>
      </c>
      <c r="B968" s="134">
        <v>105573</v>
      </c>
      <c r="C968" s="126" t="s">
        <v>6735</v>
      </c>
      <c r="D968" s="134" t="s">
        <v>1007</v>
      </c>
      <c r="E968" s="135">
        <v>99.9</v>
      </c>
      <c r="F968" s="136">
        <v>8.9800000000000005E-2</v>
      </c>
      <c r="G968" s="135">
        <v>87.16</v>
      </c>
      <c r="H968" s="136">
        <v>0</v>
      </c>
    </row>
    <row r="969" spans="1:8" x14ac:dyDescent="0.25">
      <c r="A969" s="133" t="s">
        <v>7182</v>
      </c>
      <c r="B969" s="134">
        <v>105628</v>
      </c>
      <c r="C969" s="126" t="s">
        <v>6760</v>
      </c>
      <c r="D969" s="134" t="s">
        <v>1007</v>
      </c>
      <c r="E969" s="135">
        <v>92.12</v>
      </c>
      <c r="F969" s="136">
        <v>6.6699999999999995E-2</v>
      </c>
      <c r="G969" s="135">
        <v>78.040000000000006</v>
      </c>
      <c r="H969" s="136">
        <v>0</v>
      </c>
    </row>
    <row r="970" spans="1:8" x14ac:dyDescent="0.25">
      <c r="A970" s="133" t="s">
        <v>7182</v>
      </c>
      <c r="B970" s="134">
        <v>105634</v>
      </c>
      <c r="C970" s="126" t="s">
        <v>6766</v>
      </c>
      <c r="D970" s="134" t="s">
        <v>1007</v>
      </c>
      <c r="E970" s="135">
        <v>91.01</v>
      </c>
      <c r="F970" s="136">
        <v>6.3399999999999998E-2</v>
      </c>
      <c r="G970" s="135">
        <v>76.8</v>
      </c>
      <c r="H970" s="136">
        <v>0</v>
      </c>
    </row>
    <row r="971" spans="1:8" x14ac:dyDescent="0.25">
      <c r="A971" s="133" t="s">
        <v>7182</v>
      </c>
      <c r="B971" s="134">
        <v>105604</v>
      </c>
      <c r="C971" s="126" t="s">
        <v>7262</v>
      </c>
      <c r="D971" s="134" t="s">
        <v>1007</v>
      </c>
      <c r="E971" s="135">
        <v>0</v>
      </c>
      <c r="F971" s="136"/>
      <c r="G971" s="135">
        <v>0</v>
      </c>
      <c r="H971" s="136"/>
    </row>
    <row r="972" spans="1:8" x14ac:dyDescent="0.25">
      <c r="A972" s="133" t="s">
        <v>7182</v>
      </c>
      <c r="B972" s="134">
        <v>105612</v>
      </c>
      <c r="C972" s="126" t="s">
        <v>7263</v>
      </c>
      <c r="D972" s="134" t="s">
        <v>1007</v>
      </c>
      <c r="E972" s="135">
        <v>0</v>
      </c>
      <c r="F972" s="136"/>
      <c r="G972" s="135">
        <v>0</v>
      </c>
      <c r="H972" s="136"/>
    </row>
    <row r="973" spans="1:8" x14ac:dyDescent="0.25">
      <c r="A973" s="133" t="s">
        <v>7182</v>
      </c>
      <c r="B973" s="134">
        <v>105620</v>
      </c>
      <c r="C973" s="126" t="s">
        <v>7264</v>
      </c>
      <c r="D973" s="134" t="s">
        <v>1007</v>
      </c>
      <c r="E973" s="135">
        <v>0</v>
      </c>
      <c r="F973" s="136"/>
      <c r="G973" s="135">
        <v>0</v>
      </c>
      <c r="H973" s="136"/>
    </row>
    <row r="974" spans="1:8" x14ac:dyDescent="0.25">
      <c r="A974" s="133" t="s">
        <v>7182</v>
      </c>
      <c r="B974" s="134">
        <v>105586</v>
      </c>
      <c r="C974" s="126" t="s">
        <v>6746</v>
      </c>
      <c r="D974" s="134" t="s">
        <v>1007</v>
      </c>
      <c r="E974" s="135">
        <v>135.01</v>
      </c>
      <c r="F974" s="136">
        <v>0.14419999999999999</v>
      </c>
      <c r="G974" s="135">
        <v>126.52</v>
      </c>
      <c r="H974" s="136">
        <v>0</v>
      </c>
    </row>
    <row r="975" spans="1:8" x14ac:dyDescent="0.25">
      <c r="A975" s="133" t="s">
        <v>7182</v>
      </c>
      <c r="B975" s="134">
        <v>105587</v>
      </c>
      <c r="C975" s="126" t="s">
        <v>6747</v>
      </c>
      <c r="D975" s="134" t="s">
        <v>1007</v>
      </c>
      <c r="E975" s="135">
        <v>121.58</v>
      </c>
      <c r="F975" s="136">
        <v>0.1192</v>
      </c>
      <c r="G975" s="135">
        <v>110.81</v>
      </c>
      <c r="H975" s="136">
        <v>0</v>
      </c>
    </row>
    <row r="976" spans="1:8" x14ac:dyDescent="0.25">
      <c r="A976" s="133" t="s">
        <v>7182</v>
      </c>
      <c r="B976" s="134">
        <v>105589</v>
      </c>
      <c r="C976" s="126" t="s">
        <v>6749</v>
      </c>
      <c r="D976" s="134" t="s">
        <v>1007</v>
      </c>
      <c r="E976" s="135">
        <v>120.34</v>
      </c>
      <c r="F976" s="136">
        <v>0.1173</v>
      </c>
      <c r="G976" s="135">
        <v>109.39</v>
      </c>
      <c r="H976" s="136">
        <v>0</v>
      </c>
    </row>
    <row r="977" spans="1:8" x14ac:dyDescent="0.25">
      <c r="A977" s="133" t="s">
        <v>7182</v>
      </c>
      <c r="B977" s="134">
        <v>105584</v>
      </c>
      <c r="C977" s="126" t="s">
        <v>7265</v>
      </c>
      <c r="D977" s="134" t="s">
        <v>1007</v>
      </c>
      <c r="E977" s="135">
        <v>0</v>
      </c>
      <c r="F977" s="136"/>
      <c r="G977" s="135">
        <v>0</v>
      </c>
      <c r="H977" s="136"/>
    </row>
    <row r="978" spans="1:8" x14ac:dyDescent="0.25">
      <c r="A978" s="133" t="s">
        <v>7182</v>
      </c>
      <c r="B978" s="134">
        <v>105720</v>
      </c>
      <c r="C978" s="126" t="s">
        <v>7266</v>
      </c>
      <c r="D978" s="134" t="s">
        <v>1007</v>
      </c>
      <c r="E978" s="135">
        <v>0</v>
      </c>
      <c r="F978" s="136"/>
      <c r="G978" s="135">
        <v>0</v>
      </c>
      <c r="H978" s="136"/>
    </row>
    <row r="979" spans="1:8" x14ac:dyDescent="0.25">
      <c r="A979" s="133" t="s">
        <v>7182</v>
      </c>
      <c r="B979" s="134">
        <v>105722</v>
      </c>
      <c r="C979" s="126" t="s">
        <v>7267</v>
      </c>
      <c r="D979" s="134" t="s">
        <v>1007</v>
      </c>
      <c r="E979" s="135">
        <v>0</v>
      </c>
      <c r="F979" s="136"/>
      <c r="G979" s="135">
        <v>0</v>
      </c>
      <c r="H979" s="136"/>
    </row>
    <row r="980" spans="1:8" x14ac:dyDescent="0.25">
      <c r="A980" s="133" t="s">
        <v>7182</v>
      </c>
      <c r="B980" s="134">
        <v>105593</v>
      </c>
      <c r="C980" s="126" t="s">
        <v>6751</v>
      </c>
      <c r="D980" s="134" t="s">
        <v>1007</v>
      </c>
      <c r="E980" s="135">
        <v>121.41</v>
      </c>
      <c r="F980" s="136">
        <v>0.16039999999999999</v>
      </c>
      <c r="G980" s="135">
        <v>115.82</v>
      </c>
      <c r="H980" s="136">
        <v>0</v>
      </c>
    </row>
    <row r="981" spans="1:8" x14ac:dyDescent="0.25">
      <c r="A981" s="133" t="s">
        <v>7182</v>
      </c>
      <c r="B981" s="134">
        <v>105594</v>
      </c>
      <c r="C981" s="126" t="s">
        <v>6752</v>
      </c>
      <c r="D981" s="134" t="s">
        <v>1007</v>
      </c>
      <c r="E981" s="135">
        <v>107.98</v>
      </c>
      <c r="F981" s="136">
        <v>0.13420000000000001</v>
      </c>
      <c r="G981" s="135">
        <v>100.11</v>
      </c>
      <c r="H981" s="136">
        <v>0</v>
      </c>
    </row>
    <row r="982" spans="1:8" x14ac:dyDescent="0.25">
      <c r="A982" s="133" t="s">
        <v>7182</v>
      </c>
      <c r="B982" s="134">
        <v>105596</v>
      </c>
      <c r="C982" s="126" t="s">
        <v>6754</v>
      </c>
      <c r="D982" s="134" t="s">
        <v>1007</v>
      </c>
      <c r="E982" s="135">
        <v>106.74</v>
      </c>
      <c r="F982" s="136">
        <v>0.13220000000000001</v>
      </c>
      <c r="G982" s="135">
        <v>98.69</v>
      </c>
      <c r="H982" s="136">
        <v>0</v>
      </c>
    </row>
    <row r="983" spans="1:8" x14ac:dyDescent="0.25">
      <c r="A983" s="133" t="s">
        <v>7182</v>
      </c>
      <c r="B983" s="134">
        <v>105591</v>
      </c>
      <c r="C983" s="126" t="s">
        <v>7268</v>
      </c>
      <c r="D983" s="134" t="s">
        <v>1007</v>
      </c>
      <c r="E983" s="135">
        <v>0</v>
      </c>
      <c r="F983" s="136"/>
      <c r="G983" s="135">
        <v>0</v>
      </c>
      <c r="H983" s="136"/>
    </row>
    <row r="984" spans="1:8" x14ac:dyDescent="0.25">
      <c r="A984" s="133" t="s">
        <v>7182</v>
      </c>
      <c r="B984" s="134">
        <v>105724</v>
      </c>
      <c r="C984" s="126" t="s">
        <v>7269</v>
      </c>
      <c r="D984" s="134" t="s">
        <v>1007</v>
      </c>
      <c r="E984" s="135">
        <v>0</v>
      </c>
      <c r="F984" s="136"/>
      <c r="G984" s="135">
        <v>0</v>
      </c>
      <c r="H984" s="136"/>
    </row>
    <row r="985" spans="1:8" x14ac:dyDescent="0.25">
      <c r="A985" s="133" t="s">
        <v>7182</v>
      </c>
      <c r="B985" s="134">
        <v>105726</v>
      </c>
      <c r="C985" s="126" t="s">
        <v>7270</v>
      </c>
      <c r="D985" s="134" t="s">
        <v>1007</v>
      </c>
      <c r="E985" s="135">
        <v>0</v>
      </c>
      <c r="F985" s="136"/>
      <c r="G985" s="135">
        <v>0</v>
      </c>
      <c r="H985" s="136"/>
    </row>
    <row r="986" spans="1:8" x14ac:dyDescent="0.25">
      <c r="A986" s="133" t="s">
        <v>7182</v>
      </c>
      <c r="B986" s="134">
        <v>105567</v>
      </c>
      <c r="C986" s="126" t="s">
        <v>6729</v>
      </c>
      <c r="D986" s="134" t="s">
        <v>1007</v>
      </c>
      <c r="E986" s="135">
        <v>14.85</v>
      </c>
      <c r="F986" s="136">
        <v>0.38590000000000002</v>
      </c>
      <c r="G986" s="135">
        <v>16.39</v>
      </c>
      <c r="H986" s="136">
        <v>0</v>
      </c>
    </row>
    <row r="987" spans="1:8" x14ac:dyDescent="0.25">
      <c r="A987" s="133" t="s">
        <v>7182</v>
      </c>
      <c r="B987" s="134">
        <v>105568</v>
      </c>
      <c r="C987" s="126" t="s">
        <v>6730</v>
      </c>
      <c r="D987" s="134" t="s">
        <v>1007</v>
      </c>
      <c r="E987" s="135">
        <v>11.83</v>
      </c>
      <c r="F987" s="136">
        <v>0.38290000000000002</v>
      </c>
      <c r="G987" s="135">
        <v>13.03</v>
      </c>
      <c r="H987" s="136">
        <v>0</v>
      </c>
    </row>
    <row r="988" spans="1:8" x14ac:dyDescent="0.25">
      <c r="A988" s="133" t="s">
        <v>7182</v>
      </c>
      <c r="B988" s="134">
        <v>105570</v>
      </c>
      <c r="C988" s="126" t="s">
        <v>6732</v>
      </c>
      <c r="D988" s="134" t="s">
        <v>1007</v>
      </c>
      <c r="E988" s="135">
        <v>9.7899999999999991</v>
      </c>
      <c r="F988" s="136">
        <v>0.38200000000000001</v>
      </c>
      <c r="G988" s="135">
        <v>10.76</v>
      </c>
      <c r="H988" s="136">
        <v>0</v>
      </c>
    </row>
    <row r="989" spans="1:8" x14ac:dyDescent="0.25">
      <c r="A989" s="133" t="s">
        <v>7182</v>
      </c>
      <c r="B989" s="134">
        <v>100575</v>
      </c>
      <c r="C989" s="126" t="s">
        <v>6725</v>
      </c>
      <c r="D989" s="134" t="s">
        <v>144</v>
      </c>
      <c r="E989" s="135">
        <v>0.57999999999999996</v>
      </c>
      <c r="F989" s="136">
        <v>0.43099999999999999</v>
      </c>
      <c r="G989" s="135">
        <v>0.67</v>
      </c>
      <c r="H989" s="136">
        <v>0</v>
      </c>
    </row>
    <row r="990" spans="1:8" x14ac:dyDescent="0.25">
      <c r="A990" s="133" t="s">
        <v>7182</v>
      </c>
      <c r="B990" s="134">
        <v>100577</v>
      </c>
      <c r="C990" s="126" t="s">
        <v>6701</v>
      </c>
      <c r="D990" s="134" t="s">
        <v>144</v>
      </c>
      <c r="E990" s="135">
        <v>1.44</v>
      </c>
      <c r="F990" s="136">
        <v>0.34720000000000001</v>
      </c>
      <c r="G990" s="135">
        <v>1.57</v>
      </c>
      <c r="H990" s="136">
        <v>0</v>
      </c>
    </row>
    <row r="991" spans="1:8" x14ac:dyDescent="0.25">
      <c r="A991" s="133" t="s">
        <v>7182</v>
      </c>
      <c r="B991" s="134">
        <v>105598</v>
      </c>
      <c r="C991" s="126" t="s">
        <v>6703</v>
      </c>
      <c r="D991" s="134" t="s">
        <v>144</v>
      </c>
      <c r="E991" s="135">
        <v>1.91</v>
      </c>
      <c r="F991" s="136">
        <v>0.36130000000000001</v>
      </c>
      <c r="G991" s="135">
        <v>2.1</v>
      </c>
      <c r="H991" s="136">
        <v>0</v>
      </c>
    </row>
    <row r="992" spans="1:8" x14ac:dyDescent="0.25">
      <c r="A992" s="133" t="s">
        <v>7182</v>
      </c>
      <c r="B992" s="134">
        <v>100576</v>
      </c>
      <c r="C992" s="126" t="s">
        <v>6700</v>
      </c>
      <c r="D992" s="134" t="s">
        <v>144</v>
      </c>
      <c r="E992" s="135">
        <v>2.81</v>
      </c>
      <c r="F992" s="136">
        <v>0.31669999999999998</v>
      </c>
      <c r="G992" s="135">
        <v>3.12</v>
      </c>
      <c r="H992" s="136">
        <v>0</v>
      </c>
    </row>
    <row r="993" spans="1:8" x14ac:dyDescent="0.25">
      <c r="A993" s="133" t="s">
        <v>7182</v>
      </c>
      <c r="B993" s="134">
        <v>105597</v>
      </c>
      <c r="C993" s="126" t="s">
        <v>6702</v>
      </c>
      <c r="D993" s="134" t="s">
        <v>144</v>
      </c>
      <c r="E993" s="135">
        <v>3.84</v>
      </c>
      <c r="F993" s="136">
        <v>0.32290000000000002</v>
      </c>
      <c r="G993" s="135">
        <v>4.29</v>
      </c>
      <c r="H993" s="136">
        <v>0</v>
      </c>
    </row>
    <row r="994" spans="1:8" x14ac:dyDescent="0.25">
      <c r="A994" s="133" t="s">
        <v>7271</v>
      </c>
      <c r="B994" s="134">
        <v>102730</v>
      </c>
      <c r="C994" s="126" t="s">
        <v>1113</v>
      </c>
      <c r="D994" s="134" t="s">
        <v>950</v>
      </c>
      <c r="E994" s="135">
        <v>11.79</v>
      </c>
      <c r="F994" s="136">
        <v>9.2999999999999992E-3</v>
      </c>
      <c r="G994" s="135">
        <v>11.51</v>
      </c>
      <c r="H994" s="136">
        <v>0</v>
      </c>
    </row>
    <row r="995" spans="1:8" x14ac:dyDescent="0.25">
      <c r="A995" s="133" t="s">
        <v>7271</v>
      </c>
      <c r="B995" s="134">
        <v>102731</v>
      </c>
      <c r="C995" s="126" t="s">
        <v>1114</v>
      </c>
      <c r="D995" s="134" t="s">
        <v>950</v>
      </c>
      <c r="E995" s="135">
        <v>9.92</v>
      </c>
      <c r="F995" s="136">
        <v>8.0999999999999996E-3</v>
      </c>
      <c r="G995" s="135">
        <v>9.52</v>
      </c>
      <c r="H995" s="136">
        <v>0</v>
      </c>
    </row>
    <row r="996" spans="1:8" x14ac:dyDescent="0.25">
      <c r="A996" s="133" t="s">
        <v>7271</v>
      </c>
      <c r="B996" s="134">
        <v>102732</v>
      </c>
      <c r="C996" s="126" t="s">
        <v>1115</v>
      </c>
      <c r="D996" s="134" t="s">
        <v>950</v>
      </c>
      <c r="E996" s="135">
        <v>9.35</v>
      </c>
      <c r="F996" s="136">
        <v>4.3E-3</v>
      </c>
      <c r="G996" s="135">
        <v>8.73</v>
      </c>
      <c r="H996" s="136">
        <v>0</v>
      </c>
    </row>
    <row r="997" spans="1:8" x14ac:dyDescent="0.25">
      <c r="A997" s="133" t="s">
        <v>7271</v>
      </c>
      <c r="B997" s="134">
        <v>102733</v>
      </c>
      <c r="C997" s="126" t="s">
        <v>1116</v>
      </c>
      <c r="D997" s="134" t="s">
        <v>950</v>
      </c>
      <c r="E997" s="135">
        <v>10.39</v>
      </c>
      <c r="F997" s="136">
        <v>1.9E-3</v>
      </c>
      <c r="G997" s="135">
        <v>9.4600000000000009</v>
      </c>
      <c r="H997" s="136">
        <v>0</v>
      </c>
    </row>
    <row r="998" spans="1:8" x14ac:dyDescent="0.25">
      <c r="A998" s="133" t="s">
        <v>7271</v>
      </c>
      <c r="B998" s="134">
        <v>102728</v>
      </c>
      <c r="C998" s="126" t="s">
        <v>1111</v>
      </c>
      <c r="D998" s="134" t="s">
        <v>950</v>
      </c>
      <c r="E998" s="135">
        <v>14.23</v>
      </c>
      <c r="F998" s="136">
        <v>1.4800000000000001E-2</v>
      </c>
      <c r="G998" s="135">
        <v>14.81</v>
      </c>
      <c r="H998" s="136">
        <v>0</v>
      </c>
    </row>
    <row r="999" spans="1:8" x14ac:dyDescent="0.25">
      <c r="A999" s="133" t="s">
        <v>7271</v>
      </c>
      <c r="B999" s="134">
        <v>102729</v>
      </c>
      <c r="C999" s="126" t="s">
        <v>1112</v>
      </c>
      <c r="D999" s="134" t="s">
        <v>950</v>
      </c>
      <c r="E999" s="135">
        <v>13.27</v>
      </c>
      <c r="F999" s="136">
        <v>1.21E-2</v>
      </c>
      <c r="G999" s="135">
        <v>13.24</v>
      </c>
      <c r="H999" s="136">
        <v>0</v>
      </c>
    </row>
    <row r="1000" spans="1:8" x14ac:dyDescent="0.25">
      <c r="A1000" s="133" t="s">
        <v>7271</v>
      </c>
      <c r="B1000" s="134">
        <v>102734</v>
      </c>
      <c r="C1000" s="126" t="s">
        <v>1117</v>
      </c>
      <c r="D1000" s="134" t="s">
        <v>950</v>
      </c>
      <c r="E1000" s="135">
        <v>13.4</v>
      </c>
      <c r="F1000" s="136">
        <v>3.6600000000000001E-2</v>
      </c>
      <c r="G1000" s="135">
        <v>13.52</v>
      </c>
      <c r="H1000" s="136">
        <v>0</v>
      </c>
    </row>
    <row r="1001" spans="1:8" x14ac:dyDescent="0.25">
      <c r="A1001" s="133" t="s">
        <v>7271</v>
      </c>
      <c r="B1001" s="134">
        <v>102735</v>
      </c>
      <c r="C1001" s="126" t="s">
        <v>1118</v>
      </c>
      <c r="D1001" s="134" t="s">
        <v>950</v>
      </c>
      <c r="E1001" s="135">
        <v>12.51</v>
      </c>
      <c r="F1001" s="136">
        <v>2.0799999999999999E-2</v>
      </c>
      <c r="G1001" s="135">
        <v>12.14</v>
      </c>
      <c r="H1001" s="136">
        <v>0</v>
      </c>
    </row>
    <row r="1002" spans="1:8" x14ac:dyDescent="0.25">
      <c r="A1002" s="133" t="s">
        <v>7271</v>
      </c>
      <c r="B1002" s="134">
        <v>102765</v>
      </c>
      <c r="C1002" s="126" t="s">
        <v>1148</v>
      </c>
      <c r="D1002" s="134" t="s">
        <v>33</v>
      </c>
      <c r="E1002" s="135">
        <v>16403.93</v>
      </c>
      <c r="F1002" s="136">
        <v>5.5999999999999999E-3</v>
      </c>
      <c r="G1002" s="135">
        <v>15957.86</v>
      </c>
      <c r="H1002" s="136">
        <v>0</v>
      </c>
    </row>
    <row r="1003" spans="1:8" x14ac:dyDescent="0.25">
      <c r="A1003" s="133" t="s">
        <v>7271</v>
      </c>
      <c r="B1003" s="134">
        <v>102795</v>
      </c>
      <c r="C1003" s="126" t="s">
        <v>1178</v>
      </c>
      <c r="D1003" s="134" t="s">
        <v>33</v>
      </c>
      <c r="E1003" s="135">
        <v>29241.88</v>
      </c>
      <c r="F1003" s="136">
        <v>1.8200000000000001E-2</v>
      </c>
      <c r="G1003" s="135">
        <v>32643.84</v>
      </c>
      <c r="H1003" s="136">
        <v>0</v>
      </c>
    </row>
    <row r="1004" spans="1:8" x14ac:dyDescent="0.25">
      <c r="A1004" s="133" t="s">
        <v>7271</v>
      </c>
      <c r="B1004" s="134">
        <v>102766</v>
      </c>
      <c r="C1004" s="126" t="s">
        <v>1149</v>
      </c>
      <c r="D1004" s="134" t="s">
        <v>33</v>
      </c>
      <c r="E1004" s="135">
        <v>24739.54</v>
      </c>
      <c r="F1004" s="136">
        <v>6.3E-3</v>
      </c>
      <c r="G1004" s="135">
        <v>23840.560000000001</v>
      </c>
      <c r="H1004" s="136">
        <v>0</v>
      </c>
    </row>
    <row r="1005" spans="1:8" x14ac:dyDescent="0.25">
      <c r="A1005" s="133" t="s">
        <v>7271</v>
      </c>
      <c r="B1005" s="134">
        <v>102796</v>
      </c>
      <c r="C1005" s="126" t="s">
        <v>1179</v>
      </c>
      <c r="D1005" s="134" t="s">
        <v>33</v>
      </c>
      <c r="E1005" s="135">
        <v>47086.16</v>
      </c>
      <c r="F1005" s="136">
        <v>1.78E-2</v>
      </c>
      <c r="G1005" s="135">
        <v>52303.6</v>
      </c>
      <c r="H1005" s="136">
        <v>0</v>
      </c>
    </row>
    <row r="1006" spans="1:8" x14ac:dyDescent="0.25">
      <c r="A1006" s="133" t="s">
        <v>7271</v>
      </c>
      <c r="B1006" s="134">
        <v>102767</v>
      </c>
      <c r="C1006" s="126" t="s">
        <v>1150</v>
      </c>
      <c r="D1006" s="134" t="s">
        <v>33</v>
      </c>
      <c r="E1006" s="135">
        <v>34538.559999999998</v>
      </c>
      <c r="F1006" s="136">
        <v>6.4000000000000003E-3</v>
      </c>
      <c r="G1006" s="135">
        <v>33208.050000000003</v>
      </c>
      <c r="H1006" s="136">
        <v>0</v>
      </c>
    </row>
    <row r="1007" spans="1:8" x14ac:dyDescent="0.25">
      <c r="A1007" s="133" t="s">
        <v>7271</v>
      </c>
      <c r="B1007" s="134">
        <v>102797</v>
      </c>
      <c r="C1007" s="126" t="s">
        <v>1180</v>
      </c>
      <c r="D1007" s="134" t="s">
        <v>33</v>
      </c>
      <c r="E1007" s="135">
        <v>66721.5</v>
      </c>
      <c r="F1007" s="136">
        <v>1.83E-2</v>
      </c>
      <c r="G1007" s="135">
        <v>74020.800000000003</v>
      </c>
      <c r="H1007" s="136">
        <v>0</v>
      </c>
    </row>
    <row r="1008" spans="1:8" x14ac:dyDescent="0.25">
      <c r="A1008" s="133" t="s">
        <v>7271</v>
      </c>
      <c r="B1008" s="134">
        <v>102768</v>
      </c>
      <c r="C1008" s="126" t="s">
        <v>1151</v>
      </c>
      <c r="D1008" s="134" t="s">
        <v>33</v>
      </c>
      <c r="E1008" s="135">
        <v>48315.94</v>
      </c>
      <c r="F1008" s="136">
        <v>5.3E-3</v>
      </c>
      <c r="G1008" s="135">
        <v>46016.12</v>
      </c>
      <c r="H1008" s="136">
        <v>0</v>
      </c>
    </row>
    <row r="1009" spans="1:8" x14ac:dyDescent="0.25">
      <c r="A1009" s="133" t="s">
        <v>7271</v>
      </c>
      <c r="B1009" s="134">
        <v>102798</v>
      </c>
      <c r="C1009" s="126" t="s">
        <v>1181</v>
      </c>
      <c r="D1009" s="134" t="s">
        <v>33</v>
      </c>
      <c r="E1009" s="135">
        <v>81629.2</v>
      </c>
      <c r="F1009" s="136">
        <v>1.7500000000000002E-2</v>
      </c>
      <c r="G1009" s="135">
        <v>90386.96</v>
      </c>
      <c r="H1009" s="136">
        <v>0</v>
      </c>
    </row>
    <row r="1010" spans="1:8" x14ac:dyDescent="0.25">
      <c r="A1010" s="133" t="s">
        <v>7271</v>
      </c>
      <c r="B1010" s="134">
        <v>102744</v>
      </c>
      <c r="C1010" s="126" t="s">
        <v>1127</v>
      </c>
      <c r="D1010" s="134" t="s">
        <v>33</v>
      </c>
      <c r="E1010" s="135">
        <v>6880.54</v>
      </c>
      <c r="F1010" s="136">
        <v>6.6E-3</v>
      </c>
      <c r="G1010" s="135">
        <v>6643.23</v>
      </c>
      <c r="H1010" s="136">
        <v>0</v>
      </c>
    </row>
    <row r="1011" spans="1:8" x14ac:dyDescent="0.25">
      <c r="A1011" s="133" t="s">
        <v>7271</v>
      </c>
      <c r="B1011" s="134">
        <v>102755</v>
      </c>
      <c r="C1011" s="126" t="s">
        <v>1138</v>
      </c>
      <c r="D1011" s="134" t="s">
        <v>33</v>
      </c>
      <c r="E1011" s="135">
        <v>10668.19</v>
      </c>
      <c r="F1011" s="136">
        <v>7.1999999999999998E-3</v>
      </c>
      <c r="G1011" s="135">
        <v>10225.780000000001</v>
      </c>
      <c r="H1011" s="136">
        <v>0</v>
      </c>
    </row>
    <row r="1012" spans="1:8" x14ac:dyDescent="0.25">
      <c r="A1012" s="133" t="s">
        <v>7271</v>
      </c>
      <c r="B1012" s="134">
        <v>102782</v>
      </c>
      <c r="C1012" s="126" t="s">
        <v>1165</v>
      </c>
      <c r="D1012" s="134" t="s">
        <v>33</v>
      </c>
      <c r="E1012" s="135">
        <v>14264.9</v>
      </c>
      <c r="F1012" s="136">
        <v>1.7899999999999999E-2</v>
      </c>
      <c r="G1012" s="135">
        <v>15944.72</v>
      </c>
      <c r="H1012" s="136">
        <v>0</v>
      </c>
    </row>
    <row r="1013" spans="1:8" x14ac:dyDescent="0.25">
      <c r="A1013" s="133" t="s">
        <v>7271</v>
      </c>
      <c r="B1013" s="134">
        <v>102745</v>
      </c>
      <c r="C1013" s="126" t="s">
        <v>1128</v>
      </c>
      <c r="D1013" s="134" t="s">
        <v>33</v>
      </c>
      <c r="E1013" s="135">
        <v>9668.33</v>
      </c>
      <c r="F1013" s="136">
        <v>6.7999999999999996E-3</v>
      </c>
      <c r="G1013" s="135">
        <v>9310.7199999999993</v>
      </c>
      <c r="H1013" s="136">
        <v>0</v>
      </c>
    </row>
    <row r="1014" spans="1:8" x14ac:dyDescent="0.25">
      <c r="A1014" s="133" t="s">
        <v>7271</v>
      </c>
      <c r="B1014" s="134">
        <v>102756</v>
      </c>
      <c r="C1014" s="126" t="s">
        <v>1139</v>
      </c>
      <c r="D1014" s="134" t="s">
        <v>33</v>
      </c>
      <c r="E1014" s="135">
        <v>15840.56</v>
      </c>
      <c r="F1014" s="136">
        <v>7.4999999999999997E-3</v>
      </c>
      <c r="G1014" s="135">
        <v>15134.46</v>
      </c>
      <c r="H1014" s="136">
        <v>0</v>
      </c>
    </row>
    <row r="1015" spans="1:8" x14ac:dyDescent="0.25">
      <c r="A1015" s="133" t="s">
        <v>7271</v>
      </c>
      <c r="B1015" s="134">
        <v>102783</v>
      </c>
      <c r="C1015" s="126" t="s">
        <v>1166</v>
      </c>
      <c r="D1015" s="134" t="s">
        <v>33</v>
      </c>
      <c r="E1015" s="135">
        <v>18904.7</v>
      </c>
      <c r="F1015" s="136">
        <v>1.6400000000000001E-2</v>
      </c>
      <c r="G1015" s="135">
        <v>21128.720000000001</v>
      </c>
      <c r="H1015" s="136">
        <v>0</v>
      </c>
    </row>
    <row r="1016" spans="1:8" x14ac:dyDescent="0.25">
      <c r="A1016" s="133" t="s">
        <v>7271</v>
      </c>
      <c r="B1016" s="134">
        <v>102746</v>
      </c>
      <c r="C1016" s="126" t="s">
        <v>1129</v>
      </c>
      <c r="D1016" s="134" t="s">
        <v>33</v>
      </c>
      <c r="E1016" s="135">
        <v>16758.12</v>
      </c>
      <c r="F1016" s="136">
        <v>7.1000000000000004E-3</v>
      </c>
      <c r="G1016" s="135">
        <v>16095.56</v>
      </c>
      <c r="H1016" s="136">
        <v>0</v>
      </c>
    </row>
    <row r="1017" spans="1:8" x14ac:dyDescent="0.25">
      <c r="A1017" s="133" t="s">
        <v>7271</v>
      </c>
      <c r="B1017" s="134">
        <v>102757</v>
      </c>
      <c r="C1017" s="126" t="s">
        <v>1140</v>
      </c>
      <c r="D1017" s="134" t="s">
        <v>33</v>
      </c>
      <c r="E1017" s="135">
        <v>29464.48</v>
      </c>
      <c r="F1017" s="136">
        <v>7.7000000000000002E-3</v>
      </c>
      <c r="G1017" s="135">
        <v>28070.28</v>
      </c>
      <c r="H1017" s="136">
        <v>0</v>
      </c>
    </row>
    <row r="1018" spans="1:8" x14ac:dyDescent="0.25">
      <c r="A1018" s="133" t="s">
        <v>7271</v>
      </c>
      <c r="B1018" s="134">
        <v>102784</v>
      </c>
      <c r="C1018" s="126" t="s">
        <v>1167</v>
      </c>
      <c r="D1018" s="134" t="s">
        <v>33</v>
      </c>
      <c r="E1018" s="135">
        <v>29240.400000000001</v>
      </c>
      <c r="F1018" s="136">
        <v>1.8700000000000001E-2</v>
      </c>
      <c r="G1018" s="135">
        <v>32052</v>
      </c>
      <c r="H1018" s="136">
        <v>0</v>
      </c>
    </row>
    <row r="1019" spans="1:8" x14ac:dyDescent="0.25">
      <c r="A1019" s="133" t="s">
        <v>7271</v>
      </c>
      <c r="B1019" s="134">
        <v>102779</v>
      </c>
      <c r="C1019" s="126" t="s">
        <v>1162</v>
      </c>
      <c r="D1019" s="134" t="s">
        <v>33</v>
      </c>
      <c r="E1019" s="135">
        <v>7536.42</v>
      </c>
      <c r="F1019" s="136">
        <v>1.9900000000000001E-2</v>
      </c>
      <c r="G1019" s="135">
        <v>8487.6</v>
      </c>
      <c r="H1019" s="136">
        <v>0</v>
      </c>
    </row>
    <row r="1020" spans="1:8" x14ac:dyDescent="0.25">
      <c r="A1020" s="133" t="s">
        <v>7271</v>
      </c>
      <c r="B1020" s="134">
        <v>102780</v>
      </c>
      <c r="C1020" s="126" t="s">
        <v>1163</v>
      </c>
      <c r="D1020" s="134" t="s">
        <v>33</v>
      </c>
      <c r="E1020" s="135">
        <v>8672.52</v>
      </c>
      <c r="F1020" s="136">
        <v>2.0199999999999999E-2</v>
      </c>
      <c r="G1020" s="135">
        <v>9770.4</v>
      </c>
      <c r="H1020" s="136">
        <v>0</v>
      </c>
    </row>
    <row r="1021" spans="1:8" x14ac:dyDescent="0.25">
      <c r="A1021" s="133" t="s">
        <v>7271</v>
      </c>
      <c r="B1021" s="134">
        <v>102743</v>
      </c>
      <c r="C1021" s="126" t="s">
        <v>1126</v>
      </c>
      <c r="D1021" s="134" t="s">
        <v>33</v>
      </c>
      <c r="E1021" s="135">
        <v>4594.38</v>
      </c>
      <c r="F1021" s="136">
        <v>6.4000000000000003E-3</v>
      </c>
      <c r="G1021" s="135">
        <v>4448.47</v>
      </c>
      <c r="H1021" s="136">
        <v>0</v>
      </c>
    </row>
    <row r="1022" spans="1:8" x14ac:dyDescent="0.25">
      <c r="A1022" s="133" t="s">
        <v>7271</v>
      </c>
      <c r="B1022" s="134">
        <v>102781</v>
      </c>
      <c r="C1022" s="126" t="s">
        <v>1164</v>
      </c>
      <c r="D1022" s="134" t="s">
        <v>33</v>
      </c>
      <c r="E1022" s="135">
        <v>12848.34</v>
      </c>
      <c r="F1022" s="136">
        <v>1.7500000000000002E-2</v>
      </c>
      <c r="G1022" s="135">
        <v>14436</v>
      </c>
      <c r="H1022" s="136">
        <v>0</v>
      </c>
    </row>
    <row r="1023" spans="1:8" x14ac:dyDescent="0.25">
      <c r="A1023" s="133" t="s">
        <v>7271</v>
      </c>
      <c r="B1023" s="134">
        <v>102761</v>
      </c>
      <c r="C1023" s="126" t="s">
        <v>1144</v>
      </c>
      <c r="D1023" s="134" t="s">
        <v>33</v>
      </c>
      <c r="E1023" s="135">
        <v>13139.03</v>
      </c>
      <c r="F1023" s="136">
        <v>5.5999999999999999E-3</v>
      </c>
      <c r="G1023" s="135">
        <v>12803.69</v>
      </c>
      <c r="H1023" s="136">
        <v>0</v>
      </c>
    </row>
    <row r="1024" spans="1:8" x14ac:dyDescent="0.25">
      <c r="A1024" s="133" t="s">
        <v>7271</v>
      </c>
      <c r="B1024" s="134">
        <v>102791</v>
      </c>
      <c r="C1024" s="126" t="s">
        <v>1174</v>
      </c>
      <c r="D1024" s="134" t="s">
        <v>33</v>
      </c>
      <c r="E1024" s="135">
        <v>27403.119999999999</v>
      </c>
      <c r="F1024" s="136">
        <v>1.7299999999999999E-2</v>
      </c>
      <c r="G1024" s="135">
        <v>30560</v>
      </c>
      <c r="H1024" s="136">
        <v>0</v>
      </c>
    </row>
    <row r="1025" spans="1:8" x14ac:dyDescent="0.25">
      <c r="A1025" s="133" t="s">
        <v>7271</v>
      </c>
      <c r="B1025" s="134">
        <v>102762</v>
      </c>
      <c r="C1025" s="126" t="s">
        <v>1145</v>
      </c>
      <c r="D1025" s="134" t="s">
        <v>33</v>
      </c>
      <c r="E1025" s="135">
        <v>20331.91</v>
      </c>
      <c r="F1025" s="136">
        <v>5.8999999999999999E-3</v>
      </c>
      <c r="G1025" s="135">
        <v>19607.54</v>
      </c>
      <c r="H1025" s="136">
        <v>0</v>
      </c>
    </row>
    <row r="1026" spans="1:8" x14ac:dyDescent="0.25">
      <c r="A1026" s="133" t="s">
        <v>7271</v>
      </c>
      <c r="B1026" s="134">
        <v>102792</v>
      </c>
      <c r="C1026" s="126" t="s">
        <v>1175</v>
      </c>
      <c r="D1026" s="134" t="s">
        <v>33</v>
      </c>
      <c r="E1026" s="135">
        <v>44512.38</v>
      </c>
      <c r="F1026" s="136">
        <v>1.7000000000000001E-2</v>
      </c>
      <c r="G1026" s="135">
        <v>49428.800000000003</v>
      </c>
      <c r="H1026" s="136">
        <v>0</v>
      </c>
    </row>
    <row r="1027" spans="1:8" x14ac:dyDescent="0.25">
      <c r="A1027" s="133" t="s">
        <v>7271</v>
      </c>
      <c r="B1027" s="134">
        <v>102763</v>
      </c>
      <c r="C1027" s="126" t="s">
        <v>1146</v>
      </c>
      <c r="D1027" s="134" t="s">
        <v>33</v>
      </c>
      <c r="E1027" s="135">
        <v>28233.65</v>
      </c>
      <c r="F1027" s="136">
        <v>6.1000000000000004E-3</v>
      </c>
      <c r="G1027" s="135">
        <v>27159.73</v>
      </c>
      <c r="H1027" s="136">
        <v>0</v>
      </c>
    </row>
    <row r="1028" spans="1:8" x14ac:dyDescent="0.25">
      <c r="A1028" s="133" t="s">
        <v>7271</v>
      </c>
      <c r="B1028" s="134">
        <v>102793</v>
      </c>
      <c r="C1028" s="126" t="s">
        <v>1176</v>
      </c>
      <c r="D1028" s="134" t="s">
        <v>33</v>
      </c>
      <c r="E1028" s="135">
        <v>59837.9</v>
      </c>
      <c r="F1028" s="136">
        <v>1.7500000000000002E-2</v>
      </c>
      <c r="G1028" s="135">
        <v>66167.600000000006</v>
      </c>
      <c r="H1028" s="136">
        <v>0</v>
      </c>
    </row>
    <row r="1029" spans="1:8" x14ac:dyDescent="0.25">
      <c r="A1029" s="133" t="s">
        <v>7271</v>
      </c>
      <c r="B1029" s="134">
        <v>102764</v>
      </c>
      <c r="C1029" s="126" t="s">
        <v>1147</v>
      </c>
      <c r="D1029" s="134" t="s">
        <v>33</v>
      </c>
      <c r="E1029" s="135">
        <v>39864.720000000001</v>
      </c>
      <c r="F1029" s="136">
        <v>5.1999999999999998E-3</v>
      </c>
      <c r="G1029" s="135">
        <v>37988.36</v>
      </c>
      <c r="H1029" s="136">
        <v>0</v>
      </c>
    </row>
    <row r="1030" spans="1:8" x14ac:dyDescent="0.25">
      <c r="A1030" s="133" t="s">
        <v>7271</v>
      </c>
      <c r="B1030" s="134">
        <v>102794</v>
      </c>
      <c r="C1030" s="126" t="s">
        <v>1177</v>
      </c>
      <c r="D1030" s="134" t="s">
        <v>33</v>
      </c>
      <c r="E1030" s="135">
        <v>85670.42</v>
      </c>
      <c r="F1030" s="136">
        <v>1.6400000000000001E-2</v>
      </c>
      <c r="G1030" s="135">
        <v>94480.16</v>
      </c>
      <c r="H1030" s="136">
        <v>0</v>
      </c>
    </row>
    <row r="1031" spans="1:8" x14ac:dyDescent="0.25">
      <c r="A1031" s="133" t="s">
        <v>7271</v>
      </c>
      <c r="B1031" s="134">
        <v>102740</v>
      </c>
      <c r="C1031" s="126" t="s">
        <v>1123</v>
      </c>
      <c r="D1031" s="134" t="s">
        <v>33</v>
      </c>
      <c r="E1031" s="135">
        <v>5674.81</v>
      </c>
      <c r="F1031" s="136">
        <v>6.4000000000000003E-3</v>
      </c>
      <c r="G1031" s="135">
        <v>5481.34</v>
      </c>
      <c r="H1031" s="136">
        <v>0</v>
      </c>
    </row>
    <row r="1032" spans="1:8" x14ac:dyDescent="0.25">
      <c r="A1032" s="133" t="s">
        <v>7271</v>
      </c>
      <c r="B1032" s="134">
        <v>102752</v>
      </c>
      <c r="C1032" s="126" t="s">
        <v>1135</v>
      </c>
      <c r="D1032" s="134" t="s">
        <v>33</v>
      </c>
      <c r="E1032" s="135">
        <v>7630.85</v>
      </c>
      <c r="F1032" s="136">
        <v>6.7999999999999996E-3</v>
      </c>
      <c r="G1032" s="135">
        <v>7334.06</v>
      </c>
      <c r="H1032" s="136">
        <v>0</v>
      </c>
    </row>
    <row r="1033" spans="1:8" x14ac:dyDescent="0.25">
      <c r="A1033" s="133" t="s">
        <v>7271</v>
      </c>
      <c r="B1033" s="134">
        <v>102776</v>
      </c>
      <c r="C1033" s="126" t="s">
        <v>1159</v>
      </c>
      <c r="D1033" s="134" t="s">
        <v>33</v>
      </c>
      <c r="E1033" s="135">
        <v>11248.26</v>
      </c>
      <c r="F1033" s="136">
        <v>1.72E-2</v>
      </c>
      <c r="G1033" s="135">
        <v>12634.8</v>
      </c>
      <c r="H1033" s="136">
        <v>0</v>
      </c>
    </row>
    <row r="1034" spans="1:8" x14ac:dyDescent="0.25">
      <c r="A1034" s="133" t="s">
        <v>7271</v>
      </c>
      <c r="B1034" s="134">
        <v>102741</v>
      </c>
      <c r="C1034" s="126" t="s">
        <v>1124</v>
      </c>
      <c r="D1034" s="134" t="s">
        <v>33</v>
      </c>
      <c r="E1034" s="135">
        <v>7963.34</v>
      </c>
      <c r="F1034" s="136">
        <v>6.6E-3</v>
      </c>
      <c r="G1034" s="135">
        <v>7673.1</v>
      </c>
      <c r="H1034" s="136">
        <v>0</v>
      </c>
    </row>
    <row r="1035" spans="1:8" x14ac:dyDescent="0.25">
      <c r="A1035" s="133" t="s">
        <v>7271</v>
      </c>
      <c r="B1035" s="134">
        <v>102753</v>
      </c>
      <c r="C1035" s="126" t="s">
        <v>1136</v>
      </c>
      <c r="D1035" s="134" t="s">
        <v>33</v>
      </c>
      <c r="E1035" s="135">
        <v>11294.6</v>
      </c>
      <c r="F1035" s="136">
        <v>7.0000000000000001E-3</v>
      </c>
      <c r="G1035" s="135">
        <v>10820.95</v>
      </c>
      <c r="H1035" s="136">
        <v>0</v>
      </c>
    </row>
    <row r="1036" spans="1:8" x14ac:dyDescent="0.25">
      <c r="A1036" s="133" t="s">
        <v>7271</v>
      </c>
      <c r="B1036" s="134">
        <v>102777</v>
      </c>
      <c r="C1036" s="126" t="s">
        <v>1160</v>
      </c>
      <c r="D1036" s="134" t="s">
        <v>33</v>
      </c>
      <c r="E1036" s="135">
        <v>17024.16</v>
      </c>
      <c r="F1036" s="136">
        <v>1.61E-2</v>
      </c>
      <c r="G1036" s="135">
        <v>19101.599999999999</v>
      </c>
      <c r="H1036" s="136">
        <v>0</v>
      </c>
    </row>
    <row r="1037" spans="1:8" x14ac:dyDescent="0.25">
      <c r="A1037" s="133" t="s">
        <v>7271</v>
      </c>
      <c r="B1037" s="134">
        <v>102742</v>
      </c>
      <c r="C1037" s="126" t="s">
        <v>1125</v>
      </c>
      <c r="D1037" s="134" t="s">
        <v>33</v>
      </c>
      <c r="E1037" s="135">
        <v>13786.38</v>
      </c>
      <c r="F1037" s="136">
        <v>6.7999999999999996E-3</v>
      </c>
      <c r="G1037" s="135">
        <v>13250.97</v>
      </c>
      <c r="H1037" s="136">
        <v>0</v>
      </c>
    </row>
    <row r="1038" spans="1:8" x14ac:dyDescent="0.25">
      <c r="A1038" s="133" t="s">
        <v>7271</v>
      </c>
      <c r="B1038" s="134">
        <v>102754</v>
      </c>
      <c r="C1038" s="126" t="s">
        <v>1137</v>
      </c>
      <c r="D1038" s="134" t="s">
        <v>33</v>
      </c>
      <c r="E1038" s="135">
        <v>21469.119999999999</v>
      </c>
      <c r="F1038" s="136">
        <v>7.3000000000000001E-3</v>
      </c>
      <c r="G1038" s="135">
        <v>20509.82</v>
      </c>
      <c r="H1038" s="136">
        <v>0</v>
      </c>
    </row>
    <row r="1039" spans="1:8" x14ac:dyDescent="0.25">
      <c r="A1039" s="133" t="s">
        <v>7271</v>
      </c>
      <c r="B1039" s="134">
        <v>102778</v>
      </c>
      <c r="C1039" s="126" t="s">
        <v>1161</v>
      </c>
      <c r="D1039" s="134" t="s">
        <v>33</v>
      </c>
      <c r="E1039" s="135">
        <v>25168.32</v>
      </c>
      <c r="F1039" s="136">
        <v>1.8100000000000002E-2</v>
      </c>
      <c r="G1039" s="135">
        <v>27735.200000000001</v>
      </c>
      <c r="H1039" s="136">
        <v>0</v>
      </c>
    </row>
    <row r="1040" spans="1:8" x14ac:dyDescent="0.25">
      <c r="A1040" s="133" t="s">
        <v>7271</v>
      </c>
      <c r="B1040" s="134">
        <v>102737</v>
      </c>
      <c r="C1040" s="126" t="s">
        <v>1120</v>
      </c>
      <c r="D1040" s="134" t="s">
        <v>33</v>
      </c>
      <c r="E1040" s="135">
        <v>1104.92</v>
      </c>
      <c r="F1040" s="136">
        <v>5.4999999999999997E-3</v>
      </c>
      <c r="G1040" s="135">
        <v>1078.53</v>
      </c>
      <c r="H1040" s="136">
        <v>0</v>
      </c>
    </row>
    <row r="1041" spans="1:8" x14ac:dyDescent="0.25">
      <c r="A1041" s="133" t="s">
        <v>7271</v>
      </c>
      <c r="B1041" s="134">
        <v>102773</v>
      </c>
      <c r="C1041" s="126" t="s">
        <v>1156</v>
      </c>
      <c r="D1041" s="134" t="s">
        <v>33</v>
      </c>
      <c r="E1041" s="135">
        <v>7536.42</v>
      </c>
      <c r="F1041" s="136">
        <v>1.9900000000000001E-2</v>
      </c>
      <c r="G1041" s="135">
        <v>8487.6</v>
      </c>
      <c r="H1041" s="136">
        <v>0</v>
      </c>
    </row>
    <row r="1042" spans="1:8" x14ac:dyDescent="0.25">
      <c r="A1042" s="133" t="s">
        <v>7271</v>
      </c>
      <c r="B1042" s="134">
        <v>102738</v>
      </c>
      <c r="C1042" s="126" t="s">
        <v>1121</v>
      </c>
      <c r="D1042" s="134" t="s">
        <v>33</v>
      </c>
      <c r="E1042" s="135">
        <v>2262.12</v>
      </c>
      <c r="F1042" s="136">
        <v>5.8999999999999999E-3</v>
      </c>
      <c r="G1042" s="135">
        <v>2197.1</v>
      </c>
      <c r="H1042" s="136">
        <v>0</v>
      </c>
    </row>
    <row r="1043" spans="1:8" x14ac:dyDescent="0.25">
      <c r="A1043" s="133" t="s">
        <v>7271</v>
      </c>
      <c r="B1043" s="134">
        <v>102750</v>
      </c>
      <c r="C1043" s="126" t="s">
        <v>1133</v>
      </c>
      <c r="D1043" s="134" t="s">
        <v>33</v>
      </c>
      <c r="E1043" s="135">
        <v>2758.07</v>
      </c>
      <c r="F1043" s="136">
        <v>6.1000000000000004E-3</v>
      </c>
      <c r="G1043" s="135">
        <v>2673.86</v>
      </c>
      <c r="H1043" s="136">
        <v>0</v>
      </c>
    </row>
    <row r="1044" spans="1:8" x14ac:dyDescent="0.25">
      <c r="A1044" s="133" t="s">
        <v>7271</v>
      </c>
      <c r="B1044" s="134">
        <v>102774</v>
      </c>
      <c r="C1044" s="126" t="s">
        <v>1157</v>
      </c>
      <c r="D1044" s="134" t="s">
        <v>33</v>
      </c>
      <c r="E1044" s="135">
        <v>7536.42</v>
      </c>
      <c r="F1044" s="136">
        <v>1.9900000000000001E-2</v>
      </c>
      <c r="G1044" s="135">
        <v>8487.6</v>
      </c>
      <c r="H1044" s="136">
        <v>0</v>
      </c>
    </row>
    <row r="1045" spans="1:8" x14ac:dyDescent="0.25">
      <c r="A1045" s="133" t="s">
        <v>7271</v>
      </c>
      <c r="B1045" s="134">
        <v>102739</v>
      </c>
      <c r="C1045" s="126" t="s">
        <v>1122</v>
      </c>
      <c r="D1045" s="134" t="s">
        <v>33</v>
      </c>
      <c r="E1045" s="135">
        <v>3787</v>
      </c>
      <c r="F1045" s="136">
        <v>6.1999999999999998E-3</v>
      </c>
      <c r="G1045" s="135">
        <v>3667.58</v>
      </c>
      <c r="H1045" s="136">
        <v>0</v>
      </c>
    </row>
    <row r="1046" spans="1:8" x14ac:dyDescent="0.25">
      <c r="A1046" s="133" t="s">
        <v>7271</v>
      </c>
      <c r="B1046" s="134">
        <v>102751</v>
      </c>
      <c r="C1046" s="126" t="s">
        <v>1134</v>
      </c>
      <c r="D1046" s="134" t="s">
        <v>33</v>
      </c>
      <c r="E1046" s="135">
        <v>4790.58</v>
      </c>
      <c r="F1046" s="136">
        <v>6.4999999999999997E-3</v>
      </c>
      <c r="G1046" s="135">
        <v>4621.12</v>
      </c>
      <c r="H1046" s="136">
        <v>0</v>
      </c>
    </row>
    <row r="1047" spans="1:8" x14ac:dyDescent="0.25">
      <c r="A1047" s="133" t="s">
        <v>7271</v>
      </c>
      <c r="B1047" s="134">
        <v>102775</v>
      </c>
      <c r="C1047" s="126" t="s">
        <v>1158</v>
      </c>
      <c r="D1047" s="134" t="s">
        <v>33</v>
      </c>
      <c r="E1047" s="135">
        <v>11248.26</v>
      </c>
      <c r="F1047" s="136">
        <v>1.72E-2</v>
      </c>
      <c r="G1047" s="135">
        <v>12634.8</v>
      </c>
      <c r="H1047" s="136">
        <v>0</v>
      </c>
    </row>
    <row r="1048" spans="1:8" x14ac:dyDescent="0.25">
      <c r="A1048" s="133" t="s">
        <v>7271</v>
      </c>
      <c r="B1048" s="134">
        <v>102769</v>
      </c>
      <c r="C1048" s="126" t="s">
        <v>1152</v>
      </c>
      <c r="D1048" s="134" t="s">
        <v>33</v>
      </c>
      <c r="E1048" s="135">
        <v>19019.28</v>
      </c>
      <c r="F1048" s="136">
        <v>5.7999999999999996E-3</v>
      </c>
      <c r="G1048" s="135">
        <v>18442.54</v>
      </c>
      <c r="H1048" s="136">
        <v>0</v>
      </c>
    </row>
    <row r="1049" spans="1:8" x14ac:dyDescent="0.25">
      <c r="A1049" s="133" t="s">
        <v>7271</v>
      </c>
      <c r="B1049" s="134">
        <v>102799</v>
      </c>
      <c r="C1049" s="126" t="s">
        <v>1182</v>
      </c>
      <c r="D1049" s="134" t="s">
        <v>33</v>
      </c>
      <c r="E1049" s="135">
        <v>29860.52</v>
      </c>
      <c r="F1049" s="136">
        <v>1.8100000000000002E-2</v>
      </c>
      <c r="G1049" s="135">
        <v>33335.040000000001</v>
      </c>
      <c r="H1049" s="136">
        <v>0</v>
      </c>
    </row>
    <row r="1050" spans="1:8" x14ac:dyDescent="0.25">
      <c r="A1050" s="133" t="s">
        <v>7271</v>
      </c>
      <c r="B1050" s="134">
        <v>102770</v>
      </c>
      <c r="C1050" s="126" t="s">
        <v>1153</v>
      </c>
      <c r="D1050" s="134" t="s">
        <v>33</v>
      </c>
      <c r="E1050" s="135">
        <v>29198.39</v>
      </c>
      <c r="F1050" s="136">
        <v>6.4999999999999997E-3</v>
      </c>
      <c r="G1050" s="135">
        <v>28120.62</v>
      </c>
      <c r="H1050" s="136">
        <v>0</v>
      </c>
    </row>
    <row r="1051" spans="1:8" x14ac:dyDescent="0.25">
      <c r="A1051" s="133" t="s">
        <v>7271</v>
      </c>
      <c r="B1051" s="134">
        <v>102800</v>
      </c>
      <c r="C1051" s="126" t="s">
        <v>1183</v>
      </c>
      <c r="D1051" s="134" t="s">
        <v>33</v>
      </c>
      <c r="E1051" s="135">
        <v>51693.46</v>
      </c>
      <c r="F1051" s="136">
        <v>1.8200000000000001E-2</v>
      </c>
      <c r="G1051" s="135">
        <v>57461.36</v>
      </c>
      <c r="H1051" s="136">
        <v>0</v>
      </c>
    </row>
    <row r="1052" spans="1:8" x14ac:dyDescent="0.25">
      <c r="A1052" s="133" t="s">
        <v>7271</v>
      </c>
      <c r="B1052" s="134">
        <v>102771</v>
      </c>
      <c r="C1052" s="126" t="s">
        <v>1154</v>
      </c>
      <c r="D1052" s="134" t="s">
        <v>33</v>
      </c>
      <c r="E1052" s="135">
        <v>40746.92</v>
      </c>
      <c r="F1052" s="136">
        <v>6.6E-3</v>
      </c>
      <c r="G1052" s="135">
        <v>39152.47</v>
      </c>
      <c r="H1052" s="136">
        <v>0</v>
      </c>
    </row>
    <row r="1053" spans="1:8" x14ac:dyDescent="0.25">
      <c r="A1053" s="133" t="s">
        <v>7271</v>
      </c>
      <c r="B1053" s="134">
        <v>102801</v>
      </c>
      <c r="C1053" s="126" t="s">
        <v>1184</v>
      </c>
      <c r="D1053" s="134" t="s">
        <v>33</v>
      </c>
      <c r="E1053" s="135">
        <v>72327.259999999995</v>
      </c>
      <c r="F1053" s="136">
        <v>1.8700000000000001E-2</v>
      </c>
      <c r="G1053" s="135">
        <v>80242</v>
      </c>
      <c r="H1053" s="136">
        <v>0</v>
      </c>
    </row>
    <row r="1054" spans="1:8" x14ac:dyDescent="0.25">
      <c r="A1054" s="133" t="s">
        <v>7271</v>
      </c>
      <c r="B1054" s="134">
        <v>102772</v>
      </c>
      <c r="C1054" s="126" t="s">
        <v>1155</v>
      </c>
      <c r="D1054" s="134" t="s">
        <v>33</v>
      </c>
      <c r="E1054" s="135">
        <v>57328.19</v>
      </c>
      <c r="F1054" s="136">
        <v>5.3E-3</v>
      </c>
      <c r="G1054" s="135">
        <v>54564.95</v>
      </c>
      <c r="H1054" s="136">
        <v>0</v>
      </c>
    </row>
    <row r="1055" spans="1:8" x14ac:dyDescent="0.25">
      <c r="A1055" s="133" t="s">
        <v>7271</v>
      </c>
      <c r="B1055" s="134">
        <v>102802</v>
      </c>
      <c r="C1055" s="126" t="s">
        <v>1185</v>
      </c>
      <c r="D1055" s="134" t="s">
        <v>33</v>
      </c>
      <c r="E1055" s="135">
        <v>86713.86</v>
      </c>
      <c r="F1055" s="136">
        <v>1.83E-2</v>
      </c>
      <c r="G1055" s="135">
        <v>96110</v>
      </c>
      <c r="H1055" s="136">
        <v>0</v>
      </c>
    </row>
    <row r="1056" spans="1:8" x14ac:dyDescent="0.25">
      <c r="A1056" s="133" t="s">
        <v>7271</v>
      </c>
      <c r="B1056" s="134">
        <v>102747</v>
      </c>
      <c r="C1056" s="126" t="s">
        <v>1130</v>
      </c>
      <c r="D1056" s="134" t="s">
        <v>33</v>
      </c>
      <c r="E1056" s="135">
        <v>8546.57</v>
      </c>
      <c r="F1056" s="136">
        <v>6.8999999999999999E-3</v>
      </c>
      <c r="G1056" s="135">
        <v>8242.2099999999991</v>
      </c>
      <c r="H1056" s="136">
        <v>0</v>
      </c>
    </row>
    <row r="1057" spans="1:8" x14ac:dyDescent="0.25">
      <c r="A1057" s="133" t="s">
        <v>7271</v>
      </c>
      <c r="B1057" s="134">
        <v>102758</v>
      </c>
      <c r="C1057" s="126" t="s">
        <v>1141</v>
      </c>
      <c r="D1057" s="134" t="s">
        <v>33</v>
      </c>
      <c r="E1057" s="135">
        <v>13719.04</v>
      </c>
      <c r="F1057" s="136">
        <v>7.6E-3</v>
      </c>
      <c r="G1057" s="135">
        <v>13131.85</v>
      </c>
      <c r="H1057" s="136">
        <v>0</v>
      </c>
    </row>
    <row r="1058" spans="1:8" x14ac:dyDescent="0.25">
      <c r="A1058" s="133" t="s">
        <v>7271</v>
      </c>
      <c r="B1058" s="134">
        <v>102788</v>
      </c>
      <c r="C1058" s="126" t="s">
        <v>1171</v>
      </c>
      <c r="D1058" s="134" t="s">
        <v>33</v>
      </c>
      <c r="E1058" s="135">
        <v>15647.05</v>
      </c>
      <c r="F1058" s="136">
        <v>1.83E-2</v>
      </c>
      <c r="G1058" s="135">
        <v>17398.599999999999</v>
      </c>
      <c r="H1058" s="136">
        <v>0</v>
      </c>
    </row>
    <row r="1059" spans="1:8" x14ac:dyDescent="0.25">
      <c r="A1059" s="133" t="s">
        <v>7271</v>
      </c>
      <c r="B1059" s="134">
        <v>102748</v>
      </c>
      <c r="C1059" s="126" t="s">
        <v>1131</v>
      </c>
      <c r="D1059" s="134" t="s">
        <v>33</v>
      </c>
      <c r="E1059" s="135">
        <v>11957.34</v>
      </c>
      <c r="F1059" s="136">
        <v>7.1999999999999998E-3</v>
      </c>
      <c r="G1059" s="135">
        <v>11502.8</v>
      </c>
      <c r="H1059" s="136">
        <v>0</v>
      </c>
    </row>
    <row r="1060" spans="1:8" x14ac:dyDescent="0.25">
      <c r="A1060" s="133" t="s">
        <v>7271</v>
      </c>
      <c r="B1060" s="134">
        <v>102759</v>
      </c>
      <c r="C1060" s="126" t="s">
        <v>1142</v>
      </c>
      <c r="D1060" s="134" t="s">
        <v>33</v>
      </c>
      <c r="E1060" s="135">
        <v>20407.07</v>
      </c>
      <c r="F1060" s="136">
        <v>7.9000000000000008E-3</v>
      </c>
      <c r="G1060" s="135">
        <v>19469.759999999998</v>
      </c>
      <c r="H1060" s="136">
        <v>0</v>
      </c>
    </row>
    <row r="1061" spans="1:8" x14ac:dyDescent="0.25">
      <c r="A1061" s="133" t="s">
        <v>7271</v>
      </c>
      <c r="B1061" s="134">
        <v>102789</v>
      </c>
      <c r="C1061" s="126" t="s">
        <v>1172</v>
      </c>
      <c r="D1061" s="134" t="s">
        <v>33</v>
      </c>
      <c r="E1061" s="135">
        <v>20578.78</v>
      </c>
      <c r="F1061" s="136">
        <v>1.6799999999999999E-2</v>
      </c>
      <c r="G1061" s="135">
        <v>22826.799999999999</v>
      </c>
      <c r="H1061" s="136">
        <v>0</v>
      </c>
    </row>
    <row r="1062" spans="1:8" x14ac:dyDescent="0.25">
      <c r="A1062" s="133" t="s">
        <v>7271</v>
      </c>
      <c r="B1062" s="134">
        <v>102749</v>
      </c>
      <c r="C1062" s="126" t="s">
        <v>1132</v>
      </c>
      <c r="D1062" s="134" t="s">
        <v>33</v>
      </c>
      <c r="E1062" s="135">
        <v>20526.73</v>
      </c>
      <c r="F1062" s="136">
        <v>7.4000000000000003E-3</v>
      </c>
      <c r="G1062" s="135">
        <v>19694.849999999999</v>
      </c>
      <c r="H1062" s="136">
        <v>0</v>
      </c>
    </row>
    <row r="1063" spans="1:8" x14ac:dyDescent="0.25">
      <c r="A1063" s="133" t="s">
        <v>7271</v>
      </c>
      <c r="B1063" s="134">
        <v>102760</v>
      </c>
      <c r="C1063" s="126" t="s">
        <v>1143</v>
      </c>
      <c r="D1063" s="134" t="s">
        <v>33</v>
      </c>
      <c r="E1063" s="135">
        <v>37608.639999999999</v>
      </c>
      <c r="F1063" s="136">
        <v>8.0999999999999996E-3</v>
      </c>
      <c r="G1063" s="135">
        <v>35779.040000000001</v>
      </c>
      <c r="H1063" s="136">
        <v>0</v>
      </c>
    </row>
    <row r="1064" spans="1:8" x14ac:dyDescent="0.25">
      <c r="A1064" s="133" t="s">
        <v>7271</v>
      </c>
      <c r="B1064" s="134">
        <v>102790</v>
      </c>
      <c r="C1064" s="126" t="s">
        <v>1173</v>
      </c>
      <c r="D1064" s="134" t="s">
        <v>33</v>
      </c>
      <c r="E1064" s="135">
        <v>33885.980000000003</v>
      </c>
      <c r="F1064" s="136">
        <v>1.8800000000000001E-2</v>
      </c>
      <c r="G1064" s="135">
        <v>37282.800000000003</v>
      </c>
      <c r="H1064" s="136">
        <v>0</v>
      </c>
    </row>
    <row r="1065" spans="1:8" x14ac:dyDescent="0.25">
      <c r="A1065" s="133" t="s">
        <v>7271</v>
      </c>
      <c r="B1065" s="134">
        <v>102785</v>
      </c>
      <c r="C1065" s="126" t="s">
        <v>1168</v>
      </c>
      <c r="D1065" s="134" t="s">
        <v>33</v>
      </c>
      <c r="E1065" s="135">
        <v>8672.52</v>
      </c>
      <c r="F1065" s="136">
        <v>2.0199999999999999E-2</v>
      </c>
      <c r="G1065" s="135">
        <v>9770.4</v>
      </c>
      <c r="H1065" s="136">
        <v>0</v>
      </c>
    </row>
    <row r="1066" spans="1:8" x14ac:dyDescent="0.25">
      <c r="A1066" s="133" t="s">
        <v>7271</v>
      </c>
      <c r="B1066" s="134">
        <v>102786</v>
      </c>
      <c r="C1066" s="126" t="s">
        <v>1169</v>
      </c>
      <c r="D1066" s="134" t="s">
        <v>33</v>
      </c>
      <c r="E1066" s="135">
        <v>9625.1</v>
      </c>
      <c r="F1066" s="136">
        <v>2.0899999999999998E-2</v>
      </c>
      <c r="G1066" s="135">
        <v>10760.72</v>
      </c>
      <c r="H1066" s="136">
        <v>0</v>
      </c>
    </row>
    <row r="1067" spans="1:8" x14ac:dyDescent="0.25">
      <c r="A1067" s="133" t="s">
        <v>7271</v>
      </c>
      <c r="B1067" s="134">
        <v>102787</v>
      </c>
      <c r="C1067" s="126" t="s">
        <v>1170</v>
      </c>
      <c r="D1067" s="134" t="s">
        <v>33</v>
      </c>
      <c r="E1067" s="135">
        <v>14264.9</v>
      </c>
      <c r="F1067" s="136">
        <v>1.7899999999999999E-2</v>
      </c>
      <c r="G1067" s="135">
        <v>15944.72</v>
      </c>
      <c r="H1067" s="136">
        <v>0</v>
      </c>
    </row>
    <row r="1068" spans="1:8" x14ac:dyDescent="0.25">
      <c r="A1068" s="133" t="s">
        <v>7271</v>
      </c>
      <c r="B1068" s="134">
        <v>102736</v>
      </c>
      <c r="C1068" s="126" t="s">
        <v>1119</v>
      </c>
      <c r="D1068" s="134" t="s">
        <v>1007</v>
      </c>
      <c r="E1068" s="135">
        <v>704.58</v>
      </c>
      <c r="F1068" s="136">
        <v>2.0000000000000001E-4</v>
      </c>
      <c r="G1068" s="135">
        <v>586.27</v>
      </c>
      <c r="H1068" s="136">
        <v>0</v>
      </c>
    </row>
    <row r="1069" spans="1:8" x14ac:dyDescent="0.25">
      <c r="A1069" s="133" t="s">
        <v>7271</v>
      </c>
      <c r="B1069" s="134">
        <v>102727</v>
      </c>
      <c r="C1069" s="126" t="s">
        <v>1110</v>
      </c>
      <c r="D1069" s="134" t="s">
        <v>144</v>
      </c>
      <c r="E1069" s="135">
        <v>100.09</v>
      </c>
      <c r="F1069" s="136">
        <v>0</v>
      </c>
      <c r="G1069" s="135">
        <v>103.92</v>
      </c>
      <c r="H1069" s="136">
        <v>0</v>
      </c>
    </row>
    <row r="1070" spans="1:8" x14ac:dyDescent="0.25">
      <c r="A1070" s="133" t="s">
        <v>7272</v>
      </c>
      <c r="B1070" s="134">
        <v>102112</v>
      </c>
      <c r="C1070" s="126" t="s">
        <v>3203</v>
      </c>
      <c r="D1070" s="134" t="s">
        <v>33</v>
      </c>
      <c r="E1070" s="135">
        <v>135.24</v>
      </c>
      <c r="F1070" s="136">
        <v>4.2000000000000003E-2</v>
      </c>
      <c r="G1070" s="135">
        <v>204.97</v>
      </c>
      <c r="H1070" s="136">
        <v>0</v>
      </c>
    </row>
    <row r="1071" spans="1:8" x14ac:dyDescent="0.25">
      <c r="A1071" s="133" t="s">
        <v>7272</v>
      </c>
      <c r="B1071" s="134">
        <v>102111</v>
      </c>
      <c r="C1071" s="126" t="s">
        <v>3202</v>
      </c>
      <c r="D1071" s="134" t="s">
        <v>33</v>
      </c>
      <c r="E1071" s="135">
        <v>1161.51</v>
      </c>
      <c r="F1071" s="136">
        <v>4.8999999999999998E-3</v>
      </c>
      <c r="G1071" s="135">
        <v>1130.28</v>
      </c>
      <c r="H1071" s="136">
        <v>0</v>
      </c>
    </row>
    <row r="1072" spans="1:8" x14ac:dyDescent="0.25">
      <c r="A1072" s="133" t="s">
        <v>7272</v>
      </c>
      <c r="B1072" s="134">
        <v>102114</v>
      </c>
      <c r="C1072" s="126" t="s">
        <v>3205</v>
      </c>
      <c r="D1072" s="134" t="s">
        <v>33</v>
      </c>
      <c r="E1072" s="135">
        <v>138.58000000000001</v>
      </c>
      <c r="F1072" s="136">
        <v>4.1000000000000002E-2</v>
      </c>
      <c r="G1072" s="135">
        <v>210.19</v>
      </c>
      <c r="H1072" s="136">
        <v>0</v>
      </c>
    </row>
    <row r="1073" spans="1:8" x14ac:dyDescent="0.25">
      <c r="A1073" s="133" t="s">
        <v>7272</v>
      </c>
      <c r="B1073" s="134">
        <v>102113</v>
      </c>
      <c r="C1073" s="126" t="s">
        <v>3204</v>
      </c>
      <c r="D1073" s="134" t="s">
        <v>33</v>
      </c>
      <c r="E1073" s="135">
        <v>1868.53</v>
      </c>
      <c r="F1073" s="136">
        <v>3.0000000000000001E-3</v>
      </c>
      <c r="G1073" s="135">
        <v>1769.96</v>
      </c>
      <c r="H1073" s="136">
        <v>0</v>
      </c>
    </row>
    <row r="1074" spans="1:8" x14ac:dyDescent="0.25">
      <c r="A1074" s="133" t="s">
        <v>7272</v>
      </c>
      <c r="B1074" s="134">
        <v>102117</v>
      </c>
      <c r="C1074" s="126" t="s">
        <v>3208</v>
      </c>
      <c r="D1074" s="134" t="s">
        <v>33</v>
      </c>
      <c r="E1074" s="135">
        <v>142.63999999999999</v>
      </c>
      <c r="F1074" s="136">
        <v>3.9800000000000002E-2</v>
      </c>
      <c r="G1074" s="135">
        <v>216.52</v>
      </c>
      <c r="H1074" s="136">
        <v>0</v>
      </c>
    </row>
    <row r="1075" spans="1:8" x14ac:dyDescent="0.25">
      <c r="A1075" s="133" t="s">
        <v>7272</v>
      </c>
      <c r="B1075" s="134">
        <v>102116</v>
      </c>
      <c r="C1075" s="126" t="s">
        <v>3207</v>
      </c>
      <c r="D1075" s="134" t="s">
        <v>33</v>
      </c>
      <c r="E1075" s="135">
        <v>1997.14</v>
      </c>
      <c r="F1075" s="136">
        <v>2.8E-3</v>
      </c>
      <c r="G1075" s="135">
        <v>1888.59</v>
      </c>
      <c r="H1075" s="136">
        <v>0</v>
      </c>
    </row>
    <row r="1076" spans="1:8" x14ac:dyDescent="0.25">
      <c r="A1076" s="133" t="s">
        <v>7272</v>
      </c>
      <c r="B1076" s="134">
        <v>102132</v>
      </c>
      <c r="C1076" s="126" t="s">
        <v>7273</v>
      </c>
      <c r="D1076" s="134" t="s">
        <v>33</v>
      </c>
      <c r="E1076" s="135">
        <v>0</v>
      </c>
      <c r="F1076" s="136"/>
      <c r="G1076" s="135">
        <v>0</v>
      </c>
      <c r="H1076" s="136"/>
    </row>
    <row r="1077" spans="1:8" x14ac:dyDescent="0.25">
      <c r="A1077" s="133" t="s">
        <v>7272</v>
      </c>
      <c r="B1077" s="134">
        <v>102115</v>
      </c>
      <c r="C1077" s="126" t="s">
        <v>3206</v>
      </c>
      <c r="D1077" s="134" t="s">
        <v>33</v>
      </c>
      <c r="E1077" s="135">
        <v>3270.6</v>
      </c>
      <c r="F1077" s="136">
        <v>1.6999999999999999E-3</v>
      </c>
      <c r="G1077" s="135">
        <v>3069.96</v>
      </c>
      <c r="H1077" s="136">
        <v>0</v>
      </c>
    </row>
    <row r="1078" spans="1:8" x14ac:dyDescent="0.25">
      <c r="A1078" s="133" t="s">
        <v>7272</v>
      </c>
      <c r="B1078" s="134">
        <v>102123</v>
      </c>
      <c r="C1078" s="126" t="s">
        <v>3213</v>
      </c>
      <c r="D1078" s="134" t="s">
        <v>33</v>
      </c>
      <c r="E1078" s="135">
        <v>193.11</v>
      </c>
      <c r="F1078" s="136">
        <v>2.9399999999999999E-2</v>
      </c>
      <c r="G1078" s="135">
        <v>295.20999999999998</v>
      </c>
      <c r="H1078" s="136">
        <v>0</v>
      </c>
    </row>
    <row r="1079" spans="1:8" x14ac:dyDescent="0.25">
      <c r="A1079" s="133" t="s">
        <v>7272</v>
      </c>
      <c r="B1079" s="134">
        <v>102122</v>
      </c>
      <c r="C1079" s="126" t="s">
        <v>3212</v>
      </c>
      <c r="D1079" s="134" t="s">
        <v>33</v>
      </c>
      <c r="E1079" s="135">
        <v>9319.24</v>
      </c>
      <c r="F1079" s="136">
        <v>5.9999999999999995E-4</v>
      </c>
      <c r="G1079" s="135">
        <v>8523.59</v>
      </c>
      <c r="H1079" s="136">
        <v>0</v>
      </c>
    </row>
    <row r="1080" spans="1:8" x14ac:dyDescent="0.25">
      <c r="A1080" s="133" t="s">
        <v>7272</v>
      </c>
      <c r="B1080" s="134">
        <v>102119</v>
      </c>
      <c r="C1080" s="126" t="s">
        <v>3210</v>
      </c>
      <c r="D1080" s="134" t="s">
        <v>33</v>
      </c>
      <c r="E1080" s="135">
        <v>146.13999999999999</v>
      </c>
      <c r="F1080" s="136">
        <v>3.8899999999999997E-2</v>
      </c>
      <c r="G1080" s="135">
        <v>221.97</v>
      </c>
      <c r="H1080" s="136">
        <v>0</v>
      </c>
    </row>
    <row r="1081" spans="1:8" x14ac:dyDescent="0.25">
      <c r="A1081" s="133" t="s">
        <v>7272</v>
      </c>
      <c r="B1081" s="134">
        <v>102118</v>
      </c>
      <c r="C1081" s="126" t="s">
        <v>3209</v>
      </c>
      <c r="D1081" s="134" t="s">
        <v>33</v>
      </c>
      <c r="E1081" s="135">
        <v>2733.75</v>
      </c>
      <c r="F1081" s="136">
        <v>2.0999999999999999E-3</v>
      </c>
      <c r="G1081" s="135">
        <v>2555.04</v>
      </c>
      <c r="H1081" s="136">
        <v>0</v>
      </c>
    </row>
    <row r="1082" spans="1:8" x14ac:dyDescent="0.25">
      <c r="A1082" s="133" t="s">
        <v>7272</v>
      </c>
      <c r="B1082" s="134">
        <v>102133</v>
      </c>
      <c r="C1082" s="126" t="s">
        <v>7274</v>
      </c>
      <c r="D1082" s="134" t="s">
        <v>33</v>
      </c>
      <c r="E1082" s="135">
        <v>0</v>
      </c>
      <c r="F1082" s="136"/>
      <c r="G1082" s="135">
        <v>0</v>
      </c>
      <c r="H1082" s="136"/>
    </row>
    <row r="1083" spans="1:8" x14ac:dyDescent="0.25">
      <c r="A1083" s="133" t="s">
        <v>7272</v>
      </c>
      <c r="B1083" s="134">
        <v>102127</v>
      </c>
      <c r="C1083" s="126" t="s">
        <v>7275</v>
      </c>
      <c r="D1083" s="134" t="s">
        <v>33</v>
      </c>
      <c r="E1083" s="135">
        <v>688.39</v>
      </c>
      <c r="F1083" s="136">
        <v>0.1401</v>
      </c>
      <c r="G1083" s="135">
        <v>739.98</v>
      </c>
      <c r="H1083" s="136">
        <v>0</v>
      </c>
    </row>
    <row r="1084" spans="1:8" x14ac:dyDescent="0.25">
      <c r="A1084" s="133" t="s">
        <v>7272</v>
      </c>
      <c r="B1084" s="134">
        <v>102126</v>
      </c>
      <c r="C1084" s="126" t="s">
        <v>7276</v>
      </c>
      <c r="D1084" s="134" t="s">
        <v>33</v>
      </c>
      <c r="E1084" s="135">
        <v>15144.64</v>
      </c>
      <c r="F1084" s="136">
        <v>6.4000000000000003E-3</v>
      </c>
      <c r="G1084" s="135">
        <v>10714.98</v>
      </c>
      <c r="H1084" s="136">
        <v>0</v>
      </c>
    </row>
    <row r="1085" spans="1:8" x14ac:dyDescent="0.25">
      <c r="A1085" s="133" t="s">
        <v>7272</v>
      </c>
      <c r="B1085" s="134">
        <v>102137</v>
      </c>
      <c r="C1085" s="126" t="s">
        <v>3215</v>
      </c>
      <c r="D1085" s="134" t="s">
        <v>33</v>
      </c>
      <c r="E1085" s="135">
        <v>93.1</v>
      </c>
      <c r="F1085" s="136">
        <v>0</v>
      </c>
      <c r="G1085" s="135">
        <v>92.96</v>
      </c>
      <c r="H1085" s="136">
        <v>0</v>
      </c>
    </row>
    <row r="1086" spans="1:8" x14ac:dyDescent="0.25">
      <c r="A1086" s="133" t="s">
        <v>7272</v>
      </c>
      <c r="B1086" s="134">
        <v>102136</v>
      </c>
      <c r="C1086" s="126" t="s">
        <v>3214</v>
      </c>
      <c r="D1086" s="134" t="s">
        <v>33</v>
      </c>
      <c r="E1086" s="135">
        <v>72.680000000000007</v>
      </c>
      <c r="F1086" s="136">
        <v>0</v>
      </c>
      <c r="G1086" s="135">
        <v>109.89</v>
      </c>
      <c r="H1086" s="136">
        <v>0</v>
      </c>
    </row>
    <row r="1087" spans="1:8" x14ac:dyDescent="0.25">
      <c r="A1087" s="133" t="s">
        <v>7272</v>
      </c>
      <c r="B1087" s="134">
        <v>102121</v>
      </c>
      <c r="C1087" s="126" t="s">
        <v>3211</v>
      </c>
      <c r="D1087" s="134" t="s">
        <v>33</v>
      </c>
      <c r="E1087" s="135">
        <v>182.7</v>
      </c>
      <c r="F1087" s="136">
        <v>3.1099999999999999E-2</v>
      </c>
      <c r="G1087" s="135">
        <v>278.97000000000003</v>
      </c>
      <c r="H1087" s="136">
        <v>0</v>
      </c>
    </row>
    <row r="1088" spans="1:8" x14ac:dyDescent="0.25">
      <c r="A1088" s="133" t="s">
        <v>7272</v>
      </c>
      <c r="B1088" s="134">
        <v>102120</v>
      </c>
      <c r="C1088" s="126" t="s">
        <v>7277</v>
      </c>
      <c r="D1088" s="134" t="s">
        <v>33</v>
      </c>
      <c r="E1088" s="135">
        <v>0</v>
      </c>
      <c r="F1088" s="136"/>
      <c r="G1088" s="135">
        <v>0</v>
      </c>
      <c r="H1088" s="136"/>
    </row>
    <row r="1089" spans="1:8" x14ac:dyDescent="0.25">
      <c r="A1089" s="133" t="s">
        <v>7272</v>
      </c>
      <c r="B1089" s="134">
        <v>102138</v>
      </c>
      <c r="C1089" s="126" t="s">
        <v>3216</v>
      </c>
      <c r="D1089" s="134" t="s">
        <v>33</v>
      </c>
      <c r="E1089" s="135">
        <v>210.06</v>
      </c>
      <c r="F1089" s="136">
        <v>2.7E-2</v>
      </c>
      <c r="G1089" s="135">
        <v>321.64999999999998</v>
      </c>
      <c r="H1089" s="136">
        <v>0</v>
      </c>
    </row>
    <row r="1090" spans="1:8" x14ac:dyDescent="0.25">
      <c r="A1090" s="133" t="s">
        <v>7272</v>
      </c>
      <c r="B1090" s="134">
        <v>102334</v>
      </c>
      <c r="C1090" s="126" t="s">
        <v>7278</v>
      </c>
      <c r="D1090" s="134" t="s">
        <v>33</v>
      </c>
      <c r="E1090" s="135">
        <v>0</v>
      </c>
      <c r="F1090" s="136"/>
      <c r="G1090" s="135">
        <v>0</v>
      </c>
      <c r="H1090" s="136"/>
    </row>
    <row r="1091" spans="1:8" x14ac:dyDescent="0.25">
      <c r="A1091" s="133" t="s">
        <v>7272</v>
      </c>
      <c r="B1091" s="134">
        <v>102129</v>
      </c>
      <c r="C1091" s="126" t="s">
        <v>7279</v>
      </c>
      <c r="D1091" s="134" t="s">
        <v>33</v>
      </c>
      <c r="E1091" s="135">
        <v>1015.19</v>
      </c>
      <c r="F1091" s="136">
        <v>0.312</v>
      </c>
      <c r="G1091" s="135">
        <v>1126.3499999999999</v>
      </c>
      <c r="H1091" s="136">
        <v>0</v>
      </c>
    </row>
    <row r="1092" spans="1:8" x14ac:dyDescent="0.25">
      <c r="A1092" s="133" t="s">
        <v>7272</v>
      </c>
      <c r="B1092" s="134">
        <v>102128</v>
      </c>
      <c r="C1092" s="126" t="s">
        <v>7280</v>
      </c>
      <c r="D1092" s="134" t="s">
        <v>33</v>
      </c>
      <c r="E1092" s="135">
        <v>0</v>
      </c>
      <c r="F1092" s="136"/>
      <c r="G1092" s="135">
        <v>0</v>
      </c>
      <c r="H1092" s="136"/>
    </row>
    <row r="1093" spans="1:8" x14ac:dyDescent="0.25">
      <c r="A1093" s="133" t="s">
        <v>7272</v>
      </c>
      <c r="B1093" s="134">
        <v>102131</v>
      </c>
      <c r="C1093" s="126" t="s">
        <v>7281</v>
      </c>
      <c r="D1093" s="134" t="s">
        <v>33</v>
      </c>
      <c r="E1093" s="135">
        <v>1015.19</v>
      </c>
      <c r="F1093" s="136">
        <v>0.312</v>
      </c>
      <c r="G1093" s="135">
        <v>1126.3499999999999</v>
      </c>
      <c r="H1093" s="136">
        <v>0</v>
      </c>
    </row>
    <row r="1094" spans="1:8" x14ac:dyDescent="0.25">
      <c r="A1094" s="133" t="s">
        <v>7272</v>
      </c>
      <c r="B1094" s="134">
        <v>102130</v>
      </c>
      <c r="C1094" s="126" t="s">
        <v>7282</v>
      </c>
      <c r="D1094" s="134" t="s">
        <v>33</v>
      </c>
      <c r="E1094" s="135">
        <v>0</v>
      </c>
      <c r="F1094" s="136"/>
      <c r="G1094" s="135">
        <v>0</v>
      </c>
      <c r="H1094" s="136"/>
    </row>
    <row r="1095" spans="1:8" x14ac:dyDescent="0.25">
      <c r="A1095" s="133" t="s">
        <v>7272</v>
      </c>
      <c r="B1095" s="134">
        <v>102134</v>
      </c>
      <c r="C1095" s="126" t="s">
        <v>7283</v>
      </c>
      <c r="D1095" s="134" t="s">
        <v>33</v>
      </c>
      <c r="E1095" s="135">
        <v>0</v>
      </c>
      <c r="F1095" s="136"/>
      <c r="G1095" s="135">
        <v>0</v>
      </c>
      <c r="H1095" s="136"/>
    </row>
    <row r="1096" spans="1:8" x14ac:dyDescent="0.25">
      <c r="A1096" s="133" t="s">
        <v>7272</v>
      </c>
      <c r="B1096" s="134">
        <v>102135</v>
      </c>
      <c r="C1096" s="126" t="s">
        <v>7284</v>
      </c>
      <c r="D1096" s="134" t="s">
        <v>33</v>
      </c>
      <c r="E1096" s="135">
        <v>0</v>
      </c>
      <c r="F1096" s="136"/>
      <c r="G1096" s="135">
        <v>0</v>
      </c>
      <c r="H1096" s="136"/>
    </row>
    <row r="1097" spans="1:8" x14ac:dyDescent="0.25">
      <c r="A1097" s="133" t="s">
        <v>7285</v>
      </c>
      <c r="B1097" s="134">
        <v>104941</v>
      </c>
      <c r="C1097" s="126" t="s">
        <v>7286</v>
      </c>
      <c r="D1097" s="134" t="s">
        <v>144</v>
      </c>
      <c r="E1097" s="135">
        <v>0</v>
      </c>
      <c r="F1097" s="136"/>
      <c r="G1097" s="135">
        <v>0</v>
      </c>
      <c r="H1097" s="136"/>
    </row>
    <row r="1098" spans="1:8" x14ac:dyDescent="0.25">
      <c r="A1098" s="133" t="s">
        <v>7285</v>
      </c>
      <c r="B1098" s="134">
        <v>104942</v>
      </c>
      <c r="C1098" s="126" t="s">
        <v>7287</v>
      </c>
      <c r="D1098" s="134" t="s">
        <v>144</v>
      </c>
      <c r="E1098" s="135">
        <v>0</v>
      </c>
      <c r="F1098" s="136"/>
      <c r="G1098" s="135">
        <v>0</v>
      </c>
      <c r="H1098" s="136"/>
    </row>
    <row r="1099" spans="1:8" x14ac:dyDescent="0.25">
      <c r="A1099" s="133" t="s">
        <v>7285</v>
      </c>
      <c r="B1099" s="134">
        <v>104940</v>
      </c>
      <c r="C1099" s="126" t="s">
        <v>7288</v>
      </c>
      <c r="D1099" s="134" t="s">
        <v>33</v>
      </c>
      <c r="E1099" s="135">
        <v>0</v>
      </c>
      <c r="F1099" s="136"/>
      <c r="G1099" s="135">
        <v>0</v>
      </c>
      <c r="H1099" s="136"/>
    </row>
    <row r="1100" spans="1:8" x14ac:dyDescent="0.25">
      <c r="A1100" s="133" t="s">
        <v>7285</v>
      </c>
      <c r="B1100" s="134">
        <v>104943</v>
      </c>
      <c r="C1100" s="126" t="s">
        <v>7289</v>
      </c>
      <c r="D1100" s="134" t="s">
        <v>144</v>
      </c>
      <c r="E1100" s="135">
        <v>0</v>
      </c>
      <c r="F1100" s="136"/>
      <c r="G1100" s="135">
        <v>0</v>
      </c>
      <c r="H1100" s="136"/>
    </row>
    <row r="1101" spans="1:8" x14ac:dyDescent="0.25">
      <c r="A1101" s="133" t="s">
        <v>7290</v>
      </c>
      <c r="B1101" s="134">
        <v>101801</v>
      </c>
      <c r="C1101" s="126" t="s">
        <v>1106</v>
      </c>
      <c r="D1101" s="134" t="s">
        <v>33</v>
      </c>
      <c r="E1101" s="135">
        <v>1059.2</v>
      </c>
      <c r="F1101" s="136">
        <v>0.32469999999999999</v>
      </c>
      <c r="G1101" s="135">
        <v>1120.4100000000001</v>
      </c>
      <c r="H1101" s="136">
        <v>0</v>
      </c>
    </row>
    <row r="1102" spans="1:8" x14ac:dyDescent="0.25">
      <c r="A1102" s="133" t="s">
        <v>7290</v>
      </c>
      <c r="B1102" s="134">
        <v>101800</v>
      </c>
      <c r="C1102" s="126" t="s">
        <v>1105</v>
      </c>
      <c r="D1102" s="134" t="s">
        <v>33</v>
      </c>
      <c r="E1102" s="135">
        <v>1438.39</v>
      </c>
      <c r="F1102" s="136">
        <v>0.23910000000000001</v>
      </c>
      <c r="G1102" s="135">
        <v>1540.46</v>
      </c>
      <c r="H1102" s="136">
        <v>0</v>
      </c>
    </row>
    <row r="1103" spans="1:8" x14ac:dyDescent="0.25">
      <c r="A1103" s="133" t="s">
        <v>7290</v>
      </c>
      <c r="B1103" s="134">
        <v>98108</v>
      </c>
      <c r="C1103" s="126" t="s">
        <v>2975</v>
      </c>
      <c r="D1103" s="134" t="s">
        <v>33</v>
      </c>
      <c r="E1103" s="135">
        <v>483.18</v>
      </c>
      <c r="F1103" s="136">
        <v>2.0999999999999999E-3</v>
      </c>
      <c r="G1103" s="135">
        <v>563.53</v>
      </c>
      <c r="H1103" s="136">
        <v>0</v>
      </c>
    </row>
    <row r="1104" spans="1:8" x14ac:dyDescent="0.25">
      <c r="A1104" s="133" t="s">
        <v>7290</v>
      </c>
      <c r="B1104" s="134">
        <v>98105</v>
      </c>
      <c r="C1104" s="126" t="s">
        <v>2972</v>
      </c>
      <c r="D1104" s="134" t="s">
        <v>33</v>
      </c>
      <c r="E1104" s="135">
        <v>616.96</v>
      </c>
      <c r="F1104" s="136">
        <v>1.6000000000000001E-3</v>
      </c>
      <c r="G1104" s="135">
        <v>724.11</v>
      </c>
      <c r="H1104" s="136">
        <v>0</v>
      </c>
    </row>
    <row r="1105" spans="1:8" x14ac:dyDescent="0.25">
      <c r="A1105" s="133" t="s">
        <v>7290</v>
      </c>
      <c r="B1105" s="134">
        <v>98109</v>
      </c>
      <c r="C1105" s="126" t="s">
        <v>3121</v>
      </c>
      <c r="D1105" s="134" t="s">
        <v>33</v>
      </c>
      <c r="E1105" s="135">
        <v>786.31</v>
      </c>
      <c r="F1105" s="136">
        <v>1.6999999999999999E-3</v>
      </c>
      <c r="G1105" s="135">
        <v>915</v>
      </c>
      <c r="H1105" s="136">
        <v>0</v>
      </c>
    </row>
    <row r="1106" spans="1:8" x14ac:dyDescent="0.25">
      <c r="A1106" s="133" t="s">
        <v>7290</v>
      </c>
      <c r="B1106" s="134">
        <v>98106</v>
      </c>
      <c r="C1106" s="126" t="s">
        <v>2973</v>
      </c>
      <c r="D1106" s="134" t="s">
        <v>33</v>
      </c>
      <c r="E1106" s="135">
        <v>1018.31</v>
      </c>
      <c r="F1106" s="136">
        <v>1.2999999999999999E-3</v>
      </c>
      <c r="G1106" s="135">
        <v>1193.19</v>
      </c>
      <c r="H1106" s="136">
        <v>0</v>
      </c>
    </row>
    <row r="1107" spans="1:8" x14ac:dyDescent="0.25">
      <c r="A1107" s="133" t="s">
        <v>7290</v>
      </c>
      <c r="B1107" s="134">
        <v>98110</v>
      </c>
      <c r="C1107" s="126" t="s">
        <v>3122</v>
      </c>
      <c r="D1107" s="134" t="s">
        <v>33</v>
      </c>
      <c r="E1107" s="135">
        <v>385.58</v>
      </c>
      <c r="F1107" s="136">
        <v>0</v>
      </c>
      <c r="G1107" s="135">
        <v>382.85</v>
      </c>
      <c r="H1107" s="136">
        <v>0</v>
      </c>
    </row>
    <row r="1108" spans="1:8" x14ac:dyDescent="0.25">
      <c r="A1108" s="133" t="s">
        <v>7290</v>
      </c>
      <c r="B1108" s="134">
        <v>98107</v>
      </c>
      <c r="C1108" s="126" t="s">
        <v>2974</v>
      </c>
      <c r="D1108" s="134" t="s">
        <v>33</v>
      </c>
      <c r="E1108" s="135">
        <v>271.54000000000002</v>
      </c>
      <c r="F1108" s="136">
        <v>2E-3</v>
      </c>
      <c r="G1108" s="135">
        <v>315.16000000000003</v>
      </c>
      <c r="H1108" s="136">
        <v>0</v>
      </c>
    </row>
    <row r="1109" spans="1:8" x14ac:dyDescent="0.25">
      <c r="A1109" s="133" t="s">
        <v>7290</v>
      </c>
      <c r="B1109" s="134">
        <v>98104</v>
      </c>
      <c r="C1109" s="126" t="s">
        <v>2971</v>
      </c>
      <c r="D1109" s="134" t="s">
        <v>33</v>
      </c>
      <c r="E1109" s="135">
        <v>354.36</v>
      </c>
      <c r="F1109" s="136">
        <v>1.5E-3</v>
      </c>
      <c r="G1109" s="135">
        <v>414.62</v>
      </c>
      <c r="H1109" s="136">
        <v>0</v>
      </c>
    </row>
    <row r="1110" spans="1:8" x14ac:dyDescent="0.25">
      <c r="A1110" s="133" t="s">
        <v>7290</v>
      </c>
      <c r="B1110" s="134">
        <v>98102</v>
      </c>
      <c r="C1110" s="126" t="s">
        <v>2970</v>
      </c>
      <c r="D1110" s="134" t="s">
        <v>33</v>
      </c>
      <c r="E1110" s="135">
        <v>194.7</v>
      </c>
      <c r="F1110" s="136">
        <v>0</v>
      </c>
      <c r="G1110" s="135">
        <v>202.56</v>
      </c>
      <c r="H1110" s="136">
        <v>0</v>
      </c>
    </row>
    <row r="1111" spans="1:8" x14ac:dyDescent="0.25">
      <c r="A1111" s="133" t="s">
        <v>7290</v>
      </c>
      <c r="B1111" s="134">
        <v>98111</v>
      </c>
      <c r="C1111" s="126" t="s">
        <v>3123</v>
      </c>
      <c r="D1111" s="134" t="s">
        <v>33</v>
      </c>
      <c r="E1111" s="135">
        <v>51.53</v>
      </c>
      <c r="F1111" s="136">
        <v>0</v>
      </c>
      <c r="G1111" s="135">
        <v>53.7</v>
      </c>
      <c r="H1111" s="136">
        <v>0</v>
      </c>
    </row>
    <row r="1112" spans="1:8" x14ac:dyDescent="0.25">
      <c r="A1112" s="133" t="s">
        <v>7290</v>
      </c>
      <c r="B1112" s="134">
        <v>97891</v>
      </c>
      <c r="C1112" s="126" t="s">
        <v>1822</v>
      </c>
      <c r="D1112" s="134" t="s">
        <v>33</v>
      </c>
      <c r="E1112" s="135">
        <v>200.29</v>
      </c>
      <c r="F1112" s="136">
        <v>4.1000000000000003E-3</v>
      </c>
      <c r="G1112" s="135">
        <v>235.27</v>
      </c>
      <c r="H1112" s="136">
        <v>0</v>
      </c>
    </row>
    <row r="1113" spans="1:8" x14ac:dyDescent="0.25">
      <c r="A1113" s="133" t="s">
        <v>7290</v>
      </c>
      <c r="B1113" s="134">
        <v>97892</v>
      </c>
      <c r="C1113" s="126" t="s">
        <v>1823</v>
      </c>
      <c r="D1113" s="134" t="s">
        <v>33</v>
      </c>
      <c r="E1113" s="135">
        <v>377.87</v>
      </c>
      <c r="F1113" s="136">
        <v>3.3999999999999998E-3</v>
      </c>
      <c r="G1113" s="135">
        <v>438.17</v>
      </c>
      <c r="H1113" s="136">
        <v>0</v>
      </c>
    </row>
    <row r="1114" spans="1:8" x14ac:dyDescent="0.25">
      <c r="A1114" s="133" t="s">
        <v>7290</v>
      </c>
      <c r="B1114" s="134">
        <v>97893</v>
      </c>
      <c r="C1114" s="126" t="s">
        <v>1824</v>
      </c>
      <c r="D1114" s="134" t="s">
        <v>33</v>
      </c>
      <c r="E1114" s="135">
        <v>520.79999999999995</v>
      </c>
      <c r="F1114" s="136">
        <v>3.8E-3</v>
      </c>
      <c r="G1114" s="135">
        <v>605.04999999999995</v>
      </c>
      <c r="H1114" s="136">
        <v>0</v>
      </c>
    </row>
    <row r="1115" spans="1:8" x14ac:dyDescent="0.25">
      <c r="A1115" s="133" t="s">
        <v>7290</v>
      </c>
      <c r="B1115" s="134">
        <v>97894</v>
      </c>
      <c r="C1115" s="126" t="s">
        <v>1825</v>
      </c>
      <c r="D1115" s="134" t="s">
        <v>33</v>
      </c>
      <c r="E1115" s="135">
        <v>584.12</v>
      </c>
      <c r="F1115" s="136">
        <v>1.6899999999999998E-2</v>
      </c>
      <c r="G1115" s="135">
        <v>654.13</v>
      </c>
      <c r="H1115" s="136">
        <v>0</v>
      </c>
    </row>
    <row r="1116" spans="1:8" x14ac:dyDescent="0.25">
      <c r="A1116" s="133" t="s">
        <v>7290</v>
      </c>
      <c r="B1116" s="134">
        <v>97886</v>
      </c>
      <c r="C1116" s="126" t="s">
        <v>1817</v>
      </c>
      <c r="D1116" s="134" t="s">
        <v>33</v>
      </c>
      <c r="E1116" s="135">
        <v>159.91</v>
      </c>
      <c r="F1116" s="136">
        <v>3.5999999999999999E-3</v>
      </c>
      <c r="G1116" s="135">
        <v>188.81</v>
      </c>
      <c r="H1116" s="136">
        <v>0</v>
      </c>
    </row>
    <row r="1117" spans="1:8" x14ac:dyDescent="0.25">
      <c r="A1117" s="133" t="s">
        <v>7290</v>
      </c>
      <c r="B1117" s="134">
        <v>97887</v>
      </c>
      <c r="C1117" s="126" t="s">
        <v>1818</v>
      </c>
      <c r="D1117" s="134" t="s">
        <v>33</v>
      </c>
      <c r="E1117" s="135">
        <v>252.1</v>
      </c>
      <c r="F1117" s="136">
        <v>3.3E-3</v>
      </c>
      <c r="G1117" s="135">
        <v>297.37</v>
      </c>
      <c r="H1117" s="136">
        <v>0</v>
      </c>
    </row>
    <row r="1118" spans="1:8" x14ac:dyDescent="0.25">
      <c r="A1118" s="133" t="s">
        <v>7290</v>
      </c>
      <c r="B1118" s="134">
        <v>97888</v>
      </c>
      <c r="C1118" s="126" t="s">
        <v>1819</v>
      </c>
      <c r="D1118" s="134" t="s">
        <v>33</v>
      </c>
      <c r="E1118" s="135">
        <v>487.38</v>
      </c>
      <c r="F1118" s="136">
        <v>2.5999999999999999E-3</v>
      </c>
      <c r="G1118" s="135">
        <v>569.5</v>
      </c>
      <c r="H1118" s="136">
        <v>0</v>
      </c>
    </row>
    <row r="1119" spans="1:8" x14ac:dyDescent="0.25">
      <c r="A1119" s="133" t="s">
        <v>7290</v>
      </c>
      <c r="B1119" s="134">
        <v>97889</v>
      </c>
      <c r="C1119" s="126" t="s">
        <v>1820</v>
      </c>
      <c r="D1119" s="134" t="s">
        <v>33</v>
      </c>
      <c r="E1119" s="135">
        <v>660.49</v>
      </c>
      <c r="F1119" s="136">
        <v>3.0000000000000001E-3</v>
      </c>
      <c r="G1119" s="135">
        <v>772.54</v>
      </c>
      <c r="H1119" s="136">
        <v>0</v>
      </c>
    </row>
    <row r="1120" spans="1:8" x14ac:dyDescent="0.25">
      <c r="A1120" s="133" t="s">
        <v>7290</v>
      </c>
      <c r="B1120" s="134">
        <v>97890</v>
      </c>
      <c r="C1120" s="126" t="s">
        <v>1821</v>
      </c>
      <c r="D1120" s="134" t="s">
        <v>33</v>
      </c>
      <c r="E1120" s="135">
        <v>753.38</v>
      </c>
      <c r="F1120" s="136">
        <v>1.3100000000000001E-2</v>
      </c>
      <c r="G1120" s="135">
        <v>857.08</v>
      </c>
      <c r="H1120" s="136">
        <v>0</v>
      </c>
    </row>
    <row r="1121" spans="1:8" x14ac:dyDescent="0.25">
      <c r="A1121" s="133" t="s">
        <v>7290</v>
      </c>
      <c r="B1121" s="134">
        <v>97881</v>
      </c>
      <c r="C1121" s="126" t="s">
        <v>1812</v>
      </c>
      <c r="D1121" s="134" t="s">
        <v>33</v>
      </c>
      <c r="E1121" s="135">
        <v>144.26</v>
      </c>
      <c r="F1121" s="136">
        <v>2.5999999999999999E-3</v>
      </c>
      <c r="G1121" s="135">
        <v>155.36000000000001</v>
      </c>
      <c r="H1121" s="136">
        <v>0</v>
      </c>
    </row>
    <row r="1122" spans="1:8" x14ac:dyDescent="0.25">
      <c r="A1122" s="133" t="s">
        <v>7290</v>
      </c>
      <c r="B1122" s="134">
        <v>97882</v>
      </c>
      <c r="C1122" s="126" t="s">
        <v>1813</v>
      </c>
      <c r="D1122" s="134" t="s">
        <v>33</v>
      </c>
      <c r="E1122" s="135">
        <v>229.17</v>
      </c>
      <c r="F1122" s="136">
        <v>2.0999999999999999E-3</v>
      </c>
      <c r="G1122" s="135">
        <v>246.04</v>
      </c>
      <c r="H1122" s="136">
        <v>0</v>
      </c>
    </row>
    <row r="1123" spans="1:8" x14ac:dyDescent="0.25">
      <c r="A1123" s="133" t="s">
        <v>7290</v>
      </c>
      <c r="B1123" s="134">
        <v>97883</v>
      </c>
      <c r="C1123" s="126" t="s">
        <v>1814</v>
      </c>
      <c r="D1123" s="134" t="s">
        <v>33</v>
      </c>
      <c r="E1123" s="135">
        <v>443.76</v>
      </c>
      <c r="F1123" s="136">
        <v>2.0999999999999999E-3</v>
      </c>
      <c r="G1123" s="135">
        <v>473.56</v>
      </c>
      <c r="H1123" s="136">
        <v>0</v>
      </c>
    </row>
    <row r="1124" spans="1:8" x14ac:dyDescent="0.25">
      <c r="A1124" s="133" t="s">
        <v>7290</v>
      </c>
      <c r="B1124" s="134">
        <v>97884</v>
      </c>
      <c r="C1124" s="126" t="s">
        <v>1815</v>
      </c>
      <c r="D1124" s="134" t="s">
        <v>33</v>
      </c>
      <c r="E1124" s="135">
        <v>876.91</v>
      </c>
      <c r="F1124" s="136">
        <v>1.8E-3</v>
      </c>
      <c r="G1124" s="135">
        <v>930.66</v>
      </c>
      <c r="H1124" s="136">
        <v>0</v>
      </c>
    </row>
    <row r="1125" spans="1:8" x14ac:dyDescent="0.25">
      <c r="A1125" s="133" t="s">
        <v>7290</v>
      </c>
      <c r="B1125" s="134">
        <v>97885</v>
      </c>
      <c r="C1125" s="126" t="s">
        <v>1816</v>
      </c>
      <c r="D1125" s="134" t="s">
        <v>33</v>
      </c>
      <c r="E1125" s="135">
        <v>1355.1</v>
      </c>
      <c r="F1125" s="136">
        <v>1.8E-3</v>
      </c>
      <c r="G1125" s="135">
        <v>1431.14</v>
      </c>
      <c r="H1125" s="136">
        <v>0</v>
      </c>
    </row>
    <row r="1126" spans="1:8" x14ac:dyDescent="0.25">
      <c r="A1126" s="133" t="s">
        <v>7290</v>
      </c>
      <c r="B1126" s="134">
        <v>99250</v>
      </c>
      <c r="C1126" s="126" t="s">
        <v>2976</v>
      </c>
      <c r="D1126" s="134" t="s">
        <v>33</v>
      </c>
      <c r="E1126" s="135">
        <v>174.67</v>
      </c>
      <c r="F1126" s="136">
        <v>3.3E-3</v>
      </c>
      <c r="G1126" s="135">
        <v>205.21</v>
      </c>
      <c r="H1126" s="136">
        <v>0</v>
      </c>
    </row>
    <row r="1127" spans="1:8" x14ac:dyDescent="0.25">
      <c r="A1127" s="133" t="s">
        <v>7290</v>
      </c>
      <c r="B1127" s="134">
        <v>97900</v>
      </c>
      <c r="C1127" s="126" t="s">
        <v>2961</v>
      </c>
      <c r="D1127" s="134" t="s">
        <v>33</v>
      </c>
      <c r="E1127" s="135">
        <v>179.24</v>
      </c>
      <c r="F1127" s="136">
        <v>3.2000000000000002E-3</v>
      </c>
      <c r="G1127" s="135">
        <v>209.87</v>
      </c>
      <c r="H1127" s="136">
        <v>0</v>
      </c>
    </row>
    <row r="1128" spans="1:8" x14ac:dyDescent="0.25">
      <c r="A1128" s="133" t="s">
        <v>7290</v>
      </c>
      <c r="B1128" s="134">
        <v>99251</v>
      </c>
      <c r="C1128" s="126" t="s">
        <v>2977</v>
      </c>
      <c r="D1128" s="134" t="s">
        <v>33</v>
      </c>
      <c r="E1128" s="135">
        <v>273.63</v>
      </c>
      <c r="F1128" s="136">
        <v>3.0000000000000001E-3</v>
      </c>
      <c r="G1128" s="135">
        <v>321.56</v>
      </c>
      <c r="H1128" s="136">
        <v>0</v>
      </c>
    </row>
    <row r="1129" spans="1:8" x14ac:dyDescent="0.25">
      <c r="A1129" s="133" t="s">
        <v>7290</v>
      </c>
      <c r="B1129" s="134">
        <v>97901</v>
      </c>
      <c r="C1129" s="126" t="s">
        <v>2962</v>
      </c>
      <c r="D1129" s="134" t="s">
        <v>33</v>
      </c>
      <c r="E1129" s="135">
        <v>281.48</v>
      </c>
      <c r="F1129" s="136">
        <v>2.8999999999999998E-3</v>
      </c>
      <c r="G1129" s="135">
        <v>329.56</v>
      </c>
      <c r="H1129" s="136">
        <v>0</v>
      </c>
    </row>
    <row r="1130" spans="1:8" x14ac:dyDescent="0.25">
      <c r="A1130" s="133" t="s">
        <v>7290</v>
      </c>
      <c r="B1130" s="134">
        <v>99253</v>
      </c>
      <c r="C1130" s="126" t="s">
        <v>2978</v>
      </c>
      <c r="D1130" s="134" t="s">
        <v>33</v>
      </c>
      <c r="E1130" s="135">
        <v>529.55999999999995</v>
      </c>
      <c r="F1130" s="136">
        <v>2.3999999999999998E-3</v>
      </c>
      <c r="G1130" s="135">
        <v>617.46</v>
      </c>
      <c r="H1130" s="136">
        <v>0</v>
      </c>
    </row>
    <row r="1131" spans="1:8" x14ac:dyDescent="0.25">
      <c r="A1131" s="133" t="s">
        <v>7290</v>
      </c>
      <c r="B1131" s="134">
        <v>97902</v>
      </c>
      <c r="C1131" s="126" t="s">
        <v>2963</v>
      </c>
      <c r="D1131" s="134" t="s">
        <v>33</v>
      </c>
      <c r="E1131" s="135">
        <v>547.20000000000005</v>
      </c>
      <c r="F1131" s="136">
        <v>2.3E-3</v>
      </c>
      <c r="G1131" s="135">
        <v>635.41</v>
      </c>
      <c r="H1131" s="136">
        <v>0</v>
      </c>
    </row>
    <row r="1132" spans="1:8" x14ac:dyDescent="0.25">
      <c r="A1132" s="133" t="s">
        <v>7290</v>
      </c>
      <c r="B1132" s="134">
        <v>99255</v>
      </c>
      <c r="C1132" s="126" t="s">
        <v>2979</v>
      </c>
      <c r="D1132" s="134" t="s">
        <v>33</v>
      </c>
      <c r="E1132" s="135">
        <v>736.91</v>
      </c>
      <c r="F1132" s="136">
        <v>2.7000000000000001E-3</v>
      </c>
      <c r="G1132" s="135">
        <v>859.22</v>
      </c>
      <c r="H1132" s="136">
        <v>0</v>
      </c>
    </row>
    <row r="1133" spans="1:8" x14ac:dyDescent="0.25">
      <c r="A1133" s="133" t="s">
        <v>7290</v>
      </c>
      <c r="B1133" s="134">
        <v>97903</v>
      </c>
      <c r="C1133" s="126" t="s">
        <v>2964</v>
      </c>
      <c r="D1133" s="134" t="s">
        <v>33</v>
      </c>
      <c r="E1133" s="135">
        <v>761.1</v>
      </c>
      <c r="F1133" s="136">
        <v>2.5999999999999999E-3</v>
      </c>
      <c r="G1133" s="135">
        <v>883.82</v>
      </c>
      <c r="H1133" s="136">
        <v>0</v>
      </c>
    </row>
    <row r="1134" spans="1:8" x14ac:dyDescent="0.25">
      <c r="A1134" s="133" t="s">
        <v>7290</v>
      </c>
      <c r="B1134" s="134">
        <v>99257</v>
      </c>
      <c r="C1134" s="126" t="s">
        <v>2980</v>
      </c>
      <c r="D1134" s="134" t="s">
        <v>33</v>
      </c>
      <c r="E1134" s="135">
        <v>868.41</v>
      </c>
      <c r="F1134" s="136">
        <v>1.14E-2</v>
      </c>
      <c r="G1134" s="135">
        <v>990.15</v>
      </c>
      <c r="H1134" s="136">
        <v>0</v>
      </c>
    </row>
    <row r="1135" spans="1:8" x14ac:dyDescent="0.25">
      <c r="A1135" s="133" t="s">
        <v>7290</v>
      </c>
      <c r="B1135" s="134">
        <v>97904</v>
      </c>
      <c r="C1135" s="126" t="s">
        <v>2965</v>
      </c>
      <c r="D1135" s="134" t="s">
        <v>33</v>
      </c>
      <c r="E1135" s="135">
        <v>899.69</v>
      </c>
      <c r="F1135" s="136">
        <v>1.0999999999999999E-2</v>
      </c>
      <c r="G1135" s="135">
        <v>1021.97</v>
      </c>
      <c r="H1135" s="136">
        <v>0</v>
      </c>
    </row>
    <row r="1136" spans="1:8" x14ac:dyDescent="0.25">
      <c r="A1136" s="133" t="s">
        <v>7290</v>
      </c>
      <c r="B1136" s="134">
        <v>99258</v>
      </c>
      <c r="C1136" s="126" t="s">
        <v>2981</v>
      </c>
      <c r="D1136" s="134" t="s">
        <v>33</v>
      </c>
      <c r="E1136" s="135">
        <v>231.03</v>
      </c>
      <c r="F1136" s="136">
        <v>3.5000000000000001E-3</v>
      </c>
      <c r="G1136" s="135">
        <v>269.73</v>
      </c>
      <c r="H1136" s="136">
        <v>0</v>
      </c>
    </row>
    <row r="1137" spans="1:8" x14ac:dyDescent="0.25">
      <c r="A1137" s="133" t="s">
        <v>7290</v>
      </c>
      <c r="B1137" s="134">
        <v>97905</v>
      </c>
      <c r="C1137" s="126" t="s">
        <v>2966</v>
      </c>
      <c r="D1137" s="134" t="s">
        <v>33</v>
      </c>
      <c r="E1137" s="135">
        <v>236.02</v>
      </c>
      <c r="F1137" s="136">
        <v>3.5000000000000001E-3</v>
      </c>
      <c r="G1137" s="135">
        <v>274.8</v>
      </c>
      <c r="H1137" s="136">
        <v>0</v>
      </c>
    </row>
    <row r="1138" spans="1:8" x14ac:dyDescent="0.25">
      <c r="A1138" s="133" t="s">
        <v>7290</v>
      </c>
      <c r="B1138" s="134">
        <v>99260</v>
      </c>
      <c r="C1138" s="126" t="s">
        <v>2982</v>
      </c>
      <c r="D1138" s="134" t="s">
        <v>33</v>
      </c>
      <c r="E1138" s="135">
        <v>428.93</v>
      </c>
      <c r="F1138" s="136">
        <v>3.0000000000000001E-3</v>
      </c>
      <c r="G1138" s="135">
        <v>495.62</v>
      </c>
      <c r="H1138" s="136">
        <v>0</v>
      </c>
    </row>
    <row r="1139" spans="1:8" x14ac:dyDescent="0.25">
      <c r="A1139" s="133" t="s">
        <v>7290</v>
      </c>
      <c r="B1139" s="134">
        <v>97906</v>
      </c>
      <c r="C1139" s="126" t="s">
        <v>2967</v>
      </c>
      <c r="D1139" s="134" t="s">
        <v>33</v>
      </c>
      <c r="E1139" s="135">
        <v>440.04</v>
      </c>
      <c r="F1139" s="136">
        <v>2.8999999999999998E-3</v>
      </c>
      <c r="G1139" s="135">
        <v>506.92</v>
      </c>
      <c r="H1139" s="136">
        <v>0</v>
      </c>
    </row>
    <row r="1140" spans="1:8" x14ac:dyDescent="0.25">
      <c r="A1140" s="133" t="s">
        <v>7290</v>
      </c>
      <c r="B1140" s="134">
        <v>99262</v>
      </c>
      <c r="C1140" s="126" t="s">
        <v>2983</v>
      </c>
      <c r="D1140" s="134" t="s">
        <v>33</v>
      </c>
      <c r="E1140" s="135">
        <v>608.51</v>
      </c>
      <c r="F1140" s="136">
        <v>3.3E-3</v>
      </c>
      <c r="G1140" s="135">
        <v>703.76</v>
      </c>
      <c r="H1140" s="136">
        <v>0</v>
      </c>
    </row>
    <row r="1141" spans="1:8" x14ac:dyDescent="0.25">
      <c r="A1141" s="133" t="s">
        <v>7290</v>
      </c>
      <c r="B1141" s="134">
        <v>97907</v>
      </c>
      <c r="C1141" s="126" t="s">
        <v>2968</v>
      </c>
      <c r="D1141" s="134" t="s">
        <v>33</v>
      </c>
      <c r="E1141" s="135">
        <v>624.37</v>
      </c>
      <c r="F1141" s="136">
        <v>3.2000000000000002E-3</v>
      </c>
      <c r="G1141" s="135">
        <v>719.88</v>
      </c>
      <c r="H1141" s="136">
        <v>0</v>
      </c>
    </row>
    <row r="1142" spans="1:8" x14ac:dyDescent="0.25">
      <c r="A1142" s="133" t="s">
        <v>7290</v>
      </c>
      <c r="B1142" s="134">
        <v>99264</v>
      </c>
      <c r="C1142" s="126" t="s">
        <v>2984</v>
      </c>
      <c r="D1142" s="134" t="s">
        <v>33</v>
      </c>
      <c r="E1142" s="135">
        <v>716.47</v>
      </c>
      <c r="F1142" s="136">
        <v>1.38E-2</v>
      </c>
      <c r="G1142" s="135">
        <v>806.16</v>
      </c>
      <c r="H1142" s="136">
        <v>0</v>
      </c>
    </row>
    <row r="1143" spans="1:8" x14ac:dyDescent="0.25">
      <c r="A1143" s="133" t="s">
        <v>7290</v>
      </c>
      <c r="B1143" s="134">
        <v>97908</v>
      </c>
      <c r="C1143" s="126" t="s">
        <v>2969</v>
      </c>
      <c r="D1143" s="134" t="s">
        <v>33</v>
      </c>
      <c r="E1143" s="135">
        <v>737.9</v>
      </c>
      <c r="F1143" s="136">
        <v>1.34E-2</v>
      </c>
      <c r="G1143" s="135">
        <v>827.96</v>
      </c>
      <c r="H1143" s="136">
        <v>0</v>
      </c>
    </row>
    <row r="1144" spans="1:8" x14ac:dyDescent="0.25">
      <c r="A1144" s="133" t="s">
        <v>7290</v>
      </c>
      <c r="B1144" s="134">
        <v>97895</v>
      </c>
      <c r="C1144" s="126" t="s">
        <v>2957</v>
      </c>
      <c r="D1144" s="134" t="s">
        <v>33</v>
      </c>
      <c r="E1144" s="135">
        <v>205.8</v>
      </c>
      <c r="F1144" s="136">
        <v>0</v>
      </c>
      <c r="G1144" s="135">
        <v>213.06</v>
      </c>
      <c r="H1144" s="136">
        <v>0</v>
      </c>
    </row>
    <row r="1145" spans="1:8" x14ac:dyDescent="0.25">
      <c r="A1145" s="133" t="s">
        <v>7290</v>
      </c>
      <c r="B1145" s="134">
        <v>97896</v>
      </c>
      <c r="C1145" s="126" t="s">
        <v>2958</v>
      </c>
      <c r="D1145" s="134" t="s">
        <v>33</v>
      </c>
      <c r="E1145" s="135">
        <v>381.45</v>
      </c>
      <c r="F1145" s="136">
        <v>0</v>
      </c>
      <c r="G1145" s="135">
        <v>395.25</v>
      </c>
      <c r="H1145" s="136">
        <v>0</v>
      </c>
    </row>
    <row r="1146" spans="1:8" x14ac:dyDescent="0.25">
      <c r="A1146" s="133" t="s">
        <v>7290</v>
      </c>
      <c r="B1146" s="134">
        <v>97897</v>
      </c>
      <c r="C1146" s="126" t="s">
        <v>2959</v>
      </c>
      <c r="D1146" s="134" t="s">
        <v>33</v>
      </c>
      <c r="E1146" s="135">
        <v>493.4</v>
      </c>
      <c r="F1146" s="136">
        <v>0</v>
      </c>
      <c r="G1146" s="135">
        <v>512.80999999999995</v>
      </c>
      <c r="H1146" s="136">
        <v>0</v>
      </c>
    </row>
    <row r="1147" spans="1:8" x14ac:dyDescent="0.25">
      <c r="A1147" s="133" t="s">
        <v>7290</v>
      </c>
      <c r="B1147" s="134">
        <v>97898</v>
      </c>
      <c r="C1147" s="126" t="s">
        <v>2960</v>
      </c>
      <c r="D1147" s="134" t="s">
        <v>33</v>
      </c>
      <c r="E1147" s="135">
        <v>929.6</v>
      </c>
      <c r="F1147" s="136">
        <v>1.6999999999999999E-3</v>
      </c>
      <c r="G1147" s="135">
        <v>985.97</v>
      </c>
      <c r="H1147" s="136">
        <v>0</v>
      </c>
    </row>
    <row r="1148" spans="1:8" x14ac:dyDescent="0.25">
      <c r="A1148" s="133" t="s">
        <v>7290</v>
      </c>
      <c r="B1148" s="134">
        <v>97899</v>
      </c>
      <c r="C1148" s="126" t="s">
        <v>7291</v>
      </c>
      <c r="D1148" s="134" t="s">
        <v>33</v>
      </c>
      <c r="E1148" s="135">
        <v>0</v>
      </c>
      <c r="F1148" s="136"/>
      <c r="G1148" s="135">
        <v>0</v>
      </c>
      <c r="H1148" s="136"/>
    </row>
    <row r="1149" spans="1:8" x14ac:dyDescent="0.25">
      <c r="A1149" s="133" t="s">
        <v>7290</v>
      </c>
      <c r="B1149" s="134">
        <v>101795</v>
      </c>
      <c r="C1149" s="126" t="s">
        <v>1967</v>
      </c>
      <c r="D1149" s="134" t="s">
        <v>33</v>
      </c>
      <c r="E1149" s="135">
        <v>586.1</v>
      </c>
      <c r="F1149" s="136">
        <v>2.5000000000000001E-3</v>
      </c>
      <c r="G1149" s="135">
        <v>644.96</v>
      </c>
      <c r="H1149" s="136">
        <v>0</v>
      </c>
    </row>
    <row r="1150" spans="1:8" x14ac:dyDescent="0.25">
      <c r="A1150" s="133" t="s">
        <v>7290</v>
      </c>
      <c r="B1150" s="134">
        <v>101796</v>
      </c>
      <c r="C1150" s="126" t="s">
        <v>7292</v>
      </c>
      <c r="D1150" s="134" t="s">
        <v>33</v>
      </c>
      <c r="E1150" s="135">
        <v>0</v>
      </c>
      <c r="F1150" s="136"/>
      <c r="G1150" s="135">
        <v>0</v>
      </c>
      <c r="H1150" s="136"/>
    </row>
    <row r="1151" spans="1:8" x14ac:dyDescent="0.25">
      <c r="A1151" s="133" t="s">
        <v>7290</v>
      </c>
      <c r="B1151" s="134">
        <v>101797</v>
      </c>
      <c r="C1151" s="126" t="s">
        <v>7293</v>
      </c>
      <c r="D1151" s="134" t="s">
        <v>33</v>
      </c>
      <c r="E1151" s="135">
        <v>0</v>
      </c>
      <c r="F1151" s="136"/>
      <c r="G1151" s="135">
        <v>0</v>
      </c>
      <c r="H1151" s="136"/>
    </row>
    <row r="1152" spans="1:8" x14ac:dyDescent="0.25">
      <c r="A1152" s="133" t="s">
        <v>7290</v>
      </c>
      <c r="B1152" s="134">
        <v>101802</v>
      </c>
      <c r="C1152" s="126" t="s">
        <v>3198</v>
      </c>
      <c r="D1152" s="134" t="s">
        <v>33</v>
      </c>
      <c r="E1152" s="135">
        <v>1731.01</v>
      </c>
      <c r="F1152" s="136">
        <v>9.4999999999999998E-3</v>
      </c>
      <c r="G1152" s="135">
        <v>1873.2</v>
      </c>
      <c r="H1152" s="136">
        <v>0</v>
      </c>
    </row>
    <row r="1153" spans="1:8" x14ac:dyDescent="0.25">
      <c r="A1153" s="133" t="s">
        <v>7290</v>
      </c>
      <c r="B1153" s="134">
        <v>101803</v>
      </c>
      <c r="C1153" s="126" t="s">
        <v>3199</v>
      </c>
      <c r="D1153" s="134" t="s">
        <v>33</v>
      </c>
      <c r="E1153" s="135">
        <v>1094.3399999999999</v>
      </c>
      <c r="F1153" s="136">
        <v>2.2000000000000001E-3</v>
      </c>
      <c r="G1153" s="135">
        <v>1214.8599999999999</v>
      </c>
      <c r="H1153" s="136">
        <v>0</v>
      </c>
    </row>
    <row r="1154" spans="1:8" x14ac:dyDescent="0.25">
      <c r="A1154" s="133" t="s">
        <v>7290</v>
      </c>
      <c r="B1154" s="134">
        <v>101804</v>
      </c>
      <c r="C1154" s="126" t="s">
        <v>3200</v>
      </c>
      <c r="D1154" s="134" t="s">
        <v>33</v>
      </c>
      <c r="E1154" s="135">
        <v>1378.33</v>
      </c>
      <c r="F1154" s="136">
        <v>8.6E-3</v>
      </c>
      <c r="G1154" s="135">
        <v>1507.53</v>
      </c>
      <c r="H1154" s="136">
        <v>0</v>
      </c>
    </row>
    <row r="1155" spans="1:8" x14ac:dyDescent="0.25">
      <c r="A1155" s="133" t="s">
        <v>7290</v>
      </c>
      <c r="B1155" s="134">
        <v>101805</v>
      </c>
      <c r="C1155" s="126" t="s">
        <v>3201</v>
      </c>
      <c r="D1155" s="134" t="s">
        <v>33</v>
      </c>
      <c r="E1155" s="135">
        <v>1750.34</v>
      </c>
      <c r="F1155" s="136">
        <v>9.7000000000000003E-3</v>
      </c>
      <c r="G1155" s="135">
        <v>1915.55</v>
      </c>
      <c r="H1155" s="136">
        <v>0</v>
      </c>
    </row>
    <row r="1156" spans="1:8" x14ac:dyDescent="0.25">
      <c r="A1156" s="133" t="s">
        <v>7290</v>
      </c>
      <c r="B1156" s="134">
        <v>98115</v>
      </c>
      <c r="C1156" s="126" t="s">
        <v>3126</v>
      </c>
      <c r="D1156" s="134" t="s">
        <v>33</v>
      </c>
      <c r="E1156" s="135">
        <v>94.03</v>
      </c>
      <c r="F1156" s="136">
        <v>1.17E-2</v>
      </c>
      <c r="G1156" s="135">
        <v>112.81</v>
      </c>
      <c r="H1156" s="136">
        <v>0</v>
      </c>
    </row>
    <row r="1157" spans="1:8" x14ac:dyDescent="0.25">
      <c r="A1157" s="133" t="s">
        <v>7290</v>
      </c>
      <c r="B1157" s="134">
        <v>98114</v>
      </c>
      <c r="C1157" s="126" t="s">
        <v>3125</v>
      </c>
      <c r="D1157" s="134" t="s">
        <v>33</v>
      </c>
      <c r="E1157" s="135">
        <v>622.76</v>
      </c>
      <c r="F1157" s="136">
        <v>0.90149999999999997</v>
      </c>
      <c r="G1157" s="135">
        <v>641.84</v>
      </c>
      <c r="H1157" s="136">
        <v>0</v>
      </c>
    </row>
    <row r="1158" spans="1:8" x14ac:dyDescent="0.25">
      <c r="A1158" s="133" t="s">
        <v>7290</v>
      </c>
      <c r="B1158" s="134">
        <v>98112</v>
      </c>
      <c r="C1158" s="126" t="s">
        <v>3124</v>
      </c>
      <c r="D1158" s="134" t="s">
        <v>33</v>
      </c>
      <c r="E1158" s="135">
        <v>96.6</v>
      </c>
      <c r="F1158" s="136">
        <v>0</v>
      </c>
      <c r="G1158" s="135">
        <v>105.88</v>
      </c>
      <c r="H1158" s="136">
        <v>0</v>
      </c>
    </row>
    <row r="1159" spans="1:8" x14ac:dyDescent="0.25">
      <c r="A1159" s="133" t="s">
        <v>7290</v>
      </c>
      <c r="B1159" s="134">
        <v>100128</v>
      </c>
      <c r="C1159" s="126" t="s">
        <v>3197</v>
      </c>
      <c r="D1159" s="134" t="s">
        <v>33</v>
      </c>
      <c r="E1159" s="135">
        <v>1629.95</v>
      </c>
      <c r="F1159" s="136">
        <v>0</v>
      </c>
      <c r="G1159" s="135">
        <v>1654.7</v>
      </c>
      <c r="H1159" s="136">
        <v>0</v>
      </c>
    </row>
    <row r="1160" spans="1:8" x14ac:dyDescent="0.25">
      <c r="A1160" s="133" t="s">
        <v>7294</v>
      </c>
      <c r="B1160" s="134">
        <v>102623</v>
      </c>
      <c r="C1160" s="126" t="s">
        <v>3015</v>
      </c>
      <c r="D1160" s="134" t="s">
        <v>33</v>
      </c>
      <c r="E1160" s="135">
        <v>823.41</v>
      </c>
      <c r="F1160" s="136">
        <v>0</v>
      </c>
      <c r="G1160" s="135">
        <v>887.38</v>
      </c>
      <c r="H1160" s="136">
        <v>0</v>
      </c>
    </row>
    <row r="1161" spans="1:8" x14ac:dyDescent="0.25">
      <c r="A1161" s="133" t="s">
        <v>7294</v>
      </c>
      <c r="B1161" s="134">
        <v>102607</v>
      </c>
      <c r="C1161" s="126" t="s">
        <v>3005</v>
      </c>
      <c r="D1161" s="134" t="s">
        <v>33</v>
      </c>
      <c r="E1161" s="135">
        <v>471.1</v>
      </c>
      <c r="F1161" s="136">
        <v>0</v>
      </c>
      <c r="G1161" s="135">
        <v>455.37</v>
      </c>
      <c r="H1161" s="136">
        <v>0</v>
      </c>
    </row>
    <row r="1162" spans="1:8" x14ac:dyDescent="0.25">
      <c r="A1162" s="133" t="s">
        <v>7294</v>
      </c>
      <c r="B1162" s="134">
        <v>102608</v>
      </c>
      <c r="C1162" s="126" t="s">
        <v>3006</v>
      </c>
      <c r="D1162" s="134" t="s">
        <v>33</v>
      </c>
      <c r="E1162" s="135">
        <v>1080.54</v>
      </c>
      <c r="F1162" s="136">
        <v>0</v>
      </c>
      <c r="G1162" s="135">
        <v>1040.4000000000001</v>
      </c>
      <c r="H1162" s="136">
        <v>0</v>
      </c>
    </row>
    <row r="1163" spans="1:8" x14ac:dyDescent="0.25">
      <c r="A1163" s="133" t="s">
        <v>7294</v>
      </c>
      <c r="B1163" s="134">
        <v>102609</v>
      </c>
      <c r="C1163" s="126" t="s">
        <v>3007</v>
      </c>
      <c r="D1163" s="134" t="s">
        <v>33</v>
      </c>
      <c r="E1163" s="135">
        <v>1227.5999999999999</v>
      </c>
      <c r="F1163" s="136">
        <v>0</v>
      </c>
      <c r="G1163" s="135">
        <v>1183.1300000000001</v>
      </c>
      <c r="H1163" s="136">
        <v>0</v>
      </c>
    </row>
    <row r="1164" spans="1:8" x14ac:dyDescent="0.25">
      <c r="A1164" s="133" t="s">
        <v>7294</v>
      </c>
      <c r="B1164" s="134">
        <v>102610</v>
      </c>
      <c r="C1164" s="126" t="s">
        <v>5134</v>
      </c>
      <c r="D1164" s="134" t="s">
        <v>33</v>
      </c>
      <c r="E1164" s="135">
        <v>2110.46</v>
      </c>
      <c r="F1164" s="136">
        <v>0</v>
      </c>
      <c r="G1164" s="135">
        <v>2030.51</v>
      </c>
      <c r="H1164" s="136">
        <v>0</v>
      </c>
    </row>
    <row r="1165" spans="1:8" x14ac:dyDescent="0.25">
      <c r="A1165" s="133" t="s">
        <v>7294</v>
      </c>
      <c r="B1165" s="134">
        <v>102622</v>
      </c>
      <c r="C1165" s="126" t="s">
        <v>3014</v>
      </c>
      <c r="D1165" s="134" t="s">
        <v>33</v>
      </c>
      <c r="E1165" s="135">
        <v>587.63</v>
      </c>
      <c r="F1165" s="136">
        <v>0</v>
      </c>
      <c r="G1165" s="135">
        <v>653.15</v>
      </c>
      <c r="H1165" s="136">
        <v>0</v>
      </c>
    </row>
    <row r="1166" spans="1:8" x14ac:dyDescent="0.25">
      <c r="A1166" s="133" t="s">
        <v>7294</v>
      </c>
      <c r="B1166" s="134">
        <v>102605</v>
      </c>
      <c r="C1166" s="126" t="s">
        <v>3003</v>
      </c>
      <c r="D1166" s="134" t="s">
        <v>33</v>
      </c>
      <c r="E1166" s="135">
        <v>285.52999999999997</v>
      </c>
      <c r="F1166" s="136">
        <v>0</v>
      </c>
      <c r="G1166" s="135">
        <v>276.38</v>
      </c>
      <c r="H1166" s="136">
        <v>0</v>
      </c>
    </row>
    <row r="1167" spans="1:8" x14ac:dyDescent="0.25">
      <c r="A1167" s="133" t="s">
        <v>7294</v>
      </c>
      <c r="B1167" s="134">
        <v>102606</v>
      </c>
      <c r="C1167" s="126" t="s">
        <v>3004</v>
      </c>
      <c r="D1167" s="134" t="s">
        <v>33</v>
      </c>
      <c r="E1167" s="135">
        <v>440.14</v>
      </c>
      <c r="F1167" s="136">
        <v>0</v>
      </c>
      <c r="G1167" s="135">
        <v>425.13</v>
      </c>
      <c r="H1167" s="136">
        <v>0</v>
      </c>
    </row>
    <row r="1168" spans="1:8" x14ac:dyDescent="0.25">
      <c r="A1168" s="133" t="s">
        <v>7294</v>
      </c>
      <c r="B1168" s="134">
        <v>102613</v>
      </c>
      <c r="C1168" s="126" t="s">
        <v>3009</v>
      </c>
      <c r="D1168" s="134" t="s">
        <v>33</v>
      </c>
      <c r="E1168" s="135">
        <v>660.67</v>
      </c>
      <c r="F1168" s="136">
        <v>0</v>
      </c>
      <c r="G1168" s="135">
        <v>636.99</v>
      </c>
      <c r="H1168" s="136">
        <v>0</v>
      </c>
    </row>
    <row r="1169" spans="1:8" x14ac:dyDescent="0.25">
      <c r="A1169" s="133" t="s">
        <v>7294</v>
      </c>
      <c r="B1169" s="134">
        <v>102619</v>
      </c>
      <c r="C1169" s="126" t="s">
        <v>3013</v>
      </c>
      <c r="D1169" s="134" t="s">
        <v>33</v>
      </c>
      <c r="E1169" s="135">
        <v>5626.45</v>
      </c>
      <c r="F1169" s="136">
        <v>7.6999999999999999E-2</v>
      </c>
      <c r="G1169" s="135">
        <v>5457.89</v>
      </c>
      <c r="H1169" s="136">
        <v>0</v>
      </c>
    </row>
    <row r="1170" spans="1:8" x14ac:dyDescent="0.25">
      <c r="A1170" s="133" t="s">
        <v>7294</v>
      </c>
      <c r="B1170" s="134">
        <v>102614</v>
      </c>
      <c r="C1170" s="126" t="s">
        <v>3010</v>
      </c>
      <c r="D1170" s="134" t="s">
        <v>33</v>
      </c>
      <c r="E1170" s="135">
        <v>1016.05</v>
      </c>
      <c r="F1170" s="136">
        <v>0</v>
      </c>
      <c r="G1170" s="135">
        <v>978.54</v>
      </c>
      <c r="H1170" s="136">
        <v>0</v>
      </c>
    </row>
    <row r="1171" spans="1:8" x14ac:dyDescent="0.25">
      <c r="A1171" s="133" t="s">
        <v>7294</v>
      </c>
      <c r="B1171" s="134">
        <v>102620</v>
      </c>
      <c r="C1171" s="126" t="s">
        <v>5138</v>
      </c>
      <c r="D1171" s="134" t="s">
        <v>33</v>
      </c>
      <c r="E1171" s="135">
        <v>8178.87</v>
      </c>
      <c r="F1171" s="136">
        <v>5.2999999999999999E-2</v>
      </c>
      <c r="G1171" s="135">
        <v>7902.24</v>
      </c>
      <c r="H1171" s="136">
        <v>0</v>
      </c>
    </row>
    <row r="1172" spans="1:8" x14ac:dyDescent="0.25">
      <c r="A1172" s="133" t="s">
        <v>7294</v>
      </c>
      <c r="B1172" s="134">
        <v>102615</v>
      </c>
      <c r="C1172" s="126" t="s">
        <v>3011</v>
      </c>
      <c r="D1172" s="134" t="s">
        <v>33</v>
      </c>
      <c r="E1172" s="135">
        <v>1275.1300000000001</v>
      </c>
      <c r="F1172" s="136">
        <v>0</v>
      </c>
      <c r="G1172" s="135">
        <v>1228.05</v>
      </c>
      <c r="H1172" s="136">
        <v>0</v>
      </c>
    </row>
    <row r="1173" spans="1:8" x14ac:dyDescent="0.25">
      <c r="A1173" s="133" t="s">
        <v>7294</v>
      </c>
      <c r="B1173" s="134">
        <v>102621</v>
      </c>
      <c r="C1173" s="126" t="s">
        <v>5139</v>
      </c>
      <c r="D1173" s="134" t="s">
        <v>33</v>
      </c>
      <c r="E1173" s="135">
        <v>12577.34</v>
      </c>
      <c r="F1173" s="136">
        <v>3.44E-2</v>
      </c>
      <c r="G1173" s="135">
        <v>12114.48</v>
      </c>
      <c r="H1173" s="136">
        <v>0</v>
      </c>
    </row>
    <row r="1174" spans="1:8" x14ac:dyDescent="0.25">
      <c r="A1174" s="133" t="s">
        <v>7294</v>
      </c>
      <c r="B1174" s="134">
        <v>102616</v>
      </c>
      <c r="C1174" s="126" t="s">
        <v>5136</v>
      </c>
      <c r="D1174" s="134" t="s">
        <v>33</v>
      </c>
      <c r="E1174" s="135">
        <v>1887.81</v>
      </c>
      <c r="F1174" s="136">
        <v>0</v>
      </c>
      <c r="G1174" s="135">
        <v>1816.95</v>
      </c>
      <c r="H1174" s="136">
        <v>0</v>
      </c>
    </row>
    <row r="1175" spans="1:8" x14ac:dyDescent="0.25">
      <c r="A1175" s="133" t="s">
        <v>7294</v>
      </c>
      <c r="B1175" s="134">
        <v>102611</v>
      </c>
      <c r="C1175" s="126" t="s">
        <v>3008</v>
      </c>
      <c r="D1175" s="134" t="s">
        <v>33</v>
      </c>
      <c r="E1175" s="135">
        <v>474.69</v>
      </c>
      <c r="F1175" s="136">
        <v>0</v>
      </c>
      <c r="G1175" s="135">
        <v>457.81</v>
      </c>
      <c r="H1175" s="136">
        <v>0</v>
      </c>
    </row>
    <row r="1176" spans="1:8" x14ac:dyDescent="0.25">
      <c r="A1176" s="133" t="s">
        <v>7294</v>
      </c>
      <c r="B1176" s="134">
        <v>102617</v>
      </c>
      <c r="C1176" s="126" t="s">
        <v>3012</v>
      </c>
      <c r="D1176" s="134" t="s">
        <v>33</v>
      </c>
      <c r="E1176" s="135">
        <v>3479.96</v>
      </c>
      <c r="F1176" s="136">
        <v>0.1245</v>
      </c>
      <c r="G1176" s="135">
        <v>3402.28</v>
      </c>
      <c r="H1176" s="136">
        <v>0</v>
      </c>
    </row>
    <row r="1177" spans="1:8" x14ac:dyDescent="0.25">
      <c r="A1177" s="133" t="s">
        <v>7294</v>
      </c>
      <c r="B1177" s="134">
        <v>102618</v>
      </c>
      <c r="C1177" s="126" t="s">
        <v>5137</v>
      </c>
      <c r="D1177" s="134" t="s">
        <v>33</v>
      </c>
      <c r="E1177" s="135">
        <v>4188.6499999999996</v>
      </c>
      <c r="F1177" s="136">
        <v>0.10340000000000001</v>
      </c>
      <c r="G1177" s="135">
        <v>4080.97</v>
      </c>
      <c r="H1177" s="136">
        <v>0</v>
      </c>
    </row>
    <row r="1178" spans="1:8" x14ac:dyDescent="0.25">
      <c r="A1178" s="133" t="s">
        <v>7294</v>
      </c>
      <c r="B1178" s="134">
        <v>102612</v>
      </c>
      <c r="C1178" s="126" t="s">
        <v>5135</v>
      </c>
      <c r="D1178" s="134" t="s">
        <v>33</v>
      </c>
      <c r="E1178" s="135">
        <v>681.69</v>
      </c>
      <c r="F1178" s="136">
        <v>0</v>
      </c>
      <c r="G1178" s="135">
        <v>656.4</v>
      </c>
      <c r="H1178" s="136">
        <v>0</v>
      </c>
    </row>
    <row r="1179" spans="1:8" x14ac:dyDescent="0.25">
      <c r="A1179" s="133" t="s">
        <v>7294</v>
      </c>
      <c r="B1179" s="134">
        <v>102603</v>
      </c>
      <c r="C1179" s="126" t="s">
        <v>3001</v>
      </c>
      <c r="D1179" s="134" t="s">
        <v>33</v>
      </c>
      <c r="E1179" s="135">
        <v>9.4600000000000009</v>
      </c>
      <c r="F1179" s="136">
        <v>0</v>
      </c>
      <c r="G1179" s="135">
        <v>14.75</v>
      </c>
      <c r="H1179" s="136">
        <v>0</v>
      </c>
    </row>
    <row r="1180" spans="1:8" x14ac:dyDescent="0.25">
      <c r="A1180" s="133" t="s">
        <v>7294</v>
      </c>
      <c r="B1180" s="134">
        <v>102587</v>
      </c>
      <c r="C1180" s="126" t="s">
        <v>2985</v>
      </c>
      <c r="D1180" s="134" t="s">
        <v>33</v>
      </c>
      <c r="E1180" s="135">
        <v>3.24</v>
      </c>
      <c r="F1180" s="136">
        <v>0</v>
      </c>
      <c r="G1180" s="135">
        <v>5.0599999999999996</v>
      </c>
      <c r="H1180" s="136">
        <v>0</v>
      </c>
    </row>
    <row r="1181" spans="1:8" x14ac:dyDescent="0.25">
      <c r="A1181" s="133" t="s">
        <v>7294</v>
      </c>
      <c r="B1181" s="134">
        <v>102589</v>
      </c>
      <c r="C1181" s="126" t="s">
        <v>2987</v>
      </c>
      <c r="D1181" s="134" t="s">
        <v>33</v>
      </c>
      <c r="E1181" s="135">
        <v>3.61</v>
      </c>
      <c r="F1181" s="136">
        <v>0</v>
      </c>
      <c r="G1181" s="135">
        <v>5.62</v>
      </c>
      <c r="H1181" s="136">
        <v>0</v>
      </c>
    </row>
    <row r="1182" spans="1:8" x14ac:dyDescent="0.25">
      <c r="A1182" s="133" t="s">
        <v>7294</v>
      </c>
      <c r="B1182" s="134">
        <v>102591</v>
      </c>
      <c r="C1182" s="126" t="s">
        <v>2989</v>
      </c>
      <c r="D1182" s="134" t="s">
        <v>33</v>
      </c>
      <c r="E1182" s="135">
        <v>3.97</v>
      </c>
      <c r="F1182" s="136">
        <v>0</v>
      </c>
      <c r="G1182" s="135">
        <v>6.2</v>
      </c>
      <c r="H1182" s="136">
        <v>0</v>
      </c>
    </row>
    <row r="1183" spans="1:8" x14ac:dyDescent="0.25">
      <c r="A1183" s="133" t="s">
        <v>7294</v>
      </c>
      <c r="B1183" s="134">
        <v>102593</v>
      </c>
      <c r="C1183" s="126" t="s">
        <v>2991</v>
      </c>
      <c r="D1183" s="134" t="s">
        <v>33</v>
      </c>
      <c r="E1183" s="135">
        <v>4.4800000000000004</v>
      </c>
      <c r="F1183" s="136">
        <v>0</v>
      </c>
      <c r="G1183" s="135">
        <v>7</v>
      </c>
      <c r="H1183" s="136">
        <v>0</v>
      </c>
    </row>
    <row r="1184" spans="1:8" x14ac:dyDescent="0.25">
      <c r="A1184" s="133" t="s">
        <v>7294</v>
      </c>
      <c r="B1184" s="134">
        <v>102595</v>
      </c>
      <c r="C1184" s="126" t="s">
        <v>2993</v>
      </c>
      <c r="D1184" s="134" t="s">
        <v>33</v>
      </c>
      <c r="E1184" s="135">
        <v>5.07</v>
      </c>
      <c r="F1184" s="136">
        <v>0</v>
      </c>
      <c r="G1184" s="135">
        <v>7.91</v>
      </c>
      <c r="H1184" s="136">
        <v>0</v>
      </c>
    </row>
    <row r="1185" spans="1:8" x14ac:dyDescent="0.25">
      <c r="A1185" s="133" t="s">
        <v>7294</v>
      </c>
      <c r="B1185" s="134">
        <v>102597</v>
      </c>
      <c r="C1185" s="126" t="s">
        <v>2995</v>
      </c>
      <c r="D1185" s="134" t="s">
        <v>33</v>
      </c>
      <c r="E1185" s="135">
        <v>5.8</v>
      </c>
      <c r="F1185" s="136">
        <v>0</v>
      </c>
      <c r="G1185" s="135">
        <v>9.0500000000000007</v>
      </c>
      <c r="H1185" s="136">
        <v>0</v>
      </c>
    </row>
    <row r="1186" spans="1:8" x14ac:dyDescent="0.25">
      <c r="A1186" s="133" t="s">
        <v>7294</v>
      </c>
      <c r="B1186" s="134">
        <v>102599</v>
      </c>
      <c r="C1186" s="126" t="s">
        <v>2997</v>
      </c>
      <c r="D1186" s="134" t="s">
        <v>33</v>
      </c>
      <c r="E1186" s="135">
        <v>6.52</v>
      </c>
      <c r="F1186" s="136">
        <v>0</v>
      </c>
      <c r="G1186" s="135">
        <v>10.18</v>
      </c>
      <c r="H1186" s="136">
        <v>0</v>
      </c>
    </row>
    <row r="1187" spans="1:8" x14ac:dyDescent="0.25">
      <c r="A1187" s="133" t="s">
        <v>7294</v>
      </c>
      <c r="B1187" s="134">
        <v>102601</v>
      </c>
      <c r="C1187" s="126" t="s">
        <v>2999</v>
      </c>
      <c r="D1187" s="134" t="s">
        <v>33</v>
      </c>
      <c r="E1187" s="135">
        <v>7.62</v>
      </c>
      <c r="F1187" s="136">
        <v>0</v>
      </c>
      <c r="G1187" s="135">
        <v>11.9</v>
      </c>
      <c r="H1187" s="136">
        <v>0</v>
      </c>
    </row>
    <row r="1188" spans="1:8" x14ac:dyDescent="0.25">
      <c r="A1188" s="133" t="s">
        <v>7294</v>
      </c>
      <c r="B1188" s="134">
        <v>102604</v>
      </c>
      <c r="C1188" s="126" t="s">
        <v>3002</v>
      </c>
      <c r="D1188" s="134" t="s">
        <v>33</v>
      </c>
      <c r="E1188" s="135">
        <v>10.91</v>
      </c>
      <c r="F1188" s="136">
        <v>0</v>
      </c>
      <c r="G1188" s="135">
        <v>17.010000000000002</v>
      </c>
      <c r="H1188" s="136">
        <v>0</v>
      </c>
    </row>
    <row r="1189" spans="1:8" x14ac:dyDescent="0.25">
      <c r="A1189" s="133" t="s">
        <v>7294</v>
      </c>
      <c r="B1189" s="134">
        <v>102588</v>
      </c>
      <c r="C1189" s="126" t="s">
        <v>2986</v>
      </c>
      <c r="D1189" s="134" t="s">
        <v>33</v>
      </c>
      <c r="E1189" s="135">
        <v>4.6900000000000004</v>
      </c>
      <c r="F1189" s="136">
        <v>0</v>
      </c>
      <c r="G1189" s="135">
        <v>7.31</v>
      </c>
      <c r="H1189" s="136">
        <v>0</v>
      </c>
    </row>
    <row r="1190" spans="1:8" x14ac:dyDescent="0.25">
      <c r="A1190" s="133" t="s">
        <v>7294</v>
      </c>
      <c r="B1190" s="134">
        <v>102590</v>
      </c>
      <c r="C1190" s="126" t="s">
        <v>2988</v>
      </c>
      <c r="D1190" s="134" t="s">
        <v>33</v>
      </c>
      <c r="E1190" s="135">
        <v>5.0599999999999996</v>
      </c>
      <c r="F1190" s="136">
        <v>0</v>
      </c>
      <c r="G1190" s="135">
        <v>7.89</v>
      </c>
      <c r="H1190" s="136">
        <v>0</v>
      </c>
    </row>
    <row r="1191" spans="1:8" x14ac:dyDescent="0.25">
      <c r="A1191" s="133" t="s">
        <v>7294</v>
      </c>
      <c r="B1191" s="134">
        <v>102592</v>
      </c>
      <c r="C1191" s="126" t="s">
        <v>2990</v>
      </c>
      <c r="D1191" s="134" t="s">
        <v>33</v>
      </c>
      <c r="E1191" s="135">
        <v>5.42</v>
      </c>
      <c r="F1191" s="136">
        <v>0</v>
      </c>
      <c r="G1191" s="135">
        <v>8.4499999999999993</v>
      </c>
      <c r="H1191" s="136">
        <v>0</v>
      </c>
    </row>
    <row r="1192" spans="1:8" x14ac:dyDescent="0.25">
      <c r="A1192" s="133" t="s">
        <v>7294</v>
      </c>
      <c r="B1192" s="134">
        <v>102594</v>
      </c>
      <c r="C1192" s="126" t="s">
        <v>2992</v>
      </c>
      <c r="D1192" s="134" t="s">
        <v>33</v>
      </c>
      <c r="E1192" s="135">
        <v>5.94</v>
      </c>
      <c r="F1192" s="136">
        <v>0</v>
      </c>
      <c r="G1192" s="135">
        <v>9.26</v>
      </c>
      <c r="H1192" s="136">
        <v>0</v>
      </c>
    </row>
    <row r="1193" spans="1:8" x14ac:dyDescent="0.25">
      <c r="A1193" s="133" t="s">
        <v>7294</v>
      </c>
      <c r="B1193" s="134">
        <v>102596</v>
      </c>
      <c r="C1193" s="126" t="s">
        <v>2994</v>
      </c>
      <c r="D1193" s="134" t="s">
        <v>33</v>
      </c>
      <c r="E1193" s="135">
        <v>6.52</v>
      </c>
      <c r="F1193" s="136">
        <v>0</v>
      </c>
      <c r="G1193" s="135">
        <v>10.17</v>
      </c>
      <c r="H1193" s="136">
        <v>0</v>
      </c>
    </row>
    <row r="1194" spans="1:8" x14ac:dyDescent="0.25">
      <c r="A1194" s="133" t="s">
        <v>7294</v>
      </c>
      <c r="B1194" s="134">
        <v>102598</v>
      </c>
      <c r="C1194" s="126" t="s">
        <v>2996</v>
      </c>
      <c r="D1194" s="134" t="s">
        <v>33</v>
      </c>
      <c r="E1194" s="135">
        <v>7.24</v>
      </c>
      <c r="F1194" s="136">
        <v>0</v>
      </c>
      <c r="G1194" s="135">
        <v>11.31</v>
      </c>
      <c r="H1194" s="136">
        <v>0</v>
      </c>
    </row>
    <row r="1195" spans="1:8" x14ac:dyDescent="0.25">
      <c r="A1195" s="133" t="s">
        <v>7294</v>
      </c>
      <c r="B1195" s="134">
        <v>102600</v>
      </c>
      <c r="C1195" s="126" t="s">
        <v>2998</v>
      </c>
      <c r="D1195" s="134" t="s">
        <v>33</v>
      </c>
      <c r="E1195" s="135">
        <v>7.98</v>
      </c>
      <c r="F1195" s="136">
        <v>0</v>
      </c>
      <c r="G1195" s="135">
        <v>12.45</v>
      </c>
      <c r="H1195" s="136">
        <v>0</v>
      </c>
    </row>
    <row r="1196" spans="1:8" x14ac:dyDescent="0.25">
      <c r="A1196" s="133" t="s">
        <v>7294</v>
      </c>
      <c r="B1196" s="134">
        <v>102602</v>
      </c>
      <c r="C1196" s="126" t="s">
        <v>3000</v>
      </c>
      <c r="D1196" s="134" t="s">
        <v>33</v>
      </c>
      <c r="E1196" s="135">
        <v>9.08</v>
      </c>
      <c r="F1196" s="136">
        <v>0</v>
      </c>
      <c r="G1196" s="135">
        <v>14.16</v>
      </c>
      <c r="H1196" s="136">
        <v>0</v>
      </c>
    </row>
    <row r="1197" spans="1:8" x14ac:dyDescent="0.25">
      <c r="A1197" s="133" t="s">
        <v>7295</v>
      </c>
      <c r="B1197" s="134">
        <v>103005</v>
      </c>
      <c r="C1197" s="126" t="s">
        <v>14790</v>
      </c>
      <c r="D1197" s="134" t="s">
        <v>33</v>
      </c>
      <c r="E1197" s="135">
        <v>599.28</v>
      </c>
      <c r="F1197" s="136">
        <v>0.31659999999999999</v>
      </c>
      <c r="G1197" s="135">
        <v>644.66999999999996</v>
      </c>
      <c r="H1197" s="136">
        <v>0</v>
      </c>
    </row>
    <row r="1198" spans="1:8" x14ac:dyDescent="0.25">
      <c r="A1198" s="133" t="s">
        <v>7295</v>
      </c>
      <c r="B1198" s="134">
        <v>103006</v>
      </c>
      <c r="C1198" s="126" t="s">
        <v>14791</v>
      </c>
      <c r="D1198" s="134" t="s">
        <v>33</v>
      </c>
      <c r="E1198" s="135">
        <v>762.38</v>
      </c>
      <c r="F1198" s="136">
        <v>0.31630000000000003</v>
      </c>
      <c r="G1198" s="135">
        <v>817.9</v>
      </c>
      <c r="H1198" s="136">
        <v>0</v>
      </c>
    </row>
    <row r="1199" spans="1:8" x14ac:dyDescent="0.25">
      <c r="A1199" s="133" t="s">
        <v>7295</v>
      </c>
      <c r="B1199" s="134">
        <v>103007</v>
      </c>
      <c r="C1199" s="126" t="s">
        <v>14792</v>
      </c>
      <c r="D1199" s="134" t="s">
        <v>33</v>
      </c>
      <c r="E1199" s="135">
        <v>1011.88</v>
      </c>
      <c r="F1199" s="136">
        <v>0.33989999999999998</v>
      </c>
      <c r="G1199" s="135">
        <v>1081.23</v>
      </c>
      <c r="H1199" s="136">
        <v>0</v>
      </c>
    </row>
    <row r="1200" spans="1:8" x14ac:dyDescent="0.25">
      <c r="A1200" s="133" t="s">
        <v>7295</v>
      </c>
      <c r="B1200" s="134">
        <v>103004</v>
      </c>
      <c r="C1200" s="126" t="s">
        <v>14793</v>
      </c>
      <c r="D1200" s="134" t="s">
        <v>22</v>
      </c>
      <c r="E1200" s="135">
        <v>0</v>
      </c>
      <c r="F1200" s="136"/>
      <c r="G1200" s="135">
        <v>0</v>
      </c>
      <c r="H1200" s="136"/>
    </row>
    <row r="1201" spans="1:8" x14ac:dyDescent="0.25">
      <c r="A1201" s="133" t="s">
        <v>7295</v>
      </c>
      <c r="B1201" s="134">
        <v>102989</v>
      </c>
      <c r="C1201" s="126" t="s">
        <v>14794</v>
      </c>
      <c r="D1201" s="134" t="s">
        <v>22</v>
      </c>
      <c r="E1201" s="135">
        <v>40.590000000000003</v>
      </c>
      <c r="F1201" s="136">
        <v>0.69920000000000004</v>
      </c>
      <c r="G1201" s="135">
        <v>45.41</v>
      </c>
      <c r="H1201" s="136">
        <v>0</v>
      </c>
    </row>
    <row r="1202" spans="1:8" x14ac:dyDescent="0.25">
      <c r="A1202" s="133" t="s">
        <v>7295</v>
      </c>
      <c r="B1202" s="134">
        <v>102990</v>
      </c>
      <c r="C1202" s="126" t="s">
        <v>14795</v>
      </c>
      <c r="D1202" s="134" t="s">
        <v>22</v>
      </c>
      <c r="E1202" s="135">
        <v>50.83</v>
      </c>
      <c r="F1202" s="136">
        <v>0.6825</v>
      </c>
      <c r="G1202" s="135">
        <v>57.15</v>
      </c>
      <c r="H1202" s="136">
        <v>0</v>
      </c>
    </row>
    <row r="1203" spans="1:8" x14ac:dyDescent="0.25">
      <c r="A1203" s="133" t="s">
        <v>7295</v>
      </c>
      <c r="B1203" s="134">
        <v>102991</v>
      </c>
      <c r="C1203" s="126" t="s">
        <v>14796</v>
      </c>
      <c r="D1203" s="134" t="s">
        <v>22</v>
      </c>
      <c r="E1203" s="135">
        <v>66.86</v>
      </c>
      <c r="F1203" s="136">
        <v>0.67859999999999998</v>
      </c>
      <c r="G1203" s="135">
        <v>75.22</v>
      </c>
      <c r="H1203" s="136">
        <v>0</v>
      </c>
    </row>
    <row r="1204" spans="1:8" x14ac:dyDescent="0.25">
      <c r="A1204" s="133" t="s">
        <v>7295</v>
      </c>
      <c r="B1204" s="134">
        <v>102992</v>
      </c>
      <c r="C1204" s="126" t="s">
        <v>14797</v>
      </c>
      <c r="D1204" s="134" t="s">
        <v>22</v>
      </c>
      <c r="E1204" s="135">
        <v>102.38</v>
      </c>
      <c r="F1204" s="136">
        <v>0.71899999999999997</v>
      </c>
      <c r="G1204" s="135">
        <v>108.98</v>
      </c>
      <c r="H1204" s="136">
        <v>0</v>
      </c>
    </row>
    <row r="1205" spans="1:8" x14ac:dyDescent="0.25">
      <c r="A1205" s="133" t="s">
        <v>7295</v>
      </c>
      <c r="B1205" s="134">
        <v>102993</v>
      </c>
      <c r="C1205" s="126" t="s">
        <v>14798</v>
      </c>
      <c r="D1205" s="134" t="s">
        <v>22</v>
      </c>
      <c r="E1205" s="135">
        <v>133.05000000000001</v>
      </c>
      <c r="F1205" s="136">
        <v>0.71560000000000001</v>
      </c>
      <c r="G1205" s="135">
        <v>141.79</v>
      </c>
      <c r="H1205" s="136">
        <v>0</v>
      </c>
    </row>
    <row r="1206" spans="1:8" x14ac:dyDescent="0.25">
      <c r="A1206" s="133" t="s">
        <v>7295</v>
      </c>
      <c r="B1206" s="134">
        <v>102994</v>
      </c>
      <c r="C1206" s="126" t="s">
        <v>14799</v>
      </c>
      <c r="D1206" s="134" t="s">
        <v>22</v>
      </c>
      <c r="E1206" s="135">
        <v>248.45</v>
      </c>
      <c r="F1206" s="136">
        <v>0.71619999999999995</v>
      </c>
      <c r="G1206" s="135">
        <v>264.87</v>
      </c>
      <c r="H1206" s="136">
        <v>0</v>
      </c>
    </row>
    <row r="1207" spans="1:8" x14ac:dyDescent="0.25">
      <c r="A1207" s="133" t="s">
        <v>7295</v>
      </c>
      <c r="B1207" s="134">
        <v>106017</v>
      </c>
      <c r="C1207" s="126" t="s">
        <v>14800</v>
      </c>
      <c r="D1207" s="134" t="s">
        <v>33</v>
      </c>
      <c r="E1207" s="135">
        <v>0</v>
      </c>
      <c r="F1207" s="136"/>
      <c r="G1207" s="135">
        <v>0</v>
      </c>
      <c r="H1207" s="136"/>
    </row>
    <row r="1208" spans="1:8" x14ac:dyDescent="0.25">
      <c r="A1208" s="133" t="s">
        <v>7295</v>
      </c>
      <c r="B1208" s="134">
        <v>105944</v>
      </c>
      <c r="C1208" s="126" t="s">
        <v>14801</v>
      </c>
      <c r="D1208" s="134" t="s">
        <v>1007</v>
      </c>
      <c r="E1208" s="135">
        <v>755.07</v>
      </c>
      <c r="F1208" s="136">
        <v>0</v>
      </c>
      <c r="G1208" s="135">
        <v>782.3</v>
      </c>
      <c r="H1208" s="136">
        <v>0</v>
      </c>
    </row>
    <row r="1209" spans="1:8" x14ac:dyDescent="0.25">
      <c r="A1209" s="133" t="s">
        <v>7295</v>
      </c>
      <c r="B1209" s="134">
        <v>106004</v>
      </c>
      <c r="C1209" s="126" t="s">
        <v>14802</v>
      </c>
      <c r="D1209" s="134" t="s">
        <v>22</v>
      </c>
      <c r="E1209" s="135">
        <v>163.85</v>
      </c>
      <c r="F1209" s="136">
        <v>4.1999999999999997E-3</v>
      </c>
      <c r="G1209" s="135">
        <v>189.5</v>
      </c>
      <c r="H1209" s="136">
        <v>0</v>
      </c>
    </row>
    <row r="1210" spans="1:8" x14ac:dyDescent="0.25">
      <c r="A1210" s="133" t="s">
        <v>7295</v>
      </c>
      <c r="B1210" s="134">
        <v>106005</v>
      </c>
      <c r="C1210" s="126" t="s">
        <v>14803</v>
      </c>
      <c r="D1210" s="134" t="s">
        <v>22</v>
      </c>
      <c r="E1210" s="135">
        <v>193.61</v>
      </c>
      <c r="F1210" s="136">
        <v>4.0000000000000001E-3</v>
      </c>
      <c r="G1210" s="135">
        <v>224.09</v>
      </c>
      <c r="H1210" s="136">
        <v>0</v>
      </c>
    </row>
    <row r="1211" spans="1:8" x14ac:dyDescent="0.25">
      <c r="A1211" s="133" t="s">
        <v>7295</v>
      </c>
      <c r="B1211" s="134">
        <v>106006</v>
      </c>
      <c r="C1211" s="126" t="s">
        <v>14804</v>
      </c>
      <c r="D1211" s="134" t="s">
        <v>22</v>
      </c>
      <c r="E1211" s="135">
        <v>230.88</v>
      </c>
      <c r="F1211" s="136">
        <v>4.3E-3</v>
      </c>
      <c r="G1211" s="135">
        <v>267.07</v>
      </c>
      <c r="H1211" s="136">
        <v>0</v>
      </c>
    </row>
    <row r="1212" spans="1:8" x14ac:dyDescent="0.25">
      <c r="A1212" s="133" t="s">
        <v>7295</v>
      </c>
      <c r="B1212" s="134">
        <v>106007</v>
      </c>
      <c r="C1212" s="126" t="s">
        <v>14805</v>
      </c>
      <c r="D1212" s="134" t="s">
        <v>22</v>
      </c>
      <c r="E1212" s="135">
        <v>263.16000000000003</v>
      </c>
      <c r="F1212" s="136">
        <v>4.3E-3</v>
      </c>
      <c r="G1212" s="135">
        <v>304.47000000000003</v>
      </c>
      <c r="H1212" s="136">
        <v>0</v>
      </c>
    </row>
    <row r="1213" spans="1:8" x14ac:dyDescent="0.25">
      <c r="A1213" s="133" t="s">
        <v>7295</v>
      </c>
      <c r="B1213" s="134">
        <v>106008</v>
      </c>
      <c r="C1213" s="126" t="s">
        <v>14806</v>
      </c>
      <c r="D1213" s="134" t="s">
        <v>22</v>
      </c>
      <c r="E1213" s="135">
        <v>295.42</v>
      </c>
      <c r="F1213" s="136">
        <v>4.3E-3</v>
      </c>
      <c r="G1213" s="135">
        <v>341.86</v>
      </c>
      <c r="H1213" s="136">
        <v>0</v>
      </c>
    </row>
    <row r="1214" spans="1:8" x14ac:dyDescent="0.25">
      <c r="A1214" s="133" t="s">
        <v>7295</v>
      </c>
      <c r="B1214" s="134">
        <v>106009</v>
      </c>
      <c r="C1214" s="126" t="s">
        <v>14807</v>
      </c>
      <c r="D1214" s="134" t="s">
        <v>22</v>
      </c>
      <c r="E1214" s="135">
        <v>364.96</v>
      </c>
      <c r="F1214" s="136">
        <v>4.4999999999999997E-3</v>
      </c>
      <c r="G1214" s="135">
        <v>422.24</v>
      </c>
      <c r="H1214" s="136">
        <v>0</v>
      </c>
    </row>
    <row r="1215" spans="1:8" x14ac:dyDescent="0.25">
      <c r="A1215" s="133" t="s">
        <v>7295</v>
      </c>
      <c r="B1215" s="134">
        <v>106010</v>
      </c>
      <c r="C1215" s="126" t="s">
        <v>14808</v>
      </c>
      <c r="D1215" s="134" t="s">
        <v>22</v>
      </c>
      <c r="E1215" s="135">
        <v>426.99</v>
      </c>
      <c r="F1215" s="136">
        <v>4.4000000000000003E-3</v>
      </c>
      <c r="G1215" s="135">
        <v>494.25</v>
      </c>
      <c r="H1215" s="136">
        <v>0</v>
      </c>
    </row>
    <row r="1216" spans="1:8" x14ac:dyDescent="0.25">
      <c r="A1216" s="133" t="s">
        <v>7295</v>
      </c>
      <c r="B1216" s="134">
        <v>106011</v>
      </c>
      <c r="C1216" s="126" t="s">
        <v>14809</v>
      </c>
      <c r="D1216" s="134" t="s">
        <v>22</v>
      </c>
      <c r="E1216" s="135">
        <v>800.81</v>
      </c>
      <c r="F1216" s="136">
        <v>6.0000000000000001E-3</v>
      </c>
      <c r="G1216" s="135">
        <v>865.29</v>
      </c>
      <c r="H1216" s="136">
        <v>0</v>
      </c>
    </row>
    <row r="1217" spans="1:8" x14ac:dyDescent="0.25">
      <c r="A1217" s="133" t="s">
        <v>7295</v>
      </c>
      <c r="B1217" s="134">
        <v>106013</v>
      </c>
      <c r="C1217" s="126" t="s">
        <v>14810</v>
      </c>
      <c r="D1217" s="134" t="s">
        <v>22</v>
      </c>
      <c r="E1217" s="135">
        <v>998.08</v>
      </c>
      <c r="F1217" s="136">
        <v>5.7000000000000002E-3</v>
      </c>
      <c r="G1217" s="135">
        <v>1082.52</v>
      </c>
      <c r="H1217" s="136">
        <v>0</v>
      </c>
    </row>
    <row r="1218" spans="1:8" x14ac:dyDescent="0.25">
      <c r="A1218" s="133" t="s">
        <v>7295</v>
      </c>
      <c r="B1218" s="134">
        <v>106012</v>
      </c>
      <c r="C1218" s="126" t="s">
        <v>14811</v>
      </c>
      <c r="D1218" s="134" t="s">
        <v>22</v>
      </c>
      <c r="E1218" s="135">
        <v>885.87</v>
      </c>
      <c r="F1218" s="136">
        <v>6.1000000000000004E-3</v>
      </c>
      <c r="G1218" s="135">
        <v>953.32</v>
      </c>
      <c r="H1218" s="136">
        <v>0</v>
      </c>
    </row>
    <row r="1219" spans="1:8" x14ac:dyDescent="0.25">
      <c r="A1219" s="133" t="s">
        <v>7295</v>
      </c>
      <c r="B1219" s="134">
        <v>106014</v>
      </c>
      <c r="C1219" s="126" t="s">
        <v>14812</v>
      </c>
      <c r="D1219" s="134" t="s">
        <v>22</v>
      </c>
      <c r="E1219" s="135">
        <v>1161.1199999999999</v>
      </c>
      <c r="F1219" s="136">
        <v>7.6E-3</v>
      </c>
      <c r="G1219" s="135">
        <v>1227.82</v>
      </c>
      <c r="H1219" s="136">
        <v>0</v>
      </c>
    </row>
    <row r="1220" spans="1:8" x14ac:dyDescent="0.25">
      <c r="A1220" s="133" t="s">
        <v>7295</v>
      </c>
      <c r="B1220" s="134">
        <v>106015</v>
      </c>
      <c r="C1220" s="126" t="s">
        <v>14813</v>
      </c>
      <c r="D1220" s="134" t="s">
        <v>22</v>
      </c>
      <c r="E1220" s="135">
        <v>1374.75</v>
      </c>
      <c r="F1220" s="136">
        <v>6.7999999999999996E-3</v>
      </c>
      <c r="G1220" s="135">
        <v>1467.4</v>
      </c>
      <c r="H1220" s="136">
        <v>0</v>
      </c>
    </row>
    <row r="1221" spans="1:8" x14ac:dyDescent="0.25">
      <c r="A1221" s="133" t="s">
        <v>7295</v>
      </c>
      <c r="B1221" s="134">
        <v>106016</v>
      </c>
      <c r="C1221" s="126" t="s">
        <v>14814</v>
      </c>
      <c r="D1221" s="134" t="s">
        <v>22</v>
      </c>
      <c r="E1221" s="135">
        <v>1602.97</v>
      </c>
      <c r="F1221" s="136">
        <v>6.3E-3</v>
      </c>
      <c r="G1221" s="135">
        <v>1721.73</v>
      </c>
      <c r="H1221" s="136">
        <v>0</v>
      </c>
    </row>
    <row r="1222" spans="1:8" x14ac:dyDescent="0.25">
      <c r="A1222" s="133" t="s">
        <v>7295</v>
      </c>
      <c r="B1222" s="134">
        <v>106003</v>
      </c>
      <c r="C1222" s="126" t="s">
        <v>14815</v>
      </c>
      <c r="D1222" s="134" t="s">
        <v>22</v>
      </c>
      <c r="E1222" s="135">
        <v>166.47</v>
      </c>
      <c r="F1222" s="136">
        <v>0</v>
      </c>
      <c r="G1222" s="135">
        <v>168.94</v>
      </c>
      <c r="H1222" s="136">
        <v>0</v>
      </c>
    </row>
    <row r="1223" spans="1:8" x14ac:dyDescent="0.25">
      <c r="A1223" s="133" t="s">
        <v>7295</v>
      </c>
      <c r="B1223" s="134">
        <v>105997</v>
      </c>
      <c r="C1223" s="126" t="s">
        <v>14816</v>
      </c>
      <c r="D1223" s="134" t="s">
        <v>22</v>
      </c>
      <c r="E1223" s="135">
        <v>91</v>
      </c>
      <c r="F1223" s="136">
        <v>0</v>
      </c>
      <c r="G1223" s="135">
        <v>92.51</v>
      </c>
      <c r="H1223" s="136">
        <v>0</v>
      </c>
    </row>
    <row r="1224" spans="1:8" x14ac:dyDescent="0.25">
      <c r="A1224" s="133" t="s">
        <v>7295</v>
      </c>
      <c r="B1224" s="134">
        <v>105998</v>
      </c>
      <c r="C1224" s="126" t="s">
        <v>14817</v>
      </c>
      <c r="D1224" s="134" t="s">
        <v>22</v>
      </c>
      <c r="E1224" s="135">
        <v>100.86</v>
      </c>
      <c r="F1224" s="136">
        <v>0</v>
      </c>
      <c r="G1224" s="135">
        <v>102.5</v>
      </c>
      <c r="H1224" s="136">
        <v>0</v>
      </c>
    </row>
    <row r="1225" spans="1:8" x14ac:dyDescent="0.25">
      <c r="A1225" s="133" t="s">
        <v>7295</v>
      </c>
      <c r="B1225" s="134">
        <v>105999</v>
      </c>
      <c r="C1225" s="126" t="s">
        <v>14818</v>
      </c>
      <c r="D1225" s="134" t="s">
        <v>22</v>
      </c>
      <c r="E1225" s="135">
        <v>114.8</v>
      </c>
      <c r="F1225" s="136">
        <v>0</v>
      </c>
      <c r="G1225" s="135">
        <v>116.61</v>
      </c>
      <c r="H1225" s="136">
        <v>0</v>
      </c>
    </row>
    <row r="1226" spans="1:8" x14ac:dyDescent="0.25">
      <c r="A1226" s="133" t="s">
        <v>7295</v>
      </c>
      <c r="B1226" s="134">
        <v>106000</v>
      </c>
      <c r="C1226" s="126" t="s">
        <v>14819</v>
      </c>
      <c r="D1226" s="134" t="s">
        <v>22</v>
      </c>
      <c r="E1226" s="135">
        <v>128.72999999999999</v>
      </c>
      <c r="F1226" s="136">
        <v>0</v>
      </c>
      <c r="G1226" s="135">
        <v>130.72999999999999</v>
      </c>
      <c r="H1226" s="136">
        <v>0</v>
      </c>
    </row>
    <row r="1227" spans="1:8" x14ac:dyDescent="0.25">
      <c r="A1227" s="133" t="s">
        <v>7295</v>
      </c>
      <c r="B1227" s="134">
        <v>106001</v>
      </c>
      <c r="C1227" s="126" t="s">
        <v>14820</v>
      </c>
      <c r="D1227" s="134" t="s">
        <v>22</v>
      </c>
      <c r="E1227" s="135">
        <v>138.59</v>
      </c>
      <c r="F1227" s="136">
        <v>0</v>
      </c>
      <c r="G1227" s="135">
        <v>140.72</v>
      </c>
      <c r="H1227" s="136">
        <v>0</v>
      </c>
    </row>
    <row r="1228" spans="1:8" x14ac:dyDescent="0.25">
      <c r="A1228" s="133" t="s">
        <v>7295</v>
      </c>
      <c r="B1228" s="134">
        <v>106002</v>
      </c>
      <c r="C1228" s="126" t="s">
        <v>14821</v>
      </c>
      <c r="D1228" s="134" t="s">
        <v>22</v>
      </c>
      <c r="E1228" s="135">
        <v>152.53</v>
      </c>
      <c r="F1228" s="136">
        <v>0</v>
      </c>
      <c r="G1228" s="135">
        <v>154.83000000000001</v>
      </c>
      <c r="H1228" s="136">
        <v>0</v>
      </c>
    </row>
    <row r="1229" spans="1:8" x14ac:dyDescent="0.25">
      <c r="A1229" s="133" t="s">
        <v>7295</v>
      </c>
      <c r="B1229" s="134">
        <v>105992</v>
      </c>
      <c r="C1229" s="126" t="s">
        <v>14822</v>
      </c>
      <c r="D1229" s="134" t="s">
        <v>22</v>
      </c>
      <c r="E1229" s="135">
        <v>95.36</v>
      </c>
      <c r="F1229" s="136">
        <v>0</v>
      </c>
      <c r="G1229" s="135">
        <v>102.21</v>
      </c>
      <c r="H1229" s="136">
        <v>0</v>
      </c>
    </row>
    <row r="1230" spans="1:8" x14ac:dyDescent="0.25">
      <c r="A1230" s="133" t="s">
        <v>7295</v>
      </c>
      <c r="B1230" s="134">
        <v>105993</v>
      </c>
      <c r="C1230" s="126" t="s">
        <v>14823</v>
      </c>
      <c r="D1230" s="134" t="s">
        <v>22</v>
      </c>
      <c r="E1230" s="135">
        <v>114.47</v>
      </c>
      <c r="F1230" s="136">
        <v>0</v>
      </c>
      <c r="G1230" s="135">
        <v>122.63</v>
      </c>
      <c r="H1230" s="136">
        <v>0</v>
      </c>
    </row>
    <row r="1231" spans="1:8" x14ac:dyDescent="0.25">
      <c r="A1231" s="133" t="s">
        <v>7295</v>
      </c>
      <c r="B1231" s="134">
        <v>105994</v>
      </c>
      <c r="C1231" s="126" t="s">
        <v>14824</v>
      </c>
      <c r="D1231" s="134" t="s">
        <v>22</v>
      </c>
      <c r="E1231" s="135">
        <v>140.33000000000001</v>
      </c>
      <c r="F1231" s="136">
        <v>0</v>
      </c>
      <c r="G1231" s="135">
        <v>150.28</v>
      </c>
      <c r="H1231" s="136">
        <v>0</v>
      </c>
    </row>
    <row r="1232" spans="1:8" x14ac:dyDescent="0.25">
      <c r="A1232" s="133" t="s">
        <v>7295</v>
      </c>
      <c r="B1232" s="134">
        <v>105995</v>
      </c>
      <c r="C1232" s="126" t="s">
        <v>14825</v>
      </c>
      <c r="D1232" s="134" t="s">
        <v>22</v>
      </c>
      <c r="E1232" s="135">
        <v>166.27</v>
      </c>
      <c r="F1232" s="136">
        <v>0</v>
      </c>
      <c r="G1232" s="135">
        <v>178</v>
      </c>
      <c r="H1232" s="136">
        <v>0</v>
      </c>
    </row>
    <row r="1233" spans="1:8" x14ac:dyDescent="0.25">
      <c r="A1233" s="133" t="s">
        <v>7295</v>
      </c>
      <c r="B1233" s="134">
        <v>105996</v>
      </c>
      <c r="C1233" s="126" t="s">
        <v>14826</v>
      </c>
      <c r="D1233" s="134" t="s">
        <v>22</v>
      </c>
      <c r="E1233" s="135">
        <v>179.79</v>
      </c>
      <c r="F1233" s="136">
        <v>0</v>
      </c>
      <c r="G1233" s="135">
        <v>192.45</v>
      </c>
      <c r="H1233" s="136">
        <v>0</v>
      </c>
    </row>
    <row r="1234" spans="1:8" x14ac:dyDescent="0.25">
      <c r="A1234" s="133" t="s">
        <v>7295</v>
      </c>
      <c r="B1234" s="134">
        <v>105988</v>
      </c>
      <c r="C1234" s="126" t="s">
        <v>14827</v>
      </c>
      <c r="D1234" s="134" t="s">
        <v>22</v>
      </c>
      <c r="E1234" s="135">
        <v>62.74</v>
      </c>
      <c r="F1234" s="136">
        <v>0</v>
      </c>
      <c r="G1234" s="135">
        <v>67.34</v>
      </c>
      <c r="H1234" s="136">
        <v>0</v>
      </c>
    </row>
    <row r="1235" spans="1:8" x14ac:dyDescent="0.25">
      <c r="A1235" s="133" t="s">
        <v>7295</v>
      </c>
      <c r="B1235" s="134">
        <v>105989</v>
      </c>
      <c r="C1235" s="126" t="s">
        <v>14828</v>
      </c>
      <c r="D1235" s="134" t="s">
        <v>22</v>
      </c>
      <c r="E1235" s="135">
        <v>69.5</v>
      </c>
      <c r="F1235" s="136">
        <v>0</v>
      </c>
      <c r="G1235" s="135">
        <v>74.56</v>
      </c>
      <c r="H1235" s="136">
        <v>0</v>
      </c>
    </row>
    <row r="1236" spans="1:8" x14ac:dyDescent="0.25">
      <c r="A1236" s="133" t="s">
        <v>7295</v>
      </c>
      <c r="B1236" s="134">
        <v>105990</v>
      </c>
      <c r="C1236" s="126" t="s">
        <v>14829</v>
      </c>
      <c r="D1236" s="134" t="s">
        <v>22</v>
      </c>
      <c r="E1236" s="135">
        <v>79.05</v>
      </c>
      <c r="F1236" s="136">
        <v>0</v>
      </c>
      <c r="G1236" s="135">
        <v>84.77</v>
      </c>
      <c r="H1236" s="136">
        <v>0</v>
      </c>
    </row>
    <row r="1237" spans="1:8" x14ac:dyDescent="0.25">
      <c r="A1237" s="133" t="s">
        <v>7295</v>
      </c>
      <c r="B1237" s="134">
        <v>105991</v>
      </c>
      <c r="C1237" s="126" t="s">
        <v>14830</v>
      </c>
      <c r="D1237" s="134" t="s">
        <v>22</v>
      </c>
      <c r="E1237" s="135">
        <v>88.6</v>
      </c>
      <c r="F1237" s="136">
        <v>0</v>
      </c>
      <c r="G1237" s="135">
        <v>94.99</v>
      </c>
      <c r="H1237" s="136">
        <v>0</v>
      </c>
    </row>
    <row r="1238" spans="1:8" x14ac:dyDescent="0.25">
      <c r="A1238" s="133" t="s">
        <v>7295</v>
      </c>
      <c r="B1238" s="134">
        <v>105987</v>
      </c>
      <c r="C1238" s="126" t="s">
        <v>14831</v>
      </c>
      <c r="D1238" s="134" t="s">
        <v>22</v>
      </c>
      <c r="E1238" s="135">
        <v>108.88</v>
      </c>
      <c r="F1238" s="136">
        <v>0</v>
      </c>
      <c r="G1238" s="135">
        <v>116.65</v>
      </c>
      <c r="H1238" s="136">
        <v>0</v>
      </c>
    </row>
    <row r="1239" spans="1:8" x14ac:dyDescent="0.25">
      <c r="A1239" s="133" t="s">
        <v>7295</v>
      </c>
      <c r="B1239" s="134">
        <v>105986</v>
      </c>
      <c r="C1239" s="126" t="s">
        <v>14832</v>
      </c>
      <c r="D1239" s="134" t="s">
        <v>22</v>
      </c>
      <c r="E1239" s="135">
        <v>135.91999999999999</v>
      </c>
      <c r="F1239" s="136">
        <v>0</v>
      </c>
      <c r="G1239" s="135">
        <v>145.56</v>
      </c>
      <c r="H1239" s="136">
        <v>0</v>
      </c>
    </row>
    <row r="1240" spans="1:8" x14ac:dyDescent="0.25">
      <c r="A1240" s="133" t="s">
        <v>7295</v>
      </c>
      <c r="B1240" s="134">
        <v>106019</v>
      </c>
      <c r="C1240" s="126" t="s">
        <v>14833</v>
      </c>
      <c r="D1240" s="134" t="s">
        <v>33</v>
      </c>
      <c r="E1240" s="135">
        <v>0</v>
      </c>
      <c r="F1240" s="136"/>
      <c r="G1240" s="135">
        <v>0</v>
      </c>
      <c r="H1240" s="136"/>
    </row>
    <row r="1241" spans="1:8" x14ac:dyDescent="0.25">
      <c r="A1241" s="133" t="s">
        <v>7295</v>
      </c>
      <c r="B1241" s="134">
        <v>103001</v>
      </c>
      <c r="C1241" s="126" t="s">
        <v>14834</v>
      </c>
      <c r="D1241" s="134" t="s">
        <v>33</v>
      </c>
      <c r="E1241" s="135">
        <v>204.57</v>
      </c>
      <c r="F1241" s="136">
        <v>0.92759999999999998</v>
      </c>
      <c r="G1241" s="135">
        <v>209.44</v>
      </c>
      <c r="H1241" s="136">
        <v>0</v>
      </c>
    </row>
    <row r="1242" spans="1:8" x14ac:dyDescent="0.25">
      <c r="A1242" s="133" t="s">
        <v>7295</v>
      </c>
      <c r="B1242" s="134">
        <v>103002</v>
      </c>
      <c r="C1242" s="126" t="s">
        <v>14835</v>
      </c>
      <c r="D1242" s="134" t="s">
        <v>33</v>
      </c>
      <c r="E1242" s="135">
        <v>256.60000000000002</v>
      </c>
      <c r="F1242" s="136">
        <v>0.93979999999999997</v>
      </c>
      <c r="G1242" s="135">
        <v>261.67</v>
      </c>
      <c r="H1242" s="136">
        <v>0</v>
      </c>
    </row>
    <row r="1243" spans="1:8" x14ac:dyDescent="0.25">
      <c r="A1243" s="133" t="s">
        <v>7295</v>
      </c>
      <c r="B1243" s="134">
        <v>103003</v>
      </c>
      <c r="C1243" s="126" t="s">
        <v>14836</v>
      </c>
      <c r="D1243" s="134" t="s">
        <v>33</v>
      </c>
      <c r="E1243" s="135">
        <v>360.61</v>
      </c>
      <c r="F1243" s="136">
        <v>0.95379999999999998</v>
      </c>
      <c r="G1243" s="135">
        <v>366.1</v>
      </c>
      <c r="H1243" s="136">
        <v>0</v>
      </c>
    </row>
    <row r="1244" spans="1:8" x14ac:dyDescent="0.25">
      <c r="A1244" s="133" t="s">
        <v>7295</v>
      </c>
      <c r="B1244" s="134">
        <v>106018</v>
      </c>
      <c r="C1244" s="126" t="s">
        <v>14837</v>
      </c>
      <c r="D1244" s="134" t="s">
        <v>33</v>
      </c>
      <c r="E1244" s="135">
        <v>0</v>
      </c>
      <c r="F1244" s="136"/>
      <c r="G1244" s="135">
        <v>0</v>
      </c>
      <c r="H1244" s="136"/>
    </row>
    <row r="1245" spans="1:8" x14ac:dyDescent="0.25">
      <c r="A1245" s="133" t="s">
        <v>7295</v>
      </c>
      <c r="B1245" s="134">
        <v>105945</v>
      </c>
      <c r="C1245" s="126" t="s">
        <v>14838</v>
      </c>
      <c r="D1245" s="134" t="s">
        <v>144</v>
      </c>
      <c r="E1245" s="135">
        <v>7.18</v>
      </c>
      <c r="F1245" s="136">
        <v>0</v>
      </c>
      <c r="G1245" s="135">
        <v>9.64</v>
      </c>
      <c r="H1245" s="136">
        <v>0</v>
      </c>
    </row>
    <row r="1246" spans="1:8" x14ac:dyDescent="0.25">
      <c r="A1246" s="133" t="s">
        <v>7296</v>
      </c>
      <c r="B1246" s="134">
        <v>98522</v>
      </c>
      <c r="C1246" s="126" t="s">
        <v>4165</v>
      </c>
      <c r="D1246" s="134" t="s">
        <v>22</v>
      </c>
      <c r="E1246" s="135">
        <v>153.72</v>
      </c>
      <c r="F1246" s="136">
        <v>0</v>
      </c>
      <c r="G1246" s="135">
        <v>178.61</v>
      </c>
      <c r="H1246" s="136">
        <v>0</v>
      </c>
    </row>
    <row r="1247" spans="1:8" x14ac:dyDescent="0.25">
      <c r="A1247" s="133" t="s">
        <v>7296</v>
      </c>
      <c r="B1247" s="134">
        <v>98523</v>
      </c>
      <c r="C1247" s="126" t="s">
        <v>7297</v>
      </c>
      <c r="D1247" s="134" t="s">
        <v>22</v>
      </c>
      <c r="E1247" s="135">
        <v>0</v>
      </c>
      <c r="F1247" s="136"/>
      <c r="G1247" s="135">
        <v>0</v>
      </c>
      <c r="H1247" s="136"/>
    </row>
    <row r="1248" spans="1:8" x14ac:dyDescent="0.25">
      <c r="A1248" s="133" t="s">
        <v>7296</v>
      </c>
      <c r="B1248" s="134">
        <v>102364</v>
      </c>
      <c r="C1248" s="126" t="s">
        <v>7076</v>
      </c>
      <c r="D1248" s="134" t="s">
        <v>144</v>
      </c>
      <c r="E1248" s="135">
        <v>190.58</v>
      </c>
      <c r="F1248" s="136">
        <v>0.44059999999999999</v>
      </c>
      <c r="G1248" s="135">
        <v>212.79</v>
      </c>
      <c r="H1248" s="136">
        <v>0</v>
      </c>
    </row>
    <row r="1249" spans="1:8" x14ac:dyDescent="0.25">
      <c r="A1249" s="133" t="s">
        <v>7296</v>
      </c>
      <c r="B1249" s="134">
        <v>102363</v>
      </c>
      <c r="C1249" s="126" t="s">
        <v>7075</v>
      </c>
      <c r="D1249" s="134" t="s">
        <v>144</v>
      </c>
      <c r="E1249" s="135">
        <v>169.84</v>
      </c>
      <c r="F1249" s="136">
        <v>0.49440000000000001</v>
      </c>
      <c r="G1249" s="135">
        <v>191.1</v>
      </c>
      <c r="H1249" s="136">
        <v>0</v>
      </c>
    </row>
    <row r="1250" spans="1:8" x14ac:dyDescent="0.25">
      <c r="A1250" s="133" t="s">
        <v>7296</v>
      </c>
      <c r="B1250" s="134">
        <v>102362</v>
      </c>
      <c r="C1250" s="126" t="s">
        <v>7074</v>
      </c>
      <c r="D1250" s="134" t="s">
        <v>144</v>
      </c>
      <c r="E1250" s="135">
        <v>158.5</v>
      </c>
      <c r="F1250" s="136">
        <v>0.52980000000000005</v>
      </c>
      <c r="G1250" s="135">
        <v>179.44</v>
      </c>
      <c r="H1250" s="136">
        <v>0</v>
      </c>
    </row>
    <row r="1251" spans="1:8" x14ac:dyDescent="0.25">
      <c r="A1251" s="133" t="s">
        <v>7296</v>
      </c>
      <c r="B1251" s="134">
        <v>101196</v>
      </c>
      <c r="C1251" s="126" t="s">
        <v>7298</v>
      </c>
      <c r="D1251" s="134" t="s">
        <v>22</v>
      </c>
      <c r="E1251" s="135">
        <v>0</v>
      </c>
      <c r="F1251" s="136"/>
      <c r="G1251" s="135">
        <v>0</v>
      </c>
      <c r="H1251" s="136"/>
    </row>
    <row r="1252" spans="1:8" x14ac:dyDescent="0.25">
      <c r="A1252" s="133" t="s">
        <v>7296</v>
      </c>
      <c r="B1252" s="134">
        <v>101195</v>
      </c>
      <c r="C1252" s="126" t="s">
        <v>7299</v>
      </c>
      <c r="D1252" s="134" t="s">
        <v>22</v>
      </c>
      <c r="E1252" s="135">
        <v>0</v>
      </c>
      <c r="F1252" s="136"/>
      <c r="G1252" s="135">
        <v>0</v>
      </c>
      <c r="H1252" s="136"/>
    </row>
    <row r="1253" spans="1:8" x14ac:dyDescent="0.25">
      <c r="A1253" s="133" t="s">
        <v>7296</v>
      </c>
      <c r="B1253" s="134">
        <v>101193</v>
      </c>
      <c r="C1253" s="126" t="s">
        <v>4154</v>
      </c>
      <c r="D1253" s="134" t="s">
        <v>22</v>
      </c>
      <c r="E1253" s="135">
        <v>57.38</v>
      </c>
      <c r="F1253" s="136">
        <v>0</v>
      </c>
      <c r="G1253" s="135">
        <v>66.25</v>
      </c>
      <c r="H1253" s="136">
        <v>0</v>
      </c>
    </row>
    <row r="1254" spans="1:8" x14ac:dyDescent="0.25">
      <c r="A1254" s="133" t="s">
        <v>7296</v>
      </c>
      <c r="B1254" s="134">
        <v>101192</v>
      </c>
      <c r="C1254" s="126" t="s">
        <v>4153</v>
      </c>
      <c r="D1254" s="134" t="s">
        <v>22</v>
      </c>
      <c r="E1254" s="135">
        <v>63.12</v>
      </c>
      <c r="F1254" s="136">
        <v>0</v>
      </c>
      <c r="G1254" s="135">
        <v>72.510000000000005</v>
      </c>
      <c r="H1254" s="136">
        <v>0</v>
      </c>
    </row>
    <row r="1255" spans="1:8" x14ac:dyDescent="0.25">
      <c r="A1255" s="133" t="s">
        <v>7296</v>
      </c>
      <c r="B1255" s="134">
        <v>101194</v>
      </c>
      <c r="C1255" s="126" t="s">
        <v>4155</v>
      </c>
      <c r="D1255" s="134" t="s">
        <v>22</v>
      </c>
      <c r="E1255" s="135">
        <v>57.69</v>
      </c>
      <c r="F1255" s="136">
        <v>0</v>
      </c>
      <c r="G1255" s="135">
        <v>66.58</v>
      </c>
      <c r="H1255" s="136">
        <v>0</v>
      </c>
    </row>
    <row r="1256" spans="1:8" x14ac:dyDescent="0.25">
      <c r="A1256" s="133" t="s">
        <v>7296</v>
      </c>
      <c r="B1256" s="134">
        <v>101190</v>
      </c>
      <c r="C1256" s="126" t="s">
        <v>4151</v>
      </c>
      <c r="D1256" s="134" t="s">
        <v>22</v>
      </c>
      <c r="E1256" s="135">
        <v>62.81</v>
      </c>
      <c r="F1256" s="136">
        <v>0</v>
      </c>
      <c r="G1256" s="135">
        <v>71.260000000000005</v>
      </c>
      <c r="H1256" s="136">
        <v>0</v>
      </c>
    </row>
    <row r="1257" spans="1:8" x14ac:dyDescent="0.25">
      <c r="A1257" s="133" t="s">
        <v>7296</v>
      </c>
      <c r="B1257" s="134">
        <v>101189</v>
      </c>
      <c r="C1257" s="126" t="s">
        <v>4150</v>
      </c>
      <c r="D1257" s="134" t="s">
        <v>22</v>
      </c>
      <c r="E1257" s="135">
        <v>63.44</v>
      </c>
      <c r="F1257" s="136">
        <v>0</v>
      </c>
      <c r="G1257" s="135">
        <v>71.930000000000007</v>
      </c>
      <c r="H1257" s="136">
        <v>0</v>
      </c>
    </row>
    <row r="1258" spans="1:8" x14ac:dyDescent="0.25">
      <c r="A1258" s="133" t="s">
        <v>7296</v>
      </c>
      <c r="B1258" s="134">
        <v>101191</v>
      </c>
      <c r="C1258" s="126" t="s">
        <v>4152</v>
      </c>
      <c r="D1258" s="134" t="s">
        <v>22</v>
      </c>
      <c r="E1258" s="135">
        <v>63.12</v>
      </c>
      <c r="F1258" s="136">
        <v>0</v>
      </c>
      <c r="G1258" s="135">
        <v>71.59</v>
      </c>
      <c r="H1258" s="136">
        <v>0</v>
      </c>
    </row>
    <row r="1259" spans="1:8" x14ac:dyDescent="0.25">
      <c r="A1259" s="133" t="s">
        <v>7296</v>
      </c>
      <c r="B1259" s="134">
        <v>101198</v>
      </c>
      <c r="C1259" s="126" t="s">
        <v>4157</v>
      </c>
      <c r="D1259" s="134" t="s">
        <v>22</v>
      </c>
      <c r="E1259" s="135">
        <v>85.54</v>
      </c>
      <c r="F1259" s="136">
        <v>0</v>
      </c>
      <c r="G1259" s="135">
        <v>101.25</v>
      </c>
      <c r="H1259" s="136">
        <v>0</v>
      </c>
    </row>
    <row r="1260" spans="1:8" x14ac:dyDescent="0.25">
      <c r="A1260" s="133" t="s">
        <v>7296</v>
      </c>
      <c r="B1260" s="134">
        <v>101197</v>
      </c>
      <c r="C1260" s="126" t="s">
        <v>4156</v>
      </c>
      <c r="D1260" s="134" t="s">
        <v>22</v>
      </c>
      <c r="E1260" s="135">
        <v>118.64</v>
      </c>
      <c r="F1260" s="136">
        <v>0</v>
      </c>
      <c r="G1260" s="135">
        <v>133.08000000000001</v>
      </c>
      <c r="H1260" s="136">
        <v>0</v>
      </c>
    </row>
    <row r="1261" spans="1:8" x14ac:dyDescent="0.25">
      <c r="A1261" s="133" t="s">
        <v>7296</v>
      </c>
      <c r="B1261" s="134">
        <v>101199</v>
      </c>
      <c r="C1261" s="126" t="s">
        <v>4158</v>
      </c>
      <c r="D1261" s="134" t="s">
        <v>22</v>
      </c>
      <c r="E1261" s="135">
        <v>86.32</v>
      </c>
      <c r="F1261" s="136">
        <v>0</v>
      </c>
      <c r="G1261" s="135">
        <v>102.07</v>
      </c>
      <c r="H1261" s="136">
        <v>0</v>
      </c>
    </row>
    <row r="1262" spans="1:8" x14ac:dyDescent="0.25">
      <c r="A1262" s="133" t="s">
        <v>7296</v>
      </c>
      <c r="B1262" s="134">
        <v>101203</v>
      </c>
      <c r="C1262" s="126" t="s">
        <v>4162</v>
      </c>
      <c r="D1262" s="134" t="s">
        <v>22</v>
      </c>
      <c r="E1262" s="135">
        <v>43.95</v>
      </c>
      <c r="F1262" s="136">
        <v>0</v>
      </c>
      <c r="G1262" s="135">
        <v>51.28</v>
      </c>
      <c r="H1262" s="136">
        <v>0</v>
      </c>
    </row>
    <row r="1263" spans="1:8" x14ac:dyDescent="0.25">
      <c r="A1263" s="133" t="s">
        <v>7296</v>
      </c>
      <c r="B1263" s="134">
        <v>101202</v>
      </c>
      <c r="C1263" s="126" t="s">
        <v>4161</v>
      </c>
      <c r="D1263" s="134" t="s">
        <v>22</v>
      </c>
      <c r="E1263" s="135">
        <v>44.73</v>
      </c>
      <c r="F1263" s="136">
        <v>0</v>
      </c>
      <c r="G1263" s="135">
        <v>52.11</v>
      </c>
      <c r="H1263" s="136">
        <v>0</v>
      </c>
    </row>
    <row r="1264" spans="1:8" x14ac:dyDescent="0.25">
      <c r="A1264" s="133" t="s">
        <v>7296</v>
      </c>
      <c r="B1264" s="134">
        <v>101204</v>
      </c>
      <c r="C1264" s="126" t="s">
        <v>4163</v>
      </c>
      <c r="D1264" s="134" t="s">
        <v>22</v>
      </c>
      <c r="E1264" s="135">
        <v>44.26</v>
      </c>
      <c r="F1264" s="136">
        <v>0</v>
      </c>
      <c r="G1264" s="135">
        <v>51.61</v>
      </c>
      <c r="H1264" s="136">
        <v>0</v>
      </c>
    </row>
    <row r="1265" spans="1:8" x14ac:dyDescent="0.25">
      <c r="A1265" s="133" t="s">
        <v>7296</v>
      </c>
      <c r="B1265" s="134">
        <v>101200</v>
      </c>
      <c r="C1265" s="126" t="s">
        <v>4159</v>
      </c>
      <c r="D1265" s="134" t="s">
        <v>22</v>
      </c>
      <c r="E1265" s="135">
        <v>54.77</v>
      </c>
      <c r="F1265" s="136">
        <v>0</v>
      </c>
      <c r="G1265" s="135">
        <v>68.319999999999993</v>
      </c>
      <c r="H1265" s="136">
        <v>0</v>
      </c>
    </row>
    <row r="1266" spans="1:8" x14ac:dyDescent="0.25">
      <c r="A1266" s="133" t="s">
        <v>7296</v>
      </c>
      <c r="B1266" s="134">
        <v>101201</v>
      </c>
      <c r="C1266" s="126" t="s">
        <v>4160</v>
      </c>
      <c r="D1266" s="134" t="s">
        <v>22</v>
      </c>
      <c r="E1266" s="135">
        <v>66.64</v>
      </c>
      <c r="F1266" s="136">
        <v>0</v>
      </c>
      <c r="G1266" s="135">
        <v>83.73</v>
      </c>
      <c r="H1266" s="136">
        <v>0</v>
      </c>
    </row>
    <row r="1267" spans="1:8" x14ac:dyDescent="0.25">
      <c r="A1267" s="133" t="s">
        <v>7296</v>
      </c>
      <c r="B1267" s="134">
        <v>101205</v>
      </c>
      <c r="C1267" s="126" t="s">
        <v>4164</v>
      </c>
      <c r="D1267" s="134" t="s">
        <v>22</v>
      </c>
      <c r="E1267" s="135">
        <v>44.73</v>
      </c>
      <c r="F1267" s="136">
        <v>0</v>
      </c>
      <c r="G1267" s="135">
        <v>52.11</v>
      </c>
      <c r="H1267" s="136">
        <v>0</v>
      </c>
    </row>
    <row r="1268" spans="1:8" x14ac:dyDescent="0.25">
      <c r="A1268" s="133" t="s">
        <v>7296</v>
      </c>
      <c r="B1268" s="134">
        <v>101188</v>
      </c>
      <c r="C1268" s="126" t="s">
        <v>4149</v>
      </c>
      <c r="D1268" s="134" t="s">
        <v>22</v>
      </c>
      <c r="E1268" s="135">
        <v>5.65</v>
      </c>
      <c r="F1268" s="136">
        <v>0</v>
      </c>
      <c r="G1268" s="135">
        <v>7.6</v>
      </c>
      <c r="H1268" s="136">
        <v>0</v>
      </c>
    </row>
    <row r="1269" spans="1:8" x14ac:dyDescent="0.25">
      <c r="A1269" s="133" t="s">
        <v>7300</v>
      </c>
      <c r="B1269" s="134">
        <v>87905</v>
      </c>
      <c r="C1269" s="126" t="s">
        <v>14078</v>
      </c>
      <c r="D1269" s="134" t="s">
        <v>144</v>
      </c>
      <c r="E1269" s="135">
        <v>7.61</v>
      </c>
      <c r="F1269" s="136">
        <v>0</v>
      </c>
      <c r="G1269" s="135">
        <v>9.7200000000000006</v>
      </c>
      <c r="H1269" s="136">
        <v>0</v>
      </c>
    </row>
    <row r="1270" spans="1:8" x14ac:dyDescent="0.25">
      <c r="A1270" s="133" t="s">
        <v>7300</v>
      </c>
      <c r="B1270" s="134">
        <v>87904</v>
      </c>
      <c r="C1270" s="126" t="s">
        <v>14079</v>
      </c>
      <c r="D1270" s="134" t="s">
        <v>144</v>
      </c>
      <c r="E1270" s="135">
        <v>8.02</v>
      </c>
      <c r="F1270" s="136">
        <v>0</v>
      </c>
      <c r="G1270" s="135">
        <v>10.41</v>
      </c>
      <c r="H1270" s="136">
        <v>0</v>
      </c>
    </row>
    <row r="1271" spans="1:8" x14ac:dyDescent="0.25">
      <c r="A1271" s="133" t="s">
        <v>7300</v>
      </c>
      <c r="B1271" s="134">
        <v>87908</v>
      </c>
      <c r="C1271" s="126" t="s">
        <v>14080</v>
      </c>
      <c r="D1271" s="134" t="s">
        <v>144</v>
      </c>
      <c r="E1271" s="135">
        <v>6</v>
      </c>
      <c r="F1271" s="136">
        <v>0.14330000000000001</v>
      </c>
      <c r="G1271" s="135">
        <v>7.09</v>
      </c>
      <c r="H1271" s="136">
        <v>0</v>
      </c>
    </row>
    <row r="1272" spans="1:8" x14ac:dyDescent="0.25">
      <c r="A1272" s="133" t="s">
        <v>7300</v>
      </c>
      <c r="B1272" s="134">
        <v>87907</v>
      </c>
      <c r="C1272" s="126" t="s">
        <v>14081</v>
      </c>
      <c r="D1272" s="134" t="s">
        <v>144</v>
      </c>
      <c r="E1272" s="135">
        <v>6.41</v>
      </c>
      <c r="F1272" s="136">
        <v>0.13420000000000001</v>
      </c>
      <c r="G1272" s="135">
        <v>7.78</v>
      </c>
      <c r="H1272" s="136">
        <v>0</v>
      </c>
    </row>
    <row r="1273" spans="1:8" x14ac:dyDescent="0.25">
      <c r="A1273" s="133" t="s">
        <v>7300</v>
      </c>
      <c r="B1273" s="134">
        <v>87903</v>
      </c>
      <c r="C1273" s="126" t="s">
        <v>14082</v>
      </c>
      <c r="D1273" s="134" t="s">
        <v>144</v>
      </c>
      <c r="E1273" s="135">
        <v>12.37</v>
      </c>
      <c r="F1273" s="136">
        <v>0</v>
      </c>
      <c r="G1273" s="135">
        <v>12.98</v>
      </c>
      <c r="H1273" s="136">
        <v>0</v>
      </c>
    </row>
    <row r="1274" spans="1:8" x14ac:dyDescent="0.25">
      <c r="A1274" s="133" t="s">
        <v>7300</v>
      </c>
      <c r="B1274" s="134">
        <v>87902</v>
      </c>
      <c r="C1274" s="126" t="s">
        <v>14083</v>
      </c>
      <c r="D1274" s="134" t="s">
        <v>144</v>
      </c>
      <c r="E1274" s="135">
        <v>12.73</v>
      </c>
      <c r="F1274" s="136">
        <v>0</v>
      </c>
      <c r="G1274" s="135">
        <v>13.51</v>
      </c>
      <c r="H1274" s="136">
        <v>0</v>
      </c>
    </row>
    <row r="1275" spans="1:8" x14ac:dyDescent="0.25">
      <c r="A1275" s="133" t="s">
        <v>7300</v>
      </c>
      <c r="B1275" s="134">
        <v>87900</v>
      </c>
      <c r="C1275" s="126" t="s">
        <v>14084</v>
      </c>
      <c r="D1275" s="134" t="s">
        <v>144</v>
      </c>
      <c r="E1275" s="135">
        <v>8.6300000000000008</v>
      </c>
      <c r="F1275" s="136">
        <v>0.52490000000000003</v>
      </c>
      <c r="G1275" s="135">
        <v>10.039999999999999</v>
      </c>
      <c r="H1275" s="136">
        <v>0</v>
      </c>
    </row>
    <row r="1276" spans="1:8" x14ac:dyDescent="0.25">
      <c r="A1276" s="133" t="s">
        <v>7300</v>
      </c>
      <c r="B1276" s="134">
        <v>87899</v>
      </c>
      <c r="C1276" s="126" t="s">
        <v>14085</v>
      </c>
      <c r="D1276" s="134" t="s">
        <v>144</v>
      </c>
      <c r="E1276" s="135">
        <v>8.77</v>
      </c>
      <c r="F1276" s="136">
        <v>0.51539999999999997</v>
      </c>
      <c r="G1276" s="135">
        <v>10.27</v>
      </c>
      <c r="H1276" s="136">
        <v>0</v>
      </c>
    </row>
    <row r="1277" spans="1:8" x14ac:dyDescent="0.25">
      <c r="A1277" s="133" t="s">
        <v>7300</v>
      </c>
      <c r="B1277" s="134">
        <v>87894</v>
      </c>
      <c r="C1277" s="126" t="s">
        <v>14086</v>
      </c>
      <c r="D1277" s="134" t="s">
        <v>144</v>
      </c>
      <c r="E1277" s="135">
        <v>6.53</v>
      </c>
      <c r="F1277" s="136">
        <v>0</v>
      </c>
      <c r="G1277" s="135">
        <v>8.1999999999999993</v>
      </c>
      <c r="H1277" s="136">
        <v>0</v>
      </c>
    </row>
    <row r="1278" spans="1:8" x14ac:dyDescent="0.25">
      <c r="A1278" s="133" t="s">
        <v>7300</v>
      </c>
      <c r="B1278" s="134">
        <v>87893</v>
      </c>
      <c r="C1278" s="126" t="s">
        <v>14087</v>
      </c>
      <c r="D1278" s="134" t="s">
        <v>144</v>
      </c>
      <c r="E1278" s="135">
        <v>6.94</v>
      </c>
      <c r="F1278" s="136">
        <v>0</v>
      </c>
      <c r="G1278" s="135">
        <v>8.89</v>
      </c>
      <c r="H1278" s="136">
        <v>0</v>
      </c>
    </row>
    <row r="1279" spans="1:8" x14ac:dyDescent="0.25">
      <c r="A1279" s="133" t="s">
        <v>7300</v>
      </c>
      <c r="B1279" s="134">
        <v>87897</v>
      </c>
      <c r="C1279" s="126" t="s">
        <v>14088</v>
      </c>
      <c r="D1279" s="134" t="s">
        <v>144</v>
      </c>
      <c r="E1279" s="135">
        <v>4.9400000000000004</v>
      </c>
      <c r="F1279" s="136">
        <v>0.12959999999999999</v>
      </c>
      <c r="G1279" s="135">
        <v>5.72</v>
      </c>
      <c r="H1279" s="136">
        <v>0</v>
      </c>
    </row>
    <row r="1280" spans="1:8" x14ac:dyDescent="0.25">
      <c r="A1280" s="133" t="s">
        <v>7300</v>
      </c>
      <c r="B1280" s="134">
        <v>87896</v>
      </c>
      <c r="C1280" s="126" t="s">
        <v>3661</v>
      </c>
      <c r="D1280" s="134" t="s">
        <v>144</v>
      </c>
      <c r="E1280" s="135">
        <v>5.35</v>
      </c>
      <c r="F1280" s="136">
        <v>0.1196</v>
      </c>
      <c r="G1280" s="135">
        <v>6.41</v>
      </c>
      <c r="H1280" s="136">
        <v>0</v>
      </c>
    </row>
    <row r="1281" spans="1:8" x14ac:dyDescent="0.25">
      <c r="A1281" s="133" t="s">
        <v>7300</v>
      </c>
      <c r="B1281" s="134">
        <v>87892</v>
      </c>
      <c r="C1281" s="126" t="s">
        <v>14089</v>
      </c>
      <c r="D1281" s="134" t="s">
        <v>144</v>
      </c>
      <c r="E1281" s="135">
        <v>11.7</v>
      </c>
      <c r="F1281" s="136">
        <v>0</v>
      </c>
      <c r="G1281" s="135">
        <v>12.02</v>
      </c>
      <c r="H1281" s="136">
        <v>0</v>
      </c>
    </row>
    <row r="1282" spans="1:8" x14ac:dyDescent="0.25">
      <c r="A1282" s="133" t="s">
        <v>7300</v>
      </c>
      <c r="B1282" s="134">
        <v>87891</v>
      </c>
      <c r="C1282" s="126" t="s">
        <v>3660</v>
      </c>
      <c r="D1282" s="134" t="s">
        <v>144</v>
      </c>
      <c r="E1282" s="135">
        <v>12.06</v>
      </c>
      <c r="F1282" s="136">
        <v>0</v>
      </c>
      <c r="G1282" s="135">
        <v>12.55</v>
      </c>
      <c r="H1282" s="136">
        <v>0</v>
      </c>
    </row>
    <row r="1283" spans="1:8" x14ac:dyDescent="0.25">
      <c r="A1283" s="133" t="s">
        <v>7300</v>
      </c>
      <c r="B1283" s="134">
        <v>87889</v>
      </c>
      <c r="C1283" s="126" t="s">
        <v>14090</v>
      </c>
      <c r="D1283" s="134" t="s">
        <v>144</v>
      </c>
      <c r="E1283" s="135">
        <v>7.96</v>
      </c>
      <c r="F1283" s="136">
        <v>0.56910000000000005</v>
      </c>
      <c r="G1283" s="135">
        <v>9.08</v>
      </c>
      <c r="H1283" s="136">
        <v>0</v>
      </c>
    </row>
    <row r="1284" spans="1:8" x14ac:dyDescent="0.25">
      <c r="A1284" s="133" t="s">
        <v>7300</v>
      </c>
      <c r="B1284" s="134">
        <v>87888</v>
      </c>
      <c r="C1284" s="126" t="s">
        <v>14091</v>
      </c>
      <c r="D1284" s="134" t="s">
        <v>144</v>
      </c>
      <c r="E1284" s="135">
        <v>8.1</v>
      </c>
      <c r="F1284" s="136">
        <v>0.55800000000000005</v>
      </c>
      <c r="G1284" s="135">
        <v>9.31</v>
      </c>
      <c r="H1284" s="136">
        <v>0</v>
      </c>
    </row>
    <row r="1285" spans="1:8" x14ac:dyDescent="0.25">
      <c r="A1285" s="133" t="s">
        <v>7300</v>
      </c>
      <c r="B1285" s="134">
        <v>104411</v>
      </c>
      <c r="C1285" s="126" t="s">
        <v>14092</v>
      </c>
      <c r="D1285" s="134" t="s">
        <v>144</v>
      </c>
      <c r="E1285" s="135">
        <v>4.9400000000000004</v>
      </c>
      <c r="F1285" s="136">
        <v>9.5100000000000004E-2</v>
      </c>
      <c r="G1285" s="135">
        <v>5.77</v>
      </c>
      <c r="H1285" s="136">
        <v>0</v>
      </c>
    </row>
    <row r="1286" spans="1:8" x14ac:dyDescent="0.25">
      <c r="A1286" s="133" t="s">
        <v>7300</v>
      </c>
      <c r="B1286" s="134">
        <v>104410</v>
      </c>
      <c r="C1286" s="126" t="s">
        <v>14093</v>
      </c>
      <c r="D1286" s="134" t="s">
        <v>144</v>
      </c>
      <c r="E1286" s="135">
        <v>4.9400000000000004</v>
      </c>
      <c r="F1286" s="136">
        <v>9.5100000000000004E-2</v>
      </c>
      <c r="G1286" s="135">
        <v>5.77</v>
      </c>
      <c r="H1286" s="136">
        <v>0</v>
      </c>
    </row>
    <row r="1287" spans="1:8" x14ac:dyDescent="0.25">
      <c r="A1287" s="133" t="s">
        <v>7300</v>
      </c>
      <c r="B1287" s="134">
        <v>87879</v>
      </c>
      <c r="C1287" s="126" t="s">
        <v>14094</v>
      </c>
      <c r="D1287" s="134" t="s">
        <v>144</v>
      </c>
      <c r="E1287" s="135">
        <v>4.2699999999999996</v>
      </c>
      <c r="F1287" s="136">
        <v>0</v>
      </c>
      <c r="G1287" s="135">
        <v>5.03</v>
      </c>
      <c r="H1287" s="136">
        <v>0</v>
      </c>
    </row>
    <row r="1288" spans="1:8" x14ac:dyDescent="0.25">
      <c r="A1288" s="133" t="s">
        <v>7300</v>
      </c>
      <c r="B1288" s="134">
        <v>87878</v>
      </c>
      <c r="C1288" s="126" t="s">
        <v>14095</v>
      </c>
      <c r="D1288" s="134" t="s">
        <v>144</v>
      </c>
      <c r="E1288" s="135">
        <v>4.68</v>
      </c>
      <c r="F1288" s="136">
        <v>0</v>
      </c>
      <c r="G1288" s="135">
        <v>5.72</v>
      </c>
      <c r="H1288" s="136">
        <v>0</v>
      </c>
    </row>
    <row r="1289" spans="1:8" x14ac:dyDescent="0.25">
      <c r="A1289" s="133" t="s">
        <v>7300</v>
      </c>
      <c r="B1289" s="134">
        <v>87885</v>
      </c>
      <c r="C1289" s="126" t="s">
        <v>3657</v>
      </c>
      <c r="D1289" s="134" t="s">
        <v>144</v>
      </c>
      <c r="E1289" s="135">
        <v>10.17</v>
      </c>
      <c r="F1289" s="136">
        <v>0</v>
      </c>
      <c r="G1289" s="135">
        <v>9.8800000000000008</v>
      </c>
      <c r="H1289" s="136">
        <v>0</v>
      </c>
    </row>
    <row r="1290" spans="1:8" x14ac:dyDescent="0.25">
      <c r="A1290" s="133" t="s">
        <v>7300</v>
      </c>
      <c r="B1290" s="134">
        <v>87884</v>
      </c>
      <c r="C1290" s="126" t="s">
        <v>3656</v>
      </c>
      <c r="D1290" s="134" t="s">
        <v>144</v>
      </c>
      <c r="E1290" s="135">
        <v>10.53</v>
      </c>
      <c r="F1290" s="136">
        <v>0</v>
      </c>
      <c r="G1290" s="135">
        <v>10.41</v>
      </c>
      <c r="H1290" s="136">
        <v>0</v>
      </c>
    </row>
    <row r="1291" spans="1:8" x14ac:dyDescent="0.25">
      <c r="A1291" s="133" t="s">
        <v>7300</v>
      </c>
      <c r="B1291" s="134">
        <v>87882</v>
      </c>
      <c r="C1291" s="126" t="s">
        <v>3655</v>
      </c>
      <c r="D1291" s="134" t="s">
        <v>144</v>
      </c>
      <c r="E1291" s="135">
        <v>6.43</v>
      </c>
      <c r="F1291" s="136">
        <v>0.70450000000000002</v>
      </c>
      <c r="G1291" s="135">
        <v>6.94</v>
      </c>
      <c r="H1291" s="136">
        <v>0</v>
      </c>
    </row>
    <row r="1292" spans="1:8" x14ac:dyDescent="0.25">
      <c r="A1292" s="133" t="s">
        <v>7300</v>
      </c>
      <c r="B1292" s="134">
        <v>87881</v>
      </c>
      <c r="C1292" s="126" t="s">
        <v>3654</v>
      </c>
      <c r="D1292" s="134" t="s">
        <v>144</v>
      </c>
      <c r="E1292" s="135">
        <v>6.57</v>
      </c>
      <c r="F1292" s="136">
        <v>0.68799999999999994</v>
      </c>
      <c r="G1292" s="135">
        <v>7.17</v>
      </c>
      <c r="H1292" s="136">
        <v>0</v>
      </c>
    </row>
    <row r="1293" spans="1:8" x14ac:dyDescent="0.25">
      <c r="A1293" s="133" t="s">
        <v>7300</v>
      </c>
      <c r="B1293" s="134">
        <v>87887</v>
      </c>
      <c r="C1293" s="126" t="s">
        <v>3659</v>
      </c>
      <c r="D1293" s="134" t="s">
        <v>144</v>
      </c>
      <c r="E1293" s="135">
        <v>16.97</v>
      </c>
      <c r="F1293" s="136">
        <v>0</v>
      </c>
      <c r="G1293" s="135">
        <v>17.64</v>
      </c>
      <c r="H1293" s="136">
        <v>0</v>
      </c>
    </row>
    <row r="1294" spans="1:8" x14ac:dyDescent="0.25">
      <c r="A1294" s="133" t="s">
        <v>7300</v>
      </c>
      <c r="B1294" s="134">
        <v>87886</v>
      </c>
      <c r="C1294" s="126" t="s">
        <v>3658</v>
      </c>
      <c r="D1294" s="134" t="s">
        <v>144</v>
      </c>
      <c r="E1294" s="135">
        <v>17.73</v>
      </c>
      <c r="F1294" s="136">
        <v>0</v>
      </c>
      <c r="G1294" s="135">
        <v>18.79</v>
      </c>
      <c r="H1294" s="136">
        <v>0</v>
      </c>
    </row>
    <row r="1295" spans="1:8" x14ac:dyDescent="0.25">
      <c r="A1295" s="133" t="s">
        <v>7300</v>
      </c>
      <c r="B1295" s="134">
        <v>87911</v>
      </c>
      <c r="C1295" s="126" t="s">
        <v>3663</v>
      </c>
      <c r="D1295" s="134" t="s">
        <v>144</v>
      </c>
      <c r="E1295" s="135">
        <v>22.07</v>
      </c>
      <c r="F1295" s="136">
        <v>0</v>
      </c>
      <c r="G1295" s="135">
        <v>24.79</v>
      </c>
      <c r="H1295" s="136">
        <v>0</v>
      </c>
    </row>
    <row r="1296" spans="1:8" x14ac:dyDescent="0.25">
      <c r="A1296" s="133" t="s">
        <v>7300</v>
      </c>
      <c r="B1296" s="134">
        <v>87910</v>
      </c>
      <c r="C1296" s="126" t="s">
        <v>3662</v>
      </c>
      <c r="D1296" s="134" t="s">
        <v>144</v>
      </c>
      <c r="E1296" s="135">
        <v>22.83</v>
      </c>
      <c r="F1296" s="136">
        <v>0</v>
      </c>
      <c r="G1296" s="135">
        <v>25.94</v>
      </c>
      <c r="H1296" s="136">
        <v>0</v>
      </c>
    </row>
    <row r="1297" spans="1:8" x14ac:dyDescent="0.25">
      <c r="A1297" s="133" t="s">
        <v>7301</v>
      </c>
      <c r="B1297" s="134">
        <v>103686</v>
      </c>
      <c r="C1297" s="126" t="s">
        <v>4876</v>
      </c>
      <c r="D1297" s="134" t="s">
        <v>1007</v>
      </c>
      <c r="E1297" s="135">
        <v>782.4</v>
      </c>
      <c r="F1297" s="136">
        <v>5.9999999999999995E-4</v>
      </c>
      <c r="G1297" s="135">
        <v>680.61</v>
      </c>
      <c r="H1297" s="136">
        <v>0</v>
      </c>
    </row>
    <row r="1298" spans="1:8" x14ac:dyDescent="0.25">
      <c r="A1298" s="133" t="s">
        <v>7301</v>
      </c>
      <c r="B1298" s="134">
        <v>103685</v>
      </c>
      <c r="C1298" s="126" t="s">
        <v>4875</v>
      </c>
      <c r="D1298" s="134" t="s">
        <v>1007</v>
      </c>
      <c r="E1298" s="135">
        <v>726.13</v>
      </c>
      <c r="F1298" s="136">
        <v>2.0000000000000001E-4</v>
      </c>
      <c r="G1298" s="135">
        <v>603.48</v>
      </c>
      <c r="H1298" s="136">
        <v>0</v>
      </c>
    </row>
    <row r="1299" spans="1:8" x14ac:dyDescent="0.25">
      <c r="A1299" s="133" t="s">
        <v>7301</v>
      </c>
      <c r="B1299" s="134">
        <v>103669</v>
      </c>
      <c r="C1299" s="126" t="s">
        <v>14096</v>
      </c>
      <c r="D1299" s="134" t="s">
        <v>1007</v>
      </c>
      <c r="E1299" s="135">
        <v>1004.82</v>
      </c>
      <c r="F1299" s="136">
        <v>1.6999999999999999E-3</v>
      </c>
      <c r="G1299" s="135">
        <v>976.26</v>
      </c>
      <c r="H1299" s="136">
        <v>0</v>
      </c>
    </row>
    <row r="1300" spans="1:8" x14ac:dyDescent="0.25">
      <c r="A1300" s="133" t="s">
        <v>7301</v>
      </c>
      <c r="B1300" s="134">
        <v>103672</v>
      </c>
      <c r="C1300" s="126" t="s">
        <v>4871</v>
      </c>
      <c r="D1300" s="134" t="s">
        <v>1007</v>
      </c>
      <c r="E1300" s="135">
        <v>721.47</v>
      </c>
      <c r="F1300" s="136">
        <v>2.0000000000000001E-4</v>
      </c>
      <c r="G1300" s="135">
        <v>597.92999999999995</v>
      </c>
      <c r="H1300" s="136">
        <v>0</v>
      </c>
    </row>
    <row r="1301" spans="1:8" x14ac:dyDescent="0.25">
      <c r="A1301" s="133" t="s">
        <v>7301</v>
      </c>
      <c r="B1301" s="134">
        <v>103671</v>
      </c>
      <c r="C1301" s="126" t="s">
        <v>1722</v>
      </c>
      <c r="D1301" s="134" t="s">
        <v>1007</v>
      </c>
      <c r="E1301" s="135">
        <v>769.13</v>
      </c>
      <c r="F1301" s="136">
        <v>4.0000000000000002E-4</v>
      </c>
      <c r="G1301" s="135">
        <v>638.88</v>
      </c>
      <c r="H1301" s="136">
        <v>0</v>
      </c>
    </row>
    <row r="1302" spans="1:8" x14ac:dyDescent="0.25">
      <c r="A1302" s="133" t="s">
        <v>7301</v>
      </c>
      <c r="B1302" s="134">
        <v>103688</v>
      </c>
      <c r="C1302" s="126" t="s">
        <v>1731</v>
      </c>
      <c r="D1302" s="134" t="s">
        <v>1007</v>
      </c>
      <c r="E1302" s="135">
        <v>891</v>
      </c>
      <c r="F1302" s="136">
        <v>5.9999999999999995E-4</v>
      </c>
      <c r="G1302" s="135">
        <v>814.7</v>
      </c>
      <c r="H1302" s="136">
        <v>0</v>
      </c>
    </row>
    <row r="1303" spans="1:8" x14ac:dyDescent="0.25">
      <c r="A1303" s="133" t="s">
        <v>7301</v>
      </c>
      <c r="B1303" s="134">
        <v>103687</v>
      </c>
      <c r="C1303" s="126" t="s">
        <v>1730</v>
      </c>
      <c r="D1303" s="134" t="s">
        <v>1007</v>
      </c>
      <c r="E1303" s="135">
        <v>1121.8800000000001</v>
      </c>
      <c r="F1303" s="136">
        <v>1E-3</v>
      </c>
      <c r="G1303" s="135">
        <v>1145.99</v>
      </c>
      <c r="H1303" s="136">
        <v>0</v>
      </c>
    </row>
    <row r="1304" spans="1:8" x14ac:dyDescent="0.25">
      <c r="A1304" s="133" t="s">
        <v>7301</v>
      </c>
      <c r="B1304" s="134">
        <v>103684</v>
      </c>
      <c r="C1304" s="126" t="s">
        <v>4874</v>
      </c>
      <c r="D1304" s="134" t="s">
        <v>1007</v>
      </c>
      <c r="E1304" s="135">
        <v>738.01</v>
      </c>
      <c r="F1304" s="136">
        <v>2.0000000000000001E-4</v>
      </c>
      <c r="G1304" s="135">
        <v>620.53</v>
      </c>
      <c r="H1304" s="136">
        <v>0</v>
      </c>
    </row>
    <row r="1305" spans="1:8" x14ac:dyDescent="0.25">
      <c r="A1305" s="133" t="s">
        <v>7301</v>
      </c>
      <c r="B1305" s="134">
        <v>103681</v>
      </c>
      <c r="C1305" s="126" t="s">
        <v>1727</v>
      </c>
      <c r="D1305" s="134" t="s">
        <v>1007</v>
      </c>
      <c r="E1305" s="135">
        <v>793.49</v>
      </c>
      <c r="F1305" s="136">
        <v>2.9999999999999997E-4</v>
      </c>
      <c r="G1305" s="135">
        <v>672.44</v>
      </c>
      <c r="H1305" s="136">
        <v>0</v>
      </c>
    </row>
    <row r="1306" spans="1:8" x14ac:dyDescent="0.25">
      <c r="A1306" s="133" t="s">
        <v>7301</v>
      </c>
      <c r="B1306" s="134">
        <v>103679</v>
      </c>
      <c r="C1306" s="126" t="s">
        <v>1725</v>
      </c>
      <c r="D1306" s="134" t="s">
        <v>1007</v>
      </c>
      <c r="E1306" s="135">
        <v>857.27</v>
      </c>
      <c r="F1306" s="136">
        <v>5.0000000000000001E-4</v>
      </c>
      <c r="G1306" s="135">
        <v>766.89</v>
      </c>
      <c r="H1306" s="136">
        <v>0</v>
      </c>
    </row>
    <row r="1307" spans="1:8" x14ac:dyDescent="0.25">
      <c r="A1307" s="133" t="s">
        <v>7301</v>
      </c>
      <c r="B1307" s="134">
        <v>103677</v>
      </c>
      <c r="C1307" s="126" t="s">
        <v>14097</v>
      </c>
      <c r="D1307" s="134" t="s">
        <v>1007</v>
      </c>
      <c r="E1307" s="135">
        <v>897.23</v>
      </c>
      <c r="F1307" s="136">
        <v>5.0000000000000001E-4</v>
      </c>
      <c r="G1307" s="135">
        <v>824.27</v>
      </c>
      <c r="H1307" s="136">
        <v>0</v>
      </c>
    </row>
    <row r="1308" spans="1:8" x14ac:dyDescent="0.25">
      <c r="A1308" s="133" t="s">
        <v>7301</v>
      </c>
      <c r="B1308" s="134">
        <v>103675</v>
      </c>
      <c r="C1308" s="126" t="s">
        <v>4873</v>
      </c>
      <c r="D1308" s="134" t="s">
        <v>1007</v>
      </c>
      <c r="E1308" s="135">
        <v>721.83</v>
      </c>
      <c r="F1308" s="136">
        <v>2.0000000000000001E-4</v>
      </c>
      <c r="G1308" s="135">
        <v>597.36</v>
      </c>
      <c r="H1308" s="136">
        <v>0</v>
      </c>
    </row>
    <row r="1309" spans="1:8" x14ac:dyDescent="0.25">
      <c r="A1309" s="133" t="s">
        <v>7301</v>
      </c>
      <c r="B1309" s="134">
        <v>103680</v>
      </c>
      <c r="C1309" s="126" t="s">
        <v>1726</v>
      </c>
      <c r="D1309" s="134" t="s">
        <v>1007</v>
      </c>
      <c r="E1309" s="135">
        <v>901.26</v>
      </c>
      <c r="F1309" s="136">
        <v>6.9999999999999999E-4</v>
      </c>
      <c r="G1309" s="135">
        <v>824.48</v>
      </c>
      <c r="H1309" s="136">
        <v>0</v>
      </c>
    </row>
    <row r="1310" spans="1:8" x14ac:dyDescent="0.25">
      <c r="A1310" s="133" t="s">
        <v>7301</v>
      </c>
      <c r="B1310" s="134">
        <v>103678</v>
      </c>
      <c r="C1310" s="126" t="s">
        <v>14098</v>
      </c>
      <c r="D1310" s="134" t="s">
        <v>1007</v>
      </c>
      <c r="E1310" s="135">
        <v>968.55</v>
      </c>
      <c r="F1310" s="136">
        <v>8.9999999999999998E-4</v>
      </c>
      <c r="G1310" s="135">
        <v>927.68</v>
      </c>
      <c r="H1310" s="136">
        <v>0</v>
      </c>
    </row>
    <row r="1311" spans="1:8" x14ac:dyDescent="0.25">
      <c r="A1311" s="133" t="s">
        <v>7301</v>
      </c>
      <c r="B1311" s="134">
        <v>103676</v>
      </c>
      <c r="C1311" s="126" t="s">
        <v>1724</v>
      </c>
      <c r="D1311" s="134" t="s">
        <v>1007</v>
      </c>
      <c r="E1311" s="135">
        <v>1058.67</v>
      </c>
      <c r="F1311" s="136">
        <v>8.0000000000000004E-4</v>
      </c>
      <c r="G1311" s="135">
        <v>1057.1300000000001</v>
      </c>
      <c r="H1311" s="136">
        <v>0</v>
      </c>
    </row>
    <row r="1312" spans="1:8" x14ac:dyDescent="0.25">
      <c r="A1312" s="133" t="s">
        <v>7301</v>
      </c>
      <c r="B1312" s="134">
        <v>103674</v>
      </c>
      <c r="C1312" s="126" t="s">
        <v>4872</v>
      </c>
      <c r="D1312" s="134" t="s">
        <v>1007</v>
      </c>
      <c r="E1312" s="135">
        <v>740.53</v>
      </c>
      <c r="F1312" s="136">
        <v>4.0000000000000002E-4</v>
      </c>
      <c r="G1312" s="135">
        <v>623.89</v>
      </c>
      <c r="H1312" s="136">
        <v>0</v>
      </c>
    </row>
    <row r="1313" spans="1:8" x14ac:dyDescent="0.25">
      <c r="A1313" s="133" t="s">
        <v>7301</v>
      </c>
      <c r="B1313" s="134">
        <v>103683</v>
      </c>
      <c r="C1313" s="126" t="s">
        <v>1729</v>
      </c>
      <c r="D1313" s="134" t="s">
        <v>1007</v>
      </c>
      <c r="E1313" s="135">
        <v>1295.08</v>
      </c>
      <c r="F1313" s="136">
        <v>1.4E-3</v>
      </c>
      <c r="G1313" s="135">
        <v>1394.49</v>
      </c>
      <c r="H1313" s="136">
        <v>0</v>
      </c>
    </row>
    <row r="1314" spans="1:8" x14ac:dyDescent="0.25">
      <c r="A1314" s="133" t="s">
        <v>7301</v>
      </c>
      <c r="B1314" s="134">
        <v>103682</v>
      </c>
      <c r="C1314" s="126" t="s">
        <v>1728</v>
      </c>
      <c r="D1314" s="134" t="s">
        <v>1007</v>
      </c>
      <c r="E1314" s="135">
        <v>1021.91</v>
      </c>
      <c r="F1314" s="136">
        <v>8.9999999999999998E-4</v>
      </c>
      <c r="G1314" s="135">
        <v>1002.18</v>
      </c>
      <c r="H1314" s="136">
        <v>0</v>
      </c>
    </row>
    <row r="1315" spans="1:8" x14ac:dyDescent="0.25">
      <c r="A1315" s="133" t="s">
        <v>7301</v>
      </c>
      <c r="B1315" s="134">
        <v>103670</v>
      </c>
      <c r="C1315" s="126" t="s">
        <v>1721</v>
      </c>
      <c r="D1315" s="134" t="s">
        <v>1007</v>
      </c>
      <c r="E1315" s="135">
        <v>281.31</v>
      </c>
      <c r="F1315" s="136">
        <v>5.8999999999999999E-3</v>
      </c>
      <c r="G1315" s="135">
        <v>402.67</v>
      </c>
      <c r="H1315" s="136">
        <v>0</v>
      </c>
    </row>
    <row r="1316" spans="1:8" x14ac:dyDescent="0.25">
      <c r="A1316" s="133" t="s">
        <v>7301</v>
      </c>
      <c r="B1316" s="134">
        <v>103673</v>
      </c>
      <c r="C1316" s="126" t="s">
        <v>1723</v>
      </c>
      <c r="D1316" s="134" t="s">
        <v>1007</v>
      </c>
      <c r="E1316" s="135">
        <v>39.6</v>
      </c>
      <c r="F1316" s="136">
        <v>3.8E-3</v>
      </c>
      <c r="G1316" s="135">
        <v>57.35</v>
      </c>
      <c r="H1316" s="136">
        <v>0</v>
      </c>
    </row>
    <row r="1317" spans="1:8" x14ac:dyDescent="0.25">
      <c r="A1317" s="133" t="s">
        <v>7302</v>
      </c>
      <c r="B1317" s="134">
        <v>91084</v>
      </c>
      <c r="C1317" s="126" t="s">
        <v>5842</v>
      </c>
      <c r="D1317" s="134" t="s">
        <v>144</v>
      </c>
      <c r="E1317" s="135">
        <v>265.37</v>
      </c>
      <c r="F1317" s="136">
        <v>0.1008</v>
      </c>
      <c r="G1317" s="135">
        <v>285.47000000000003</v>
      </c>
      <c r="H1317" s="136">
        <v>0</v>
      </c>
    </row>
    <row r="1318" spans="1:8" x14ac:dyDescent="0.25">
      <c r="A1318" s="133" t="s">
        <v>7302</v>
      </c>
      <c r="B1318" s="134">
        <v>91080</v>
      </c>
      <c r="C1318" s="126" t="s">
        <v>5838</v>
      </c>
      <c r="D1318" s="134" t="s">
        <v>144</v>
      </c>
      <c r="E1318" s="135">
        <v>207.73</v>
      </c>
      <c r="F1318" s="136">
        <v>8.1299999999999997E-2</v>
      </c>
      <c r="G1318" s="135">
        <v>216.86</v>
      </c>
      <c r="H1318" s="136">
        <v>0</v>
      </c>
    </row>
    <row r="1319" spans="1:8" x14ac:dyDescent="0.25">
      <c r="A1319" s="133" t="s">
        <v>7302</v>
      </c>
      <c r="B1319" s="134">
        <v>91101</v>
      </c>
      <c r="C1319" s="126" t="s">
        <v>5858</v>
      </c>
      <c r="D1319" s="134" t="s">
        <v>144</v>
      </c>
      <c r="E1319" s="135">
        <v>246.04</v>
      </c>
      <c r="F1319" s="136">
        <v>9.5600000000000004E-2</v>
      </c>
      <c r="G1319" s="135">
        <v>262.56</v>
      </c>
      <c r="H1319" s="136">
        <v>0</v>
      </c>
    </row>
    <row r="1320" spans="1:8" x14ac:dyDescent="0.25">
      <c r="A1320" s="133" t="s">
        <v>7302</v>
      </c>
      <c r="B1320" s="134">
        <v>91097</v>
      </c>
      <c r="C1320" s="126" t="s">
        <v>5854</v>
      </c>
      <c r="D1320" s="134" t="s">
        <v>144</v>
      </c>
      <c r="E1320" s="135">
        <v>200.42</v>
      </c>
      <c r="F1320" s="136">
        <v>7.8E-2</v>
      </c>
      <c r="G1320" s="135">
        <v>208.18</v>
      </c>
      <c r="H1320" s="136">
        <v>0</v>
      </c>
    </row>
    <row r="1321" spans="1:8" x14ac:dyDescent="0.25">
      <c r="A1321" s="133" t="s">
        <v>7302</v>
      </c>
      <c r="B1321" s="134">
        <v>91082</v>
      </c>
      <c r="C1321" s="126" t="s">
        <v>5840</v>
      </c>
      <c r="D1321" s="134" t="s">
        <v>144</v>
      </c>
      <c r="E1321" s="135">
        <v>239.43</v>
      </c>
      <c r="F1321" s="136">
        <v>9.8299999999999998E-2</v>
      </c>
      <c r="G1321" s="135">
        <v>253.24</v>
      </c>
      <c r="H1321" s="136">
        <v>0</v>
      </c>
    </row>
    <row r="1322" spans="1:8" x14ac:dyDescent="0.25">
      <c r="A1322" s="133" t="s">
        <v>7302</v>
      </c>
      <c r="B1322" s="134">
        <v>91078</v>
      </c>
      <c r="C1322" s="126" t="s">
        <v>5836</v>
      </c>
      <c r="D1322" s="134" t="s">
        <v>144</v>
      </c>
      <c r="E1322" s="135">
        <v>195.93</v>
      </c>
      <c r="F1322" s="136">
        <v>7.9799999999999996E-2</v>
      </c>
      <c r="G1322" s="135">
        <v>201.93</v>
      </c>
      <c r="H1322" s="136">
        <v>0</v>
      </c>
    </row>
    <row r="1323" spans="1:8" x14ac:dyDescent="0.25">
      <c r="A1323" s="133" t="s">
        <v>7302</v>
      </c>
      <c r="B1323" s="134">
        <v>91099</v>
      </c>
      <c r="C1323" s="126" t="s">
        <v>5856</v>
      </c>
      <c r="D1323" s="134" t="s">
        <v>144</v>
      </c>
      <c r="E1323" s="135">
        <v>225.65</v>
      </c>
      <c r="F1323" s="136">
        <v>9.3299999999999994E-2</v>
      </c>
      <c r="G1323" s="135">
        <v>237.01</v>
      </c>
      <c r="H1323" s="136">
        <v>0</v>
      </c>
    </row>
    <row r="1324" spans="1:8" x14ac:dyDescent="0.25">
      <c r="A1324" s="133" t="s">
        <v>7302</v>
      </c>
      <c r="B1324" s="134">
        <v>91095</v>
      </c>
      <c r="C1324" s="126" t="s">
        <v>5852</v>
      </c>
      <c r="D1324" s="134" t="s">
        <v>144</v>
      </c>
      <c r="E1324" s="135">
        <v>190.05</v>
      </c>
      <c r="F1324" s="136">
        <v>7.6700000000000004E-2</v>
      </c>
      <c r="G1324" s="135">
        <v>195.06</v>
      </c>
      <c r="H1324" s="136">
        <v>0</v>
      </c>
    </row>
    <row r="1325" spans="1:8" x14ac:dyDescent="0.25">
      <c r="A1325" s="133" t="s">
        <v>7302</v>
      </c>
      <c r="B1325" s="134">
        <v>91076</v>
      </c>
      <c r="C1325" s="126" t="s">
        <v>5834</v>
      </c>
      <c r="D1325" s="134" t="s">
        <v>144</v>
      </c>
      <c r="E1325" s="135">
        <v>369.67</v>
      </c>
      <c r="F1325" s="136">
        <v>6.3299999999999995E-2</v>
      </c>
      <c r="G1325" s="135">
        <v>420.76</v>
      </c>
      <c r="H1325" s="136">
        <v>0</v>
      </c>
    </row>
    <row r="1326" spans="1:8" x14ac:dyDescent="0.25">
      <c r="A1326" s="133" t="s">
        <v>7302</v>
      </c>
      <c r="B1326" s="134">
        <v>91072</v>
      </c>
      <c r="C1326" s="126" t="s">
        <v>5830</v>
      </c>
      <c r="D1326" s="134" t="s">
        <v>144</v>
      </c>
      <c r="E1326" s="135">
        <v>324.11</v>
      </c>
      <c r="F1326" s="136">
        <v>4.8099999999999997E-2</v>
      </c>
      <c r="G1326" s="135">
        <v>366.5</v>
      </c>
      <c r="H1326" s="136">
        <v>0</v>
      </c>
    </row>
    <row r="1327" spans="1:8" x14ac:dyDescent="0.25">
      <c r="A1327" s="133" t="s">
        <v>7302</v>
      </c>
      <c r="B1327" s="134">
        <v>91093</v>
      </c>
      <c r="C1327" s="126" t="s">
        <v>5850</v>
      </c>
      <c r="D1327" s="134" t="s">
        <v>144</v>
      </c>
      <c r="E1327" s="135">
        <v>384.01</v>
      </c>
      <c r="F1327" s="136">
        <v>5.45E-2</v>
      </c>
      <c r="G1327" s="135">
        <v>439.62</v>
      </c>
      <c r="H1327" s="136">
        <v>0</v>
      </c>
    </row>
    <row r="1328" spans="1:8" x14ac:dyDescent="0.25">
      <c r="A1328" s="133" t="s">
        <v>7302</v>
      </c>
      <c r="B1328" s="134">
        <v>91089</v>
      </c>
      <c r="C1328" s="126" t="s">
        <v>5846</v>
      </c>
      <c r="D1328" s="134" t="s">
        <v>144</v>
      </c>
      <c r="E1328" s="135">
        <v>346.7</v>
      </c>
      <c r="F1328" s="136">
        <v>4.19E-2</v>
      </c>
      <c r="G1328" s="135">
        <v>395.23</v>
      </c>
      <c r="H1328" s="136">
        <v>0</v>
      </c>
    </row>
    <row r="1329" spans="1:8" x14ac:dyDescent="0.25">
      <c r="A1329" s="133" t="s">
        <v>7302</v>
      </c>
      <c r="B1329" s="134">
        <v>91074</v>
      </c>
      <c r="C1329" s="126" t="s">
        <v>5832</v>
      </c>
      <c r="D1329" s="134" t="s">
        <v>144</v>
      </c>
      <c r="E1329" s="135">
        <v>241.42</v>
      </c>
      <c r="F1329" s="136">
        <v>8.6800000000000002E-2</v>
      </c>
      <c r="G1329" s="135">
        <v>258.66000000000003</v>
      </c>
      <c r="H1329" s="136">
        <v>0</v>
      </c>
    </row>
    <row r="1330" spans="1:8" x14ac:dyDescent="0.25">
      <c r="A1330" s="133" t="s">
        <v>7302</v>
      </c>
      <c r="B1330" s="134">
        <v>91070</v>
      </c>
      <c r="C1330" s="126" t="s">
        <v>5828</v>
      </c>
      <c r="D1330" s="134" t="s">
        <v>144</v>
      </c>
      <c r="E1330" s="135">
        <v>206.15</v>
      </c>
      <c r="F1330" s="136">
        <v>7.0499999999999993E-2</v>
      </c>
      <c r="G1330" s="135">
        <v>217.09</v>
      </c>
      <c r="H1330" s="136">
        <v>0</v>
      </c>
    </row>
    <row r="1331" spans="1:8" x14ac:dyDescent="0.25">
      <c r="A1331" s="133" t="s">
        <v>7302</v>
      </c>
      <c r="B1331" s="134">
        <v>91091</v>
      </c>
      <c r="C1331" s="126" t="s">
        <v>5848</v>
      </c>
      <c r="D1331" s="134" t="s">
        <v>144</v>
      </c>
      <c r="E1331" s="135">
        <v>257.19</v>
      </c>
      <c r="F1331" s="136">
        <v>7.3800000000000004E-2</v>
      </c>
      <c r="G1331" s="135">
        <v>278.97000000000003</v>
      </c>
      <c r="H1331" s="136">
        <v>0</v>
      </c>
    </row>
    <row r="1332" spans="1:8" x14ac:dyDescent="0.25">
      <c r="A1332" s="133" t="s">
        <v>7302</v>
      </c>
      <c r="B1332" s="134">
        <v>91087</v>
      </c>
      <c r="C1332" s="126" t="s">
        <v>5844</v>
      </c>
      <c r="D1332" s="134" t="s">
        <v>144</v>
      </c>
      <c r="E1332" s="135">
        <v>227.77</v>
      </c>
      <c r="F1332" s="136">
        <v>5.9900000000000002E-2</v>
      </c>
      <c r="G1332" s="135">
        <v>244.29</v>
      </c>
      <c r="H1332" s="136">
        <v>0</v>
      </c>
    </row>
    <row r="1333" spans="1:8" x14ac:dyDescent="0.25">
      <c r="A1333" s="133" t="s">
        <v>7302</v>
      </c>
      <c r="B1333" s="134">
        <v>91083</v>
      </c>
      <c r="C1333" s="126" t="s">
        <v>5841</v>
      </c>
      <c r="D1333" s="134" t="s">
        <v>144</v>
      </c>
      <c r="E1333" s="135">
        <v>330.39</v>
      </c>
      <c r="F1333" s="136">
        <v>0.1234</v>
      </c>
      <c r="G1333" s="135">
        <v>367.38</v>
      </c>
      <c r="H1333" s="136">
        <v>0</v>
      </c>
    </row>
    <row r="1334" spans="1:8" x14ac:dyDescent="0.25">
      <c r="A1334" s="133" t="s">
        <v>7302</v>
      </c>
      <c r="B1334" s="134">
        <v>91079</v>
      </c>
      <c r="C1334" s="126" t="s">
        <v>5837</v>
      </c>
      <c r="D1334" s="134" t="s">
        <v>144</v>
      </c>
      <c r="E1334" s="135">
        <v>195.05</v>
      </c>
      <c r="F1334" s="136">
        <v>9.0300000000000005E-2</v>
      </c>
      <c r="G1334" s="135">
        <v>206.35</v>
      </c>
      <c r="H1334" s="136">
        <v>0</v>
      </c>
    </row>
    <row r="1335" spans="1:8" x14ac:dyDescent="0.25">
      <c r="A1335" s="133" t="s">
        <v>7302</v>
      </c>
      <c r="B1335" s="134">
        <v>91100</v>
      </c>
      <c r="C1335" s="126" t="s">
        <v>5857</v>
      </c>
      <c r="D1335" s="134" t="s">
        <v>144</v>
      </c>
      <c r="E1335" s="135">
        <v>273.58</v>
      </c>
      <c r="F1335" s="136">
        <v>0.11360000000000001</v>
      </c>
      <c r="G1335" s="135">
        <v>299.81</v>
      </c>
      <c r="H1335" s="136">
        <v>0</v>
      </c>
    </row>
    <row r="1336" spans="1:8" x14ac:dyDescent="0.25">
      <c r="A1336" s="133" t="s">
        <v>7302</v>
      </c>
      <c r="B1336" s="134">
        <v>91096</v>
      </c>
      <c r="C1336" s="126" t="s">
        <v>5853</v>
      </c>
      <c r="D1336" s="134" t="s">
        <v>144</v>
      </c>
      <c r="E1336" s="135">
        <v>184.04</v>
      </c>
      <c r="F1336" s="136">
        <v>8.5599999999999996E-2</v>
      </c>
      <c r="G1336" s="135">
        <v>193.26</v>
      </c>
      <c r="H1336" s="136">
        <v>0</v>
      </c>
    </row>
    <row r="1337" spans="1:8" x14ac:dyDescent="0.25">
      <c r="A1337" s="133" t="s">
        <v>7302</v>
      </c>
      <c r="B1337" s="134">
        <v>91081</v>
      </c>
      <c r="C1337" s="126" t="s">
        <v>5839</v>
      </c>
      <c r="D1337" s="134" t="s">
        <v>144</v>
      </c>
      <c r="E1337" s="135">
        <v>264.20999999999998</v>
      </c>
      <c r="F1337" s="136">
        <v>0.1177</v>
      </c>
      <c r="G1337" s="135">
        <v>286.81</v>
      </c>
      <c r="H1337" s="136">
        <v>0</v>
      </c>
    </row>
    <row r="1338" spans="1:8" x14ac:dyDescent="0.25">
      <c r="A1338" s="133" t="s">
        <v>7302</v>
      </c>
      <c r="B1338" s="134">
        <v>91077</v>
      </c>
      <c r="C1338" s="126" t="s">
        <v>5835</v>
      </c>
      <c r="D1338" s="134" t="s">
        <v>144</v>
      </c>
      <c r="E1338" s="135">
        <v>179.51</v>
      </c>
      <c r="F1338" s="136">
        <v>8.7800000000000003E-2</v>
      </c>
      <c r="G1338" s="135">
        <v>187.01</v>
      </c>
      <c r="H1338" s="136">
        <v>0</v>
      </c>
    </row>
    <row r="1339" spans="1:8" x14ac:dyDescent="0.25">
      <c r="A1339" s="133" t="s">
        <v>7302</v>
      </c>
      <c r="B1339" s="134">
        <v>91098</v>
      </c>
      <c r="C1339" s="126" t="s">
        <v>5855</v>
      </c>
      <c r="D1339" s="134" t="s">
        <v>144</v>
      </c>
      <c r="E1339" s="135">
        <v>231.88</v>
      </c>
      <c r="F1339" s="136">
        <v>0.109</v>
      </c>
      <c r="G1339" s="135">
        <v>248.73</v>
      </c>
      <c r="H1339" s="136">
        <v>0</v>
      </c>
    </row>
    <row r="1340" spans="1:8" x14ac:dyDescent="0.25">
      <c r="A1340" s="133" t="s">
        <v>7302</v>
      </c>
      <c r="B1340" s="134">
        <v>91094</v>
      </c>
      <c r="C1340" s="126" t="s">
        <v>5851</v>
      </c>
      <c r="D1340" s="134" t="s">
        <v>144</v>
      </c>
      <c r="E1340" s="135">
        <v>171.27</v>
      </c>
      <c r="F1340" s="136">
        <v>8.3299999999999999E-2</v>
      </c>
      <c r="G1340" s="135">
        <v>177.32</v>
      </c>
      <c r="H1340" s="136">
        <v>0</v>
      </c>
    </row>
    <row r="1341" spans="1:8" x14ac:dyDescent="0.25">
      <c r="A1341" s="133" t="s">
        <v>7302</v>
      </c>
      <c r="B1341" s="134">
        <v>91075</v>
      </c>
      <c r="C1341" s="126" t="s">
        <v>5833</v>
      </c>
      <c r="D1341" s="134" t="s">
        <v>144</v>
      </c>
      <c r="E1341" s="135">
        <v>403.54</v>
      </c>
      <c r="F1341" s="136">
        <v>7.6100000000000001E-2</v>
      </c>
      <c r="G1341" s="135">
        <v>464.44</v>
      </c>
      <c r="H1341" s="136">
        <v>0</v>
      </c>
    </row>
    <row r="1342" spans="1:8" x14ac:dyDescent="0.25">
      <c r="A1342" s="133" t="s">
        <v>7302</v>
      </c>
      <c r="B1342" s="134">
        <v>91071</v>
      </c>
      <c r="C1342" s="126" t="s">
        <v>5829</v>
      </c>
      <c r="D1342" s="134" t="s">
        <v>144</v>
      </c>
      <c r="E1342" s="135">
        <v>315.54000000000002</v>
      </c>
      <c r="F1342" s="136">
        <v>4.9599999999999998E-2</v>
      </c>
      <c r="G1342" s="135">
        <v>359.76</v>
      </c>
      <c r="H1342" s="136">
        <v>0</v>
      </c>
    </row>
    <row r="1343" spans="1:8" x14ac:dyDescent="0.25">
      <c r="A1343" s="133" t="s">
        <v>7302</v>
      </c>
      <c r="B1343" s="134">
        <v>91092</v>
      </c>
      <c r="C1343" s="126" t="s">
        <v>5849</v>
      </c>
      <c r="D1343" s="134" t="s">
        <v>144</v>
      </c>
      <c r="E1343" s="135">
        <v>398.84</v>
      </c>
      <c r="F1343" s="136">
        <v>6.2700000000000006E-2</v>
      </c>
      <c r="G1343" s="135">
        <v>460.72</v>
      </c>
      <c r="H1343" s="136">
        <v>0</v>
      </c>
    </row>
    <row r="1344" spans="1:8" x14ac:dyDescent="0.25">
      <c r="A1344" s="133" t="s">
        <v>7302</v>
      </c>
      <c r="B1344" s="134">
        <v>91088</v>
      </c>
      <c r="C1344" s="126" t="s">
        <v>5845</v>
      </c>
      <c r="D1344" s="134" t="s">
        <v>144</v>
      </c>
      <c r="E1344" s="135">
        <v>335.7</v>
      </c>
      <c r="F1344" s="136">
        <v>4.2299999999999997E-2</v>
      </c>
      <c r="G1344" s="135">
        <v>385.58</v>
      </c>
      <c r="H1344" s="136">
        <v>0</v>
      </c>
    </row>
    <row r="1345" spans="1:8" x14ac:dyDescent="0.25">
      <c r="A1345" s="133" t="s">
        <v>7302</v>
      </c>
      <c r="B1345" s="134">
        <v>91073</v>
      </c>
      <c r="C1345" s="126" t="s">
        <v>5831</v>
      </c>
      <c r="D1345" s="134" t="s">
        <v>144</v>
      </c>
      <c r="E1345" s="135">
        <v>254.98</v>
      </c>
      <c r="F1345" s="136">
        <v>9.8199999999999996E-2</v>
      </c>
      <c r="G1345" s="135">
        <v>277.97000000000003</v>
      </c>
      <c r="H1345" s="136">
        <v>0</v>
      </c>
    </row>
    <row r="1346" spans="1:8" x14ac:dyDescent="0.25">
      <c r="A1346" s="133" t="s">
        <v>7302</v>
      </c>
      <c r="B1346" s="134">
        <v>91069</v>
      </c>
      <c r="C1346" s="126" t="s">
        <v>5827</v>
      </c>
      <c r="D1346" s="134" t="s">
        <v>144</v>
      </c>
      <c r="E1346" s="135">
        <v>195.27</v>
      </c>
      <c r="F1346" s="136">
        <v>7.2800000000000004E-2</v>
      </c>
      <c r="G1346" s="135">
        <v>207.62</v>
      </c>
      <c r="H1346" s="136">
        <v>0</v>
      </c>
    </row>
    <row r="1347" spans="1:8" x14ac:dyDescent="0.25">
      <c r="A1347" s="133" t="s">
        <v>7302</v>
      </c>
      <c r="B1347" s="134">
        <v>91090</v>
      </c>
      <c r="C1347" s="126" t="s">
        <v>5847</v>
      </c>
      <c r="D1347" s="134" t="s">
        <v>144</v>
      </c>
      <c r="E1347" s="135">
        <v>260.38</v>
      </c>
      <c r="F1347" s="136">
        <v>8.14E-2</v>
      </c>
      <c r="G1347" s="135">
        <v>286.05</v>
      </c>
      <c r="H1347" s="136">
        <v>0</v>
      </c>
    </row>
    <row r="1348" spans="1:8" x14ac:dyDescent="0.25">
      <c r="A1348" s="133" t="s">
        <v>7302</v>
      </c>
      <c r="B1348" s="134">
        <v>91086</v>
      </c>
      <c r="C1348" s="126" t="s">
        <v>5843</v>
      </c>
      <c r="D1348" s="134" t="s">
        <v>144</v>
      </c>
      <c r="E1348" s="135">
        <v>215.3</v>
      </c>
      <c r="F1348" s="136">
        <v>6.0499999999999998E-2</v>
      </c>
      <c r="G1348" s="135">
        <v>232.94</v>
      </c>
      <c r="H1348" s="136">
        <v>0</v>
      </c>
    </row>
    <row r="1349" spans="1:8" x14ac:dyDescent="0.25">
      <c r="A1349" s="133" t="s">
        <v>7302</v>
      </c>
      <c r="B1349" s="134">
        <v>105522</v>
      </c>
      <c r="C1349" s="126" t="s">
        <v>7303</v>
      </c>
      <c r="D1349" s="134" t="s">
        <v>144</v>
      </c>
      <c r="E1349" s="135">
        <v>0</v>
      </c>
      <c r="F1349" s="136"/>
      <c r="G1349" s="135">
        <v>0</v>
      </c>
      <c r="H1349" s="136"/>
    </row>
    <row r="1350" spans="1:8" x14ac:dyDescent="0.25">
      <c r="A1350" s="133" t="s">
        <v>7304</v>
      </c>
      <c r="B1350" s="134">
        <v>104281</v>
      </c>
      <c r="C1350" s="126" t="s">
        <v>7305</v>
      </c>
      <c r="D1350" s="134" t="s">
        <v>33</v>
      </c>
      <c r="E1350" s="135">
        <v>0</v>
      </c>
      <c r="F1350" s="136"/>
      <c r="G1350" s="135">
        <v>0</v>
      </c>
      <c r="H1350" s="136"/>
    </row>
    <row r="1351" spans="1:8" x14ac:dyDescent="0.25">
      <c r="A1351" s="133" t="s">
        <v>7304</v>
      </c>
      <c r="B1351" s="134">
        <v>104287</v>
      </c>
      <c r="C1351" s="126" t="s">
        <v>7306</v>
      </c>
      <c r="D1351" s="134" t="s">
        <v>33</v>
      </c>
      <c r="E1351" s="135">
        <v>0</v>
      </c>
      <c r="F1351" s="136"/>
      <c r="G1351" s="135">
        <v>0</v>
      </c>
      <c r="H1351" s="136"/>
    </row>
    <row r="1352" spans="1:8" x14ac:dyDescent="0.25">
      <c r="A1352" s="133" t="s">
        <v>7304</v>
      </c>
      <c r="B1352" s="134">
        <v>104286</v>
      </c>
      <c r="C1352" s="126" t="s">
        <v>7307</v>
      </c>
      <c r="D1352" s="134" t="s">
        <v>33</v>
      </c>
      <c r="E1352" s="135">
        <v>0</v>
      </c>
      <c r="F1352" s="136"/>
      <c r="G1352" s="135">
        <v>0</v>
      </c>
      <c r="H1352" s="136"/>
    </row>
    <row r="1353" spans="1:8" x14ac:dyDescent="0.25">
      <c r="A1353" s="133" t="s">
        <v>7304</v>
      </c>
      <c r="B1353" s="134">
        <v>104292</v>
      </c>
      <c r="C1353" s="126" t="s">
        <v>7308</v>
      </c>
      <c r="D1353" s="134" t="s">
        <v>33</v>
      </c>
      <c r="E1353" s="135">
        <v>0</v>
      </c>
      <c r="F1353" s="136"/>
      <c r="G1353" s="135">
        <v>0</v>
      </c>
      <c r="H1353" s="136"/>
    </row>
    <row r="1354" spans="1:8" x14ac:dyDescent="0.25">
      <c r="A1354" s="133" t="s">
        <v>7304</v>
      </c>
      <c r="B1354" s="134">
        <v>104282</v>
      </c>
      <c r="C1354" s="126" t="s">
        <v>7309</v>
      </c>
      <c r="D1354" s="134" t="s">
        <v>33</v>
      </c>
      <c r="E1354" s="135">
        <v>0</v>
      </c>
      <c r="F1354" s="136"/>
      <c r="G1354" s="135">
        <v>0</v>
      </c>
      <c r="H1354" s="136"/>
    </row>
    <row r="1355" spans="1:8" x14ac:dyDescent="0.25">
      <c r="A1355" s="133" t="s">
        <v>7304</v>
      </c>
      <c r="B1355" s="134">
        <v>104288</v>
      </c>
      <c r="C1355" s="126" t="s">
        <v>7310</v>
      </c>
      <c r="D1355" s="134" t="s">
        <v>33</v>
      </c>
      <c r="E1355" s="135">
        <v>0</v>
      </c>
      <c r="F1355" s="136"/>
      <c r="G1355" s="135">
        <v>0</v>
      </c>
      <c r="H1355" s="136"/>
    </row>
    <row r="1356" spans="1:8" x14ac:dyDescent="0.25">
      <c r="A1356" s="133" t="s">
        <v>7304</v>
      </c>
      <c r="B1356" s="134">
        <v>104283</v>
      </c>
      <c r="C1356" s="126" t="s">
        <v>7311</v>
      </c>
      <c r="D1356" s="134" t="s">
        <v>33</v>
      </c>
      <c r="E1356" s="135">
        <v>0</v>
      </c>
      <c r="F1356" s="136"/>
      <c r="G1356" s="135">
        <v>0</v>
      </c>
      <c r="H1356" s="136"/>
    </row>
    <row r="1357" spans="1:8" x14ac:dyDescent="0.25">
      <c r="A1357" s="133" t="s">
        <v>7304</v>
      </c>
      <c r="B1357" s="134">
        <v>104289</v>
      </c>
      <c r="C1357" s="126" t="s">
        <v>7312</v>
      </c>
      <c r="D1357" s="134" t="s">
        <v>33</v>
      </c>
      <c r="E1357" s="135">
        <v>0</v>
      </c>
      <c r="F1357" s="136"/>
      <c r="G1357" s="135">
        <v>0</v>
      </c>
      <c r="H1357" s="136"/>
    </row>
    <row r="1358" spans="1:8" x14ac:dyDescent="0.25">
      <c r="A1358" s="133" t="s">
        <v>7304</v>
      </c>
      <c r="B1358" s="134">
        <v>104284</v>
      </c>
      <c r="C1358" s="126" t="s">
        <v>7313</v>
      </c>
      <c r="D1358" s="134" t="s">
        <v>33</v>
      </c>
      <c r="E1358" s="135">
        <v>0</v>
      </c>
      <c r="F1358" s="136"/>
      <c r="G1358" s="135">
        <v>0</v>
      </c>
      <c r="H1358" s="136"/>
    </row>
    <row r="1359" spans="1:8" x14ac:dyDescent="0.25">
      <c r="A1359" s="133" t="s">
        <v>7304</v>
      </c>
      <c r="B1359" s="134">
        <v>104290</v>
      </c>
      <c r="C1359" s="126" t="s">
        <v>7314</v>
      </c>
      <c r="D1359" s="134" t="s">
        <v>33</v>
      </c>
      <c r="E1359" s="135">
        <v>0</v>
      </c>
      <c r="F1359" s="136"/>
      <c r="G1359" s="135">
        <v>0</v>
      </c>
      <c r="H1359" s="136"/>
    </row>
    <row r="1360" spans="1:8" x14ac:dyDescent="0.25">
      <c r="A1360" s="133" t="s">
        <v>7304</v>
      </c>
      <c r="B1360" s="134">
        <v>104285</v>
      </c>
      <c r="C1360" s="126" t="s">
        <v>7315</v>
      </c>
      <c r="D1360" s="134" t="s">
        <v>33</v>
      </c>
      <c r="E1360" s="135">
        <v>0</v>
      </c>
      <c r="F1360" s="136"/>
      <c r="G1360" s="135">
        <v>0</v>
      </c>
      <c r="H1360" s="136"/>
    </row>
    <row r="1361" spans="1:8" x14ac:dyDescent="0.25">
      <c r="A1361" s="133" t="s">
        <v>7304</v>
      </c>
      <c r="B1361" s="134">
        <v>104291</v>
      </c>
      <c r="C1361" s="126" t="s">
        <v>7316</v>
      </c>
      <c r="D1361" s="134" t="s">
        <v>33</v>
      </c>
      <c r="E1361" s="135">
        <v>0</v>
      </c>
      <c r="F1361" s="136"/>
      <c r="G1361" s="135">
        <v>0</v>
      </c>
      <c r="H1361" s="136"/>
    </row>
    <row r="1362" spans="1:8" x14ac:dyDescent="0.25">
      <c r="A1362" s="133" t="s">
        <v>7304</v>
      </c>
      <c r="B1362" s="134">
        <v>104267</v>
      </c>
      <c r="C1362" s="126" t="s">
        <v>7317</v>
      </c>
      <c r="D1362" s="134" t="s">
        <v>33</v>
      </c>
      <c r="E1362" s="135">
        <v>0</v>
      </c>
      <c r="F1362" s="136"/>
      <c r="G1362" s="135">
        <v>0</v>
      </c>
      <c r="H1362" s="136"/>
    </row>
    <row r="1363" spans="1:8" x14ac:dyDescent="0.25">
      <c r="A1363" s="133" t="s">
        <v>7304</v>
      </c>
      <c r="B1363" s="134">
        <v>104268</v>
      </c>
      <c r="C1363" s="126" t="s">
        <v>7318</v>
      </c>
      <c r="D1363" s="134" t="s">
        <v>33</v>
      </c>
      <c r="E1363" s="135">
        <v>0</v>
      </c>
      <c r="F1363" s="136"/>
      <c r="G1363" s="135">
        <v>0</v>
      </c>
      <c r="H1363" s="136"/>
    </row>
    <row r="1364" spans="1:8" x14ac:dyDescent="0.25">
      <c r="A1364" s="133" t="s">
        <v>7304</v>
      </c>
      <c r="B1364" s="134">
        <v>104269</v>
      </c>
      <c r="C1364" s="126" t="s">
        <v>7319</v>
      </c>
      <c r="D1364" s="134" t="s">
        <v>33</v>
      </c>
      <c r="E1364" s="135">
        <v>0</v>
      </c>
      <c r="F1364" s="136"/>
      <c r="G1364" s="135">
        <v>0</v>
      </c>
      <c r="H1364" s="136"/>
    </row>
    <row r="1365" spans="1:8" x14ac:dyDescent="0.25">
      <c r="A1365" s="133" t="s">
        <v>7304</v>
      </c>
      <c r="B1365" s="134">
        <v>104270</v>
      </c>
      <c r="C1365" s="126" t="s">
        <v>7320</v>
      </c>
      <c r="D1365" s="134" t="s">
        <v>33</v>
      </c>
      <c r="E1365" s="135">
        <v>0</v>
      </c>
      <c r="F1365" s="136"/>
      <c r="G1365" s="135">
        <v>0</v>
      </c>
      <c r="H1365" s="136"/>
    </row>
    <row r="1366" spans="1:8" x14ac:dyDescent="0.25">
      <c r="A1366" s="133" t="s">
        <v>7304</v>
      </c>
      <c r="B1366" s="134">
        <v>104276</v>
      </c>
      <c r="C1366" s="126" t="s">
        <v>7321</v>
      </c>
      <c r="D1366" s="134" t="s">
        <v>33</v>
      </c>
      <c r="E1366" s="135">
        <v>0</v>
      </c>
      <c r="F1366" s="136"/>
      <c r="G1366" s="135">
        <v>0</v>
      </c>
      <c r="H1366" s="136"/>
    </row>
    <row r="1367" spans="1:8" x14ac:dyDescent="0.25">
      <c r="A1367" s="133" t="s">
        <v>7304</v>
      </c>
      <c r="B1367" s="134">
        <v>104280</v>
      </c>
      <c r="C1367" s="126" t="s">
        <v>7322</v>
      </c>
      <c r="D1367" s="134" t="s">
        <v>33</v>
      </c>
      <c r="E1367" s="135">
        <v>0</v>
      </c>
      <c r="F1367" s="136"/>
      <c r="G1367" s="135">
        <v>0</v>
      </c>
      <c r="H1367" s="136"/>
    </row>
    <row r="1368" spans="1:8" x14ac:dyDescent="0.25">
      <c r="A1368" s="133" t="s">
        <v>7304</v>
      </c>
      <c r="B1368" s="134">
        <v>104271</v>
      </c>
      <c r="C1368" s="126" t="s">
        <v>7323</v>
      </c>
      <c r="D1368" s="134" t="s">
        <v>33</v>
      </c>
      <c r="E1368" s="135">
        <v>0</v>
      </c>
      <c r="F1368" s="136"/>
      <c r="G1368" s="135">
        <v>0</v>
      </c>
      <c r="H1368" s="136"/>
    </row>
    <row r="1369" spans="1:8" x14ac:dyDescent="0.25">
      <c r="A1369" s="133" t="s">
        <v>7304</v>
      </c>
      <c r="B1369" s="134">
        <v>104272</v>
      </c>
      <c r="C1369" s="126" t="s">
        <v>7324</v>
      </c>
      <c r="D1369" s="134" t="s">
        <v>33</v>
      </c>
      <c r="E1369" s="135">
        <v>0</v>
      </c>
      <c r="F1369" s="136"/>
      <c r="G1369" s="135">
        <v>0</v>
      </c>
      <c r="H1369" s="136"/>
    </row>
    <row r="1370" spans="1:8" x14ac:dyDescent="0.25">
      <c r="A1370" s="133" t="s">
        <v>7304</v>
      </c>
      <c r="B1370" s="134">
        <v>104273</v>
      </c>
      <c r="C1370" s="126" t="s">
        <v>7325</v>
      </c>
      <c r="D1370" s="134" t="s">
        <v>33</v>
      </c>
      <c r="E1370" s="135">
        <v>0</v>
      </c>
      <c r="F1370" s="136"/>
      <c r="G1370" s="135">
        <v>0</v>
      </c>
      <c r="H1370" s="136"/>
    </row>
    <row r="1371" spans="1:8" x14ac:dyDescent="0.25">
      <c r="A1371" s="133" t="s">
        <v>7304</v>
      </c>
      <c r="B1371" s="134">
        <v>104277</v>
      </c>
      <c r="C1371" s="126" t="s">
        <v>7326</v>
      </c>
      <c r="D1371" s="134" t="s">
        <v>33</v>
      </c>
      <c r="E1371" s="135">
        <v>0</v>
      </c>
      <c r="F1371" s="136"/>
      <c r="G1371" s="135">
        <v>0</v>
      </c>
      <c r="H1371" s="136"/>
    </row>
    <row r="1372" spans="1:8" x14ac:dyDescent="0.25">
      <c r="A1372" s="133" t="s">
        <v>7304</v>
      </c>
      <c r="B1372" s="134">
        <v>104274</v>
      </c>
      <c r="C1372" s="126" t="s">
        <v>7327</v>
      </c>
      <c r="D1372" s="134" t="s">
        <v>33</v>
      </c>
      <c r="E1372" s="135">
        <v>0</v>
      </c>
      <c r="F1372" s="136"/>
      <c r="G1372" s="135">
        <v>0</v>
      </c>
      <c r="H1372" s="136"/>
    </row>
    <row r="1373" spans="1:8" x14ac:dyDescent="0.25">
      <c r="A1373" s="133" t="s">
        <v>7304</v>
      </c>
      <c r="B1373" s="134">
        <v>104278</v>
      </c>
      <c r="C1373" s="126" t="s">
        <v>7328</v>
      </c>
      <c r="D1373" s="134" t="s">
        <v>33</v>
      </c>
      <c r="E1373" s="135">
        <v>0</v>
      </c>
      <c r="F1373" s="136"/>
      <c r="G1373" s="135">
        <v>0</v>
      </c>
      <c r="H1373" s="136"/>
    </row>
    <row r="1374" spans="1:8" x14ac:dyDescent="0.25">
      <c r="A1374" s="133" t="s">
        <v>7304</v>
      </c>
      <c r="B1374" s="134">
        <v>104275</v>
      </c>
      <c r="C1374" s="126" t="s">
        <v>7329</v>
      </c>
      <c r="D1374" s="134" t="s">
        <v>33</v>
      </c>
      <c r="E1374" s="135">
        <v>0</v>
      </c>
      <c r="F1374" s="136"/>
      <c r="G1374" s="135">
        <v>0</v>
      </c>
      <c r="H1374" s="136"/>
    </row>
    <row r="1375" spans="1:8" x14ac:dyDescent="0.25">
      <c r="A1375" s="133" t="s">
        <v>7304</v>
      </c>
      <c r="B1375" s="134">
        <v>104279</v>
      </c>
      <c r="C1375" s="126" t="s">
        <v>7330</v>
      </c>
      <c r="D1375" s="134" t="s">
        <v>33</v>
      </c>
      <c r="E1375" s="135">
        <v>0</v>
      </c>
      <c r="F1375" s="136"/>
      <c r="G1375" s="135">
        <v>0</v>
      </c>
      <c r="H1375" s="136"/>
    </row>
    <row r="1376" spans="1:8" x14ac:dyDescent="0.25">
      <c r="A1376" s="133" t="s">
        <v>7304</v>
      </c>
      <c r="B1376" s="134">
        <v>104265</v>
      </c>
      <c r="C1376" s="126" t="s">
        <v>7331</v>
      </c>
      <c r="D1376" s="134" t="s">
        <v>33</v>
      </c>
      <c r="E1376" s="135">
        <v>0</v>
      </c>
      <c r="F1376" s="136"/>
      <c r="G1376" s="135">
        <v>0</v>
      </c>
      <c r="H1376" s="136"/>
    </row>
    <row r="1377" spans="1:8" x14ac:dyDescent="0.25">
      <c r="A1377" s="133" t="s">
        <v>7304</v>
      </c>
      <c r="B1377" s="134">
        <v>104266</v>
      </c>
      <c r="C1377" s="126" t="s">
        <v>7332</v>
      </c>
      <c r="D1377" s="134" t="s">
        <v>33</v>
      </c>
      <c r="E1377" s="135">
        <v>0</v>
      </c>
      <c r="F1377" s="136"/>
      <c r="G1377" s="135">
        <v>0</v>
      </c>
      <c r="H1377" s="136"/>
    </row>
    <row r="1378" spans="1:8" x14ac:dyDescent="0.25">
      <c r="A1378" s="133" t="s">
        <v>7304</v>
      </c>
      <c r="B1378" s="134">
        <v>104305</v>
      </c>
      <c r="C1378" s="126" t="s">
        <v>7333</v>
      </c>
      <c r="D1378" s="134" t="s">
        <v>22</v>
      </c>
      <c r="E1378" s="135">
        <v>0</v>
      </c>
      <c r="F1378" s="136"/>
      <c r="G1378" s="135">
        <v>0</v>
      </c>
      <c r="H1378" s="136"/>
    </row>
    <row r="1379" spans="1:8" x14ac:dyDescent="0.25">
      <c r="A1379" s="133" t="s">
        <v>7304</v>
      </c>
      <c r="B1379" s="134">
        <v>104306</v>
      </c>
      <c r="C1379" s="126" t="s">
        <v>7334</v>
      </c>
      <c r="D1379" s="134" t="s">
        <v>22</v>
      </c>
      <c r="E1379" s="135">
        <v>0</v>
      </c>
      <c r="F1379" s="136"/>
      <c r="G1379" s="135">
        <v>0</v>
      </c>
      <c r="H1379" s="136"/>
    </row>
    <row r="1380" spans="1:8" x14ac:dyDescent="0.25">
      <c r="A1380" s="133" t="s">
        <v>7304</v>
      </c>
      <c r="B1380" s="134">
        <v>104307</v>
      </c>
      <c r="C1380" s="126" t="s">
        <v>7335</v>
      </c>
      <c r="D1380" s="134" t="s">
        <v>22</v>
      </c>
      <c r="E1380" s="135">
        <v>0</v>
      </c>
      <c r="F1380" s="136"/>
      <c r="G1380" s="135">
        <v>0</v>
      </c>
      <c r="H1380" s="136"/>
    </row>
    <row r="1381" spans="1:8" x14ac:dyDescent="0.25">
      <c r="A1381" s="133" t="s">
        <v>7304</v>
      </c>
      <c r="B1381" s="134">
        <v>104308</v>
      </c>
      <c r="C1381" s="126" t="s">
        <v>7336</v>
      </c>
      <c r="D1381" s="134" t="s">
        <v>22</v>
      </c>
      <c r="E1381" s="135">
        <v>0</v>
      </c>
      <c r="F1381" s="136"/>
      <c r="G1381" s="135">
        <v>0</v>
      </c>
      <c r="H1381" s="136"/>
    </row>
    <row r="1382" spans="1:8" x14ac:dyDescent="0.25">
      <c r="A1382" s="133" t="s">
        <v>7304</v>
      </c>
      <c r="B1382" s="134">
        <v>104309</v>
      </c>
      <c r="C1382" s="126" t="s">
        <v>7337</v>
      </c>
      <c r="D1382" s="134" t="s">
        <v>22</v>
      </c>
      <c r="E1382" s="135">
        <v>0</v>
      </c>
      <c r="F1382" s="136"/>
      <c r="G1382" s="135">
        <v>0</v>
      </c>
      <c r="H1382" s="136"/>
    </row>
    <row r="1383" spans="1:8" x14ac:dyDescent="0.25">
      <c r="A1383" s="133" t="s">
        <v>7304</v>
      </c>
      <c r="B1383" s="134">
        <v>104310</v>
      </c>
      <c r="C1383" s="126" t="s">
        <v>7338</v>
      </c>
      <c r="D1383" s="134" t="s">
        <v>22</v>
      </c>
      <c r="E1383" s="135">
        <v>0</v>
      </c>
      <c r="F1383" s="136"/>
      <c r="G1383" s="135">
        <v>0</v>
      </c>
      <c r="H1383" s="136"/>
    </row>
    <row r="1384" spans="1:8" x14ac:dyDescent="0.25">
      <c r="A1384" s="133" t="s">
        <v>7304</v>
      </c>
      <c r="B1384" s="134">
        <v>104311</v>
      </c>
      <c r="C1384" s="126" t="s">
        <v>7339</v>
      </c>
      <c r="D1384" s="134" t="s">
        <v>22</v>
      </c>
      <c r="E1384" s="135">
        <v>0</v>
      </c>
      <c r="F1384" s="136"/>
      <c r="G1384" s="135">
        <v>0</v>
      </c>
      <c r="H1384" s="136"/>
    </row>
    <row r="1385" spans="1:8" x14ac:dyDescent="0.25">
      <c r="A1385" s="133" t="s">
        <v>7304</v>
      </c>
      <c r="B1385" s="134">
        <v>104301</v>
      </c>
      <c r="C1385" s="126" t="s">
        <v>7340</v>
      </c>
      <c r="D1385" s="134" t="s">
        <v>950</v>
      </c>
      <c r="E1385" s="135">
        <v>0</v>
      </c>
      <c r="F1385" s="136"/>
      <c r="G1385" s="135">
        <v>0</v>
      </c>
      <c r="H1385" s="136"/>
    </row>
    <row r="1386" spans="1:8" x14ac:dyDescent="0.25">
      <c r="A1386" s="133" t="s">
        <v>7304</v>
      </c>
      <c r="B1386" s="134">
        <v>104302</v>
      </c>
      <c r="C1386" s="126" t="s">
        <v>7341</v>
      </c>
      <c r="D1386" s="134" t="s">
        <v>950</v>
      </c>
      <c r="E1386" s="135">
        <v>0</v>
      </c>
      <c r="F1386" s="136"/>
      <c r="G1386" s="135">
        <v>0</v>
      </c>
      <c r="H1386" s="136"/>
    </row>
    <row r="1387" spans="1:8" x14ac:dyDescent="0.25">
      <c r="A1387" s="133" t="s">
        <v>7304</v>
      </c>
      <c r="B1387" s="134">
        <v>104303</v>
      </c>
      <c r="C1387" s="126" t="s">
        <v>7342</v>
      </c>
      <c r="D1387" s="134" t="s">
        <v>950</v>
      </c>
      <c r="E1387" s="135">
        <v>0</v>
      </c>
      <c r="F1387" s="136"/>
      <c r="G1387" s="135">
        <v>0</v>
      </c>
      <c r="H1387" s="136"/>
    </row>
    <row r="1388" spans="1:8" x14ac:dyDescent="0.25">
      <c r="A1388" s="133" t="s">
        <v>7304</v>
      </c>
      <c r="B1388" s="134">
        <v>104304</v>
      </c>
      <c r="C1388" s="126" t="s">
        <v>7343</v>
      </c>
      <c r="D1388" s="134" t="s">
        <v>950</v>
      </c>
      <c r="E1388" s="135">
        <v>0</v>
      </c>
      <c r="F1388" s="136"/>
      <c r="G1388" s="135">
        <v>0</v>
      </c>
      <c r="H1388" s="136"/>
    </row>
    <row r="1389" spans="1:8" x14ac:dyDescent="0.25">
      <c r="A1389" s="133" t="s">
        <v>7304</v>
      </c>
      <c r="B1389" s="134">
        <v>104293</v>
      </c>
      <c r="C1389" s="126" t="s">
        <v>7344</v>
      </c>
      <c r="D1389" s="134" t="s">
        <v>950</v>
      </c>
      <c r="E1389" s="135">
        <v>0</v>
      </c>
      <c r="F1389" s="136"/>
      <c r="G1389" s="135">
        <v>0</v>
      </c>
      <c r="H1389" s="136"/>
    </row>
    <row r="1390" spans="1:8" x14ac:dyDescent="0.25">
      <c r="A1390" s="133" t="s">
        <v>7304</v>
      </c>
      <c r="B1390" s="134">
        <v>104297</v>
      </c>
      <c r="C1390" s="126" t="s">
        <v>7345</v>
      </c>
      <c r="D1390" s="134" t="s">
        <v>950</v>
      </c>
      <c r="E1390" s="135">
        <v>0</v>
      </c>
      <c r="F1390" s="136"/>
      <c r="G1390" s="135">
        <v>0</v>
      </c>
      <c r="H1390" s="136"/>
    </row>
    <row r="1391" spans="1:8" x14ac:dyDescent="0.25">
      <c r="A1391" s="133" t="s">
        <v>7304</v>
      </c>
      <c r="B1391" s="134">
        <v>104295</v>
      </c>
      <c r="C1391" s="126" t="s">
        <v>7346</v>
      </c>
      <c r="D1391" s="134" t="s">
        <v>950</v>
      </c>
      <c r="E1391" s="135">
        <v>0</v>
      </c>
      <c r="F1391" s="136"/>
      <c r="G1391" s="135">
        <v>0</v>
      </c>
      <c r="H1391" s="136"/>
    </row>
    <row r="1392" spans="1:8" x14ac:dyDescent="0.25">
      <c r="A1392" s="133" t="s">
        <v>7304</v>
      </c>
      <c r="B1392" s="134">
        <v>104299</v>
      </c>
      <c r="C1392" s="126" t="s">
        <v>7347</v>
      </c>
      <c r="D1392" s="134" t="s">
        <v>950</v>
      </c>
      <c r="E1392" s="135">
        <v>0</v>
      </c>
      <c r="F1392" s="136"/>
      <c r="G1392" s="135">
        <v>0</v>
      </c>
      <c r="H1392" s="136"/>
    </row>
    <row r="1393" spans="1:8" x14ac:dyDescent="0.25">
      <c r="A1393" s="133" t="s">
        <v>7304</v>
      </c>
      <c r="B1393" s="134">
        <v>104294</v>
      </c>
      <c r="C1393" s="126" t="s">
        <v>7348</v>
      </c>
      <c r="D1393" s="134" t="s">
        <v>950</v>
      </c>
      <c r="E1393" s="135">
        <v>0</v>
      </c>
      <c r="F1393" s="136"/>
      <c r="G1393" s="135">
        <v>0</v>
      </c>
      <c r="H1393" s="136"/>
    </row>
    <row r="1394" spans="1:8" x14ac:dyDescent="0.25">
      <c r="A1394" s="133" t="s">
        <v>7304</v>
      </c>
      <c r="B1394" s="134">
        <v>104298</v>
      </c>
      <c r="C1394" s="126" t="s">
        <v>7349</v>
      </c>
      <c r="D1394" s="134" t="s">
        <v>950</v>
      </c>
      <c r="E1394" s="135">
        <v>0</v>
      </c>
      <c r="F1394" s="136"/>
      <c r="G1394" s="135">
        <v>0</v>
      </c>
      <c r="H1394" s="136"/>
    </row>
    <row r="1395" spans="1:8" x14ac:dyDescent="0.25">
      <c r="A1395" s="133" t="s">
        <v>7304</v>
      </c>
      <c r="B1395" s="134">
        <v>104296</v>
      </c>
      <c r="C1395" s="126" t="s">
        <v>7350</v>
      </c>
      <c r="D1395" s="134" t="s">
        <v>950</v>
      </c>
      <c r="E1395" s="135">
        <v>0</v>
      </c>
      <c r="F1395" s="136"/>
      <c r="G1395" s="135">
        <v>0</v>
      </c>
      <c r="H1395" s="136"/>
    </row>
    <row r="1396" spans="1:8" x14ac:dyDescent="0.25">
      <c r="A1396" s="133" t="s">
        <v>7304</v>
      </c>
      <c r="B1396" s="134">
        <v>104300</v>
      </c>
      <c r="C1396" s="126" t="s">
        <v>7351</v>
      </c>
      <c r="D1396" s="134" t="s">
        <v>950</v>
      </c>
      <c r="E1396" s="135">
        <v>0</v>
      </c>
      <c r="F1396" s="136"/>
      <c r="G1396" s="135">
        <v>0</v>
      </c>
      <c r="H1396" s="136"/>
    </row>
    <row r="1397" spans="1:8" x14ac:dyDescent="0.25">
      <c r="A1397" s="133" t="s">
        <v>7352</v>
      </c>
      <c r="B1397" s="134">
        <v>90944</v>
      </c>
      <c r="C1397" s="126" t="s">
        <v>3647</v>
      </c>
      <c r="D1397" s="134" t="s">
        <v>144</v>
      </c>
      <c r="E1397" s="135">
        <v>200.63</v>
      </c>
      <c r="F1397" s="136">
        <v>4.6899999999999997E-2</v>
      </c>
      <c r="G1397" s="135">
        <v>203.87</v>
      </c>
      <c r="H1397" s="136">
        <v>0</v>
      </c>
    </row>
    <row r="1398" spans="1:8" x14ac:dyDescent="0.25">
      <c r="A1398" s="133" t="s">
        <v>7352</v>
      </c>
      <c r="B1398" s="134">
        <v>90934</v>
      </c>
      <c r="C1398" s="126" t="s">
        <v>3643</v>
      </c>
      <c r="D1398" s="134" t="s">
        <v>144</v>
      </c>
      <c r="E1398" s="135">
        <v>185.91</v>
      </c>
      <c r="F1398" s="136">
        <v>5.0599999999999999E-2</v>
      </c>
      <c r="G1398" s="135">
        <v>188.82</v>
      </c>
      <c r="H1398" s="136">
        <v>0</v>
      </c>
    </row>
    <row r="1399" spans="1:8" x14ac:dyDescent="0.25">
      <c r="A1399" s="133" t="s">
        <v>7352</v>
      </c>
      <c r="B1399" s="134">
        <v>90954</v>
      </c>
      <c r="C1399" s="126" t="s">
        <v>3651</v>
      </c>
      <c r="D1399" s="134" t="s">
        <v>144</v>
      </c>
      <c r="E1399" s="135">
        <v>227.62</v>
      </c>
      <c r="F1399" s="136">
        <v>4.1300000000000003E-2</v>
      </c>
      <c r="G1399" s="135">
        <v>231.41</v>
      </c>
      <c r="H1399" s="136">
        <v>0</v>
      </c>
    </row>
    <row r="1400" spans="1:8" x14ac:dyDescent="0.25">
      <c r="A1400" s="133" t="s">
        <v>7352</v>
      </c>
      <c r="B1400" s="134">
        <v>90933</v>
      </c>
      <c r="C1400" s="126" t="s">
        <v>3642</v>
      </c>
      <c r="D1400" s="134" t="s">
        <v>144</v>
      </c>
      <c r="E1400" s="135">
        <v>173.71</v>
      </c>
      <c r="F1400" s="136">
        <v>5.4199999999999998E-2</v>
      </c>
      <c r="G1400" s="135">
        <v>170.59</v>
      </c>
      <c r="H1400" s="136">
        <v>0</v>
      </c>
    </row>
    <row r="1401" spans="1:8" x14ac:dyDescent="0.25">
      <c r="A1401" s="133" t="s">
        <v>7352</v>
      </c>
      <c r="B1401" s="134">
        <v>90943</v>
      </c>
      <c r="C1401" s="126" t="s">
        <v>3646</v>
      </c>
      <c r="D1401" s="134" t="s">
        <v>144</v>
      </c>
      <c r="E1401" s="135">
        <v>187.35</v>
      </c>
      <c r="F1401" s="136">
        <v>5.0200000000000002E-2</v>
      </c>
      <c r="G1401" s="135">
        <v>184.01</v>
      </c>
      <c r="H1401" s="136">
        <v>0</v>
      </c>
    </row>
    <row r="1402" spans="1:8" x14ac:dyDescent="0.25">
      <c r="A1402" s="133" t="s">
        <v>7352</v>
      </c>
      <c r="B1402" s="134">
        <v>90953</v>
      </c>
      <c r="C1402" s="126" t="s">
        <v>3650</v>
      </c>
      <c r="D1402" s="134" t="s">
        <v>144</v>
      </c>
      <c r="E1402" s="135">
        <v>212.35</v>
      </c>
      <c r="F1402" s="136">
        <v>4.4299999999999999E-2</v>
      </c>
      <c r="G1402" s="135">
        <v>208.58</v>
      </c>
      <c r="H1402" s="136">
        <v>0</v>
      </c>
    </row>
    <row r="1403" spans="1:8" x14ac:dyDescent="0.25">
      <c r="A1403" s="133" t="s">
        <v>7352</v>
      </c>
      <c r="B1403" s="134">
        <v>90932</v>
      </c>
      <c r="C1403" s="126" t="s">
        <v>3641</v>
      </c>
      <c r="D1403" s="134" t="s">
        <v>144</v>
      </c>
      <c r="E1403" s="135">
        <v>82.94</v>
      </c>
      <c r="F1403" s="136">
        <v>0.1135</v>
      </c>
      <c r="G1403" s="135">
        <v>91.83</v>
      </c>
      <c r="H1403" s="136">
        <v>0</v>
      </c>
    </row>
    <row r="1404" spans="1:8" x14ac:dyDescent="0.25">
      <c r="A1404" s="133" t="s">
        <v>7352</v>
      </c>
      <c r="B1404" s="134">
        <v>90942</v>
      </c>
      <c r="C1404" s="126" t="s">
        <v>3645</v>
      </c>
      <c r="D1404" s="134" t="s">
        <v>144</v>
      </c>
      <c r="E1404" s="135">
        <v>88.51</v>
      </c>
      <c r="F1404" s="136">
        <v>0.10630000000000001</v>
      </c>
      <c r="G1404" s="135">
        <v>98.25</v>
      </c>
      <c r="H1404" s="136">
        <v>0</v>
      </c>
    </row>
    <row r="1405" spans="1:8" x14ac:dyDescent="0.25">
      <c r="A1405" s="133" t="s">
        <v>7352</v>
      </c>
      <c r="B1405" s="134">
        <v>90952</v>
      </c>
      <c r="C1405" s="126" t="s">
        <v>3649</v>
      </c>
      <c r="D1405" s="134" t="s">
        <v>144</v>
      </c>
      <c r="E1405" s="135">
        <v>98.7</v>
      </c>
      <c r="F1405" s="136">
        <v>9.5299999999999996E-2</v>
      </c>
      <c r="G1405" s="135">
        <v>109.97</v>
      </c>
      <c r="H1405" s="136">
        <v>0</v>
      </c>
    </row>
    <row r="1406" spans="1:8" x14ac:dyDescent="0.25">
      <c r="A1406" s="133" t="s">
        <v>7352</v>
      </c>
      <c r="B1406" s="134">
        <v>90930</v>
      </c>
      <c r="C1406" s="126" t="s">
        <v>3640</v>
      </c>
      <c r="D1406" s="134" t="s">
        <v>144</v>
      </c>
      <c r="E1406" s="135">
        <v>77.150000000000006</v>
      </c>
      <c r="F1406" s="136">
        <v>0.122</v>
      </c>
      <c r="G1406" s="135">
        <v>81.709999999999994</v>
      </c>
      <c r="H1406" s="136">
        <v>0</v>
      </c>
    </row>
    <row r="1407" spans="1:8" x14ac:dyDescent="0.25">
      <c r="A1407" s="133" t="s">
        <v>7352</v>
      </c>
      <c r="B1407" s="134">
        <v>90940</v>
      </c>
      <c r="C1407" s="126" t="s">
        <v>3644</v>
      </c>
      <c r="D1407" s="134" t="s">
        <v>144</v>
      </c>
      <c r="E1407" s="135">
        <v>82.2</v>
      </c>
      <c r="F1407" s="136">
        <v>0.1145</v>
      </c>
      <c r="G1407" s="135">
        <v>87.23</v>
      </c>
      <c r="H1407" s="136">
        <v>0</v>
      </c>
    </row>
    <row r="1408" spans="1:8" x14ac:dyDescent="0.25">
      <c r="A1408" s="133" t="s">
        <v>7352</v>
      </c>
      <c r="B1408" s="134">
        <v>90950</v>
      </c>
      <c r="C1408" s="126" t="s">
        <v>3648</v>
      </c>
      <c r="D1408" s="134" t="s">
        <v>144</v>
      </c>
      <c r="E1408" s="135">
        <v>91.45</v>
      </c>
      <c r="F1408" s="136">
        <v>0.10290000000000001</v>
      </c>
      <c r="G1408" s="135">
        <v>97.3</v>
      </c>
      <c r="H1408" s="136">
        <v>0</v>
      </c>
    </row>
    <row r="1409" spans="1:8" x14ac:dyDescent="0.25">
      <c r="A1409" s="133" t="s">
        <v>7352</v>
      </c>
      <c r="B1409" s="134">
        <v>88476</v>
      </c>
      <c r="C1409" s="126" t="s">
        <v>3637</v>
      </c>
      <c r="D1409" s="134" t="s">
        <v>144</v>
      </c>
      <c r="E1409" s="135">
        <v>24.01</v>
      </c>
      <c r="F1409" s="136">
        <v>0.1391</v>
      </c>
      <c r="G1409" s="135">
        <v>20.89</v>
      </c>
      <c r="H1409" s="136">
        <v>0</v>
      </c>
    </row>
    <row r="1410" spans="1:8" x14ac:dyDescent="0.25">
      <c r="A1410" s="133" t="s">
        <v>7352</v>
      </c>
      <c r="B1410" s="134">
        <v>88477</v>
      </c>
      <c r="C1410" s="126" t="s">
        <v>3638</v>
      </c>
      <c r="D1410" s="134" t="s">
        <v>144</v>
      </c>
      <c r="E1410" s="135">
        <v>32.97</v>
      </c>
      <c r="F1410" s="136">
        <v>0.1013</v>
      </c>
      <c r="G1410" s="135">
        <v>29.06</v>
      </c>
      <c r="H1410" s="136">
        <v>0</v>
      </c>
    </row>
    <row r="1411" spans="1:8" x14ac:dyDescent="0.25">
      <c r="A1411" s="133" t="s">
        <v>7352</v>
      </c>
      <c r="B1411" s="134">
        <v>88478</v>
      </c>
      <c r="C1411" s="126" t="s">
        <v>3639</v>
      </c>
      <c r="D1411" s="134" t="s">
        <v>144</v>
      </c>
      <c r="E1411" s="135">
        <v>40.409999999999997</v>
      </c>
      <c r="F1411" s="136">
        <v>8.2699999999999996E-2</v>
      </c>
      <c r="G1411" s="135">
        <v>35.81</v>
      </c>
      <c r="H1411" s="136">
        <v>0</v>
      </c>
    </row>
    <row r="1412" spans="1:8" x14ac:dyDescent="0.25">
      <c r="A1412" s="133" t="s">
        <v>7352</v>
      </c>
      <c r="B1412" s="134">
        <v>88470</v>
      </c>
      <c r="C1412" s="126" t="s">
        <v>3634</v>
      </c>
      <c r="D1412" s="134" t="s">
        <v>144</v>
      </c>
      <c r="E1412" s="135">
        <v>29.03</v>
      </c>
      <c r="F1412" s="136">
        <v>0</v>
      </c>
      <c r="G1412" s="135">
        <v>24.88</v>
      </c>
      <c r="H1412" s="136">
        <v>0</v>
      </c>
    </row>
    <row r="1413" spans="1:8" x14ac:dyDescent="0.25">
      <c r="A1413" s="133" t="s">
        <v>7352</v>
      </c>
      <c r="B1413" s="134">
        <v>88471</v>
      </c>
      <c r="C1413" s="126" t="s">
        <v>3635</v>
      </c>
      <c r="D1413" s="134" t="s">
        <v>144</v>
      </c>
      <c r="E1413" s="135">
        <v>36.25</v>
      </c>
      <c r="F1413" s="136">
        <v>0</v>
      </c>
      <c r="G1413" s="135">
        <v>31.31</v>
      </c>
      <c r="H1413" s="136">
        <v>0</v>
      </c>
    </row>
    <row r="1414" spans="1:8" x14ac:dyDescent="0.25">
      <c r="A1414" s="133" t="s">
        <v>7352</v>
      </c>
      <c r="B1414" s="134">
        <v>88472</v>
      </c>
      <c r="C1414" s="126" t="s">
        <v>3636</v>
      </c>
      <c r="D1414" s="134" t="s">
        <v>144</v>
      </c>
      <c r="E1414" s="135">
        <v>41.99</v>
      </c>
      <c r="F1414" s="136">
        <v>0</v>
      </c>
      <c r="G1414" s="135">
        <v>36.409999999999997</v>
      </c>
      <c r="H1414" s="136">
        <v>0</v>
      </c>
    </row>
    <row r="1415" spans="1:8" x14ac:dyDescent="0.25">
      <c r="A1415" s="133" t="s">
        <v>7352</v>
      </c>
      <c r="B1415" s="134">
        <v>87759</v>
      </c>
      <c r="C1415" s="126" t="s">
        <v>3629</v>
      </c>
      <c r="D1415" s="134" t="s">
        <v>144</v>
      </c>
      <c r="E1415" s="135">
        <v>125.38</v>
      </c>
      <c r="F1415" s="136">
        <v>0</v>
      </c>
      <c r="G1415" s="135">
        <v>130.85</v>
      </c>
      <c r="H1415" s="136">
        <v>0</v>
      </c>
    </row>
    <row r="1416" spans="1:8" x14ac:dyDescent="0.25">
      <c r="A1416" s="133" t="s">
        <v>7352</v>
      </c>
      <c r="B1416" s="134">
        <v>87769</v>
      </c>
      <c r="C1416" s="126" t="s">
        <v>3633</v>
      </c>
      <c r="D1416" s="134" t="s">
        <v>144</v>
      </c>
      <c r="E1416" s="135">
        <v>150.19999999999999</v>
      </c>
      <c r="F1416" s="136">
        <v>0</v>
      </c>
      <c r="G1416" s="135">
        <v>155.34</v>
      </c>
      <c r="H1416" s="136">
        <v>0</v>
      </c>
    </row>
    <row r="1417" spans="1:8" x14ac:dyDescent="0.25">
      <c r="A1417" s="133" t="s">
        <v>7352</v>
      </c>
      <c r="B1417" s="134">
        <v>87739</v>
      </c>
      <c r="C1417" s="126" t="s">
        <v>3621</v>
      </c>
      <c r="D1417" s="134" t="s">
        <v>144</v>
      </c>
      <c r="E1417" s="135">
        <v>97.46</v>
      </c>
      <c r="F1417" s="136">
        <v>3.4299999999999997E-2</v>
      </c>
      <c r="G1417" s="135">
        <v>102.93</v>
      </c>
      <c r="H1417" s="136">
        <v>0</v>
      </c>
    </row>
    <row r="1418" spans="1:8" x14ac:dyDescent="0.25">
      <c r="A1418" s="133" t="s">
        <v>7352</v>
      </c>
      <c r="B1418" s="134">
        <v>87749</v>
      </c>
      <c r="C1418" s="126" t="s">
        <v>3625</v>
      </c>
      <c r="D1418" s="134" t="s">
        <v>144</v>
      </c>
      <c r="E1418" s="135">
        <v>127.71</v>
      </c>
      <c r="F1418" s="136">
        <v>2.6200000000000001E-2</v>
      </c>
      <c r="G1418" s="135">
        <v>132.77000000000001</v>
      </c>
      <c r="H1418" s="136">
        <v>0</v>
      </c>
    </row>
    <row r="1419" spans="1:8" x14ac:dyDescent="0.25">
      <c r="A1419" s="133" t="s">
        <v>7352</v>
      </c>
      <c r="B1419" s="134">
        <v>87624</v>
      </c>
      <c r="C1419" s="126" t="s">
        <v>6890</v>
      </c>
      <c r="D1419" s="134" t="s">
        <v>144</v>
      </c>
      <c r="E1419" s="135">
        <v>86.07</v>
      </c>
      <c r="F1419" s="136">
        <v>3.8800000000000001E-2</v>
      </c>
      <c r="G1419" s="135">
        <v>86.86</v>
      </c>
      <c r="H1419" s="136">
        <v>0</v>
      </c>
    </row>
    <row r="1420" spans="1:8" x14ac:dyDescent="0.25">
      <c r="A1420" s="133" t="s">
        <v>7352</v>
      </c>
      <c r="B1420" s="134">
        <v>87634</v>
      </c>
      <c r="C1420" s="126" t="s">
        <v>3601</v>
      </c>
      <c r="D1420" s="134" t="s">
        <v>144</v>
      </c>
      <c r="E1420" s="135">
        <v>116.3</v>
      </c>
      <c r="F1420" s="136">
        <v>2.87E-2</v>
      </c>
      <c r="G1420" s="135">
        <v>116.7</v>
      </c>
      <c r="H1420" s="136">
        <v>0</v>
      </c>
    </row>
    <row r="1421" spans="1:8" x14ac:dyDescent="0.25">
      <c r="A1421" s="133" t="s">
        <v>7352</v>
      </c>
      <c r="B1421" s="134">
        <v>87644</v>
      </c>
      <c r="C1421" s="126" t="s">
        <v>3605</v>
      </c>
      <c r="D1421" s="134" t="s">
        <v>144</v>
      </c>
      <c r="E1421" s="135">
        <v>141.07</v>
      </c>
      <c r="F1421" s="136">
        <v>2.3699999999999999E-2</v>
      </c>
      <c r="G1421" s="135">
        <v>141.13</v>
      </c>
      <c r="H1421" s="136">
        <v>0</v>
      </c>
    </row>
    <row r="1422" spans="1:8" x14ac:dyDescent="0.25">
      <c r="A1422" s="133" t="s">
        <v>7352</v>
      </c>
      <c r="B1422" s="134">
        <v>87684</v>
      </c>
      <c r="C1422" s="126" t="s">
        <v>3609</v>
      </c>
      <c r="D1422" s="134" t="s">
        <v>144</v>
      </c>
      <c r="E1422" s="135">
        <v>136.49</v>
      </c>
      <c r="F1422" s="136">
        <v>0</v>
      </c>
      <c r="G1422" s="135">
        <v>136.29</v>
      </c>
      <c r="H1422" s="136">
        <v>0</v>
      </c>
    </row>
    <row r="1423" spans="1:8" x14ac:dyDescent="0.25">
      <c r="A1423" s="133" t="s">
        <v>7352</v>
      </c>
      <c r="B1423" s="134">
        <v>87694</v>
      </c>
      <c r="C1423" s="126" t="s">
        <v>3613</v>
      </c>
      <c r="D1423" s="134" t="s">
        <v>144</v>
      </c>
      <c r="E1423" s="135">
        <v>156.35</v>
      </c>
      <c r="F1423" s="136">
        <v>0</v>
      </c>
      <c r="G1423" s="135">
        <v>156.12</v>
      </c>
      <c r="H1423" s="136">
        <v>0</v>
      </c>
    </row>
    <row r="1424" spans="1:8" x14ac:dyDescent="0.25">
      <c r="A1424" s="133" t="s">
        <v>7352</v>
      </c>
      <c r="B1424" s="134">
        <v>87704</v>
      </c>
      <c r="C1424" s="126" t="s">
        <v>3617</v>
      </c>
      <c r="D1424" s="134" t="s">
        <v>144</v>
      </c>
      <c r="E1424" s="135">
        <v>169.84</v>
      </c>
      <c r="F1424" s="136">
        <v>0</v>
      </c>
      <c r="G1424" s="135">
        <v>169.43</v>
      </c>
      <c r="H1424" s="136">
        <v>0</v>
      </c>
    </row>
    <row r="1425" spans="1:8" x14ac:dyDescent="0.25">
      <c r="A1425" s="133" t="s">
        <v>7352</v>
      </c>
      <c r="B1425" s="134">
        <v>87758</v>
      </c>
      <c r="C1425" s="126" t="s">
        <v>3628</v>
      </c>
      <c r="D1425" s="134" t="s">
        <v>144</v>
      </c>
      <c r="E1425" s="135">
        <v>116.73</v>
      </c>
      <c r="F1425" s="136">
        <v>0</v>
      </c>
      <c r="G1425" s="135">
        <v>117.9</v>
      </c>
      <c r="H1425" s="136">
        <v>0</v>
      </c>
    </row>
    <row r="1426" spans="1:8" x14ac:dyDescent="0.25">
      <c r="A1426" s="133" t="s">
        <v>7352</v>
      </c>
      <c r="B1426" s="134">
        <v>87768</v>
      </c>
      <c r="C1426" s="126" t="s">
        <v>3632</v>
      </c>
      <c r="D1426" s="134" t="s">
        <v>144</v>
      </c>
      <c r="E1426" s="135">
        <v>139.55000000000001</v>
      </c>
      <c r="F1426" s="136">
        <v>0</v>
      </c>
      <c r="G1426" s="135">
        <v>139.41</v>
      </c>
      <c r="H1426" s="136">
        <v>0</v>
      </c>
    </row>
    <row r="1427" spans="1:8" x14ac:dyDescent="0.25">
      <c r="A1427" s="133" t="s">
        <v>7352</v>
      </c>
      <c r="B1427" s="134">
        <v>87738</v>
      </c>
      <c r="C1427" s="126" t="s">
        <v>3620</v>
      </c>
      <c r="D1427" s="134" t="s">
        <v>144</v>
      </c>
      <c r="E1427" s="135">
        <v>91.23</v>
      </c>
      <c r="F1427" s="136">
        <v>3.6600000000000001E-2</v>
      </c>
      <c r="G1427" s="135">
        <v>93.62</v>
      </c>
      <c r="H1427" s="136">
        <v>0</v>
      </c>
    </row>
    <row r="1428" spans="1:8" x14ac:dyDescent="0.25">
      <c r="A1428" s="133" t="s">
        <v>7352</v>
      </c>
      <c r="B1428" s="134">
        <v>87748</v>
      </c>
      <c r="C1428" s="126" t="s">
        <v>3624</v>
      </c>
      <c r="D1428" s="134" t="s">
        <v>144</v>
      </c>
      <c r="E1428" s="135">
        <v>119.06</v>
      </c>
      <c r="F1428" s="136">
        <v>2.81E-2</v>
      </c>
      <c r="G1428" s="135">
        <v>119.82</v>
      </c>
      <c r="H1428" s="136">
        <v>0</v>
      </c>
    </row>
    <row r="1429" spans="1:8" x14ac:dyDescent="0.25">
      <c r="A1429" s="133" t="s">
        <v>7352</v>
      </c>
      <c r="B1429" s="134">
        <v>87623</v>
      </c>
      <c r="C1429" s="126" t="s">
        <v>3597</v>
      </c>
      <c r="D1429" s="134" t="s">
        <v>144</v>
      </c>
      <c r="E1429" s="135">
        <v>79.84</v>
      </c>
      <c r="F1429" s="136">
        <v>4.1799999999999997E-2</v>
      </c>
      <c r="G1429" s="135">
        <v>77.55</v>
      </c>
      <c r="H1429" s="136">
        <v>0</v>
      </c>
    </row>
    <row r="1430" spans="1:8" x14ac:dyDescent="0.25">
      <c r="A1430" s="133" t="s">
        <v>7352</v>
      </c>
      <c r="B1430" s="134">
        <v>87633</v>
      </c>
      <c r="C1430" s="126" t="s">
        <v>3600</v>
      </c>
      <c r="D1430" s="134" t="s">
        <v>144</v>
      </c>
      <c r="E1430" s="135">
        <v>107.65</v>
      </c>
      <c r="F1430" s="136">
        <v>3.1E-2</v>
      </c>
      <c r="G1430" s="135">
        <v>103.75</v>
      </c>
      <c r="H1430" s="136">
        <v>0</v>
      </c>
    </row>
    <row r="1431" spans="1:8" x14ac:dyDescent="0.25">
      <c r="A1431" s="133" t="s">
        <v>7352</v>
      </c>
      <c r="B1431" s="134">
        <v>87643</v>
      </c>
      <c r="C1431" s="126" t="s">
        <v>3604</v>
      </c>
      <c r="D1431" s="134" t="s">
        <v>144</v>
      </c>
      <c r="E1431" s="135">
        <v>130.41999999999999</v>
      </c>
      <c r="F1431" s="136">
        <v>2.5600000000000001E-2</v>
      </c>
      <c r="G1431" s="135">
        <v>125.2</v>
      </c>
      <c r="H1431" s="136">
        <v>0</v>
      </c>
    </row>
    <row r="1432" spans="1:8" x14ac:dyDescent="0.25">
      <c r="A1432" s="133" t="s">
        <v>7352</v>
      </c>
      <c r="B1432" s="134">
        <v>87683</v>
      </c>
      <c r="C1432" s="126" t="s">
        <v>3608</v>
      </c>
      <c r="D1432" s="134" t="s">
        <v>144</v>
      </c>
      <c r="E1432" s="135">
        <v>125.84</v>
      </c>
      <c r="F1432" s="136">
        <v>0</v>
      </c>
      <c r="G1432" s="135">
        <v>120.36</v>
      </c>
      <c r="H1432" s="136">
        <v>0</v>
      </c>
    </row>
    <row r="1433" spans="1:8" x14ac:dyDescent="0.25">
      <c r="A1433" s="133" t="s">
        <v>7352</v>
      </c>
      <c r="B1433" s="134">
        <v>87703</v>
      </c>
      <c r="C1433" s="126" t="s">
        <v>3616</v>
      </c>
      <c r="D1433" s="134" t="s">
        <v>144</v>
      </c>
      <c r="E1433" s="135">
        <v>156.56</v>
      </c>
      <c r="F1433" s="136">
        <v>0</v>
      </c>
      <c r="G1433" s="135">
        <v>149.57</v>
      </c>
      <c r="H1433" s="136">
        <v>0</v>
      </c>
    </row>
    <row r="1434" spans="1:8" x14ac:dyDescent="0.25">
      <c r="A1434" s="133" t="s">
        <v>7352</v>
      </c>
      <c r="B1434" s="134">
        <v>87693</v>
      </c>
      <c r="C1434" s="126" t="s">
        <v>3612</v>
      </c>
      <c r="D1434" s="134" t="s">
        <v>144</v>
      </c>
      <c r="E1434" s="135">
        <v>144.15</v>
      </c>
      <c r="F1434" s="136">
        <v>0</v>
      </c>
      <c r="G1434" s="135">
        <v>137.88999999999999</v>
      </c>
      <c r="H1434" s="136">
        <v>0</v>
      </c>
    </row>
    <row r="1435" spans="1:8" x14ac:dyDescent="0.25">
      <c r="A1435" s="133" t="s">
        <v>7352</v>
      </c>
      <c r="B1435" s="134">
        <v>87757</v>
      </c>
      <c r="C1435" s="126" t="s">
        <v>3627</v>
      </c>
      <c r="D1435" s="134" t="s">
        <v>144</v>
      </c>
      <c r="E1435" s="135">
        <v>52.28</v>
      </c>
      <c r="F1435" s="136">
        <v>0</v>
      </c>
      <c r="G1435" s="135">
        <v>61.98</v>
      </c>
      <c r="H1435" s="136">
        <v>0</v>
      </c>
    </row>
    <row r="1436" spans="1:8" x14ac:dyDescent="0.25">
      <c r="A1436" s="133" t="s">
        <v>7352</v>
      </c>
      <c r="B1436" s="134">
        <v>87767</v>
      </c>
      <c r="C1436" s="126" t="s">
        <v>3631</v>
      </c>
      <c r="D1436" s="134" t="s">
        <v>144</v>
      </c>
      <c r="E1436" s="135">
        <v>60.3</v>
      </c>
      <c r="F1436" s="136">
        <v>0</v>
      </c>
      <c r="G1436" s="135">
        <v>70.650000000000006</v>
      </c>
      <c r="H1436" s="136">
        <v>0</v>
      </c>
    </row>
    <row r="1437" spans="1:8" x14ac:dyDescent="0.25">
      <c r="A1437" s="133" t="s">
        <v>7352</v>
      </c>
      <c r="B1437" s="134">
        <v>87737</v>
      </c>
      <c r="C1437" s="126" t="s">
        <v>3619</v>
      </c>
      <c r="D1437" s="134" t="s">
        <v>144</v>
      </c>
      <c r="E1437" s="135">
        <v>44.87</v>
      </c>
      <c r="F1437" s="136">
        <v>7.4399999999999994E-2</v>
      </c>
      <c r="G1437" s="135">
        <v>53.4</v>
      </c>
      <c r="H1437" s="136">
        <v>0</v>
      </c>
    </row>
    <row r="1438" spans="1:8" x14ac:dyDescent="0.25">
      <c r="A1438" s="133" t="s">
        <v>7352</v>
      </c>
      <c r="B1438" s="134">
        <v>87747</v>
      </c>
      <c r="C1438" s="126" t="s">
        <v>3623</v>
      </c>
      <c r="D1438" s="134" t="s">
        <v>144</v>
      </c>
      <c r="E1438" s="135">
        <v>54.61</v>
      </c>
      <c r="F1438" s="136">
        <v>6.1199999999999997E-2</v>
      </c>
      <c r="G1438" s="135">
        <v>63.9</v>
      </c>
      <c r="H1438" s="136">
        <v>0</v>
      </c>
    </row>
    <row r="1439" spans="1:8" x14ac:dyDescent="0.25">
      <c r="A1439" s="133" t="s">
        <v>7352</v>
      </c>
      <c r="B1439" s="134">
        <v>87622</v>
      </c>
      <c r="C1439" s="126" t="s">
        <v>3596</v>
      </c>
      <c r="D1439" s="134" t="s">
        <v>144</v>
      </c>
      <c r="E1439" s="135">
        <v>33.479999999999997</v>
      </c>
      <c r="F1439" s="136">
        <v>9.98E-2</v>
      </c>
      <c r="G1439" s="135">
        <v>37.33</v>
      </c>
      <c r="H1439" s="136">
        <v>0</v>
      </c>
    </row>
    <row r="1440" spans="1:8" x14ac:dyDescent="0.25">
      <c r="A1440" s="133" t="s">
        <v>7352</v>
      </c>
      <c r="B1440" s="134">
        <v>87632</v>
      </c>
      <c r="C1440" s="126" t="s">
        <v>3599</v>
      </c>
      <c r="D1440" s="134" t="s">
        <v>144</v>
      </c>
      <c r="E1440" s="135">
        <v>43.2</v>
      </c>
      <c r="F1440" s="136">
        <v>7.7299999999999994E-2</v>
      </c>
      <c r="G1440" s="135">
        <v>47.83</v>
      </c>
      <c r="H1440" s="136">
        <v>0</v>
      </c>
    </row>
    <row r="1441" spans="1:8" x14ac:dyDescent="0.25">
      <c r="A1441" s="133" t="s">
        <v>7352</v>
      </c>
      <c r="B1441" s="134">
        <v>87642</v>
      </c>
      <c r="C1441" s="126" t="s">
        <v>3603</v>
      </c>
      <c r="D1441" s="134" t="s">
        <v>144</v>
      </c>
      <c r="E1441" s="135">
        <v>51.17</v>
      </c>
      <c r="F1441" s="136">
        <v>6.5299999999999997E-2</v>
      </c>
      <c r="G1441" s="135">
        <v>56.44</v>
      </c>
      <c r="H1441" s="136">
        <v>0</v>
      </c>
    </row>
    <row r="1442" spans="1:8" x14ac:dyDescent="0.25">
      <c r="A1442" s="133" t="s">
        <v>7352</v>
      </c>
      <c r="B1442" s="134">
        <v>87682</v>
      </c>
      <c r="C1442" s="126" t="s">
        <v>3607</v>
      </c>
      <c r="D1442" s="134" t="s">
        <v>144</v>
      </c>
      <c r="E1442" s="135">
        <v>46.59</v>
      </c>
      <c r="F1442" s="136">
        <v>0</v>
      </c>
      <c r="G1442" s="135">
        <v>51.6</v>
      </c>
      <c r="H1442" s="136">
        <v>0</v>
      </c>
    </row>
    <row r="1443" spans="1:8" x14ac:dyDescent="0.25">
      <c r="A1443" s="133" t="s">
        <v>7352</v>
      </c>
      <c r="B1443" s="134">
        <v>87692</v>
      </c>
      <c r="C1443" s="126" t="s">
        <v>3611</v>
      </c>
      <c r="D1443" s="134" t="s">
        <v>144</v>
      </c>
      <c r="E1443" s="135">
        <v>53.38</v>
      </c>
      <c r="F1443" s="136">
        <v>0</v>
      </c>
      <c r="G1443" s="135">
        <v>59.13</v>
      </c>
      <c r="H1443" s="136">
        <v>0</v>
      </c>
    </row>
    <row r="1444" spans="1:8" x14ac:dyDescent="0.25">
      <c r="A1444" s="133" t="s">
        <v>7352</v>
      </c>
      <c r="B1444" s="134">
        <v>87702</v>
      </c>
      <c r="C1444" s="126" t="s">
        <v>3615</v>
      </c>
      <c r="D1444" s="134" t="s">
        <v>144</v>
      </c>
      <c r="E1444" s="135">
        <v>57.72</v>
      </c>
      <c r="F1444" s="136">
        <v>0</v>
      </c>
      <c r="G1444" s="135">
        <v>63.81</v>
      </c>
      <c r="H1444" s="136">
        <v>0</v>
      </c>
    </row>
    <row r="1445" spans="1:8" x14ac:dyDescent="0.25">
      <c r="A1445" s="133" t="s">
        <v>7352</v>
      </c>
      <c r="B1445" s="134">
        <v>87755</v>
      </c>
      <c r="C1445" s="126" t="s">
        <v>3626</v>
      </c>
      <c r="D1445" s="134" t="s">
        <v>144</v>
      </c>
      <c r="E1445" s="135">
        <v>48.16</v>
      </c>
      <c r="F1445" s="136">
        <v>0</v>
      </c>
      <c r="G1445" s="135">
        <v>54.79</v>
      </c>
      <c r="H1445" s="136">
        <v>0</v>
      </c>
    </row>
    <row r="1446" spans="1:8" x14ac:dyDescent="0.25">
      <c r="A1446" s="133" t="s">
        <v>7352</v>
      </c>
      <c r="B1446" s="134">
        <v>87765</v>
      </c>
      <c r="C1446" s="126" t="s">
        <v>3630</v>
      </c>
      <c r="D1446" s="134" t="s">
        <v>144</v>
      </c>
      <c r="E1446" s="135">
        <v>55.24</v>
      </c>
      <c r="F1446" s="136">
        <v>0</v>
      </c>
      <c r="G1446" s="135">
        <v>61.81</v>
      </c>
      <c r="H1446" s="136">
        <v>0</v>
      </c>
    </row>
    <row r="1447" spans="1:8" x14ac:dyDescent="0.25">
      <c r="A1447" s="133" t="s">
        <v>7352</v>
      </c>
      <c r="B1447" s="134">
        <v>87735</v>
      </c>
      <c r="C1447" s="126" t="s">
        <v>3618</v>
      </c>
      <c r="D1447" s="134" t="s">
        <v>144</v>
      </c>
      <c r="E1447" s="135">
        <v>41.91</v>
      </c>
      <c r="F1447" s="136">
        <v>7.9699999999999993E-2</v>
      </c>
      <c r="G1447" s="135">
        <v>48.23</v>
      </c>
      <c r="H1447" s="136">
        <v>0</v>
      </c>
    </row>
    <row r="1448" spans="1:8" x14ac:dyDescent="0.25">
      <c r="A1448" s="133" t="s">
        <v>7352</v>
      </c>
      <c r="B1448" s="134">
        <v>87745</v>
      </c>
      <c r="C1448" s="126" t="s">
        <v>3622</v>
      </c>
      <c r="D1448" s="134" t="s">
        <v>144</v>
      </c>
      <c r="E1448" s="135">
        <v>50.49</v>
      </c>
      <c r="F1448" s="136">
        <v>6.6199999999999995E-2</v>
      </c>
      <c r="G1448" s="135">
        <v>56.71</v>
      </c>
      <c r="H1448" s="136">
        <v>0</v>
      </c>
    </row>
    <row r="1449" spans="1:8" x14ac:dyDescent="0.25">
      <c r="A1449" s="133" t="s">
        <v>7352</v>
      </c>
      <c r="B1449" s="134">
        <v>87620</v>
      </c>
      <c r="C1449" s="126" t="s">
        <v>3595</v>
      </c>
      <c r="D1449" s="134" t="s">
        <v>144</v>
      </c>
      <c r="E1449" s="135">
        <v>30.52</v>
      </c>
      <c r="F1449" s="136">
        <v>0.1094</v>
      </c>
      <c r="G1449" s="135">
        <v>32.159999999999997</v>
      </c>
      <c r="H1449" s="136">
        <v>0</v>
      </c>
    </row>
    <row r="1450" spans="1:8" x14ac:dyDescent="0.25">
      <c r="A1450" s="133" t="s">
        <v>7352</v>
      </c>
      <c r="B1450" s="134">
        <v>87630</v>
      </c>
      <c r="C1450" s="126" t="s">
        <v>3598</v>
      </c>
      <c r="D1450" s="134" t="s">
        <v>144</v>
      </c>
      <c r="E1450" s="135">
        <v>39.08</v>
      </c>
      <c r="F1450" s="136">
        <v>8.5500000000000007E-2</v>
      </c>
      <c r="G1450" s="135">
        <v>40.64</v>
      </c>
      <c r="H1450" s="136">
        <v>0</v>
      </c>
    </row>
    <row r="1451" spans="1:8" x14ac:dyDescent="0.25">
      <c r="A1451" s="133" t="s">
        <v>7352</v>
      </c>
      <c r="B1451" s="134">
        <v>87640</v>
      </c>
      <c r="C1451" s="126" t="s">
        <v>3602</v>
      </c>
      <c r="D1451" s="134" t="s">
        <v>144</v>
      </c>
      <c r="E1451" s="135">
        <v>46.11</v>
      </c>
      <c r="F1451" s="136">
        <v>7.2400000000000006E-2</v>
      </c>
      <c r="G1451" s="135">
        <v>47.6</v>
      </c>
      <c r="H1451" s="136">
        <v>0</v>
      </c>
    </row>
    <row r="1452" spans="1:8" x14ac:dyDescent="0.25">
      <c r="A1452" s="133" t="s">
        <v>7352</v>
      </c>
      <c r="B1452" s="134">
        <v>87680</v>
      </c>
      <c r="C1452" s="126" t="s">
        <v>3606</v>
      </c>
      <c r="D1452" s="134" t="s">
        <v>144</v>
      </c>
      <c r="E1452" s="135">
        <v>41.53</v>
      </c>
      <c r="F1452" s="136">
        <v>0</v>
      </c>
      <c r="G1452" s="135">
        <v>42.76</v>
      </c>
      <c r="H1452" s="136">
        <v>0</v>
      </c>
    </row>
    <row r="1453" spans="1:8" x14ac:dyDescent="0.25">
      <c r="A1453" s="133" t="s">
        <v>7352</v>
      </c>
      <c r="B1453" s="134">
        <v>87690</v>
      </c>
      <c r="C1453" s="126" t="s">
        <v>3610</v>
      </c>
      <c r="D1453" s="134" t="s">
        <v>144</v>
      </c>
      <c r="E1453" s="135">
        <v>47.59</v>
      </c>
      <c r="F1453" s="136">
        <v>0</v>
      </c>
      <c r="G1453" s="135">
        <v>49.01</v>
      </c>
      <c r="H1453" s="136">
        <v>0</v>
      </c>
    </row>
    <row r="1454" spans="1:8" x14ac:dyDescent="0.25">
      <c r="A1454" s="133" t="s">
        <v>7352</v>
      </c>
      <c r="B1454" s="134">
        <v>87700</v>
      </c>
      <c r="C1454" s="126" t="s">
        <v>3614</v>
      </c>
      <c r="D1454" s="134" t="s">
        <v>144</v>
      </c>
      <c r="E1454" s="135">
        <v>51.41</v>
      </c>
      <c r="F1454" s="136">
        <v>0</v>
      </c>
      <c r="G1454" s="135">
        <v>52.79</v>
      </c>
      <c r="H1454" s="136">
        <v>0</v>
      </c>
    </row>
    <row r="1455" spans="1:8" x14ac:dyDescent="0.25">
      <c r="A1455" s="133" t="s">
        <v>7352</v>
      </c>
      <c r="B1455" s="134">
        <v>102803</v>
      </c>
      <c r="C1455" s="126" t="s">
        <v>3652</v>
      </c>
      <c r="D1455" s="134" t="s">
        <v>144</v>
      </c>
      <c r="E1455" s="135">
        <v>2.27</v>
      </c>
      <c r="F1455" s="136">
        <v>0</v>
      </c>
      <c r="G1455" s="135">
        <v>2.95</v>
      </c>
      <c r="H1455" s="136">
        <v>0</v>
      </c>
    </row>
    <row r="1456" spans="1:8" x14ac:dyDescent="0.25">
      <c r="A1456" s="133" t="s">
        <v>7353</v>
      </c>
      <c r="B1456" s="134">
        <v>92717</v>
      </c>
      <c r="C1456" s="126" t="s">
        <v>4755</v>
      </c>
      <c r="D1456" s="134" t="s">
        <v>261</v>
      </c>
      <c r="E1456" s="135">
        <v>0.38</v>
      </c>
      <c r="F1456" s="136">
        <v>0</v>
      </c>
      <c r="G1456" s="135">
        <v>0.26</v>
      </c>
      <c r="H1456" s="136">
        <v>0</v>
      </c>
    </row>
    <row r="1457" spans="1:8" x14ac:dyDescent="0.25">
      <c r="A1457" s="133" t="s">
        <v>7353</v>
      </c>
      <c r="B1457" s="134">
        <v>92716</v>
      </c>
      <c r="C1457" s="126" t="s">
        <v>4733</v>
      </c>
      <c r="D1457" s="134" t="s">
        <v>146</v>
      </c>
      <c r="E1457" s="135">
        <v>105.07</v>
      </c>
      <c r="F1457" s="136">
        <v>0</v>
      </c>
      <c r="G1457" s="135">
        <v>109.53</v>
      </c>
      <c r="H1457" s="136">
        <v>0</v>
      </c>
    </row>
    <row r="1458" spans="1:8" x14ac:dyDescent="0.25">
      <c r="A1458" s="133" t="s">
        <v>7353</v>
      </c>
      <c r="B1458" s="134">
        <v>103668</v>
      </c>
      <c r="C1458" s="126" t="s">
        <v>7354</v>
      </c>
      <c r="D1458" s="134" t="s">
        <v>261</v>
      </c>
      <c r="E1458" s="135">
        <v>0</v>
      </c>
      <c r="F1458" s="136"/>
      <c r="G1458" s="135">
        <v>0</v>
      </c>
      <c r="H1458" s="136"/>
    </row>
    <row r="1459" spans="1:8" x14ac:dyDescent="0.25">
      <c r="A1459" s="133" t="s">
        <v>7353</v>
      </c>
      <c r="B1459" s="134">
        <v>103667</v>
      </c>
      <c r="C1459" s="126" t="s">
        <v>7355</v>
      </c>
      <c r="D1459" s="134" t="s">
        <v>146</v>
      </c>
      <c r="E1459" s="135">
        <v>0</v>
      </c>
      <c r="F1459" s="136"/>
      <c r="G1459" s="135">
        <v>0</v>
      </c>
      <c r="H1459" s="136"/>
    </row>
    <row r="1460" spans="1:8" x14ac:dyDescent="0.25">
      <c r="A1460" s="133" t="s">
        <v>7353</v>
      </c>
      <c r="B1460" s="134">
        <v>89218</v>
      </c>
      <c r="C1460" s="126" t="s">
        <v>304</v>
      </c>
      <c r="D1460" s="134" t="s">
        <v>261</v>
      </c>
      <c r="E1460" s="135">
        <v>92.16</v>
      </c>
      <c r="F1460" s="136">
        <v>0.42249999999999999</v>
      </c>
      <c r="G1460" s="135">
        <v>117.2</v>
      </c>
      <c r="H1460" s="136">
        <v>0</v>
      </c>
    </row>
    <row r="1461" spans="1:8" x14ac:dyDescent="0.25">
      <c r="A1461" s="133" t="s">
        <v>7353</v>
      </c>
      <c r="B1461" s="134">
        <v>89843</v>
      </c>
      <c r="C1461" s="126" t="s">
        <v>197</v>
      </c>
      <c r="D1461" s="134" t="s">
        <v>146</v>
      </c>
      <c r="E1461" s="135">
        <v>211.82</v>
      </c>
      <c r="F1461" s="136">
        <v>0.31569999999999998</v>
      </c>
      <c r="G1461" s="135">
        <v>237.79</v>
      </c>
      <c r="H1461" s="136">
        <v>0</v>
      </c>
    </row>
    <row r="1462" spans="1:8" x14ac:dyDescent="0.25">
      <c r="A1462" s="133" t="s">
        <v>7353</v>
      </c>
      <c r="B1462" s="134">
        <v>87446</v>
      </c>
      <c r="C1462" s="126" t="s">
        <v>4742</v>
      </c>
      <c r="D1462" s="134" t="s">
        <v>261</v>
      </c>
      <c r="E1462" s="135">
        <v>0.53</v>
      </c>
      <c r="F1462" s="136">
        <v>0</v>
      </c>
      <c r="G1462" s="135">
        <v>0.53</v>
      </c>
      <c r="H1462" s="136">
        <v>0</v>
      </c>
    </row>
    <row r="1463" spans="1:8" x14ac:dyDescent="0.25">
      <c r="A1463" s="133" t="s">
        <v>7353</v>
      </c>
      <c r="B1463" s="134">
        <v>87445</v>
      </c>
      <c r="C1463" s="126" t="s">
        <v>4720</v>
      </c>
      <c r="D1463" s="134" t="s">
        <v>146</v>
      </c>
      <c r="E1463" s="135">
        <v>5.2</v>
      </c>
      <c r="F1463" s="136">
        <v>0</v>
      </c>
      <c r="G1463" s="135">
        <v>5.24</v>
      </c>
      <c r="H1463" s="136">
        <v>0</v>
      </c>
    </row>
    <row r="1464" spans="1:8" x14ac:dyDescent="0.25">
      <c r="A1464" s="133" t="s">
        <v>7353</v>
      </c>
      <c r="B1464" s="134">
        <v>93234</v>
      </c>
      <c r="C1464" s="126" t="s">
        <v>343</v>
      </c>
      <c r="D1464" s="134" t="s">
        <v>261</v>
      </c>
      <c r="E1464" s="135">
        <v>0.48</v>
      </c>
      <c r="F1464" s="136">
        <v>0</v>
      </c>
      <c r="G1464" s="135">
        <v>0.48</v>
      </c>
      <c r="H1464" s="136">
        <v>0</v>
      </c>
    </row>
    <row r="1465" spans="1:8" x14ac:dyDescent="0.25">
      <c r="A1465" s="133" t="s">
        <v>7353</v>
      </c>
      <c r="B1465" s="134">
        <v>93233</v>
      </c>
      <c r="C1465" s="126" t="s">
        <v>230</v>
      </c>
      <c r="D1465" s="134" t="s">
        <v>146</v>
      </c>
      <c r="E1465" s="135">
        <v>5.55</v>
      </c>
      <c r="F1465" s="136">
        <v>0</v>
      </c>
      <c r="G1465" s="135">
        <v>5.63</v>
      </c>
      <c r="H1465" s="136">
        <v>0</v>
      </c>
    </row>
    <row r="1466" spans="1:8" x14ac:dyDescent="0.25">
      <c r="A1466" s="133" t="s">
        <v>7353</v>
      </c>
      <c r="B1466" s="134">
        <v>102953</v>
      </c>
      <c r="C1466" s="126" t="s">
        <v>7356</v>
      </c>
      <c r="D1466" s="134" t="s">
        <v>261</v>
      </c>
      <c r="E1466" s="135">
        <v>0</v>
      </c>
      <c r="F1466" s="136"/>
      <c r="G1466" s="135">
        <v>0</v>
      </c>
      <c r="H1466" s="136"/>
    </row>
    <row r="1467" spans="1:8" x14ac:dyDescent="0.25">
      <c r="A1467" s="133" t="s">
        <v>7353</v>
      </c>
      <c r="B1467" s="134">
        <v>102952</v>
      </c>
      <c r="C1467" s="126" t="s">
        <v>7357</v>
      </c>
      <c r="D1467" s="134" t="s">
        <v>146</v>
      </c>
      <c r="E1467" s="135">
        <v>0</v>
      </c>
      <c r="F1467" s="136"/>
      <c r="G1467" s="135">
        <v>0</v>
      </c>
      <c r="H1467" s="136"/>
    </row>
    <row r="1468" spans="1:8" x14ac:dyDescent="0.25">
      <c r="A1468" s="133" t="s">
        <v>7353</v>
      </c>
      <c r="B1468" s="134">
        <v>88831</v>
      </c>
      <c r="C1468" s="126" t="s">
        <v>4746</v>
      </c>
      <c r="D1468" s="134" t="s">
        <v>261</v>
      </c>
      <c r="E1468" s="135">
        <v>0.38</v>
      </c>
      <c r="F1468" s="136">
        <v>0</v>
      </c>
      <c r="G1468" s="135">
        <v>0.38</v>
      </c>
      <c r="H1468" s="136">
        <v>0</v>
      </c>
    </row>
    <row r="1469" spans="1:8" x14ac:dyDescent="0.25">
      <c r="A1469" s="133" t="s">
        <v>7353</v>
      </c>
      <c r="B1469" s="134">
        <v>88830</v>
      </c>
      <c r="C1469" s="126" t="s">
        <v>4724</v>
      </c>
      <c r="D1469" s="134" t="s">
        <v>146</v>
      </c>
      <c r="E1469" s="135">
        <v>2.0699999999999998</v>
      </c>
      <c r="F1469" s="136">
        <v>0</v>
      </c>
      <c r="G1469" s="135">
        <v>1.69</v>
      </c>
      <c r="H1469" s="136">
        <v>0</v>
      </c>
    </row>
    <row r="1470" spans="1:8" x14ac:dyDescent="0.25">
      <c r="A1470" s="133" t="s">
        <v>7353</v>
      </c>
      <c r="B1470" s="134">
        <v>89226</v>
      </c>
      <c r="C1470" s="126" t="s">
        <v>4748</v>
      </c>
      <c r="D1470" s="134" t="s">
        <v>261</v>
      </c>
      <c r="E1470" s="135">
        <v>1.59</v>
      </c>
      <c r="F1470" s="136">
        <v>0</v>
      </c>
      <c r="G1470" s="135">
        <v>1.59</v>
      </c>
      <c r="H1470" s="136">
        <v>0</v>
      </c>
    </row>
    <row r="1471" spans="1:8" x14ac:dyDescent="0.25">
      <c r="A1471" s="133" t="s">
        <v>7353</v>
      </c>
      <c r="B1471" s="134">
        <v>89225</v>
      </c>
      <c r="C1471" s="126" t="s">
        <v>4726</v>
      </c>
      <c r="D1471" s="134" t="s">
        <v>146</v>
      </c>
      <c r="E1471" s="135">
        <v>5.71</v>
      </c>
      <c r="F1471" s="136">
        <v>0</v>
      </c>
      <c r="G1471" s="135">
        <v>4.96</v>
      </c>
      <c r="H1471" s="136">
        <v>0</v>
      </c>
    </row>
    <row r="1472" spans="1:8" x14ac:dyDescent="0.25">
      <c r="A1472" s="133" t="s">
        <v>7353</v>
      </c>
      <c r="B1472" s="134">
        <v>89279</v>
      </c>
      <c r="C1472" s="126" t="s">
        <v>4749</v>
      </c>
      <c r="D1472" s="134" t="s">
        <v>261</v>
      </c>
      <c r="E1472" s="135">
        <v>1.93</v>
      </c>
      <c r="F1472" s="136">
        <v>0</v>
      </c>
      <c r="G1472" s="135">
        <v>1.93</v>
      </c>
      <c r="H1472" s="136">
        <v>0</v>
      </c>
    </row>
    <row r="1473" spans="1:8" x14ac:dyDescent="0.25">
      <c r="A1473" s="133" t="s">
        <v>7353</v>
      </c>
      <c r="B1473" s="134">
        <v>89278</v>
      </c>
      <c r="C1473" s="126" t="s">
        <v>4727</v>
      </c>
      <c r="D1473" s="134" t="s">
        <v>146</v>
      </c>
      <c r="E1473" s="135">
        <v>12.17</v>
      </c>
      <c r="F1473" s="136">
        <v>0</v>
      </c>
      <c r="G1473" s="135">
        <v>12.25</v>
      </c>
      <c r="H1473" s="136">
        <v>0</v>
      </c>
    </row>
    <row r="1474" spans="1:8" x14ac:dyDescent="0.25">
      <c r="A1474" s="133" t="s">
        <v>7353</v>
      </c>
      <c r="B1474" s="134">
        <v>90651</v>
      </c>
      <c r="C1474" s="126" t="s">
        <v>317</v>
      </c>
      <c r="D1474" s="134" t="s">
        <v>261</v>
      </c>
      <c r="E1474" s="135">
        <v>1.19</v>
      </c>
      <c r="F1474" s="136">
        <v>0</v>
      </c>
      <c r="G1474" s="135">
        <v>1.07</v>
      </c>
      <c r="H1474" s="136">
        <v>0</v>
      </c>
    </row>
    <row r="1475" spans="1:8" x14ac:dyDescent="0.25">
      <c r="A1475" s="133" t="s">
        <v>7353</v>
      </c>
      <c r="B1475" s="134">
        <v>90650</v>
      </c>
      <c r="C1475" s="126" t="s">
        <v>205</v>
      </c>
      <c r="D1475" s="134" t="s">
        <v>146</v>
      </c>
      <c r="E1475" s="135">
        <v>12.71</v>
      </c>
      <c r="F1475" s="136">
        <v>0</v>
      </c>
      <c r="G1475" s="135">
        <v>9.6300000000000008</v>
      </c>
      <c r="H1475" s="136">
        <v>0</v>
      </c>
    </row>
    <row r="1476" spans="1:8" x14ac:dyDescent="0.25">
      <c r="A1476" s="133" t="s">
        <v>7353</v>
      </c>
      <c r="B1476" s="134">
        <v>90657</v>
      </c>
      <c r="C1476" s="126" t="s">
        <v>318</v>
      </c>
      <c r="D1476" s="134" t="s">
        <v>261</v>
      </c>
      <c r="E1476" s="135">
        <v>4.79</v>
      </c>
      <c r="F1476" s="136">
        <v>0</v>
      </c>
      <c r="G1476" s="135">
        <v>4.79</v>
      </c>
      <c r="H1476" s="136">
        <v>0</v>
      </c>
    </row>
    <row r="1477" spans="1:8" x14ac:dyDescent="0.25">
      <c r="A1477" s="133" t="s">
        <v>7353</v>
      </c>
      <c r="B1477" s="134">
        <v>90656</v>
      </c>
      <c r="C1477" s="126" t="s">
        <v>206</v>
      </c>
      <c r="D1477" s="134" t="s">
        <v>146</v>
      </c>
      <c r="E1477" s="135">
        <v>15.92</v>
      </c>
      <c r="F1477" s="136">
        <v>0</v>
      </c>
      <c r="G1477" s="135">
        <v>14.04</v>
      </c>
      <c r="H1477" s="136">
        <v>0</v>
      </c>
    </row>
    <row r="1478" spans="1:8" x14ac:dyDescent="0.25">
      <c r="A1478" s="133" t="s">
        <v>7353</v>
      </c>
      <c r="B1478" s="134">
        <v>90663</v>
      </c>
      <c r="C1478" s="126" t="s">
        <v>319</v>
      </c>
      <c r="D1478" s="134" t="s">
        <v>261</v>
      </c>
      <c r="E1478" s="135">
        <v>5.13</v>
      </c>
      <c r="F1478" s="136">
        <v>0</v>
      </c>
      <c r="G1478" s="135">
        <v>5.13</v>
      </c>
      <c r="H1478" s="136">
        <v>0</v>
      </c>
    </row>
    <row r="1479" spans="1:8" x14ac:dyDescent="0.25">
      <c r="A1479" s="133" t="s">
        <v>7353</v>
      </c>
      <c r="B1479" s="134">
        <v>90662</v>
      </c>
      <c r="C1479" s="126" t="s">
        <v>207</v>
      </c>
      <c r="D1479" s="134" t="s">
        <v>146</v>
      </c>
      <c r="E1479" s="135">
        <v>16.57</v>
      </c>
      <c r="F1479" s="136">
        <v>0</v>
      </c>
      <c r="G1479" s="135">
        <v>14.69</v>
      </c>
      <c r="H1479" s="136">
        <v>0</v>
      </c>
    </row>
    <row r="1480" spans="1:8" x14ac:dyDescent="0.25">
      <c r="A1480" s="133" t="s">
        <v>7353</v>
      </c>
      <c r="B1480" s="134">
        <v>89022</v>
      </c>
      <c r="C1480" s="126" t="s">
        <v>5715</v>
      </c>
      <c r="D1480" s="134" t="s">
        <v>261</v>
      </c>
      <c r="E1480" s="135">
        <v>0.71</v>
      </c>
      <c r="F1480" s="136">
        <v>0</v>
      </c>
      <c r="G1480" s="135">
        <v>0.49</v>
      </c>
      <c r="H1480" s="136">
        <v>0</v>
      </c>
    </row>
    <row r="1481" spans="1:8" x14ac:dyDescent="0.25">
      <c r="A1481" s="133" t="s">
        <v>7353</v>
      </c>
      <c r="B1481" s="134">
        <v>89021</v>
      </c>
      <c r="C1481" s="126" t="s">
        <v>5702</v>
      </c>
      <c r="D1481" s="134" t="s">
        <v>146</v>
      </c>
      <c r="E1481" s="135">
        <v>3.4</v>
      </c>
      <c r="F1481" s="136">
        <v>0</v>
      </c>
      <c r="G1481" s="135">
        <v>2.42</v>
      </c>
      <c r="H1481" s="136">
        <v>0</v>
      </c>
    </row>
    <row r="1482" spans="1:8" x14ac:dyDescent="0.25">
      <c r="A1482" s="133" t="s">
        <v>7353</v>
      </c>
      <c r="B1482" s="134">
        <v>90644</v>
      </c>
      <c r="C1482" s="126" t="s">
        <v>316</v>
      </c>
      <c r="D1482" s="134" t="s">
        <v>261</v>
      </c>
      <c r="E1482" s="135">
        <v>7.36</v>
      </c>
      <c r="F1482" s="136">
        <v>0</v>
      </c>
      <c r="G1482" s="135">
        <v>7.36</v>
      </c>
      <c r="H1482" s="136">
        <v>0</v>
      </c>
    </row>
    <row r="1483" spans="1:8" x14ac:dyDescent="0.25">
      <c r="A1483" s="133" t="s">
        <v>7353</v>
      </c>
      <c r="B1483" s="134">
        <v>90643</v>
      </c>
      <c r="C1483" s="126" t="s">
        <v>204</v>
      </c>
      <c r="D1483" s="134" t="s">
        <v>146</v>
      </c>
      <c r="E1483" s="135">
        <v>26.31</v>
      </c>
      <c r="F1483" s="136">
        <v>0</v>
      </c>
      <c r="G1483" s="135">
        <v>26.43</v>
      </c>
      <c r="H1483" s="136">
        <v>0</v>
      </c>
    </row>
    <row r="1484" spans="1:8" x14ac:dyDescent="0.25">
      <c r="A1484" s="133" t="s">
        <v>7353</v>
      </c>
      <c r="B1484" s="134">
        <v>102811</v>
      </c>
      <c r="C1484" s="126" t="s">
        <v>7358</v>
      </c>
      <c r="D1484" s="134" t="s">
        <v>261</v>
      </c>
      <c r="E1484" s="135">
        <v>0</v>
      </c>
      <c r="F1484" s="136"/>
      <c r="G1484" s="135">
        <v>0</v>
      </c>
      <c r="H1484" s="136"/>
    </row>
    <row r="1485" spans="1:8" x14ac:dyDescent="0.25">
      <c r="A1485" s="133" t="s">
        <v>7353</v>
      </c>
      <c r="B1485" s="134">
        <v>102810</v>
      </c>
      <c r="C1485" s="126" t="s">
        <v>7359</v>
      </c>
      <c r="D1485" s="134" t="s">
        <v>146</v>
      </c>
      <c r="E1485" s="135">
        <v>0</v>
      </c>
      <c r="F1485" s="136"/>
      <c r="G1485" s="135">
        <v>0</v>
      </c>
      <c r="H1485" s="136"/>
    </row>
    <row r="1486" spans="1:8" x14ac:dyDescent="0.25">
      <c r="A1486" s="133" t="s">
        <v>7353</v>
      </c>
      <c r="B1486" s="134">
        <v>92146</v>
      </c>
      <c r="C1486" s="126" t="s">
        <v>338</v>
      </c>
      <c r="D1486" s="134" t="s">
        <v>261</v>
      </c>
      <c r="E1486" s="135">
        <v>31.43</v>
      </c>
      <c r="F1486" s="136">
        <v>0</v>
      </c>
      <c r="G1486" s="135">
        <v>38.94</v>
      </c>
      <c r="H1486" s="136">
        <v>0</v>
      </c>
    </row>
    <row r="1487" spans="1:8" x14ac:dyDescent="0.25">
      <c r="A1487" s="133" t="s">
        <v>7353</v>
      </c>
      <c r="B1487" s="134">
        <v>92145</v>
      </c>
      <c r="C1487" s="126" t="s">
        <v>225</v>
      </c>
      <c r="D1487" s="134" t="s">
        <v>146</v>
      </c>
      <c r="E1487" s="135">
        <v>77.19</v>
      </c>
      <c r="F1487" s="136">
        <v>0</v>
      </c>
      <c r="G1487" s="135">
        <v>85.44</v>
      </c>
      <c r="H1487" s="136">
        <v>0</v>
      </c>
    </row>
    <row r="1488" spans="1:8" x14ac:dyDescent="0.25">
      <c r="A1488" s="133" t="s">
        <v>7353</v>
      </c>
      <c r="B1488" s="134">
        <v>92139</v>
      </c>
      <c r="C1488" s="126" t="s">
        <v>337</v>
      </c>
      <c r="D1488" s="134" t="s">
        <v>261</v>
      </c>
      <c r="E1488" s="135">
        <v>43.24</v>
      </c>
      <c r="F1488" s="136">
        <v>0</v>
      </c>
      <c r="G1488" s="135">
        <v>50.75</v>
      </c>
      <c r="H1488" s="136">
        <v>0</v>
      </c>
    </row>
    <row r="1489" spans="1:8" x14ac:dyDescent="0.25">
      <c r="A1489" s="133" t="s">
        <v>7353</v>
      </c>
      <c r="B1489" s="134">
        <v>92138</v>
      </c>
      <c r="C1489" s="126" t="s">
        <v>224</v>
      </c>
      <c r="D1489" s="134" t="s">
        <v>146</v>
      </c>
      <c r="E1489" s="135">
        <v>94.31</v>
      </c>
      <c r="F1489" s="136">
        <v>0</v>
      </c>
      <c r="G1489" s="135">
        <v>102.18</v>
      </c>
      <c r="H1489" s="136">
        <v>0</v>
      </c>
    </row>
    <row r="1490" spans="1:8" x14ac:dyDescent="0.25">
      <c r="A1490" s="133" t="s">
        <v>7353</v>
      </c>
      <c r="B1490" s="134">
        <v>91387</v>
      </c>
      <c r="C1490" s="126" t="s">
        <v>330</v>
      </c>
      <c r="D1490" s="134" t="s">
        <v>261</v>
      </c>
      <c r="E1490" s="135">
        <v>71.459999999999994</v>
      </c>
      <c r="F1490" s="136">
        <v>0.63080000000000003</v>
      </c>
      <c r="G1490" s="135">
        <v>83.21</v>
      </c>
      <c r="H1490" s="136">
        <v>0</v>
      </c>
    </row>
    <row r="1491" spans="1:8" x14ac:dyDescent="0.25">
      <c r="A1491" s="133" t="s">
        <v>7353</v>
      </c>
      <c r="B1491" s="134">
        <v>91386</v>
      </c>
      <c r="C1491" s="126" t="s">
        <v>218</v>
      </c>
      <c r="D1491" s="134" t="s">
        <v>146</v>
      </c>
      <c r="E1491" s="135">
        <v>264.23</v>
      </c>
      <c r="F1491" s="136">
        <v>0.37009999999999998</v>
      </c>
      <c r="G1491" s="135">
        <v>277.39999999999998</v>
      </c>
      <c r="H1491" s="136">
        <v>0</v>
      </c>
    </row>
    <row r="1492" spans="1:8" x14ac:dyDescent="0.25">
      <c r="A1492" s="133" t="s">
        <v>7353</v>
      </c>
      <c r="B1492" s="134">
        <v>96036</v>
      </c>
      <c r="C1492" s="126" t="s">
        <v>365</v>
      </c>
      <c r="D1492" s="134" t="s">
        <v>261</v>
      </c>
      <c r="E1492" s="135">
        <v>81.53</v>
      </c>
      <c r="F1492" s="136">
        <v>0.6764</v>
      </c>
      <c r="G1492" s="135">
        <v>93.28</v>
      </c>
      <c r="H1492" s="136">
        <v>0</v>
      </c>
    </row>
    <row r="1493" spans="1:8" x14ac:dyDescent="0.25">
      <c r="A1493" s="133" t="s">
        <v>7353</v>
      </c>
      <c r="B1493" s="134">
        <v>96035</v>
      </c>
      <c r="C1493" s="126" t="s">
        <v>252</v>
      </c>
      <c r="D1493" s="134" t="s">
        <v>146</v>
      </c>
      <c r="E1493" s="135">
        <v>280.83</v>
      </c>
      <c r="F1493" s="136">
        <v>0.4073</v>
      </c>
      <c r="G1493" s="135">
        <v>294</v>
      </c>
      <c r="H1493" s="136">
        <v>0</v>
      </c>
    </row>
    <row r="1494" spans="1:8" x14ac:dyDescent="0.25">
      <c r="A1494" s="133" t="s">
        <v>7353</v>
      </c>
      <c r="B1494" s="134">
        <v>89877</v>
      </c>
      <c r="C1494" s="126" t="s">
        <v>310</v>
      </c>
      <c r="D1494" s="134" t="s">
        <v>261</v>
      </c>
      <c r="E1494" s="135">
        <v>85.47</v>
      </c>
      <c r="F1494" s="136">
        <v>0.2248</v>
      </c>
      <c r="G1494" s="135">
        <v>96.86</v>
      </c>
      <c r="H1494" s="136">
        <v>0</v>
      </c>
    </row>
    <row r="1495" spans="1:8" x14ac:dyDescent="0.25">
      <c r="A1495" s="133" t="s">
        <v>7353</v>
      </c>
      <c r="B1495" s="134">
        <v>89876</v>
      </c>
      <c r="C1495" s="126" t="s">
        <v>198</v>
      </c>
      <c r="D1495" s="134" t="s">
        <v>146</v>
      </c>
      <c r="E1495" s="135">
        <v>327.24</v>
      </c>
      <c r="F1495" s="136">
        <v>0.12039999999999999</v>
      </c>
      <c r="G1495" s="135">
        <v>339.98</v>
      </c>
      <c r="H1495" s="136">
        <v>0</v>
      </c>
    </row>
    <row r="1496" spans="1:8" x14ac:dyDescent="0.25">
      <c r="A1496" s="133" t="s">
        <v>7353</v>
      </c>
      <c r="B1496" s="134">
        <v>89884</v>
      </c>
      <c r="C1496" s="126" t="s">
        <v>311</v>
      </c>
      <c r="D1496" s="134" t="s">
        <v>261</v>
      </c>
      <c r="E1496" s="135">
        <v>89.33</v>
      </c>
      <c r="F1496" s="136">
        <v>0.25280000000000002</v>
      </c>
      <c r="G1496" s="135">
        <v>100.71</v>
      </c>
      <c r="H1496" s="136">
        <v>0</v>
      </c>
    </row>
    <row r="1497" spans="1:8" x14ac:dyDescent="0.25">
      <c r="A1497" s="133" t="s">
        <v>7353</v>
      </c>
      <c r="B1497" s="134">
        <v>89883</v>
      </c>
      <c r="C1497" s="126" t="s">
        <v>199</v>
      </c>
      <c r="D1497" s="134" t="s">
        <v>146</v>
      </c>
      <c r="E1497" s="135">
        <v>362.01</v>
      </c>
      <c r="F1497" s="136">
        <v>0.128</v>
      </c>
      <c r="G1497" s="135">
        <v>375</v>
      </c>
      <c r="H1497" s="136">
        <v>0</v>
      </c>
    </row>
    <row r="1498" spans="1:8" x14ac:dyDescent="0.25">
      <c r="A1498" s="133" t="s">
        <v>7353</v>
      </c>
      <c r="B1498" s="134">
        <v>67827</v>
      </c>
      <c r="C1498" s="126" t="s">
        <v>295</v>
      </c>
      <c r="D1498" s="134" t="s">
        <v>261</v>
      </c>
      <c r="E1498" s="135">
        <v>61.86</v>
      </c>
      <c r="F1498" s="136">
        <v>0.5736</v>
      </c>
      <c r="G1498" s="135">
        <v>73.61</v>
      </c>
      <c r="H1498" s="136">
        <v>0</v>
      </c>
    </row>
    <row r="1499" spans="1:8" x14ac:dyDescent="0.25">
      <c r="A1499" s="133" t="s">
        <v>7353</v>
      </c>
      <c r="B1499" s="134">
        <v>67826</v>
      </c>
      <c r="C1499" s="126" t="s">
        <v>180</v>
      </c>
      <c r="D1499" s="134" t="s">
        <v>146</v>
      </c>
      <c r="E1499" s="135">
        <v>183.87</v>
      </c>
      <c r="F1499" s="136">
        <v>0.41880000000000001</v>
      </c>
      <c r="G1499" s="135">
        <v>196.44</v>
      </c>
      <c r="H1499" s="136">
        <v>0</v>
      </c>
    </row>
    <row r="1500" spans="1:8" x14ac:dyDescent="0.25">
      <c r="A1500" s="133" t="s">
        <v>7353</v>
      </c>
      <c r="B1500" s="134">
        <v>5961</v>
      </c>
      <c r="C1500" s="126" t="s">
        <v>290</v>
      </c>
      <c r="D1500" s="134" t="s">
        <v>261</v>
      </c>
      <c r="E1500" s="135">
        <v>60.65</v>
      </c>
      <c r="F1500" s="136">
        <v>0.56499999999999995</v>
      </c>
      <c r="G1500" s="135">
        <v>72.400000000000006</v>
      </c>
      <c r="H1500" s="136">
        <v>0</v>
      </c>
    </row>
    <row r="1501" spans="1:8" x14ac:dyDescent="0.25">
      <c r="A1501" s="133" t="s">
        <v>7353</v>
      </c>
      <c r="B1501" s="134">
        <v>5811</v>
      </c>
      <c r="C1501" s="126" t="s">
        <v>152</v>
      </c>
      <c r="D1501" s="134" t="s">
        <v>146</v>
      </c>
      <c r="E1501" s="135">
        <v>200.83</v>
      </c>
      <c r="F1501" s="136">
        <v>0.3705</v>
      </c>
      <c r="G1501" s="135">
        <v>213.6</v>
      </c>
      <c r="H1501" s="136">
        <v>0</v>
      </c>
    </row>
    <row r="1502" spans="1:8" x14ac:dyDescent="0.25">
      <c r="A1502" s="133" t="s">
        <v>7353</v>
      </c>
      <c r="B1502" s="134">
        <v>92243</v>
      </c>
      <c r="C1502" s="126" t="s">
        <v>339</v>
      </c>
      <c r="D1502" s="134" t="s">
        <v>261</v>
      </c>
      <c r="E1502" s="135">
        <v>76.7</v>
      </c>
      <c r="F1502" s="136">
        <v>7.3899999999999993E-2</v>
      </c>
      <c r="G1502" s="135">
        <v>89.87</v>
      </c>
      <c r="H1502" s="136">
        <v>0</v>
      </c>
    </row>
    <row r="1503" spans="1:8" x14ac:dyDescent="0.25">
      <c r="A1503" s="133" t="s">
        <v>7353</v>
      </c>
      <c r="B1503" s="134">
        <v>92242</v>
      </c>
      <c r="C1503" s="126" t="s">
        <v>226</v>
      </c>
      <c r="D1503" s="134" t="s">
        <v>146</v>
      </c>
      <c r="E1503" s="135">
        <v>402.29</v>
      </c>
      <c r="F1503" s="136">
        <v>2.5999999999999999E-2</v>
      </c>
      <c r="G1503" s="135">
        <v>417.8</v>
      </c>
      <c r="H1503" s="136">
        <v>0</v>
      </c>
    </row>
    <row r="1504" spans="1:8" x14ac:dyDescent="0.25">
      <c r="A1504" s="133" t="s">
        <v>7353</v>
      </c>
      <c r="B1504" s="134">
        <v>91646</v>
      </c>
      <c r="C1504" s="126" t="s">
        <v>334</v>
      </c>
      <c r="D1504" s="134" t="s">
        <v>261</v>
      </c>
      <c r="E1504" s="135">
        <v>93.96</v>
      </c>
      <c r="F1504" s="136">
        <v>7.4399999999999994E-2</v>
      </c>
      <c r="G1504" s="135">
        <v>106.99</v>
      </c>
      <c r="H1504" s="136">
        <v>0</v>
      </c>
    </row>
    <row r="1505" spans="1:8" x14ac:dyDescent="0.25">
      <c r="A1505" s="133" t="s">
        <v>7353</v>
      </c>
      <c r="B1505" s="134">
        <v>91645</v>
      </c>
      <c r="C1505" s="126" t="s">
        <v>221</v>
      </c>
      <c r="D1505" s="134" t="s">
        <v>146</v>
      </c>
      <c r="E1505" s="135">
        <v>464.36</v>
      </c>
      <c r="F1505" s="136">
        <v>2.7699999999999999E-2</v>
      </c>
      <c r="G1505" s="135">
        <v>479.81</v>
      </c>
      <c r="H1505" s="136">
        <v>0</v>
      </c>
    </row>
    <row r="1506" spans="1:8" x14ac:dyDescent="0.25">
      <c r="A1506" s="133" t="s">
        <v>7353</v>
      </c>
      <c r="B1506" s="134">
        <v>92107</v>
      </c>
      <c r="C1506" s="126" t="s">
        <v>4752</v>
      </c>
      <c r="D1506" s="134" t="s">
        <v>261</v>
      </c>
      <c r="E1506" s="135">
        <v>90.26</v>
      </c>
      <c r="F1506" s="136">
        <v>0.71650000000000003</v>
      </c>
      <c r="G1506" s="135">
        <v>101.67</v>
      </c>
      <c r="H1506" s="136">
        <v>0</v>
      </c>
    </row>
    <row r="1507" spans="1:8" x14ac:dyDescent="0.25">
      <c r="A1507" s="133" t="s">
        <v>7353</v>
      </c>
      <c r="B1507" s="134">
        <v>92106</v>
      </c>
      <c r="C1507" s="126" t="s">
        <v>4730</v>
      </c>
      <c r="D1507" s="134" t="s">
        <v>146</v>
      </c>
      <c r="E1507" s="135">
        <v>351.22</v>
      </c>
      <c r="F1507" s="136">
        <v>0.38600000000000001</v>
      </c>
      <c r="G1507" s="135">
        <v>364.56</v>
      </c>
      <c r="H1507" s="136">
        <v>0</v>
      </c>
    </row>
    <row r="1508" spans="1:8" x14ac:dyDescent="0.25">
      <c r="A1508" s="133" t="s">
        <v>7353</v>
      </c>
      <c r="B1508" s="134">
        <v>5903</v>
      </c>
      <c r="C1508" s="126" t="s">
        <v>281</v>
      </c>
      <c r="D1508" s="134" t="s">
        <v>261</v>
      </c>
      <c r="E1508" s="135">
        <v>70.599999999999994</v>
      </c>
      <c r="F1508" s="136">
        <v>0.63749999999999996</v>
      </c>
      <c r="G1508" s="135">
        <v>82.01</v>
      </c>
      <c r="H1508" s="136">
        <v>0</v>
      </c>
    </row>
    <row r="1509" spans="1:8" x14ac:dyDescent="0.25">
      <c r="A1509" s="133" t="s">
        <v>7353</v>
      </c>
      <c r="B1509" s="134">
        <v>5901</v>
      </c>
      <c r="C1509" s="126" t="s">
        <v>168</v>
      </c>
      <c r="D1509" s="134" t="s">
        <v>146</v>
      </c>
      <c r="E1509" s="135">
        <v>312.43</v>
      </c>
      <c r="F1509" s="136">
        <v>0.30980000000000002</v>
      </c>
      <c r="G1509" s="135">
        <v>325.77</v>
      </c>
      <c r="H1509" s="136">
        <v>0</v>
      </c>
    </row>
    <row r="1510" spans="1:8" x14ac:dyDescent="0.25">
      <c r="A1510" s="133" t="s">
        <v>7353</v>
      </c>
      <c r="B1510" s="134">
        <v>6260</v>
      </c>
      <c r="C1510" s="126" t="s">
        <v>291</v>
      </c>
      <c r="D1510" s="134" t="s">
        <v>261</v>
      </c>
      <c r="E1510" s="135">
        <v>57.93</v>
      </c>
      <c r="F1510" s="136">
        <v>0.55830000000000002</v>
      </c>
      <c r="G1510" s="135">
        <v>69.34</v>
      </c>
      <c r="H1510" s="136">
        <v>0</v>
      </c>
    </row>
    <row r="1511" spans="1:8" x14ac:dyDescent="0.25">
      <c r="A1511" s="133" t="s">
        <v>7353</v>
      </c>
      <c r="B1511" s="134">
        <v>6259</v>
      </c>
      <c r="C1511" s="126" t="s">
        <v>176</v>
      </c>
      <c r="D1511" s="134" t="s">
        <v>146</v>
      </c>
      <c r="E1511" s="135">
        <v>251.12</v>
      </c>
      <c r="F1511" s="136">
        <v>0.27610000000000001</v>
      </c>
      <c r="G1511" s="135">
        <v>264.11</v>
      </c>
      <c r="H1511" s="136">
        <v>0</v>
      </c>
    </row>
    <row r="1512" spans="1:8" x14ac:dyDescent="0.25">
      <c r="A1512" s="133" t="s">
        <v>7353</v>
      </c>
      <c r="B1512" s="134">
        <v>104705</v>
      </c>
      <c r="C1512" s="126" t="s">
        <v>7360</v>
      </c>
      <c r="D1512" s="134" t="s">
        <v>261</v>
      </c>
      <c r="E1512" s="135">
        <v>0</v>
      </c>
      <c r="F1512" s="136"/>
      <c r="G1512" s="135">
        <v>0</v>
      </c>
      <c r="H1512" s="136"/>
    </row>
    <row r="1513" spans="1:8" x14ac:dyDescent="0.25">
      <c r="A1513" s="133" t="s">
        <v>7353</v>
      </c>
      <c r="B1513" s="134">
        <v>104704</v>
      </c>
      <c r="C1513" s="126" t="s">
        <v>7361</v>
      </c>
      <c r="D1513" s="134" t="s">
        <v>146</v>
      </c>
      <c r="E1513" s="135">
        <v>0</v>
      </c>
      <c r="F1513" s="136"/>
      <c r="G1513" s="135">
        <v>0</v>
      </c>
      <c r="H1513" s="136"/>
    </row>
    <row r="1514" spans="1:8" x14ac:dyDescent="0.25">
      <c r="A1514" s="133" t="s">
        <v>7353</v>
      </c>
      <c r="B1514" s="134">
        <v>91395</v>
      </c>
      <c r="C1514" s="126" t="s">
        <v>331</v>
      </c>
      <c r="D1514" s="134" t="s">
        <v>261</v>
      </c>
      <c r="E1514" s="135">
        <v>55.7</v>
      </c>
      <c r="F1514" s="136">
        <v>0.54059999999999997</v>
      </c>
      <c r="G1514" s="135">
        <v>67.11</v>
      </c>
      <c r="H1514" s="136">
        <v>0</v>
      </c>
    </row>
    <row r="1515" spans="1:8" x14ac:dyDescent="0.25">
      <c r="A1515" s="133" t="s">
        <v>7353</v>
      </c>
      <c r="B1515" s="134">
        <v>73467</v>
      </c>
      <c r="C1515" s="126" t="s">
        <v>183</v>
      </c>
      <c r="D1515" s="134" t="s">
        <v>146</v>
      </c>
      <c r="E1515" s="135">
        <v>243.79</v>
      </c>
      <c r="F1515" s="136">
        <v>0.26790000000000003</v>
      </c>
      <c r="G1515" s="135">
        <v>256.75</v>
      </c>
      <c r="H1515" s="136">
        <v>0</v>
      </c>
    </row>
    <row r="1516" spans="1:8" x14ac:dyDescent="0.25">
      <c r="A1516" s="133" t="s">
        <v>7353</v>
      </c>
      <c r="B1516" s="134">
        <v>5826</v>
      </c>
      <c r="C1516" s="126" t="s">
        <v>266</v>
      </c>
      <c r="D1516" s="134" t="s">
        <v>261</v>
      </c>
      <c r="E1516" s="135">
        <v>58.59</v>
      </c>
      <c r="F1516" s="136">
        <v>0.56320000000000003</v>
      </c>
      <c r="G1516" s="135">
        <v>70</v>
      </c>
      <c r="H1516" s="136">
        <v>0</v>
      </c>
    </row>
    <row r="1517" spans="1:8" x14ac:dyDescent="0.25">
      <c r="A1517" s="133" t="s">
        <v>7353</v>
      </c>
      <c r="B1517" s="134">
        <v>5824</v>
      </c>
      <c r="C1517" s="126" t="s">
        <v>154</v>
      </c>
      <c r="D1517" s="134" t="s">
        <v>146</v>
      </c>
      <c r="E1517" s="135">
        <v>212.25</v>
      </c>
      <c r="F1517" s="136">
        <v>0.33729999999999999</v>
      </c>
      <c r="G1517" s="135">
        <v>224.83</v>
      </c>
      <c r="H1517" s="136">
        <v>0</v>
      </c>
    </row>
    <row r="1518" spans="1:8" x14ac:dyDescent="0.25">
      <c r="A1518" s="133" t="s">
        <v>7353</v>
      </c>
      <c r="B1518" s="134">
        <v>5892</v>
      </c>
      <c r="C1518" s="126" t="s">
        <v>279</v>
      </c>
      <c r="D1518" s="134" t="s">
        <v>261</v>
      </c>
      <c r="E1518" s="135">
        <v>53.45</v>
      </c>
      <c r="F1518" s="136">
        <v>0.5212</v>
      </c>
      <c r="G1518" s="135">
        <v>64.86</v>
      </c>
      <c r="H1518" s="136">
        <v>0</v>
      </c>
    </row>
    <row r="1519" spans="1:8" x14ac:dyDescent="0.25">
      <c r="A1519" s="133" t="s">
        <v>7353</v>
      </c>
      <c r="B1519" s="134">
        <v>5890</v>
      </c>
      <c r="C1519" s="126" t="s">
        <v>166</v>
      </c>
      <c r="D1519" s="134" t="s">
        <v>146</v>
      </c>
      <c r="E1519" s="135">
        <v>199.22</v>
      </c>
      <c r="F1519" s="136">
        <v>0.30609999999999998</v>
      </c>
      <c r="G1519" s="135">
        <v>211.77</v>
      </c>
      <c r="H1519" s="136">
        <v>0</v>
      </c>
    </row>
    <row r="1520" spans="1:8" x14ac:dyDescent="0.25">
      <c r="A1520" s="133" t="s">
        <v>7353</v>
      </c>
      <c r="B1520" s="134">
        <v>5896</v>
      </c>
      <c r="C1520" s="126" t="s">
        <v>280</v>
      </c>
      <c r="D1520" s="134" t="s">
        <v>261</v>
      </c>
      <c r="E1520" s="135">
        <v>56.18</v>
      </c>
      <c r="F1520" s="136">
        <v>0.54449999999999998</v>
      </c>
      <c r="G1520" s="135">
        <v>67.59</v>
      </c>
      <c r="H1520" s="136">
        <v>0</v>
      </c>
    </row>
    <row r="1521" spans="1:8" x14ac:dyDescent="0.25">
      <c r="A1521" s="133" t="s">
        <v>7353</v>
      </c>
      <c r="B1521" s="134">
        <v>5894</v>
      </c>
      <c r="C1521" s="126" t="s">
        <v>167</v>
      </c>
      <c r="D1521" s="134" t="s">
        <v>146</v>
      </c>
      <c r="E1521" s="135">
        <v>207.62</v>
      </c>
      <c r="F1521" s="136">
        <v>0.3226</v>
      </c>
      <c r="G1521" s="135">
        <v>220.2</v>
      </c>
      <c r="H1521" s="136">
        <v>0</v>
      </c>
    </row>
    <row r="1522" spans="1:8" x14ac:dyDescent="0.25">
      <c r="A1522" s="133" t="s">
        <v>7353</v>
      </c>
      <c r="B1522" s="134">
        <v>91032</v>
      </c>
      <c r="C1522" s="126" t="s">
        <v>327</v>
      </c>
      <c r="D1522" s="134" t="s">
        <v>261</v>
      </c>
      <c r="E1522" s="135">
        <v>64.41</v>
      </c>
      <c r="F1522" s="136">
        <v>0.60270000000000001</v>
      </c>
      <c r="G1522" s="135">
        <v>75.819999999999993</v>
      </c>
      <c r="H1522" s="136">
        <v>0</v>
      </c>
    </row>
    <row r="1523" spans="1:8" x14ac:dyDescent="0.25">
      <c r="A1523" s="133" t="s">
        <v>7353</v>
      </c>
      <c r="B1523" s="134">
        <v>91031</v>
      </c>
      <c r="C1523" s="126" t="s">
        <v>215</v>
      </c>
      <c r="D1523" s="134" t="s">
        <v>146</v>
      </c>
      <c r="E1523" s="135">
        <v>254.87</v>
      </c>
      <c r="F1523" s="136">
        <v>0.33100000000000002</v>
      </c>
      <c r="G1523" s="135">
        <v>267.75</v>
      </c>
      <c r="H1523" s="136">
        <v>0</v>
      </c>
    </row>
    <row r="1524" spans="1:8" x14ac:dyDescent="0.25">
      <c r="A1524" s="133" t="s">
        <v>7353</v>
      </c>
      <c r="B1524" s="134">
        <v>102817</v>
      </c>
      <c r="C1524" s="126" t="s">
        <v>7362</v>
      </c>
      <c r="D1524" s="134" t="s">
        <v>261</v>
      </c>
      <c r="E1524" s="135">
        <v>0</v>
      </c>
      <c r="F1524" s="136"/>
      <c r="G1524" s="135">
        <v>0</v>
      </c>
      <c r="H1524" s="136"/>
    </row>
    <row r="1525" spans="1:8" x14ac:dyDescent="0.25">
      <c r="A1525" s="133" t="s">
        <v>7353</v>
      </c>
      <c r="B1525" s="134">
        <v>102816</v>
      </c>
      <c r="C1525" s="126" t="s">
        <v>7363</v>
      </c>
      <c r="D1525" s="134" t="s">
        <v>146</v>
      </c>
      <c r="E1525" s="135">
        <v>0</v>
      </c>
      <c r="F1525" s="136"/>
      <c r="G1525" s="135">
        <v>0</v>
      </c>
      <c r="H1525" s="136"/>
    </row>
    <row r="1526" spans="1:8" x14ac:dyDescent="0.25">
      <c r="A1526" s="133" t="s">
        <v>7353</v>
      </c>
      <c r="B1526" s="134">
        <v>91534</v>
      </c>
      <c r="C1526" s="126" t="s">
        <v>332</v>
      </c>
      <c r="D1526" s="134" t="s">
        <v>261</v>
      </c>
      <c r="E1526" s="135">
        <v>29.74</v>
      </c>
      <c r="F1526" s="136">
        <v>0</v>
      </c>
      <c r="G1526" s="135">
        <v>39.93</v>
      </c>
      <c r="H1526" s="136">
        <v>0</v>
      </c>
    </row>
    <row r="1527" spans="1:8" x14ac:dyDescent="0.25">
      <c r="A1527" s="133" t="s">
        <v>7353</v>
      </c>
      <c r="B1527" s="134">
        <v>91533</v>
      </c>
      <c r="C1527" s="126" t="s">
        <v>219</v>
      </c>
      <c r="D1527" s="134" t="s">
        <v>146</v>
      </c>
      <c r="E1527" s="135">
        <v>36.83</v>
      </c>
      <c r="F1527" s="136">
        <v>0</v>
      </c>
      <c r="G1527" s="135">
        <v>47.24</v>
      </c>
      <c r="H1527" s="136">
        <v>0</v>
      </c>
    </row>
    <row r="1528" spans="1:8" x14ac:dyDescent="0.25">
      <c r="A1528" s="133" t="s">
        <v>7353</v>
      </c>
      <c r="B1528" s="134">
        <v>95265</v>
      </c>
      <c r="C1528" s="126" t="s">
        <v>355</v>
      </c>
      <c r="D1528" s="134" t="s">
        <v>261</v>
      </c>
      <c r="E1528" s="135">
        <v>0.78</v>
      </c>
      <c r="F1528" s="136">
        <v>0</v>
      </c>
      <c r="G1528" s="135">
        <v>0.87</v>
      </c>
      <c r="H1528" s="136">
        <v>0</v>
      </c>
    </row>
    <row r="1529" spans="1:8" x14ac:dyDescent="0.25">
      <c r="A1529" s="133" t="s">
        <v>7353</v>
      </c>
      <c r="B1529" s="134">
        <v>95264</v>
      </c>
      <c r="C1529" s="126" t="s">
        <v>242</v>
      </c>
      <c r="D1529" s="134" t="s">
        <v>146</v>
      </c>
      <c r="E1529" s="135">
        <v>6.2</v>
      </c>
      <c r="F1529" s="136">
        <v>0</v>
      </c>
      <c r="G1529" s="135">
        <v>6.45</v>
      </c>
      <c r="H1529" s="136">
        <v>0</v>
      </c>
    </row>
    <row r="1530" spans="1:8" x14ac:dyDescent="0.25">
      <c r="A1530" s="133" t="s">
        <v>7353</v>
      </c>
      <c r="B1530" s="134">
        <v>90973</v>
      </c>
      <c r="C1530" s="126" t="s">
        <v>324</v>
      </c>
      <c r="D1530" s="134" t="s">
        <v>261</v>
      </c>
      <c r="E1530" s="135">
        <v>8.93</v>
      </c>
      <c r="F1530" s="136">
        <v>1</v>
      </c>
      <c r="G1530" s="135">
        <v>8.93</v>
      </c>
      <c r="H1530" s="136">
        <v>0</v>
      </c>
    </row>
    <row r="1531" spans="1:8" x14ac:dyDescent="0.25">
      <c r="A1531" s="133" t="s">
        <v>7353</v>
      </c>
      <c r="B1531" s="134">
        <v>90972</v>
      </c>
      <c r="C1531" s="126" t="s">
        <v>212</v>
      </c>
      <c r="D1531" s="134" t="s">
        <v>146</v>
      </c>
      <c r="E1531" s="135">
        <v>77.599999999999994</v>
      </c>
      <c r="F1531" s="136">
        <v>0.2286</v>
      </c>
      <c r="G1531" s="135">
        <v>78.209999999999994</v>
      </c>
      <c r="H1531" s="136">
        <v>0</v>
      </c>
    </row>
    <row r="1532" spans="1:8" x14ac:dyDescent="0.25">
      <c r="A1532" s="133" t="s">
        <v>7353</v>
      </c>
      <c r="B1532" s="134">
        <v>91001</v>
      </c>
      <c r="C1532" s="126" t="s">
        <v>326</v>
      </c>
      <c r="D1532" s="134" t="s">
        <v>261</v>
      </c>
      <c r="E1532" s="135">
        <v>10.59</v>
      </c>
      <c r="F1532" s="136">
        <v>1</v>
      </c>
      <c r="G1532" s="135">
        <v>10.59</v>
      </c>
      <c r="H1532" s="136">
        <v>0</v>
      </c>
    </row>
    <row r="1533" spans="1:8" x14ac:dyDescent="0.25">
      <c r="A1533" s="133" t="s">
        <v>7353</v>
      </c>
      <c r="B1533" s="134">
        <v>90999</v>
      </c>
      <c r="C1533" s="126" t="s">
        <v>214</v>
      </c>
      <c r="D1533" s="134" t="s">
        <v>146</v>
      </c>
      <c r="E1533" s="135">
        <v>102.36</v>
      </c>
      <c r="F1533" s="136">
        <v>0.20549999999999999</v>
      </c>
      <c r="G1533" s="135">
        <v>103.18</v>
      </c>
      <c r="H1533" s="136">
        <v>0</v>
      </c>
    </row>
    <row r="1534" spans="1:8" x14ac:dyDescent="0.25">
      <c r="A1534" s="133" t="s">
        <v>7353</v>
      </c>
      <c r="B1534" s="134">
        <v>5954</v>
      </c>
      <c r="C1534" s="126" t="s">
        <v>289</v>
      </c>
      <c r="D1534" s="134" t="s">
        <v>261</v>
      </c>
      <c r="E1534" s="135">
        <v>6.67</v>
      </c>
      <c r="F1534" s="136">
        <v>1</v>
      </c>
      <c r="G1534" s="135">
        <v>6.67</v>
      </c>
      <c r="H1534" s="136">
        <v>0</v>
      </c>
    </row>
    <row r="1535" spans="1:8" x14ac:dyDescent="0.25">
      <c r="A1535" s="133" t="s">
        <v>7353</v>
      </c>
      <c r="B1535" s="134">
        <v>5953</v>
      </c>
      <c r="C1535" s="126" t="s">
        <v>175</v>
      </c>
      <c r="D1535" s="134" t="s">
        <v>146</v>
      </c>
      <c r="E1535" s="135">
        <v>59.82</v>
      </c>
      <c r="F1535" s="136">
        <v>0.2215</v>
      </c>
      <c r="G1535" s="135">
        <v>60.29</v>
      </c>
      <c r="H1535" s="136">
        <v>0</v>
      </c>
    </row>
    <row r="1536" spans="1:8" x14ac:dyDescent="0.25">
      <c r="A1536" s="133" t="s">
        <v>7353</v>
      </c>
      <c r="B1536" s="134">
        <v>90982</v>
      </c>
      <c r="C1536" s="126" t="s">
        <v>325</v>
      </c>
      <c r="D1536" s="134" t="s">
        <v>261</v>
      </c>
      <c r="E1536" s="135">
        <v>22.69</v>
      </c>
      <c r="F1536" s="136">
        <v>1</v>
      </c>
      <c r="G1536" s="135">
        <v>22.69</v>
      </c>
      <c r="H1536" s="136">
        <v>0</v>
      </c>
    </row>
    <row r="1537" spans="1:8" x14ac:dyDescent="0.25">
      <c r="A1537" s="133" t="s">
        <v>7353</v>
      </c>
      <c r="B1537" s="134">
        <v>90979</v>
      </c>
      <c r="C1537" s="126" t="s">
        <v>213</v>
      </c>
      <c r="D1537" s="134" t="s">
        <v>146</v>
      </c>
      <c r="E1537" s="135">
        <v>200.39</v>
      </c>
      <c r="F1537" s="136">
        <v>0.22500000000000001</v>
      </c>
      <c r="G1537" s="135">
        <v>201.97</v>
      </c>
      <c r="H1537" s="136">
        <v>0</v>
      </c>
    </row>
    <row r="1538" spans="1:8" x14ac:dyDescent="0.25">
      <c r="A1538" s="133" t="s">
        <v>7353</v>
      </c>
      <c r="B1538" s="134">
        <v>90965</v>
      </c>
      <c r="C1538" s="126" t="s">
        <v>323</v>
      </c>
      <c r="D1538" s="134" t="s">
        <v>261</v>
      </c>
      <c r="E1538" s="135">
        <v>8.9</v>
      </c>
      <c r="F1538" s="136">
        <v>1</v>
      </c>
      <c r="G1538" s="135">
        <v>8.9</v>
      </c>
      <c r="H1538" s="136">
        <v>0</v>
      </c>
    </row>
    <row r="1539" spans="1:8" x14ac:dyDescent="0.25">
      <c r="A1539" s="133" t="s">
        <v>7353</v>
      </c>
      <c r="B1539" s="134">
        <v>90964</v>
      </c>
      <c r="C1539" s="126" t="s">
        <v>211</v>
      </c>
      <c r="D1539" s="134" t="s">
        <v>146</v>
      </c>
      <c r="E1539" s="135">
        <v>32.46</v>
      </c>
      <c r="F1539" s="136">
        <v>0.54500000000000004</v>
      </c>
      <c r="G1539" s="135">
        <v>32.61</v>
      </c>
      <c r="H1539" s="136">
        <v>0</v>
      </c>
    </row>
    <row r="1540" spans="1:8" x14ac:dyDescent="0.25">
      <c r="A1540" s="133" t="s">
        <v>7353</v>
      </c>
      <c r="B1540" s="134">
        <v>102970</v>
      </c>
      <c r="C1540" s="126" t="s">
        <v>14099</v>
      </c>
      <c r="D1540" s="134" t="s">
        <v>261</v>
      </c>
      <c r="E1540" s="135">
        <v>0</v>
      </c>
      <c r="F1540" s="136"/>
      <c r="G1540" s="135">
        <v>0</v>
      </c>
      <c r="H1540" s="136"/>
    </row>
    <row r="1541" spans="1:8" x14ac:dyDescent="0.25">
      <c r="A1541" s="133" t="s">
        <v>7353</v>
      </c>
      <c r="B1541" s="134">
        <v>102971</v>
      </c>
      <c r="C1541" s="126" t="s">
        <v>7364</v>
      </c>
      <c r="D1541" s="134" t="s">
        <v>146</v>
      </c>
      <c r="E1541" s="135">
        <v>0</v>
      </c>
      <c r="F1541" s="136"/>
      <c r="G1541" s="135">
        <v>0</v>
      </c>
      <c r="H1541" s="136"/>
    </row>
    <row r="1542" spans="1:8" x14ac:dyDescent="0.25">
      <c r="A1542" s="133" t="s">
        <v>7353</v>
      </c>
      <c r="B1542" s="134">
        <v>102822</v>
      </c>
      <c r="C1542" s="126" t="s">
        <v>14100</v>
      </c>
      <c r="D1542" s="134" t="s">
        <v>261</v>
      </c>
      <c r="E1542" s="135">
        <v>0</v>
      </c>
      <c r="F1542" s="136"/>
      <c r="G1542" s="135">
        <v>0</v>
      </c>
      <c r="H1542" s="136"/>
    </row>
    <row r="1543" spans="1:8" x14ac:dyDescent="0.25">
      <c r="A1543" s="133" t="s">
        <v>7353</v>
      </c>
      <c r="B1543" s="134">
        <v>102821</v>
      </c>
      <c r="C1543" s="126" t="s">
        <v>14101</v>
      </c>
      <c r="D1543" s="134" t="s">
        <v>146</v>
      </c>
      <c r="E1543" s="135">
        <v>0</v>
      </c>
      <c r="F1543" s="136"/>
      <c r="G1543" s="135">
        <v>0</v>
      </c>
      <c r="H1543" s="136"/>
    </row>
    <row r="1544" spans="1:8" x14ac:dyDescent="0.25">
      <c r="A1544" s="133" t="s">
        <v>7353</v>
      </c>
      <c r="B1544" s="134">
        <v>102828</v>
      </c>
      <c r="C1544" s="126" t="s">
        <v>7365</v>
      </c>
      <c r="D1544" s="134" t="s">
        <v>261</v>
      </c>
      <c r="E1544" s="135">
        <v>0</v>
      </c>
      <c r="F1544" s="136"/>
      <c r="G1544" s="135">
        <v>0</v>
      </c>
      <c r="H1544" s="136"/>
    </row>
    <row r="1545" spans="1:8" x14ac:dyDescent="0.25">
      <c r="A1545" s="133" t="s">
        <v>7353</v>
      </c>
      <c r="B1545" s="134">
        <v>102827</v>
      </c>
      <c r="C1545" s="126" t="s">
        <v>7366</v>
      </c>
      <c r="D1545" s="134" t="s">
        <v>146</v>
      </c>
      <c r="E1545" s="135">
        <v>0</v>
      </c>
      <c r="F1545" s="136"/>
      <c r="G1545" s="135">
        <v>0</v>
      </c>
      <c r="H1545" s="136"/>
    </row>
    <row r="1546" spans="1:8" x14ac:dyDescent="0.25">
      <c r="A1546" s="133" t="s">
        <v>7353</v>
      </c>
      <c r="B1546" s="134">
        <v>103939</v>
      </c>
      <c r="C1546" s="126" t="s">
        <v>14102</v>
      </c>
      <c r="D1546" s="134" t="s">
        <v>261</v>
      </c>
      <c r="E1546" s="135">
        <v>0</v>
      </c>
      <c r="F1546" s="136"/>
      <c r="G1546" s="135">
        <v>0</v>
      </c>
      <c r="H1546" s="136"/>
    </row>
    <row r="1547" spans="1:8" x14ac:dyDescent="0.25">
      <c r="A1547" s="133" t="s">
        <v>7353</v>
      </c>
      <c r="B1547" s="134">
        <v>103938</v>
      </c>
      <c r="C1547" s="126" t="s">
        <v>14103</v>
      </c>
      <c r="D1547" s="134" t="s">
        <v>146</v>
      </c>
      <c r="E1547" s="135">
        <v>0</v>
      </c>
      <c r="F1547" s="136"/>
      <c r="G1547" s="135">
        <v>0</v>
      </c>
      <c r="H1547" s="136"/>
    </row>
    <row r="1548" spans="1:8" x14ac:dyDescent="0.25">
      <c r="A1548" s="133" t="s">
        <v>7353</v>
      </c>
      <c r="B1548" s="134">
        <v>103945</v>
      </c>
      <c r="C1548" s="126" t="s">
        <v>14104</v>
      </c>
      <c r="D1548" s="134" t="s">
        <v>261</v>
      </c>
      <c r="E1548" s="135">
        <v>0</v>
      </c>
      <c r="F1548" s="136"/>
      <c r="G1548" s="135">
        <v>0</v>
      </c>
      <c r="H1548" s="136"/>
    </row>
    <row r="1549" spans="1:8" x14ac:dyDescent="0.25">
      <c r="A1549" s="133" t="s">
        <v>7353</v>
      </c>
      <c r="B1549" s="134">
        <v>103944</v>
      </c>
      <c r="C1549" s="126" t="s">
        <v>14105</v>
      </c>
      <c r="D1549" s="134" t="s">
        <v>146</v>
      </c>
      <c r="E1549" s="135">
        <v>0</v>
      </c>
      <c r="F1549" s="136"/>
      <c r="G1549" s="135">
        <v>0</v>
      </c>
      <c r="H1549" s="136"/>
    </row>
    <row r="1550" spans="1:8" x14ac:dyDescent="0.25">
      <c r="A1550" s="133" t="s">
        <v>7353</v>
      </c>
      <c r="B1550" s="134">
        <v>91285</v>
      </c>
      <c r="C1550" s="126" t="s">
        <v>329</v>
      </c>
      <c r="D1550" s="134" t="s">
        <v>261</v>
      </c>
      <c r="E1550" s="135">
        <v>1.07</v>
      </c>
      <c r="F1550" s="136">
        <v>0</v>
      </c>
      <c r="G1550" s="135">
        <v>1.05</v>
      </c>
      <c r="H1550" s="136">
        <v>0</v>
      </c>
    </row>
    <row r="1551" spans="1:8" x14ac:dyDescent="0.25">
      <c r="A1551" s="133" t="s">
        <v>7353</v>
      </c>
      <c r="B1551" s="134">
        <v>91283</v>
      </c>
      <c r="C1551" s="126" t="s">
        <v>217</v>
      </c>
      <c r="D1551" s="134" t="s">
        <v>146</v>
      </c>
      <c r="E1551" s="135">
        <v>10.79</v>
      </c>
      <c r="F1551" s="136">
        <v>0</v>
      </c>
      <c r="G1551" s="135">
        <v>10.92</v>
      </c>
      <c r="H1551" s="136">
        <v>0</v>
      </c>
    </row>
    <row r="1552" spans="1:8" x14ac:dyDescent="0.25">
      <c r="A1552" s="133" t="s">
        <v>7353</v>
      </c>
      <c r="B1552" s="134">
        <v>95283</v>
      </c>
      <c r="C1552" s="126" t="s">
        <v>4761</v>
      </c>
      <c r="D1552" s="134" t="s">
        <v>261</v>
      </c>
      <c r="E1552" s="135">
        <v>0.89</v>
      </c>
      <c r="F1552" s="136">
        <v>1</v>
      </c>
      <c r="G1552" s="135">
        <v>0.89</v>
      </c>
      <c r="H1552" s="136">
        <v>0</v>
      </c>
    </row>
    <row r="1553" spans="1:8" x14ac:dyDescent="0.25">
      <c r="A1553" s="133" t="s">
        <v>7353</v>
      </c>
      <c r="B1553" s="134">
        <v>95282</v>
      </c>
      <c r="C1553" s="126" t="s">
        <v>4739</v>
      </c>
      <c r="D1553" s="134" t="s">
        <v>146</v>
      </c>
      <c r="E1553" s="135">
        <v>10.17</v>
      </c>
      <c r="F1553" s="136">
        <v>0.1583</v>
      </c>
      <c r="G1553" s="135">
        <v>10.33</v>
      </c>
      <c r="H1553" s="136">
        <v>0</v>
      </c>
    </row>
    <row r="1554" spans="1:8" x14ac:dyDescent="0.25">
      <c r="A1554" s="133" t="s">
        <v>7353</v>
      </c>
      <c r="B1554" s="134">
        <v>95128</v>
      </c>
      <c r="C1554" s="126" t="s">
        <v>352</v>
      </c>
      <c r="D1554" s="134" t="s">
        <v>261</v>
      </c>
      <c r="E1554" s="135">
        <v>57.08</v>
      </c>
      <c r="F1554" s="136">
        <v>0.496</v>
      </c>
      <c r="G1554" s="135">
        <v>67.150000000000006</v>
      </c>
      <c r="H1554" s="136">
        <v>0</v>
      </c>
    </row>
    <row r="1555" spans="1:8" x14ac:dyDescent="0.25">
      <c r="A1555" s="133" t="s">
        <v>7353</v>
      </c>
      <c r="B1555" s="134">
        <v>95127</v>
      </c>
      <c r="C1555" s="126" t="s">
        <v>238</v>
      </c>
      <c r="D1555" s="134" t="s">
        <v>146</v>
      </c>
      <c r="E1555" s="135">
        <v>226.19</v>
      </c>
      <c r="F1555" s="136">
        <v>0.2298</v>
      </c>
      <c r="G1555" s="135">
        <v>237.74</v>
      </c>
      <c r="H1555" s="136">
        <v>0</v>
      </c>
    </row>
    <row r="1556" spans="1:8" x14ac:dyDescent="0.25">
      <c r="A1556" s="133" t="s">
        <v>7353</v>
      </c>
      <c r="B1556" s="134">
        <v>92044</v>
      </c>
      <c r="C1556" s="126" t="s">
        <v>336</v>
      </c>
      <c r="D1556" s="134" t="s">
        <v>261</v>
      </c>
      <c r="E1556" s="135">
        <v>9.4499999999999993</v>
      </c>
      <c r="F1556" s="136">
        <v>1</v>
      </c>
      <c r="G1556" s="135">
        <v>9.4499999999999993</v>
      </c>
      <c r="H1556" s="136">
        <v>0</v>
      </c>
    </row>
    <row r="1557" spans="1:8" x14ac:dyDescent="0.25">
      <c r="A1557" s="133" t="s">
        <v>7353</v>
      </c>
      <c r="B1557" s="134">
        <v>92043</v>
      </c>
      <c r="C1557" s="126" t="s">
        <v>223</v>
      </c>
      <c r="D1557" s="134" t="s">
        <v>146</v>
      </c>
      <c r="E1557" s="135">
        <v>15.98</v>
      </c>
      <c r="F1557" s="136">
        <v>1</v>
      </c>
      <c r="G1557" s="135">
        <v>15.98</v>
      </c>
      <c r="H1557" s="136">
        <v>0</v>
      </c>
    </row>
    <row r="1558" spans="1:8" x14ac:dyDescent="0.25">
      <c r="A1558" s="133" t="s">
        <v>7353</v>
      </c>
      <c r="B1558" s="134">
        <v>102834</v>
      </c>
      <c r="C1558" s="126" t="s">
        <v>7367</v>
      </c>
      <c r="D1558" s="134" t="s">
        <v>261</v>
      </c>
      <c r="E1558" s="135">
        <v>0</v>
      </c>
      <c r="F1558" s="136"/>
      <c r="G1558" s="135">
        <v>0</v>
      </c>
      <c r="H1558" s="136"/>
    </row>
    <row r="1559" spans="1:8" x14ac:dyDescent="0.25">
      <c r="A1559" s="133" t="s">
        <v>7353</v>
      </c>
      <c r="B1559" s="134">
        <v>102833</v>
      </c>
      <c r="C1559" s="126" t="s">
        <v>7368</v>
      </c>
      <c r="D1559" s="134" t="s">
        <v>146</v>
      </c>
      <c r="E1559" s="135">
        <v>0</v>
      </c>
      <c r="F1559" s="136"/>
      <c r="G1559" s="135">
        <v>0</v>
      </c>
      <c r="H1559" s="136"/>
    </row>
    <row r="1560" spans="1:8" x14ac:dyDescent="0.25">
      <c r="A1560" s="133" t="s">
        <v>7353</v>
      </c>
      <c r="B1560" s="134">
        <v>92119</v>
      </c>
      <c r="C1560" s="126" t="s">
        <v>4754</v>
      </c>
      <c r="D1560" s="134" t="s">
        <v>261</v>
      </c>
      <c r="E1560" s="135">
        <v>0.27</v>
      </c>
      <c r="F1560" s="136">
        <v>0</v>
      </c>
      <c r="G1560" s="135">
        <v>0.27</v>
      </c>
      <c r="H1560" s="136">
        <v>0</v>
      </c>
    </row>
    <row r="1561" spans="1:8" x14ac:dyDescent="0.25">
      <c r="A1561" s="133" t="s">
        <v>7353</v>
      </c>
      <c r="B1561" s="134">
        <v>92118</v>
      </c>
      <c r="C1561" s="126" t="s">
        <v>4732</v>
      </c>
      <c r="D1561" s="134" t="s">
        <v>146</v>
      </c>
      <c r="E1561" s="135">
        <v>0.43</v>
      </c>
      <c r="F1561" s="136">
        <v>0</v>
      </c>
      <c r="G1561" s="135">
        <v>0.43</v>
      </c>
      <c r="H1561" s="136">
        <v>0</v>
      </c>
    </row>
    <row r="1562" spans="1:8" x14ac:dyDescent="0.25">
      <c r="A1562" s="133" t="s">
        <v>7353</v>
      </c>
      <c r="B1562" s="134">
        <v>102917</v>
      </c>
      <c r="C1562" s="126" t="s">
        <v>7369</v>
      </c>
      <c r="D1562" s="134" t="s">
        <v>261</v>
      </c>
      <c r="E1562" s="135">
        <v>0</v>
      </c>
      <c r="F1562" s="136"/>
      <c r="G1562" s="135">
        <v>0</v>
      </c>
      <c r="H1562" s="136"/>
    </row>
    <row r="1563" spans="1:8" x14ac:dyDescent="0.25">
      <c r="A1563" s="133" t="s">
        <v>7353</v>
      </c>
      <c r="B1563" s="134">
        <v>102916</v>
      </c>
      <c r="C1563" s="126" t="s">
        <v>7370</v>
      </c>
      <c r="D1563" s="134" t="s">
        <v>146</v>
      </c>
      <c r="E1563" s="135">
        <v>0</v>
      </c>
      <c r="F1563" s="136"/>
      <c r="G1563" s="135">
        <v>0</v>
      </c>
      <c r="H1563" s="136"/>
    </row>
    <row r="1564" spans="1:8" x14ac:dyDescent="0.25">
      <c r="A1564" s="133" t="s">
        <v>7353</v>
      </c>
      <c r="B1564" s="134">
        <v>95721</v>
      </c>
      <c r="C1564" s="126" t="s">
        <v>360</v>
      </c>
      <c r="D1564" s="134" t="s">
        <v>261</v>
      </c>
      <c r="E1564" s="135">
        <v>112.12</v>
      </c>
      <c r="F1564" s="136">
        <v>0</v>
      </c>
      <c r="G1564" s="135">
        <v>130.72999999999999</v>
      </c>
      <c r="H1564" s="136">
        <v>0</v>
      </c>
    </row>
    <row r="1565" spans="1:8" x14ac:dyDescent="0.25">
      <c r="A1565" s="133" t="s">
        <v>7353</v>
      </c>
      <c r="B1565" s="134">
        <v>95720</v>
      </c>
      <c r="C1565" s="126" t="s">
        <v>247</v>
      </c>
      <c r="D1565" s="134" t="s">
        <v>146</v>
      </c>
      <c r="E1565" s="135">
        <v>280.42</v>
      </c>
      <c r="F1565" s="136">
        <v>0</v>
      </c>
      <c r="G1565" s="135">
        <v>303.8</v>
      </c>
      <c r="H1565" s="136">
        <v>0</v>
      </c>
    </row>
    <row r="1566" spans="1:8" x14ac:dyDescent="0.25">
      <c r="A1566" s="133" t="s">
        <v>7353</v>
      </c>
      <c r="B1566" s="134">
        <v>104717</v>
      </c>
      <c r="C1566" s="126" t="s">
        <v>5727</v>
      </c>
      <c r="D1566" s="134" t="s">
        <v>261</v>
      </c>
      <c r="E1566" s="135">
        <v>107.29</v>
      </c>
      <c r="F1566" s="136">
        <v>0</v>
      </c>
      <c r="G1566" s="135">
        <v>125.66</v>
      </c>
      <c r="H1566" s="136">
        <v>0</v>
      </c>
    </row>
    <row r="1567" spans="1:8" x14ac:dyDescent="0.25">
      <c r="A1567" s="133" t="s">
        <v>7353</v>
      </c>
      <c r="B1567" s="134">
        <v>104716</v>
      </c>
      <c r="C1567" s="126" t="s">
        <v>14106</v>
      </c>
      <c r="D1567" s="134" t="s">
        <v>146</v>
      </c>
      <c r="E1567" s="135">
        <v>270.81</v>
      </c>
      <c r="F1567" s="136">
        <v>0</v>
      </c>
      <c r="G1567" s="135">
        <v>293.72000000000003</v>
      </c>
      <c r="H1567" s="136">
        <v>0</v>
      </c>
    </row>
    <row r="1568" spans="1:8" x14ac:dyDescent="0.25">
      <c r="A1568" s="133" t="s">
        <v>7353</v>
      </c>
      <c r="B1568" s="134">
        <v>102899</v>
      </c>
      <c r="C1568" s="126" t="s">
        <v>7371</v>
      </c>
      <c r="D1568" s="134" t="s">
        <v>261</v>
      </c>
      <c r="E1568" s="135">
        <v>0</v>
      </c>
      <c r="F1568" s="136"/>
      <c r="G1568" s="135">
        <v>0</v>
      </c>
      <c r="H1568" s="136"/>
    </row>
    <row r="1569" spans="1:8" x14ac:dyDescent="0.25">
      <c r="A1569" s="133" t="s">
        <v>7353</v>
      </c>
      <c r="B1569" s="134">
        <v>102898</v>
      </c>
      <c r="C1569" s="126" t="s">
        <v>7372</v>
      </c>
      <c r="D1569" s="134" t="s">
        <v>146</v>
      </c>
      <c r="E1569" s="135">
        <v>0</v>
      </c>
      <c r="F1569" s="136"/>
      <c r="G1569" s="135">
        <v>0</v>
      </c>
      <c r="H1569" s="136"/>
    </row>
    <row r="1570" spans="1:8" x14ac:dyDescent="0.25">
      <c r="A1570" s="133" t="s">
        <v>7353</v>
      </c>
      <c r="B1570" s="134">
        <v>5632</v>
      </c>
      <c r="C1570" s="126" t="s">
        <v>260</v>
      </c>
      <c r="D1570" s="134" t="s">
        <v>261</v>
      </c>
      <c r="E1570" s="135">
        <v>89.79</v>
      </c>
      <c r="F1570" s="136">
        <v>0</v>
      </c>
      <c r="G1570" s="135">
        <v>107.3</v>
      </c>
      <c r="H1570" s="136">
        <v>0</v>
      </c>
    </row>
    <row r="1571" spans="1:8" x14ac:dyDescent="0.25">
      <c r="A1571" s="133" t="s">
        <v>7353</v>
      </c>
      <c r="B1571" s="134">
        <v>5631</v>
      </c>
      <c r="C1571" s="126" t="s">
        <v>145</v>
      </c>
      <c r="D1571" s="134" t="s">
        <v>146</v>
      </c>
      <c r="E1571" s="135">
        <v>210.84</v>
      </c>
      <c r="F1571" s="136">
        <v>0</v>
      </c>
      <c r="G1571" s="135">
        <v>231.78</v>
      </c>
      <c r="H1571" s="136">
        <v>0</v>
      </c>
    </row>
    <row r="1572" spans="1:8" x14ac:dyDescent="0.25">
      <c r="A1572" s="133" t="s">
        <v>7353</v>
      </c>
      <c r="B1572" s="134">
        <v>88908</v>
      </c>
      <c r="C1572" s="126" t="s">
        <v>301</v>
      </c>
      <c r="D1572" s="134" t="s">
        <v>261</v>
      </c>
      <c r="E1572" s="135">
        <v>97.42</v>
      </c>
      <c r="F1572" s="136">
        <v>0</v>
      </c>
      <c r="G1572" s="135">
        <v>115.32</v>
      </c>
      <c r="H1572" s="136">
        <v>0</v>
      </c>
    </row>
    <row r="1573" spans="1:8" x14ac:dyDescent="0.25">
      <c r="A1573" s="133" t="s">
        <v>7353</v>
      </c>
      <c r="B1573" s="134">
        <v>88907</v>
      </c>
      <c r="C1573" s="126" t="s">
        <v>189</v>
      </c>
      <c r="D1573" s="134" t="s">
        <v>146</v>
      </c>
      <c r="E1573" s="135">
        <v>251.18</v>
      </c>
      <c r="F1573" s="136">
        <v>0</v>
      </c>
      <c r="G1573" s="135">
        <v>273.14999999999998</v>
      </c>
      <c r="H1573" s="136">
        <v>0</v>
      </c>
    </row>
    <row r="1574" spans="1:8" x14ac:dyDescent="0.25">
      <c r="A1574" s="133" t="s">
        <v>7353</v>
      </c>
      <c r="B1574" s="134">
        <v>5911</v>
      </c>
      <c r="C1574" s="126" t="s">
        <v>282</v>
      </c>
      <c r="D1574" s="134" t="s">
        <v>261</v>
      </c>
      <c r="E1574" s="135">
        <v>26.83</v>
      </c>
      <c r="F1574" s="136">
        <v>0.22509999999999999</v>
      </c>
      <c r="G1574" s="135">
        <v>36.78</v>
      </c>
      <c r="H1574" s="136">
        <v>0</v>
      </c>
    </row>
    <row r="1575" spans="1:8" x14ac:dyDescent="0.25">
      <c r="A1575" s="133" t="s">
        <v>7353</v>
      </c>
      <c r="B1575" s="134">
        <v>5909</v>
      </c>
      <c r="C1575" s="126" t="s">
        <v>169</v>
      </c>
      <c r="D1575" s="134" t="s">
        <v>146</v>
      </c>
      <c r="E1575" s="135">
        <v>35.29</v>
      </c>
      <c r="F1575" s="136">
        <v>0.3301</v>
      </c>
      <c r="G1575" s="135">
        <v>45.29</v>
      </c>
      <c r="H1575" s="136">
        <v>0</v>
      </c>
    </row>
    <row r="1576" spans="1:8" x14ac:dyDescent="0.25">
      <c r="A1576" s="133" t="s">
        <v>7353</v>
      </c>
      <c r="B1576" s="134">
        <v>91486</v>
      </c>
      <c r="C1576" s="126" t="s">
        <v>14107</v>
      </c>
      <c r="D1576" s="134" t="s">
        <v>261</v>
      </c>
      <c r="E1576" s="135">
        <v>67.62</v>
      </c>
      <c r="F1576" s="136">
        <v>0.62160000000000004</v>
      </c>
      <c r="G1576" s="135">
        <v>79.03</v>
      </c>
      <c r="H1576" s="136">
        <v>0</v>
      </c>
    </row>
    <row r="1577" spans="1:8" x14ac:dyDescent="0.25">
      <c r="A1577" s="133" t="s">
        <v>7353</v>
      </c>
      <c r="B1577" s="134">
        <v>83362</v>
      </c>
      <c r="C1577" s="126" t="s">
        <v>14108</v>
      </c>
      <c r="D1577" s="134" t="s">
        <v>146</v>
      </c>
      <c r="E1577" s="135">
        <v>265.51</v>
      </c>
      <c r="F1577" s="136">
        <v>0.32779999999999998</v>
      </c>
      <c r="G1577" s="135">
        <v>278.47000000000003</v>
      </c>
      <c r="H1577" s="136">
        <v>0</v>
      </c>
    </row>
    <row r="1578" spans="1:8" x14ac:dyDescent="0.25">
      <c r="A1578" s="133" t="s">
        <v>7353</v>
      </c>
      <c r="B1578" s="134">
        <v>102839</v>
      </c>
      <c r="C1578" s="126" t="s">
        <v>14109</v>
      </c>
      <c r="D1578" s="134" t="s">
        <v>261</v>
      </c>
      <c r="E1578" s="135">
        <v>0</v>
      </c>
      <c r="F1578" s="136"/>
      <c r="G1578" s="135">
        <v>0</v>
      </c>
      <c r="H1578" s="136"/>
    </row>
    <row r="1579" spans="1:8" x14ac:dyDescent="0.25">
      <c r="A1579" s="133" t="s">
        <v>7353</v>
      </c>
      <c r="B1579" s="134">
        <v>102838</v>
      </c>
      <c r="C1579" s="126" t="s">
        <v>14110</v>
      </c>
      <c r="D1579" s="134" t="s">
        <v>146</v>
      </c>
      <c r="E1579" s="135">
        <v>0</v>
      </c>
      <c r="F1579" s="136"/>
      <c r="G1579" s="135">
        <v>0</v>
      </c>
      <c r="H1579" s="136"/>
    </row>
    <row r="1580" spans="1:8" x14ac:dyDescent="0.25">
      <c r="A1580" s="133" t="s">
        <v>7353</v>
      </c>
      <c r="B1580" s="134">
        <v>89235</v>
      </c>
      <c r="C1580" s="126" t="s">
        <v>305</v>
      </c>
      <c r="D1580" s="134" t="s">
        <v>261</v>
      </c>
      <c r="E1580" s="135">
        <v>170.91</v>
      </c>
      <c r="F1580" s="136">
        <v>0.83250000000000002</v>
      </c>
      <c r="G1580" s="135">
        <v>178.92</v>
      </c>
      <c r="H1580" s="136">
        <v>0</v>
      </c>
    </row>
    <row r="1581" spans="1:8" x14ac:dyDescent="0.25">
      <c r="A1581" s="133" t="s">
        <v>7353</v>
      </c>
      <c r="B1581" s="134">
        <v>89234</v>
      </c>
      <c r="C1581" s="126" t="s">
        <v>192</v>
      </c>
      <c r="D1581" s="134" t="s">
        <v>146</v>
      </c>
      <c r="E1581" s="135">
        <v>530.29</v>
      </c>
      <c r="F1581" s="136">
        <v>0.63480000000000003</v>
      </c>
      <c r="G1581" s="135">
        <v>539.98</v>
      </c>
      <c r="H1581" s="136">
        <v>0</v>
      </c>
    </row>
    <row r="1582" spans="1:8" x14ac:dyDescent="0.25">
      <c r="A1582" s="133" t="s">
        <v>7353</v>
      </c>
      <c r="B1582" s="134">
        <v>89243</v>
      </c>
      <c r="C1582" s="126" t="s">
        <v>306</v>
      </c>
      <c r="D1582" s="134" t="s">
        <v>261</v>
      </c>
      <c r="E1582" s="135">
        <v>361.02</v>
      </c>
      <c r="F1582" s="136">
        <v>0.92069999999999996</v>
      </c>
      <c r="G1582" s="135">
        <v>369.03</v>
      </c>
      <c r="H1582" s="136">
        <v>0</v>
      </c>
    </row>
    <row r="1583" spans="1:8" x14ac:dyDescent="0.25">
      <c r="A1583" s="133" t="s">
        <v>7353</v>
      </c>
      <c r="B1583" s="134">
        <v>89242</v>
      </c>
      <c r="C1583" s="126" t="s">
        <v>193</v>
      </c>
      <c r="D1583" s="134" t="s">
        <v>146</v>
      </c>
      <c r="E1583" s="135">
        <v>1251.46</v>
      </c>
      <c r="F1583" s="136">
        <v>0.62829999999999997</v>
      </c>
      <c r="G1583" s="135">
        <v>1263.9000000000001</v>
      </c>
      <c r="H1583" s="136">
        <v>0</v>
      </c>
    </row>
    <row r="1584" spans="1:8" x14ac:dyDescent="0.25">
      <c r="A1584" s="133" t="s">
        <v>7353</v>
      </c>
      <c r="B1584" s="134">
        <v>102935</v>
      </c>
      <c r="C1584" s="126" t="s">
        <v>7373</v>
      </c>
      <c r="D1584" s="134" t="s">
        <v>261</v>
      </c>
      <c r="E1584" s="135">
        <v>0</v>
      </c>
      <c r="F1584" s="136"/>
      <c r="G1584" s="135">
        <v>0</v>
      </c>
      <c r="H1584" s="136"/>
    </row>
    <row r="1585" spans="1:8" x14ac:dyDescent="0.25">
      <c r="A1585" s="133" t="s">
        <v>7353</v>
      </c>
      <c r="B1585" s="134">
        <v>102934</v>
      </c>
      <c r="C1585" s="126" t="s">
        <v>7374</v>
      </c>
      <c r="D1585" s="134" t="s">
        <v>146</v>
      </c>
      <c r="E1585" s="135">
        <v>0</v>
      </c>
      <c r="F1585" s="136"/>
      <c r="G1585" s="135">
        <v>0</v>
      </c>
      <c r="H1585" s="136"/>
    </row>
    <row r="1586" spans="1:8" x14ac:dyDescent="0.25">
      <c r="A1586" s="133" t="s">
        <v>7353</v>
      </c>
      <c r="B1586" s="134">
        <v>93416</v>
      </c>
      <c r="C1586" s="126" t="s">
        <v>348</v>
      </c>
      <c r="D1586" s="134" t="s">
        <v>261</v>
      </c>
      <c r="E1586" s="135">
        <v>0.51</v>
      </c>
      <c r="F1586" s="136">
        <v>1</v>
      </c>
      <c r="G1586" s="135">
        <v>0.51</v>
      </c>
      <c r="H1586" s="136">
        <v>0</v>
      </c>
    </row>
    <row r="1587" spans="1:8" x14ac:dyDescent="0.25">
      <c r="A1587" s="133" t="s">
        <v>7353</v>
      </c>
      <c r="B1587" s="134">
        <v>93415</v>
      </c>
      <c r="C1587" s="126" t="s">
        <v>234</v>
      </c>
      <c r="D1587" s="134" t="s">
        <v>146</v>
      </c>
      <c r="E1587" s="135">
        <v>11.67</v>
      </c>
      <c r="F1587" s="136">
        <v>7.2800000000000004E-2</v>
      </c>
      <c r="G1587" s="135">
        <v>11.87</v>
      </c>
      <c r="H1587" s="136">
        <v>0</v>
      </c>
    </row>
    <row r="1588" spans="1:8" x14ac:dyDescent="0.25">
      <c r="A1588" s="133" t="s">
        <v>7353</v>
      </c>
      <c r="B1588" s="134">
        <v>5689</v>
      </c>
      <c r="C1588" s="126" t="s">
        <v>150</v>
      </c>
      <c r="D1588" s="134" t="s">
        <v>146</v>
      </c>
      <c r="E1588" s="135">
        <v>6.55</v>
      </c>
      <c r="F1588" s="136">
        <v>1</v>
      </c>
      <c r="G1588" s="135">
        <v>6.55</v>
      </c>
      <c r="H1588" s="136">
        <v>0</v>
      </c>
    </row>
    <row r="1589" spans="1:8" x14ac:dyDescent="0.25">
      <c r="A1589" s="133" t="s">
        <v>7353</v>
      </c>
      <c r="B1589" s="134">
        <v>5690</v>
      </c>
      <c r="C1589" s="126" t="s">
        <v>5714</v>
      </c>
      <c r="D1589" s="134" t="s">
        <v>261</v>
      </c>
      <c r="E1589" s="135">
        <v>4.24</v>
      </c>
      <c r="F1589" s="136">
        <v>1</v>
      </c>
      <c r="G1589" s="135">
        <v>4.24</v>
      </c>
      <c r="H1589" s="136">
        <v>0</v>
      </c>
    </row>
    <row r="1590" spans="1:8" x14ac:dyDescent="0.25">
      <c r="A1590" s="133" t="s">
        <v>7353</v>
      </c>
      <c r="B1590" s="134">
        <v>5923</v>
      </c>
      <c r="C1590" s="126" t="s">
        <v>283</v>
      </c>
      <c r="D1590" s="134" t="s">
        <v>261</v>
      </c>
      <c r="E1590" s="135">
        <v>3.32</v>
      </c>
      <c r="F1590" s="136">
        <v>1</v>
      </c>
      <c r="G1590" s="135">
        <v>3.32</v>
      </c>
      <c r="H1590" s="136">
        <v>0</v>
      </c>
    </row>
    <row r="1591" spans="1:8" x14ac:dyDescent="0.25">
      <c r="A1591" s="133" t="s">
        <v>7353</v>
      </c>
      <c r="B1591" s="134">
        <v>5921</v>
      </c>
      <c r="C1591" s="126" t="s">
        <v>170</v>
      </c>
      <c r="D1591" s="134" t="s">
        <v>146</v>
      </c>
      <c r="E1591" s="135">
        <v>5.13</v>
      </c>
      <c r="F1591" s="136">
        <v>1</v>
      </c>
      <c r="G1591" s="135">
        <v>5.13</v>
      </c>
      <c r="H1591" s="136">
        <v>0</v>
      </c>
    </row>
    <row r="1592" spans="1:8" x14ac:dyDescent="0.25">
      <c r="A1592" s="133" t="s">
        <v>7353</v>
      </c>
      <c r="B1592" s="134">
        <v>95212</v>
      </c>
      <c r="C1592" s="126" t="s">
        <v>4737</v>
      </c>
      <c r="D1592" s="134" t="s">
        <v>146</v>
      </c>
      <c r="E1592" s="135">
        <v>167.88</v>
      </c>
      <c r="F1592" s="136">
        <v>0.74380000000000002</v>
      </c>
      <c r="G1592" s="135">
        <v>167.8</v>
      </c>
      <c r="H1592" s="136">
        <v>0</v>
      </c>
    </row>
    <row r="1593" spans="1:8" x14ac:dyDescent="0.25">
      <c r="A1593" s="133" t="s">
        <v>7353</v>
      </c>
      <c r="B1593" s="134">
        <v>95213</v>
      </c>
      <c r="C1593" s="126" t="s">
        <v>4759</v>
      </c>
      <c r="D1593" s="134" t="s">
        <v>261</v>
      </c>
      <c r="E1593" s="135">
        <v>99.05</v>
      </c>
      <c r="F1593" s="136">
        <v>0.66759999999999997</v>
      </c>
      <c r="G1593" s="135">
        <v>101.77</v>
      </c>
      <c r="H1593" s="136">
        <v>0</v>
      </c>
    </row>
    <row r="1594" spans="1:8" x14ac:dyDescent="0.25">
      <c r="A1594" s="133" t="s">
        <v>7353</v>
      </c>
      <c r="B1594" s="134">
        <v>93272</v>
      </c>
      <c r="C1594" s="126" t="s">
        <v>4734</v>
      </c>
      <c r="D1594" s="134" t="s">
        <v>146</v>
      </c>
      <c r="E1594" s="135">
        <v>105.59</v>
      </c>
      <c r="F1594" s="136">
        <v>0.5927</v>
      </c>
      <c r="G1594" s="135">
        <v>105.51</v>
      </c>
      <c r="H1594" s="136">
        <v>0</v>
      </c>
    </row>
    <row r="1595" spans="1:8" x14ac:dyDescent="0.25">
      <c r="A1595" s="133" t="s">
        <v>7353</v>
      </c>
      <c r="B1595" s="134">
        <v>93274</v>
      </c>
      <c r="C1595" s="126" t="s">
        <v>4756</v>
      </c>
      <c r="D1595" s="134" t="s">
        <v>261</v>
      </c>
      <c r="E1595" s="135">
        <v>69.58</v>
      </c>
      <c r="F1595" s="136">
        <v>0.52690000000000003</v>
      </c>
      <c r="G1595" s="135">
        <v>72.3</v>
      </c>
      <c r="H1595" s="136">
        <v>0</v>
      </c>
    </row>
    <row r="1596" spans="1:8" x14ac:dyDescent="0.25">
      <c r="A1596" s="133" t="s">
        <v>7353</v>
      </c>
      <c r="B1596" s="134">
        <v>83766</v>
      </c>
      <c r="C1596" s="126" t="s">
        <v>297</v>
      </c>
      <c r="D1596" s="134" t="s">
        <v>261</v>
      </c>
      <c r="E1596" s="135">
        <v>40.82</v>
      </c>
      <c r="F1596" s="136">
        <v>0.35010000000000002</v>
      </c>
      <c r="G1596" s="135">
        <v>53.71</v>
      </c>
      <c r="H1596" s="136">
        <v>0</v>
      </c>
    </row>
    <row r="1597" spans="1:8" x14ac:dyDescent="0.25">
      <c r="A1597" s="133" t="s">
        <v>7353</v>
      </c>
      <c r="B1597" s="134">
        <v>83765</v>
      </c>
      <c r="C1597" s="126" t="s">
        <v>185</v>
      </c>
      <c r="D1597" s="134" t="s">
        <v>146</v>
      </c>
      <c r="E1597" s="135">
        <v>99.83</v>
      </c>
      <c r="F1597" s="136">
        <v>0.23760000000000001</v>
      </c>
      <c r="G1597" s="135">
        <v>113.22</v>
      </c>
      <c r="H1597" s="136">
        <v>0</v>
      </c>
    </row>
    <row r="1598" spans="1:8" x14ac:dyDescent="0.25">
      <c r="A1598" s="133" t="s">
        <v>7353</v>
      </c>
      <c r="B1598" s="134">
        <v>95873</v>
      </c>
      <c r="C1598" s="126" t="s">
        <v>361</v>
      </c>
      <c r="D1598" s="134" t="s">
        <v>261</v>
      </c>
      <c r="E1598" s="135">
        <v>15.27</v>
      </c>
      <c r="F1598" s="136">
        <v>1</v>
      </c>
      <c r="G1598" s="135">
        <v>15.27</v>
      </c>
      <c r="H1598" s="136">
        <v>0</v>
      </c>
    </row>
    <row r="1599" spans="1:8" x14ac:dyDescent="0.25">
      <c r="A1599" s="133" t="s">
        <v>7353</v>
      </c>
      <c r="B1599" s="134">
        <v>95872</v>
      </c>
      <c r="C1599" s="126" t="s">
        <v>248</v>
      </c>
      <c r="D1599" s="134" t="s">
        <v>146</v>
      </c>
      <c r="E1599" s="135">
        <v>295.07</v>
      </c>
      <c r="F1599" s="136">
        <v>8.5900000000000004E-2</v>
      </c>
      <c r="G1599" s="135">
        <v>297.81</v>
      </c>
      <c r="H1599" s="136">
        <v>0</v>
      </c>
    </row>
    <row r="1600" spans="1:8" x14ac:dyDescent="0.25">
      <c r="A1600" s="133" t="s">
        <v>7353</v>
      </c>
      <c r="B1600" s="134">
        <v>104689</v>
      </c>
      <c r="C1600" s="126" t="s">
        <v>7375</v>
      </c>
      <c r="D1600" s="134" t="s">
        <v>261</v>
      </c>
      <c r="E1600" s="135">
        <v>0</v>
      </c>
      <c r="F1600" s="136"/>
      <c r="G1600" s="135">
        <v>0</v>
      </c>
      <c r="H1600" s="136"/>
    </row>
    <row r="1601" spans="1:8" x14ac:dyDescent="0.25">
      <c r="A1601" s="133" t="s">
        <v>7353</v>
      </c>
      <c r="B1601" s="134">
        <v>104688</v>
      </c>
      <c r="C1601" s="126" t="s">
        <v>7376</v>
      </c>
      <c r="D1601" s="134" t="s">
        <v>146</v>
      </c>
      <c r="E1601" s="135">
        <v>0</v>
      </c>
      <c r="F1601" s="136"/>
      <c r="G1601" s="135">
        <v>0</v>
      </c>
      <c r="H1601" s="136"/>
    </row>
    <row r="1602" spans="1:8" x14ac:dyDescent="0.25">
      <c r="A1602" s="133" t="s">
        <v>7353</v>
      </c>
      <c r="B1602" s="134">
        <v>73395</v>
      </c>
      <c r="C1602" s="126" t="s">
        <v>296</v>
      </c>
      <c r="D1602" s="134" t="s">
        <v>261</v>
      </c>
      <c r="E1602" s="135">
        <v>10.72</v>
      </c>
      <c r="F1602" s="136">
        <v>1</v>
      </c>
      <c r="G1602" s="135">
        <v>10.72</v>
      </c>
      <c r="H1602" s="136">
        <v>0</v>
      </c>
    </row>
    <row r="1603" spans="1:8" x14ac:dyDescent="0.25">
      <c r="A1603" s="133" t="s">
        <v>7353</v>
      </c>
      <c r="B1603" s="134">
        <v>73417</v>
      </c>
      <c r="C1603" s="126" t="s">
        <v>181</v>
      </c>
      <c r="D1603" s="134" t="s">
        <v>146</v>
      </c>
      <c r="E1603" s="135">
        <v>190.95</v>
      </c>
      <c r="F1603" s="136">
        <v>7.8600000000000003E-2</v>
      </c>
      <c r="G1603" s="135">
        <v>192.73</v>
      </c>
      <c r="H1603" s="136">
        <v>0</v>
      </c>
    </row>
    <row r="1604" spans="1:8" x14ac:dyDescent="0.25">
      <c r="A1604" s="133" t="s">
        <v>7353</v>
      </c>
      <c r="B1604" s="134">
        <v>93428</v>
      </c>
      <c r="C1604" s="126" t="s">
        <v>350</v>
      </c>
      <c r="D1604" s="134" t="s">
        <v>261</v>
      </c>
      <c r="E1604" s="135">
        <v>9.5500000000000007</v>
      </c>
      <c r="F1604" s="136">
        <v>1</v>
      </c>
      <c r="G1604" s="135">
        <v>9.5500000000000007</v>
      </c>
      <c r="H1604" s="136">
        <v>0</v>
      </c>
    </row>
    <row r="1605" spans="1:8" x14ac:dyDescent="0.25">
      <c r="A1605" s="133" t="s">
        <v>7353</v>
      </c>
      <c r="B1605" s="134">
        <v>93427</v>
      </c>
      <c r="C1605" s="126" t="s">
        <v>236</v>
      </c>
      <c r="D1605" s="134" t="s">
        <v>146</v>
      </c>
      <c r="E1605" s="135">
        <v>174.17</v>
      </c>
      <c r="F1605" s="136">
        <v>9.0999999999999998E-2</v>
      </c>
      <c r="G1605" s="135">
        <v>175.78</v>
      </c>
      <c r="H1605" s="136">
        <v>0</v>
      </c>
    </row>
    <row r="1606" spans="1:8" x14ac:dyDescent="0.25">
      <c r="A1606" s="133" t="s">
        <v>7353</v>
      </c>
      <c r="B1606" s="134">
        <v>93422</v>
      </c>
      <c r="C1606" s="126" t="s">
        <v>349</v>
      </c>
      <c r="D1606" s="134" t="s">
        <v>261</v>
      </c>
      <c r="E1606" s="135">
        <v>6.75</v>
      </c>
      <c r="F1606" s="136">
        <v>1</v>
      </c>
      <c r="G1606" s="135">
        <v>6.75</v>
      </c>
      <c r="H1606" s="136">
        <v>0</v>
      </c>
    </row>
    <row r="1607" spans="1:8" x14ac:dyDescent="0.25">
      <c r="A1607" s="133" t="s">
        <v>7353</v>
      </c>
      <c r="B1607" s="134">
        <v>93421</v>
      </c>
      <c r="C1607" s="126" t="s">
        <v>235</v>
      </c>
      <c r="D1607" s="134" t="s">
        <v>146</v>
      </c>
      <c r="E1607" s="135">
        <v>77.45</v>
      </c>
      <c r="F1607" s="136">
        <v>0.14460000000000001</v>
      </c>
      <c r="G1607" s="135">
        <v>78.12</v>
      </c>
      <c r="H1607" s="136">
        <v>0</v>
      </c>
    </row>
    <row r="1608" spans="1:8" x14ac:dyDescent="0.25">
      <c r="A1608" s="133" t="s">
        <v>7353</v>
      </c>
      <c r="B1608" s="134">
        <v>93282</v>
      </c>
      <c r="C1608" s="126" t="s">
        <v>345</v>
      </c>
      <c r="D1608" s="134" t="s">
        <v>261</v>
      </c>
      <c r="E1608" s="135">
        <v>27.79</v>
      </c>
      <c r="F1608" s="136">
        <v>0</v>
      </c>
      <c r="G1608" s="135">
        <v>35.08</v>
      </c>
      <c r="H1608" s="136">
        <v>0</v>
      </c>
    </row>
    <row r="1609" spans="1:8" x14ac:dyDescent="0.25">
      <c r="A1609" s="133" t="s">
        <v>7353</v>
      </c>
      <c r="B1609" s="134">
        <v>93281</v>
      </c>
      <c r="C1609" s="126" t="s">
        <v>231</v>
      </c>
      <c r="D1609" s="134" t="s">
        <v>146</v>
      </c>
      <c r="E1609" s="135">
        <v>28.9</v>
      </c>
      <c r="F1609" s="136">
        <v>0</v>
      </c>
      <c r="G1609" s="135">
        <v>35.96</v>
      </c>
      <c r="H1609" s="136">
        <v>0</v>
      </c>
    </row>
    <row r="1610" spans="1:8" x14ac:dyDescent="0.25">
      <c r="A1610" s="133" t="s">
        <v>7353</v>
      </c>
      <c r="B1610" s="134">
        <v>104914</v>
      </c>
      <c r="C1610" s="126" t="s">
        <v>7377</v>
      </c>
      <c r="D1610" s="134" t="s">
        <v>261</v>
      </c>
      <c r="E1610" s="135">
        <v>0</v>
      </c>
      <c r="F1610" s="136"/>
      <c r="G1610" s="135">
        <v>0</v>
      </c>
      <c r="H1610" s="136"/>
    </row>
    <row r="1611" spans="1:8" x14ac:dyDescent="0.25">
      <c r="A1611" s="133" t="s">
        <v>7353</v>
      </c>
      <c r="B1611" s="134">
        <v>104913</v>
      </c>
      <c r="C1611" s="126" t="s">
        <v>7378</v>
      </c>
      <c r="D1611" s="134" t="s">
        <v>146</v>
      </c>
      <c r="E1611" s="135">
        <v>0</v>
      </c>
      <c r="F1611" s="136"/>
      <c r="G1611" s="135">
        <v>0</v>
      </c>
      <c r="H1611" s="136"/>
    </row>
    <row r="1612" spans="1:8" x14ac:dyDescent="0.25">
      <c r="A1612" s="133" t="s">
        <v>7353</v>
      </c>
      <c r="B1612" s="134">
        <v>102845</v>
      </c>
      <c r="C1612" s="126" t="s">
        <v>7379</v>
      </c>
      <c r="D1612" s="134" t="s">
        <v>261</v>
      </c>
      <c r="E1612" s="135">
        <v>0</v>
      </c>
      <c r="F1612" s="136"/>
      <c r="G1612" s="135">
        <v>0</v>
      </c>
      <c r="H1612" s="136"/>
    </row>
    <row r="1613" spans="1:8" x14ac:dyDescent="0.25">
      <c r="A1613" s="133" t="s">
        <v>7353</v>
      </c>
      <c r="B1613" s="134">
        <v>102844</v>
      </c>
      <c r="C1613" s="126" t="s">
        <v>7380</v>
      </c>
      <c r="D1613" s="134" t="s">
        <v>146</v>
      </c>
      <c r="E1613" s="135">
        <v>0</v>
      </c>
      <c r="F1613" s="136"/>
      <c r="G1613" s="135">
        <v>0</v>
      </c>
      <c r="H1613" s="136"/>
    </row>
    <row r="1614" spans="1:8" x14ac:dyDescent="0.25">
      <c r="A1614" s="133" t="s">
        <v>7353</v>
      </c>
      <c r="B1614" s="134">
        <v>89273</v>
      </c>
      <c r="C1614" s="126" t="s">
        <v>309</v>
      </c>
      <c r="D1614" s="134" t="s">
        <v>261</v>
      </c>
      <c r="E1614" s="135">
        <v>110.37</v>
      </c>
      <c r="F1614" s="136">
        <v>0.70169999999999999</v>
      </c>
      <c r="G1614" s="135">
        <v>113.09</v>
      </c>
      <c r="H1614" s="136">
        <v>0</v>
      </c>
    </row>
    <row r="1615" spans="1:8" x14ac:dyDescent="0.25">
      <c r="A1615" s="133" t="s">
        <v>7353</v>
      </c>
      <c r="B1615" s="134">
        <v>89272</v>
      </c>
      <c r="C1615" s="126" t="s">
        <v>196</v>
      </c>
      <c r="D1615" s="134" t="s">
        <v>146</v>
      </c>
      <c r="E1615" s="135">
        <v>222.32</v>
      </c>
      <c r="F1615" s="136">
        <v>0.72299999999999998</v>
      </c>
      <c r="G1615" s="135">
        <v>225.33</v>
      </c>
      <c r="H1615" s="136">
        <v>0</v>
      </c>
    </row>
    <row r="1616" spans="1:8" x14ac:dyDescent="0.25">
      <c r="A1616" s="133" t="s">
        <v>7353</v>
      </c>
      <c r="B1616" s="134">
        <v>93288</v>
      </c>
      <c r="C1616" s="126" t="s">
        <v>346</v>
      </c>
      <c r="D1616" s="134" t="s">
        <v>261</v>
      </c>
      <c r="E1616" s="135">
        <v>181.87</v>
      </c>
      <c r="F1616" s="136">
        <v>0.81899999999999995</v>
      </c>
      <c r="G1616" s="135">
        <v>184.59</v>
      </c>
      <c r="H1616" s="136">
        <v>0</v>
      </c>
    </row>
    <row r="1617" spans="1:8" x14ac:dyDescent="0.25">
      <c r="A1617" s="133" t="s">
        <v>7353</v>
      </c>
      <c r="B1617" s="134">
        <v>93287</v>
      </c>
      <c r="C1617" s="126" t="s">
        <v>232</v>
      </c>
      <c r="D1617" s="134" t="s">
        <v>146</v>
      </c>
      <c r="E1617" s="135">
        <v>356.08</v>
      </c>
      <c r="F1617" s="136">
        <v>0.86809999999999998</v>
      </c>
      <c r="G1617" s="135">
        <v>354.9</v>
      </c>
      <c r="H1617" s="136">
        <v>0</v>
      </c>
    </row>
    <row r="1618" spans="1:8" x14ac:dyDescent="0.25">
      <c r="A1618" s="133" t="s">
        <v>7353</v>
      </c>
      <c r="B1618" s="134">
        <v>104711</v>
      </c>
      <c r="C1618" s="126" t="s">
        <v>7381</v>
      </c>
      <c r="D1618" s="134" t="s">
        <v>261</v>
      </c>
      <c r="E1618" s="135">
        <v>0</v>
      </c>
      <c r="F1618" s="136"/>
      <c r="G1618" s="135">
        <v>0</v>
      </c>
      <c r="H1618" s="136"/>
    </row>
    <row r="1619" spans="1:8" x14ac:dyDescent="0.25">
      <c r="A1619" s="133" t="s">
        <v>7353</v>
      </c>
      <c r="B1619" s="134">
        <v>104710</v>
      </c>
      <c r="C1619" s="126" t="s">
        <v>7382</v>
      </c>
      <c r="D1619" s="134" t="s">
        <v>146</v>
      </c>
      <c r="E1619" s="135">
        <v>0</v>
      </c>
      <c r="F1619" s="136"/>
      <c r="G1619" s="135">
        <v>0</v>
      </c>
      <c r="H1619" s="136"/>
    </row>
    <row r="1620" spans="1:8" x14ac:dyDescent="0.25">
      <c r="A1620" s="133" t="s">
        <v>7353</v>
      </c>
      <c r="B1620" s="134">
        <v>104908</v>
      </c>
      <c r="C1620" s="126" t="s">
        <v>7383</v>
      </c>
      <c r="D1620" s="134" t="s">
        <v>261</v>
      </c>
      <c r="E1620" s="135">
        <v>0</v>
      </c>
      <c r="F1620" s="136"/>
      <c r="G1620" s="135">
        <v>0</v>
      </c>
      <c r="H1620" s="136"/>
    </row>
    <row r="1621" spans="1:8" x14ac:dyDescent="0.25">
      <c r="A1621" s="133" t="s">
        <v>7353</v>
      </c>
      <c r="B1621" s="134">
        <v>104907</v>
      </c>
      <c r="C1621" s="126" t="s">
        <v>7384</v>
      </c>
      <c r="D1621" s="134" t="s">
        <v>146</v>
      </c>
      <c r="E1621" s="135">
        <v>0</v>
      </c>
      <c r="F1621" s="136"/>
      <c r="G1621" s="135">
        <v>0</v>
      </c>
      <c r="H1621" s="136"/>
    </row>
    <row r="1622" spans="1:8" x14ac:dyDescent="0.25">
      <c r="A1622" s="133" t="s">
        <v>7353</v>
      </c>
      <c r="B1622" s="134">
        <v>102851</v>
      </c>
      <c r="C1622" s="126" t="s">
        <v>7385</v>
      </c>
      <c r="D1622" s="134" t="s">
        <v>261</v>
      </c>
      <c r="E1622" s="135">
        <v>0</v>
      </c>
      <c r="F1622" s="136"/>
      <c r="G1622" s="135">
        <v>0</v>
      </c>
      <c r="H1622" s="136"/>
    </row>
    <row r="1623" spans="1:8" x14ac:dyDescent="0.25">
      <c r="A1623" s="133" t="s">
        <v>7353</v>
      </c>
      <c r="B1623" s="134">
        <v>102850</v>
      </c>
      <c r="C1623" s="126" t="s">
        <v>7386</v>
      </c>
      <c r="D1623" s="134" t="s">
        <v>146</v>
      </c>
      <c r="E1623" s="135">
        <v>0</v>
      </c>
      <c r="F1623" s="136"/>
      <c r="G1623" s="135">
        <v>0</v>
      </c>
      <c r="H1623" s="136"/>
    </row>
    <row r="1624" spans="1:8" x14ac:dyDescent="0.25">
      <c r="A1624" s="133" t="s">
        <v>7353</v>
      </c>
      <c r="B1624" s="134">
        <v>102857</v>
      </c>
      <c r="C1624" s="126" t="s">
        <v>7387</v>
      </c>
      <c r="D1624" s="134" t="s">
        <v>261</v>
      </c>
      <c r="E1624" s="135">
        <v>0</v>
      </c>
      <c r="F1624" s="136"/>
      <c r="G1624" s="135">
        <v>0</v>
      </c>
      <c r="H1624" s="136"/>
    </row>
    <row r="1625" spans="1:8" x14ac:dyDescent="0.25">
      <c r="A1625" s="133" t="s">
        <v>7353</v>
      </c>
      <c r="B1625" s="134">
        <v>102856</v>
      </c>
      <c r="C1625" s="126" t="s">
        <v>7388</v>
      </c>
      <c r="D1625" s="134" t="s">
        <v>146</v>
      </c>
      <c r="E1625" s="135">
        <v>0</v>
      </c>
      <c r="F1625" s="136"/>
      <c r="G1625" s="135">
        <v>0</v>
      </c>
      <c r="H1625" s="136"/>
    </row>
    <row r="1626" spans="1:8" x14ac:dyDescent="0.25">
      <c r="A1626" s="133" t="s">
        <v>7353</v>
      </c>
      <c r="B1626" s="134">
        <v>93403</v>
      </c>
      <c r="C1626" s="126" t="s">
        <v>347</v>
      </c>
      <c r="D1626" s="134" t="s">
        <v>261</v>
      </c>
      <c r="E1626" s="135">
        <v>65.44</v>
      </c>
      <c r="F1626" s="136">
        <v>0.58499999999999996</v>
      </c>
      <c r="G1626" s="135">
        <v>79.180000000000007</v>
      </c>
      <c r="H1626" s="136">
        <v>0</v>
      </c>
    </row>
    <row r="1627" spans="1:8" x14ac:dyDescent="0.25">
      <c r="A1627" s="133" t="s">
        <v>7353</v>
      </c>
      <c r="B1627" s="134">
        <v>93402</v>
      </c>
      <c r="C1627" s="126" t="s">
        <v>233</v>
      </c>
      <c r="D1627" s="134" t="s">
        <v>146</v>
      </c>
      <c r="E1627" s="135">
        <v>265.06</v>
      </c>
      <c r="F1627" s="136">
        <v>0.30819999999999997</v>
      </c>
      <c r="G1627" s="135">
        <v>280.38</v>
      </c>
      <c r="H1627" s="136">
        <v>0</v>
      </c>
    </row>
    <row r="1628" spans="1:8" x14ac:dyDescent="0.25">
      <c r="A1628" s="133" t="s">
        <v>7353</v>
      </c>
      <c r="B1628" s="134">
        <v>5930</v>
      </c>
      <c r="C1628" s="126" t="s">
        <v>284</v>
      </c>
      <c r="D1628" s="134" t="s">
        <v>261</v>
      </c>
      <c r="E1628" s="135">
        <v>68.569999999999993</v>
      </c>
      <c r="F1628" s="136">
        <v>0.60389999999999999</v>
      </c>
      <c r="G1628" s="135">
        <v>82.31</v>
      </c>
      <c r="H1628" s="136">
        <v>0</v>
      </c>
    </row>
    <row r="1629" spans="1:8" x14ac:dyDescent="0.25">
      <c r="A1629" s="133" t="s">
        <v>7353</v>
      </c>
      <c r="B1629" s="134">
        <v>5928</v>
      </c>
      <c r="C1629" s="126" t="s">
        <v>171</v>
      </c>
      <c r="D1629" s="134" t="s">
        <v>146</v>
      </c>
      <c r="E1629" s="135">
        <v>271.05</v>
      </c>
      <c r="F1629" s="136">
        <v>0.32350000000000001</v>
      </c>
      <c r="G1629" s="135">
        <v>286.37</v>
      </c>
      <c r="H1629" s="136">
        <v>0</v>
      </c>
    </row>
    <row r="1630" spans="1:8" x14ac:dyDescent="0.25">
      <c r="A1630" s="133" t="s">
        <v>7353</v>
      </c>
      <c r="B1630" s="134">
        <v>105845</v>
      </c>
      <c r="C1630" s="126" t="s">
        <v>7389</v>
      </c>
      <c r="D1630" s="134" t="s">
        <v>261</v>
      </c>
      <c r="E1630" s="135">
        <v>0</v>
      </c>
      <c r="F1630" s="136"/>
      <c r="G1630" s="135">
        <v>0</v>
      </c>
      <c r="H1630" s="136"/>
    </row>
    <row r="1631" spans="1:8" x14ac:dyDescent="0.25">
      <c r="A1631" s="133" t="s">
        <v>7353</v>
      </c>
      <c r="B1631" s="134">
        <v>105844</v>
      </c>
      <c r="C1631" s="126" t="s">
        <v>7390</v>
      </c>
      <c r="D1631" s="134" t="s">
        <v>146</v>
      </c>
      <c r="E1631" s="135">
        <v>0</v>
      </c>
      <c r="F1631" s="136"/>
      <c r="G1631" s="135">
        <v>0</v>
      </c>
      <c r="H1631" s="136"/>
    </row>
    <row r="1632" spans="1:8" x14ac:dyDescent="0.25">
      <c r="A1632" s="133" t="s">
        <v>7353</v>
      </c>
      <c r="B1632" s="134">
        <v>91635</v>
      </c>
      <c r="C1632" s="126" t="s">
        <v>333</v>
      </c>
      <c r="D1632" s="134" t="s">
        <v>261</v>
      </c>
      <c r="E1632" s="135">
        <v>60.1</v>
      </c>
      <c r="F1632" s="136">
        <v>0.54810000000000003</v>
      </c>
      <c r="G1632" s="135">
        <v>73.84</v>
      </c>
      <c r="H1632" s="136">
        <v>0</v>
      </c>
    </row>
    <row r="1633" spans="1:8" x14ac:dyDescent="0.25">
      <c r="A1633" s="133" t="s">
        <v>7353</v>
      </c>
      <c r="B1633" s="134">
        <v>91634</v>
      </c>
      <c r="C1633" s="126" t="s">
        <v>220</v>
      </c>
      <c r="D1633" s="134" t="s">
        <v>146</v>
      </c>
      <c r="E1633" s="135">
        <v>229.36</v>
      </c>
      <c r="F1633" s="136">
        <v>0.30520000000000003</v>
      </c>
      <c r="G1633" s="135">
        <v>244.44</v>
      </c>
      <c r="H1633" s="136">
        <v>0</v>
      </c>
    </row>
    <row r="1634" spans="1:8" x14ac:dyDescent="0.25">
      <c r="A1634" s="133" t="s">
        <v>7353</v>
      </c>
      <c r="B1634" s="134">
        <v>105985</v>
      </c>
      <c r="C1634" s="126" t="s">
        <v>14839</v>
      </c>
      <c r="D1634" s="134" t="s">
        <v>261</v>
      </c>
      <c r="E1634" s="135">
        <v>91.88</v>
      </c>
      <c r="F1634" s="136">
        <v>0.70440000000000003</v>
      </c>
      <c r="G1634" s="135">
        <v>105.62</v>
      </c>
      <c r="H1634" s="136">
        <v>0</v>
      </c>
    </row>
    <row r="1635" spans="1:8" x14ac:dyDescent="0.25">
      <c r="A1635" s="133" t="s">
        <v>7353</v>
      </c>
      <c r="B1635" s="134">
        <v>105984</v>
      </c>
      <c r="C1635" s="126" t="s">
        <v>14840</v>
      </c>
      <c r="D1635" s="134" t="s">
        <v>146</v>
      </c>
      <c r="E1635" s="135">
        <v>316.97000000000003</v>
      </c>
      <c r="F1635" s="136">
        <v>0.42249999999999999</v>
      </c>
      <c r="G1635" s="135">
        <v>332.29</v>
      </c>
      <c r="H1635" s="136">
        <v>0</v>
      </c>
    </row>
    <row r="1636" spans="1:8" x14ac:dyDescent="0.25">
      <c r="A1636" s="133" t="s">
        <v>7353</v>
      </c>
      <c r="B1636" s="134">
        <v>98765</v>
      </c>
      <c r="C1636" s="126" t="s">
        <v>14841</v>
      </c>
      <c r="D1636" s="134" t="s">
        <v>261</v>
      </c>
      <c r="E1636" s="135">
        <v>0.09</v>
      </c>
      <c r="F1636" s="136">
        <v>0</v>
      </c>
      <c r="G1636" s="135">
        <v>0.06</v>
      </c>
      <c r="H1636" s="136">
        <v>0</v>
      </c>
    </row>
    <row r="1637" spans="1:8" x14ac:dyDescent="0.25">
      <c r="A1637" s="133" t="s">
        <v>7353</v>
      </c>
      <c r="B1637" s="134">
        <v>98764</v>
      </c>
      <c r="C1637" s="126" t="s">
        <v>14842</v>
      </c>
      <c r="D1637" s="134" t="s">
        <v>146</v>
      </c>
      <c r="E1637" s="135">
        <v>5.14</v>
      </c>
      <c r="F1637" s="136">
        <v>0</v>
      </c>
      <c r="G1637" s="135">
        <v>3.71</v>
      </c>
      <c r="H1637" s="136">
        <v>0</v>
      </c>
    </row>
    <row r="1638" spans="1:8" x14ac:dyDescent="0.25">
      <c r="A1638" s="133" t="s">
        <v>7353</v>
      </c>
      <c r="B1638" s="134">
        <v>99834</v>
      </c>
      <c r="C1638" s="126" t="s">
        <v>4762</v>
      </c>
      <c r="D1638" s="134" t="s">
        <v>261</v>
      </c>
      <c r="E1638" s="135">
        <v>0.15</v>
      </c>
      <c r="F1638" s="136">
        <v>0</v>
      </c>
      <c r="G1638" s="135">
        <v>0.2</v>
      </c>
      <c r="H1638" s="136">
        <v>0</v>
      </c>
    </row>
    <row r="1639" spans="1:8" x14ac:dyDescent="0.25">
      <c r="A1639" s="133" t="s">
        <v>7353</v>
      </c>
      <c r="B1639" s="134">
        <v>99833</v>
      </c>
      <c r="C1639" s="126" t="s">
        <v>4740</v>
      </c>
      <c r="D1639" s="134" t="s">
        <v>146</v>
      </c>
      <c r="E1639" s="135">
        <v>5.01</v>
      </c>
      <c r="F1639" s="136">
        <v>0</v>
      </c>
      <c r="G1639" s="135">
        <v>3.76</v>
      </c>
      <c r="H1639" s="136">
        <v>0</v>
      </c>
    </row>
    <row r="1640" spans="1:8" x14ac:dyDescent="0.25">
      <c r="A1640" s="133" t="s">
        <v>7353</v>
      </c>
      <c r="B1640" s="134">
        <v>104521</v>
      </c>
      <c r="C1640" s="126" t="s">
        <v>7391</v>
      </c>
      <c r="D1640" s="134" t="s">
        <v>261</v>
      </c>
      <c r="E1640" s="135">
        <v>0</v>
      </c>
      <c r="F1640" s="136"/>
      <c r="G1640" s="135">
        <v>0</v>
      </c>
      <c r="H1640" s="136"/>
    </row>
    <row r="1641" spans="1:8" x14ac:dyDescent="0.25">
      <c r="A1641" s="133" t="s">
        <v>7353</v>
      </c>
      <c r="B1641" s="134">
        <v>104520</v>
      </c>
      <c r="C1641" s="126" t="s">
        <v>7392</v>
      </c>
      <c r="D1641" s="134" t="s">
        <v>146</v>
      </c>
      <c r="E1641" s="135">
        <v>0</v>
      </c>
      <c r="F1641" s="136"/>
      <c r="G1641" s="135">
        <v>0</v>
      </c>
      <c r="H1641" s="136"/>
    </row>
    <row r="1642" spans="1:8" x14ac:dyDescent="0.25">
      <c r="A1642" s="133" t="s">
        <v>7353</v>
      </c>
      <c r="B1642" s="134">
        <v>90687</v>
      </c>
      <c r="C1642" s="126" t="s">
        <v>4751</v>
      </c>
      <c r="D1642" s="134" t="s">
        <v>261</v>
      </c>
      <c r="E1642" s="135">
        <v>77.47</v>
      </c>
      <c r="F1642" s="136">
        <v>0.63060000000000005</v>
      </c>
      <c r="G1642" s="135">
        <v>85.48</v>
      </c>
      <c r="H1642" s="136">
        <v>0</v>
      </c>
    </row>
    <row r="1643" spans="1:8" x14ac:dyDescent="0.25">
      <c r="A1643" s="133" t="s">
        <v>7353</v>
      </c>
      <c r="B1643" s="134">
        <v>90686</v>
      </c>
      <c r="C1643" s="126" t="s">
        <v>4729</v>
      </c>
      <c r="D1643" s="134" t="s">
        <v>146</v>
      </c>
      <c r="E1643" s="135">
        <v>177.07</v>
      </c>
      <c r="F1643" s="136">
        <v>0.52100000000000002</v>
      </c>
      <c r="G1643" s="135">
        <v>185.65</v>
      </c>
      <c r="H1643" s="136">
        <v>0</v>
      </c>
    </row>
    <row r="1644" spans="1:8" x14ac:dyDescent="0.25">
      <c r="A1644" s="133" t="s">
        <v>7353</v>
      </c>
      <c r="B1644" s="134">
        <v>5952</v>
      </c>
      <c r="C1644" s="126" t="s">
        <v>288</v>
      </c>
      <c r="D1644" s="134" t="s">
        <v>261</v>
      </c>
      <c r="E1644" s="135">
        <v>27.25</v>
      </c>
      <c r="F1644" s="136">
        <v>0</v>
      </c>
      <c r="G1644" s="135">
        <v>36.299999999999997</v>
      </c>
      <c r="H1644" s="136">
        <v>0</v>
      </c>
    </row>
    <row r="1645" spans="1:8" x14ac:dyDescent="0.25">
      <c r="A1645" s="133" t="s">
        <v>7353</v>
      </c>
      <c r="B1645" s="134">
        <v>5795</v>
      </c>
      <c r="C1645" s="126" t="s">
        <v>151</v>
      </c>
      <c r="D1645" s="134" t="s">
        <v>146</v>
      </c>
      <c r="E1645" s="135">
        <v>29.61</v>
      </c>
      <c r="F1645" s="136">
        <v>0</v>
      </c>
      <c r="G1645" s="135">
        <v>38.130000000000003</v>
      </c>
      <c r="H1645" s="136">
        <v>0</v>
      </c>
    </row>
    <row r="1646" spans="1:8" x14ac:dyDescent="0.25">
      <c r="A1646" s="133" t="s">
        <v>7353</v>
      </c>
      <c r="B1646" s="134">
        <v>104657</v>
      </c>
      <c r="C1646" s="126" t="s">
        <v>7393</v>
      </c>
      <c r="D1646" s="134" t="s">
        <v>261</v>
      </c>
      <c r="E1646" s="135">
        <v>0</v>
      </c>
      <c r="F1646" s="136"/>
      <c r="G1646" s="135">
        <v>0</v>
      </c>
      <c r="H1646" s="136"/>
    </row>
    <row r="1647" spans="1:8" x14ac:dyDescent="0.25">
      <c r="A1647" s="133" t="s">
        <v>7353</v>
      </c>
      <c r="B1647" s="134">
        <v>104656</v>
      </c>
      <c r="C1647" s="126" t="s">
        <v>7394</v>
      </c>
      <c r="D1647" s="134" t="s">
        <v>146</v>
      </c>
      <c r="E1647" s="135">
        <v>0</v>
      </c>
      <c r="F1647" s="136"/>
      <c r="G1647" s="135">
        <v>0</v>
      </c>
      <c r="H1647" s="136"/>
    </row>
    <row r="1648" spans="1:8" x14ac:dyDescent="0.25">
      <c r="A1648" s="133" t="s">
        <v>7353</v>
      </c>
      <c r="B1648" s="134">
        <v>102274</v>
      </c>
      <c r="C1648" s="126" t="s">
        <v>14111</v>
      </c>
      <c r="D1648" s="134" t="s">
        <v>261</v>
      </c>
      <c r="E1648" s="135">
        <v>25.95</v>
      </c>
      <c r="F1648" s="136">
        <v>0</v>
      </c>
      <c r="G1648" s="135">
        <v>35.29</v>
      </c>
      <c r="H1648" s="136">
        <v>0</v>
      </c>
    </row>
    <row r="1649" spans="1:8" x14ac:dyDescent="0.25">
      <c r="A1649" s="133" t="s">
        <v>7353</v>
      </c>
      <c r="B1649" s="134">
        <v>102275</v>
      </c>
      <c r="C1649" s="126" t="s">
        <v>257</v>
      </c>
      <c r="D1649" s="134" t="s">
        <v>146</v>
      </c>
      <c r="E1649" s="135">
        <v>28.81</v>
      </c>
      <c r="F1649" s="136">
        <v>0</v>
      </c>
      <c r="G1649" s="135">
        <v>37.409999999999997</v>
      </c>
      <c r="H1649" s="136">
        <v>0</v>
      </c>
    </row>
    <row r="1650" spans="1:8" x14ac:dyDescent="0.25">
      <c r="A1650" s="133" t="s">
        <v>7353</v>
      </c>
      <c r="B1650" s="134">
        <v>95259</v>
      </c>
      <c r="C1650" s="126" t="s">
        <v>354</v>
      </c>
      <c r="D1650" s="134" t="s">
        <v>261</v>
      </c>
      <c r="E1650" s="135">
        <v>26.99</v>
      </c>
      <c r="F1650" s="136">
        <v>0</v>
      </c>
      <c r="G1650" s="135">
        <v>36.11</v>
      </c>
      <c r="H1650" s="136">
        <v>0</v>
      </c>
    </row>
    <row r="1651" spans="1:8" x14ac:dyDescent="0.25">
      <c r="A1651" s="133" t="s">
        <v>7353</v>
      </c>
      <c r="B1651" s="134">
        <v>95258</v>
      </c>
      <c r="C1651" s="126" t="s">
        <v>241</v>
      </c>
      <c r="D1651" s="134" t="s">
        <v>146</v>
      </c>
      <c r="E1651" s="135">
        <v>29.08</v>
      </c>
      <c r="F1651" s="136">
        <v>0</v>
      </c>
      <c r="G1651" s="135">
        <v>37.729999999999997</v>
      </c>
      <c r="H1651" s="136">
        <v>0</v>
      </c>
    </row>
    <row r="1652" spans="1:8" x14ac:dyDescent="0.25">
      <c r="A1652" s="133" t="s">
        <v>7353</v>
      </c>
      <c r="B1652" s="134">
        <v>105917</v>
      </c>
      <c r="C1652" s="126" t="s">
        <v>7395</v>
      </c>
      <c r="D1652" s="134" t="s">
        <v>261</v>
      </c>
      <c r="E1652" s="135">
        <v>0</v>
      </c>
      <c r="F1652" s="136"/>
      <c r="G1652" s="135">
        <v>0</v>
      </c>
      <c r="H1652" s="136"/>
    </row>
    <row r="1653" spans="1:8" x14ac:dyDescent="0.25">
      <c r="A1653" s="133" t="s">
        <v>7353</v>
      </c>
      <c r="B1653" s="134">
        <v>105916</v>
      </c>
      <c r="C1653" s="126" t="s">
        <v>7396</v>
      </c>
      <c r="D1653" s="134" t="s">
        <v>146</v>
      </c>
      <c r="E1653" s="135">
        <v>0</v>
      </c>
      <c r="F1653" s="136"/>
      <c r="G1653" s="135">
        <v>0</v>
      </c>
      <c r="H1653" s="136"/>
    </row>
    <row r="1654" spans="1:8" x14ac:dyDescent="0.25">
      <c r="A1654" s="133" t="s">
        <v>7353</v>
      </c>
      <c r="B1654" s="134">
        <v>92967</v>
      </c>
      <c r="C1654" s="126" t="s">
        <v>341</v>
      </c>
      <c r="D1654" s="134" t="s">
        <v>261</v>
      </c>
      <c r="E1654" s="135">
        <v>27.32</v>
      </c>
      <c r="F1654" s="136">
        <v>0</v>
      </c>
      <c r="G1654" s="135">
        <v>36.35</v>
      </c>
      <c r="H1654" s="136">
        <v>0</v>
      </c>
    </row>
    <row r="1655" spans="1:8" x14ac:dyDescent="0.25">
      <c r="A1655" s="133" t="s">
        <v>7353</v>
      </c>
      <c r="B1655" s="134">
        <v>92966</v>
      </c>
      <c r="C1655" s="126" t="s">
        <v>228</v>
      </c>
      <c r="D1655" s="134" t="s">
        <v>146</v>
      </c>
      <c r="E1655" s="135">
        <v>29.74</v>
      </c>
      <c r="F1655" s="136">
        <v>0</v>
      </c>
      <c r="G1655" s="135">
        <v>38.229999999999997</v>
      </c>
      <c r="H1655" s="136">
        <v>0</v>
      </c>
    </row>
    <row r="1656" spans="1:8" x14ac:dyDescent="0.25">
      <c r="A1656" s="133" t="s">
        <v>7353</v>
      </c>
      <c r="B1656" s="134">
        <v>103794</v>
      </c>
      <c r="C1656" s="126" t="s">
        <v>7397</v>
      </c>
      <c r="D1656" s="134" t="s">
        <v>261</v>
      </c>
      <c r="E1656" s="135">
        <v>0</v>
      </c>
      <c r="F1656" s="136"/>
      <c r="G1656" s="135">
        <v>0</v>
      </c>
      <c r="H1656" s="136"/>
    </row>
    <row r="1657" spans="1:8" x14ac:dyDescent="0.25">
      <c r="A1657" s="133" t="s">
        <v>7353</v>
      </c>
      <c r="B1657" s="134">
        <v>103793</v>
      </c>
      <c r="C1657" s="126" t="s">
        <v>7398</v>
      </c>
      <c r="D1657" s="134" t="s">
        <v>146</v>
      </c>
      <c r="E1657" s="135">
        <v>0</v>
      </c>
      <c r="F1657" s="136"/>
      <c r="G1657" s="135">
        <v>0</v>
      </c>
      <c r="H1657" s="136"/>
    </row>
    <row r="1658" spans="1:8" x14ac:dyDescent="0.25">
      <c r="A1658" s="133" t="s">
        <v>7353</v>
      </c>
      <c r="B1658" s="134">
        <v>96156</v>
      </c>
      <c r="C1658" s="126" t="s">
        <v>367</v>
      </c>
      <c r="D1658" s="134" t="s">
        <v>261</v>
      </c>
      <c r="E1658" s="135">
        <v>67.95</v>
      </c>
      <c r="F1658" s="136">
        <v>7.1400000000000005E-2</v>
      </c>
      <c r="G1658" s="135">
        <v>73.33</v>
      </c>
      <c r="H1658" s="136">
        <v>0</v>
      </c>
    </row>
    <row r="1659" spans="1:8" x14ac:dyDescent="0.25">
      <c r="A1659" s="133" t="s">
        <v>7353</v>
      </c>
      <c r="B1659" s="134">
        <v>96158</v>
      </c>
      <c r="C1659" s="126" t="s">
        <v>254</v>
      </c>
      <c r="D1659" s="134" t="s">
        <v>146</v>
      </c>
      <c r="E1659" s="135">
        <v>148.11000000000001</v>
      </c>
      <c r="F1659" s="136">
        <v>6.5199999999999994E-2</v>
      </c>
      <c r="G1659" s="135">
        <v>151.13999999999999</v>
      </c>
      <c r="H1659" s="136">
        <v>0</v>
      </c>
    </row>
    <row r="1660" spans="1:8" x14ac:dyDescent="0.25">
      <c r="A1660" s="133" t="s">
        <v>7353</v>
      </c>
      <c r="B1660" s="134">
        <v>90693</v>
      </c>
      <c r="C1660" s="126" t="s">
        <v>322</v>
      </c>
      <c r="D1660" s="134" t="s">
        <v>261</v>
      </c>
      <c r="E1660" s="135">
        <v>63.1</v>
      </c>
      <c r="F1660" s="136">
        <v>0</v>
      </c>
      <c r="G1660" s="135">
        <v>68.48</v>
      </c>
      <c r="H1660" s="136">
        <v>0</v>
      </c>
    </row>
    <row r="1661" spans="1:8" x14ac:dyDescent="0.25">
      <c r="A1661" s="133" t="s">
        <v>7353</v>
      </c>
      <c r="B1661" s="134">
        <v>90692</v>
      </c>
      <c r="C1661" s="126" t="s">
        <v>210</v>
      </c>
      <c r="D1661" s="134" t="s">
        <v>146</v>
      </c>
      <c r="E1661" s="135">
        <v>138.46</v>
      </c>
      <c r="F1661" s="136">
        <v>0</v>
      </c>
      <c r="G1661" s="135">
        <v>141.49</v>
      </c>
      <c r="H1661" s="136">
        <v>0</v>
      </c>
    </row>
    <row r="1662" spans="1:8" x14ac:dyDescent="0.25">
      <c r="A1662" s="133" t="s">
        <v>7353</v>
      </c>
      <c r="B1662" s="134">
        <v>96246</v>
      </c>
      <c r="C1662" s="126" t="s">
        <v>5717</v>
      </c>
      <c r="D1662" s="134" t="s">
        <v>261</v>
      </c>
      <c r="E1662" s="135">
        <v>70.42</v>
      </c>
      <c r="F1662" s="136">
        <v>0</v>
      </c>
      <c r="G1662" s="135">
        <v>82.16</v>
      </c>
      <c r="H1662" s="136">
        <v>0</v>
      </c>
    </row>
    <row r="1663" spans="1:8" x14ac:dyDescent="0.25">
      <c r="A1663" s="133" t="s">
        <v>7353</v>
      </c>
      <c r="B1663" s="134">
        <v>96245</v>
      </c>
      <c r="C1663" s="126" t="s">
        <v>5704</v>
      </c>
      <c r="D1663" s="134" t="s">
        <v>146</v>
      </c>
      <c r="E1663" s="135">
        <v>125.86</v>
      </c>
      <c r="F1663" s="136">
        <v>0</v>
      </c>
      <c r="G1663" s="135">
        <v>134.86000000000001</v>
      </c>
      <c r="H1663" s="136">
        <v>0</v>
      </c>
    </row>
    <row r="1664" spans="1:8" x14ac:dyDescent="0.25">
      <c r="A1664" s="133" t="s">
        <v>7353</v>
      </c>
      <c r="B1664" s="134">
        <v>88404</v>
      </c>
      <c r="C1664" s="126" t="s">
        <v>4745</v>
      </c>
      <c r="D1664" s="134" t="s">
        <v>261</v>
      </c>
      <c r="E1664" s="135">
        <v>0.98</v>
      </c>
      <c r="F1664" s="136">
        <v>0</v>
      </c>
      <c r="G1664" s="135">
        <v>0.98</v>
      </c>
      <c r="H1664" s="136">
        <v>0</v>
      </c>
    </row>
    <row r="1665" spans="1:8" x14ac:dyDescent="0.25">
      <c r="A1665" s="133" t="s">
        <v>7353</v>
      </c>
      <c r="B1665" s="134">
        <v>88399</v>
      </c>
      <c r="C1665" s="126" t="s">
        <v>4723</v>
      </c>
      <c r="D1665" s="134" t="s">
        <v>146</v>
      </c>
      <c r="E1665" s="135">
        <v>3.88</v>
      </c>
      <c r="F1665" s="136">
        <v>0</v>
      </c>
      <c r="G1665" s="135">
        <v>3.31</v>
      </c>
      <c r="H1665" s="136">
        <v>0</v>
      </c>
    </row>
    <row r="1666" spans="1:8" x14ac:dyDescent="0.25">
      <c r="A1666" s="133" t="s">
        <v>7353</v>
      </c>
      <c r="B1666" s="134">
        <v>88392</v>
      </c>
      <c r="C1666" s="126" t="s">
        <v>4743</v>
      </c>
      <c r="D1666" s="134" t="s">
        <v>261</v>
      </c>
      <c r="E1666" s="135">
        <v>1.03</v>
      </c>
      <c r="F1666" s="136">
        <v>0</v>
      </c>
      <c r="G1666" s="135">
        <v>1.03</v>
      </c>
      <c r="H1666" s="136">
        <v>0</v>
      </c>
    </row>
    <row r="1667" spans="1:8" x14ac:dyDescent="0.25">
      <c r="A1667" s="133" t="s">
        <v>7353</v>
      </c>
      <c r="B1667" s="134">
        <v>88386</v>
      </c>
      <c r="C1667" s="126" t="s">
        <v>4721</v>
      </c>
      <c r="D1667" s="134" t="s">
        <v>146</v>
      </c>
      <c r="E1667" s="135">
        <v>5.33</v>
      </c>
      <c r="F1667" s="136">
        <v>0</v>
      </c>
      <c r="G1667" s="135">
        <v>4.3899999999999997</v>
      </c>
      <c r="H1667" s="136">
        <v>0</v>
      </c>
    </row>
    <row r="1668" spans="1:8" x14ac:dyDescent="0.25">
      <c r="A1668" s="133" t="s">
        <v>7353</v>
      </c>
      <c r="B1668" s="134">
        <v>88398</v>
      </c>
      <c r="C1668" s="126" t="s">
        <v>4744</v>
      </c>
      <c r="D1668" s="134" t="s">
        <v>261</v>
      </c>
      <c r="E1668" s="135">
        <v>1.23</v>
      </c>
      <c r="F1668" s="136">
        <v>0</v>
      </c>
      <c r="G1668" s="135">
        <v>1.23</v>
      </c>
      <c r="H1668" s="136">
        <v>0</v>
      </c>
    </row>
    <row r="1669" spans="1:8" x14ac:dyDescent="0.25">
      <c r="A1669" s="133" t="s">
        <v>7353</v>
      </c>
      <c r="B1669" s="134">
        <v>88393</v>
      </c>
      <c r="C1669" s="126" t="s">
        <v>4722</v>
      </c>
      <c r="D1669" s="134" t="s">
        <v>146</v>
      </c>
      <c r="E1669" s="135">
        <v>7.39</v>
      </c>
      <c r="F1669" s="136">
        <v>0</v>
      </c>
      <c r="G1669" s="135">
        <v>5.98</v>
      </c>
      <c r="H1669" s="136">
        <v>0</v>
      </c>
    </row>
    <row r="1670" spans="1:8" x14ac:dyDescent="0.25">
      <c r="A1670" s="133" t="s">
        <v>7353</v>
      </c>
      <c r="B1670" s="134">
        <v>90638</v>
      </c>
      <c r="C1670" s="126" t="s">
        <v>315</v>
      </c>
      <c r="D1670" s="134" t="s">
        <v>261</v>
      </c>
      <c r="E1670" s="135">
        <v>4.92</v>
      </c>
      <c r="F1670" s="136">
        <v>0</v>
      </c>
      <c r="G1670" s="135">
        <v>4.92</v>
      </c>
      <c r="H1670" s="136">
        <v>0</v>
      </c>
    </row>
    <row r="1671" spans="1:8" x14ac:dyDescent="0.25">
      <c r="A1671" s="133" t="s">
        <v>7353</v>
      </c>
      <c r="B1671" s="134">
        <v>90637</v>
      </c>
      <c r="C1671" s="126" t="s">
        <v>203</v>
      </c>
      <c r="D1671" s="134" t="s">
        <v>146</v>
      </c>
      <c r="E1671" s="135">
        <v>16.059999999999999</v>
      </c>
      <c r="F1671" s="136">
        <v>0</v>
      </c>
      <c r="G1671" s="135">
        <v>14.18</v>
      </c>
      <c r="H1671" s="136">
        <v>0</v>
      </c>
    </row>
    <row r="1672" spans="1:8" x14ac:dyDescent="0.25">
      <c r="A1672" s="133" t="s">
        <v>7353</v>
      </c>
      <c r="B1672" s="134">
        <v>103243</v>
      </c>
      <c r="C1672" s="126" t="s">
        <v>7399</v>
      </c>
      <c r="D1672" s="134" t="s">
        <v>261</v>
      </c>
      <c r="E1672" s="135">
        <v>0</v>
      </c>
      <c r="F1672" s="136"/>
      <c r="G1672" s="135">
        <v>0</v>
      </c>
      <c r="H1672" s="136"/>
    </row>
    <row r="1673" spans="1:8" x14ac:dyDescent="0.25">
      <c r="A1673" s="133" t="s">
        <v>7353</v>
      </c>
      <c r="B1673" s="134">
        <v>103242</v>
      </c>
      <c r="C1673" s="126" t="s">
        <v>7400</v>
      </c>
      <c r="D1673" s="134" t="s">
        <v>146</v>
      </c>
      <c r="E1673" s="135">
        <v>0</v>
      </c>
      <c r="F1673" s="136"/>
      <c r="G1673" s="135">
        <v>0</v>
      </c>
      <c r="H1673" s="136"/>
    </row>
    <row r="1674" spans="1:8" x14ac:dyDescent="0.25">
      <c r="A1674" s="133" t="s">
        <v>7353</v>
      </c>
      <c r="B1674" s="134">
        <v>5806</v>
      </c>
      <c r="C1674" s="126" t="s">
        <v>265</v>
      </c>
      <c r="D1674" s="134" t="s">
        <v>261</v>
      </c>
      <c r="E1674" s="135">
        <v>0.33</v>
      </c>
      <c r="F1674" s="136">
        <v>0</v>
      </c>
      <c r="G1674" s="135">
        <v>0.3</v>
      </c>
      <c r="H1674" s="136">
        <v>0</v>
      </c>
    </row>
    <row r="1675" spans="1:8" x14ac:dyDescent="0.25">
      <c r="A1675" s="133" t="s">
        <v>7353</v>
      </c>
      <c r="B1675" s="134">
        <v>73536</v>
      </c>
      <c r="C1675" s="126" t="s">
        <v>184</v>
      </c>
      <c r="D1675" s="134" t="s">
        <v>146</v>
      </c>
      <c r="E1675" s="135">
        <v>21.09</v>
      </c>
      <c r="F1675" s="136">
        <v>0</v>
      </c>
      <c r="G1675" s="135">
        <v>21.41</v>
      </c>
      <c r="H1675" s="136">
        <v>0</v>
      </c>
    </row>
    <row r="1676" spans="1:8" x14ac:dyDescent="0.25">
      <c r="A1676" s="133" t="s">
        <v>7353</v>
      </c>
      <c r="B1676" s="134">
        <v>7043</v>
      </c>
      <c r="C1676" s="126" t="s">
        <v>293</v>
      </c>
      <c r="D1676" s="134" t="s">
        <v>261</v>
      </c>
      <c r="E1676" s="135">
        <v>0.41</v>
      </c>
      <c r="F1676" s="136">
        <v>0</v>
      </c>
      <c r="G1676" s="135">
        <v>0.37</v>
      </c>
      <c r="H1676" s="136">
        <v>0</v>
      </c>
    </row>
    <row r="1677" spans="1:8" x14ac:dyDescent="0.25">
      <c r="A1677" s="133" t="s">
        <v>7353</v>
      </c>
      <c r="B1677" s="134">
        <v>7042</v>
      </c>
      <c r="C1677" s="126" t="s">
        <v>178</v>
      </c>
      <c r="D1677" s="134" t="s">
        <v>146</v>
      </c>
      <c r="E1677" s="135">
        <v>24.93</v>
      </c>
      <c r="F1677" s="136">
        <v>0</v>
      </c>
      <c r="G1677" s="135">
        <v>25.3</v>
      </c>
      <c r="H1677" s="136">
        <v>0</v>
      </c>
    </row>
    <row r="1678" spans="1:8" x14ac:dyDescent="0.25">
      <c r="A1678" s="133" t="s">
        <v>7353</v>
      </c>
      <c r="B1678" s="134">
        <v>5934</v>
      </c>
      <c r="C1678" s="126" t="s">
        <v>285</v>
      </c>
      <c r="D1678" s="134" t="s">
        <v>261</v>
      </c>
      <c r="E1678" s="135">
        <v>105.5</v>
      </c>
      <c r="F1678" s="136">
        <v>0</v>
      </c>
      <c r="G1678" s="135">
        <v>109.88</v>
      </c>
      <c r="H1678" s="136">
        <v>0</v>
      </c>
    </row>
    <row r="1679" spans="1:8" x14ac:dyDescent="0.25">
      <c r="A1679" s="133" t="s">
        <v>7353</v>
      </c>
      <c r="B1679" s="134">
        <v>5932</v>
      </c>
      <c r="C1679" s="126" t="s">
        <v>172</v>
      </c>
      <c r="D1679" s="134" t="s">
        <v>146</v>
      </c>
      <c r="E1679" s="135">
        <v>266.3</v>
      </c>
      <c r="F1679" s="136">
        <v>0</v>
      </c>
      <c r="G1679" s="135">
        <v>267.33999999999997</v>
      </c>
      <c r="H1679" s="136">
        <v>0</v>
      </c>
    </row>
    <row r="1680" spans="1:8" x14ac:dyDescent="0.25">
      <c r="A1680" s="133" t="s">
        <v>7353</v>
      </c>
      <c r="B1680" s="134">
        <v>96159</v>
      </c>
      <c r="C1680" s="126" t="s">
        <v>368</v>
      </c>
      <c r="D1680" s="134" t="s">
        <v>261</v>
      </c>
      <c r="E1680" s="135">
        <v>107.61</v>
      </c>
      <c r="F1680" s="136">
        <v>0.73399999999999999</v>
      </c>
      <c r="G1680" s="135">
        <v>115.62</v>
      </c>
      <c r="H1680" s="136">
        <v>0</v>
      </c>
    </row>
    <row r="1681" spans="1:8" x14ac:dyDescent="0.25">
      <c r="A1681" s="133" t="s">
        <v>7353</v>
      </c>
      <c r="B1681" s="134">
        <v>95133</v>
      </c>
      <c r="C1681" s="126" t="s">
        <v>239</v>
      </c>
      <c r="D1681" s="134" t="s">
        <v>146</v>
      </c>
      <c r="E1681" s="135">
        <v>207.7</v>
      </c>
      <c r="F1681" s="136">
        <v>0.70889999999999997</v>
      </c>
      <c r="G1681" s="135">
        <v>216.03</v>
      </c>
      <c r="H1681" s="136">
        <v>0</v>
      </c>
    </row>
    <row r="1682" spans="1:8" x14ac:dyDescent="0.25">
      <c r="A1682" s="133" t="s">
        <v>7353</v>
      </c>
      <c r="B1682" s="134">
        <v>102986</v>
      </c>
      <c r="C1682" s="126" t="s">
        <v>14112</v>
      </c>
      <c r="D1682" s="134" t="s">
        <v>261</v>
      </c>
      <c r="E1682" s="135">
        <v>0</v>
      </c>
      <c r="F1682" s="136"/>
      <c r="G1682" s="135">
        <v>0</v>
      </c>
      <c r="H1682" s="136"/>
    </row>
    <row r="1683" spans="1:8" x14ac:dyDescent="0.25">
      <c r="A1683" s="133" t="s">
        <v>7353</v>
      </c>
      <c r="B1683" s="134">
        <v>102987</v>
      </c>
      <c r="C1683" s="126" t="s">
        <v>14113</v>
      </c>
      <c r="D1683" s="134" t="s">
        <v>146</v>
      </c>
      <c r="E1683" s="135">
        <v>0</v>
      </c>
      <c r="F1683" s="136"/>
      <c r="G1683" s="135">
        <v>0</v>
      </c>
      <c r="H1683" s="136"/>
    </row>
    <row r="1684" spans="1:8" x14ac:dyDescent="0.25">
      <c r="A1684" s="133" t="s">
        <v>7353</v>
      </c>
      <c r="B1684" s="134">
        <v>92961</v>
      </c>
      <c r="C1684" s="126" t="s">
        <v>340</v>
      </c>
      <c r="D1684" s="134" t="s">
        <v>261</v>
      </c>
      <c r="E1684" s="135">
        <v>5.38</v>
      </c>
      <c r="F1684" s="136">
        <v>1</v>
      </c>
      <c r="G1684" s="135">
        <v>5.38</v>
      </c>
      <c r="H1684" s="136">
        <v>0</v>
      </c>
    </row>
    <row r="1685" spans="1:8" x14ac:dyDescent="0.25">
      <c r="A1685" s="133" t="s">
        <v>7353</v>
      </c>
      <c r="B1685" s="134">
        <v>92960</v>
      </c>
      <c r="C1685" s="126" t="s">
        <v>227</v>
      </c>
      <c r="D1685" s="134" t="s">
        <v>146</v>
      </c>
      <c r="E1685" s="135">
        <v>19.329999999999998</v>
      </c>
      <c r="F1685" s="136">
        <v>0.52610000000000001</v>
      </c>
      <c r="G1685" s="135">
        <v>19.420000000000002</v>
      </c>
      <c r="H1685" s="136">
        <v>0</v>
      </c>
    </row>
    <row r="1686" spans="1:8" x14ac:dyDescent="0.25">
      <c r="A1686" s="133" t="s">
        <v>7353</v>
      </c>
      <c r="B1686" s="134">
        <v>102863</v>
      </c>
      <c r="C1686" s="126" t="s">
        <v>7401</v>
      </c>
      <c r="D1686" s="134" t="s">
        <v>261</v>
      </c>
      <c r="E1686" s="135">
        <v>0</v>
      </c>
      <c r="F1686" s="136"/>
      <c r="G1686" s="135">
        <v>0</v>
      </c>
      <c r="H1686" s="136"/>
    </row>
    <row r="1687" spans="1:8" x14ac:dyDescent="0.25">
      <c r="A1687" s="133" t="s">
        <v>7353</v>
      </c>
      <c r="B1687" s="134">
        <v>102862</v>
      </c>
      <c r="C1687" s="126" t="s">
        <v>7402</v>
      </c>
      <c r="D1687" s="134" t="s">
        <v>146</v>
      </c>
      <c r="E1687" s="135">
        <v>0</v>
      </c>
      <c r="F1687" s="136"/>
      <c r="G1687" s="135">
        <v>0</v>
      </c>
      <c r="H1687" s="136"/>
    </row>
    <row r="1688" spans="1:8" x14ac:dyDescent="0.25">
      <c r="A1688" s="133" t="s">
        <v>7353</v>
      </c>
      <c r="B1688" s="134">
        <v>93409</v>
      </c>
      <c r="C1688" s="126" t="s">
        <v>14114</v>
      </c>
      <c r="D1688" s="134" t="s">
        <v>261</v>
      </c>
      <c r="E1688" s="135">
        <v>34.229999999999997</v>
      </c>
      <c r="F1688" s="136">
        <v>0.2843</v>
      </c>
      <c r="G1688" s="135">
        <v>38.979999999999997</v>
      </c>
      <c r="H1688" s="136">
        <v>0</v>
      </c>
    </row>
    <row r="1689" spans="1:8" x14ac:dyDescent="0.25">
      <c r="A1689" s="133" t="s">
        <v>7353</v>
      </c>
      <c r="B1689" s="134">
        <v>93408</v>
      </c>
      <c r="C1689" s="126" t="s">
        <v>14115</v>
      </c>
      <c r="D1689" s="134" t="s">
        <v>146</v>
      </c>
      <c r="E1689" s="135">
        <v>90.1</v>
      </c>
      <c r="F1689" s="136">
        <v>0.2112</v>
      </c>
      <c r="G1689" s="135">
        <v>95.32</v>
      </c>
      <c r="H1689" s="136">
        <v>0</v>
      </c>
    </row>
    <row r="1690" spans="1:8" x14ac:dyDescent="0.25">
      <c r="A1690" s="133" t="s">
        <v>7353</v>
      </c>
      <c r="B1690" s="134">
        <v>102941</v>
      </c>
      <c r="C1690" s="126" t="s">
        <v>7403</v>
      </c>
      <c r="D1690" s="134" t="s">
        <v>261</v>
      </c>
      <c r="E1690" s="135">
        <v>0</v>
      </c>
      <c r="F1690" s="136"/>
      <c r="G1690" s="135">
        <v>0</v>
      </c>
      <c r="H1690" s="136"/>
    </row>
    <row r="1691" spans="1:8" x14ac:dyDescent="0.25">
      <c r="A1691" s="133" t="s">
        <v>7353</v>
      </c>
      <c r="B1691" s="134">
        <v>102940</v>
      </c>
      <c r="C1691" s="126" t="s">
        <v>7404</v>
      </c>
      <c r="D1691" s="134" t="s">
        <v>146</v>
      </c>
      <c r="E1691" s="135">
        <v>0</v>
      </c>
      <c r="F1691" s="136"/>
      <c r="G1691" s="135">
        <v>0</v>
      </c>
      <c r="H1691" s="136"/>
    </row>
    <row r="1692" spans="1:8" x14ac:dyDescent="0.25">
      <c r="A1692" s="133" t="s">
        <v>7353</v>
      </c>
      <c r="B1692" s="134">
        <v>103164</v>
      </c>
      <c r="C1692" s="126" t="s">
        <v>7405</v>
      </c>
      <c r="D1692" s="134" t="s">
        <v>261</v>
      </c>
      <c r="E1692" s="135">
        <v>0</v>
      </c>
      <c r="F1692" s="136"/>
      <c r="G1692" s="135">
        <v>0</v>
      </c>
      <c r="H1692" s="136"/>
    </row>
    <row r="1693" spans="1:8" x14ac:dyDescent="0.25">
      <c r="A1693" s="133" t="s">
        <v>7353</v>
      </c>
      <c r="B1693" s="134">
        <v>103163</v>
      </c>
      <c r="C1693" s="126" t="s">
        <v>7406</v>
      </c>
      <c r="D1693" s="134" t="s">
        <v>146</v>
      </c>
      <c r="E1693" s="135">
        <v>0</v>
      </c>
      <c r="F1693" s="136"/>
      <c r="G1693" s="135">
        <v>0</v>
      </c>
      <c r="H1693" s="136"/>
    </row>
    <row r="1694" spans="1:8" x14ac:dyDescent="0.25">
      <c r="A1694" s="133" t="s">
        <v>7353</v>
      </c>
      <c r="B1694" s="134">
        <v>103158</v>
      </c>
      <c r="C1694" s="126" t="s">
        <v>7407</v>
      </c>
      <c r="D1694" s="134" t="s">
        <v>261</v>
      </c>
      <c r="E1694" s="135">
        <v>0</v>
      </c>
      <c r="F1694" s="136"/>
      <c r="G1694" s="135">
        <v>0</v>
      </c>
      <c r="H1694" s="136"/>
    </row>
    <row r="1695" spans="1:8" x14ac:dyDescent="0.25">
      <c r="A1695" s="133" t="s">
        <v>7353</v>
      </c>
      <c r="B1695" s="134">
        <v>103157</v>
      </c>
      <c r="C1695" s="126" t="s">
        <v>7408</v>
      </c>
      <c r="D1695" s="134" t="s">
        <v>146</v>
      </c>
      <c r="E1695" s="135">
        <v>0</v>
      </c>
      <c r="F1695" s="136"/>
      <c r="G1695" s="135">
        <v>0</v>
      </c>
      <c r="H1695" s="136"/>
    </row>
    <row r="1696" spans="1:8" x14ac:dyDescent="0.25">
      <c r="A1696" s="133" t="s">
        <v>7353</v>
      </c>
      <c r="B1696" s="134">
        <v>103176</v>
      </c>
      <c r="C1696" s="126" t="s">
        <v>7409</v>
      </c>
      <c r="D1696" s="134" t="s">
        <v>261</v>
      </c>
      <c r="E1696" s="135">
        <v>0</v>
      </c>
      <c r="F1696" s="136"/>
      <c r="G1696" s="135">
        <v>0</v>
      </c>
      <c r="H1696" s="136"/>
    </row>
    <row r="1697" spans="1:8" x14ac:dyDescent="0.25">
      <c r="A1697" s="133" t="s">
        <v>7353</v>
      </c>
      <c r="B1697" s="134">
        <v>103175</v>
      </c>
      <c r="C1697" s="126" t="s">
        <v>7410</v>
      </c>
      <c r="D1697" s="134" t="s">
        <v>146</v>
      </c>
      <c r="E1697" s="135">
        <v>0</v>
      </c>
      <c r="F1697" s="136"/>
      <c r="G1697" s="135">
        <v>0</v>
      </c>
      <c r="H1697" s="136"/>
    </row>
    <row r="1698" spans="1:8" x14ac:dyDescent="0.25">
      <c r="A1698" s="133" t="s">
        <v>7353</v>
      </c>
      <c r="B1698" s="134">
        <v>103182</v>
      </c>
      <c r="C1698" s="126" t="s">
        <v>7411</v>
      </c>
      <c r="D1698" s="134" t="s">
        <v>261</v>
      </c>
      <c r="E1698" s="135">
        <v>0</v>
      </c>
      <c r="F1698" s="136"/>
      <c r="G1698" s="135">
        <v>0</v>
      </c>
      <c r="H1698" s="136"/>
    </row>
    <row r="1699" spans="1:8" x14ac:dyDescent="0.25">
      <c r="A1699" s="133" t="s">
        <v>7353</v>
      </c>
      <c r="B1699" s="134">
        <v>103181</v>
      </c>
      <c r="C1699" s="126" t="s">
        <v>7412</v>
      </c>
      <c r="D1699" s="134" t="s">
        <v>146</v>
      </c>
      <c r="E1699" s="135">
        <v>0</v>
      </c>
      <c r="F1699" s="136"/>
      <c r="G1699" s="135">
        <v>0</v>
      </c>
      <c r="H1699" s="136"/>
    </row>
    <row r="1700" spans="1:8" x14ac:dyDescent="0.25">
      <c r="A1700" s="133" t="s">
        <v>7353</v>
      </c>
      <c r="B1700" s="134">
        <v>103170</v>
      </c>
      <c r="C1700" s="126" t="s">
        <v>7413</v>
      </c>
      <c r="D1700" s="134" t="s">
        <v>261</v>
      </c>
      <c r="E1700" s="135">
        <v>0</v>
      </c>
      <c r="F1700" s="136"/>
      <c r="G1700" s="135">
        <v>0</v>
      </c>
      <c r="H1700" s="136"/>
    </row>
    <row r="1701" spans="1:8" x14ac:dyDescent="0.25">
      <c r="A1701" s="133" t="s">
        <v>7353</v>
      </c>
      <c r="B1701" s="134">
        <v>103169</v>
      </c>
      <c r="C1701" s="126" t="s">
        <v>7414</v>
      </c>
      <c r="D1701" s="134" t="s">
        <v>146</v>
      </c>
      <c r="E1701" s="135">
        <v>0</v>
      </c>
      <c r="F1701" s="136"/>
      <c r="G1701" s="135">
        <v>0</v>
      </c>
      <c r="H1701" s="136"/>
    </row>
    <row r="1702" spans="1:8" x14ac:dyDescent="0.25">
      <c r="A1702" s="133" t="s">
        <v>7353</v>
      </c>
      <c r="B1702" s="134">
        <v>102869</v>
      </c>
      <c r="C1702" s="126" t="s">
        <v>7415</v>
      </c>
      <c r="D1702" s="134" t="s">
        <v>261</v>
      </c>
      <c r="E1702" s="135">
        <v>0</v>
      </c>
      <c r="F1702" s="136"/>
      <c r="G1702" s="135">
        <v>0</v>
      </c>
      <c r="H1702" s="136"/>
    </row>
    <row r="1703" spans="1:8" x14ac:dyDescent="0.25">
      <c r="A1703" s="133" t="s">
        <v>7353</v>
      </c>
      <c r="B1703" s="134">
        <v>102868</v>
      </c>
      <c r="C1703" s="126" t="s">
        <v>7416</v>
      </c>
      <c r="D1703" s="134" t="s">
        <v>146</v>
      </c>
      <c r="E1703" s="135">
        <v>0</v>
      </c>
      <c r="F1703" s="136"/>
      <c r="G1703" s="135">
        <v>0</v>
      </c>
      <c r="H1703" s="136"/>
    </row>
    <row r="1704" spans="1:8" x14ac:dyDescent="0.25">
      <c r="A1704" s="133" t="s">
        <v>7353</v>
      </c>
      <c r="B1704" s="134">
        <v>92113</v>
      </c>
      <c r="C1704" s="126" t="s">
        <v>4753</v>
      </c>
      <c r="D1704" s="134" t="s">
        <v>261</v>
      </c>
      <c r="E1704" s="135">
        <v>1.1399999999999999</v>
      </c>
      <c r="F1704" s="136">
        <v>0</v>
      </c>
      <c r="G1704" s="135">
        <v>1.1399999999999999</v>
      </c>
      <c r="H1704" s="136">
        <v>0</v>
      </c>
    </row>
    <row r="1705" spans="1:8" x14ac:dyDescent="0.25">
      <c r="A1705" s="133" t="s">
        <v>7353</v>
      </c>
      <c r="B1705" s="134">
        <v>92112</v>
      </c>
      <c r="C1705" s="126" t="s">
        <v>4731</v>
      </c>
      <c r="D1705" s="134" t="s">
        <v>146</v>
      </c>
      <c r="E1705" s="135">
        <v>3.66</v>
      </c>
      <c r="F1705" s="136">
        <v>0</v>
      </c>
      <c r="G1705" s="135">
        <v>3.28</v>
      </c>
      <c r="H1705" s="136">
        <v>0</v>
      </c>
    </row>
    <row r="1706" spans="1:8" x14ac:dyDescent="0.25">
      <c r="A1706" s="133" t="s">
        <v>7353</v>
      </c>
      <c r="B1706" s="134">
        <v>90675</v>
      </c>
      <c r="C1706" s="126" t="s">
        <v>320</v>
      </c>
      <c r="D1706" s="134" t="s">
        <v>261</v>
      </c>
      <c r="E1706" s="135">
        <v>328.39</v>
      </c>
      <c r="F1706" s="136">
        <v>0</v>
      </c>
      <c r="G1706" s="135">
        <v>353.06</v>
      </c>
      <c r="H1706" s="136">
        <v>0</v>
      </c>
    </row>
    <row r="1707" spans="1:8" x14ac:dyDescent="0.25">
      <c r="A1707" s="133" t="s">
        <v>7353</v>
      </c>
      <c r="B1707" s="134">
        <v>90674</v>
      </c>
      <c r="C1707" s="126" t="s">
        <v>208</v>
      </c>
      <c r="D1707" s="134" t="s">
        <v>146</v>
      </c>
      <c r="E1707" s="135">
        <v>742.17</v>
      </c>
      <c r="F1707" s="136">
        <v>0</v>
      </c>
      <c r="G1707" s="135">
        <v>782.44</v>
      </c>
      <c r="H1707" s="136">
        <v>0</v>
      </c>
    </row>
    <row r="1708" spans="1:8" x14ac:dyDescent="0.25">
      <c r="A1708" s="133" t="s">
        <v>7353</v>
      </c>
      <c r="B1708" s="134">
        <v>93225</v>
      </c>
      <c r="C1708" s="126" t="s">
        <v>342</v>
      </c>
      <c r="D1708" s="134" t="s">
        <v>261</v>
      </c>
      <c r="E1708" s="135">
        <v>488.19</v>
      </c>
      <c r="F1708" s="136">
        <v>0</v>
      </c>
      <c r="G1708" s="135">
        <v>520.65</v>
      </c>
      <c r="H1708" s="136">
        <v>0</v>
      </c>
    </row>
    <row r="1709" spans="1:8" x14ac:dyDescent="0.25">
      <c r="A1709" s="133" t="s">
        <v>7353</v>
      </c>
      <c r="B1709" s="134">
        <v>93224</v>
      </c>
      <c r="C1709" s="126" t="s">
        <v>229</v>
      </c>
      <c r="D1709" s="134" t="s">
        <v>146</v>
      </c>
      <c r="E1709" s="135">
        <v>1095.81</v>
      </c>
      <c r="F1709" s="136">
        <v>0</v>
      </c>
      <c r="G1709" s="135">
        <v>1151.92</v>
      </c>
      <c r="H1709" s="136">
        <v>0</v>
      </c>
    </row>
    <row r="1710" spans="1:8" x14ac:dyDescent="0.25">
      <c r="A1710" s="133" t="s">
        <v>7353</v>
      </c>
      <c r="B1710" s="134">
        <v>104696</v>
      </c>
      <c r="C1710" s="126" t="s">
        <v>5726</v>
      </c>
      <c r="D1710" s="134" t="s">
        <v>261</v>
      </c>
      <c r="E1710" s="135">
        <v>29.92</v>
      </c>
      <c r="F1710" s="136">
        <v>0</v>
      </c>
      <c r="G1710" s="135">
        <v>40.04</v>
      </c>
      <c r="H1710" s="136">
        <v>0</v>
      </c>
    </row>
    <row r="1711" spans="1:8" x14ac:dyDescent="0.25">
      <c r="A1711" s="133" t="s">
        <v>7353</v>
      </c>
      <c r="B1711" s="134">
        <v>104695</v>
      </c>
      <c r="C1711" s="126" t="s">
        <v>5713</v>
      </c>
      <c r="D1711" s="134" t="s">
        <v>146</v>
      </c>
      <c r="E1711" s="135">
        <v>33.39</v>
      </c>
      <c r="F1711" s="136">
        <v>0</v>
      </c>
      <c r="G1711" s="135">
        <v>42.93</v>
      </c>
      <c r="H1711" s="136">
        <v>0</v>
      </c>
    </row>
    <row r="1712" spans="1:8" x14ac:dyDescent="0.25">
      <c r="A1712" s="133" t="s">
        <v>7353</v>
      </c>
      <c r="B1712" s="134">
        <v>90681</v>
      </c>
      <c r="C1712" s="126" t="s">
        <v>321</v>
      </c>
      <c r="D1712" s="134" t="s">
        <v>261</v>
      </c>
      <c r="E1712" s="135">
        <v>166.83</v>
      </c>
      <c r="F1712" s="136">
        <v>0.21879999999999999</v>
      </c>
      <c r="G1712" s="135">
        <v>181.85</v>
      </c>
      <c r="H1712" s="136">
        <v>0</v>
      </c>
    </row>
    <row r="1713" spans="1:8" x14ac:dyDescent="0.25">
      <c r="A1713" s="133" t="s">
        <v>7353</v>
      </c>
      <c r="B1713" s="134">
        <v>90680</v>
      </c>
      <c r="C1713" s="126" t="s">
        <v>209</v>
      </c>
      <c r="D1713" s="134" t="s">
        <v>146</v>
      </c>
      <c r="E1713" s="135">
        <v>393.14</v>
      </c>
      <c r="F1713" s="136">
        <v>0.20330000000000001</v>
      </c>
      <c r="G1713" s="135">
        <v>413.58</v>
      </c>
      <c r="H1713" s="136">
        <v>0</v>
      </c>
    </row>
    <row r="1714" spans="1:8" x14ac:dyDescent="0.25">
      <c r="A1714" s="133" t="s">
        <v>7353</v>
      </c>
      <c r="B1714" s="134">
        <v>102875</v>
      </c>
      <c r="C1714" s="126" t="s">
        <v>5719</v>
      </c>
      <c r="D1714" s="134" t="s">
        <v>261</v>
      </c>
      <c r="E1714" s="135">
        <v>466.38</v>
      </c>
      <c r="F1714" s="136">
        <v>0</v>
      </c>
      <c r="G1714" s="135">
        <v>497.77</v>
      </c>
      <c r="H1714" s="136">
        <v>0</v>
      </c>
    </row>
    <row r="1715" spans="1:8" x14ac:dyDescent="0.25">
      <c r="A1715" s="133" t="s">
        <v>7353</v>
      </c>
      <c r="B1715" s="134">
        <v>102874</v>
      </c>
      <c r="C1715" s="126" t="s">
        <v>5706</v>
      </c>
      <c r="D1715" s="134" t="s">
        <v>146</v>
      </c>
      <c r="E1715" s="135">
        <v>1015.67</v>
      </c>
      <c r="F1715" s="136">
        <v>0</v>
      </c>
      <c r="G1715" s="135">
        <v>1069.27</v>
      </c>
      <c r="H1715" s="136">
        <v>0</v>
      </c>
    </row>
    <row r="1716" spans="1:8" x14ac:dyDescent="0.25">
      <c r="A1716" s="133" t="s">
        <v>7353</v>
      </c>
      <c r="B1716" s="134">
        <v>102965</v>
      </c>
      <c r="C1716" s="126" t="s">
        <v>5721</v>
      </c>
      <c r="D1716" s="134" t="s">
        <v>261</v>
      </c>
      <c r="E1716" s="135">
        <v>241.15</v>
      </c>
      <c r="F1716" s="136">
        <v>0</v>
      </c>
      <c r="G1716" s="135">
        <v>261.56</v>
      </c>
      <c r="H1716" s="136">
        <v>0</v>
      </c>
    </row>
    <row r="1717" spans="1:8" x14ac:dyDescent="0.25">
      <c r="A1717" s="133" t="s">
        <v>7353</v>
      </c>
      <c r="B1717" s="134">
        <v>102964</v>
      </c>
      <c r="C1717" s="126" t="s">
        <v>5708</v>
      </c>
      <c r="D1717" s="134" t="s">
        <v>146</v>
      </c>
      <c r="E1717" s="135">
        <v>481.74</v>
      </c>
      <c r="F1717" s="136">
        <v>0</v>
      </c>
      <c r="G1717" s="135">
        <v>510.65</v>
      </c>
      <c r="H1717" s="136">
        <v>0</v>
      </c>
    </row>
    <row r="1718" spans="1:8" x14ac:dyDescent="0.25">
      <c r="A1718" s="133" t="s">
        <v>7353</v>
      </c>
      <c r="B1718" s="134">
        <v>95703</v>
      </c>
      <c r="C1718" s="126" t="s">
        <v>359</v>
      </c>
      <c r="D1718" s="134" t="s">
        <v>261</v>
      </c>
      <c r="E1718" s="135">
        <v>35.630000000000003</v>
      </c>
      <c r="F1718" s="136">
        <v>0</v>
      </c>
      <c r="G1718" s="135">
        <v>44.16</v>
      </c>
      <c r="H1718" s="136">
        <v>0</v>
      </c>
    </row>
    <row r="1719" spans="1:8" x14ac:dyDescent="0.25">
      <c r="A1719" s="133" t="s">
        <v>7353</v>
      </c>
      <c r="B1719" s="134">
        <v>95702</v>
      </c>
      <c r="C1719" s="126" t="s">
        <v>246</v>
      </c>
      <c r="D1719" s="134" t="s">
        <v>146</v>
      </c>
      <c r="E1719" s="135">
        <v>45.98</v>
      </c>
      <c r="F1719" s="136">
        <v>0</v>
      </c>
      <c r="G1719" s="135">
        <v>52</v>
      </c>
      <c r="H1719" s="136">
        <v>0</v>
      </c>
    </row>
    <row r="1720" spans="1:8" x14ac:dyDescent="0.25">
      <c r="A1720" s="133" t="s">
        <v>7353</v>
      </c>
      <c r="B1720" s="134">
        <v>90626</v>
      </c>
      <c r="C1720" s="126" t="s">
        <v>313</v>
      </c>
      <c r="D1720" s="134" t="s">
        <v>261</v>
      </c>
      <c r="E1720" s="135">
        <v>3.09</v>
      </c>
      <c r="F1720" s="136">
        <v>0</v>
      </c>
      <c r="G1720" s="135">
        <v>2.4</v>
      </c>
      <c r="H1720" s="136">
        <v>0</v>
      </c>
    </row>
    <row r="1721" spans="1:8" x14ac:dyDescent="0.25">
      <c r="A1721" s="133" t="s">
        <v>7353</v>
      </c>
      <c r="B1721" s="134">
        <v>90625</v>
      </c>
      <c r="C1721" s="126" t="s">
        <v>201</v>
      </c>
      <c r="D1721" s="134" t="s">
        <v>146</v>
      </c>
      <c r="E1721" s="135">
        <v>9.61</v>
      </c>
      <c r="F1721" s="136">
        <v>0</v>
      </c>
      <c r="G1721" s="135">
        <v>7.27</v>
      </c>
      <c r="H1721" s="136">
        <v>0</v>
      </c>
    </row>
    <row r="1722" spans="1:8" x14ac:dyDescent="0.25">
      <c r="A1722" s="133" t="s">
        <v>7353</v>
      </c>
      <c r="B1722" s="134">
        <v>102881</v>
      </c>
      <c r="C1722" s="126" t="s">
        <v>5720</v>
      </c>
      <c r="D1722" s="134" t="s">
        <v>261</v>
      </c>
      <c r="E1722" s="135">
        <v>636.91</v>
      </c>
      <c r="F1722" s="136">
        <v>0</v>
      </c>
      <c r="G1722" s="135">
        <v>676.61</v>
      </c>
      <c r="H1722" s="136">
        <v>0</v>
      </c>
    </row>
    <row r="1723" spans="1:8" x14ac:dyDescent="0.25">
      <c r="A1723" s="133" t="s">
        <v>7353</v>
      </c>
      <c r="B1723" s="134">
        <v>102880</v>
      </c>
      <c r="C1723" s="126" t="s">
        <v>5707</v>
      </c>
      <c r="D1723" s="134" t="s">
        <v>146</v>
      </c>
      <c r="E1723" s="135">
        <v>1413.38</v>
      </c>
      <c r="F1723" s="136">
        <v>0</v>
      </c>
      <c r="G1723" s="135">
        <v>1484.07</v>
      </c>
      <c r="H1723" s="136">
        <v>0</v>
      </c>
    </row>
    <row r="1724" spans="1:8" x14ac:dyDescent="0.25">
      <c r="A1724" s="133" t="s">
        <v>7353</v>
      </c>
      <c r="B1724" s="134">
        <v>103225</v>
      </c>
      <c r="C1724" s="126" t="s">
        <v>5723</v>
      </c>
      <c r="D1724" s="134" t="s">
        <v>261</v>
      </c>
      <c r="E1724" s="135">
        <v>214.75</v>
      </c>
      <c r="F1724" s="136">
        <v>0</v>
      </c>
      <c r="G1724" s="135">
        <v>233.88</v>
      </c>
      <c r="H1724" s="136">
        <v>0</v>
      </c>
    </row>
    <row r="1725" spans="1:8" x14ac:dyDescent="0.25">
      <c r="A1725" s="133" t="s">
        <v>7353</v>
      </c>
      <c r="B1725" s="134">
        <v>103224</v>
      </c>
      <c r="C1725" s="126" t="s">
        <v>5710</v>
      </c>
      <c r="D1725" s="134" t="s">
        <v>146</v>
      </c>
      <c r="E1725" s="135">
        <v>432.62</v>
      </c>
      <c r="F1725" s="136">
        <v>0</v>
      </c>
      <c r="G1725" s="135">
        <v>461.02</v>
      </c>
      <c r="H1725" s="136">
        <v>0</v>
      </c>
    </row>
    <row r="1726" spans="1:8" x14ac:dyDescent="0.25">
      <c r="A1726" s="133" t="s">
        <v>7353</v>
      </c>
      <c r="B1726" s="134">
        <v>103237</v>
      </c>
      <c r="C1726" s="126" t="s">
        <v>5725</v>
      </c>
      <c r="D1726" s="134" t="s">
        <v>261</v>
      </c>
      <c r="E1726" s="135">
        <v>612.27</v>
      </c>
      <c r="F1726" s="136">
        <v>0</v>
      </c>
      <c r="G1726" s="135">
        <v>650.77</v>
      </c>
      <c r="H1726" s="136">
        <v>0</v>
      </c>
    </row>
    <row r="1727" spans="1:8" x14ac:dyDescent="0.25">
      <c r="A1727" s="133" t="s">
        <v>7353</v>
      </c>
      <c r="B1727" s="134">
        <v>103236</v>
      </c>
      <c r="C1727" s="126" t="s">
        <v>5712</v>
      </c>
      <c r="D1727" s="134" t="s">
        <v>146</v>
      </c>
      <c r="E1727" s="135">
        <v>1317</v>
      </c>
      <c r="F1727" s="136">
        <v>0</v>
      </c>
      <c r="G1727" s="135">
        <v>1385.92</v>
      </c>
      <c r="H1727" s="136">
        <v>0</v>
      </c>
    </row>
    <row r="1728" spans="1:8" x14ac:dyDescent="0.25">
      <c r="A1728" s="133" t="s">
        <v>7353</v>
      </c>
      <c r="B1728" s="134">
        <v>103231</v>
      </c>
      <c r="C1728" s="126" t="s">
        <v>5724</v>
      </c>
      <c r="D1728" s="134" t="s">
        <v>261</v>
      </c>
      <c r="E1728" s="135">
        <v>455.45</v>
      </c>
      <c r="F1728" s="136">
        <v>0</v>
      </c>
      <c r="G1728" s="135">
        <v>486.3</v>
      </c>
      <c r="H1728" s="136">
        <v>0</v>
      </c>
    </row>
    <row r="1729" spans="1:8" x14ac:dyDescent="0.25">
      <c r="A1729" s="133" t="s">
        <v>7353</v>
      </c>
      <c r="B1729" s="134">
        <v>103230</v>
      </c>
      <c r="C1729" s="126" t="s">
        <v>5711</v>
      </c>
      <c r="D1729" s="134" t="s">
        <v>146</v>
      </c>
      <c r="E1729" s="135">
        <v>961.82</v>
      </c>
      <c r="F1729" s="136">
        <v>0</v>
      </c>
      <c r="G1729" s="135">
        <v>1014.02</v>
      </c>
      <c r="H1729" s="136">
        <v>0</v>
      </c>
    </row>
    <row r="1730" spans="1:8" x14ac:dyDescent="0.25">
      <c r="A1730" s="133" t="s">
        <v>7353</v>
      </c>
      <c r="B1730" s="134">
        <v>95621</v>
      </c>
      <c r="C1730" s="126" t="s">
        <v>357</v>
      </c>
      <c r="D1730" s="134" t="s">
        <v>261</v>
      </c>
      <c r="E1730" s="135">
        <v>26.62</v>
      </c>
      <c r="F1730" s="136">
        <v>0</v>
      </c>
      <c r="G1730" s="135">
        <v>35.81</v>
      </c>
      <c r="H1730" s="136">
        <v>0</v>
      </c>
    </row>
    <row r="1731" spans="1:8" x14ac:dyDescent="0.25">
      <c r="A1731" s="133" t="s">
        <v>7353</v>
      </c>
      <c r="B1731" s="134">
        <v>95620</v>
      </c>
      <c r="C1731" s="126" t="s">
        <v>244</v>
      </c>
      <c r="D1731" s="134" t="s">
        <v>146</v>
      </c>
      <c r="E1731" s="135">
        <v>28.34</v>
      </c>
      <c r="F1731" s="136">
        <v>0</v>
      </c>
      <c r="G1731" s="135">
        <v>37.14</v>
      </c>
      <c r="H1731" s="136">
        <v>0</v>
      </c>
    </row>
    <row r="1732" spans="1:8" x14ac:dyDescent="0.25">
      <c r="A1732" s="133" t="s">
        <v>7353</v>
      </c>
      <c r="B1732" s="134">
        <v>102975</v>
      </c>
      <c r="C1732" s="126" t="s">
        <v>5722</v>
      </c>
      <c r="D1732" s="134" t="s">
        <v>261</v>
      </c>
      <c r="E1732" s="135">
        <v>142.79</v>
      </c>
      <c r="F1732" s="136">
        <v>0</v>
      </c>
      <c r="G1732" s="135">
        <v>158.41</v>
      </c>
      <c r="H1732" s="136">
        <v>0</v>
      </c>
    </row>
    <row r="1733" spans="1:8" x14ac:dyDescent="0.25">
      <c r="A1733" s="133" t="s">
        <v>7353</v>
      </c>
      <c r="B1733" s="134">
        <v>102976</v>
      </c>
      <c r="C1733" s="126" t="s">
        <v>5709</v>
      </c>
      <c r="D1733" s="134" t="s">
        <v>146</v>
      </c>
      <c r="E1733" s="135">
        <v>275.02999999999997</v>
      </c>
      <c r="F1733" s="136">
        <v>0</v>
      </c>
      <c r="G1733" s="135">
        <v>295.22000000000003</v>
      </c>
      <c r="H1733" s="136">
        <v>0</v>
      </c>
    </row>
    <row r="1734" spans="1:8" x14ac:dyDescent="0.25">
      <c r="A1734" s="133" t="s">
        <v>7353</v>
      </c>
      <c r="B1734" s="134">
        <v>90632</v>
      </c>
      <c r="C1734" s="126" t="s">
        <v>314</v>
      </c>
      <c r="D1734" s="134" t="s">
        <v>261</v>
      </c>
      <c r="E1734" s="135">
        <v>95.18</v>
      </c>
      <c r="F1734" s="136">
        <v>0</v>
      </c>
      <c r="G1734" s="135">
        <v>108.48</v>
      </c>
      <c r="H1734" s="136">
        <v>0</v>
      </c>
    </row>
    <row r="1735" spans="1:8" x14ac:dyDescent="0.25">
      <c r="A1735" s="133" t="s">
        <v>7353</v>
      </c>
      <c r="B1735" s="134">
        <v>90631</v>
      </c>
      <c r="C1735" s="126" t="s">
        <v>202</v>
      </c>
      <c r="D1735" s="134" t="s">
        <v>146</v>
      </c>
      <c r="E1735" s="135">
        <v>162.31</v>
      </c>
      <c r="F1735" s="136">
        <v>0</v>
      </c>
      <c r="G1735" s="135">
        <v>178.36</v>
      </c>
      <c r="H1735" s="136">
        <v>0</v>
      </c>
    </row>
    <row r="1736" spans="1:8" x14ac:dyDescent="0.25">
      <c r="A1736" s="133" t="s">
        <v>7353</v>
      </c>
      <c r="B1736" s="134">
        <v>95709</v>
      </c>
      <c r="C1736" s="126" t="s">
        <v>5716</v>
      </c>
      <c r="D1736" s="134" t="s">
        <v>261</v>
      </c>
      <c r="E1736" s="135">
        <v>95.83</v>
      </c>
      <c r="F1736" s="136">
        <v>0</v>
      </c>
      <c r="G1736" s="135">
        <v>109.16</v>
      </c>
      <c r="H1736" s="136">
        <v>0</v>
      </c>
    </row>
    <row r="1737" spans="1:8" x14ac:dyDescent="0.25">
      <c r="A1737" s="133" t="s">
        <v>7353</v>
      </c>
      <c r="B1737" s="134">
        <v>95708</v>
      </c>
      <c r="C1737" s="126" t="s">
        <v>5703</v>
      </c>
      <c r="D1737" s="134" t="s">
        <v>146</v>
      </c>
      <c r="E1737" s="135">
        <v>166.42</v>
      </c>
      <c r="F1737" s="136">
        <v>0</v>
      </c>
      <c r="G1737" s="135">
        <v>181.74</v>
      </c>
      <c r="H1737" s="136">
        <v>0</v>
      </c>
    </row>
    <row r="1738" spans="1:8" x14ac:dyDescent="0.25">
      <c r="A1738" s="133" t="s">
        <v>7353</v>
      </c>
      <c r="B1738" s="134">
        <v>91278</v>
      </c>
      <c r="C1738" s="126" t="s">
        <v>328</v>
      </c>
      <c r="D1738" s="134" t="s">
        <v>261</v>
      </c>
      <c r="E1738" s="135">
        <v>0.66</v>
      </c>
      <c r="F1738" s="136">
        <v>0</v>
      </c>
      <c r="G1738" s="135">
        <v>0.73</v>
      </c>
      <c r="H1738" s="136">
        <v>0</v>
      </c>
    </row>
    <row r="1739" spans="1:8" x14ac:dyDescent="0.25">
      <c r="A1739" s="133" t="s">
        <v>7353</v>
      </c>
      <c r="B1739" s="134">
        <v>91277</v>
      </c>
      <c r="C1739" s="126" t="s">
        <v>216</v>
      </c>
      <c r="D1739" s="134" t="s">
        <v>146</v>
      </c>
      <c r="E1739" s="135">
        <v>9.8699999999999992</v>
      </c>
      <c r="F1739" s="136">
        <v>0</v>
      </c>
      <c r="G1739" s="135">
        <v>10.17</v>
      </c>
      <c r="H1739" s="136">
        <v>0</v>
      </c>
    </row>
    <row r="1740" spans="1:8" x14ac:dyDescent="0.25">
      <c r="A1740" s="133" t="s">
        <v>7353</v>
      </c>
      <c r="B1740" s="134">
        <v>102887</v>
      </c>
      <c r="C1740" s="126" t="s">
        <v>7417</v>
      </c>
      <c r="D1740" s="134" t="s">
        <v>261</v>
      </c>
      <c r="E1740" s="135">
        <v>0</v>
      </c>
      <c r="F1740" s="136"/>
      <c r="G1740" s="135">
        <v>0</v>
      </c>
      <c r="H1740" s="136"/>
    </row>
    <row r="1741" spans="1:8" x14ac:dyDescent="0.25">
      <c r="A1741" s="133" t="s">
        <v>7353</v>
      </c>
      <c r="B1741" s="134">
        <v>102886</v>
      </c>
      <c r="C1741" s="126" t="s">
        <v>7418</v>
      </c>
      <c r="D1741" s="134" t="s">
        <v>146</v>
      </c>
      <c r="E1741" s="135">
        <v>0</v>
      </c>
      <c r="F1741" s="136"/>
      <c r="G1741" s="135">
        <v>0</v>
      </c>
      <c r="H1741" s="136"/>
    </row>
    <row r="1742" spans="1:8" x14ac:dyDescent="0.25">
      <c r="A1742" s="133" t="s">
        <v>7353</v>
      </c>
      <c r="B1742" s="134">
        <v>95277</v>
      </c>
      <c r="C1742" s="126" t="s">
        <v>4760</v>
      </c>
      <c r="D1742" s="134" t="s">
        <v>261</v>
      </c>
      <c r="E1742" s="135">
        <v>0.75</v>
      </c>
      <c r="F1742" s="136">
        <v>1</v>
      </c>
      <c r="G1742" s="135">
        <v>0.75</v>
      </c>
      <c r="H1742" s="136">
        <v>0</v>
      </c>
    </row>
    <row r="1743" spans="1:8" x14ac:dyDescent="0.25">
      <c r="A1743" s="133" t="s">
        <v>7353</v>
      </c>
      <c r="B1743" s="134">
        <v>95276</v>
      </c>
      <c r="C1743" s="126" t="s">
        <v>4738</v>
      </c>
      <c r="D1743" s="134" t="s">
        <v>146</v>
      </c>
      <c r="E1743" s="135">
        <v>3.96</v>
      </c>
      <c r="F1743" s="136">
        <v>0.30809999999999998</v>
      </c>
      <c r="G1743" s="135">
        <v>3.2</v>
      </c>
      <c r="H1743" s="136">
        <v>0</v>
      </c>
    </row>
    <row r="1744" spans="1:8" x14ac:dyDescent="0.25">
      <c r="A1744" s="133" t="s">
        <v>7353</v>
      </c>
      <c r="B1744" s="134">
        <v>88430</v>
      </c>
      <c r="C1744" s="126" t="s">
        <v>298</v>
      </c>
      <c r="D1744" s="134" t="s">
        <v>261</v>
      </c>
      <c r="E1744" s="135">
        <v>6.4</v>
      </c>
      <c r="F1744" s="136">
        <v>0</v>
      </c>
      <c r="G1744" s="135">
        <v>6.4</v>
      </c>
      <c r="H1744" s="136">
        <v>0</v>
      </c>
    </row>
    <row r="1745" spans="1:8" x14ac:dyDescent="0.25">
      <c r="A1745" s="133" t="s">
        <v>7353</v>
      </c>
      <c r="B1745" s="134">
        <v>88418</v>
      </c>
      <c r="C1745" s="126" t="s">
        <v>186</v>
      </c>
      <c r="D1745" s="134" t="s">
        <v>146</v>
      </c>
      <c r="E1745" s="135">
        <v>14.04</v>
      </c>
      <c r="F1745" s="136">
        <v>0</v>
      </c>
      <c r="G1745" s="135">
        <v>13.72</v>
      </c>
      <c r="H1745" s="136">
        <v>0</v>
      </c>
    </row>
    <row r="1746" spans="1:8" x14ac:dyDescent="0.25">
      <c r="A1746" s="133" t="s">
        <v>7353</v>
      </c>
      <c r="B1746" s="134">
        <v>88438</v>
      </c>
      <c r="C1746" s="126" t="s">
        <v>299</v>
      </c>
      <c r="D1746" s="134" t="s">
        <v>261</v>
      </c>
      <c r="E1746" s="135">
        <v>8.49</v>
      </c>
      <c r="F1746" s="136">
        <v>0</v>
      </c>
      <c r="G1746" s="135">
        <v>8.49</v>
      </c>
      <c r="H1746" s="136">
        <v>0</v>
      </c>
    </row>
    <row r="1747" spans="1:8" x14ac:dyDescent="0.25">
      <c r="A1747" s="133" t="s">
        <v>7353</v>
      </c>
      <c r="B1747" s="134">
        <v>88433</v>
      </c>
      <c r="C1747" s="126" t="s">
        <v>187</v>
      </c>
      <c r="D1747" s="134" t="s">
        <v>146</v>
      </c>
      <c r="E1747" s="135">
        <v>18.25</v>
      </c>
      <c r="F1747" s="136">
        <v>0</v>
      </c>
      <c r="G1747" s="135">
        <v>17.93</v>
      </c>
      <c r="H1747" s="136">
        <v>0</v>
      </c>
    </row>
    <row r="1748" spans="1:8" x14ac:dyDescent="0.25">
      <c r="A1748" s="133" t="s">
        <v>7353</v>
      </c>
      <c r="B1748" s="134">
        <v>90669</v>
      </c>
      <c r="C1748" s="126" t="s">
        <v>4750</v>
      </c>
      <c r="D1748" s="134" t="s">
        <v>261</v>
      </c>
      <c r="E1748" s="135">
        <v>8.94</v>
      </c>
      <c r="F1748" s="136">
        <v>0.99550000000000005</v>
      </c>
      <c r="G1748" s="135">
        <v>8.94</v>
      </c>
      <c r="H1748" s="136">
        <v>0</v>
      </c>
    </row>
    <row r="1749" spans="1:8" x14ac:dyDescent="0.25">
      <c r="A1749" s="133" t="s">
        <v>7353</v>
      </c>
      <c r="B1749" s="134">
        <v>90668</v>
      </c>
      <c r="C1749" s="126" t="s">
        <v>4728</v>
      </c>
      <c r="D1749" s="134" t="s">
        <v>146</v>
      </c>
      <c r="E1749" s="135">
        <v>32.549999999999997</v>
      </c>
      <c r="F1749" s="136">
        <v>0.54349999999999998</v>
      </c>
      <c r="G1749" s="135">
        <v>32.700000000000003</v>
      </c>
      <c r="H1749" s="136">
        <v>0</v>
      </c>
    </row>
    <row r="1750" spans="1:8" x14ac:dyDescent="0.25">
      <c r="A1750" s="133" t="s">
        <v>7353</v>
      </c>
      <c r="B1750" s="134">
        <v>102980</v>
      </c>
      <c r="C1750" s="126" t="s">
        <v>7419</v>
      </c>
      <c r="D1750" s="134" t="s">
        <v>261</v>
      </c>
      <c r="E1750" s="135">
        <v>0</v>
      </c>
      <c r="F1750" s="136"/>
      <c r="G1750" s="135">
        <v>0</v>
      </c>
      <c r="H1750" s="136"/>
    </row>
    <row r="1751" spans="1:8" x14ac:dyDescent="0.25">
      <c r="A1751" s="133" t="s">
        <v>7353</v>
      </c>
      <c r="B1751" s="134">
        <v>102981</v>
      </c>
      <c r="C1751" s="126" t="s">
        <v>7420</v>
      </c>
      <c r="D1751" s="134" t="s">
        <v>146</v>
      </c>
      <c r="E1751" s="135">
        <v>0</v>
      </c>
      <c r="F1751" s="136"/>
      <c r="G1751" s="135">
        <v>0</v>
      </c>
      <c r="H1751" s="136"/>
    </row>
    <row r="1752" spans="1:8" x14ac:dyDescent="0.25">
      <c r="A1752" s="133" t="s">
        <v>7353</v>
      </c>
      <c r="B1752" s="134">
        <v>5946</v>
      </c>
      <c r="C1752" s="126" t="s">
        <v>287</v>
      </c>
      <c r="D1752" s="134" t="s">
        <v>261</v>
      </c>
      <c r="E1752" s="135">
        <v>91.93</v>
      </c>
      <c r="F1752" s="136">
        <v>0</v>
      </c>
      <c r="G1752" s="135">
        <v>101.9</v>
      </c>
      <c r="H1752" s="136">
        <v>0</v>
      </c>
    </row>
    <row r="1753" spans="1:8" x14ac:dyDescent="0.25">
      <c r="A1753" s="133" t="s">
        <v>7353</v>
      </c>
      <c r="B1753" s="134">
        <v>5944</v>
      </c>
      <c r="C1753" s="126" t="s">
        <v>174</v>
      </c>
      <c r="D1753" s="134" t="s">
        <v>146</v>
      </c>
      <c r="E1753" s="135">
        <v>224.03</v>
      </c>
      <c r="F1753" s="136">
        <v>0</v>
      </c>
      <c r="G1753" s="135">
        <v>236.64</v>
      </c>
      <c r="H1753" s="136">
        <v>0</v>
      </c>
    </row>
    <row r="1754" spans="1:8" x14ac:dyDescent="0.25">
      <c r="A1754" s="133" t="s">
        <v>7353</v>
      </c>
      <c r="B1754" s="134">
        <v>5942</v>
      </c>
      <c r="C1754" s="126" t="s">
        <v>286</v>
      </c>
      <c r="D1754" s="134" t="s">
        <v>261</v>
      </c>
      <c r="E1754" s="135">
        <v>74.28</v>
      </c>
      <c r="F1754" s="136">
        <v>0</v>
      </c>
      <c r="G1754" s="135">
        <v>83.71</v>
      </c>
      <c r="H1754" s="136">
        <v>0</v>
      </c>
    </row>
    <row r="1755" spans="1:8" x14ac:dyDescent="0.25">
      <c r="A1755" s="133" t="s">
        <v>7353</v>
      </c>
      <c r="B1755" s="134">
        <v>5940</v>
      </c>
      <c r="C1755" s="126" t="s">
        <v>173</v>
      </c>
      <c r="D1755" s="134" t="s">
        <v>146</v>
      </c>
      <c r="E1755" s="135">
        <v>164.58</v>
      </c>
      <c r="F1755" s="136">
        <v>0</v>
      </c>
      <c r="G1755" s="135">
        <v>175.87</v>
      </c>
      <c r="H1755" s="136">
        <v>0</v>
      </c>
    </row>
    <row r="1756" spans="1:8" x14ac:dyDescent="0.25">
      <c r="A1756" s="133" t="s">
        <v>7353</v>
      </c>
      <c r="B1756" s="134">
        <v>102893</v>
      </c>
      <c r="C1756" s="126" t="s">
        <v>14116</v>
      </c>
      <c r="D1756" s="134" t="s">
        <v>261</v>
      </c>
      <c r="E1756" s="135">
        <v>0</v>
      </c>
      <c r="F1756" s="136"/>
      <c r="G1756" s="135">
        <v>0</v>
      </c>
      <c r="H1756" s="136"/>
    </row>
    <row r="1757" spans="1:8" x14ac:dyDescent="0.25">
      <c r="A1757" s="133" t="s">
        <v>7353</v>
      </c>
      <c r="B1757" s="134">
        <v>102892</v>
      </c>
      <c r="C1757" s="126" t="s">
        <v>14117</v>
      </c>
      <c r="D1757" s="134" t="s">
        <v>146</v>
      </c>
      <c r="E1757" s="135">
        <v>0</v>
      </c>
      <c r="F1757" s="136"/>
      <c r="G1757" s="135">
        <v>0</v>
      </c>
      <c r="H1757" s="136"/>
    </row>
    <row r="1758" spans="1:8" x14ac:dyDescent="0.25">
      <c r="A1758" s="133" t="s">
        <v>7353</v>
      </c>
      <c r="B1758" s="134">
        <v>89251</v>
      </c>
      <c r="C1758" s="126" t="s">
        <v>307</v>
      </c>
      <c r="D1758" s="134" t="s">
        <v>261</v>
      </c>
      <c r="E1758" s="135">
        <v>317.45999999999998</v>
      </c>
      <c r="F1758" s="136">
        <v>0.90980000000000005</v>
      </c>
      <c r="G1758" s="135">
        <v>325.47000000000003</v>
      </c>
      <c r="H1758" s="136">
        <v>0</v>
      </c>
    </row>
    <row r="1759" spans="1:8" x14ac:dyDescent="0.25">
      <c r="A1759" s="133" t="s">
        <v>7353</v>
      </c>
      <c r="B1759" s="134">
        <v>89250</v>
      </c>
      <c r="C1759" s="126" t="s">
        <v>194</v>
      </c>
      <c r="D1759" s="134" t="s">
        <v>146</v>
      </c>
      <c r="E1759" s="135">
        <v>1083.98</v>
      </c>
      <c r="F1759" s="136">
        <v>0.63029999999999997</v>
      </c>
      <c r="G1759" s="135">
        <v>1095.77</v>
      </c>
      <c r="H1759" s="136">
        <v>0</v>
      </c>
    </row>
    <row r="1760" spans="1:8" x14ac:dyDescent="0.25">
      <c r="A1760" s="133" t="s">
        <v>7353</v>
      </c>
      <c r="B1760" s="134">
        <v>102959</v>
      </c>
      <c r="C1760" s="126" t="s">
        <v>14118</v>
      </c>
      <c r="D1760" s="134" t="s">
        <v>261</v>
      </c>
      <c r="E1760" s="135">
        <v>0</v>
      </c>
      <c r="F1760" s="136"/>
      <c r="G1760" s="135">
        <v>0</v>
      </c>
      <c r="H1760" s="136"/>
    </row>
    <row r="1761" spans="1:8" x14ac:dyDescent="0.25">
      <c r="A1761" s="133" t="s">
        <v>7353</v>
      </c>
      <c r="B1761" s="134">
        <v>102958</v>
      </c>
      <c r="C1761" s="126" t="s">
        <v>14119</v>
      </c>
      <c r="D1761" s="134" t="s">
        <v>146</v>
      </c>
      <c r="E1761" s="135">
        <v>0</v>
      </c>
      <c r="F1761" s="136"/>
      <c r="G1761" s="135">
        <v>0</v>
      </c>
      <c r="H1761" s="136"/>
    </row>
    <row r="1762" spans="1:8" x14ac:dyDescent="0.25">
      <c r="A1762" s="133" t="s">
        <v>7353</v>
      </c>
      <c r="B1762" s="134">
        <v>5681</v>
      </c>
      <c r="C1762" s="126" t="s">
        <v>263</v>
      </c>
      <c r="D1762" s="134" t="s">
        <v>261</v>
      </c>
      <c r="E1762" s="135">
        <v>60.45</v>
      </c>
      <c r="F1762" s="136">
        <v>0</v>
      </c>
      <c r="G1762" s="135">
        <v>75.8</v>
      </c>
      <c r="H1762" s="136">
        <v>0</v>
      </c>
    </row>
    <row r="1763" spans="1:8" x14ac:dyDescent="0.25">
      <c r="A1763" s="133" t="s">
        <v>7353</v>
      </c>
      <c r="B1763" s="134">
        <v>5680</v>
      </c>
      <c r="C1763" s="126" t="s">
        <v>148</v>
      </c>
      <c r="D1763" s="134" t="s">
        <v>146</v>
      </c>
      <c r="E1763" s="135">
        <v>134.11000000000001</v>
      </c>
      <c r="F1763" s="136">
        <v>0</v>
      </c>
      <c r="G1763" s="135">
        <v>150.57</v>
      </c>
      <c r="H1763" s="136">
        <v>0</v>
      </c>
    </row>
    <row r="1764" spans="1:8" x14ac:dyDescent="0.25">
      <c r="A1764" s="133" t="s">
        <v>7353</v>
      </c>
      <c r="B1764" s="134">
        <v>5877</v>
      </c>
      <c r="C1764" s="126" t="s">
        <v>276</v>
      </c>
      <c r="D1764" s="134" t="s">
        <v>261</v>
      </c>
      <c r="E1764" s="135">
        <v>62.89</v>
      </c>
      <c r="F1764" s="136">
        <v>0</v>
      </c>
      <c r="G1764" s="135">
        <v>78.290000000000006</v>
      </c>
      <c r="H1764" s="136">
        <v>0</v>
      </c>
    </row>
    <row r="1765" spans="1:8" x14ac:dyDescent="0.25">
      <c r="A1765" s="133" t="s">
        <v>7353</v>
      </c>
      <c r="B1765" s="134">
        <v>5875</v>
      </c>
      <c r="C1765" s="126" t="s">
        <v>163</v>
      </c>
      <c r="D1765" s="134" t="s">
        <v>146</v>
      </c>
      <c r="E1765" s="135">
        <v>134.94</v>
      </c>
      <c r="F1765" s="136">
        <v>0</v>
      </c>
      <c r="G1765" s="135">
        <v>151.46</v>
      </c>
      <c r="H1765" s="136">
        <v>0</v>
      </c>
    </row>
    <row r="1766" spans="1:8" x14ac:dyDescent="0.25">
      <c r="A1766" s="133" t="s">
        <v>7353</v>
      </c>
      <c r="B1766" s="134">
        <v>5679</v>
      </c>
      <c r="C1766" s="126" t="s">
        <v>262</v>
      </c>
      <c r="D1766" s="134" t="s">
        <v>261</v>
      </c>
      <c r="E1766" s="135">
        <v>64.03</v>
      </c>
      <c r="F1766" s="136">
        <v>0</v>
      </c>
      <c r="G1766" s="135">
        <v>79.45</v>
      </c>
      <c r="H1766" s="136">
        <v>0</v>
      </c>
    </row>
    <row r="1767" spans="1:8" x14ac:dyDescent="0.25">
      <c r="A1767" s="133" t="s">
        <v>7353</v>
      </c>
      <c r="B1767" s="134">
        <v>5678</v>
      </c>
      <c r="C1767" s="126" t="s">
        <v>147</v>
      </c>
      <c r="D1767" s="134" t="s">
        <v>146</v>
      </c>
      <c r="E1767" s="135">
        <v>146.36000000000001</v>
      </c>
      <c r="F1767" s="136">
        <v>0</v>
      </c>
      <c r="G1767" s="135">
        <v>163.02000000000001</v>
      </c>
      <c r="H1767" s="136">
        <v>0</v>
      </c>
    </row>
    <row r="1768" spans="1:8" x14ac:dyDescent="0.25">
      <c r="A1768" s="133" t="s">
        <v>7353</v>
      </c>
      <c r="B1768" s="134">
        <v>6880</v>
      </c>
      <c r="C1768" s="126" t="s">
        <v>292</v>
      </c>
      <c r="D1768" s="134" t="s">
        <v>261</v>
      </c>
      <c r="E1768" s="135">
        <v>89.86</v>
      </c>
      <c r="F1768" s="136">
        <v>0.70709999999999995</v>
      </c>
      <c r="G1768" s="135">
        <v>100.7</v>
      </c>
      <c r="H1768" s="136">
        <v>0</v>
      </c>
    </row>
    <row r="1769" spans="1:8" x14ac:dyDescent="0.25">
      <c r="A1769" s="133" t="s">
        <v>7353</v>
      </c>
      <c r="B1769" s="134">
        <v>6879</v>
      </c>
      <c r="C1769" s="126" t="s">
        <v>177</v>
      </c>
      <c r="D1769" s="134" t="s">
        <v>146</v>
      </c>
      <c r="E1769" s="135">
        <v>216.2</v>
      </c>
      <c r="F1769" s="136">
        <v>0.58389999999999997</v>
      </c>
      <c r="G1769" s="135">
        <v>227.68</v>
      </c>
      <c r="H1769" s="136">
        <v>0</v>
      </c>
    </row>
    <row r="1770" spans="1:8" x14ac:dyDescent="0.25">
      <c r="A1770" s="133" t="s">
        <v>7353</v>
      </c>
      <c r="B1770" s="134">
        <v>96464</v>
      </c>
      <c r="C1770" s="126" t="s">
        <v>5718</v>
      </c>
      <c r="D1770" s="134" t="s">
        <v>261</v>
      </c>
      <c r="E1770" s="135">
        <v>93.76</v>
      </c>
      <c r="F1770" s="136">
        <v>0.71930000000000005</v>
      </c>
      <c r="G1770" s="135">
        <v>104.6</v>
      </c>
      <c r="H1770" s="136">
        <v>0</v>
      </c>
    </row>
    <row r="1771" spans="1:8" x14ac:dyDescent="0.25">
      <c r="A1771" s="133" t="s">
        <v>7353</v>
      </c>
      <c r="B1771" s="134">
        <v>96463</v>
      </c>
      <c r="C1771" s="126" t="s">
        <v>5705</v>
      </c>
      <c r="D1771" s="134" t="s">
        <v>146</v>
      </c>
      <c r="E1771" s="135">
        <v>223.36</v>
      </c>
      <c r="F1771" s="136">
        <v>0.59989999999999999</v>
      </c>
      <c r="G1771" s="135">
        <v>234.84</v>
      </c>
      <c r="H1771" s="136">
        <v>0</v>
      </c>
    </row>
    <row r="1772" spans="1:8" x14ac:dyDescent="0.25">
      <c r="A1772" s="133" t="s">
        <v>7353</v>
      </c>
      <c r="B1772" s="134">
        <v>7050</v>
      </c>
      <c r="C1772" s="126" t="s">
        <v>294</v>
      </c>
      <c r="D1772" s="134" t="s">
        <v>261</v>
      </c>
      <c r="E1772" s="135">
        <v>82.75</v>
      </c>
      <c r="F1772" s="136">
        <v>0.68189999999999995</v>
      </c>
      <c r="G1772" s="135">
        <v>93.59</v>
      </c>
      <c r="H1772" s="136">
        <v>0</v>
      </c>
    </row>
    <row r="1773" spans="1:8" x14ac:dyDescent="0.25">
      <c r="A1773" s="133" t="s">
        <v>7353</v>
      </c>
      <c r="B1773" s="134">
        <v>7049</v>
      </c>
      <c r="C1773" s="126" t="s">
        <v>179</v>
      </c>
      <c r="D1773" s="134" t="s">
        <v>146</v>
      </c>
      <c r="E1773" s="135">
        <v>226.53</v>
      </c>
      <c r="F1773" s="136">
        <v>0.49459999999999998</v>
      </c>
      <c r="G1773" s="135">
        <v>238.27</v>
      </c>
      <c r="H1773" s="136">
        <v>0</v>
      </c>
    </row>
    <row r="1774" spans="1:8" x14ac:dyDescent="0.25">
      <c r="A1774" s="133" t="s">
        <v>7353</v>
      </c>
      <c r="B1774" s="134">
        <v>95632</v>
      </c>
      <c r="C1774" s="126" t="s">
        <v>358</v>
      </c>
      <c r="D1774" s="134" t="s">
        <v>261</v>
      </c>
      <c r="E1774" s="135">
        <v>87.13</v>
      </c>
      <c r="F1774" s="136">
        <v>0.69789999999999996</v>
      </c>
      <c r="G1774" s="135">
        <v>97.97</v>
      </c>
      <c r="H1774" s="136">
        <v>0</v>
      </c>
    </row>
    <row r="1775" spans="1:8" x14ac:dyDescent="0.25">
      <c r="A1775" s="133" t="s">
        <v>7353</v>
      </c>
      <c r="B1775" s="134">
        <v>95631</v>
      </c>
      <c r="C1775" s="126" t="s">
        <v>245</v>
      </c>
      <c r="D1775" s="134" t="s">
        <v>146</v>
      </c>
      <c r="E1775" s="135">
        <v>235.31</v>
      </c>
      <c r="F1775" s="136">
        <v>0.51349999999999996</v>
      </c>
      <c r="G1775" s="135">
        <v>247.05</v>
      </c>
      <c r="H1775" s="136">
        <v>0</v>
      </c>
    </row>
    <row r="1776" spans="1:8" x14ac:dyDescent="0.25">
      <c r="A1776" s="133" t="s">
        <v>7353</v>
      </c>
      <c r="B1776" s="134">
        <v>5685</v>
      </c>
      <c r="C1776" s="126" t="s">
        <v>264</v>
      </c>
      <c r="D1776" s="134" t="s">
        <v>261</v>
      </c>
      <c r="E1776" s="135">
        <v>66.97</v>
      </c>
      <c r="F1776" s="136">
        <v>0.60699999999999998</v>
      </c>
      <c r="G1776" s="135">
        <v>77.81</v>
      </c>
      <c r="H1776" s="136">
        <v>0</v>
      </c>
    </row>
    <row r="1777" spans="1:8" x14ac:dyDescent="0.25">
      <c r="A1777" s="133" t="s">
        <v>7353</v>
      </c>
      <c r="B1777" s="134">
        <v>5684</v>
      </c>
      <c r="C1777" s="126" t="s">
        <v>149</v>
      </c>
      <c r="D1777" s="134" t="s">
        <v>146</v>
      </c>
      <c r="E1777" s="135">
        <v>163.52000000000001</v>
      </c>
      <c r="F1777" s="136">
        <v>0.49390000000000001</v>
      </c>
      <c r="G1777" s="135">
        <v>174.93</v>
      </c>
      <c r="H1777" s="136">
        <v>0</v>
      </c>
    </row>
    <row r="1778" spans="1:8" x14ac:dyDescent="0.25">
      <c r="A1778" s="133" t="s">
        <v>7353</v>
      </c>
      <c r="B1778" s="134">
        <v>93244</v>
      </c>
      <c r="C1778" s="126" t="s">
        <v>344</v>
      </c>
      <c r="D1778" s="134" t="s">
        <v>261</v>
      </c>
      <c r="E1778" s="135">
        <v>68.650000000000006</v>
      </c>
      <c r="F1778" s="136">
        <v>0.61660000000000004</v>
      </c>
      <c r="G1778" s="135">
        <v>79.489999999999995</v>
      </c>
      <c r="H1778" s="136">
        <v>0</v>
      </c>
    </row>
    <row r="1779" spans="1:8" x14ac:dyDescent="0.25">
      <c r="A1779" s="133" t="s">
        <v>7353</v>
      </c>
      <c r="B1779" s="134">
        <v>73436</v>
      </c>
      <c r="C1779" s="126" t="s">
        <v>182</v>
      </c>
      <c r="D1779" s="134" t="s">
        <v>146</v>
      </c>
      <c r="E1779" s="135">
        <v>166.8</v>
      </c>
      <c r="F1779" s="136">
        <v>0.50380000000000003</v>
      </c>
      <c r="G1779" s="135">
        <v>178.21</v>
      </c>
      <c r="H1779" s="136">
        <v>0</v>
      </c>
    </row>
    <row r="1780" spans="1:8" x14ac:dyDescent="0.25">
      <c r="A1780" s="133" t="s">
        <v>7353</v>
      </c>
      <c r="B1780" s="134">
        <v>5881</v>
      </c>
      <c r="C1780" s="126" t="s">
        <v>277</v>
      </c>
      <c r="D1780" s="134" t="s">
        <v>261</v>
      </c>
      <c r="E1780" s="135">
        <v>81.87</v>
      </c>
      <c r="F1780" s="136">
        <v>0.67849999999999999</v>
      </c>
      <c r="G1780" s="135">
        <v>92.71</v>
      </c>
      <c r="H1780" s="136">
        <v>0</v>
      </c>
    </row>
    <row r="1781" spans="1:8" x14ac:dyDescent="0.25">
      <c r="A1781" s="133" t="s">
        <v>7353</v>
      </c>
      <c r="B1781" s="134">
        <v>5879</v>
      </c>
      <c r="C1781" s="126" t="s">
        <v>164</v>
      </c>
      <c r="D1781" s="134" t="s">
        <v>146</v>
      </c>
      <c r="E1781" s="135">
        <v>148.5</v>
      </c>
      <c r="F1781" s="136">
        <v>0.74319999999999997</v>
      </c>
      <c r="G1781" s="135">
        <v>159.46</v>
      </c>
      <c r="H1781" s="136">
        <v>0</v>
      </c>
    </row>
    <row r="1782" spans="1:8" x14ac:dyDescent="0.25">
      <c r="A1782" s="133" t="s">
        <v>7353</v>
      </c>
      <c r="B1782" s="134">
        <v>5865</v>
      </c>
      <c r="C1782" s="126" t="s">
        <v>274</v>
      </c>
      <c r="D1782" s="134" t="s">
        <v>261</v>
      </c>
      <c r="E1782" s="135">
        <v>12.26</v>
      </c>
      <c r="F1782" s="136">
        <v>1</v>
      </c>
      <c r="G1782" s="135">
        <v>12.26</v>
      </c>
      <c r="H1782" s="136">
        <v>0</v>
      </c>
    </row>
    <row r="1783" spans="1:8" x14ac:dyDescent="0.25">
      <c r="A1783" s="133" t="s">
        <v>7353</v>
      </c>
      <c r="B1783" s="134">
        <v>5863</v>
      </c>
      <c r="C1783" s="126" t="s">
        <v>161</v>
      </c>
      <c r="D1783" s="134" t="s">
        <v>146</v>
      </c>
      <c r="E1783" s="135">
        <v>24.36</v>
      </c>
      <c r="F1783" s="136">
        <v>1</v>
      </c>
      <c r="G1783" s="135">
        <v>24.36</v>
      </c>
      <c r="H1783" s="136">
        <v>0</v>
      </c>
    </row>
    <row r="1784" spans="1:8" x14ac:dyDescent="0.25">
      <c r="A1784" s="133" t="s">
        <v>7353</v>
      </c>
      <c r="B1784" s="134">
        <v>5869</v>
      </c>
      <c r="C1784" s="126" t="s">
        <v>275</v>
      </c>
      <c r="D1784" s="134" t="s">
        <v>261</v>
      </c>
      <c r="E1784" s="135">
        <v>76.239999999999995</v>
      </c>
      <c r="F1784" s="136">
        <v>0.65480000000000005</v>
      </c>
      <c r="G1784" s="135">
        <v>87.08</v>
      </c>
      <c r="H1784" s="136">
        <v>0</v>
      </c>
    </row>
    <row r="1785" spans="1:8" x14ac:dyDescent="0.25">
      <c r="A1785" s="133" t="s">
        <v>7353</v>
      </c>
      <c r="B1785" s="134">
        <v>5867</v>
      </c>
      <c r="C1785" s="126" t="s">
        <v>162</v>
      </c>
      <c r="D1785" s="134" t="s">
        <v>146</v>
      </c>
      <c r="E1785" s="135">
        <v>165.86</v>
      </c>
      <c r="F1785" s="136">
        <v>0.59799999999999998</v>
      </c>
      <c r="G1785" s="135">
        <v>177.11</v>
      </c>
      <c r="H1785" s="136">
        <v>0</v>
      </c>
    </row>
    <row r="1786" spans="1:8" x14ac:dyDescent="0.25">
      <c r="A1786" s="133" t="s">
        <v>7353</v>
      </c>
      <c r="B1786" s="134">
        <v>95271</v>
      </c>
      <c r="C1786" s="126" t="s">
        <v>356</v>
      </c>
      <c r="D1786" s="134" t="s">
        <v>261</v>
      </c>
      <c r="E1786" s="135">
        <v>0.74</v>
      </c>
      <c r="F1786" s="136">
        <v>1</v>
      </c>
      <c r="G1786" s="135">
        <v>0.74</v>
      </c>
      <c r="H1786" s="136">
        <v>0</v>
      </c>
    </row>
    <row r="1787" spans="1:8" x14ac:dyDescent="0.25">
      <c r="A1787" s="133" t="s">
        <v>7353</v>
      </c>
      <c r="B1787" s="134">
        <v>95270</v>
      </c>
      <c r="C1787" s="126" t="s">
        <v>243</v>
      </c>
      <c r="D1787" s="134" t="s">
        <v>146</v>
      </c>
      <c r="E1787" s="135">
        <v>9.91</v>
      </c>
      <c r="F1787" s="136">
        <v>0.13619999999999999</v>
      </c>
      <c r="G1787" s="135">
        <v>10.07</v>
      </c>
      <c r="H1787" s="136">
        <v>0</v>
      </c>
    </row>
    <row r="1788" spans="1:8" x14ac:dyDescent="0.25">
      <c r="A1788" s="133" t="s">
        <v>7353</v>
      </c>
      <c r="B1788" s="134">
        <v>91693</v>
      </c>
      <c r="C1788" s="126" t="s">
        <v>335</v>
      </c>
      <c r="D1788" s="134" t="s">
        <v>261</v>
      </c>
      <c r="E1788" s="135">
        <v>28.89</v>
      </c>
      <c r="F1788" s="136">
        <v>0</v>
      </c>
      <c r="G1788" s="135">
        <v>38.96</v>
      </c>
      <c r="H1788" s="136">
        <v>0</v>
      </c>
    </row>
    <row r="1789" spans="1:8" x14ac:dyDescent="0.25">
      <c r="A1789" s="133" t="s">
        <v>7353</v>
      </c>
      <c r="B1789" s="134">
        <v>91692</v>
      </c>
      <c r="C1789" s="126" t="s">
        <v>222</v>
      </c>
      <c r="D1789" s="134" t="s">
        <v>146</v>
      </c>
      <c r="E1789" s="135">
        <v>30.42</v>
      </c>
      <c r="F1789" s="136">
        <v>0</v>
      </c>
      <c r="G1789" s="135">
        <v>40.090000000000003</v>
      </c>
      <c r="H1789" s="136">
        <v>0</v>
      </c>
    </row>
    <row r="1790" spans="1:8" x14ac:dyDescent="0.25">
      <c r="A1790" s="133" t="s">
        <v>7353</v>
      </c>
      <c r="B1790" s="134">
        <v>102929</v>
      </c>
      <c r="C1790" s="126" t="s">
        <v>7421</v>
      </c>
      <c r="D1790" s="134" t="s">
        <v>261</v>
      </c>
      <c r="E1790" s="135">
        <v>0</v>
      </c>
      <c r="F1790" s="136"/>
      <c r="G1790" s="135">
        <v>0</v>
      </c>
      <c r="H1790" s="136"/>
    </row>
    <row r="1791" spans="1:8" x14ac:dyDescent="0.25">
      <c r="A1791" s="133" t="s">
        <v>7353</v>
      </c>
      <c r="B1791" s="134">
        <v>102928</v>
      </c>
      <c r="C1791" s="126" t="s">
        <v>7422</v>
      </c>
      <c r="D1791" s="134" t="s">
        <v>146</v>
      </c>
      <c r="E1791" s="135">
        <v>0</v>
      </c>
      <c r="F1791" s="136"/>
      <c r="G1791" s="135">
        <v>0</v>
      </c>
      <c r="H1791" s="136"/>
    </row>
    <row r="1792" spans="1:8" x14ac:dyDescent="0.25">
      <c r="A1792" s="133" t="s">
        <v>7353</v>
      </c>
      <c r="B1792" s="134">
        <v>95140</v>
      </c>
      <c r="C1792" s="126" t="s">
        <v>353</v>
      </c>
      <c r="D1792" s="134" t="s">
        <v>261</v>
      </c>
      <c r="E1792" s="135">
        <v>0.04</v>
      </c>
      <c r="F1792" s="136">
        <v>0</v>
      </c>
      <c r="G1792" s="135">
        <v>0.04</v>
      </c>
      <c r="H1792" s="136">
        <v>0</v>
      </c>
    </row>
    <row r="1793" spans="1:8" x14ac:dyDescent="0.25">
      <c r="A1793" s="133" t="s">
        <v>7353</v>
      </c>
      <c r="B1793" s="134">
        <v>95139</v>
      </c>
      <c r="C1793" s="126" t="s">
        <v>240</v>
      </c>
      <c r="D1793" s="134" t="s">
        <v>146</v>
      </c>
      <c r="E1793" s="135">
        <v>0.06</v>
      </c>
      <c r="F1793" s="136">
        <v>0</v>
      </c>
      <c r="G1793" s="135">
        <v>0.06</v>
      </c>
      <c r="H1793" s="136">
        <v>0</v>
      </c>
    </row>
    <row r="1794" spans="1:8" x14ac:dyDescent="0.25">
      <c r="A1794" s="133" t="s">
        <v>7353</v>
      </c>
      <c r="B1794" s="134">
        <v>89027</v>
      </c>
      <c r="C1794" s="126" t="s">
        <v>4747</v>
      </c>
      <c r="D1794" s="134" t="s">
        <v>261</v>
      </c>
      <c r="E1794" s="135">
        <v>5.14</v>
      </c>
      <c r="F1794" s="136">
        <v>1</v>
      </c>
      <c r="G1794" s="135">
        <v>5.14</v>
      </c>
      <c r="H1794" s="136">
        <v>0</v>
      </c>
    </row>
    <row r="1795" spans="1:8" x14ac:dyDescent="0.25">
      <c r="A1795" s="133" t="s">
        <v>7353</v>
      </c>
      <c r="B1795" s="134">
        <v>89028</v>
      </c>
      <c r="C1795" s="126" t="s">
        <v>4725</v>
      </c>
      <c r="D1795" s="134" t="s">
        <v>146</v>
      </c>
      <c r="E1795" s="135">
        <v>178.79</v>
      </c>
      <c r="F1795" s="136">
        <v>5.5500000000000001E-2</v>
      </c>
      <c r="G1795" s="135">
        <v>180.51</v>
      </c>
      <c r="H1795" s="136">
        <v>0</v>
      </c>
    </row>
    <row r="1796" spans="1:8" x14ac:dyDescent="0.25">
      <c r="A1796" s="133" t="s">
        <v>7353</v>
      </c>
      <c r="B1796" s="134">
        <v>7031</v>
      </c>
      <c r="C1796" s="126" t="s">
        <v>4741</v>
      </c>
      <c r="D1796" s="134" t="s">
        <v>261</v>
      </c>
      <c r="E1796" s="135">
        <v>6.33</v>
      </c>
      <c r="F1796" s="136">
        <v>1</v>
      </c>
      <c r="G1796" s="135">
        <v>6.33</v>
      </c>
      <c r="H1796" s="136">
        <v>0</v>
      </c>
    </row>
    <row r="1797" spans="1:8" x14ac:dyDescent="0.25">
      <c r="A1797" s="133" t="s">
        <v>7353</v>
      </c>
      <c r="B1797" s="134">
        <v>7030</v>
      </c>
      <c r="C1797" s="126" t="s">
        <v>4719</v>
      </c>
      <c r="D1797" s="134" t="s">
        <v>146</v>
      </c>
      <c r="E1797" s="135">
        <v>265.52</v>
      </c>
      <c r="F1797" s="136">
        <v>4.5999999999999999E-2</v>
      </c>
      <c r="G1797" s="135">
        <v>268.08999999999997</v>
      </c>
      <c r="H1797" s="136">
        <v>0</v>
      </c>
    </row>
    <row r="1798" spans="1:8" x14ac:dyDescent="0.25">
      <c r="A1798" s="133" t="s">
        <v>7353</v>
      </c>
      <c r="B1798" s="134">
        <v>102947</v>
      </c>
      <c r="C1798" s="126" t="s">
        <v>7423</v>
      </c>
      <c r="D1798" s="134" t="s">
        <v>261</v>
      </c>
      <c r="E1798" s="135">
        <v>0</v>
      </c>
      <c r="F1798" s="136"/>
      <c r="G1798" s="135">
        <v>0</v>
      </c>
      <c r="H1798" s="136"/>
    </row>
    <row r="1799" spans="1:8" x14ac:dyDescent="0.25">
      <c r="A1799" s="133" t="s">
        <v>7353</v>
      </c>
      <c r="B1799" s="134">
        <v>102946</v>
      </c>
      <c r="C1799" s="126" t="s">
        <v>7424</v>
      </c>
      <c r="D1799" s="134" t="s">
        <v>146</v>
      </c>
      <c r="E1799" s="135">
        <v>0</v>
      </c>
      <c r="F1799" s="136"/>
      <c r="G1799" s="135">
        <v>0</v>
      </c>
      <c r="H1799" s="136"/>
    </row>
    <row r="1800" spans="1:8" x14ac:dyDescent="0.25">
      <c r="A1800" s="133" t="s">
        <v>7353</v>
      </c>
      <c r="B1800" s="134">
        <v>104092</v>
      </c>
      <c r="C1800" s="126" t="s">
        <v>371</v>
      </c>
      <c r="D1800" s="134" t="s">
        <v>261</v>
      </c>
      <c r="E1800" s="135">
        <v>7.0000000000000007E-2</v>
      </c>
      <c r="F1800" s="136">
        <v>0</v>
      </c>
      <c r="G1800" s="135">
        <v>7.0000000000000007E-2</v>
      </c>
      <c r="H1800" s="136">
        <v>0</v>
      </c>
    </row>
    <row r="1801" spans="1:8" x14ac:dyDescent="0.25">
      <c r="A1801" s="133" t="s">
        <v>7353</v>
      </c>
      <c r="B1801" s="134">
        <v>104091</v>
      </c>
      <c r="C1801" s="126" t="s">
        <v>258</v>
      </c>
      <c r="D1801" s="134" t="s">
        <v>146</v>
      </c>
      <c r="E1801" s="135">
        <v>0.88</v>
      </c>
      <c r="F1801" s="136">
        <v>0</v>
      </c>
      <c r="G1801" s="135">
        <v>0.68</v>
      </c>
      <c r="H1801" s="136">
        <v>0</v>
      </c>
    </row>
    <row r="1802" spans="1:8" x14ac:dyDescent="0.25">
      <c r="A1802" s="133" t="s">
        <v>7353</v>
      </c>
      <c r="B1802" s="134">
        <v>104098</v>
      </c>
      <c r="C1802" s="126" t="s">
        <v>372</v>
      </c>
      <c r="D1802" s="134" t="s">
        <v>261</v>
      </c>
      <c r="E1802" s="135">
        <v>0.11</v>
      </c>
      <c r="F1802" s="136">
        <v>0</v>
      </c>
      <c r="G1802" s="135">
        <v>0.11</v>
      </c>
      <c r="H1802" s="136">
        <v>0</v>
      </c>
    </row>
    <row r="1803" spans="1:8" x14ac:dyDescent="0.25">
      <c r="A1803" s="133" t="s">
        <v>7353</v>
      </c>
      <c r="B1803" s="134">
        <v>104097</v>
      </c>
      <c r="C1803" s="126" t="s">
        <v>259</v>
      </c>
      <c r="D1803" s="134" t="s">
        <v>146</v>
      </c>
      <c r="E1803" s="135">
        <v>1.24</v>
      </c>
      <c r="F1803" s="136">
        <v>0</v>
      </c>
      <c r="G1803" s="135">
        <v>0.96</v>
      </c>
      <c r="H1803" s="136">
        <v>0</v>
      </c>
    </row>
    <row r="1804" spans="1:8" x14ac:dyDescent="0.25">
      <c r="A1804" s="133" t="s">
        <v>7353</v>
      </c>
      <c r="B1804" s="134">
        <v>102905</v>
      </c>
      <c r="C1804" s="126" t="s">
        <v>14120</v>
      </c>
      <c r="D1804" s="134" t="s">
        <v>261</v>
      </c>
      <c r="E1804" s="135">
        <v>0</v>
      </c>
      <c r="F1804" s="136"/>
      <c r="G1804" s="135">
        <v>0</v>
      </c>
      <c r="H1804" s="136"/>
    </row>
    <row r="1805" spans="1:8" x14ac:dyDescent="0.25">
      <c r="A1805" s="133" t="s">
        <v>7353</v>
      </c>
      <c r="B1805" s="134">
        <v>102904</v>
      </c>
      <c r="C1805" s="126" t="s">
        <v>14121</v>
      </c>
      <c r="D1805" s="134" t="s">
        <v>146</v>
      </c>
      <c r="E1805" s="135">
        <v>0</v>
      </c>
      <c r="F1805" s="136"/>
      <c r="G1805" s="135">
        <v>0</v>
      </c>
      <c r="H1805" s="136"/>
    </row>
    <row r="1806" spans="1:8" x14ac:dyDescent="0.25">
      <c r="A1806" s="133" t="s">
        <v>7353</v>
      </c>
      <c r="B1806" s="134">
        <v>89031</v>
      </c>
      <c r="C1806" s="126" t="s">
        <v>302</v>
      </c>
      <c r="D1806" s="134" t="s">
        <v>261</v>
      </c>
      <c r="E1806" s="135">
        <v>76.819999999999993</v>
      </c>
      <c r="F1806" s="136">
        <v>0.62549999999999994</v>
      </c>
      <c r="G1806" s="135">
        <v>86.89</v>
      </c>
      <c r="H1806" s="136">
        <v>0</v>
      </c>
    </row>
    <row r="1807" spans="1:8" x14ac:dyDescent="0.25">
      <c r="A1807" s="133" t="s">
        <v>7353</v>
      </c>
      <c r="B1807" s="134">
        <v>89032</v>
      </c>
      <c r="C1807" s="126" t="s">
        <v>190</v>
      </c>
      <c r="D1807" s="134" t="s">
        <v>146</v>
      </c>
      <c r="E1807" s="135">
        <v>198.17</v>
      </c>
      <c r="F1807" s="136">
        <v>0.54349999999999998</v>
      </c>
      <c r="G1807" s="135">
        <v>208.86</v>
      </c>
      <c r="H1807" s="136">
        <v>0</v>
      </c>
    </row>
    <row r="1808" spans="1:8" x14ac:dyDescent="0.25">
      <c r="A1808" s="133" t="s">
        <v>7353</v>
      </c>
      <c r="B1808" s="134">
        <v>88844</v>
      </c>
      <c r="C1808" s="126" t="s">
        <v>300</v>
      </c>
      <c r="D1808" s="134" t="s">
        <v>261</v>
      </c>
      <c r="E1808" s="135">
        <v>79.069999999999993</v>
      </c>
      <c r="F1808" s="136">
        <v>0.6361</v>
      </c>
      <c r="G1808" s="135">
        <v>89.14</v>
      </c>
      <c r="H1808" s="136">
        <v>0</v>
      </c>
    </row>
    <row r="1809" spans="1:8" x14ac:dyDescent="0.25">
      <c r="A1809" s="133" t="s">
        <v>7353</v>
      </c>
      <c r="B1809" s="134">
        <v>88843</v>
      </c>
      <c r="C1809" s="126" t="s">
        <v>188</v>
      </c>
      <c r="D1809" s="134" t="s">
        <v>146</v>
      </c>
      <c r="E1809" s="135">
        <v>218.68</v>
      </c>
      <c r="F1809" s="136">
        <v>0.51549999999999996</v>
      </c>
      <c r="G1809" s="135">
        <v>229.53</v>
      </c>
      <c r="H1809" s="136">
        <v>0</v>
      </c>
    </row>
    <row r="1810" spans="1:8" x14ac:dyDescent="0.25">
      <c r="A1810" s="133" t="s">
        <v>7353</v>
      </c>
      <c r="B1810" s="134">
        <v>5853</v>
      </c>
      <c r="C1810" s="126" t="s">
        <v>272</v>
      </c>
      <c r="D1810" s="134" t="s">
        <v>261</v>
      </c>
      <c r="E1810" s="135">
        <v>91.08</v>
      </c>
      <c r="F1810" s="136">
        <v>0.68410000000000004</v>
      </c>
      <c r="G1810" s="135">
        <v>101.15</v>
      </c>
      <c r="H1810" s="136">
        <v>0</v>
      </c>
    </row>
    <row r="1811" spans="1:8" x14ac:dyDescent="0.25">
      <c r="A1811" s="133" t="s">
        <v>7353</v>
      </c>
      <c r="B1811" s="134">
        <v>5851</v>
      </c>
      <c r="C1811" s="126" t="s">
        <v>159</v>
      </c>
      <c r="D1811" s="134" t="s">
        <v>146</v>
      </c>
      <c r="E1811" s="135">
        <v>261.01</v>
      </c>
      <c r="F1811" s="136">
        <v>0.53500000000000003</v>
      </c>
      <c r="G1811" s="135">
        <v>272.02</v>
      </c>
      <c r="H1811" s="136">
        <v>0</v>
      </c>
    </row>
    <row r="1812" spans="1:8" x14ac:dyDescent="0.25">
      <c r="A1812" s="133" t="s">
        <v>7353</v>
      </c>
      <c r="B1812" s="134">
        <v>5849</v>
      </c>
      <c r="C1812" s="126" t="s">
        <v>271</v>
      </c>
      <c r="D1812" s="134" t="s">
        <v>261</v>
      </c>
      <c r="E1812" s="135">
        <v>90.7</v>
      </c>
      <c r="F1812" s="136">
        <v>0.68279999999999996</v>
      </c>
      <c r="G1812" s="135">
        <v>100.77</v>
      </c>
      <c r="H1812" s="136">
        <v>0</v>
      </c>
    </row>
    <row r="1813" spans="1:8" x14ac:dyDescent="0.25">
      <c r="A1813" s="133" t="s">
        <v>7353</v>
      </c>
      <c r="B1813" s="134">
        <v>5847</v>
      </c>
      <c r="C1813" s="126" t="s">
        <v>158</v>
      </c>
      <c r="D1813" s="134" t="s">
        <v>146</v>
      </c>
      <c r="E1813" s="135">
        <v>272.52</v>
      </c>
      <c r="F1813" s="136">
        <v>0.50929999999999997</v>
      </c>
      <c r="G1813" s="135">
        <v>283.64999999999998</v>
      </c>
      <c r="H1813" s="136">
        <v>0</v>
      </c>
    </row>
    <row r="1814" spans="1:8" x14ac:dyDescent="0.25">
      <c r="A1814" s="133" t="s">
        <v>7353</v>
      </c>
      <c r="B1814" s="134">
        <v>5857</v>
      </c>
      <c r="C1814" s="126" t="s">
        <v>273</v>
      </c>
      <c r="D1814" s="134" t="s">
        <v>261</v>
      </c>
      <c r="E1814" s="135">
        <v>232.89</v>
      </c>
      <c r="F1814" s="136">
        <v>0.87649999999999995</v>
      </c>
      <c r="G1814" s="135">
        <v>242.96</v>
      </c>
      <c r="H1814" s="136">
        <v>0</v>
      </c>
    </row>
    <row r="1815" spans="1:8" x14ac:dyDescent="0.25">
      <c r="A1815" s="133" t="s">
        <v>7353</v>
      </c>
      <c r="B1815" s="134">
        <v>5855</v>
      </c>
      <c r="C1815" s="126" t="s">
        <v>160</v>
      </c>
      <c r="D1815" s="134" t="s">
        <v>146</v>
      </c>
      <c r="E1815" s="135">
        <v>700.39</v>
      </c>
      <c r="F1815" s="136">
        <v>0.65310000000000001</v>
      </c>
      <c r="G1815" s="135">
        <v>712.64</v>
      </c>
      <c r="H1815" s="136">
        <v>0</v>
      </c>
    </row>
    <row r="1816" spans="1:8" x14ac:dyDescent="0.25">
      <c r="A1816" s="133" t="s">
        <v>7353</v>
      </c>
      <c r="B1816" s="134">
        <v>96021</v>
      </c>
      <c r="C1816" s="126" t="s">
        <v>363</v>
      </c>
      <c r="D1816" s="134" t="s">
        <v>261</v>
      </c>
      <c r="E1816" s="135">
        <v>57.58</v>
      </c>
      <c r="F1816" s="136">
        <v>0.50029999999999997</v>
      </c>
      <c r="G1816" s="135">
        <v>67.650000000000006</v>
      </c>
      <c r="H1816" s="136">
        <v>0</v>
      </c>
    </row>
    <row r="1817" spans="1:8" x14ac:dyDescent="0.25">
      <c r="A1817" s="133" t="s">
        <v>7353</v>
      </c>
      <c r="B1817" s="134">
        <v>96020</v>
      </c>
      <c r="C1817" s="126" t="s">
        <v>250</v>
      </c>
      <c r="D1817" s="134" t="s">
        <v>146</v>
      </c>
      <c r="E1817" s="135">
        <v>177.93</v>
      </c>
      <c r="F1817" s="136">
        <v>0.30159999999999998</v>
      </c>
      <c r="G1817" s="135">
        <v>188.97</v>
      </c>
      <c r="H1817" s="136">
        <v>0</v>
      </c>
    </row>
    <row r="1818" spans="1:8" x14ac:dyDescent="0.25">
      <c r="A1818" s="133" t="s">
        <v>7353</v>
      </c>
      <c r="B1818" s="134">
        <v>96014</v>
      </c>
      <c r="C1818" s="126" t="s">
        <v>362</v>
      </c>
      <c r="D1818" s="134" t="s">
        <v>261</v>
      </c>
      <c r="E1818" s="135">
        <v>57.85</v>
      </c>
      <c r="F1818" s="136">
        <v>0.50270000000000004</v>
      </c>
      <c r="G1818" s="135">
        <v>67.92</v>
      </c>
      <c r="H1818" s="136">
        <v>0</v>
      </c>
    </row>
    <row r="1819" spans="1:8" x14ac:dyDescent="0.25">
      <c r="A1819" s="133" t="s">
        <v>7353</v>
      </c>
      <c r="B1819" s="134">
        <v>96013</v>
      </c>
      <c r="C1819" s="126" t="s">
        <v>249</v>
      </c>
      <c r="D1819" s="134" t="s">
        <v>146</v>
      </c>
      <c r="E1819" s="135">
        <v>178.43</v>
      </c>
      <c r="F1819" s="136">
        <v>0.30349999999999999</v>
      </c>
      <c r="G1819" s="135">
        <v>189.47</v>
      </c>
      <c r="H1819" s="136">
        <v>0</v>
      </c>
    </row>
    <row r="1820" spans="1:8" x14ac:dyDescent="0.25">
      <c r="A1820" s="133" t="s">
        <v>7353</v>
      </c>
      <c r="B1820" s="134">
        <v>96029</v>
      </c>
      <c r="C1820" s="126" t="s">
        <v>364</v>
      </c>
      <c r="D1820" s="134" t="s">
        <v>261</v>
      </c>
      <c r="E1820" s="135">
        <v>51.04</v>
      </c>
      <c r="F1820" s="136">
        <v>0.43630000000000002</v>
      </c>
      <c r="G1820" s="135">
        <v>61.11</v>
      </c>
      <c r="H1820" s="136">
        <v>0</v>
      </c>
    </row>
    <row r="1821" spans="1:8" x14ac:dyDescent="0.25">
      <c r="A1821" s="133" t="s">
        <v>7353</v>
      </c>
      <c r="B1821" s="134">
        <v>96028</v>
      </c>
      <c r="C1821" s="126" t="s">
        <v>251</v>
      </c>
      <c r="D1821" s="134" t="s">
        <v>146</v>
      </c>
      <c r="E1821" s="135">
        <v>136.79</v>
      </c>
      <c r="F1821" s="136">
        <v>0.30320000000000003</v>
      </c>
      <c r="G1821" s="135">
        <v>147.54</v>
      </c>
      <c r="H1821" s="136">
        <v>0</v>
      </c>
    </row>
    <row r="1822" spans="1:8" x14ac:dyDescent="0.25">
      <c r="A1822" s="133" t="s">
        <v>7353</v>
      </c>
      <c r="B1822" s="134">
        <v>96155</v>
      </c>
      <c r="C1822" s="126" t="s">
        <v>366</v>
      </c>
      <c r="D1822" s="134" t="s">
        <v>261</v>
      </c>
      <c r="E1822" s="135">
        <v>51.31</v>
      </c>
      <c r="F1822" s="136">
        <v>0.43930000000000002</v>
      </c>
      <c r="G1822" s="135">
        <v>61.38</v>
      </c>
      <c r="H1822" s="136">
        <v>0</v>
      </c>
    </row>
    <row r="1823" spans="1:8" x14ac:dyDescent="0.25">
      <c r="A1823" s="133" t="s">
        <v>7353</v>
      </c>
      <c r="B1823" s="134">
        <v>96157</v>
      </c>
      <c r="C1823" s="126" t="s">
        <v>253</v>
      </c>
      <c r="D1823" s="134" t="s">
        <v>146</v>
      </c>
      <c r="E1823" s="135">
        <v>137.29</v>
      </c>
      <c r="F1823" s="136">
        <v>0.30580000000000002</v>
      </c>
      <c r="G1823" s="135">
        <v>148.04</v>
      </c>
      <c r="H1823" s="136">
        <v>0</v>
      </c>
    </row>
    <row r="1824" spans="1:8" x14ac:dyDescent="0.25">
      <c r="A1824" s="133" t="s">
        <v>7353</v>
      </c>
      <c r="B1824" s="134">
        <v>5845</v>
      </c>
      <c r="C1824" s="126" t="s">
        <v>270</v>
      </c>
      <c r="D1824" s="134" t="s">
        <v>261</v>
      </c>
      <c r="E1824" s="135">
        <v>53.24</v>
      </c>
      <c r="F1824" s="136">
        <v>0.45960000000000001</v>
      </c>
      <c r="G1824" s="135">
        <v>63.31</v>
      </c>
      <c r="H1824" s="136">
        <v>0</v>
      </c>
    </row>
    <row r="1825" spans="1:8" x14ac:dyDescent="0.25">
      <c r="A1825" s="133" t="s">
        <v>7353</v>
      </c>
      <c r="B1825" s="134">
        <v>5843</v>
      </c>
      <c r="C1825" s="126" t="s">
        <v>157</v>
      </c>
      <c r="D1825" s="134" t="s">
        <v>146</v>
      </c>
      <c r="E1825" s="135">
        <v>169.82</v>
      </c>
      <c r="F1825" s="136">
        <v>0.26819999999999999</v>
      </c>
      <c r="G1825" s="135">
        <v>180.86</v>
      </c>
      <c r="H1825" s="136">
        <v>0</v>
      </c>
    </row>
    <row r="1826" spans="1:8" x14ac:dyDescent="0.25">
      <c r="A1826" s="133" t="s">
        <v>7353</v>
      </c>
      <c r="B1826" s="134">
        <v>89036</v>
      </c>
      <c r="C1826" s="126" t="s">
        <v>303</v>
      </c>
      <c r="D1826" s="134" t="s">
        <v>261</v>
      </c>
      <c r="E1826" s="135">
        <v>46.67</v>
      </c>
      <c r="F1826" s="136">
        <v>0.38350000000000001</v>
      </c>
      <c r="G1826" s="135">
        <v>56.74</v>
      </c>
      <c r="H1826" s="136">
        <v>0</v>
      </c>
    </row>
    <row r="1827" spans="1:8" x14ac:dyDescent="0.25">
      <c r="A1827" s="133" t="s">
        <v>7353</v>
      </c>
      <c r="B1827" s="134">
        <v>89035</v>
      </c>
      <c r="C1827" s="126" t="s">
        <v>191</v>
      </c>
      <c r="D1827" s="134" t="s">
        <v>146</v>
      </c>
      <c r="E1827" s="135">
        <v>128.65</v>
      </c>
      <c r="F1827" s="136">
        <v>0.25919999999999999</v>
      </c>
      <c r="G1827" s="135">
        <v>139.4</v>
      </c>
      <c r="H1827" s="136">
        <v>0</v>
      </c>
    </row>
    <row r="1828" spans="1:8" x14ac:dyDescent="0.25">
      <c r="A1828" s="133" t="s">
        <v>7353</v>
      </c>
      <c r="B1828" s="134">
        <v>102911</v>
      </c>
      <c r="C1828" s="126" t="s">
        <v>7425</v>
      </c>
      <c r="D1828" s="134" t="s">
        <v>261</v>
      </c>
      <c r="E1828" s="135">
        <v>0</v>
      </c>
      <c r="F1828" s="136"/>
      <c r="G1828" s="135">
        <v>0</v>
      </c>
      <c r="H1828" s="136"/>
    </row>
    <row r="1829" spans="1:8" x14ac:dyDescent="0.25">
      <c r="A1829" s="133" t="s">
        <v>7353</v>
      </c>
      <c r="B1829" s="134">
        <v>102910</v>
      </c>
      <c r="C1829" s="126" t="s">
        <v>7426</v>
      </c>
      <c r="D1829" s="134" t="s">
        <v>146</v>
      </c>
      <c r="E1829" s="135">
        <v>0</v>
      </c>
      <c r="F1829" s="136"/>
      <c r="G1829" s="135">
        <v>0</v>
      </c>
      <c r="H1829" s="136"/>
    </row>
    <row r="1830" spans="1:8" x14ac:dyDescent="0.25">
      <c r="A1830" s="133" t="s">
        <v>7353</v>
      </c>
      <c r="B1830" s="134">
        <v>93440</v>
      </c>
      <c r="C1830" s="126" t="s">
        <v>4758</v>
      </c>
      <c r="D1830" s="134" t="s">
        <v>261</v>
      </c>
      <c r="E1830" s="135">
        <v>135.04</v>
      </c>
      <c r="F1830" s="136">
        <v>8.9700000000000002E-2</v>
      </c>
      <c r="G1830" s="135">
        <v>182.74</v>
      </c>
      <c r="H1830" s="136">
        <v>0</v>
      </c>
    </row>
    <row r="1831" spans="1:8" x14ac:dyDescent="0.25">
      <c r="A1831" s="133" t="s">
        <v>7353</v>
      </c>
      <c r="B1831" s="134">
        <v>93439</v>
      </c>
      <c r="C1831" s="126" t="s">
        <v>4736</v>
      </c>
      <c r="D1831" s="134" t="s">
        <v>146</v>
      </c>
      <c r="E1831" s="135">
        <v>256.10000000000002</v>
      </c>
      <c r="F1831" s="136">
        <v>8.6800000000000002E-2</v>
      </c>
      <c r="G1831" s="135">
        <v>304.92</v>
      </c>
      <c r="H1831" s="136">
        <v>0</v>
      </c>
    </row>
    <row r="1832" spans="1:8" x14ac:dyDescent="0.25">
      <c r="A1832" s="133" t="s">
        <v>7353</v>
      </c>
      <c r="B1832" s="134">
        <v>100648</v>
      </c>
      <c r="C1832" s="126" t="s">
        <v>370</v>
      </c>
      <c r="D1832" s="134" t="s">
        <v>261</v>
      </c>
      <c r="E1832" s="135">
        <v>601.22</v>
      </c>
      <c r="F1832" s="136">
        <v>0.93389999999999995</v>
      </c>
      <c r="G1832" s="135">
        <v>609.12</v>
      </c>
      <c r="H1832" s="136">
        <v>0</v>
      </c>
    </row>
    <row r="1833" spans="1:8" x14ac:dyDescent="0.25">
      <c r="A1833" s="133" t="s">
        <v>7353</v>
      </c>
      <c r="B1833" s="134">
        <v>100647</v>
      </c>
      <c r="C1833" s="126" t="s">
        <v>256</v>
      </c>
      <c r="D1833" s="134" t="s">
        <v>146</v>
      </c>
      <c r="E1833" s="135">
        <v>6587.54</v>
      </c>
      <c r="F1833" s="136">
        <v>0.1865</v>
      </c>
      <c r="G1833" s="135">
        <v>6649.44</v>
      </c>
      <c r="H1833" s="136">
        <v>0</v>
      </c>
    </row>
    <row r="1834" spans="1:8" x14ac:dyDescent="0.25">
      <c r="A1834" s="133" t="s">
        <v>7353</v>
      </c>
      <c r="B1834" s="134">
        <v>5829</v>
      </c>
      <c r="C1834" s="126" t="s">
        <v>267</v>
      </c>
      <c r="D1834" s="134" t="s">
        <v>261</v>
      </c>
      <c r="E1834" s="135">
        <v>165.52</v>
      </c>
      <c r="F1834" s="136">
        <v>0.25729999999999997</v>
      </c>
      <c r="G1834" s="135">
        <v>213.22</v>
      </c>
      <c r="H1834" s="136">
        <v>0</v>
      </c>
    </row>
    <row r="1835" spans="1:8" x14ac:dyDescent="0.25">
      <c r="A1835" s="133" t="s">
        <v>7353</v>
      </c>
      <c r="B1835" s="134">
        <v>5823</v>
      </c>
      <c r="C1835" s="126" t="s">
        <v>153</v>
      </c>
      <c r="D1835" s="134" t="s">
        <v>146</v>
      </c>
      <c r="E1835" s="135">
        <v>226.84</v>
      </c>
      <c r="F1835" s="136">
        <v>0.3448</v>
      </c>
      <c r="G1835" s="135">
        <v>267.39999999999998</v>
      </c>
      <c r="H1835" s="136">
        <v>0</v>
      </c>
    </row>
    <row r="1836" spans="1:8" x14ac:dyDescent="0.25">
      <c r="A1836" s="133" t="s">
        <v>7353</v>
      </c>
      <c r="B1836" s="134">
        <v>5884</v>
      </c>
      <c r="C1836" s="126" t="s">
        <v>278</v>
      </c>
      <c r="D1836" s="134" t="s">
        <v>261</v>
      </c>
      <c r="E1836" s="135">
        <v>59.76</v>
      </c>
      <c r="F1836" s="136">
        <v>0.65210000000000001</v>
      </c>
      <c r="G1836" s="135">
        <v>69.709999999999994</v>
      </c>
      <c r="H1836" s="136">
        <v>0</v>
      </c>
    </row>
    <row r="1837" spans="1:8" x14ac:dyDescent="0.25">
      <c r="A1837" s="133" t="s">
        <v>7353</v>
      </c>
      <c r="B1837" s="134">
        <v>5882</v>
      </c>
      <c r="C1837" s="126" t="s">
        <v>165</v>
      </c>
      <c r="D1837" s="134" t="s">
        <v>146</v>
      </c>
      <c r="E1837" s="135">
        <v>138.77000000000001</v>
      </c>
      <c r="F1837" s="136">
        <v>0.65390000000000004</v>
      </c>
      <c r="G1837" s="135">
        <v>149</v>
      </c>
      <c r="H1837" s="136">
        <v>0</v>
      </c>
    </row>
    <row r="1838" spans="1:8" x14ac:dyDescent="0.25">
      <c r="A1838" s="133" t="s">
        <v>7353</v>
      </c>
      <c r="B1838" s="134">
        <v>100642</v>
      </c>
      <c r="C1838" s="126" t="s">
        <v>369</v>
      </c>
      <c r="D1838" s="134" t="s">
        <v>261</v>
      </c>
      <c r="E1838" s="135">
        <v>304.64</v>
      </c>
      <c r="F1838" s="136">
        <v>0.86950000000000005</v>
      </c>
      <c r="G1838" s="135">
        <v>312.54000000000002</v>
      </c>
      <c r="H1838" s="136">
        <v>0</v>
      </c>
    </row>
    <row r="1839" spans="1:8" x14ac:dyDescent="0.25">
      <c r="A1839" s="133" t="s">
        <v>7353</v>
      </c>
      <c r="B1839" s="134">
        <v>100641</v>
      </c>
      <c r="C1839" s="126" t="s">
        <v>255</v>
      </c>
      <c r="D1839" s="134" t="s">
        <v>146</v>
      </c>
      <c r="E1839" s="135">
        <v>4813.28</v>
      </c>
      <c r="F1839" s="136">
        <v>0.1077</v>
      </c>
      <c r="G1839" s="135">
        <v>4864.38</v>
      </c>
      <c r="H1839" s="136">
        <v>0</v>
      </c>
    </row>
    <row r="1840" spans="1:8" x14ac:dyDescent="0.25">
      <c r="A1840" s="133" t="s">
        <v>7353</v>
      </c>
      <c r="B1840" s="134">
        <v>93434</v>
      </c>
      <c r="C1840" s="126" t="s">
        <v>4757</v>
      </c>
      <c r="D1840" s="134" t="s">
        <v>261</v>
      </c>
      <c r="E1840" s="135">
        <v>338.57</v>
      </c>
      <c r="F1840" s="136">
        <v>0.63690000000000002</v>
      </c>
      <c r="G1840" s="135">
        <v>386.27</v>
      </c>
      <c r="H1840" s="136">
        <v>0</v>
      </c>
    </row>
    <row r="1841" spans="1:8" x14ac:dyDescent="0.25">
      <c r="A1841" s="133" t="s">
        <v>7353</v>
      </c>
      <c r="B1841" s="134">
        <v>93433</v>
      </c>
      <c r="C1841" s="126" t="s">
        <v>4735</v>
      </c>
      <c r="D1841" s="134" t="s">
        <v>146</v>
      </c>
      <c r="E1841" s="135">
        <v>2672.5</v>
      </c>
      <c r="F1841" s="136">
        <v>0.15790000000000001</v>
      </c>
      <c r="G1841" s="135">
        <v>2741.8</v>
      </c>
      <c r="H1841" s="136">
        <v>0</v>
      </c>
    </row>
    <row r="1842" spans="1:8" x14ac:dyDescent="0.25">
      <c r="A1842" s="133" t="s">
        <v>7353</v>
      </c>
      <c r="B1842" s="134">
        <v>95122</v>
      </c>
      <c r="C1842" s="126" t="s">
        <v>351</v>
      </c>
      <c r="D1842" s="134" t="s">
        <v>261</v>
      </c>
      <c r="E1842" s="135">
        <v>221.91</v>
      </c>
      <c r="F1842" s="136">
        <v>0.44600000000000001</v>
      </c>
      <c r="G1842" s="135">
        <v>269.61</v>
      </c>
      <c r="H1842" s="136">
        <v>0</v>
      </c>
    </row>
    <row r="1843" spans="1:8" x14ac:dyDescent="0.25">
      <c r="A1843" s="133" t="s">
        <v>7353</v>
      </c>
      <c r="B1843" s="134">
        <v>95121</v>
      </c>
      <c r="C1843" s="126" t="s">
        <v>237</v>
      </c>
      <c r="D1843" s="134" t="s">
        <v>146</v>
      </c>
      <c r="E1843" s="135">
        <v>373.52</v>
      </c>
      <c r="F1843" s="136">
        <v>0.48659999999999998</v>
      </c>
      <c r="G1843" s="135">
        <v>402.09</v>
      </c>
      <c r="H1843" s="136">
        <v>0</v>
      </c>
    </row>
    <row r="1844" spans="1:8" x14ac:dyDescent="0.25">
      <c r="A1844" s="133" t="s">
        <v>7353</v>
      </c>
      <c r="B1844" s="134">
        <v>103662</v>
      </c>
      <c r="C1844" s="126" t="s">
        <v>7427</v>
      </c>
      <c r="D1844" s="134" t="s">
        <v>261</v>
      </c>
      <c r="E1844" s="135">
        <v>0</v>
      </c>
      <c r="F1844" s="136"/>
      <c r="G1844" s="135">
        <v>0</v>
      </c>
      <c r="H1844" s="136"/>
    </row>
    <row r="1845" spans="1:8" x14ac:dyDescent="0.25">
      <c r="A1845" s="133" t="s">
        <v>7353</v>
      </c>
      <c r="B1845" s="134">
        <v>103661</v>
      </c>
      <c r="C1845" s="126" t="s">
        <v>7428</v>
      </c>
      <c r="D1845" s="134" t="s">
        <v>146</v>
      </c>
      <c r="E1845" s="135">
        <v>0</v>
      </c>
      <c r="F1845" s="136"/>
      <c r="G1845" s="135">
        <v>0</v>
      </c>
      <c r="H1845" s="136"/>
    </row>
    <row r="1846" spans="1:8" x14ac:dyDescent="0.25">
      <c r="A1846" s="133" t="s">
        <v>7353</v>
      </c>
      <c r="B1846" s="134">
        <v>5841</v>
      </c>
      <c r="C1846" s="126" t="s">
        <v>269</v>
      </c>
      <c r="D1846" s="134" t="s">
        <v>261</v>
      </c>
      <c r="E1846" s="135">
        <v>4.8499999999999996</v>
      </c>
      <c r="F1846" s="136">
        <v>1</v>
      </c>
      <c r="G1846" s="135">
        <v>4.8499999999999996</v>
      </c>
      <c r="H1846" s="136">
        <v>0</v>
      </c>
    </row>
    <row r="1847" spans="1:8" x14ac:dyDescent="0.25">
      <c r="A1847" s="133" t="s">
        <v>7353</v>
      </c>
      <c r="B1847" s="134">
        <v>5839</v>
      </c>
      <c r="C1847" s="126" t="s">
        <v>156</v>
      </c>
      <c r="D1847" s="134" t="s">
        <v>146</v>
      </c>
      <c r="E1847" s="135">
        <v>9.65</v>
      </c>
      <c r="F1847" s="136">
        <v>1</v>
      </c>
      <c r="G1847" s="135">
        <v>9.65</v>
      </c>
      <c r="H1847" s="136">
        <v>0</v>
      </c>
    </row>
    <row r="1848" spans="1:8" x14ac:dyDescent="0.25">
      <c r="A1848" s="133" t="s">
        <v>7353</v>
      </c>
      <c r="B1848" s="134">
        <v>90587</v>
      </c>
      <c r="C1848" s="126" t="s">
        <v>312</v>
      </c>
      <c r="D1848" s="134" t="s">
        <v>261</v>
      </c>
      <c r="E1848" s="135">
        <v>0.54</v>
      </c>
      <c r="F1848" s="136">
        <v>1</v>
      </c>
      <c r="G1848" s="135">
        <v>0.54</v>
      </c>
      <c r="H1848" s="136">
        <v>0</v>
      </c>
    </row>
    <row r="1849" spans="1:8" x14ac:dyDescent="0.25">
      <c r="A1849" s="133" t="s">
        <v>7353</v>
      </c>
      <c r="B1849" s="134">
        <v>90586</v>
      </c>
      <c r="C1849" s="126" t="s">
        <v>200</v>
      </c>
      <c r="D1849" s="134" t="s">
        <v>146</v>
      </c>
      <c r="E1849" s="135">
        <v>1.44</v>
      </c>
      <c r="F1849" s="136">
        <v>0.61109999999999998</v>
      </c>
      <c r="G1849" s="135">
        <v>1.28</v>
      </c>
      <c r="H1849" s="136">
        <v>0</v>
      </c>
    </row>
    <row r="1850" spans="1:8" x14ac:dyDescent="0.25">
      <c r="A1850" s="133" t="s">
        <v>7353</v>
      </c>
      <c r="B1850" s="134">
        <v>5837</v>
      </c>
      <c r="C1850" s="126" t="s">
        <v>268</v>
      </c>
      <c r="D1850" s="134" t="s">
        <v>261</v>
      </c>
      <c r="E1850" s="135">
        <v>134.24</v>
      </c>
      <c r="F1850" s="136">
        <v>0.78680000000000005</v>
      </c>
      <c r="G1850" s="135">
        <v>142.25</v>
      </c>
      <c r="H1850" s="136">
        <v>0</v>
      </c>
    </row>
    <row r="1851" spans="1:8" x14ac:dyDescent="0.25">
      <c r="A1851" s="133" t="s">
        <v>7353</v>
      </c>
      <c r="B1851" s="134">
        <v>5835</v>
      </c>
      <c r="C1851" s="126" t="s">
        <v>155</v>
      </c>
      <c r="D1851" s="134" t="s">
        <v>146</v>
      </c>
      <c r="E1851" s="135">
        <v>347.72</v>
      </c>
      <c r="F1851" s="136">
        <v>0.66479999999999995</v>
      </c>
      <c r="G1851" s="135">
        <v>356.62</v>
      </c>
      <c r="H1851" s="136">
        <v>0</v>
      </c>
    </row>
    <row r="1852" spans="1:8" x14ac:dyDescent="0.25">
      <c r="A1852" s="133" t="s">
        <v>7353</v>
      </c>
      <c r="B1852" s="134">
        <v>89257</v>
      </c>
      <c r="C1852" s="126" t="s">
        <v>195</v>
      </c>
      <c r="D1852" s="134" t="s">
        <v>146</v>
      </c>
      <c r="E1852" s="135">
        <v>301.8</v>
      </c>
      <c r="F1852" s="136">
        <v>0.62770000000000004</v>
      </c>
      <c r="G1852" s="135">
        <v>310.66000000000003</v>
      </c>
      <c r="H1852" s="136">
        <v>0</v>
      </c>
    </row>
    <row r="1853" spans="1:8" x14ac:dyDescent="0.25">
      <c r="A1853" s="133" t="s">
        <v>7353</v>
      </c>
      <c r="B1853" s="134">
        <v>89258</v>
      </c>
      <c r="C1853" s="126" t="s">
        <v>308</v>
      </c>
      <c r="D1853" s="134" t="s">
        <v>261</v>
      </c>
      <c r="E1853" s="135">
        <v>115.18</v>
      </c>
      <c r="F1853" s="136">
        <v>0.75149999999999995</v>
      </c>
      <c r="G1853" s="135">
        <v>123.19</v>
      </c>
      <c r="H1853" s="136">
        <v>0</v>
      </c>
    </row>
    <row r="1854" spans="1:8" x14ac:dyDescent="0.25">
      <c r="A1854" s="133" t="s">
        <v>7429</v>
      </c>
      <c r="B1854" s="134">
        <v>97621</v>
      </c>
      <c r="C1854" s="126" t="s">
        <v>7009</v>
      </c>
      <c r="D1854" s="134" t="s">
        <v>1007</v>
      </c>
      <c r="E1854" s="135">
        <v>112.35</v>
      </c>
      <c r="F1854" s="136">
        <v>0</v>
      </c>
      <c r="G1854" s="135">
        <v>164.32</v>
      </c>
      <c r="H1854" s="136">
        <v>0</v>
      </c>
    </row>
    <row r="1855" spans="1:8" x14ac:dyDescent="0.25">
      <c r="A1855" s="133" t="s">
        <v>7429</v>
      </c>
      <c r="B1855" s="134">
        <v>97622</v>
      </c>
      <c r="C1855" s="126" t="s">
        <v>7010</v>
      </c>
      <c r="D1855" s="134" t="s">
        <v>1007</v>
      </c>
      <c r="E1855" s="135">
        <v>54.75</v>
      </c>
      <c r="F1855" s="136">
        <v>0</v>
      </c>
      <c r="G1855" s="135">
        <v>80.08</v>
      </c>
      <c r="H1855" s="136">
        <v>0</v>
      </c>
    </row>
    <row r="1856" spans="1:8" x14ac:dyDescent="0.25">
      <c r="A1856" s="133" t="s">
        <v>7429</v>
      </c>
      <c r="B1856" s="134">
        <v>97623</v>
      </c>
      <c r="C1856" s="126" t="s">
        <v>7011</v>
      </c>
      <c r="D1856" s="134" t="s">
        <v>1007</v>
      </c>
      <c r="E1856" s="135">
        <v>167.75</v>
      </c>
      <c r="F1856" s="136">
        <v>0</v>
      </c>
      <c r="G1856" s="135">
        <v>245.32</v>
      </c>
      <c r="H1856" s="136">
        <v>0</v>
      </c>
    </row>
    <row r="1857" spans="1:8" x14ac:dyDescent="0.25">
      <c r="A1857" s="133" t="s">
        <v>7429</v>
      </c>
      <c r="B1857" s="134">
        <v>97624</v>
      </c>
      <c r="C1857" s="126" t="s">
        <v>7012</v>
      </c>
      <c r="D1857" s="134" t="s">
        <v>1007</v>
      </c>
      <c r="E1857" s="135">
        <v>102.95</v>
      </c>
      <c r="F1857" s="136">
        <v>0</v>
      </c>
      <c r="G1857" s="135">
        <v>150.56</v>
      </c>
      <c r="H1857" s="136">
        <v>0</v>
      </c>
    </row>
    <row r="1858" spans="1:8" x14ac:dyDescent="0.25">
      <c r="A1858" s="133" t="s">
        <v>7429</v>
      </c>
      <c r="B1858" s="134">
        <v>97625</v>
      </c>
      <c r="C1858" s="126" t="s">
        <v>7013</v>
      </c>
      <c r="D1858" s="134" t="s">
        <v>1007</v>
      </c>
      <c r="E1858" s="135">
        <v>49.84</v>
      </c>
      <c r="F1858" s="136">
        <v>0</v>
      </c>
      <c r="G1858" s="135">
        <v>53.86</v>
      </c>
      <c r="H1858" s="136">
        <v>0</v>
      </c>
    </row>
    <row r="1859" spans="1:8" x14ac:dyDescent="0.25">
      <c r="A1859" s="133" t="s">
        <v>7429</v>
      </c>
      <c r="B1859" s="134">
        <v>104791</v>
      </c>
      <c r="C1859" s="126" t="s">
        <v>7055</v>
      </c>
      <c r="D1859" s="134" t="s">
        <v>144</v>
      </c>
      <c r="E1859" s="135">
        <v>6.21</v>
      </c>
      <c r="F1859" s="136">
        <v>0</v>
      </c>
      <c r="G1859" s="135">
        <v>8.51</v>
      </c>
      <c r="H1859" s="136">
        <v>0</v>
      </c>
    </row>
    <row r="1860" spans="1:8" x14ac:dyDescent="0.25">
      <c r="A1860" s="133" t="s">
        <v>7429</v>
      </c>
      <c r="B1860" s="134">
        <v>97631</v>
      </c>
      <c r="C1860" s="126" t="s">
        <v>7018</v>
      </c>
      <c r="D1860" s="134" t="s">
        <v>144</v>
      </c>
      <c r="E1860" s="135">
        <v>11</v>
      </c>
      <c r="F1860" s="136">
        <v>0</v>
      </c>
      <c r="G1860" s="135">
        <v>15.99</v>
      </c>
      <c r="H1860" s="136">
        <v>0</v>
      </c>
    </row>
    <row r="1861" spans="1:8" x14ac:dyDescent="0.25">
      <c r="A1861" s="133" t="s">
        <v>7429</v>
      </c>
      <c r="B1861" s="134">
        <v>97630</v>
      </c>
      <c r="C1861" s="126" t="s">
        <v>7430</v>
      </c>
      <c r="D1861" s="134" t="s">
        <v>1007</v>
      </c>
      <c r="E1861" s="135">
        <v>0</v>
      </c>
      <c r="F1861" s="136"/>
      <c r="G1861" s="135">
        <v>0</v>
      </c>
      <c r="H1861" s="136"/>
    </row>
    <row r="1862" spans="1:8" x14ac:dyDescent="0.25">
      <c r="A1862" s="133" t="s">
        <v>7429</v>
      </c>
      <c r="B1862" s="134">
        <v>104796</v>
      </c>
      <c r="C1862" s="126" t="s">
        <v>7060</v>
      </c>
      <c r="D1862" s="134" t="s">
        <v>22</v>
      </c>
      <c r="E1862" s="135">
        <v>13.97</v>
      </c>
      <c r="F1862" s="136">
        <v>0.1532</v>
      </c>
      <c r="G1862" s="135">
        <v>17.84</v>
      </c>
      <c r="H1862" s="136">
        <v>0</v>
      </c>
    </row>
    <row r="1863" spans="1:8" x14ac:dyDescent="0.25">
      <c r="A1863" s="133" t="s">
        <v>7429</v>
      </c>
      <c r="B1863" s="134">
        <v>97628</v>
      </c>
      <c r="C1863" s="126" t="s">
        <v>7016</v>
      </c>
      <c r="D1863" s="134" t="s">
        <v>1007</v>
      </c>
      <c r="E1863" s="135">
        <v>256.3</v>
      </c>
      <c r="F1863" s="136">
        <v>0</v>
      </c>
      <c r="G1863" s="135">
        <v>374.85</v>
      </c>
      <c r="H1863" s="136">
        <v>0</v>
      </c>
    </row>
    <row r="1864" spans="1:8" x14ac:dyDescent="0.25">
      <c r="A1864" s="133" t="s">
        <v>7429</v>
      </c>
      <c r="B1864" s="134">
        <v>97629</v>
      </c>
      <c r="C1864" s="126" t="s">
        <v>7017</v>
      </c>
      <c r="D1864" s="134" t="s">
        <v>1007</v>
      </c>
      <c r="E1864" s="135">
        <v>88.45</v>
      </c>
      <c r="F1864" s="136">
        <v>0</v>
      </c>
      <c r="G1864" s="135">
        <v>119.13</v>
      </c>
      <c r="H1864" s="136">
        <v>0</v>
      </c>
    </row>
    <row r="1865" spans="1:8" x14ac:dyDescent="0.25">
      <c r="A1865" s="133" t="s">
        <v>7429</v>
      </c>
      <c r="B1865" s="134">
        <v>97626</v>
      </c>
      <c r="C1865" s="126" t="s">
        <v>7014</v>
      </c>
      <c r="D1865" s="134" t="s">
        <v>1007</v>
      </c>
      <c r="E1865" s="135">
        <v>550.33000000000004</v>
      </c>
      <c r="F1865" s="136">
        <v>0</v>
      </c>
      <c r="G1865" s="135">
        <v>804.84</v>
      </c>
      <c r="H1865" s="136">
        <v>0</v>
      </c>
    </row>
    <row r="1866" spans="1:8" x14ac:dyDescent="0.25">
      <c r="A1866" s="133" t="s">
        <v>7429</v>
      </c>
      <c r="B1866" s="134">
        <v>97627</v>
      </c>
      <c r="C1866" s="126" t="s">
        <v>7015</v>
      </c>
      <c r="D1866" s="134" t="s">
        <v>1007</v>
      </c>
      <c r="E1866" s="135">
        <v>189.95</v>
      </c>
      <c r="F1866" s="136">
        <v>0</v>
      </c>
      <c r="G1866" s="135">
        <v>255.81</v>
      </c>
      <c r="H1866" s="136">
        <v>0</v>
      </c>
    </row>
    <row r="1867" spans="1:8" x14ac:dyDescent="0.25">
      <c r="A1867" s="133" t="s">
        <v>7429</v>
      </c>
      <c r="B1867" s="134">
        <v>104789</v>
      </c>
      <c r="C1867" s="126" t="s">
        <v>7053</v>
      </c>
      <c r="D1867" s="134" t="s">
        <v>1007</v>
      </c>
      <c r="E1867" s="135">
        <v>192.71</v>
      </c>
      <c r="F1867" s="136">
        <v>0</v>
      </c>
      <c r="G1867" s="135">
        <v>281.83999999999997</v>
      </c>
      <c r="H1867" s="136">
        <v>0</v>
      </c>
    </row>
    <row r="1868" spans="1:8" x14ac:dyDescent="0.25">
      <c r="A1868" s="133" t="s">
        <v>7429</v>
      </c>
      <c r="B1868" s="134">
        <v>104790</v>
      </c>
      <c r="C1868" s="126" t="s">
        <v>7054</v>
      </c>
      <c r="D1868" s="134" t="s">
        <v>1007</v>
      </c>
      <c r="E1868" s="135">
        <v>113.14</v>
      </c>
      <c r="F1868" s="136">
        <v>0.24610000000000001</v>
      </c>
      <c r="G1868" s="135">
        <v>136.03</v>
      </c>
      <c r="H1868" s="136">
        <v>0</v>
      </c>
    </row>
    <row r="1869" spans="1:8" x14ac:dyDescent="0.25">
      <c r="A1869" s="133" t="s">
        <v>7429</v>
      </c>
      <c r="B1869" s="134">
        <v>97633</v>
      </c>
      <c r="C1869" s="126" t="s">
        <v>7020</v>
      </c>
      <c r="D1869" s="134" t="s">
        <v>144</v>
      </c>
      <c r="E1869" s="135">
        <v>21.98</v>
      </c>
      <c r="F1869" s="136">
        <v>0</v>
      </c>
      <c r="G1869" s="135">
        <v>31.93</v>
      </c>
      <c r="H1869" s="136">
        <v>0</v>
      </c>
    </row>
    <row r="1870" spans="1:8" x14ac:dyDescent="0.25">
      <c r="A1870" s="133" t="s">
        <v>7429</v>
      </c>
      <c r="B1870" s="134">
        <v>97634</v>
      </c>
      <c r="C1870" s="126" t="s">
        <v>7021</v>
      </c>
      <c r="D1870" s="134" t="s">
        <v>144</v>
      </c>
      <c r="E1870" s="135">
        <v>6.9</v>
      </c>
      <c r="F1870" s="136">
        <v>0</v>
      </c>
      <c r="G1870" s="135">
        <v>9.5299999999999994</v>
      </c>
      <c r="H1870" s="136">
        <v>0</v>
      </c>
    </row>
    <row r="1871" spans="1:8" x14ac:dyDescent="0.25">
      <c r="A1871" s="133" t="s">
        <v>7429</v>
      </c>
      <c r="B1871" s="134">
        <v>97632</v>
      </c>
      <c r="C1871" s="126" t="s">
        <v>7019</v>
      </c>
      <c r="D1871" s="134" t="s">
        <v>22</v>
      </c>
      <c r="E1871" s="135">
        <v>2.5099999999999998</v>
      </c>
      <c r="F1871" s="136">
        <v>0</v>
      </c>
      <c r="G1871" s="135">
        <v>3.65</v>
      </c>
      <c r="H1871" s="136">
        <v>0</v>
      </c>
    </row>
    <row r="1872" spans="1:8" x14ac:dyDescent="0.25">
      <c r="A1872" s="133" t="s">
        <v>7429</v>
      </c>
      <c r="B1872" s="134">
        <v>97636</v>
      </c>
      <c r="C1872" s="126" t="s">
        <v>7023</v>
      </c>
      <c r="D1872" s="134" t="s">
        <v>144</v>
      </c>
      <c r="E1872" s="135">
        <v>21.81</v>
      </c>
      <c r="F1872" s="136">
        <v>0</v>
      </c>
      <c r="G1872" s="135">
        <v>26.46</v>
      </c>
      <c r="H1872" s="136">
        <v>0</v>
      </c>
    </row>
    <row r="1873" spans="1:8" x14ac:dyDescent="0.25">
      <c r="A1873" s="133" t="s">
        <v>7429</v>
      </c>
      <c r="B1873" s="134">
        <v>104797</v>
      </c>
      <c r="C1873" s="126" t="s">
        <v>7061</v>
      </c>
      <c r="D1873" s="134" t="s">
        <v>22</v>
      </c>
      <c r="E1873" s="135">
        <v>17.489999999999998</v>
      </c>
      <c r="F1873" s="136">
        <v>0.1532</v>
      </c>
      <c r="G1873" s="135">
        <v>22.32</v>
      </c>
      <c r="H1873" s="136">
        <v>0</v>
      </c>
    </row>
    <row r="1874" spans="1:8" x14ac:dyDescent="0.25">
      <c r="A1874" s="133" t="s">
        <v>7429</v>
      </c>
      <c r="B1874" s="134">
        <v>104803</v>
      </c>
      <c r="C1874" s="126" t="s">
        <v>7067</v>
      </c>
      <c r="D1874" s="134" t="s">
        <v>22</v>
      </c>
      <c r="E1874" s="135">
        <v>4.38</v>
      </c>
      <c r="F1874" s="136">
        <v>0</v>
      </c>
      <c r="G1874" s="135">
        <v>6.32</v>
      </c>
      <c r="H1874" s="136">
        <v>0</v>
      </c>
    </row>
    <row r="1875" spans="1:8" x14ac:dyDescent="0.25">
      <c r="A1875" s="133" t="s">
        <v>7429</v>
      </c>
      <c r="B1875" s="134">
        <v>97664</v>
      </c>
      <c r="C1875" s="126" t="s">
        <v>7050</v>
      </c>
      <c r="D1875" s="134" t="s">
        <v>33</v>
      </c>
      <c r="E1875" s="135">
        <v>1.52</v>
      </c>
      <c r="F1875" s="136">
        <v>0</v>
      </c>
      <c r="G1875" s="135">
        <v>2.29</v>
      </c>
      <c r="H1875" s="136">
        <v>0</v>
      </c>
    </row>
    <row r="1876" spans="1:8" x14ac:dyDescent="0.25">
      <c r="A1876" s="133" t="s">
        <v>7429</v>
      </c>
      <c r="B1876" s="134">
        <v>104801</v>
      </c>
      <c r="C1876" s="126" t="s">
        <v>7065</v>
      </c>
      <c r="D1876" s="134" t="s">
        <v>144</v>
      </c>
      <c r="E1876" s="135">
        <v>13.67</v>
      </c>
      <c r="F1876" s="136">
        <v>0</v>
      </c>
      <c r="G1876" s="135">
        <v>19.5</v>
      </c>
      <c r="H1876" s="136">
        <v>0</v>
      </c>
    </row>
    <row r="1877" spans="1:8" x14ac:dyDescent="0.25">
      <c r="A1877" s="133" t="s">
        <v>7429</v>
      </c>
      <c r="B1877" s="134">
        <v>97661</v>
      </c>
      <c r="C1877" s="126" t="s">
        <v>7047</v>
      </c>
      <c r="D1877" s="134" t="s">
        <v>22</v>
      </c>
      <c r="E1877" s="135">
        <v>0.71</v>
      </c>
      <c r="F1877" s="136">
        <v>0</v>
      </c>
      <c r="G1877" s="135">
        <v>1.05</v>
      </c>
      <c r="H1877" s="136">
        <v>0</v>
      </c>
    </row>
    <row r="1878" spans="1:8" x14ac:dyDescent="0.25">
      <c r="A1878" s="133" t="s">
        <v>7429</v>
      </c>
      <c r="B1878" s="134">
        <v>104794</v>
      </c>
      <c r="C1878" s="126" t="s">
        <v>7058</v>
      </c>
      <c r="D1878" s="134" t="s">
        <v>22</v>
      </c>
      <c r="E1878" s="135">
        <v>0.96</v>
      </c>
      <c r="F1878" s="136">
        <v>0</v>
      </c>
      <c r="G1878" s="135">
        <v>1.43</v>
      </c>
      <c r="H1878" s="136">
        <v>0</v>
      </c>
    </row>
    <row r="1879" spans="1:8" x14ac:dyDescent="0.25">
      <c r="A1879" s="133" t="s">
        <v>7429</v>
      </c>
      <c r="B1879" s="134">
        <v>104795</v>
      </c>
      <c r="C1879" s="126" t="s">
        <v>7059</v>
      </c>
      <c r="D1879" s="134" t="s">
        <v>22</v>
      </c>
      <c r="E1879" s="135">
        <v>1.35</v>
      </c>
      <c r="F1879" s="136">
        <v>0</v>
      </c>
      <c r="G1879" s="135">
        <v>2.0099999999999998</v>
      </c>
      <c r="H1879" s="136">
        <v>0</v>
      </c>
    </row>
    <row r="1880" spans="1:8" x14ac:dyDescent="0.25">
      <c r="A1880" s="133" t="s">
        <v>7429</v>
      </c>
      <c r="B1880" s="134">
        <v>104792</v>
      </c>
      <c r="C1880" s="126" t="s">
        <v>7056</v>
      </c>
      <c r="D1880" s="134" t="s">
        <v>22</v>
      </c>
      <c r="E1880" s="135">
        <v>0.39</v>
      </c>
      <c r="F1880" s="136">
        <v>0</v>
      </c>
      <c r="G1880" s="135">
        <v>0.57999999999999996</v>
      </c>
      <c r="H1880" s="136">
        <v>0</v>
      </c>
    </row>
    <row r="1881" spans="1:8" x14ac:dyDescent="0.25">
      <c r="A1881" s="133" t="s">
        <v>7429</v>
      </c>
      <c r="B1881" s="134">
        <v>104793</v>
      </c>
      <c r="C1881" s="126" t="s">
        <v>7057</v>
      </c>
      <c r="D1881" s="134" t="s">
        <v>22</v>
      </c>
      <c r="E1881" s="135">
        <v>0.54</v>
      </c>
      <c r="F1881" s="136">
        <v>0</v>
      </c>
      <c r="G1881" s="135">
        <v>0.81</v>
      </c>
      <c r="H1881" s="136">
        <v>0</v>
      </c>
    </row>
    <row r="1882" spans="1:8" x14ac:dyDescent="0.25">
      <c r="A1882" s="133" t="s">
        <v>7429</v>
      </c>
      <c r="B1882" s="134">
        <v>104800</v>
      </c>
      <c r="C1882" s="126" t="s">
        <v>7064</v>
      </c>
      <c r="D1882" s="134" t="s">
        <v>22</v>
      </c>
      <c r="E1882" s="135">
        <v>8.91</v>
      </c>
      <c r="F1882" s="136">
        <v>0</v>
      </c>
      <c r="G1882" s="135">
        <v>12.71</v>
      </c>
      <c r="H1882" s="136">
        <v>0</v>
      </c>
    </row>
    <row r="1883" spans="1:8" x14ac:dyDescent="0.25">
      <c r="A1883" s="133" t="s">
        <v>7429</v>
      </c>
      <c r="B1883" s="134">
        <v>97638</v>
      </c>
      <c r="C1883" s="126" t="s">
        <v>7025</v>
      </c>
      <c r="D1883" s="134" t="s">
        <v>144</v>
      </c>
      <c r="E1883" s="135">
        <v>8.52</v>
      </c>
      <c r="F1883" s="136">
        <v>0</v>
      </c>
      <c r="G1883" s="135">
        <v>11.88</v>
      </c>
      <c r="H1883" s="136">
        <v>0</v>
      </c>
    </row>
    <row r="1884" spans="1:8" x14ac:dyDescent="0.25">
      <c r="A1884" s="133" t="s">
        <v>7429</v>
      </c>
      <c r="B1884" s="134">
        <v>97641</v>
      </c>
      <c r="C1884" s="126" t="s">
        <v>7028</v>
      </c>
      <c r="D1884" s="134" t="s">
        <v>144</v>
      </c>
      <c r="E1884" s="135">
        <v>2.91</v>
      </c>
      <c r="F1884" s="136">
        <v>0</v>
      </c>
      <c r="G1884" s="135">
        <v>4.0999999999999996</v>
      </c>
      <c r="H1884" s="136">
        <v>0</v>
      </c>
    </row>
    <row r="1885" spans="1:8" x14ac:dyDescent="0.25">
      <c r="A1885" s="133" t="s">
        <v>7429</v>
      </c>
      <c r="B1885" s="134">
        <v>97640</v>
      </c>
      <c r="C1885" s="126" t="s">
        <v>7027</v>
      </c>
      <c r="D1885" s="134" t="s">
        <v>144</v>
      </c>
      <c r="E1885" s="135">
        <v>1.98</v>
      </c>
      <c r="F1885" s="136">
        <v>0</v>
      </c>
      <c r="G1885" s="135">
        <v>2.77</v>
      </c>
      <c r="H1885" s="136">
        <v>0</v>
      </c>
    </row>
    <row r="1886" spans="1:8" x14ac:dyDescent="0.25">
      <c r="A1886" s="133" t="s">
        <v>7429</v>
      </c>
      <c r="B1886" s="134">
        <v>97660</v>
      </c>
      <c r="C1886" s="126" t="s">
        <v>7046</v>
      </c>
      <c r="D1886" s="134" t="s">
        <v>33</v>
      </c>
      <c r="E1886" s="135">
        <v>0.66</v>
      </c>
      <c r="F1886" s="136">
        <v>0</v>
      </c>
      <c r="G1886" s="135">
        <v>0.99</v>
      </c>
      <c r="H1886" s="136">
        <v>0</v>
      </c>
    </row>
    <row r="1887" spans="1:8" x14ac:dyDescent="0.25">
      <c r="A1887" s="133" t="s">
        <v>7429</v>
      </c>
      <c r="B1887" s="134">
        <v>97645</v>
      </c>
      <c r="C1887" s="126" t="s">
        <v>7032</v>
      </c>
      <c r="D1887" s="134" t="s">
        <v>144</v>
      </c>
      <c r="E1887" s="135">
        <v>23.71</v>
      </c>
      <c r="F1887" s="136">
        <v>0</v>
      </c>
      <c r="G1887" s="135">
        <v>34.369999999999997</v>
      </c>
      <c r="H1887" s="136">
        <v>0</v>
      </c>
    </row>
    <row r="1888" spans="1:8" x14ac:dyDescent="0.25">
      <c r="A1888" s="133" t="s">
        <v>7429</v>
      </c>
      <c r="B1888" s="134">
        <v>97663</v>
      </c>
      <c r="C1888" s="126" t="s">
        <v>7049</v>
      </c>
      <c r="D1888" s="134" t="s">
        <v>33</v>
      </c>
      <c r="E1888" s="135">
        <v>12.23</v>
      </c>
      <c r="F1888" s="136">
        <v>0</v>
      </c>
      <c r="G1888" s="135">
        <v>18.350000000000001</v>
      </c>
      <c r="H1888" s="136">
        <v>0</v>
      </c>
    </row>
    <row r="1889" spans="1:8" x14ac:dyDescent="0.25">
      <c r="A1889" s="133" t="s">
        <v>7429</v>
      </c>
      <c r="B1889" s="134">
        <v>97665</v>
      </c>
      <c r="C1889" s="126" t="s">
        <v>7051</v>
      </c>
      <c r="D1889" s="134" t="s">
        <v>33</v>
      </c>
      <c r="E1889" s="135">
        <v>1.8</v>
      </c>
      <c r="F1889" s="136">
        <v>0</v>
      </c>
      <c r="G1889" s="135">
        <v>2.68</v>
      </c>
      <c r="H1889" s="136">
        <v>0</v>
      </c>
    </row>
    <row r="1890" spans="1:8" x14ac:dyDescent="0.25">
      <c r="A1890" s="133" t="s">
        <v>7429</v>
      </c>
      <c r="B1890" s="134">
        <v>97666</v>
      </c>
      <c r="C1890" s="126" t="s">
        <v>7052</v>
      </c>
      <c r="D1890" s="134" t="s">
        <v>33</v>
      </c>
      <c r="E1890" s="135">
        <v>8.91</v>
      </c>
      <c r="F1890" s="136">
        <v>0</v>
      </c>
      <c r="G1890" s="135">
        <v>13.37</v>
      </c>
      <c r="H1890" s="136">
        <v>0</v>
      </c>
    </row>
    <row r="1891" spans="1:8" x14ac:dyDescent="0.25">
      <c r="A1891" s="133" t="s">
        <v>7429</v>
      </c>
      <c r="B1891" s="134">
        <v>97635</v>
      </c>
      <c r="C1891" s="126" t="s">
        <v>7022</v>
      </c>
      <c r="D1891" s="134" t="s">
        <v>144</v>
      </c>
      <c r="E1891" s="135">
        <v>15.81</v>
      </c>
      <c r="F1891" s="136">
        <v>0</v>
      </c>
      <c r="G1891" s="135">
        <v>23.49</v>
      </c>
      <c r="H1891" s="136">
        <v>0</v>
      </c>
    </row>
    <row r="1892" spans="1:8" x14ac:dyDescent="0.25">
      <c r="A1892" s="133" t="s">
        <v>7429</v>
      </c>
      <c r="B1892" s="134">
        <v>97643</v>
      </c>
      <c r="C1892" s="126" t="s">
        <v>7030</v>
      </c>
      <c r="D1892" s="134" t="s">
        <v>144</v>
      </c>
      <c r="E1892" s="135">
        <v>24.31</v>
      </c>
      <c r="F1892" s="136">
        <v>0</v>
      </c>
      <c r="G1892" s="135">
        <v>35.26</v>
      </c>
      <c r="H1892" s="136">
        <v>0</v>
      </c>
    </row>
    <row r="1893" spans="1:8" x14ac:dyDescent="0.25">
      <c r="A1893" s="133" t="s">
        <v>7429</v>
      </c>
      <c r="B1893" s="134">
        <v>104799</v>
      </c>
      <c r="C1893" s="126" t="s">
        <v>7063</v>
      </c>
      <c r="D1893" s="134" t="s">
        <v>144</v>
      </c>
      <c r="E1893" s="135">
        <v>10.97</v>
      </c>
      <c r="F1893" s="136">
        <v>0</v>
      </c>
      <c r="G1893" s="135">
        <v>15.34</v>
      </c>
      <c r="H1893" s="136">
        <v>0</v>
      </c>
    </row>
    <row r="1894" spans="1:8" x14ac:dyDescent="0.25">
      <c r="A1894" s="133" t="s">
        <v>7429</v>
      </c>
      <c r="B1894" s="134">
        <v>97639</v>
      </c>
      <c r="C1894" s="126" t="s">
        <v>7026</v>
      </c>
      <c r="D1894" s="134" t="s">
        <v>144</v>
      </c>
      <c r="E1894" s="135">
        <v>19.829999999999998</v>
      </c>
      <c r="F1894" s="136">
        <v>0</v>
      </c>
      <c r="G1894" s="135">
        <v>28.74</v>
      </c>
      <c r="H1894" s="136">
        <v>0</v>
      </c>
    </row>
    <row r="1895" spans="1:8" x14ac:dyDescent="0.25">
      <c r="A1895" s="133" t="s">
        <v>7429</v>
      </c>
      <c r="B1895" s="134">
        <v>97644</v>
      </c>
      <c r="C1895" s="126" t="s">
        <v>7031</v>
      </c>
      <c r="D1895" s="134" t="s">
        <v>144</v>
      </c>
      <c r="E1895" s="135">
        <v>9.18</v>
      </c>
      <c r="F1895" s="136">
        <v>0</v>
      </c>
      <c r="G1895" s="135">
        <v>13.31</v>
      </c>
      <c r="H1895" s="136">
        <v>0</v>
      </c>
    </row>
    <row r="1896" spans="1:8" x14ac:dyDescent="0.25">
      <c r="A1896" s="133" t="s">
        <v>7429</v>
      </c>
      <c r="B1896" s="134">
        <v>97648</v>
      </c>
      <c r="C1896" s="126" t="s">
        <v>7034</v>
      </c>
      <c r="D1896" s="134" t="s">
        <v>144</v>
      </c>
      <c r="E1896" s="135">
        <v>1.97</v>
      </c>
      <c r="F1896" s="136">
        <v>0</v>
      </c>
      <c r="G1896" s="135">
        <v>2.86</v>
      </c>
      <c r="H1896" s="136">
        <v>0</v>
      </c>
    </row>
    <row r="1897" spans="1:8" x14ac:dyDescent="0.25">
      <c r="A1897" s="133" t="s">
        <v>7429</v>
      </c>
      <c r="B1897" s="134">
        <v>104798</v>
      </c>
      <c r="C1897" s="126" t="s">
        <v>7062</v>
      </c>
      <c r="D1897" s="134" t="s">
        <v>33</v>
      </c>
      <c r="E1897" s="135">
        <v>13.98</v>
      </c>
      <c r="F1897" s="136">
        <v>0</v>
      </c>
      <c r="G1897" s="135">
        <v>19.54</v>
      </c>
      <c r="H1897" s="136">
        <v>0</v>
      </c>
    </row>
    <row r="1898" spans="1:8" x14ac:dyDescent="0.25">
      <c r="A1898" s="133" t="s">
        <v>7429</v>
      </c>
      <c r="B1898" s="134">
        <v>97637</v>
      </c>
      <c r="C1898" s="126" t="s">
        <v>7024</v>
      </c>
      <c r="D1898" s="134" t="s">
        <v>144</v>
      </c>
      <c r="E1898" s="135">
        <v>2.92</v>
      </c>
      <c r="F1898" s="136">
        <v>0</v>
      </c>
      <c r="G1898" s="135">
        <v>4.08</v>
      </c>
      <c r="H1898" s="136">
        <v>0</v>
      </c>
    </row>
    <row r="1899" spans="1:8" x14ac:dyDescent="0.25">
      <c r="A1899" s="133" t="s">
        <v>7429</v>
      </c>
      <c r="B1899" s="134">
        <v>104802</v>
      </c>
      <c r="C1899" s="126" t="s">
        <v>7066</v>
      </c>
      <c r="D1899" s="134" t="s">
        <v>144</v>
      </c>
      <c r="E1899" s="135">
        <v>9.1</v>
      </c>
      <c r="F1899" s="136">
        <v>0</v>
      </c>
      <c r="G1899" s="135">
        <v>12.97</v>
      </c>
      <c r="H1899" s="136">
        <v>0</v>
      </c>
    </row>
    <row r="1900" spans="1:8" x14ac:dyDescent="0.25">
      <c r="A1900" s="133" t="s">
        <v>7429</v>
      </c>
      <c r="B1900" s="134">
        <v>97647</v>
      </c>
      <c r="C1900" s="126" t="s">
        <v>7033</v>
      </c>
      <c r="D1900" s="134" t="s">
        <v>144</v>
      </c>
      <c r="E1900" s="135">
        <v>3.41</v>
      </c>
      <c r="F1900" s="136">
        <v>0</v>
      </c>
      <c r="G1900" s="135">
        <v>4.97</v>
      </c>
      <c r="H1900" s="136">
        <v>0</v>
      </c>
    </row>
    <row r="1901" spans="1:8" x14ac:dyDescent="0.25">
      <c r="A1901" s="133" t="s">
        <v>7429</v>
      </c>
      <c r="B1901" s="134">
        <v>97649</v>
      </c>
      <c r="C1901" s="126" t="s">
        <v>7035</v>
      </c>
      <c r="D1901" s="134" t="s">
        <v>144</v>
      </c>
      <c r="E1901" s="135">
        <v>4.3899999999999997</v>
      </c>
      <c r="F1901" s="136">
        <v>0.14580000000000001</v>
      </c>
      <c r="G1901" s="135">
        <v>6.04</v>
      </c>
      <c r="H1901" s="136">
        <v>0</v>
      </c>
    </row>
    <row r="1902" spans="1:8" x14ac:dyDescent="0.25">
      <c r="A1902" s="133" t="s">
        <v>7429</v>
      </c>
      <c r="B1902" s="134">
        <v>97652</v>
      </c>
      <c r="C1902" s="126" t="s">
        <v>7038</v>
      </c>
      <c r="D1902" s="134" t="s">
        <v>33</v>
      </c>
      <c r="E1902" s="135">
        <v>182.07</v>
      </c>
      <c r="F1902" s="136">
        <v>0</v>
      </c>
      <c r="G1902" s="135">
        <v>264.77999999999997</v>
      </c>
      <c r="H1902" s="136">
        <v>0</v>
      </c>
    </row>
    <row r="1903" spans="1:8" x14ac:dyDescent="0.25">
      <c r="A1903" s="133" t="s">
        <v>7429</v>
      </c>
      <c r="B1903" s="134">
        <v>97654</v>
      </c>
      <c r="C1903" s="126" t="s">
        <v>7040</v>
      </c>
      <c r="D1903" s="134" t="s">
        <v>33</v>
      </c>
      <c r="E1903" s="135">
        <v>176.73</v>
      </c>
      <c r="F1903" s="136">
        <v>0.5514</v>
      </c>
      <c r="G1903" s="135">
        <v>204.99</v>
      </c>
      <c r="H1903" s="136">
        <v>0</v>
      </c>
    </row>
    <row r="1904" spans="1:8" x14ac:dyDescent="0.25">
      <c r="A1904" s="133" t="s">
        <v>7429</v>
      </c>
      <c r="B1904" s="134">
        <v>97651</v>
      </c>
      <c r="C1904" s="126" t="s">
        <v>7037</v>
      </c>
      <c r="D1904" s="134" t="s">
        <v>33</v>
      </c>
      <c r="E1904" s="135">
        <v>80.319999999999993</v>
      </c>
      <c r="F1904" s="136">
        <v>0</v>
      </c>
      <c r="G1904" s="135">
        <v>116.8</v>
      </c>
      <c r="H1904" s="136">
        <v>0</v>
      </c>
    </row>
    <row r="1905" spans="1:8" x14ac:dyDescent="0.25">
      <c r="A1905" s="133" t="s">
        <v>7429</v>
      </c>
      <c r="B1905" s="134">
        <v>97653</v>
      </c>
      <c r="C1905" s="126" t="s">
        <v>7039</v>
      </c>
      <c r="D1905" s="134" t="s">
        <v>33</v>
      </c>
      <c r="E1905" s="135">
        <v>143.43</v>
      </c>
      <c r="F1905" s="136">
        <v>0.6794</v>
      </c>
      <c r="G1905" s="135">
        <v>156.55000000000001</v>
      </c>
      <c r="H1905" s="136">
        <v>0</v>
      </c>
    </row>
    <row r="1906" spans="1:8" x14ac:dyDescent="0.25">
      <c r="A1906" s="133" t="s">
        <v>7429</v>
      </c>
      <c r="B1906" s="134">
        <v>97657</v>
      </c>
      <c r="C1906" s="126" t="s">
        <v>7043</v>
      </c>
      <c r="D1906" s="134" t="s">
        <v>33</v>
      </c>
      <c r="E1906" s="135">
        <v>652.35</v>
      </c>
      <c r="F1906" s="136">
        <v>0</v>
      </c>
      <c r="G1906" s="135">
        <v>822.57</v>
      </c>
      <c r="H1906" s="136">
        <v>0</v>
      </c>
    </row>
    <row r="1907" spans="1:8" x14ac:dyDescent="0.25">
      <c r="A1907" s="133" t="s">
        <v>7429</v>
      </c>
      <c r="B1907" s="134">
        <v>97659</v>
      </c>
      <c r="C1907" s="126" t="s">
        <v>7045</v>
      </c>
      <c r="D1907" s="134" t="s">
        <v>33</v>
      </c>
      <c r="E1907" s="135">
        <v>304.64</v>
      </c>
      <c r="F1907" s="136">
        <v>0.32179999999999997</v>
      </c>
      <c r="G1907" s="135">
        <v>361.76</v>
      </c>
      <c r="H1907" s="136">
        <v>0</v>
      </c>
    </row>
    <row r="1908" spans="1:8" x14ac:dyDescent="0.25">
      <c r="A1908" s="133" t="s">
        <v>7429</v>
      </c>
      <c r="B1908" s="134">
        <v>97656</v>
      </c>
      <c r="C1908" s="126" t="s">
        <v>7042</v>
      </c>
      <c r="D1908" s="134" t="s">
        <v>33</v>
      </c>
      <c r="E1908" s="135">
        <v>329.12</v>
      </c>
      <c r="F1908" s="136">
        <v>0</v>
      </c>
      <c r="G1908" s="135">
        <v>415</v>
      </c>
      <c r="H1908" s="136">
        <v>0</v>
      </c>
    </row>
    <row r="1909" spans="1:8" x14ac:dyDescent="0.25">
      <c r="A1909" s="133" t="s">
        <v>7429</v>
      </c>
      <c r="B1909" s="134">
        <v>97658</v>
      </c>
      <c r="C1909" s="126" t="s">
        <v>7044</v>
      </c>
      <c r="D1909" s="134" t="s">
        <v>33</v>
      </c>
      <c r="E1909" s="135">
        <v>220.97</v>
      </c>
      <c r="F1909" s="136">
        <v>0.44359999999999999</v>
      </c>
      <c r="G1909" s="135">
        <v>253.05</v>
      </c>
      <c r="H1909" s="136">
        <v>0</v>
      </c>
    </row>
    <row r="1910" spans="1:8" x14ac:dyDescent="0.25">
      <c r="A1910" s="133" t="s">
        <v>7429</v>
      </c>
      <c r="B1910" s="134">
        <v>97650</v>
      </c>
      <c r="C1910" s="126" t="s">
        <v>7036</v>
      </c>
      <c r="D1910" s="134" t="s">
        <v>144</v>
      </c>
      <c r="E1910" s="135">
        <v>7.37</v>
      </c>
      <c r="F1910" s="136">
        <v>0</v>
      </c>
      <c r="G1910" s="135">
        <v>10.72</v>
      </c>
      <c r="H1910" s="136">
        <v>0</v>
      </c>
    </row>
    <row r="1911" spans="1:8" x14ac:dyDescent="0.25">
      <c r="A1911" s="133" t="s">
        <v>7429</v>
      </c>
      <c r="B1911" s="134">
        <v>97642</v>
      </c>
      <c r="C1911" s="126" t="s">
        <v>7029</v>
      </c>
      <c r="D1911" s="134" t="s">
        <v>144</v>
      </c>
      <c r="E1911" s="135">
        <v>2.85</v>
      </c>
      <c r="F1911" s="136">
        <v>0</v>
      </c>
      <c r="G1911" s="135">
        <v>3.97</v>
      </c>
      <c r="H1911" s="136">
        <v>0</v>
      </c>
    </row>
    <row r="1912" spans="1:8" x14ac:dyDescent="0.25">
      <c r="A1912" s="133" t="s">
        <v>7429</v>
      </c>
      <c r="B1912" s="134">
        <v>97655</v>
      </c>
      <c r="C1912" s="126" t="s">
        <v>7041</v>
      </c>
      <c r="D1912" s="134" t="s">
        <v>144</v>
      </c>
      <c r="E1912" s="135">
        <v>36.270000000000003</v>
      </c>
      <c r="F1912" s="136">
        <v>0</v>
      </c>
      <c r="G1912" s="135">
        <v>44.64</v>
      </c>
      <c r="H1912" s="136">
        <v>0</v>
      </c>
    </row>
    <row r="1913" spans="1:8" x14ac:dyDescent="0.25">
      <c r="A1913" s="133" t="s">
        <v>7429</v>
      </c>
      <c r="B1913" s="134">
        <v>97662</v>
      </c>
      <c r="C1913" s="126" t="s">
        <v>7048</v>
      </c>
      <c r="D1913" s="134" t="s">
        <v>22</v>
      </c>
      <c r="E1913" s="135">
        <v>0.49</v>
      </c>
      <c r="F1913" s="136">
        <v>0</v>
      </c>
      <c r="G1913" s="135">
        <v>0.74</v>
      </c>
      <c r="H1913" s="136">
        <v>0</v>
      </c>
    </row>
    <row r="1914" spans="1:8" x14ac:dyDescent="0.25">
      <c r="A1914" s="133" t="s">
        <v>7429</v>
      </c>
      <c r="B1914" s="134">
        <v>97646</v>
      </c>
      <c r="C1914" s="126" t="s">
        <v>7431</v>
      </c>
      <c r="D1914" s="134" t="s">
        <v>144</v>
      </c>
      <c r="E1914" s="135">
        <v>0</v>
      </c>
      <c r="F1914" s="136"/>
      <c r="G1914" s="135">
        <v>0</v>
      </c>
      <c r="H1914" s="136"/>
    </row>
    <row r="1915" spans="1:8" x14ac:dyDescent="0.25">
      <c r="A1915" s="133" t="s">
        <v>7432</v>
      </c>
      <c r="B1915" s="134">
        <v>92712</v>
      </c>
      <c r="C1915" s="126" t="s">
        <v>4819</v>
      </c>
      <c r="D1915" s="134" t="s">
        <v>374</v>
      </c>
      <c r="E1915" s="135">
        <v>0.31</v>
      </c>
      <c r="F1915" s="136">
        <v>0</v>
      </c>
      <c r="G1915" s="135">
        <v>0.21</v>
      </c>
      <c r="H1915" s="136">
        <v>0</v>
      </c>
    </row>
    <row r="1916" spans="1:8" x14ac:dyDescent="0.25">
      <c r="A1916" s="133" t="s">
        <v>7432</v>
      </c>
      <c r="B1916" s="134">
        <v>92713</v>
      </c>
      <c r="C1916" s="126" t="s">
        <v>4820</v>
      </c>
      <c r="D1916" s="134" t="s">
        <v>374</v>
      </c>
      <c r="E1916" s="135">
        <v>7.0000000000000007E-2</v>
      </c>
      <c r="F1916" s="136">
        <v>0</v>
      </c>
      <c r="G1916" s="135">
        <v>0.05</v>
      </c>
      <c r="H1916" s="136">
        <v>0</v>
      </c>
    </row>
    <row r="1917" spans="1:8" x14ac:dyDescent="0.25">
      <c r="A1917" s="133" t="s">
        <v>7432</v>
      </c>
      <c r="B1917" s="134">
        <v>92714</v>
      </c>
      <c r="C1917" s="126" t="s">
        <v>4821</v>
      </c>
      <c r="D1917" s="134" t="s">
        <v>374</v>
      </c>
      <c r="E1917" s="135">
        <v>0.39</v>
      </c>
      <c r="F1917" s="136">
        <v>0</v>
      </c>
      <c r="G1917" s="135">
        <v>0.27</v>
      </c>
      <c r="H1917" s="136">
        <v>0</v>
      </c>
    </row>
    <row r="1918" spans="1:8" x14ac:dyDescent="0.25">
      <c r="A1918" s="133" t="s">
        <v>7432</v>
      </c>
      <c r="B1918" s="134">
        <v>92715</v>
      </c>
      <c r="C1918" s="126" t="s">
        <v>4822</v>
      </c>
      <c r="D1918" s="134" t="s">
        <v>374</v>
      </c>
      <c r="E1918" s="135">
        <v>104.3</v>
      </c>
      <c r="F1918" s="136">
        <v>0</v>
      </c>
      <c r="G1918" s="135">
        <v>109</v>
      </c>
      <c r="H1918" s="136">
        <v>0</v>
      </c>
    </row>
    <row r="1919" spans="1:8" x14ac:dyDescent="0.25">
      <c r="A1919" s="133" t="s">
        <v>7432</v>
      </c>
      <c r="B1919" s="134">
        <v>103663</v>
      </c>
      <c r="C1919" s="126" t="s">
        <v>7433</v>
      </c>
      <c r="D1919" s="134" t="s">
        <v>374</v>
      </c>
      <c r="E1919" s="135">
        <v>0</v>
      </c>
      <c r="F1919" s="136"/>
      <c r="G1919" s="135">
        <v>0</v>
      </c>
      <c r="H1919" s="136"/>
    </row>
    <row r="1920" spans="1:8" x14ac:dyDescent="0.25">
      <c r="A1920" s="133" t="s">
        <v>7432</v>
      </c>
      <c r="B1920" s="134">
        <v>104390</v>
      </c>
      <c r="C1920" s="126" t="s">
        <v>7434</v>
      </c>
      <c r="D1920" s="134" t="s">
        <v>374</v>
      </c>
      <c r="E1920" s="135">
        <v>0</v>
      </c>
      <c r="F1920" s="136"/>
      <c r="G1920" s="135">
        <v>0</v>
      </c>
      <c r="H1920" s="136"/>
    </row>
    <row r="1921" spans="1:8" x14ac:dyDescent="0.25">
      <c r="A1921" s="133" t="s">
        <v>7432</v>
      </c>
      <c r="B1921" s="134">
        <v>103664</v>
      </c>
      <c r="C1921" s="126" t="s">
        <v>7435</v>
      </c>
      <c r="D1921" s="134" t="s">
        <v>374</v>
      </c>
      <c r="E1921" s="135">
        <v>0</v>
      </c>
      <c r="F1921" s="136"/>
      <c r="G1921" s="135">
        <v>0</v>
      </c>
      <c r="H1921" s="136"/>
    </row>
    <row r="1922" spans="1:8" x14ac:dyDescent="0.25">
      <c r="A1922" s="133" t="s">
        <v>7432</v>
      </c>
      <c r="B1922" s="134">
        <v>104451</v>
      </c>
      <c r="C1922" s="126" t="s">
        <v>7436</v>
      </c>
      <c r="D1922" s="134" t="s">
        <v>374</v>
      </c>
      <c r="E1922" s="135">
        <v>0</v>
      </c>
      <c r="F1922" s="136"/>
      <c r="G1922" s="135">
        <v>0</v>
      </c>
      <c r="H1922" s="136"/>
    </row>
    <row r="1923" spans="1:8" x14ac:dyDescent="0.25">
      <c r="A1923" s="133" t="s">
        <v>7432</v>
      </c>
      <c r="B1923" s="134">
        <v>103666</v>
      </c>
      <c r="C1923" s="126" t="s">
        <v>4864</v>
      </c>
      <c r="D1923" s="134" t="s">
        <v>374</v>
      </c>
      <c r="E1923" s="135">
        <v>134.03</v>
      </c>
      <c r="F1923" s="136">
        <v>0</v>
      </c>
      <c r="G1923" s="135">
        <v>135.38999999999999</v>
      </c>
      <c r="H1923" s="136">
        <v>0</v>
      </c>
    </row>
    <row r="1924" spans="1:8" x14ac:dyDescent="0.25">
      <c r="A1924" s="133" t="s">
        <v>7432</v>
      </c>
      <c r="B1924" s="134">
        <v>89212</v>
      </c>
      <c r="C1924" s="126" t="s">
        <v>517</v>
      </c>
      <c r="D1924" s="134" t="s">
        <v>374</v>
      </c>
      <c r="E1924" s="135">
        <v>29.76</v>
      </c>
      <c r="F1924" s="136">
        <v>1</v>
      </c>
      <c r="G1924" s="135">
        <v>29.76</v>
      </c>
      <c r="H1924" s="136">
        <v>0</v>
      </c>
    </row>
    <row r="1925" spans="1:8" x14ac:dyDescent="0.25">
      <c r="A1925" s="133" t="s">
        <v>7432</v>
      </c>
      <c r="B1925" s="134">
        <v>89213</v>
      </c>
      <c r="C1925" s="126" t="s">
        <v>518</v>
      </c>
      <c r="D1925" s="134" t="s">
        <v>374</v>
      </c>
      <c r="E1925" s="135">
        <v>9.18</v>
      </c>
      <c r="F1925" s="136">
        <v>1</v>
      </c>
      <c r="G1925" s="135">
        <v>9.18</v>
      </c>
      <c r="H1925" s="136">
        <v>0</v>
      </c>
    </row>
    <row r="1926" spans="1:8" x14ac:dyDescent="0.25">
      <c r="A1926" s="133" t="s">
        <v>7432</v>
      </c>
      <c r="B1926" s="134">
        <v>89214</v>
      </c>
      <c r="C1926" s="126" t="s">
        <v>519</v>
      </c>
      <c r="D1926" s="134" t="s">
        <v>374</v>
      </c>
      <c r="E1926" s="135">
        <v>27.94</v>
      </c>
      <c r="F1926" s="136">
        <v>1</v>
      </c>
      <c r="G1926" s="135">
        <v>27.94</v>
      </c>
      <c r="H1926" s="136">
        <v>0</v>
      </c>
    </row>
    <row r="1927" spans="1:8" x14ac:dyDescent="0.25">
      <c r="A1927" s="133" t="s">
        <v>7432</v>
      </c>
      <c r="B1927" s="134">
        <v>89215</v>
      </c>
      <c r="C1927" s="126" t="s">
        <v>520</v>
      </c>
      <c r="D1927" s="134" t="s">
        <v>374</v>
      </c>
      <c r="E1927" s="135">
        <v>91.72</v>
      </c>
      <c r="F1927" s="136">
        <v>0</v>
      </c>
      <c r="G1927" s="135">
        <v>92.65</v>
      </c>
      <c r="H1927" s="136">
        <v>0</v>
      </c>
    </row>
    <row r="1928" spans="1:8" x14ac:dyDescent="0.25">
      <c r="A1928" s="133" t="s">
        <v>7432</v>
      </c>
      <c r="B1928" s="134">
        <v>87441</v>
      </c>
      <c r="C1928" s="126" t="s">
        <v>4767</v>
      </c>
      <c r="D1928" s="134" t="s">
        <v>374</v>
      </c>
      <c r="E1928" s="135">
        <v>0.43</v>
      </c>
      <c r="F1928" s="136">
        <v>0</v>
      </c>
      <c r="G1928" s="135">
        <v>0.43</v>
      </c>
      <c r="H1928" s="136">
        <v>0</v>
      </c>
    </row>
    <row r="1929" spans="1:8" x14ac:dyDescent="0.25">
      <c r="A1929" s="133" t="s">
        <v>7432</v>
      </c>
      <c r="B1929" s="134">
        <v>87442</v>
      </c>
      <c r="C1929" s="126" t="s">
        <v>4768</v>
      </c>
      <c r="D1929" s="134" t="s">
        <v>374</v>
      </c>
      <c r="E1929" s="135">
        <v>0.1</v>
      </c>
      <c r="F1929" s="136">
        <v>0</v>
      </c>
      <c r="G1929" s="135">
        <v>0.1</v>
      </c>
      <c r="H1929" s="136">
        <v>0</v>
      </c>
    </row>
    <row r="1930" spans="1:8" x14ac:dyDescent="0.25">
      <c r="A1930" s="133" t="s">
        <v>7432</v>
      </c>
      <c r="B1930" s="134">
        <v>87443</v>
      </c>
      <c r="C1930" s="126" t="s">
        <v>4769</v>
      </c>
      <c r="D1930" s="134" t="s">
        <v>374</v>
      </c>
      <c r="E1930" s="135">
        <v>0.54</v>
      </c>
      <c r="F1930" s="136">
        <v>0</v>
      </c>
      <c r="G1930" s="135">
        <v>0.54</v>
      </c>
      <c r="H1930" s="136">
        <v>0</v>
      </c>
    </row>
    <row r="1931" spans="1:8" x14ac:dyDescent="0.25">
      <c r="A1931" s="133" t="s">
        <v>7432</v>
      </c>
      <c r="B1931" s="134">
        <v>87444</v>
      </c>
      <c r="C1931" s="126" t="s">
        <v>4770</v>
      </c>
      <c r="D1931" s="134" t="s">
        <v>374</v>
      </c>
      <c r="E1931" s="135">
        <v>4.13</v>
      </c>
      <c r="F1931" s="136">
        <v>0</v>
      </c>
      <c r="G1931" s="135">
        <v>4.17</v>
      </c>
      <c r="H1931" s="136">
        <v>0</v>
      </c>
    </row>
    <row r="1932" spans="1:8" x14ac:dyDescent="0.25">
      <c r="A1932" s="133" t="s">
        <v>7432</v>
      </c>
      <c r="B1932" s="134">
        <v>93229</v>
      </c>
      <c r="C1932" s="126" t="s">
        <v>712</v>
      </c>
      <c r="D1932" s="134" t="s">
        <v>374</v>
      </c>
      <c r="E1932" s="135">
        <v>0.39</v>
      </c>
      <c r="F1932" s="136">
        <v>0</v>
      </c>
      <c r="G1932" s="135">
        <v>0.39</v>
      </c>
      <c r="H1932" s="136">
        <v>0</v>
      </c>
    </row>
    <row r="1933" spans="1:8" x14ac:dyDescent="0.25">
      <c r="A1933" s="133" t="s">
        <v>7432</v>
      </c>
      <c r="B1933" s="134">
        <v>93230</v>
      </c>
      <c r="C1933" s="126" t="s">
        <v>713</v>
      </c>
      <c r="D1933" s="134" t="s">
        <v>374</v>
      </c>
      <c r="E1933" s="135">
        <v>0.09</v>
      </c>
      <c r="F1933" s="136">
        <v>0</v>
      </c>
      <c r="G1933" s="135">
        <v>0.09</v>
      </c>
      <c r="H1933" s="136">
        <v>0</v>
      </c>
    </row>
    <row r="1934" spans="1:8" x14ac:dyDescent="0.25">
      <c r="A1934" s="133" t="s">
        <v>7432</v>
      </c>
      <c r="B1934" s="134">
        <v>93231</v>
      </c>
      <c r="C1934" s="126" t="s">
        <v>714</v>
      </c>
      <c r="D1934" s="134" t="s">
        <v>374</v>
      </c>
      <c r="E1934" s="135">
        <v>0.49</v>
      </c>
      <c r="F1934" s="136">
        <v>0</v>
      </c>
      <c r="G1934" s="135">
        <v>0.49</v>
      </c>
      <c r="H1934" s="136">
        <v>0</v>
      </c>
    </row>
    <row r="1935" spans="1:8" x14ac:dyDescent="0.25">
      <c r="A1935" s="133" t="s">
        <v>7432</v>
      </c>
      <c r="B1935" s="134">
        <v>93232</v>
      </c>
      <c r="C1935" s="126" t="s">
        <v>715</v>
      </c>
      <c r="D1935" s="134" t="s">
        <v>374</v>
      </c>
      <c r="E1935" s="135">
        <v>4.58</v>
      </c>
      <c r="F1935" s="136">
        <v>0</v>
      </c>
      <c r="G1935" s="135">
        <v>4.66</v>
      </c>
      <c r="H1935" s="136">
        <v>0</v>
      </c>
    </row>
    <row r="1936" spans="1:8" x14ac:dyDescent="0.25">
      <c r="A1936" s="133" t="s">
        <v>7432</v>
      </c>
      <c r="B1936" s="134">
        <v>102948</v>
      </c>
      <c r="C1936" s="126" t="s">
        <v>7437</v>
      </c>
      <c r="D1936" s="134" t="s">
        <v>374</v>
      </c>
      <c r="E1936" s="135">
        <v>0</v>
      </c>
      <c r="F1936" s="136"/>
      <c r="G1936" s="135">
        <v>0</v>
      </c>
      <c r="H1936" s="136"/>
    </row>
    <row r="1937" spans="1:8" x14ac:dyDescent="0.25">
      <c r="A1937" s="133" t="s">
        <v>7432</v>
      </c>
      <c r="B1937" s="134">
        <v>102949</v>
      </c>
      <c r="C1937" s="126" t="s">
        <v>7438</v>
      </c>
      <c r="D1937" s="134" t="s">
        <v>374</v>
      </c>
      <c r="E1937" s="135">
        <v>0</v>
      </c>
      <c r="F1937" s="136"/>
      <c r="G1937" s="135">
        <v>0</v>
      </c>
      <c r="H1937" s="136"/>
    </row>
    <row r="1938" spans="1:8" x14ac:dyDescent="0.25">
      <c r="A1938" s="133" t="s">
        <v>7432</v>
      </c>
      <c r="B1938" s="134">
        <v>102950</v>
      </c>
      <c r="C1938" s="126" t="s">
        <v>7439</v>
      </c>
      <c r="D1938" s="134" t="s">
        <v>374</v>
      </c>
      <c r="E1938" s="135">
        <v>0</v>
      </c>
      <c r="F1938" s="136"/>
      <c r="G1938" s="135">
        <v>0</v>
      </c>
      <c r="H1938" s="136"/>
    </row>
    <row r="1939" spans="1:8" x14ac:dyDescent="0.25">
      <c r="A1939" s="133" t="s">
        <v>7432</v>
      </c>
      <c r="B1939" s="134">
        <v>102951</v>
      </c>
      <c r="C1939" s="126" t="s">
        <v>4852</v>
      </c>
      <c r="D1939" s="134" t="s">
        <v>374</v>
      </c>
      <c r="E1939" s="135">
        <v>0.68</v>
      </c>
      <c r="F1939" s="136">
        <v>0</v>
      </c>
      <c r="G1939" s="135">
        <v>0.49</v>
      </c>
      <c r="H1939" s="136">
        <v>0</v>
      </c>
    </row>
    <row r="1940" spans="1:8" x14ac:dyDescent="0.25">
      <c r="A1940" s="133" t="s">
        <v>7432</v>
      </c>
      <c r="B1940" s="134">
        <v>88826</v>
      </c>
      <c r="C1940" s="126" t="s">
        <v>4783</v>
      </c>
      <c r="D1940" s="134" t="s">
        <v>374</v>
      </c>
      <c r="E1940" s="135">
        <v>0.31</v>
      </c>
      <c r="F1940" s="136">
        <v>0</v>
      </c>
      <c r="G1940" s="135">
        <v>0.31</v>
      </c>
      <c r="H1940" s="136">
        <v>0</v>
      </c>
    </row>
    <row r="1941" spans="1:8" x14ac:dyDescent="0.25">
      <c r="A1941" s="133" t="s">
        <v>7432</v>
      </c>
      <c r="B1941" s="134">
        <v>88827</v>
      </c>
      <c r="C1941" s="126" t="s">
        <v>4784</v>
      </c>
      <c r="D1941" s="134" t="s">
        <v>374</v>
      </c>
      <c r="E1941" s="135">
        <v>7.0000000000000007E-2</v>
      </c>
      <c r="F1941" s="136">
        <v>0</v>
      </c>
      <c r="G1941" s="135">
        <v>7.0000000000000007E-2</v>
      </c>
      <c r="H1941" s="136">
        <v>0</v>
      </c>
    </row>
    <row r="1942" spans="1:8" x14ac:dyDescent="0.25">
      <c r="A1942" s="133" t="s">
        <v>7432</v>
      </c>
      <c r="B1942" s="134">
        <v>88828</v>
      </c>
      <c r="C1942" s="126" t="s">
        <v>4785</v>
      </c>
      <c r="D1942" s="134" t="s">
        <v>374</v>
      </c>
      <c r="E1942" s="135">
        <v>0.34</v>
      </c>
      <c r="F1942" s="136">
        <v>0</v>
      </c>
      <c r="G1942" s="135">
        <v>0.34</v>
      </c>
      <c r="H1942" s="136">
        <v>0</v>
      </c>
    </row>
    <row r="1943" spans="1:8" x14ac:dyDescent="0.25">
      <c r="A1943" s="133" t="s">
        <v>7432</v>
      </c>
      <c r="B1943" s="134">
        <v>88829</v>
      </c>
      <c r="C1943" s="126" t="s">
        <v>4786</v>
      </c>
      <c r="D1943" s="134" t="s">
        <v>374</v>
      </c>
      <c r="E1943" s="135">
        <v>1.35</v>
      </c>
      <c r="F1943" s="136">
        <v>0</v>
      </c>
      <c r="G1943" s="135">
        <v>0.97</v>
      </c>
      <c r="H1943" s="136">
        <v>0</v>
      </c>
    </row>
    <row r="1944" spans="1:8" x14ac:dyDescent="0.25">
      <c r="A1944" s="133" t="s">
        <v>7432</v>
      </c>
      <c r="B1944" s="134">
        <v>89221</v>
      </c>
      <c r="C1944" s="126" t="s">
        <v>4791</v>
      </c>
      <c r="D1944" s="134" t="s">
        <v>374</v>
      </c>
      <c r="E1944" s="135">
        <v>1.29</v>
      </c>
      <c r="F1944" s="136">
        <v>0</v>
      </c>
      <c r="G1944" s="135">
        <v>1.29</v>
      </c>
      <c r="H1944" s="136">
        <v>0</v>
      </c>
    </row>
    <row r="1945" spans="1:8" x14ac:dyDescent="0.25">
      <c r="A1945" s="133" t="s">
        <v>7432</v>
      </c>
      <c r="B1945" s="134">
        <v>89222</v>
      </c>
      <c r="C1945" s="126" t="s">
        <v>4792</v>
      </c>
      <c r="D1945" s="134" t="s">
        <v>374</v>
      </c>
      <c r="E1945" s="135">
        <v>0.3</v>
      </c>
      <c r="F1945" s="136">
        <v>0</v>
      </c>
      <c r="G1945" s="135">
        <v>0.3</v>
      </c>
      <c r="H1945" s="136">
        <v>0</v>
      </c>
    </row>
    <row r="1946" spans="1:8" x14ac:dyDescent="0.25">
      <c r="A1946" s="133" t="s">
        <v>7432</v>
      </c>
      <c r="B1946" s="134">
        <v>89223</v>
      </c>
      <c r="C1946" s="126" t="s">
        <v>4793</v>
      </c>
      <c r="D1946" s="134" t="s">
        <v>374</v>
      </c>
      <c r="E1946" s="135">
        <v>1.42</v>
      </c>
      <c r="F1946" s="136">
        <v>0</v>
      </c>
      <c r="G1946" s="135">
        <v>1.42</v>
      </c>
      <c r="H1946" s="136">
        <v>0</v>
      </c>
    </row>
    <row r="1947" spans="1:8" x14ac:dyDescent="0.25">
      <c r="A1947" s="133" t="s">
        <v>7432</v>
      </c>
      <c r="B1947" s="134">
        <v>89224</v>
      </c>
      <c r="C1947" s="126" t="s">
        <v>4794</v>
      </c>
      <c r="D1947" s="134" t="s">
        <v>374</v>
      </c>
      <c r="E1947" s="135">
        <v>2.7</v>
      </c>
      <c r="F1947" s="136">
        <v>0</v>
      </c>
      <c r="G1947" s="135">
        <v>1.95</v>
      </c>
      <c r="H1947" s="136">
        <v>0</v>
      </c>
    </row>
    <row r="1948" spans="1:8" x14ac:dyDescent="0.25">
      <c r="A1948" s="133" t="s">
        <v>7432</v>
      </c>
      <c r="B1948" s="134">
        <v>89274</v>
      </c>
      <c r="C1948" s="126" t="s">
        <v>4795</v>
      </c>
      <c r="D1948" s="134" t="s">
        <v>374</v>
      </c>
      <c r="E1948" s="135">
        <v>1.57</v>
      </c>
      <c r="F1948" s="136">
        <v>0</v>
      </c>
      <c r="G1948" s="135">
        <v>1.57</v>
      </c>
      <c r="H1948" s="136">
        <v>0</v>
      </c>
    </row>
    <row r="1949" spans="1:8" x14ac:dyDescent="0.25">
      <c r="A1949" s="133" t="s">
        <v>7432</v>
      </c>
      <c r="B1949" s="134">
        <v>89275</v>
      </c>
      <c r="C1949" s="126" t="s">
        <v>4796</v>
      </c>
      <c r="D1949" s="134" t="s">
        <v>374</v>
      </c>
      <c r="E1949" s="135">
        <v>0.36</v>
      </c>
      <c r="F1949" s="136">
        <v>0</v>
      </c>
      <c r="G1949" s="135">
        <v>0.36</v>
      </c>
      <c r="H1949" s="136">
        <v>0</v>
      </c>
    </row>
    <row r="1950" spans="1:8" x14ac:dyDescent="0.25">
      <c r="A1950" s="133" t="s">
        <v>7432</v>
      </c>
      <c r="B1950" s="134">
        <v>89276</v>
      </c>
      <c r="C1950" s="126" t="s">
        <v>4797</v>
      </c>
      <c r="D1950" s="134" t="s">
        <v>374</v>
      </c>
      <c r="E1950" s="135">
        <v>1.97</v>
      </c>
      <c r="F1950" s="136">
        <v>0</v>
      </c>
      <c r="G1950" s="135">
        <v>1.97</v>
      </c>
      <c r="H1950" s="136">
        <v>0</v>
      </c>
    </row>
    <row r="1951" spans="1:8" x14ac:dyDescent="0.25">
      <c r="A1951" s="133" t="s">
        <v>7432</v>
      </c>
      <c r="B1951" s="134">
        <v>89277</v>
      </c>
      <c r="C1951" s="126" t="s">
        <v>4798</v>
      </c>
      <c r="D1951" s="134" t="s">
        <v>374</v>
      </c>
      <c r="E1951" s="135">
        <v>8.27</v>
      </c>
      <c r="F1951" s="136">
        <v>0</v>
      </c>
      <c r="G1951" s="135">
        <v>8.35</v>
      </c>
      <c r="H1951" s="136">
        <v>0</v>
      </c>
    </row>
    <row r="1952" spans="1:8" x14ac:dyDescent="0.25">
      <c r="A1952" s="133" t="s">
        <v>7432</v>
      </c>
      <c r="B1952" s="134">
        <v>90646</v>
      </c>
      <c r="C1952" s="126" t="s">
        <v>584</v>
      </c>
      <c r="D1952" s="134" t="s">
        <v>374</v>
      </c>
      <c r="E1952" s="135">
        <v>0.97</v>
      </c>
      <c r="F1952" s="136">
        <v>0</v>
      </c>
      <c r="G1952" s="135">
        <v>0.87</v>
      </c>
      <c r="H1952" s="136">
        <v>0</v>
      </c>
    </row>
    <row r="1953" spans="1:8" x14ac:dyDescent="0.25">
      <c r="A1953" s="133" t="s">
        <v>7432</v>
      </c>
      <c r="B1953" s="134">
        <v>90647</v>
      </c>
      <c r="C1953" s="126" t="s">
        <v>585</v>
      </c>
      <c r="D1953" s="134" t="s">
        <v>374</v>
      </c>
      <c r="E1953" s="135">
        <v>0.22</v>
      </c>
      <c r="F1953" s="136">
        <v>0</v>
      </c>
      <c r="G1953" s="135">
        <v>0.2</v>
      </c>
      <c r="H1953" s="136">
        <v>0</v>
      </c>
    </row>
    <row r="1954" spans="1:8" x14ac:dyDescent="0.25">
      <c r="A1954" s="133" t="s">
        <v>7432</v>
      </c>
      <c r="B1954" s="134">
        <v>90648</v>
      </c>
      <c r="C1954" s="126" t="s">
        <v>586</v>
      </c>
      <c r="D1954" s="134" t="s">
        <v>374</v>
      </c>
      <c r="E1954" s="135">
        <v>1.06</v>
      </c>
      <c r="F1954" s="136">
        <v>0</v>
      </c>
      <c r="G1954" s="135">
        <v>0.96</v>
      </c>
      <c r="H1954" s="136">
        <v>0</v>
      </c>
    </row>
    <row r="1955" spans="1:8" x14ac:dyDescent="0.25">
      <c r="A1955" s="133" t="s">
        <v>7432</v>
      </c>
      <c r="B1955" s="134">
        <v>90649</v>
      </c>
      <c r="C1955" s="126" t="s">
        <v>587</v>
      </c>
      <c r="D1955" s="134" t="s">
        <v>374</v>
      </c>
      <c r="E1955" s="135">
        <v>10.46</v>
      </c>
      <c r="F1955" s="136">
        <v>0</v>
      </c>
      <c r="G1955" s="135">
        <v>7.6</v>
      </c>
      <c r="H1955" s="136">
        <v>0</v>
      </c>
    </row>
    <row r="1956" spans="1:8" x14ac:dyDescent="0.25">
      <c r="A1956" s="133" t="s">
        <v>7432</v>
      </c>
      <c r="B1956" s="134">
        <v>90652</v>
      </c>
      <c r="C1956" s="126" t="s">
        <v>588</v>
      </c>
      <c r="D1956" s="134" t="s">
        <v>374</v>
      </c>
      <c r="E1956" s="135">
        <v>3.89</v>
      </c>
      <c r="F1956" s="136">
        <v>0</v>
      </c>
      <c r="G1956" s="135">
        <v>3.89</v>
      </c>
      <c r="H1956" s="136">
        <v>0</v>
      </c>
    </row>
    <row r="1957" spans="1:8" x14ac:dyDescent="0.25">
      <c r="A1957" s="133" t="s">
        <v>7432</v>
      </c>
      <c r="B1957" s="134">
        <v>90653</v>
      </c>
      <c r="C1957" s="126" t="s">
        <v>589</v>
      </c>
      <c r="D1957" s="134" t="s">
        <v>374</v>
      </c>
      <c r="E1957" s="135">
        <v>0.9</v>
      </c>
      <c r="F1957" s="136">
        <v>0</v>
      </c>
      <c r="G1957" s="135">
        <v>0.9</v>
      </c>
      <c r="H1957" s="136">
        <v>0</v>
      </c>
    </row>
    <row r="1958" spans="1:8" x14ac:dyDescent="0.25">
      <c r="A1958" s="133" t="s">
        <v>7432</v>
      </c>
      <c r="B1958" s="134">
        <v>90654</v>
      </c>
      <c r="C1958" s="126" t="s">
        <v>590</v>
      </c>
      <c r="D1958" s="134" t="s">
        <v>374</v>
      </c>
      <c r="E1958" s="135">
        <v>4.25</v>
      </c>
      <c r="F1958" s="136">
        <v>0</v>
      </c>
      <c r="G1958" s="135">
        <v>4.25</v>
      </c>
      <c r="H1958" s="136">
        <v>0</v>
      </c>
    </row>
    <row r="1959" spans="1:8" x14ac:dyDescent="0.25">
      <c r="A1959" s="133" t="s">
        <v>7432</v>
      </c>
      <c r="B1959" s="134">
        <v>90655</v>
      </c>
      <c r="C1959" s="126" t="s">
        <v>591</v>
      </c>
      <c r="D1959" s="134" t="s">
        <v>374</v>
      </c>
      <c r="E1959" s="135">
        <v>6.88</v>
      </c>
      <c r="F1959" s="136">
        <v>0</v>
      </c>
      <c r="G1959" s="135">
        <v>5</v>
      </c>
      <c r="H1959" s="136">
        <v>0</v>
      </c>
    </row>
    <row r="1960" spans="1:8" x14ac:dyDescent="0.25">
      <c r="A1960" s="133" t="s">
        <v>7432</v>
      </c>
      <c r="B1960" s="134">
        <v>90658</v>
      </c>
      <c r="C1960" s="126" t="s">
        <v>592</v>
      </c>
      <c r="D1960" s="134" t="s">
        <v>374</v>
      </c>
      <c r="E1960" s="135">
        <v>4.17</v>
      </c>
      <c r="F1960" s="136">
        <v>0</v>
      </c>
      <c r="G1960" s="135">
        <v>4.17</v>
      </c>
      <c r="H1960" s="136">
        <v>0</v>
      </c>
    </row>
    <row r="1961" spans="1:8" x14ac:dyDescent="0.25">
      <c r="A1961" s="133" t="s">
        <v>7432</v>
      </c>
      <c r="B1961" s="134">
        <v>90659</v>
      </c>
      <c r="C1961" s="126" t="s">
        <v>593</v>
      </c>
      <c r="D1961" s="134" t="s">
        <v>374</v>
      </c>
      <c r="E1961" s="135">
        <v>0.96</v>
      </c>
      <c r="F1961" s="136">
        <v>0</v>
      </c>
      <c r="G1961" s="135">
        <v>0.96</v>
      </c>
      <c r="H1961" s="136">
        <v>0</v>
      </c>
    </row>
    <row r="1962" spans="1:8" x14ac:dyDescent="0.25">
      <c r="A1962" s="133" t="s">
        <v>7432</v>
      </c>
      <c r="B1962" s="134">
        <v>90660</v>
      </c>
      <c r="C1962" s="126" t="s">
        <v>594</v>
      </c>
      <c r="D1962" s="134" t="s">
        <v>374</v>
      </c>
      <c r="E1962" s="135">
        <v>4.5599999999999996</v>
      </c>
      <c r="F1962" s="136">
        <v>0</v>
      </c>
      <c r="G1962" s="135">
        <v>4.5599999999999996</v>
      </c>
      <c r="H1962" s="136">
        <v>0</v>
      </c>
    </row>
    <row r="1963" spans="1:8" x14ac:dyDescent="0.25">
      <c r="A1963" s="133" t="s">
        <v>7432</v>
      </c>
      <c r="B1963" s="134">
        <v>90661</v>
      </c>
      <c r="C1963" s="126" t="s">
        <v>595</v>
      </c>
      <c r="D1963" s="134" t="s">
        <v>374</v>
      </c>
      <c r="E1963" s="135">
        <v>6.88</v>
      </c>
      <c r="F1963" s="136">
        <v>0</v>
      </c>
      <c r="G1963" s="135">
        <v>5</v>
      </c>
      <c r="H1963" s="136">
        <v>0</v>
      </c>
    </row>
    <row r="1964" spans="1:8" x14ac:dyDescent="0.25">
      <c r="A1964" s="133" t="s">
        <v>7432</v>
      </c>
      <c r="B1964" s="134">
        <v>89019</v>
      </c>
      <c r="C1964" s="126" t="s">
        <v>5733</v>
      </c>
      <c r="D1964" s="134" t="s">
        <v>374</v>
      </c>
      <c r="E1964" s="135">
        <v>0.57999999999999996</v>
      </c>
      <c r="F1964" s="136">
        <v>0</v>
      </c>
      <c r="G1964" s="135">
        <v>0.4</v>
      </c>
      <c r="H1964" s="136">
        <v>0</v>
      </c>
    </row>
    <row r="1965" spans="1:8" x14ac:dyDescent="0.25">
      <c r="A1965" s="133" t="s">
        <v>7432</v>
      </c>
      <c r="B1965" s="134">
        <v>89020</v>
      </c>
      <c r="C1965" s="126" t="s">
        <v>5734</v>
      </c>
      <c r="D1965" s="134" t="s">
        <v>374</v>
      </c>
      <c r="E1965" s="135">
        <v>0.13</v>
      </c>
      <c r="F1965" s="136">
        <v>0</v>
      </c>
      <c r="G1965" s="135">
        <v>0.09</v>
      </c>
      <c r="H1965" s="136">
        <v>0</v>
      </c>
    </row>
    <row r="1966" spans="1:8" x14ac:dyDescent="0.25">
      <c r="A1966" s="133" t="s">
        <v>7432</v>
      </c>
      <c r="B1966" s="134">
        <v>5800</v>
      </c>
      <c r="C1966" s="126" t="s">
        <v>5729</v>
      </c>
      <c r="D1966" s="134" t="s">
        <v>374</v>
      </c>
      <c r="E1966" s="135">
        <v>0.63</v>
      </c>
      <c r="F1966" s="136">
        <v>0</v>
      </c>
      <c r="G1966" s="135">
        <v>0.43</v>
      </c>
      <c r="H1966" s="136">
        <v>0</v>
      </c>
    </row>
    <row r="1967" spans="1:8" x14ac:dyDescent="0.25">
      <c r="A1967" s="133" t="s">
        <v>7432</v>
      </c>
      <c r="B1967" s="134">
        <v>53866</v>
      </c>
      <c r="C1967" s="126" t="s">
        <v>5730</v>
      </c>
      <c r="D1967" s="134" t="s">
        <v>374</v>
      </c>
      <c r="E1967" s="135">
        <v>2.06</v>
      </c>
      <c r="F1967" s="136">
        <v>0</v>
      </c>
      <c r="G1967" s="135">
        <v>1.5</v>
      </c>
      <c r="H1967" s="136">
        <v>0</v>
      </c>
    </row>
    <row r="1968" spans="1:8" x14ac:dyDescent="0.25">
      <c r="A1968" s="133" t="s">
        <v>7432</v>
      </c>
      <c r="B1968" s="134">
        <v>90639</v>
      </c>
      <c r="C1968" s="126" t="s">
        <v>580</v>
      </c>
      <c r="D1968" s="134" t="s">
        <v>374</v>
      </c>
      <c r="E1968" s="135">
        <v>5.98</v>
      </c>
      <c r="F1968" s="136">
        <v>0</v>
      </c>
      <c r="G1968" s="135">
        <v>5.98</v>
      </c>
      <c r="H1968" s="136">
        <v>0</v>
      </c>
    </row>
    <row r="1969" spans="1:8" x14ac:dyDescent="0.25">
      <c r="A1969" s="133" t="s">
        <v>7432</v>
      </c>
      <c r="B1969" s="134">
        <v>90640</v>
      </c>
      <c r="C1969" s="126" t="s">
        <v>581</v>
      </c>
      <c r="D1969" s="134" t="s">
        <v>374</v>
      </c>
      <c r="E1969" s="135">
        <v>1.38</v>
      </c>
      <c r="F1969" s="136">
        <v>0</v>
      </c>
      <c r="G1969" s="135">
        <v>1.38</v>
      </c>
      <c r="H1969" s="136">
        <v>0</v>
      </c>
    </row>
    <row r="1970" spans="1:8" x14ac:dyDescent="0.25">
      <c r="A1970" s="133" t="s">
        <v>7432</v>
      </c>
      <c r="B1970" s="134">
        <v>90641</v>
      </c>
      <c r="C1970" s="126" t="s">
        <v>582</v>
      </c>
      <c r="D1970" s="134" t="s">
        <v>374</v>
      </c>
      <c r="E1970" s="135">
        <v>6.54</v>
      </c>
      <c r="F1970" s="136">
        <v>0</v>
      </c>
      <c r="G1970" s="135">
        <v>6.54</v>
      </c>
      <c r="H1970" s="136">
        <v>0</v>
      </c>
    </row>
    <row r="1971" spans="1:8" x14ac:dyDescent="0.25">
      <c r="A1971" s="133" t="s">
        <v>7432</v>
      </c>
      <c r="B1971" s="134">
        <v>90642</v>
      </c>
      <c r="C1971" s="126" t="s">
        <v>583</v>
      </c>
      <c r="D1971" s="134" t="s">
        <v>374</v>
      </c>
      <c r="E1971" s="135">
        <v>12.41</v>
      </c>
      <c r="F1971" s="136">
        <v>0</v>
      </c>
      <c r="G1971" s="135">
        <v>12.53</v>
      </c>
      <c r="H1971" s="136">
        <v>0</v>
      </c>
    </row>
    <row r="1972" spans="1:8" x14ac:dyDescent="0.25">
      <c r="A1972" s="133" t="s">
        <v>7432</v>
      </c>
      <c r="B1972" s="134">
        <v>102806</v>
      </c>
      <c r="C1972" s="126" t="s">
        <v>7440</v>
      </c>
      <c r="D1972" s="134" t="s">
        <v>374</v>
      </c>
      <c r="E1972" s="135">
        <v>0</v>
      </c>
      <c r="F1972" s="136"/>
      <c r="G1972" s="135">
        <v>0</v>
      </c>
      <c r="H1972" s="136"/>
    </row>
    <row r="1973" spans="1:8" x14ac:dyDescent="0.25">
      <c r="A1973" s="133" t="s">
        <v>7432</v>
      </c>
      <c r="B1973" s="134">
        <v>102807</v>
      </c>
      <c r="C1973" s="126" t="s">
        <v>7441</v>
      </c>
      <c r="D1973" s="134" t="s">
        <v>374</v>
      </c>
      <c r="E1973" s="135">
        <v>0</v>
      </c>
      <c r="F1973" s="136"/>
      <c r="G1973" s="135">
        <v>0</v>
      </c>
      <c r="H1973" s="136"/>
    </row>
    <row r="1974" spans="1:8" x14ac:dyDescent="0.25">
      <c r="A1974" s="133" t="s">
        <v>7432</v>
      </c>
      <c r="B1974" s="134">
        <v>102808</v>
      </c>
      <c r="C1974" s="126" t="s">
        <v>7442</v>
      </c>
      <c r="D1974" s="134" t="s">
        <v>374</v>
      </c>
      <c r="E1974" s="135">
        <v>0</v>
      </c>
      <c r="F1974" s="136"/>
      <c r="G1974" s="135">
        <v>0</v>
      </c>
      <c r="H1974" s="136"/>
    </row>
    <row r="1975" spans="1:8" x14ac:dyDescent="0.25">
      <c r="A1975" s="133" t="s">
        <v>7432</v>
      </c>
      <c r="B1975" s="134">
        <v>102809</v>
      </c>
      <c r="C1975" s="126" t="s">
        <v>4843</v>
      </c>
      <c r="D1975" s="134" t="s">
        <v>374</v>
      </c>
      <c r="E1975" s="135">
        <v>18.12</v>
      </c>
      <c r="F1975" s="136">
        <v>0</v>
      </c>
      <c r="G1975" s="135">
        <v>18.079999999999998</v>
      </c>
      <c r="H1975" s="136">
        <v>0</v>
      </c>
    </row>
    <row r="1976" spans="1:8" x14ac:dyDescent="0.25">
      <c r="A1976" s="133" t="s">
        <v>7432</v>
      </c>
      <c r="B1976" s="134">
        <v>92140</v>
      </c>
      <c r="C1976" s="126" t="s">
        <v>692</v>
      </c>
      <c r="D1976" s="134" t="s">
        <v>374</v>
      </c>
      <c r="E1976" s="135">
        <v>4.7699999999999996</v>
      </c>
      <c r="F1976" s="136">
        <v>0</v>
      </c>
      <c r="G1976" s="135">
        <v>4.7699999999999996</v>
      </c>
      <c r="H1976" s="136">
        <v>0</v>
      </c>
    </row>
    <row r="1977" spans="1:8" x14ac:dyDescent="0.25">
      <c r="A1977" s="133" t="s">
        <v>7432</v>
      </c>
      <c r="B1977" s="134">
        <v>92142</v>
      </c>
      <c r="C1977" s="126" t="s">
        <v>694</v>
      </c>
      <c r="D1977" s="134" t="s">
        <v>374</v>
      </c>
      <c r="E1977" s="135">
        <v>0.59</v>
      </c>
      <c r="F1977" s="136">
        <v>0</v>
      </c>
      <c r="G1977" s="135">
        <v>0.59</v>
      </c>
      <c r="H1977" s="136">
        <v>0</v>
      </c>
    </row>
    <row r="1978" spans="1:8" x14ac:dyDescent="0.25">
      <c r="A1978" s="133" t="s">
        <v>7432</v>
      </c>
      <c r="B1978" s="134">
        <v>92141</v>
      </c>
      <c r="C1978" s="126" t="s">
        <v>693</v>
      </c>
      <c r="D1978" s="134" t="s">
        <v>374</v>
      </c>
      <c r="E1978" s="135">
        <v>1.47</v>
      </c>
      <c r="F1978" s="136">
        <v>0</v>
      </c>
      <c r="G1978" s="135">
        <v>1.47</v>
      </c>
      <c r="H1978" s="136">
        <v>0</v>
      </c>
    </row>
    <row r="1979" spans="1:8" x14ac:dyDescent="0.25">
      <c r="A1979" s="133" t="s">
        <v>7432</v>
      </c>
      <c r="B1979" s="134">
        <v>92143</v>
      </c>
      <c r="C1979" s="126" t="s">
        <v>695</v>
      </c>
      <c r="D1979" s="134" t="s">
        <v>374</v>
      </c>
      <c r="E1979" s="135">
        <v>5.96</v>
      </c>
      <c r="F1979" s="136">
        <v>0</v>
      </c>
      <c r="G1979" s="135">
        <v>5.96</v>
      </c>
      <c r="H1979" s="136">
        <v>0</v>
      </c>
    </row>
    <row r="1980" spans="1:8" x14ac:dyDescent="0.25">
      <c r="A1980" s="133" t="s">
        <v>7432</v>
      </c>
      <c r="B1980" s="134">
        <v>92144</v>
      </c>
      <c r="C1980" s="126" t="s">
        <v>696</v>
      </c>
      <c r="D1980" s="134" t="s">
        <v>374</v>
      </c>
      <c r="E1980" s="135">
        <v>39.799999999999997</v>
      </c>
      <c r="F1980" s="136">
        <v>0</v>
      </c>
      <c r="G1980" s="135">
        <v>40.54</v>
      </c>
      <c r="H1980" s="136">
        <v>0</v>
      </c>
    </row>
    <row r="1981" spans="1:8" x14ac:dyDescent="0.25">
      <c r="A1981" s="133" t="s">
        <v>7432</v>
      </c>
      <c r="B1981" s="134">
        <v>92133</v>
      </c>
      <c r="C1981" s="126" t="s">
        <v>687</v>
      </c>
      <c r="D1981" s="134" t="s">
        <v>374</v>
      </c>
      <c r="E1981" s="135">
        <v>13.01</v>
      </c>
      <c r="F1981" s="136">
        <v>0</v>
      </c>
      <c r="G1981" s="135">
        <v>13.01</v>
      </c>
      <c r="H1981" s="136">
        <v>0</v>
      </c>
    </row>
    <row r="1982" spans="1:8" x14ac:dyDescent="0.25">
      <c r="A1982" s="133" t="s">
        <v>7432</v>
      </c>
      <c r="B1982" s="134">
        <v>92135</v>
      </c>
      <c r="C1982" s="126" t="s">
        <v>689</v>
      </c>
      <c r="D1982" s="134" t="s">
        <v>374</v>
      </c>
      <c r="E1982" s="135">
        <v>1.62</v>
      </c>
      <c r="F1982" s="136">
        <v>0</v>
      </c>
      <c r="G1982" s="135">
        <v>1.62</v>
      </c>
      <c r="H1982" s="136">
        <v>0</v>
      </c>
    </row>
    <row r="1983" spans="1:8" x14ac:dyDescent="0.25">
      <c r="A1983" s="133" t="s">
        <v>7432</v>
      </c>
      <c r="B1983" s="134">
        <v>92134</v>
      </c>
      <c r="C1983" s="126" t="s">
        <v>688</v>
      </c>
      <c r="D1983" s="134" t="s">
        <v>374</v>
      </c>
      <c r="E1983" s="135">
        <v>4.01</v>
      </c>
      <c r="F1983" s="136">
        <v>0</v>
      </c>
      <c r="G1983" s="135">
        <v>4.01</v>
      </c>
      <c r="H1983" s="136">
        <v>0</v>
      </c>
    </row>
    <row r="1984" spans="1:8" x14ac:dyDescent="0.25">
      <c r="A1984" s="133" t="s">
        <v>7432</v>
      </c>
      <c r="B1984" s="134">
        <v>92136</v>
      </c>
      <c r="C1984" s="126" t="s">
        <v>690</v>
      </c>
      <c r="D1984" s="134" t="s">
        <v>374</v>
      </c>
      <c r="E1984" s="135">
        <v>16.27</v>
      </c>
      <c r="F1984" s="136">
        <v>0</v>
      </c>
      <c r="G1984" s="135">
        <v>16.27</v>
      </c>
      <c r="H1984" s="136">
        <v>0</v>
      </c>
    </row>
    <row r="1985" spans="1:8" x14ac:dyDescent="0.25">
      <c r="A1985" s="133" t="s">
        <v>7432</v>
      </c>
      <c r="B1985" s="134">
        <v>92137</v>
      </c>
      <c r="C1985" s="126" t="s">
        <v>691</v>
      </c>
      <c r="D1985" s="134" t="s">
        <v>374</v>
      </c>
      <c r="E1985" s="135">
        <v>34.799999999999997</v>
      </c>
      <c r="F1985" s="136">
        <v>0</v>
      </c>
      <c r="G1985" s="135">
        <v>35.159999999999997</v>
      </c>
      <c r="H1985" s="136">
        <v>0</v>
      </c>
    </row>
    <row r="1986" spans="1:8" x14ac:dyDescent="0.25">
      <c r="A1986" s="133" t="s">
        <v>7432</v>
      </c>
      <c r="B1986" s="134">
        <v>91380</v>
      </c>
      <c r="C1986" s="126" t="s">
        <v>652</v>
      </c>
      <c r="D1986" s="134" t="s">
        <v>374</v>
      </c>
      <c r="E1986" s="135">
        <v>29.3</v>
      </c>
      <c r="F1986" s="136">
        <v>1</v>
      </c>
      <c r="G1986" s="135">
        <v>29.3</v>
      </c>
      <c r="H1986" s="136">
        <v>0</v>
      </c>
    </row>
    <row r="1987" spans="1:8" x14ac:dyDescent="0.25">
      <c r="A1987" s="133" t="s">
        <v>7432</v>
      </c>
      <c r="B1987" s="134">
        <v>91382</v>
      </c>
      <c r="C1987" s="126" t="s">
        <v>654</v>
      </c>
      <c r="D1987" s="134" t="s">
        <v>374</v>
      </c>
      <c r="E1987" s="135">
        <v>4.54</v>
      </c>
      <c r="F1987" s="136">
        <v>1</v>
      </c>
      <c r="G1987" s="135">
        <v>4.54</v>
      </c>
      <c r="H1987" s="136">
        <v>0</v>
      </c>
    </row>
    <row r="1988" spans="1:8" x14ac:dyDescent="0.25">
      <c r="A1988" s="133" t="s">
        <v>7432</v>
      </c>
      <c r="B1988" s="134">
        <v>91381</v>
      </c>
      <c r="C1988" s="126" t="s">
        <v>653</v>
      </c>
      <c r="D1988" s="134" t="s">
        <v>374</v>
      </c>
      <c r="E1988" s="135">
        <v>11.24</v>
      </c>
      <c r="F1988" s="136">
        <v>1</v>
      </c>
      <c r="G1988" s="135">
        <v>11.24</v>
      </c>
      <c r="H1988" s="136">
        <v>0</v>
      </c>
    </row>
    <row r="1989" spans="1:8" x14ac:dyDescent="0.25">
      <c r="A1989" s="133" t="s">
        <v>7432</v>
      </c>
      <c r="B1989" s="134">
        <v>91383</v>
      </c>
      <c r="C1989" s="126" t="s">
        <v>655</v>
      </c>
      <c r="D1989" s="134" t="s">
        <v>374</v>
      </c>
      <c r="E1989" s="135">
        <v>52.71</v>
      </c>
      <c r="F1989" s="136">
        <v>1</v>
      </c>
      <c r="G1989" s="135">
        <v>52.71</v>
      </c>
      <c r="H1989" s="136">
        <v>0</v>
      </c>
    </row>
    <row r="1990" spans="1:8" x14ac:dyDescent="0.25">
      <c r="A1990" s="133" t="s">
        <v>7432</v>
      </c>
      <c r="B1990" s="134">
        <v>91384</v>
      </c>
      <c r="C1990" s="126" t="s">
        <v>656</v>
      </c>
      <c r="D1990" s="134" t="s">
        <v>374</v>
      </c>
      <c r="E1990" s="135">
        <v>140.06</v>
      </c>
      <c r="F1990" s="136">
        <v>0</v>
      </c>
      <c r="G1990" s="135">
        <v>141.47999999999999</v>
      </c>
      <c r="H1990" s="136">
        <v>0</v>
      </c>
    </row>
    <row r="1991" spans="1:8" x14ac:dyDescent="0.25">
      <c r="A1991" s="133" t="s">
        <v>7432</v>
      </c>
      <c r="B1991" s="134">
        <v>96030</v>
      </c>
      <c r="C1991" s="126" t="s">
        <v>803</v>
      </c>
      <c r="D1991" s="134" t="s">
        <v>374</v>
      </c>
      <c r="E1991" s="135">
        <v>37.14</v>
      </c>
      <c r="F1991" s="136">
        <v>1</v>
      </c>
      <c r="G1991" s="135">
        <v>37.14</v>
      </c>
      <c r="H1991" s="136">
        <v>0</v>
      </c>
    </row>
    <row r="1992" spans="1:8" x14ac:dyDescent="0.25">
      <c r="A1992" s="133" t="s">
        <v>7432</v>
      </c>
      <c r="B1992" s="134">
        <v>96032</v>
      </c>
      <c r="C1992" s="126" t="s">
        <v>805</v>
      </c>
      <c r="D1992" s="134" t="s">
        <v>374</v>
      </c>
      <c r="E1992" s="135">
        <v>5.16</v>
      </c>
      <c r="F1992" s="136">
        <v>1</v>
      </c>
      <c r="G1992" s="135">
        <v>5.16</v>
      </c>
      <c r="H1992" s="136">
        <v>0</v>
      </c>
    </row>
    <row r="1993" spans="1:8" x14ac:dyDescent="0.25">
      <c r="A1993" s="133" t="s">
        <v>7432</v>
      </c>
      <c r="B1993" s="134">
        <v>96031</v>
      </c>
      <c r="C1993" s="126" t="s">
        <v>804</v>
      </c>
      <c r="D1993" s="134" t="s">
        <v>374</v>
      </c>
      <c r="E1993" s="135">
        <v>12.85</v>
      </c>
      <c r="F1993" s="136">
        <v>1</v>
      </c>
      <c r="G1993" s="135">
        <v>12.85</v>
      </c>
      <c r="H1993" s="136">
        <v>0</v>
      </c>
    </row>
    <row r="1994" spans="1:8" x14ac:dyDescent="0.25">
      <c r="A1994" s="133" t="s">
        <v>7432</v>
      </c>
      <c r="B1994" s="134">
        <v>96033</v>
      </c>
      <c r="C1994" s="126" t="s">
        <v>806</v>
      </c>
      <c r="D1994" s="134" t="s">
        <v>374</v>
      </c>
      <c r="E1994" s="135">
        <v>59.24</v>
      </c>
      <c r="F1994" s="136">
        <v>1</v>
      </c>
      <c r="G1994" s="135">
        <v>59.24</v>
      </c>
      <c r="H1994" s="136">
        <v>0</v>
      </c>
    </row>
    <row r="1995" spans="1:8" x14ac:dyDescent="0.25">
      <c r="A1995" s="133" t="s">
        <v>7432</v>
      </c>
      <c r="B1995" s="134">
        <v>96034</v>
      </c>
      <c r="C1995" s="126" t="s">
        <v>807</v>
      </c>
      <c r="D1995" s="134" t="s">
        <v>374</v>
      </c>
      <c r="E1995" s="135">
        <v>140.06</v>
      </c>
      <c r="F1995" s="136">
        <v>0</v>
      </c>
      <c r="G1995" s="135">
        <v>141.47999999999999</v>
      </c>
      <c r="H1995" s="136">
        <v>0</v>
      </c>
    </row>
    <row r="1996" spans="1:8" x14ac:dyDescent="0.25">
      <c r="A1996" s="133" t="s">
        <v>7432</v>
      </c>
      <c r="B1996" s="134">
        <v>89870</v>
      </c>
      <c r="C1996" s="126" t="s">
        <v>554</v>
      </c>
      <c r="D1996" s="134" t="s">
        <v>374</v>
      </c>
      <c r="E1996" s="135">
        <v>39.6</v>
      </c>
      <c r="F1996" s="136">
        <v>0.36209999999999998</v>
      </c>
      <c r="G1996" s="135">
        <v>39.369999999999997</v>
      </c>
      <c r="H1996" s="136">
        <v>0</v>
      </c>
    </row>
    <row r="1997" spans="1:8" x14ac:dyDescent="0.25">
      <c r="A1997" s="133" t="s">
        <v>7432</v>
      </c>
      <c r="B1997" s="134">
        <v>89872</v>
      </c>
      <c r="C1997" s="126" t="s">
        <v>556</v>
      </c>
      <c r="D1997" s="134" t="s">
        <v>374</v>
      </c>
      <c r="E1997" s="135">
        <v>5.61</v>
      </c>
      <c r="F1997" s="136">
        <v>0.24959999999999999</v>
      </c>
      <c r="G1997" s="135">
        <v>5.57</v>
      </c>
      <c r="H1997" s="136">
        <v>0</v>
      </c>
    </row>
    <row r="1998" spans="1:8" x14ac:dyDescent="0.25">
      <c r="A1998" s="133" t="s">
        <v>7432</v>
      </c>
      <c r="B1998" s="134">
        <v>89871</v>
      </c>
      <c r="C1998" s="126" t="s">
        <v>555</v>
      </c>
      <c r="D1998" s="134" t="s">
        <v>374</v>
      </c>
      <c r="E1998" s="135">
        <v>13.88</v>
      </c>
      <c r="F1998" s="136">
        <v>0.25</v>
      </c>
      <c r="G1998" s="135">
        <v>13.79</v>
      </c>
      <c r="H1998" s="136">
        <v>0</v>
      </c>
    </row>
    <row r="1999" spans="1:8" x14ac:dyDescent="0.25">
      <c r="A1999" s="133" t="s">
        <v>7432</v>
      </c>
      <c r="B1999" s="134">
        <v>89873</v>
      </c>
      <c r="C1999" s="126" t="s">
        <v>557</v>
      </c>
      <c r="D1999" s="134" t="s">
        <v>374</v>
      </c>
      <c r="E1999" s="135">
        <v>67.61</v>
      </c>
      <c r="F1999" s="136">
        <v>0.29859999999999998</v>
      </c>
      <c r="G1999" s="135">
        <v>67.19</v>
      </c>
      <c r="H1999" s="136">
        <v>0</v>
      </c>
    </row>
    <row r="2000" spans="1:8" x14ac:dyDescent="0.25">
      <c r="A2000" s="133" t="s">
        <v>7432</v>
      </c>
      <c r="B2000" s="134">
        <v>89874</v>
      </c>
      <c r="C2000" s="126" t="s">
        <v>558</v>
      </c>
      <c r="D2000" s="134" t="s">
        <v>374</v>
      </c>
      <c r="E2000" s="135">
        <v>174.16</v>
      </c>
      <c r="F2000" s="136">
        <v>0</v>
      </c>
      <c r="G2000" s="135">
        <v>175.93</v>
      </c>
      <c r="H2000" s="136">
        <v>0</v>
      </c>
    </row>
    <row r="2001" spans="1:8" x14ac:dyDescent="0.25">
      <c r="A2001" s="133" t="s">
        <v>7432</v>
      </c>
      <c r="B2001" s="134">
        <v>89878</v>
      </c>
      <c r="C2001" s="126" t="s">
        <v>559</v>
      </c>
      <c r="D2001" s="134" t="s">
        <v>374</v>
      </c>
      <c r="E2001" s="135">
        <v>42.43</v>
      </c>
      <c r="F2001" s="136">
        <v>0.39739999999999998</v>
      </c>
      <c r="G2001" s="135">
        <v>42.2</v>
      </c>
      <c r="H2001" s="136">
        <v>0</v>
      </c>
    </row>
    <row r="2002" spans="1:8" x14ac:dyDescent="0.25">
      <c r="A2002" s="133" t="s">
        <v>7432</v>
      </c>
      <c r="B2002" s="134">
        <v>89880</v>
      </c>
      <c r="C2002" s="126" t="s">
        <v>561</v>
      </c>
      <c r="D2002" s="134" t="s">
        <v>374</v>
      </c>
      <c r="E2002" s="135">
        <v>5.9</v>
      </c>
      <c r="F2002" s="136">
        <v>0.27800000000000002</v>
      </c>
      <c r="G2002" s="135">
        <v>5.86</v>
      </c>
      <c r="H2002" s="136">
        <v>0</v>
      </c>
    </row>
    <row r="2003" spans="1:8" x14ac:dyDescent="0.25">
      <c r="A2003" s="133" t="s">
        <v>7432</v>
      </c>
      <c r="B2003" s="134">
        <v>89879</v>
      </c>
      <c r="C2003" s="126" t="s">
        <v>560</v>
      </c>
      <c r="D2003" s="134" t="s">
        <v>374</v>
      </c>
      <c r="E2003" s="135">
        <v>14.62</v>
      </c>
      <c r="F2003" s="136">
        <v>0.27910000000000001</v>
      </c>
      <c r="G2003" s="135">
        <v>14.52</v>
      </c>
      <c r="H2003" s="136">
        <v>0</v>
      </c>
    </row>
    <row r="2004" spans="1:8" x14ac:dyDescent="0.25">
      <c r="A2004" s="133" t="s">
        <v>7432</v>
      </c>
      <c r="B2004" s="134">
        <v>89881</v>
      </c>
      <c r="C2004" s="126" t="s">
        <v>562</v>
      </c>
      <c r="D2004" s="134" t="s">
        <v>374</v>
      </c>
      <c r="E2004" s="135">
        <v>71.739999999999995</v>
      </c>
      <c r="F2004" s="136">
        <v>0.33090000000000003</v>
      </c>
      <c r="G2004" s="135">
        <v>71.31</v>
      </c>
      <c r="H2004" s="136">
        <v>0</v>
      </c>
    </row>
    <row r="2005" spans="1:8" x14ac:dyDescent="0.25">
      <c r="A2005" s="133" t="s">
        <v>7432</v>
      </c>
      <c r="B2005" s="134">
        <v>89882</v>
      </c>
      <c r="C2005" s="126" t="s">
        <v>563</v>
      </c>
      <c r="D2005" s="134" t="s">
        <v>374</v>
      </c>
      <c r="E2005" s="135">
        <v>200.94</v>
      </c>
      <c r="F2005" s="136">
        <v>0</v>
      </c>
      <c r="G2005" s="135">
        <v>202.98</v>
      </c>
      <c r="H2005" s="136">
        <v>0</v>
      </c>
    </row>
    <row r="2006" spans="1:8" x14ac:dyDescent="0.25">
      <c r="A2006" s="133" t="s">
        <v>7432</v>
      </c>
      <c r="B2006" s="134">
        <v>7058</v>
      </c>
      <c r="C2006" s="126" t="s">
        <v>426</v>
      </c>
      <c r="D2006" s="134" t="s">
        <v>374</v>
      </c>
      <c r="E2006" s="135">
        <v>23.04</v>
      </c>
      <c r="F2006" s="136">
        <v>1</v>
      </c>
      <c r="G2006" s="135">
        <v>23.04</v>
      </c>
      <c r="H2006" s="136">
        <v>0</v>
      </c>
    </row>
    <row r="2007" spans="1:8" x14ac:dyDescent="0.25">
      <c r="A2007" s="133" t="s">
        <v>7432</v>
      </c>
      <c r="B2007" s="134">
        <v>91402</v>
      </c>
      <c r="C2007" s="126" t="s">
        <v>663</v>
      </c>
      <c r="D2007" s="134" t="s">
        <v>374</v>
      </c>
      <c r="E2007" s="135">
        <v>3.58</v>
      </c>
      <c r="F2007" s="136">
        <v>1</v>
      </c>
      <c r="G2007" s="135">
        <v>3.58</v>
      </c>
      <c r="H2007" s="136">
        <v>0</v>
      </c>
    </row>
    <row r="2008" spans="1:8" x14ac:dyDescent="0.25">
      <c r="A2008" s="133" t="s">
        <v>7432</v>
      </c>
      <c r="B2008" s="134">
        <v>7059</v>
      </c>
      <c r="C2008" s="126" t="s">
        <v>427</v>
      </c>
      <c r="D2008" s="134" t="s">
        <v>374</v>
      </c>
      <c r="E2008" s="135">
        <v>8.86</v>
      </c>
      <c r="F2008" s="136">
        <v>1</v>
      </c>
      <c r="G2008" s="135">
        <v>8.86</v>
      </c>
      <c r="H2008" s="136">
        <v>0</v>
      </c>
    </row>
    <row r="2009" spans="1:8" x14ac:dyDescent="0.25">
      <c r="A2009" s="133" t="s">
        <v>7432</v>
      </c>
      <c r="B2009" s="134">
        <v>7060</v>
      </c>
      <c r="C2009" s="126" t="s">
        <v>428</v>
      </c>
      <c r="D2009" s="134" t="s">
        <v>374</v>
      </c>
      <c r="E2009" s="135">
        <v>41.52</v>
      </c>
      <c r="F2009" s="136">
        <v>1</v>
      </c>
      <c r="G2009" s="135">
        <v>41.52</v>
      </c>
      <c r="H2009" s="136">
        <v>0</v>
      </c>
    </row>
    <row r="2010" spans="1:8" x14ac:dyDescent="0.25">
      <c r="A2010" s="133" t="s">
        <v>7432</v>
      </c>
      <c r="B2010" s="134">
        <v>7061</v>
      </c>
      <c r="C2010" s="126" t="s">
        <v>429</v>
      </c>
      <c r="D2010" s="134" t="s">
        <v>374</v>
      </c>
      <c r="E2010" s="135">
        <v>80.489999999999995</v>
      </c>
      <c r="F2010" s="136">
        <v>0</v>
      </c>
      <c r="G2010" s="135">
        <v>81.31</v>
      </c>
      <c r="H2010" s="136">
        <v>0</v>
      </c>
    </row>
    <row r="2011" spans="1:8" x14ac:dyDescent="0.25">
      <c r="A2011" s="133" t="s">
        <v>7432</v>
      </c>
      <c r="B2011" s="134">
        <v>91367</v>
      </c>
      <c r="C2011" s="126" t="s">
        <v>646</v>
      </c>
      <c r="D2011" s="134" t="s">
        <v>374</v>
      </c>
      <c r="E2011" s="135">
        <v>22.27</v>
      </c>
      <c r="F2011" s="136">
        <v>1</v>
      </c>
      <c r="G2011" s="135">
        <v>22.27</v>
      </c>
      <c r="H2011" s="136">
        <v>0</v>
      </c>
    </row>
    <row r="2012" spans="1:8" x14ac:dyDescent="0.25">
      <c r="A2012" s="133" t="s">
        <v>7432</v>
      </c>
      <c r="B2012" s="134">
        <v>91369</v>
      </c>
      <c r="C2012" s="126" t="s">
        <v>648</v>
      </c>
      <c r="D2012" s="134" t="s">
        <v>374</v>
      </c>
      <c r="E2012" s="135">
        <v>3.45</v>
      </c>
      <c r="F2012" s="136">
        <v>1</v>
      </c>
      <c r="G2012" s="135">
        <v>3.45</v>
      </c>
      <c r="H2012" s="136">
        <v>0</v>
      </c>
    </row>
    <row r="2013" spans="1:8" x14ac:dyDescent="0.25">
      <c r="A2013" s="133" t="s">
        <v>7432</v>
      </c>
      <c r="B2013" s="134">
        <v>91368</v>
      </c>
      <c r="C2013" s="126" t="s">
        <v>647</v>
      </c>
      <c r="D2013" s="134" t="s">
        <v>374</v>
      </c>
      <c r="E2013" s="135">
        <v>8.5500000000000007</v>
      </c>
      <c r="F2013" s="136">
        <v>1</v>
      </c>
      <c r="G2013" s="135">
        <v>8.5500000000000007</v>
      </c>
      <c r="H2013" s="136">
        <v>0</v>
      </c>
    </row>
    <row r="2014" spans="1:8" x14ac:dyDescent="0.25">
      <c r="A2014" s="133" t="s">
        <v>7432</v>
      </c>
      <c r="B2014" s="134">
        <v>5695</v>
      </c>
      <c r="C2014" s="126" t="s">
        <v>385</v>
      </c>
      <c r="D2014" s="134" t="s">
        <v>374</v>
      </c>
      <c r="E2014" s="135">
        <v>40.130000000000003</v>
      </c>
      <c r="F2014" s="136">
        <v>1</v>
      </c>
      <c r="G2014" s="135">
        <v>40.130000000000003</v>
      </c>
      <c r="H2014" s="136">
        <v>0</v>
      </c>
    </row>
    <row r="2015" spans="1:8" x14ac:dyDescent="0.25">
      <c r="A2015" s="133" t="s">
        <v>7432</v>
      </c>
      <c r="B2015" s="134">
        <v>53792</v>
      </c>
      <c r="C2015" s="126" t="s">
        <v>436</v>
      </c>
      <c r="D2015" s="134" t="s">
        <v>374</v>
      </c>
      <c r="E2015" s="135">
        <v>100.05</v>
      </c>
      <c r="F2015" s="136">
        <v>0</v>
      </c>
      <c r="G2015" s="135">
        <v>101.07</v>
      </c>
      <c r="H2015" s="136">
        <v>0</v>
      </c>
    </row>
    <row r="2016" spans="1:8" x14ac:dyDescent="0.25">
      <c r="A2016" s="133" t="s">
        <v>7432</v>
      </c>
      <c r="B2016" s="134">
        <v>92237</v>
      </c>
      <c r="C2016" s="126" t="s">
        <v>697</v>
      </c>
      <c r="D2016" s="134" t="s">
        <v>374</v>
      </c>
      <c r="E2016" s="135">
        <v>29.46</v>
      </c>
      <c r="F2016" s="136">
        <v>0.12970000000000001</v>
      </c>
      <c r="G2016" s="135">
        <v>29.23</v>
      </c>
      <c r="H2016" s="136">
        <v>0</v>
      </c>
    </row>
    <row r="2017" spans="1:8" x14ac:dyDescent="0.25">
      <c r="A2017" s="133" t="s">
        <v>7432</v>
      </c>
      <c r="B2017" s="134">
        <v>92239</v>
      </c>
      <c r="C2017" s="126" t="s">
        <v>699</v>
      </c>
      <c r="D2017" s="134" t="s">
        <v>374</v>
      </c>
      <c r="E2017" s="135">
        <v>4.79</v>
      </c>
      <c r="F2017" s="136">
        <v>0.1106</v>
      </c>
      <c r="G2017" s="135">
        <v>4.75</v>
      </c>
      <c r="H2017" s="136">
        <v>0</v>
      </c>
    </row>
    <row r="2018" spans="1:8" x14ac:dyDescent="0.25">
      <c r="A2018" s="133" t="s">
        <v>7432</v>
      </c>
      <c r="B2018" s="134">
        <v>92238</v>
      </c>
      <c r="C2018" s="126" t="s">
        <v>698</v>
      </c>
      <c r="D2018" s="134" t="s">
        <v>374</v>
      </c>
      <c r="E2018" s="135">
        <v>11.86</v>
      </c>
      <c r="F2018" s="136">
        <v>0.1113</v>
      </c>
      <c r="G2018" s="135">
        <v>11.76</v>
      </c>
      <c r="H2018" s="136">
        <v>0</v>
      </c>
    </row>
    <row r="2019" spans="1:8" x14ac:dyDescent="0.25">
      <c r="A2019" s="133" t="s">
        <v>7432</v>
      </c>
      <c r="B2019" s="134">
        <v>92240</v>
      </c>
      <c r="C2019" s="126" t="s">
        <v>700</v>
      </c>
      <c r="D2019" s="134" t="s">
        <v>374</v>
      </c>
      <c r="E2019" s="135">
        <v>52.85</v>
      </c>
      <c r="F2019" s="136">
        <v>9.0399999999999994E-2</v>
      </c>
      <c r="G2019" s="135">
        <v>52.42</v>
      </c>
      <c r="H2019" s="136">
        <v>0</v>
      </c>
    </row>
    <row r="2020" spans="1:8" x14ac:dyDescent="0.25">
      <c r="A2020" s="133" t="s">
        <v>7432</v>
      </c>
      <c r="B2020" s="134">
        <v>92241</v>
      </c>
      <c r="C2020" s="126" t="s">
        <v>701</v>
      </c>
      <c r="D2020" s="134" t="s">
        <v>374</v>
      </c>
      <c r="E2020" s="135">
        <v>272.74</v>
      </c>
      <c r="F2020" s="136">
        <v>0</v>
      </c>
      <c r="G2020" s="135">
        <v>275.51</v>
      </c>
      <c r="H2020" s="136">
        <v>0</v>
      </c>
    </row>
    <row r="2021" spans="1:8" x14ac:dyDescent="0.25">
      <c r="A2021" s="133" t="s">
        <v>7432</v>
      </c>
      <c r="B2021" s="134">
        <v>91640</v>
      </c>
      <c r="C2021" s="126" t="s">
        <v>675</v>
      </c>
      <c r="D2021" s="134" t="s">
        <v>374</v>
      </c>
      <c r="E2021" s="135">
        <v>40.450000000000003</v>
      </c>
      <c r="F2021" s="136">
        <v>0.1162</v>
      </c>
      <c r="G2021" s="135">
        <v>40.130000000000003</v>
      </c>
      <c r="H2021" s="136">
        <v>0</v>
      </c>
    </row>
    <row r="2022" spans="1:8" x14ac:dyDescent="0.25">
      <c r="A2022" s="133" t="s">
        <v>7432</v>
      </c>
      <c r="B2022" s="134">
        <v>91642</v>
      </c>
      <c r="C2022" s="126" t="s">
        <v>677</v>
      </c>
      <c r="D2022" s="134" t="s">
        <v>374</v>
      </c>
      <c r="E2022" s="135">
        <v>6.6</v>
      </c>
      <c r="F2022" s="136">
        <v>0.1</v>
      </c>
      <c r="G2022" s="135">
        <v>6.54</v>
      </c>
      <c r="H2022" s="136">
        <v>0</v>
      </c>
    </row>
    <row r="2023" spans="1:8" x14ac:dyDescent="0.25">
      <c r="A2023" s="133" t="s">
        <v>7432</v>
      </c>
      <c r="B2023" s="134">
        <v>91641</v>
      </c>
      <c r="C2023" s="126" t="s">
        <v>676</v>
      </c>
      <c r="D2023" s="134" t="s">
        <v>374</v>
      </c>
      <c r="E2023" s="135">
        <v>16.32</v>
      </c>
      <c r="F2023" s="136">
        <v>9.9900000000000003E-2</v>
      </c>
      <c r="G2023" s="135">
        <v>16.190000000000001</v>
      </c>
      <c r="H2023" s="136">
        <v>0</v>
      </c>
    </row>
    <row r="2024" spans="1:8" x14ac:dyDescent="0.25">
      <c r="A2024" s="133" t="s">
        <v>7432</v>
      </c>
      <c r="B2024" s="134">
        <v>91643</v>
      </c>
      <c r="C2024" s="126" t="s">
        <v>678</v>
      </c>
      <c r="D2024" s="134" t="s">
        <v>374</v>
      </c>
      <c r="E2024" s="135">
        <v>72.900000000000006</v>
      </c>
      <c r="F2024" s="136">
        <v>8.0699999999999994E-2</v>
      </c>
      <c r="G2024" s="135">
        <v>72.3</v>
      </c>
      <c r="H2024" s="136">
        <v>0</v>
      </c>
    </row>
    <row r="2025" spans="1:8" x14ac:dyDescent="0.25">
      <c r="A2025" s="133" t="s">
        <v>7432</v>
      </c>
      <c r="B2025" s="134">
        <v>91644</v>
      </c>
      <c r="C2025" s="126" t="s">
        <v>679</v>
      </c>
      <c r="D2025" s="134" t="s">
        <v>374</v>
      </c>
      <c r="E2025" s="135">
        <v>297.5</v>
      </c>
      <c r="F2025" s="136">
        <v>0</v>
      </c>
      <c r="G2025" s="135">
        <v>300.52</v>
      </c>
      <c r="H2025" s="136">
        <v>0</v>
      </c>
    </row>
    <row r="2026" spans="1:8" x14ac:dyDescent="0.25">
      <c r="A2026" s="133" t="s">
        <v>7432</v>
      </c>
      <c r="B2026" s="134">
        <v>92105</v>
      </c>
      <c r="C2026" s="126" t="s">
        <v>4811</v>
      </c>
      <c r="D2026" s="134" t="s">
        <v>374</v>
      </c>
      <c r="E2026" s="135">
        <v>190.06</v>
      </c>
      <c r="F2026" s="136">
        <v>0</v>
      </c>
      <c r="G2026" s="135">
        <v>191.99</v>
      </c>
      <c r="H2026" s="136">
        <v>0</v>
      </c>
    </row>
    <row r="2027" spans="1:8" x14ac:dyDescent="0.25">
      <c r="A2027" s="133" t="s">
        <v>7432</v>
      </c>
      <c r="B2027" s="134">
        <v>92101</v>
      </c>
      <c r="C2027" s="126" t="s">
        <v>4807</v>
      </c>
      <c r="D2027" s="134" t="s">
        <v>374</v>
      </c>
      <c r="E2027" s="135">
        <v>44.89</v>
      </c>
      <c r="F2027" s="136">
        <v>1</v>
      </c>
      <c r="G2027" s="135">
        <v>44.89</v>
      </c>
      <c r="H2027" s="136">
        <v>0</v>
      </c>
    </row>
    <row r="2028" spans="1:8" x14ac:dyDescent="0.25">
      <c r="A2028" s="133" t="s">
        <v>7432</v>
      </c>
      <c r="B2028" s="134">
        <v>92103</v>
      </c>
      <c r="C2028" s="126" t="s">
        <v>4809</v>
      </c>
      <c r="D2028" s="134" t="s">
        <v>374</v>
      </c>
      <c r="E2028" s="135">
        <v>5.7</v>
      </c>
      <c r="F2028" s="136">
        <v>1</v>
      </c>
      <c r="G2028" s="135">
        <v>5.7</v>
      </c>
      <c r="H2028" s="136">
        <v>0</v>
      </c>
    </row>
    <row r="2029" spans="1:8" x14ac:dyDescent="0.25">
      <c r="A2029" s="133" t="s">
        <v>7432</v>
      </c>
      <c r="B2029" s="134">
        <v>92102</v>
      </c>
      <c r="C2029" s="126" t="s">
        <v>4808</v>
      </c>
      <c r="D2029" s="134" t="s">
        <v>374</v>
      </c>
      <c r="E2029" s="135">
        <v>14.08</v>
      </c>
      <c r="F2029" s="136">
        <v>1</v>
      </c>
      <c r="G2029" s="135">
        <v>14.08</v>
      </c>
      <c r="H2029" s="136">
        <v>0</v>
      </c>
    </row>
    <row r="2030" spans="1:8" x14ac:dyDescent="0.25">
      <c r="A2030" s="133" t="s">
        <v>7432</v>
      </c>
      <c r="B2030" s="134">
        <v>92104</v>
      </c>
      <c r="C2030" s="126" t="s">
        <v>4810</v>
      </c>
      <c r="D2030" s="134" t="s">
        <v>374</v>
      </c>
      <c r="E2030" s="135">
        <v>70.900000000000006</v>
      </c>
      <c r="F2030" s="136">
        <v>1</v>
      </c>
      <c r="G2030" s="135">
        <v>70.900000000000006</v>
      </c>
      <c r="H2030" s="136">
        <v>0</v>
      </c>
    </row>
    <row r="2031" spans="1:8" x14ac:dyDescent="0.25">
      <c r="A2031" s="133" t="s">
        <v>7432</v>
      </c>
      <c r="B2031" s="134">
        <v>91396</v>
      </c>
      <c r="C2031" s="126" t="s">
        <v>660</v>
      </c>
      <c r="D2031" s="134" t="s">
        <v>374</v>
      </c>
      <c r="E2031" s="135">
        <v>29.18</v>
      </c>
      <c r="F2031" s="136">
        <v>1</v>
      </c>
      <c r="G2031" s="135">
        <v>29.18</v>
      </c>
      <c r="H2031" s="136">
        <v>0</v>
      </c>
    </row>
    <row r="2032" spans="1:8" x14ac:dyDescent="0.25">
      <c r="A2032" s="133" t="s">
        <v>7432</v>
      </c>
      <c r="B2032" s="134">
        <v>91398</v>
      </c>
      <c r="C2032" s="126" t="s">
        <v>662</v>
      </c>
      <c r="D2032" s="134" t="s">
        <v>374</v>
      </c>
      <c r="E2032" s="135">
        <v>4.55</v>
      </c>
      <c r="F2032" s="136">
        <v>1</v>
      </c>
      <c r="G2032" s="135">
        <v>4.55</v>
      </c>
      <c r="H2032" s="136">
        <v>0</v>
      </c>
    </row>
    <row r="2033" spans="1:8" x14ac:dyDescent="0.25">
      <c r="A2033" s="133" t="s">
        <v>7432</v>
      </c>
      <c r="B2033" s="134">
        <v>91397</v>
      </c>
      <c r="C2033" s="126" t="s">
        <v>661</v>
      </c>
      <c r="D2033" s="134" t="s">
        <v>374</v>
      </c>
      <c r="E2033" s="135">
        <v>11.28</v>
      </c>
      <c r="F2033" s="136">
        <v>1</v>
      </c>
      <c r="G2033" s="135">
        <v>11.28</v>
      </c>
      <c r="H2033" s="136">
        <v>0</v>
      </c>
    </row>
    <row r="2034" spans="1:8" x14ac:dyDescent="0.25">
      <c r="A2034" s="133" t="s">
        <v>7432</v>
      </c>
      <c r="B2034" s="134">
        <v>5763</v>
      </c>
      <c r="C2034" s="126" t="s">
        <v>409</v>
      </c>
      <c r="D2034" s="134" t="s">
        <v>374</v>
      </c>
      <c r="E2034" s="135">
        <v>51.77</v>
      </c>
      <c r="F2034" s="136">
        <v>1</v>
      </c>
      <c r="G2034" s="135">
        <v>51.77</v>
      </c>
      <c r="H2034" s="136">
        <v>0</v>
      </c>
    </row>
    <row r="2035" spans="1:8" x14ac:dyDescent="0.25">
      <c r="A2035" s="133" t="s">
        <v>7432</v>
      </c>
      <c r="B2035" s="134">
        <v>53831</v>
      </c>
      <c r="C2035" s="126" t="s">
        <v>447</v>
      </c>
      <c r="D2035" s="134" t="s">
        <v>374</v>
      </c>
      <c r="E2035" s="135">
        <v>190.06</v>
      </c>
      <c r="F2035" s="136">
        <v>0</v>
      </c>
      <c r="G2035" s="135">
        <v>191.99</v>
      </c>
      <c r="H2035" s="136">
        <v>0</v>
      </c>
    </row>
    <row r="2036" spans="1:8" x14ac:dyDescent="0.25">
      <c r="A2036" s="133" t="s">
        <v>7432</v>
      </c>
      <c r="B2036" s="134">
        <v>91359</v>
      </c>
      <c r="C2036" s="126" t="s">
        <v>643</v>
      </c>
      <c r="D2036" s="134" t="s">
        <v>374</v>
      </c>
      <c r="E2036" s="135">
        <v>21.04</v>
      </c>
      <c r="F2036" s="136">
        <v>1</v>
      </c>
      <c r="G2036" s="135">
        <v>21.04</v>
      </c>
      <c r="H2036" s="136">
        <v>0</v>
      </c>
    </row>
    <row r="2037" spans="1:8" x14ac:dyDescent="0.25">
      <c r="A2037" s="133" t="s">
        <v>7432</v>
      </c>
      <c r="B2037" s="134">
        <v>91361</v>
      </c>
      <c r="C2037" s="126" t="s">
        <v>645</v>
      </c>
      <c r="D2037" s="134" t="s">
        <v>374</v>
      </c>
      <c r="E2037" s="135">
        <v>3.25</v>
      </c>
      <c r="F2037" s="136">
        <v>1</v>
      </c>
      <c r="G2037" s="135">
        <v>3.25</v>
      </c>
      <c r="H2037" s="136">
        <v>0</v>
      </c>
    </row>
    <row r="2038" spans="1:8" x14ac:dyDescent="0.25">
      <c r="A2038" s="133" t="s">
        <v>7432</v>
      </c>
      <c r="B2038" s="134">
        <v>91360</v>
      </c>
      <c r="C2038" s="126" t="s">
        <v>644</v>
      </c>
      <c r="D2038" s="134" t="s">
        <v>374</v>
      </c>
      <c r="E2038" s="135">
        <v>8.0500000000000007</v>
      </c>
      <c r="F2038" s="136">
        <v>1</v>
      </c>
      <c r="G2038" s="135">
        <v>8.0500000000000007</v>
      </c>
      <c r="H2038" s="136">
        <v>0</v>
      </c>
    </row>
    <row r="2039" spans="1:8" x14ac:dyDescent="0.25">
      <c r="A2039" s="133" t="s">
        <v>7432</v>
      </c>
      <c r="B2039" s="134">
        <v>53882</v>
      </c>
      <c r="C2039" s="126" t="s">
        <v>456</v>
      </c>
      <c r="D2039" s="134" t="s">
        <v>374</v>
      </c>
      <c r="E2039" s="135">
        <v>36.99</v>
      </c>
      <c r="F2039" s="136">
        <v>1</v>
      </c>
      <c r="G2039" s="135">
        <v>36.99</v>
      </c>
      <c r="H2039" s="136">
        <v>0</v>
      </c>
    </row>
    <row r="2040" spans="1:8" x14ac:dyDescent="0.25">
      <c r="A2040" s="133" t="s">
        <v>7432</v>
      </c>
      <c r="B2040" s="134">
        <v>5747</v>
      </c>
      <c r="C2040" s="126" t="s">
        <v>406</v>
      </c>
      <c r="D2040" s="134" t="s">
        <v>374</v>
      </c>
      <c r="E2040" s="135">
        <v>156.19999999999999</v>
      </c>
      <c r="F2040" s="136">
        <v>0</v>
      </c>
      <c r="G2040" s="135">
        <v>157.78</v>
      </c>
      <c r="H2040" s="136">
        <v>0</v>
      </c>
    </row>
    <row r="2041" spans="1:8" x14ac:dyDescent="0.25">
      <c r="A2041" s="133" t="s">
        <v>7432</v>
      </c>
      <c r="B2041" s="134">
        <v>104699</v>
      </c>
      <c r="C2041" s="126" t="s">
        <v>7443</v>
      </c>
      <c r="D2041" s="134" t="s">
        <v>374</v>
      </c>
      <c r="E2041" s="135">
        <v>0</v>
      </c>
      <c r="F2041" s="136"/>
      <c r="G2041" s="135">
        <v>0</v>
      </c>
      <c r="H2041" s="136"/>
    </row>
    <row r="2042" spans="1:8" x14ac:dyDescent="0.25">
      <c r="A2042" s="133" t="s">
        <v>7432</v>
      </c>
      <c r="B2042" s="134">
        <v>104702</v>
      </c>
      <c r="C2042" s="126" t="s">
        <v>7444</v>
      </c>
      <c r="D2042" s="134" t="s">
        <v>374</v>
      </c>
      <c r="E2042" s="135">
        <v>0</v>
      </c>
      <c r="F2042" s="136"/>
      <c r="G2042" s="135">
        <v>0</v>
      </c>
      <c r="H2042" s="136"/>
    </row>
    <row r="2043" spans="1:8" x14ac:dyDescent="0.25">
      <c r="A2043" s="133" t="s">
        <v>7432</v>
      </c>
      <c r="B2043" s="134">
        <v>104700</v>
      </c>
      <c r="C2043" s="126" t="s">
        <v>7445</v>
      </c>
      <c r="D2043" s="134" t="s">
        <v>374</v>
      </c>
      <c r="E2043" s="135">
        <v>0</v>
      </c>
      <c r="F2043" s="136"/>
      <c r="G2043" s="135">
        <v>0</v>
      </c>
      <c r="H2043" s="136"/>
    </row>
    <row r="2044" spans="1:8" x14ac:dyDescent="0.25">
      <c r="A2044" s="133" t="s">
        <v>7432</v>
      </c>
      <c r="B2044" s="134">
        <v>104701</v>
      </c>
      <c r="C2044" s="126" t="s">
        <v>7446</v>
      </c>
      <c r="D2044" s="134" t="s">
        <v>374</v>
      </c>
      <c r="E2044" s="135">
        <v>0</v>
      </c>
      <c r="F2044" s="136"/>
      <c r="G2044" s="135">
        <v>0</v>
      </c>
      <c r="H2044" s="136"/>
    </row>
    <row r="2045" spans="1:8" x14ac:dyDescent="0.25">
      <c r="A2045" s="133" t="s">
        <v>7432</v>
      </c>
      <c r="B2045" s="134">
        <v>104703</v>
      </c>
      <c r="C2045" s="126" t="s">
        <v>5260</v>
      </c>
      <c r="D2045" s="134" t="s">
        <v>374</v>
      </c>
      <c r="E2045" s="135">
        <v>91.36</v>
      </c>
      <c r="F2045" s="136">
        <v>0</v>
      </c>
      <c r="G2045" s="135">
        <v>92.29</v>
      </c>
      <c r="H2045" s="136">
        <v>0</v>
      </c>
    </row>
    <row r="2046" spans="1:8" x14ac:dyDescent="0.25">
      <c r="A2046" s="133" t="s">
        <v>7432</v>
      </c>
      <c r="B2046" s="134">
        <v>91390</v>
      </c>
      <c r="C2046" s="126" t="s">
        <v>657</v>
      </c>
      <c r="D2046" s="134" t="s">
        <v>374</v>
      </c>
      <c r="E2046" s="135">
        <v>19.32</v>
      </c>
      <c r="F2046" s="136">
        <v>1</v>
      </c>
      <c r="G2046" s="135">
        <v>19.32</v>
      </c>
      <c r="H2046" s="136">
        <v>0</v>
      </c>
    </row>
    <row r="2047" spans="1:8" x14ac:dyDescent="0.25">
      <c r="A2047" s="133" t="s">
        <v>7432</v>
      </c>
      <c r="B2047" s="134">
        <v>91392</v>
      </c>
      <c r="C2047" s="126" t="s">
        <v>659</v>
      </c>
      <c r="D2047" s="134" t="s">
        <v>374</v>
      </c>
      <c r="E2047" s="135">
        <v>3.1</v>
      </c>
      <c r="F2047" s="136">
        <v>1</v>
      </c>
      <c r="G2047" s="135">
        <v>3.1</v>
      </c>
      <c r="H2047" s="136">
        <v>0</v>
      </c>
    </row>
    <row r="2048" spans="1:8" x14ac:dyDescent="0.25">
      <c r="A2048" s="133" t="s">
        <v>7432</v>
      </c>
      <c r="B2048" s="134">
        <v>91391</v>
      </c>
      <c r="C2048" s="126" t="s">
        <v>658</v>
      </c>
      <c r="D2048" s="134" t="s">
        <v>374</v>
      </c>
      <c r="E2048" s="135">
        <v>7.69</v>
      </c>
      <c r="F2048" s="136">
        <v>1</v>
      </c>
      <c r="G2048" s="135">
        <v>7.69</v>
      </c>
      <c r="H2048" s="136">
        <v>0</v>
      </c>
    </row>
    <row r="2049" spans="1:8" x14ac:dyDescent="0.25">
      <c r="A2049" s="133" t="s">
        <v>7432</v>
      </c>
      <c r="B2049" s="134">
        <v>73335</v>
      </c>
      <c r="C2049" s="126" t="s">
        <v>464</v>
      </c>
      <c r="D2049" s="134" t="s">
        <v>374</v>
      </c>
      <c r="E2049" s="135">
        <v>35.200000000000003</v>
      </c>
      <c r="F2049" s="136">
        <v>1</v>
      </c>
      <c r="G2049" s="135">
        <v>35.200000000000003</v>
      </c>
      <c r="H2049" s="136">
        <v>0</v>
      </c>
    </row>
    <row r="2050" spans="1:8" x14ac:dyDescent="0.25">
      <c r="A2050" s="133" t="s">
        <v>7432</v>
      </c>
      <c r="B2050" s="134">
        <v>73340</v>
      </c>
      <c r="C2050" s="126" t="s">
        <v>465</v>
      </c>
      <c r="D2050" s="134" t="s">
        <v>374</v>
      </c>
      <c r="E2050" s="135">
        <v>152.88999999999999</v>
      </c>
      <c r="F2050" s="136">
        <v>0</v>
      </c>
      <c r="G2050" s="135">
        <v>154.44</v>
      </c>
      <c r="H2050" s="136">
        <v>0</v>
      </c>
    </row>
    <row r="2051" spans="1:8" x14ac:dyDescent="0.25">
      <c r="A2051" s="133" t="s">
        <v>7432</v>
      </c>
      <c r="B2051" s="134">
        <v>89264</v>
      </c>
      <c r="C2051" s="126" t="s">
        <v>544</v>
      </c>
      <c r="D2051" s="134" t="s">
        <v>374</v>
      </c>
      <c r="E2051" s="135">
        <v>21.17</v>
      </c>
      <c r="F2051" s="136">
        <v>1</v>
      </c>
      <c r="G2051" s="135">
        <v>21.17</v>
      </c>
      <c r="H2051" s="136">
        <v>0</v>
      </c>
    </row>
    <row r="2052" spans="1:8" x14ac:dyDescent="0.25">
      <c r="A2052" s="133" t="s">
        <v>7432</v>
      </c>
      <c r="B2052" s="134">
        <v>89266</v>
      </c>
      <c r="C2052" s="126" t="s">
        <v>546</v>
      </c>
      <c r="D2052" s="134" t="s">
        <v>374</v>
      </c>
      <c r="E2052" s="135">
        <v>3.4</v>
      </c>
      <c r="F2052" s="136">
        <v>1</v>
      </c>
      <c r="G2052" s="135">
        <v>3.4</v>
      </c>
      <c r="H2052" s="136">
        <v>0</v>
      </c>
    </row>
    <row r="2053" spans="1:8" x14ac:dyDescent="0.25">
      <c r="A2053" s="133" t="s">
        <v>7432</v>
      </c>
      <c r="B2053" s="134">
        <v>89265</v>
      </c>
      <c r="C2053" s="126" t="s">
        <v>545</v>
      </c>
      <c r="D2053" s="134" t="s">
        <v>374</v>
      </c>
      <c r="E2053" s="135">
        <v>8.43</v>
      </c>
      <c r="F2053" s="136">
        <v>1</v>
      </c>
      <c r="G2053" s="135">
        <v>8.43</v>
      </c>
      <c r="H2053" s="136">
        <v>0</v>
      </c>
    </row>
    <row r="2054" spans="1:8" x14ac:dyDescent="0.25">
      <c r="A2054" s="133" t="s">
        <v>7432</v>
      </c>
      <c r="B2054" s="134">
        <v>5705</v>
      </c>
      <c r="C2054" s="126" t="s">
        <v>387</v>
      </c>
      <c r="D2054" s="134" t="s">
        <v>374</v>
      </c>
      <c r="E2054" s="135">
        <v>38.6</v>
      </c>
      <c r="F2054" s="136">
        <v>1</v>
      </c>
      <c r="G2054" s="135">
        <v>38.6</v>
      </c>
      <c r="H2054" s="136">
        <v>0</v>
      </c>
    </row>
    <row r="2055" spans="1:8" x14ac:dyDescent="0.25">
      <c r="A2055" s="133" t="s">
        <v>7432</v>
      </c>
      <c r="B2055" s="134">
        <v>53797</v>
      </c>
      <c r="C2055" s="126" t="s">
        <v>438</v>
      </c>
      <c r="D2055" s="134" t="s">
        <v>374</v>
      </c>
      <c r="E2055" s="135">
        <v>115.06</v>
      </c>
      <c r="F2055" s="136">
        <v>0</v>
      </c>
      <c r="G2055" s="135">
        <v>116.23</v>
      </c>
      <c r="H2055" s="136">
        <v>0</v>
      </c>
    </row>
    <row r="2056" spans="1:8" x14ac:dyDescent="0.25">
      <c r="A2056" s="133" t="s">
        <v>7432</v>
      </c>
      <c r="B2056" s="134">
        <v>91354</v>
      </c>
      <c r="C2056" s="126" t="s">
        <v>640</v>
      </c>
      <c r="D2056" s="134" t="s">
        <v>374</v>
      </c>
      <c r="E2056" s="135">
        <v>17.670000000000002</v>
      </c>
      <c r="F2056" s="136">
        <v>1</v>
      </c>
      <c r="G2056" s="135">
        <v>17.670000000000002</v>
      </c>
      <c r="H2056" s="136">
        <v>0</v>
      </c>
    </row>
    <row r="2057" spans="1:8" x14ac:dyDescent="0.25">
      <c r="A2057" s="133" t="s">
        <v>7432</v>
      </c>
      <c r="B2057" s="134">
        <v>91356</v>
      </c>
      <c r="C2057" s="126" t="s">
        <v>642</v>
      </c>
      <c r="D2057" s="134" t="s">
        <v>374</v>
      </c>
      <c r="E2057" s="135">
        <v>2.93</v>
      </c>
      <c r="F2057" s="136">
        <v>1</v>
      </c>
      <c r="G2057" s="135">
        <v>2.93</v>
      </c>
      <c r="H2057" s="136">
        <v>0</v>
      </c>
    </row>
    <row r="2058" spans="1:8" x14ac:dyDescent="0.25">
      <c r="A2058" s="133" t="s">
        <v>7432</v>
      </c>
      <c r="B2058" s="134">
        <v>91355</v>
      </c>
      <c r="C2058" s="126" t="s">
        <v>641</v>
      </c>
      <c r="D2058" s="134" t="s">
        <v>374</v>
      </c>
      <c r="E2058" s="135">
        <v>7.26</v>
      </c>
      <c r="F2058" s="136">
        <v>1</v>
      </c>
      <c r="G2058" s="135">
        <v>7.26</v>
      </c>
      <c r="H2058" s="136">
        <v>0</v>
      </c>
    </row>
    <row r="2059" spans="1:8" x14ac:dyDescent="0.25">
      <c r="A2059" s="133" t="s">
        <v>7432</v>
      </c>
      <c r="B2059" s="134">
        <v>5751</v>
      </c>
      <c r="C2059" s="126" t="s">
        <v>407</v>
      </c>
      <c r="D2059" s="134" t="s">
        <v>374</v>
      </c>
      <c r="E2059" s="135">
        <v>33.130000000000003</v>
      </c>
      <c r="F2059" s="136">
        <v>1</v>
      </c>
      <c r="G2059" s="135">
        <v>33.130000000000003</v>
      </c>
      <c r="H2059" s="136">
        <v>0</v>
      </c>
    </row>
    <row r="2060" spans="1:8" x14ac:dyDescent="0.25">
      <c r="A2060" s="133" t="s">
        <v>7432</v>
      </c>
      <c r="B2060" s="134">
        <v>53827</v>
      </c>
      <c r="C2060" s="126" t="s">
        <v>445</v>
      </c>
      <c r="D2060" s="134" t="s">
        <v>374</v>
      </c>
      <c r="E2060" s="135">
        <v>112.64</v>
      </c>
      <c r="F2060" s="136">
        <v>0</v>
      </c>
      <c r="G2060" s="135">
        <v>113.78</v>
      </c>
      <c r="H2060" s="136">
        <v>0</v>
      </c>
    </row>
    <row r="2061" spans="1:8" x14ac:dyDescent="0.25">
      <c r="A2061" s="133" t="s">
        <v>7432</v>
      </c>
      <c r="B2061" s="134">
        <v>91375</v>
      </c>
      <c r="C2061" s="126" t="s">
        <v>649</v>
      </c>
      <c r="D2061" s="134" t="s">
        <v>374</v>
      </c>
      <c r="E2061" s="135">
        <v>19.399999999999999</v>
      </c>
      <c r="F2061" s="136">
        <v>1</v>
      </c>
      <c r="G2061" s="135">
        <v>19.399999999999999</v>
      </c>
      <c r="H2061" s="136">
        <v>0</v>
      </c>
    </row>
    <row r="2062" spans="1:8" x14ac:dyDescent="0.25">
      <c r="A2062" s="133" t="s">
        <v>7432</v>
      </c>
      <c r="B2062" s="134">
        <v>91377</v>
      </c>
      <c r="C2062" s="126" t="s">
        <v>651</v>
      </c>
      <c r="D2062" s="134" t="s">
        <v>374</v>
      </c>
      <c r="E2062" s="135">
        <v>3.22</v>
      </c>
      <c r="F2062" s="136">
        <v>1</v>
      </c>
      <c r="G2062" s="135">
        <v>3.22</v>
      </c>
      <c r="H2062" s="136">
        <v>0</v>
      </c>
    </row>
    <row r="2063" spans="1:8" x14ac:dyDescent="0.25">
      <c r="A2063" s="133" t="s">
        <v>7432</v>
      </c>
      <c r="B2063" s="134">
        <v>91376</v>
      </c>
      <c r="C2063" s="126" t="s">
        <v>650</v>
      </c>
      <c r="D2063" s="134" t="s">
        <v>374</v>
      </c>
      <c r="E2063" s="135">
        <v>7.97</v>
      </c>
      <c r="F2063" s="136">
        <v>1</v>
      </c>
      <c r="G2063" s="135">
        <v>7.97</v>
      </c>
      <c r="H2063" s="136">
        <v>0</v>
      </c>
    </row>
    <row r="2064" spans="1:8" x14ac:dyDescent="0.25">
      <c r="A2064" s="133" t="s">
        <v>7432</v>
      </c>
      <c r="B2064" s="134">
        <v>5754</v>
      </c>
      <c r="C2064" s="126" t="s">
        <v>408</v>
      </c>
      <c r="D2064" s="134" t="s">
        <v>374</v>
      </c>
      <c r="E2064" s="135">
        <v>36.380000000000003</v>
      </c>
      <c r="F2064" s="136">
        <v>1</v>
      </c>
      <c r="G2064" s="135">
        <v>36.380000000000003</v>
      </c>
      <c r="H2064" s="136">
        <v>0</v>
      </c>
    </row>
    <row r="2065" spans="1:8" x14ac:dyDescent="0.25">
      <c r="A2065" s="133" t="s">
        <v>7432</v>
      </c>
      <c r="B2065" s="134">
        <v>53829</v>
      </c>
      <c r="C2065" s="126" t="s">
        <v>446</v>
      </c>
      <c r="D2065" s="134" t="s">
        <v>374</v>
      </c>
      <c r="E2065" s="135">
        <v>115.06</v>
      </c>
      <c r="F2065" s="136">
        <v>0</v>
      </c>
      <c r="G2065" s="135">
        <v>116.23</v>
      </c>
      <c r="H2065" s="136">
        <v>0</v>
      </c>
    </row>
    <row r="2066" spans="1:8" x14ac:dyDescent="0.25">
      <c r="A2066" s="133" t="s">
        <v>7432</v>
      </c>
      <c r="B2066" s="134">
        <v>91026</v>
      </c>
      <c r="C2066" s="126" t="s">
        <v>627</v>
      </c>
      <c r="D2066" s="134" t="s">
        <v>374</v>
      </c>
      <c r="E2066" s="135">
        <v>24.84</v>
      </c>
      <c r="F2066" s="136">
        <v>1</v>
      </c>
      <c r="G2066" s="135">
        <v>24.84</v>
      </c>
      <c r="H2066" s="136">
        <v>0</v>
      </c>
    </row>
    <row r="2067" spans="1:8" x14ac:dyDescent="0.25">
      <c r="A2067" s="133" t="s">
        <v>7432</v>
      </c>
      <c r="B2067" s="134">
        <v>91028</v>
      </c>
      <c r="C2067" s="126" t="s">
        <v>629</v>
      </c>
      <c r="D2067" s="134" t="s">
        <v>374</v>
      </c>
      <c r="E2067" s="135">
        <v>4.0199999999999996</v>
      </c>
      <c r="F2067" s="136">
        <v>1</v>
      </c>
      <c r="G2067" s="135">
        <v>4.0199999999999996</v>
      </c>
      <c r="H2067" s="136">
        <v>0</v>
      </c>
    </row>
    <row r="2068" spans="1:8" x14ac:dyDescent="0.25">
      <c r="A2068" s="133" t="s">
        <v>7432</v>
      </c>
      <c r="B2068" s="134">
        <v>91027</v>
      </c>
      <c r="C2068" s="126" t="s">
        <v>628</v>
      </c>
      <c r="D2068" s="134" t="s">
        <v>374</v>
      </c>
      <c r="E2068" s="135">
        <v>9.9600000000000009</v>
      </c>
      <c r="F2068" s="136">
        <v>1</v>
      </c>
      <c r="G2068" s="135">
        <v>9.9600000000000009</v>
      </c>
      <c r="H2068" s="136">
        <v>0</v>
      </c>
    </row>
    <row r="2069" spans="1:8" x14ac:dyDescent="0.25">
      <c r="A2069" s="133" t="s">
        <v>7432</v>
      </c>
      <c r="B2069" s="134">
        <v>91029</v>
      </c>
      <c r="C2069" s="126" t="s">
        <v>630</v>
      </c>
      <c r="D2069" s="134" t="s">
        <v>374</v>
      </c>
      <c r="E2069" s="135">
        <v>45.55</v>
      </c>
      <c r="F2069" s="136">
        <v>1</v>
      </c>
      <c r="G2069" s="135">
        <v>45.55</v>
      </c>
      <c r="H2069" s="136">
        <v>0</v>
      </c>
    </row>
    <row r="2070" spans="1:8" x14ac:dyDescent="0.25">
      <c r="A2070" s="133" t="s">
        <v>7432</v>
      </c>
      <c r="B2070" s="134">
        <v>91030</v>
      </c>
      <c r="C2070" s="126" t="s">
        <v>631</v>
      </c>
      <c r="D2070" s="134" t="s">
        <v>374</v>
      </c>
      <c r="E2070" s="135">
        <v>144.91</v>
      </c>
      <c r="F2070" s="136">
        <v>0</v>
      </c>
      <c r="G2070" s="135">
        <v>146.38</v>
      </c>
      <c r="H2070" s="136">
        <v>0</v>
      </c>
    </row>
    <row r="2071" spans="1:8" x14ac:dyDescent="0.25">
      <c r="A2071" s="133" t="s">
        <v>7432</v>
      </c>
      <c r="B2071" s="134">
        <v>102812</v>
      </c>
      <c r="C2071" s="126" t="s">
        <v>7447</v>
      </c>
      <c r="D2071" s="134" t="s">
        <v>374</v>
      </c>
      <c r="E2071" s="135">
        <v>0</v>
      </c>
      <c r="F2071" s="136"/>
      <c r="G2071" s="135">
        <v>0</v>
      </c>
      <c r="H2071" s="136"/>
    </row>
    <row r="2072" spans="1:8" x14ac:dyDescent="0.25">
      <c r="A2072" s="133" t="s">
        <v>7432</v>
      </c>
      <c r="B2072" s="134">
        <v>102813</v>
      </c>
      <c r="C2072" s="126" t="s">
        <v>7448</v>
      </c>
      <c r="D2072" s="134" t="s">
        <v>374</v>
      </c>
      <c r="E2072" s="135">
        <v>0</v>
      </c>
      <c r="F2072" s="136"/>
      <c r="G2072" s="135">
        <v>0</v>
      </c>
      <c r="H2072" s="136"/>
    </row>
    <row r="2073" spans="1:8" x14ac:dyDescent="0.25">
      <c r="A2073" s="133" t="s">
        <v>7432</v>
      </c>
      <c r="B2073" s="134">
        <v>102814</v>
      </c>
      <c r="C2073" s="126" t="s">
        <v>7449</v>
      </c>
      <c r="D2073" s="134" t="s">
        <v>374</v>
      </c>
      <c r="E2073" s="135">
        <v>0</v>
      </c>
      <c r="F2073" s="136"/>
      <c r="G2073" s="135">
        <v>0</v>
      </c>
      <c r="H2073" s="136"/>
    </row>
    <row r="2074" spans="1:8" x14ac:dyDescent="0.25">
      <c r="A2074" s="133" t="s">
        <v>7432</v>
      </c>
      <c r="B2074" s="134">
        <v>102815</v>
      </c>
      <c r="C2074" s="126" t="s">
        <v>829</v>
      </c>
      <c r="D2074" s="134" t="s">
        <v>374</v>
      </c>
      <c r="E2074" s="135">
        <v>3.67</v>
      </c>
      <c r="F2074" s="136">
        <v>0</v>
      </c>
      <c r="G2074" s="135">
        <v>2.65</v>
      </c>
      <c r="H2074" s="136">
        <v>0</v>
      </c>
    </row>
    <row r="2075" spans="1:8" x14ac:dyDescent="0.25">
      <c r="A2075" s="133" t="s">
        <v>7432</v>
      </c>
      <c r="B2075" s="134">
        <v>91529</v>
      </c>
      <c r="C2075" s="126" t="s">
        <v>666</v>
      </c>
      <c r="D2075" s="134" t="s">
        <v>374</v>
      </c>
      <c r="E2075" s="135">
        <v>0.77</v>
      </c>
      <c r="F2075" s="136">
        <v>0</v>
      </c>
      <c r="G2075" s="135">
        <v>0.86</v>
      </c>
      <c r="H2075" s="136">
        <v>0</v>
      </c>
    </row>
    <row r="2076" spans="1:8" x14ac:dyDescent="0.25">
      <c r="A2076" s="133" t="s">
        <v>7432</v>
      </c>
      <c r="B2076" s="134">
        <v>91530</v>
      </c>
      <c r="C2076" s="126" t="s">
        <v>667</v>
      </c>
      <c r="D2076" s="134" t="s">
        <v>374</v>
      </c>
      <c r="E2076" s="135">
        <v>0.2</v>
      </c>
      <c r="F2076" s="136">
        <v>0</v>
      </c>
      <c r="G2076" s="135">
        <v>0.23</v>
      </c>
      <c r="H2076" s="136">
        <v>0</v>
      </c>
    </row>
    <row r="2077" spans="1:8" x14ac:dyDescent="0.25">
      <c r="A2077" s="133" t="s">
        <v>7432</v>
      </c>
      <c r="B2077" s="134">
        <v>91531</v>
      </c>
      <c r="C2077" s="126" t="s">
        <v>668</v>
      </c>
      <c r="D2077" s="134" t="s">
        <v>374</v>
      </c>
      <c r="E2077" s="135">
        <v>0.97</v>
      </c>
      <c r="F2077" s="136">
        <v>0</v>
      </c>
      <c r="G2077" s="135">
        <v>1.07</v>
      </c>
      <c r="H2077" s="136">
        <v>0</v>
      </c>
    </row>
    <row r="2078" spans="1:8" x14ac:dyDescent="0.25">
      <c r="A2078" s="133" t="s">
        <v>7432</v>
      </c>
      <c r="B2078" s="134">
        <v>91532</v>
      </c>
      <c r="C2078" s="126" t="s">
        <v>669</v>
      </c>
      <c r="D2078" s="134" t="s">
        <v>374</v>
      </c>
      <c r="E2078" s="135">
        <v>6.12</v>
      </c>
      <c r="F2078" s="136">
        <v>0</v>
      </c>
      <c r="G2078" s="135">
        <v>6.24</v>
      </c>
      <c r="H2078" s="136">
        <v>0</v>
      </c>
    </row>
    <row r="2079" spans="1:8" x14ac:dyDescent="0.25">
      <c r="A2079" s="133" t="s">
        <v>7432</v>
      </c>
      <c r="B2079" s="134">
        <v>95260</v>
      </c>
      <c r="C2079" s="126" t="s">
        <v>765</v>
      </c>
      <c r="D2079" s="134" t="s">
        <v>374</v>
      </c>
      <c r="E2079" s="135">
        <v>0.62</v>
      </c>
      <c r="F2079" s="136">
        <v>0</v>
      </c>
      <c r="G2079" s="135">
        <v>0.69</v>
      </c>
      <c r="H2079" s="136">
        <v>0</v>
      </c>
    </row>
    <row r="2080" spans="1:8" x14ac:dyDescent="0.25">
      <c r="A2080" s="133" t="s">
        <v>7432</v>
      </c>
      <c r="B2080" s="134">
        <v>95261</v>
      </c>
      <c r="C2080" s="126" t="s">
        <v>766</v>
      </c>
      <c r="D2080" s="134" t="s">
        <v>374</v>
      </c>
      <c r="E2080" s="135">
        <v>0.16</v>
      </c>
      <c r="F2080" s="136">
        <v>0</v>
      </c>
      <c r="G2080" s="135">
        <v>0.18</v>
      </c>
      <c r="H2080" s="136">
        <v>0</v>
      </c>
    </row>
    <row r="2081" spans="1:8" x14ac:dyDescent="0.25">
      <c r="A2081" s="133" t="s">
        <v>7432</v>
      </c>
      <c r="B2081" s="134">
        <v>95262</v>
      </c>
      <c r="C2081" s="126" t="s">
        <v>767</v>
      </c>
      <c r="D2081" s="134" t="s">
        <v>374</v>
      </c>
      <c r="E2081" s="135">
        <v>0.78</v>
      </c>
      <c r="F2081" s="136">
        <v>0</v>
      </c>
      <c r="G2081" s="135">
        <v>0.86</v>
      </c>
      <c r="H2081" s="136">
        <v>0</v>
      </c>
    </row>
    <row r="2082" spans="1:8" x14ac:dyDescent="0.25">
      <c r="A2082" s="133" t="s">
        <v>7432</v>
      </c>
      <c r="B2082" s="134">
        <v>95263</v>
      </c>
      <c r="C2082" s="126" t="s">
        <v>768</v>
      </c>
      <c r="D2082" s="134" t="s">
        <v>374</v>
      </c>
      <c r="E2082" s="135">
        <v>4.6399999999999997</v>
      </c>
      <c r="F2082" s="136">
        <v>0</v>
      </c>
      <c r="G2082" s="135">
        <v>4.72</v>
      </c>
      <c r="H2082" s="136">
        <v>0</v>
      </c>
    </row>
    <row r="2083" spans="1:8" x14ac:dyDescent="0.25">
      <c r="A2083" s="133" t="s">
        <v>7432</v>
      </c>
      <c r="B2083" s="134">
        <v>90968</v>
      </c>
      <c r="C2083" s="126" t="s">
        <v>614</v>
      </c>
      <c r="D2083" s="134" t="s">
        <v>374</v>
      </c>
      <c r="E2083" s="135">
        <v>7.04</v>
      </c>
      <c r="F2083" s="136">
        <v>1</v>
      </c>
      <c r="G2083" s="135">
        <v>7.04</v>
      </c>
      <c r="H2083" s="136">
        <v>0</v>
      </c>
    </row>
    <row r="2084" spans="1:8" x14ac:dyDescent="0.25">
      <c r="A2084" s="133" t="s">
        <v>7432</v>
      </c>
      <c r="B2084" s="134">
        <v>90969</v>
      </c>
      <c r="C2084" s="126" t="s">
        <v>615</v>
      </c>
      <c r="D2084" s="134" t="s">
        <v>374</v>
      </c>
      <c r="E2084" s="135">
        <v>1.89</v>
      </c>
      <c r="F2084" s="136">
        <v>1</v>
      </c>
      <c r="G2084" s="135">
        <v>1.89</v>
      </c>
      <c r="H2084" s="136">
        <v>0</v>
      </c>
    </row>
    <row r="2085" spans="1:8" x14ac:dyDescent="0.25">
      <c r="A2085" s="133" t="s">
        <v>7432</v>
      </c>
      <c r="B2085" s="134">
        <v>90970</v>
      </c>
      <c r="C2085" s="126" t="s">
        <v>616</v>
      </c>
      <c r="D2085" s="134" t="s">
        <v>374</v>
      </c>
      <c r="E2085" s="135">
        <v>8.81</v>
      </c>
      <c r="F2085" s="136">
        <v>1</v>
      </c>
      <c r="G2085" s="135">
        <v>8.81</v>
      </c>
      <c r="H2085" s="136">
        <v>0</v>
      </c>
    </row>
    <row r="2086" spans="1:8" x14ac:dyDescent="0.25">
      <c r="A2086" s="133" t="s">
        <v>7432</v>
      </c>
      <c r="B2086" s="134">
        <v>90971</v>
      </c>
      <c r="C2086" s="126" t="s">
        <v>617</v>
      </c>
      <c r="D2086" s="134" t="s">
        <v>374</v>
      </c>
      <c r="E2086" s="135">
        <v>59.86</v>
      </c>
      <c r="F2086" s="136">
        <v>0</v>
      </c>
      <c r="G2086" s="135">
        <v>60.47</v>
      </c>
      <c r="H2086" s="136">
        <v>0</v>
      </c>
    </row>
    <row r="2087" spans="1:8" x14ac:dyDescent="0.25">
      <c r="A2087" s="133" t="s">
        <v>7432</v>
      </c>
      <c r="B2087" s="134">
        <v>90992</v>
      </c>
      <c r="C2087" s="126" t="s">
        <v>622</v>
      </c>
      <c r="D2087" s="134" t="s">
        <v>374</v>
      </c>
      <c r="E2087" s="135">
        <v>8.35</v>
      </c>
      <c r="F2087" s="136">
        <v>1</v>
      </c>
      <c r="G2087" s="135">
        <v>8.35</v>
      </c>
      <c r="H2087" s="136">
        <v>0</v>
      </c>
    </row>
    <row r="2088" spans="1:8" x14ac:dyDescent="0.25">
      <c r="A2088" s="133" t="s">
        <v>7432</v>
      </c>
      <c r="B2088" s="134">
        <v>90993</v>
      </c>
      <c r="C2088" s="126" t="s">
        <v>623</v>
      </c>
      <c r="D2088" s="134" t="s">
        <v>374</v>
      </c>
      <c r="E2088" s="135">
        <v>2.2400000000000002</v>
      </c>
      <c r="F2088" s="136">
        <v>1</v>
      </c>
      <c r="G2088" s="135">
        <v>2.2400000000000002</v>
      </c>
      <c r="H2088" s="136">
        <v>0</v>
      </c>
    </row>
    <row r="2089" spans="1:8" x14ac:dyDescent="0.25">
      <c r="A2089" s="133" t="s">
        <v>7432</v>
      </c>
      <c r="B2089" s="134">
        <v>90994</v>
      </c>
      <c r="C2089" s="126" t="s">
        <v>624</v>
      </c>
      <c r="D2089" s="134" t="s">
        <v>374</v>
      </c>
      <c r="E2089" s="135">
        <v>10.45</v>
      </c>
      <c r="F2089" s="136">
        <v>1</v>
      </c>
      <c r="G2089" s="135">
        <v>10.45</v>
      </c>
      <c r="H2089" s="136">
        <v>0</v>
      </c>
    </row>
    <row r="2090" spans="1:8" x14ac:dyDescent="0.25">
      <c r="A2090" s="133" t="s">
        <v>7432</v>
      </c>
      <c r="B2090" s="134">
        <v>90995</v>
      </c>
      <c r="C2090" s="126" t="s">
        <v>625</v>
      </c>
      <c r="D2090" s="134" t="s">
        <v>374</v>
      </c>
      <c r="E2090" s="135">
        <v>81.319999999999993</v>
      </c>
      <c r="F2090" s="136">
        <v>0</v>
      </c>
      <c r="G2090" s="135">
        <v>82.14</v>
      </c>
      <c r="H2090" s="136">
        <v>0</v>
      </c>
    </row>
    <row r="2091" spans="1:8" x14ac:dyDescent="0.25">
      <c r="A2091" s="133" t="s">
        <v>7432</v>
      </c>
      <c r="B2091" s="134">
        <v>90957</v>
      </c>
      <c r="C2091" s="126" t="s">
        <v>608</v>
      </c>
      <c r="D2091" s="134" t="s">
        <v>374</v>
      </c>
      <c r="E2091" s="135">
        <v>5.26</v>
      </c>
      <c r="F2091" s="136">
        <v>1</v>
      </c>
      <c r="G2091" s="135">
        <v>5.26</v>
      </c>
      <c r="H2091" s="136">
        <v>0</v>
      </c>
    </row>
    <row r="2092" spans="1:8" x14ac:dyDescent="0.25">
      <c r="A2092" s="133" t="s">
        <v>7432</v>
      </c>
      <c r="B2092" s="134">
        <v>90958</v>
      </c>
      <c r="C2092" s="126" t="s">
        <v>609</v>
      </c>
      <c r="D2092" s="134" t="s">
        <v>374</v>
      </c>
      <c r="E2092" s="135">
        <v>1.41</v>
      </c>
      <c r="F2092" s="136">
        <v>1</v>
      </c>
      <c r="G2092" s="135">
        <v>1.41</v>
      </c>
      <c r="H2092" s="136">
        <v>0</v>
      </c>
    </row>
    <row r="2093" spans="1:8" x14ac:dyDescent="0.25">
      <c r="A2093" s="133" t="s">
        <v>7432</v>
      </c>
      <c r="B2093" s="134">
        <v>5797</v>
      </c>
      <c r="C2093" s="126" t="s">
        <v>414</v>
      </c>
      <c r="D2093" s="134" t="s">
        <v>374</v>
      </c>
      <c r="E2093" s="135">
        <v>6.58</v>
      </c>
      <c r="F2093" s="136">
        <v>1</v>
      </c>
      <c r="G2093" s="135">
        <v>6.58</v>
      </c>
      <c r="H2093" s="136">
        <v>0</v>
      </c>
    </row>
    <row r="2094" spans="1:8" x14ac:dyDescent="0.25">
      <c r="A2094" s="133" t="s">
        <v>7432</v>
      </c>
      <c r="B2094" s="134">
        <v>53865</v>
      </c>
      <c r="C2094" s="126" t="s">
        <v>455</v>
      </c>
      <c r="D2094" s="134" t="s">
        <v>374</v>
      </c>
      <c r="E2094" s="135">
        <v>46.57</v>
      </c>
      <c r="F2094" s="136">
        <v>0</v>
      </c>
      <c r="G2094" s="135">
        <v>47.04</v>
      </c>
      <c r="H2094" s="136">
        <v>0</v>
      </c>
    </row>
    <row r="2095" spans="1:8" x14ac:dyDescent="0.25">
      <c r="A2095" s="133" t="s">
        <v>7432</v>
      </c>
      <c r="B2095" s="134">
        <v>90975</v>
      </c>
      <c r="C2095" s="126" t="s">
        <v>618</v>
      </c>
      <c r="D2095" s="134" t="s">
        <v>374</v>
      </c>
      <c r="E2095" s="135">
        <v>17.89</v>
      </c>
      <c r="F2095" s="136">
        <v>1</v>
      </c>
      <c r="G2095" s="135">
        <v>17.89</v>
      </c>
      <c r="H2095" s="136">
        <v>0</v>
      </c>
    </row>
    <row r="2096" spans="1:8" x14ac:dyDescent="0.25">
      <c r="A2096" s="133" t="s">
        <v>7432</v>
      </c>
      <c r="B2096" s="134">
        <v>90976</v>
      </c>
      <c r="C2096" s="126" t="s">
        <v>619</v>
      </c>
      <c r="D2096" s="134" t="s">
        <v>374</v>
      </c>
      <c r="E2096" s="135">
        <v>4.8</v>
      </c>
      <c r="F2096" s="136">
        <v>1</v>
      </c>
      <c r="G2096" s="135">
        <v>4.8</v>
      </c>
      <c r="H2096" s="136">
        <v>0</v>
      </c>
    </row>
    <row r="2097" spans="1:8" x14ac:dyDescent="0.25">
      <c r="A2097" s="133" t="s">
        <v>7432</v>
      </c>
      <c r="B2097" s="134">
        <v>90977</v>
      </c>
      <c r="C2097" s="126" t="s">
        <v>620</v>
      </c>
      <c r="D2097" s="134" t="s">
        <v>374</v>
      </c>
      <c r="E2097" s="135">
        <v>22.39</v>
      </c>
      <c r="F2097" s="136">
        <v>1</v>
      </c>
      <c r="G2097" s="135">
        <v>22.39</v>
      </c>
      <c r="H2097" s="136">
        <v>0</v>
      </c>
    </row>
    <row r="2098" spans="1:8" x14ac:dyDescent="0.25">
      <c r="A2098" s="133" t="s">
        <v>7432</v>
      </c>
      <c r="B2098" s="134">
        <v>90978</v>
      </c>
      <c r="C2098" s="126" t="s">
        <v>621</v>
      </c>
      <c r="D2098" s="134" t="s">
        <v>374</v>
      </c>
      <c r="E2098" s="135">
        <v>155.31</v>
      </c>
      <c r="F2098" s="136">
        <v>0</v>
      </c>
      <c r="G2098" s="135">
        <v>156.88999999999999</v>
      </c>
      <c r="H2098" s="136">
        <v>0</v>
      </c>
    </row>
    <row r="2099" spans="1:8" x14ac:dyDescent="0.25">
      <c r="A2099" s="133" t="s">
        <v>7432</v>
      </c>
      <c r="B2099" s="134">
        <v>90960</v>
      </c>
      <c r="C2099" s="126" t="s">
        <v>610</v>
      </c>
      <c r="D2099" s="134" t="s">
        <v>374</v>
      </c>
      <c r="E2099" s="135">
        <v>7.02</v>
      </c>
      <c r="F2099" s="136">
        <v>1</v>
      </c>
      <c r="G2099" s="135">
        <v>7.02</v>
      </c>
      <c r="H2099" s="136">
        <v>0</v>
      </c>
    </row>
    <row r="2100" spans="1:8" x14ac:dyDescent="0.25">
      <c r="A2100" s="133" t="s">
        <v>7432</v>
      </c>
      <c r="B2100" s="134">
        <v>90961</v>
      </c>
      <c r="C2100" s="126" t="s">
        <v>611</v>
      </c>
      <c r="D2100" s="134" t="s">
        <v>374</v>
      </c>
      <c r="E2100" s="135">
        <v>1.88</v>
      </c>
      <c r="F2100" s="136">
        <v>1</v>
      </c>
      <c r="G2100" s="135">
        <v>1.88</v>
      </c>
      <c r="H2100" s="136">
        <v>0</v>
      </c>
    </row>
    <row r="2101" spans="1:8" x14ac:dyDescent="0.25">
      <c r="A2101" s="133" t="s">
        <v>7432</v>
      </c>
      <c r="B2101" s="134">
        <v>90962</v>
      </c>
      <c r="C2101" s="126" t="s">
        <v>612</v>
      </c>
      <c r="D2101" s="134" t="s">
        <v>374</v>
      </c>
      <c r="E2101" s="135">
        <v>8.7899999999999991</v>
      </c>
      <c r="F2101" s="136">
        <v>1</v>
      </c>
      <c r="G2101" s="135">
        <v>8.7899999999999991</v>
      </c>
      <c r="H2101" s="136">
        <v>0</v>
      </c>
    </row>
    <row r="2102" spans="1:8" x14ac:dyDescent="0.25">
      <c r="A2102" s="133" t="s">
        <v>7432</v>
      </c>
      <c r="B2102" s="134">
        <v>90963</v>
      </c>
      <c r="C2102" s="126" t="s">
        <v>613</v>
      </c>
      <c r="D2102" s="134" t="s">
        <v>374</v>
      </c>
      <c r="E2102" s="135">
        <v>14.77</v>
      </c>
      <c r="F2102" s="136">
        <v>0</v>
      </c>
      <c r="G2102" s="135">
        <v>14.92</v>
      </c>
      <c r="H2102" s="136">
        <v>0</v>
      </c>
    </row>
    <row r="2103" spans="1:8" x14ac:dyDescent="0.25">
      <c r="A2103" s="133" t="s">
        <v>7432</v>
      </c>
      <c r="B2103" s="134">
        <v>102966</v>
      </c>
      <c r="C2103" s="126" t="s">
        <v>14122</v>
      </c>
      <c r="D2103" s="134" t="s">
        <v>374</v>
      </c>
      <c r="E2103" s="135">
        <v>0</v>
      </c>
      <c r="F2103" s="136"/>
      <c r="G2103" s="135">
        <v>0</v>
      </c>
      <c r="H2103" s="136"/>
    </row>
    <row r="2104" spans="1:8" x14ac:dyDescent="0.25">
      <c r="A2104" s="133" t="s">
        <v>7432</v>
      </c>
      <c r="B2104" s="134">
        <v>102967</v>
      </c>
      <c r="C2104" s="126" t="s">
        <v>14123</v>
      </c>
      <c r="D2104" s="134" t="s">
        <v>374</v>
      </c>
      <c r="E2104" s="135">
        <v>0</v>
      </c>
      <c r="F2104" s="136"/>
      <c r="G2104" s="135">
        <v>0</v>
      </c>
      <c r="H2104" s="136"/>
    </row>
    <row r="2105" spans="1:8" x14ac:dyDescent="0.25">
      <c r="A2105" s="133" t="s">
        <v>7432</v>
      </c>
      <c r="B2105" s="134">
        <v>102968</v>
      </c>
      <c r="C2105" s="126" t="s">
        <v>14124</v>
      </c>
      <c r="D2105" s="134" t="s">
        <v>374</v>
      </c>
      <c r="E2105" s="135">
        <v>0</v>
      </c>
      <c r="F2105" s="136"/>
      <c r="G2105" s="135">
        <v>0</v>
      </c>
      <c r="H2105" s="136"/>
    </row>
    <row r="2106" spans="1:8" x14ac:dyDescent="0.25">
      <c r="A2106" s="133" t="s">
        <v>7432</v>
      </c>
      <c r="B2106" s="134">
        <v>102969</v>
      </c>
      <c r="C2106" s="126" t="s">
        <v>4853</v>
      </c>
      <c r="D2106" s="134" t="s">
        <v>374</v>
      </c>
      <c r="E2106" s="135">
        <v>0.16</v>
      </c>
      <c r="F2106" s="136">
        <v>0</v>
      </c>
      <c r="G2106" s="135">
        <v>0.11</v>
      </c>
      <c r="H2106" s="136">
        <v>0</v>
      </c>
    </row>
    <row r="2107" spans="1:8" x14ac:dyDescent="0.25">
      <c r="A2107" s="133" t="s">
        <v>7432</v>
      </c>
      <c r="B2107" s="134">
        <v>102818</v>
      </c>
      <c r="C2107" s="126" t="s">
        <v>14125</v>
      </c>
      <c r="D2107" s="134" t="s">
        <v>374</v>
      </c>
      <c r="E2107" s="135">
        <v>0</v>
      </c>
      <c r="F2107" s="136"/>
      <c r="G2107" s="135">
        <v>0</v>
      </c>
      <c r="H2107" s="136"/>
    </row>
    <row r="2108" spans="1:8" x14ac:dyDescent="0.25">
      <c r="A2108" s="133" t="s">
        <v>7432</v>
      </c>
      <c r="B2108" s="134">
        <v>102819</v>
      </c>
      <c r="C2108" s="126" t="s">
        <v>14126</v>
      </c>
      <c r="D2108" s="134" t="s">
        <v>374</v>
      </c>
      <c r="E2108" s="135">
        <v>0</v>
      </c>
      <c r="F2108" s="136"/>
      <c r="G2108" s="135">
        <v>0</v>
      </c>
      <c r="H2108" s="136"/>
    </row>
    <row r="2109" spans="1:8" x14ac:dyDescent="0.25">
      <c r="A2109" s="133" t="s">
        <v>7432</v>
      </c>
      <c r="B2109" s="134">
        <v>102820</v>
      </c>
      <c r="C2109" s="126" t="s">
        <v>14127</v>
      </c>
      <c r="D2109" s="134" t="s">
        <v>374</v>
      </c>
      <c r="E2109" s="135">
        <v>0</v>
      </c>
      <c r="F2109" s="136"/>
      <c r="G2109" s="135">
        <v>0</v>
      </c>
      <c r="H2109" s="136"/>
    </row>
    <row r="2110" spans="1:8" x14ac:dyDescent="0.25">
      <c r="A2110" s="133" t="s">
        <v>7432</v>
      </c>
      <c r="B2110" s="134">
        <v>102832</v>
      </c>
      <c r="C2110" s="126" t="s">
        <v>14128</v>
      </c>
      <c r="D2110" s="134" t="s">
        <v>374</v>
      </c>
      <c r="E2110" s="135">
        <v>9.18</v>
      </c>
      <c r="F2110" s="136">
        <v>0</v>
      </c>
      <c r="G2110" s="135">
        <v>6.63</v>
      </c>
      <c r="H2110" s="136">
        <v>0</v>
      </c>
    </row>
    <row r="2111" spans="1:8" x14ac:dyDescent="0.25">
      <c r="A2111" s="133" t="s">
        <v>7432</v>
      </c>
      <c r="B2111" s="134">
        <v>102823</v>
      </c>
      <c r="C2111" s="126" t="s">
        <v>7450</v>
      </c>
      <c r="D2111" s="134" t="s">
        <v>374</v>
      </c>
      <c r="E2111" s="135">
        <v>0</v>
      </c>
      <c r="F2111" s="136"/>
      <c r="G2111" s="135">
        <v>0</v>
      </c>
      <c r="H2111" s="136"/>
    </row>
    <row r="2112" spans="1:8" x14ac:dyDescent="0.25">
      <c r="A2112" s="133" t="s">
        <v>7432</v>
      </c>
      <c r="B2112" s="134">
        <v>102824</v>
      </c>
      <c r="C2112" s="126" t="s">
        <v>7451</v>
      </c>
      <c r="D2112" s="134" t="s">
        <v>374</v>
      </c>
      <c r="E2112" s="135">
        <v>0</v>
      </c>
      <c r="F2112" s="136"/>
      <c r="G2112" s="135">
        <v>0</v>
      </c>
      <c r="H2112" s="136"/>
    </row>
    <row r="2113" spans="1:8" x14ac:dyDescent="0.25">
      <c r="A2113" s="133" t="s">
        <v>7432</v>
      </c>
      <c r="B2113" s="134">
        <v>102825</v>
      </c>
      <c r="C2113" s="126" t="s">
        <v>7452</v>
      </c>
      <c r="D2113" s="134" t="s">
        <v>374</v>
      </c>
      <c r="E2113" s="135">
        <v>0</v>
      </c>
      <c r="F2113" s="136"/>
      <c r="G2113" s="135">
        <v>0</v>
      </c>
      <c r="H2113" s="136"/>
    </row>
    <row r="2114" spans="1:8" x14ac:dyDescent="0.25">
      <c r="A2114" s="133" t="s">
        <v>7432</v>
      </c>
      <c r="B2114" s="134">
        <v>102826</v>
      </c>
      <c r="C2114" s="126" t="s">
        <v>4844</v>
      </c>
      <c r="D2114" s="134" t="s">
        <v>374</v>
      </c>
      <c r="E2114" s="135">
        <v>6.89</v>
      </c>
      <c r="F2114" s="136">
        <v>0</v>
      </c>
      <c r="G2114" s="135">
        <v>4.97</v>
      </c>
      <c r="H2114" s="136">
        <v>0</v>
      </c>
    </row>
    <row r="2115" spans="1:8" x14ac:dyDescent="0.25">
      <c r="A2115" s="133" t="s">
        <v>7432</v>
      </c>
      <c r="B2115" s="134">
        <v>103934</v>
      </c>
      <c r="C2115" s="126" t="s">
        <v>14129</v>
      </c>
      <c r="D2115" s="134" t="s">
        <v>374</v>
      </c>
      <c r="E2115" s="135">
        <v>0</v>
      </c>
      <c r="F2115" s="136"/>
      <c r="G2115" s="135">
        <v>0</v>
      </c>
      <c r="H2115" s="136"/>
    </row>
    <row r="2116" spans="1:8" x14ac:dyDescent="0.25">
      <c r="A2116" s="133" t="s">
        <v>7432</v>
      </c>
      <c r="B2116" s="134">
        <v>103935</v>
      </c>
      <c r="C2116" s="126" t="s">
        <v>14130</v>
      </c>
      <c r="D2116" s="134" t="s">
        <v>374</v>
      </c>
      <c r="E2116" s="135">
        <v>0</v>
      </c>
      <c r="F2116" s="136"/>
      <c r="G2116" s="135">
        <v>0</v>
      </c>
      <c r="H2116" s="136"/>
    </row>
    <row r="2117" spans="1:8" x14ac:dyDescent="0.25">
      <c r="A2117" s="133" t="s">
        <v>7432</v>
      </c>
      <c r="B2117" s="134">
        <v>103936</v>
      </c>
      <c r="C2117" s="126" t="s">
        <v>14131</v>
      </c>
      <c r="D2117" s="134" t="s">
        <v>374</v>
      </c>
      <c r="E2117" s="135">
        <v>0</v>
      </c>
      <c r="F2117" s="136"/>
      <c r="G2117" s="135">
        <v>0</v>
      </c>
      <c r="H2117" s="136"/>
    </row>
    <row r="2118" spans="1:8" x14ac:dyDescent="0.25">
      <c r="A2118" s="133" t="s">
        <v>7432</v>
      </c>
      <c r="B2118" s="134">
        <v>103937</v>
      </c>
      <c r="C2118" s="126" t="s">
        <v>14132</v>
      </c>
      <c r="D2118" s="134" t="s">
        <v>374</v>
      </c>
      <c r="E2118" s="135">
        <v>1.65</v>
      </c>
      <c r="F2118" s="136">
        <v>0</v>
      </c>
      <c r="G2118" s="135">
        <v>1.19</v>
      </c>
      <c r="H2118" s="136">
        <v>0</v>
      </c>
    </row>
    <row r="2119" spans="1:8" x14ac:dyDescent="0.25">
      <c r="A2119" s="133" t="s">
        <v>7432</v>
      </c>
      <c r="B2119" s="134">
        <v>103940</v>
      </c>
      <c r="C2119" s="126" t="s">
        <v>14133</v>
      </c>
      <c r="D2119" s="134" t="s">
        <v>374</v>
      </c>
      <c r="E2119" s="135">
        <v>0</v>
      </c>
      <c r="F2119" s="136"/>
      <c r="G2119" s="135">
        <v>0</v>
      </c>
      <c r="H2119" s="136"/>
    </row>
    <row r="2120" spans="1:8" x14ac:dyDescent="0.25">
      <c r="A2120" s="133" t="s">
        <v>7432</v>
      </c>
      <c r="B2120" s="134">
        <v>103941</v>
      </c>
      <c r="C2120" s="126" t="s">
        <v>14134</v>
      </c>
      <c r="D2120" s="134" t="s">
        <v>374</v>
      </c>
      <c r="E2120" s="135">
        <v>0</v>
      </c>
      <c r="F2120" s="136"/>
      <c r="G2120" s="135">
        <v>0</v>
      </c>
      <c r="H2120" s="136"/>
    </row>
    <row r="2121" spans="1:8" x14ac:dyDescent="0.25">
      <c r="A2121" s="133" t="s">
        <v>7432</v>
      </c>
      <c r="B2121" s="134">
        <v>103942</v>
      </c>
      <c r="C2121" s="126" t="s">
        <v>14135</v>
      </c>
      <c r="D2121" s="134" t="s">
        <v>374</v>
      </c>
      <c r="E2121" s="135">
        <v>0</v>
      </c>
      <c r="F2121" s="136"/>
      <c r="G2121" s="135">
        <v>0</v>
      </c>
      <c r="H2121" s="136"/>
    </row>
    <row r="2122" spans="1:8" x14ac:dyDescent="0.25">
      <c r="A2122" s="133" t="s">
        <v>7432</v>
      </c>
      <c r="B2122" s="134">
        <v>103943</v>
      </c>
      <c r="C2122" s="126" t="s">
        <v>14136</v>
      </c>
      <c r="D2122" s="134" t="s">
        <v>374</v>
      </c>
      <c r="E2122" s="135">
        <v>1.65</v>
      </c>
      <c r="F2122" s="136">
        <v>0</v>
      </c>
      <c r="G2122" s="135">
        <v>1.19</v>
      </c>
      <c r="H2122" s="136">
        <v>0</v>
      </c>
    </row>
    <row r="2123" spans="1:8" x14ac:dyDescent="0.25">
      <c r="A2123" s="133" t="s">
        <v>7432</v>
      </c>
      <c r="B2123" s="134">
        <v>91279</v>
      </c>
      <c r="C2123" s="126" t="s">
        <v>636</v>
      </c>
      <c r="D2123" s="134" t="s">
        <v>374</v>
      </c>
      <c r="E2123" s="135">
        <v>0.87</v>
      </c>
      <c r="F2123" s="136">
        <v>0</v>
      </c>
      <c r="G2123" s="135">
        <v>0.86</v>
      </c>
      <c r="H2123" s="136">
        <v>0</v>
      </c>
    </row>
    <row r="2124" spans="1:8" x14ac:dyDescent="0.25">
      <c r="A2124" s="133" t="s">
        <v>7432</v>
      </c>
      <c r="B2124" s="134">
        <v>91280</v>
      </c>
      <c r="C2124" s="126" t="s">
        <v>637</v>
      </c>
      <c r="D2124" s="134" t="s">
        <v>374</v>
      </c>
      <c r="E2124" s="135">
        <v>0.2</v>
      </c>
      <c r="F2124" s="136">
        <v>0</v>
      </c>
      <c r="G2124" s="135">
        <v>0.19</v>
      </c>
      <c r="H2124" s="136">
        <v>0</v>
      </c>
    </row>
    <row r="2125" spans="1:8" x14ac:dyDescent="0.25">
      <c r="A2125" s="133" t="s">
        <v>7432</v>
      </c>
      <c r="B2125" s="134">
        <v>91281</v>
      </c>
      <c r="C2125" s="126" t="s">
        <v>638</v>
      </c>
      <c r="D2125" s="134" t="s">
        <v>374</v>
      </c>
      <c r="E2125" s="135">
        <v>1.1000000000000001</v>
      </c>
      <c r="F2125" s="136">
        <v>0</v>
      </c>
      <c r="G2125" s="135">
        <v>1.0900000000000001</v>
      </c>
      <c r="H2125" s="136">
        <v>0</v>
      </c>
    </row>
    <row r="2126" spans="1:8" x14ac:dyDescent="0.25">
      <c r="A2126" s="133" t="s">
        <v>7432</v>
      </c>
      <c r="B2126" s="134">
        <v>91282</v>
      </c>
      <c r="C2126" s="126" t="s">
        <v>639</v>
      </c>
      <c r="D2126" s="134" t="s">
        <v>374</v>
      </c>
      <c r="E2126" s="135">
        <v>8.6199999999999992</v>
      </c>
      <c r="F2126" s="136">
        <v>0</v>
      </c>
      <c r="G2126" s="135">
        <v>8.7799999999999994</v>
      </c>
      <c r="H2126" s="136">
        <v>0</v>
      </c>
    </row>
    <row r="2127" spans="1:8" x14ac:dyDescent="0.25">
      <c r="A2127" s="133" t="s">
        <v>7432</v>
      </c>
      <c r="B2127" s="134">
        <v>95278</v>
      </c>
      <c r="C2127" s="126" t="s">
        <v>4836</v>
      </c>
      <c r="D2127" s="134" t="s">
        <v>374</v>
      </c>
      <c r="E2127" s="135">
        <v>0.74</v>
      </c>
      <c r="F2127" s="136">
        <v>1</v>
      </c>
      <c r="G2127" s="135">
        <v>0.74</v>
      </c>
      <c r="H2127" s="136">
        <v>0</v>
      </c>
    </row>
    <row r="2128" spans="1:8" x14ac:dyDescent="0.25">
      <c r="A2128" s="133" t="s">
        <v>7432</v>
      </c>
      <c r="B2128" s="134">
        <v>95279</v>
      </c>
      <c r="C2128" s="126" t="s">
        <v>4837</v>
      </c>
      <c r="D2128" s="134" t="s">
        <v>374</v>
      </c>
      <c r="E2128" s="135">
        <v>0.15</v>
      </c>
      <c r="F2128" s="136">
        <v>1</v>
      </c>
      <c r="G2128" s="135">
        <v>0.15</v>
      </c>
      <c r="H2128" s="136">
        <v>0</v>
      </c>
    </row>
    <row r="2129" spans="1:8" x14ac:dyDescent="0.25">
      <c r="A2129" s="133" t="s">
        <v>7432</v>
      </c>
      <c r="B2129" s="134">
        <v>95280</v>
      </c>
      <c r="C2129" s="126" t="s">
        <v>4838</v>
      </c>
      <c r="D2129" s="134" t="s">
        <v>374</v>
      </c>
      <c r="E2129" s="135">
        <v>0.72</v>
      </c>
      <c r="F2129" s="136">
        <v>1</v>
      </c>
      <c r="G2129" s="135">
        <v>0.72</v>
      </c>
      <c r="H2129" s="136">
        <v>0</v>
      </c>
    </row>
    <row r="2130" spans="1:8" x14ac:dyDescent="0.25">
      <c r="A2130" s="133" t="s">
        <v>7432</v>
      </c>
      <c r="B2130" s="134">
        <v>95281</v>
      </c>
      <c r="C2130" s="126" t="s">
        <v>14137</v>
      </c>
      <c r="D2130" s="134" t="s">
        <v>374</v>
      </c>
      <c r="E2130" s="135">
        <v>8.56</v>
      </c>
      <c r="F2130" s="136">
        <v>0</v>
      </c>
      <c r="G2130" s="135">
        <v>8.7200000000000006</v>
      </c>
      <c r="H2130" s="136">
        <v>0</v>
      </c>
    </row>
    <row r="2131" spans="1:8" x14ac:dyDescent="0.25">
      <c r="A2131" s="133" t="s">
        <v>7432</v>
      </c>
      <c r="B2131" s="134">
        <v>95124</v>
      </c>
      <c r="C2131" s="126" t="s">
        <v>753</v>
      </c>
      <c r="D2131" s="134" t="s">
        <v>374</v>
      </c>
      <c r="E2131" s="135">
        <v>6.67</v>
      </c>
      <c r="F2131" s="136">
        <v>1</v>
      </c>
      <c r="G2131" s="135">
        <v>6.67</v>
      </c>
      <c r="H2131" s="136">
        <v>0</v>
      </c>
    </row>
    <row r="2132" spans="1:8" x14ac:dyDescent="0.25">
      <c r="A2132" s="133" t="s">
        <v>7432</v>
      </c>
      <c r="B2132" s="134">
        <v>95123</v>
      </c>
      <c r="C2132" s="126" t="s">
        <v>752</v>
      </c>
      <c r="D2132" s="134" t="s">
        <v>374</v>
      </c>
      <c r="E2132" s="135">
        <v>21.64</v>
      </c>
      <c r="F2132" s="136">
        <v>1</v>
      </c>
      <c r="G2132" s="135">
        <v>21.64</v>
      </c>
      <c r="H2132" s="136">
        <v>0</v>
      </c>
    </row>
    <row r="2133" spans="1:8" x14ac:dyDescent="0.25">
      <c r="A2133" s="133" t="s">
        <v>7432</v>
      </c>
      <c r="B2133" s="134">
        <v>95125</v>
      </c>
      <c r="C2133" s="126" t="s">
        <v>754</v>
      </c>
      <c r="D2133" s="134" t="s">
        <v>374</v>
      </c>
      <c r="E2133" s="135">
        <v>23.67</v>
      </c>
      <c r="F2133" s="136">
        <v>1</v>
      </c>
      <c r="G2133" s="135">
        <v>23.67</v>
      </c>
      <c r="H2133" s="136">
        <v>0</v>
      </c>
    </row>
    <row r="2134" spans="1:8" x14ac:dyDescent="0.25">
      <c r="A2134" s="133" t="s">
        <v>7432</v>
      </c>
      <c r="B2134" s="134">
        <v>95126</v>
      </c>
      <c r="C2134" s="126" t="s">
        <v>5737</v>
      </c>
      <c r="D2134" s="134" t="s">
        <v>374</v>
      </c>
      <c r="E2134" s="135">
        <v>145.44</v>
      </c>
      <c r="F2134" s="136">
        <v>0</v>
      </c>
      <c r="G2134" s="135">
        <v>146.91999999999999</v>
      </c>
      <c r="H2134" s="136">
        <v>0</v>
      </c>
    </row>
    <row r="2135" spans="1:8" x14ac:dyDescent="0.25">
      <c r="A2135" s="133" t="s">
        <v>7432</v>
      </c>
      <c r="B2135" s="134">
        <v>92040</v>
      </c>
      <c r="C2135" s="126" t="s">
        <v>684</v>
      </c>
      <c r="D2135" s="134" t="s">
        <v>374</v>
      </c>
      <c r="E2135" s="135">
        <v>7.84</v>
      </c>
      <c r="F2135" s="136">
        <v>1</v>
      </c>
      <c r="G2135" s="135">
        <v>7.84</v>
      </c>
      <c r="H2135" s="136">
        <v>0</v>
      </c>
    </row>
    <row r="2136" spans="1:8" x14ac:dyDescent="0.25">
      <c r="A2136" s="133" t="s">
        <v>7432</v>
      </c>
      <c r="B2136" s="134">
        <v>92041</v>
      </c>
      <c r="C2136" s="126" t="s">
        <v>685</v>
      </c>
      <c r="D2136" s="134" t="s">
        <v>374</v>
      </c>
      <c r="E2136" s="135">
        <v>1.61</v>
      </c>
      <c r="F2136" s="136">
        <v>1</v>
      </c>
      <c r="G2136" s="135">
        <v>1.61</v>
      </c>
      <c r="H2136" s="136">
        <v>0</v>
      </c>
    </row>
    <row r="2137" spans="1:8" x14ac:dyDescent="0.25">
      <c r="A2137" s="133" t="s">
        <v>7432</v>
      </c>
      <c r="B2137" s="134">
        <v>92042</v>
      </c>
      <c r="C2137" s="126" t="s">
        <v>686</v>
      </c>
      <c r="D2137" s="134" t="s">
        <v>374</v>
      </c>
      <c r="E2137" s="135">
        <v>6.53</v>
      </c>
      <c r="F2137" s="136">
        <v>1</v>
      </c>
      <c r="G2137" s="135">
        <v>6.53</v>
      </c>
      <c r="H2137" s="136">
        <v>0</v>
      </c>
    </row>
    <row r="2138" spans="1:8" x14ac:dyDescent="0.25">
      <c r="A2138" s="133" t="s">
        <v>7432</v>
      </c>
      <c r="B2138" s="134">
        <v>102829</v>
      </c>
      <c r="C2138" s="126" t="s">
        <v>7453</v>
      </c>
      <c r="D2138" s="134" t="s">
        <v>374</v>
      </c>
      <c r="E2138" s="135">
        <v>0</v>
      </c>
      <c r="F2138" s="136"/>
      <c r="G2138" s="135">
        <v>0</v>
      </c>
      <c r="H2138" s="136"/>
    </row>
    <row r="2139" spans="1:8" x14ac:dyDescent="0.25">
      <c r="A2139" s="133" t="s">
        <v>7432</v>
      </c>
      <c r="B2139" s="134">
        <v>102830</v>
      </c>
      <c r="C2139" s="126" t="s">
        <v>7454</v>
      </c>
      <c r="D2139" s="134" t="s">
        <v>374</v>
      </c>
      <c r="E2139" s="135">
        <v>0</v>
      </c>
      <c r="F2139" s="136"/>
      <c r="G2139" s="135">
        <v>0</v>
      </c>
      <c r="H2139" s="136"/>
    </row>
    <row r="2140" spans="1:8" x14ac:dyDescent="0.25">
      <c r="A2140" s="133" t="s">
        <v>7432</v>
      </c>
      <c r="B2140" s="134">
        <v>102831</v>
      </c>
      <c r="C2140" s="126" t="s">
        <v>7455</v>
      </c>
      <c r="D2140" s="134" t="s">
        <v>374</v>
      </c>
      <c r="E2140" s="135">
        <v>0</v>
      </c>
      <c r="F2140" s="136"/>
      <c r="G2140" s="135">
        <v>0</v>
      </c>
      <c r="H2140" s="136"/>
    </row>
    <row r="2141" spans="1:8" x14ac:dyDescent="0.25">
      <c r="A2141" s="133" t="s">
        <v>7432</v>
      </c>
      <c r="B2141" s="134">
        <v>92114</v>
      </c>
      <c r="C2141" s="126" t="s">
        <v>4816</v>
      </c>
      <c r="D2141" s="134" t="s">
        <v>374</v>
      </c>
      <c r="E2141" s="135">
        <v>0.23</v>
      </c>
      <c r="F2141" s="136">
        <v>0</v>
      </c>
      <c r="G2141" s="135">
        <v>0.23</v>
      </c>
      <c r="H2141" s="136">
        <v>0</v>
      </c>
    </row>
    <row r="2142" spans="1:8" x14ac:dyDescent="0.25">
      <c r="A2142" s="133" t="s">
        <v>7432</v>
      </c>
      <c r="B2142" s="134">
        <v>92115</v>
      </c>
      <c r="C2142" s="126" t="s">
        <v>4817</v>
      </c>
      <c r="D2142" s="134" t="s">
        <v>374</v>
      </c>
      <c r="E2142" s="135">
        <v>0.04</v>
      </c>
      <c r="F2142" s="136">
        <v>0</v>
      </c>
      <c r="G2142" s="135">
        <v>0.04</v>
      </c>
      <c r="H2142" s="136">
        <v>0</v>
      </c>
    </row>
    <row r="2143" spans="1:8" x14ac:dyDescent="0.25">
      <c r="A2143" s="133" t="s">
        <v>7432</v>
      </c>
      <c r="B2143" s="134">
        <v>92116</v>
      </c>
      <c r="C2143" s="126" t="s">
        <v>4818</v>
      </c>
      <c r="D2143" s="134" t="s">
        <v>374</v>
      </c>
      <c r="E2143" s="135">
        <v>0.16</v>
      </c>
      <c r="F2143" s="136">
        <v>0</v>
      </c>
      <c r="G2143" s="135">
        <v>0.16</v>
      </c>
      <c r="H2143" s="136">
        <v>0</v>
      </c>
    </row>
    <row r="2144" spans="1:8" x14ac:dyDescent="0.25">
      <c r="A2144" s="133" t="s">
        <v>7432</v>
      </c>
      <c r="B2144" s="134">
        <v>102912</v>
      </c>
      <c r="C2144" s="126" t="s">
        <v>7456</v>
      </c>
      <c r="D2144" s="134" t="s">
        <v>374</v>
      </c>
      <c r="E2144" s="135">
        <v>0</v>
      </c>
      <c r="F2144" s="136"/>
      <c r="G2144" s="135">
        <v>0</v>
      </c>
      <c r="H2144" s="136"/>
    </row>
    <row r="2145" spans="1:8" x14ac:dyDescent="0.25">
      <c r="A2145" s="133" t="s">
        <v>7432</v>
      </c>
      <c r="B2145" s="134">
        <v>102913</v>
      </c>
      <c r="C2145" s="126" t="s">
        <v>7457</v>
      </c>
      <c r="D2145" s="134" t="s">
        <v>374</v>
      </c>
      <c r="E2145" s="135">
        <v>0</v>
      </c>
      <c r="F2145" s="136"/>
      <c r="G2145" s="135">
        <v>0</v>
      </c>
      <c r="H2145" s="136"/>
    </row>
    <row r="2146" spans="1:8" x14ac:dyDescent="0.25">
      <c r="A2146" s="133" t="s">
        <v>7432</v>
      </c>
      <c r="B2146" s="134">
        <v>102914</v>
      </c>
      <c r="C2146" s="126" t="s">
        <v>7458</v>
      </c>
      <c r="D2146" s="134" t="s">
        <v>374</v>
      </c>
      <c r="E2146" s="135">
        <v>0</v>
      </c>
      <c r="F2146" s="136"/>
      <c r="G2146" s="135">
        <v>0</v>
      </c>
      <c r="H2146" s="136"/>
    </row>
    <row r="2147" spans="1:8" x14ac:dyDescent="0.25">
      <c r="A2147" s="133" t="s">
        <v>7432</v>
      </c>
      <c r="B2147" s="134">
        <v>102915</v>
      </c>
      <c r="C2147" s="126" t="s">
        <v>4848</v>
      </c>
      <c r="D2147" s="134" t="s">
        <v>374</v>
      </c>
      <c r="E2147" s="135">
        <v>0.68</v>
      </c>
      <c r="F2147" s="136">
        <v>0</v>
      </c>
      <c r="G2147" s="135">
        <v>0.49</v>
      </c>
      <c r="H2147" s="136">
        <v>0</v>
      </c>
    </row>
    <row r="2148" spans="1:8" x14ac:dyDescent="0.25">
      <c r="A2148" s="133" t="s">
        <v>7432</v>
      </c>
      <c r="B2148" s="134">
        <v>95716</v>
      </c>
      <c r="C2148" s="126" t="s">
        <v>783</v>
      </c>
      <c r="D2148" s="134" t="s">
        <v>374</v>
      </c>
      <c r="E2148" s="135">
        <v>63.58</v>
      </c>
      <c r="F2148" s="136">
        <v>0</v>
      </c>
      <c r="G2148" s="135">
        <v>66.680000000000007</v>
      </c>
      <c r="H2148" s="136">
        <v>0</v>
      </c>
    </row>
    <row r="2149" spans="1:8" x14ac:dyDescent="0.25">
      <c r="A2149" s="133" t="s">
        <v>7432</v>
      </c>
      <c r="B2149" s="134">
        <v>95717</v>
      </c>
      <c r="C2149" s="126" t="s">
        <v>784</v>
      </c>
      <c r="D2149" s="134" t="s">
        <v>374</v>
      </c>
      <c r="E2149" s="135">
        <v>16.8</v>
      </c>
      <c r="F2149" s="136">
        <v>0</v>
      </c>
      <c r="G2149" s="135">
        <v>17.62</v>
      </c>
      <c r="H2149" s="136">
        <v>0</v>
      </c>
    </row>
    <row r="2150" spans="1:8" x14ac:dyDescent="0.25">
      <c r="A2150" s="133" t="s">
        <v>7432</v>
      </c>
      <c r="B2150" s="134">
        <v>95718</v>
      </c>
      <c r="C2150" s="126" t="s">
        <v>785</v>
      </c>
      <c r="D2150" s="134" t="s">
        <v>374</v>
      </c>
      <c r="E2150" s="135">
        <v>79.48</v>
      </c>
      <c r="F2150" s="136">
        <v>0</v>
      </c>
      <c r="G2150" s="135">
        <v>83.35</v>
      </c>
      <c r="H2150" s="136">
        <v>0</v>
      </c>
    </row>
    <row r="2151" spans="1:8" x14ac:dyDescent="0.25">
      <c r="A2151" s="133" t="s">
        <v>7432</v>
      </c>
      <c r="B2151" s="134">
        <v>95719</v>
      </c>
      <c r="C2151" s="126" t="s">
        <v>786</v>
      </c>
      <c r="D2151" s="134" t="s">
        <v>374</v>
      </c>
      <c r="E2151" s="135">
        <v>88.82</v>
      </c>
      <c r="F2151" s="136">
        <v>0</v>
      </c>
      <c r="G2151" s="135">
        <v>89.72</v>
      </c>
      <c r="H2151" s="136">
        <v>0</v>
      </c>
    </row>
    <row r="2152" spans="1:8" x14ac:dyDescent="0.25">
      <c r="A2152" s="133" t="s">
        <v>7432</v>
      </c>
      <c r="B2152" s="134">
        <v>104712</v>
      </c>
      <c r="C2152" s="126" t="s">
        <v>5776</v>
      </c>
      <c r="D2152" s="134" t="s">
        <v>374</v>
      </c>
      <c r="E2152" s="135">
        <v>59.76</v>
      </c>
      <c r="F2152" s="136">
        <v>0</v>
      </c>
      <c r="G2152" s="135">
        <v>62.67</v>
      </c>
      <c r="H2152" s="136">
        <v>0</v>
      </c>
    </row>
    <row r="2153" spans="1:8" x14ac:dyDescent="0.25">
      <c r="A2153" s="133" t="s">
        <v>7432</v>
      </c>
      <c r="B2153" s="134">
        <v>104713</v>
      </c>
      <c r="C2153" s="126" t="s">
        <v>5777</v>
      </c>
      <c r="D2153" s="134" t="s">
        <v>374</v>
      </c>
      <c r="E2153" s="135">
        <v>15.79</v>
      </c>
      <c r="F2153" s="136">
        <v>0</v>
      </c>
      <c r="G2153" s="135">
        <v>16.559999999999999</v>
      </c>
      <c r="H2153" s="136">
        <v>0</v>
      </c>
    </row>
    <row r="2154" spans="1:8" x14ac:dyDescent="0.25">
      <c r="A2154" s="133" t="s">
        <v>7432</v>
      </c>
      <c r="B2154" s="134">
        <v>104714</v>
      </c>
      <c r="C2154" s="126" t="s">
        <v>5778</v>
      </c>
      <c r="D2154" s="134" t="s">
        <v>374</v>
      </c>
      <c r="E2154" s="135">
        <v>74.7</v>
      </c>
      <c r="F2154" s="136">
        <v>0</v>
      </c>
      <c r="G2154" s="135">
        <v>78.34</v>
      </c>
      <c r="H2154" s="136">
        <v>0</v>
      </c>
    </row>
    <row r="2155" spans="1:8" x14ac:dyDescent="0.25">
      <c r="A2155" s="133" t="s">
        <v>7432</v>
      </c>
      <c r="B2155" s="134">
        <v>104715</v>
      </c>
      <c r="C2155" s="126" t="s">
        <v>14138</v>
      </c>
      <c r="D2155" s="134" t="s">
        <v>374</v>
      </c>
      <c r="E2155" s="135">
        <v>88.82</v>
      </c>
      <c r="F2155" s="136">
        <v>0</v>
      </c>
      <c r="G2155" s="135">
        <v>89.72</v>
      </c>
      <c r="H2155" s="136">
        <v>0</v>
      </c>
    </row>
    <row r="2156" spans="1:8" x14ac:dyDescent="0.25">
      <c r="A2156" s="133" t="s">
        <v>7432</v>
      </c>
      <c r="B2156" s="134">
        <v>102894</v>
      </c>
      <c r="C2156" s="126" t="s">
        <v>7459</v>
      </c>
      <c r="D2156" s="134" t="s">
        <v>374</v>
      </c>
      <c r="E2156" s="135">
        <v>0</v>
      </c>
      <c r="F2156" s="136"/>
      <c r="G2156" s="135">
        <v>0</v>
      </c>
      <c r="H2156" s="136"/>
    </row>
    <row r="2157" spans="1:8" x14ac:dyDescent="0.25">
      <c r="A2157" s="133" t="s">
        <v>7432</v>
      </c>
      <c r="B2157" s="134">
        <v>104161</v>
      </c>
      <c r="C2157" s="126" t="s">
        <v>7460</v>
      </c>
      <c r="D2157" s="134" t="s">
        <v>374</v>
      </c>
      <c r="E2157" s="135">
        <v>0</v>
      </c>
      <c r="F2157" s="136"/>
      <c r="G2157" s="135">
        <v>0</v>
      </c>
      <c r="H2157" s="136"/>
    </row>
    <row r="2158" spans="1:8" x14ac:dyDescent="0.25">
      <c r="A2158" s="133" t="s">
        <v>7432</v>
      </c>
      <c r="B2158" s="134">
        <v>102896</v>
      </c>
      <c r="C2158" s="126" t="s">
        <v>7461</v>
      </c>
      <c r="D2158" s="134" t="s">
        <v>374</v>
      </c>
      <c r="E2158" s="135">
        <v>0</v>
      </c>
      <c r="F2158" s="136"/>
      <c r="G2158" s="135">
        <v>0</v>
      </c>
      <c r="H2158" s="136"/>
    </row>
    <row r="2159" spans="1:8" x14ac:dyDescent="0.25">
      <c r="A2159" s="133" t="s">
        <v>7432</v>
      </c>
      <c r="B2159" s="134">
        <v>102897</v>
      </c>
      <c r="C2159" s="126" t="s">
        <v>836</v>
      </c>
      <c r="D2159" s="134" t="s">
        <v>374</v>
      </c>
      <c r="E2159" s="135">
        <v>88.82</v>
      </c>
      <c r="F2159" s="136">
        <v>0</v>
      </c>
      <c r="G2159" s="135">
        <v>89.72</v>
      </c>
      <c r="H2159" s="136">
        <v>0</v>
      </c>
    </row>
    <row r="2160" spans="1:8" x14ac:dyDescent="0.25">
      <c r="A2160" s="133" t="s">
        <v>7432</v>
      </c>
      <c r="B2160" s="134">
        <v>5627</v>
      </c>
      <c r="C2160" s="126" t="s">
        <v>375</v>
      </c>
      <c r="D2160" s="134" t="s">
        <v>374</v>
      </c>
      <c r="E2160" s="135">
        <v>45.92</v>
      </c>
      <c r="F2160" s="136">
        <v>0</v>
      </c>
      <c r="G2160" s="135">
        <v>48.15</v>
      </c>
      <c r="H2160" s="136">
        <v>0</v>
      </c>
    </row>
    <row r="2161" spans="1:8" x14ac:dyDescent="0.25">
      <c r="A2161" s="133" t="s">
        <v>7432</v>
      </c>
      <c r="B2161" s="134">
        <v>5628</v>
      </c>
      <c r="C2161" s="126" t="s">
        <v>376</v>
      </c>
      <c r="D2161" s="134" t="s">
        <v>374</v>
      </c>
      <c r="E2161" s="135">
        <v>12.13</v>
      </c>
      <c r="F2161" s="136">
        <v>0</v>
      </c>
      <c r="G2161" s="135">
        <v>12.72</v>
      </c>
      <c r="H2161" s="136">
        <v>0</v>
      </c>
    </row>
    <row r="2162" spans="1:8" x14ac:dyDescent="0.25">
      <c r="A2162" s="133" t="s">
        <v>7432</v>
      </c>
      <c r="B2162" s="134">
        <v>5629</v>
      </c>
      <c r="C2162" s="126" t="s">
        <v>377</v>
      </c>
      <c r="D2162" s="134" t="s">
        <v>374</v>
      </c>
      <c r="E2162" s="135">
        <v>57.4</v>
      </c>
      <c r="F2162" s="136">
        <v>0</v>
      </c>
      <c r="G2162" s="135">
        <v>60.19</v>
      </c>
      <c r="H2162" s="136">
        <v>0</v>
      </c>
    </row>
    <row r="2163" spans="1:8" x14ac:dyDescent="0.25">
      <c r="A2163" s="133" t="s">
        <v>7432</v>
      </c>
      <c r="B2163" s="134">
        <v>5630</v>
      </c>
      <c r="C2163" s="126" t="s">
        <v>378</v>
      </c>
      <c r="D2163" s="134" t="s">
        <v>374</v>
      </c>
      <c r="E2163" s="135">
        <v>63.65</v>
      </c>
      <c r="F2163" s="136">
        <v>0</v>
      </c>
      <c r="G2163" s="135">
        <v>64.290000000000006</v>
      </c>
      <c r="H2163" s="136">
        <v>0</v>
      </c>
    </row>
    <row r="2164" spans="1:8" x14ac:dyDescent="0.25">
      <c r="A2164" s="133" t="s">
        <v>7432</v>
      </c>
      <c r="B2164" s="134">
        <v>88900</v>
      </c>
      <c r="C2164" s="126" t="s">
        <v>493</v>
      </c>
      <c r="D2164" s="134" t="s">
        <v>374</v>
      </c>
      <c r="E2164" s="135">
        <v>51.95</v>
      </c>
      <c r="F2164" s="136">
        <v>0</v>
      </c>
      <c r="G2164" s="135">
        <v>54.49</v>
      </c>
      <c r="H2164" s="136">
        <v>0</v>
      </c>
    </row>
    <row r="2165" spans="1:8" x14ac:dyDescent="0.25">
      <c r="A2165" s="133" t="s">
        <v>7432</v>
      </c>
      <c r="B2165" s="134">
        <v>88902</v>
      </c>
      <c r="C2165" s="126" t="s">
        <v>494</v>
      </c>
      <c r="D2165" s="134" t="s">
        <v>374</v>
      </c>
      <c r="E2165" s="135">
        <v>13.73</v>
      </c>
      <c r="F2165" s="136">
        <v>0</v>
      </c>
      <c r="G2165" s="135">
        <v>14.4</v>
      </c>
      <c r="H2165" s="136">
        <v>0</v>
      </c>
    </row>
    <row r="2166" spans="1:8" x14ac:dyDescent="0.25">
      <c r="A2166" s="133" t="s">
        <v>7432</v>
      </c>
      <c r="B2166" s="134">
        <v>88903</v>
      </c>
      <c r="C2166" s="126" t="s">
        <v>495</v>
      </c>
      <c r="D2166" s="134" t="s">
        <v>374</v>
      </c>
      <c r="E2166" s="135">
        <v>64.94</v>
      </c>
      <c r="F2166" s="136">
        <v>0</v>
      </c>
      <c r="G2166" s="135">
        <v>68.11</v>
      </c>
      <c r="H2166" s="136">
        <v>0</v>
      </c>
    </row>
    <row r="2167" spans="1:8" x14ac:dyDescent="0.25">
      <c r="A2167" s="133" t="s">
        <v>7432</v>
      </c>
      <c r="B2167" s="134">
        <v>88904</v>
      </c>
      <c r="C2167" s="126" t="s">
        <v>496</v>
      </c>
      <c r="D2167" s="134" t="s">
        <v>374</v>
      </c>
      <c r="E2167" s="135">
        <v>88.82</v>
      </c>
      <c r="F2167" s="136">
        <v>0</v>
      </c>
      <c r="G2167" s="135">
        <v>89.72</v>
      </c>
      <c r="H2167" s="136">
        <v>0</v>
      </c>
    </row>
    <row r="2168" spans="1:8" x14ac:dyDescent="0.25">
      <c r="A2168" s="133" t="s">
        <v>7432</v>
      </c>
      <c r="B2168" s="134">
        <v>88569</v>
      </c>
      <c r="C2168" s="126" t="s">
        <v>479</v>
      </c>
      <c r="D2168" s="134" t="s">
        <v>374</v>
      </c>
      <c r="E2168" s="135">
        <v>4.49</v>
      </c>
      <c r="F2168" s="136">
        <v>1</v>
      </c>
      <c r="G2168" s="135">
        <v>4.49</v>
      </c>
      <c r="H2168" s="136">
        <v>0</v>
      </c>
    </row>
    <row r="2169" spans="1:8" x14ac:dyDescent="0.25">
      <c r="A2169" s="133" t="s">
        <v>7432</v>
      </c>
      <c r="B2169" s="134">
        <v>88570</v>
      </c>
      <c r="C2169" s="126" t="s">
        <v>480</v>
      </c>
      <c r="D2169" s="134" t="s">
        <v>374</v>
      </c>
      <c r="E2169" s="135">
        <v>1.55</v>
      </c>
      <c r="F2169" s="136">
        <v>1</v>
      </c>
      <c r="G2169" s="135">
        <v>1.55</v>
      </c>
      <c r="H2169" s="136">
        <v>0</v>
      </c>
    </row>
    <row r="2170" spans="1:8" x14ac:dyDescent="0.25">
      <c r="A2170" s="133" t="s">
        <v>7432</v>
      </c>
      <c r="B2170" s="134">
        <v>5765</v>
      </c>
      <c r="C2170" s="126" t="s">
        <v>410</v>
      </c>
      <c r="D2170" s="134" t="s">
        <v>374</v>
      </c>
      <c r="E2170" s="135">
        <v>5.61</v>
      </c>
      <c r="F2170" s="136">
        <v>1</v>
      </c>
      <c r="G2170" s="135">
        <v>5.61</v>
      </c>
      <c r="H2170" s="136">
        <v>0</v>
      </c>
    </row>
    <row r="2171" spans="1:8" x14ac:dyDescent="0.25">
      <c r="A2171" s="133" t="s">
        <v>7432</v>
      </c>
      <c r="B2171" s="134">
        <v>5766</v>
      </c>
      <c r="C2171" s="126" t="s">
        <v>411</v>
      </c>
      <c r="D2171" s="134" t="s">
        <v>374</v>
      </c>
      <c r="E2171" s="135">
        <v>2.85</v>
      </c>
      <c r="F2171" s="136">
        <v>0</v>
      </c>
      <c r="G2171" s="135">
        <v>2.9</v>
      </c>
      <c r="H2171" s="136">
        <v>0</v>
      </c>
    </row>
    <row r="2172" spans="1:8" x14ac:dyDescent="0.25">
      <c r="A2172" s="133" t="s">
        <v>7432</v>
      </c>
      <c r="B2172" s="134">
        <v>91468</v>
      </c>
      <c r="C2172" s="126" t="s">
        <v>14139</v>
      </c>
      <c r="D2172" s="134" t="s">
        <v>374</v>
      </c>
      <c r="E2172" s="135">
        <v>27.2</v>
      </c>
      <c r="F2172" s="136">
        <v>1</v>
      </c>
      <c r="G2172" s="135">
        <v>27.2</v>
      </c>
      <c r="H2172" s="136">
        <v>0</v>
      </c>
    </row>
    <row r="2173" spans="1:8" x14ac:dyDescent="0.25">
      <c r="A2173" s="133" t="s">
        <v>7432</v>
      </c>
      <c r="B2173" s="134">
        <v>91484</v>
      </c>
      <c r="C2173" s="126" t="s">
        <v>14140</v>
      </c>
      <c r="D2173" s="134" t="s">
        <v>374</v>
      </c>
      <c r="E2173" s="135">
        <v>4.2699999999999996</v>
      </c>
      <c r="F2173" s="136">
        <v>1</v>
      </c>
      <c r="G2173" s="135">
        <v>4.2699999999999996</v>
      </c>
      <c r="H2173" s="136">
        <v>0</v>
      </c>
    </row>
    <row r="2174" spans="1:8" x14ac:dyDescent="0.25">
      <c r="A2174" s="133" t="s">
        <v>7432</v>
      </c>
      <c r="B2174" s="134">
        <v>91469</v>
      </c>
      <c r="C2174" s="126" t="s">
        <v>14141</v>
      </c>
      <c r="D2174" s="134" t="s">
        <v>374</v>
      </c>
      <c r="E2174" s="135">
        <v>10.56</v>
      </c>
      <c r="F2174" s="136">
        <v>1</v>
      </c>
      <c r="G2174" s="135">
        <v>10.56</v>
      </c>
      <c r="H2174" s="136">
        <v>0</v>
      </c>
    </row>
    <row r="2175" spans="1:8" x14ac:dyDescent="0.25">
      <c r="A2175" s="133" t="s">
        <v>7432</v>
      </c>
      <c r="B2175" s="134">
        <v>83361</v>
      </c>
      <c r="C2175" s="126" t="s">
        <v>14142</v>
      </c>
      <c r="D2175" s="134" t="s">
        <v>374</v>
      </c>
      <c r="E2175" s="135">
        <v>45</v>
      </c>
      <c r="F2175" s="136">
        <v>1</v>
      </c>
      <c r="G2175" s="135">
        <v>45</v>
      </c>
      <c r="H2175" s="136">
        <v>0</v>
      </c>
    </row>
    <row r="2176" spans="1:8" x14ac:dyDescent="0.25">
      <c r="A2176" s="133" t="s">
        <v>7432</v>
      </c>
      <c r="B2176" s="134">
        <v>91485</v>
      </c>
      <c r="C2176" s="126" t="s">
        <v>14143</v>
      </c>
      <c r="D2176" s="134" t="s">
        <v>374</v>
      </c>
      <c r="E2176" s="135">
        <v>152.88999999999999</v>
      </c>
      <c r="F2176" s="136">
        <v>0</v>
      </c>
      <c r="G2176" s="135">
        <v>154.44</v>
      </c>
      <c r="H2176" s="136">
        <v>0</v>
      </c>
    </row>
    <row r="2177" spans="1:8" x14ac:dyDescent="0.25">
      <c r="A2177" s="133" t="s">
        <v>7432</v>
      </c>
      <c r="B2177" s="134">
        <v>102835</v>
      </c>
      <c r="C2177" s="126" t="s">
        <v>14144</v>
      </c>
      <c r="D2177" s="134" t="s">
        <v>374</v>
      </c>
      <c r="E2177" s="135">
        <v>0</v>
      </c>
      <c r="F2177" s="136"/>
      <c r="G2177" s="135">
        <v>0</v>
      </c>
      <c r="H2177" s="136"/>
    </row>
    <row r="2178" spans="1:8" x14ac:dyDescent="0.25">
      <c r="A2178" s="133" t="s">
        <v>7432</v>
      </c>
      <c r="B2178" s="134">
        <v>102836</v>
      </c>
      <c r="C2178" s="126" t="s">
        <v>14145</v>
      </c>
      <c r="D2178" s="134" t="s">
        <v>374</v>
      </c>
      <c r="E2178" s="135">
        <v>0</v>
      </c>
      <c r="F2178" s="136"/>
      <c r="G2178" s="135">
        <v>0</v>
      </c>
      <c r="H2178" s="136"/>
    </row>
    <row r="2179" spans="1:8" x14ac:dyDescent="0.25">
      <c r="A2179" s="133" t="s">
        <v>7432</v>
      </c>
      <c r="B2179" s="134">
        <v>102837</v>
      </c>
      <c r="C2179" s="126" t="s">
        <v>14146</v>
      </c>
      <c r="D2179" s="134" t="s">
        <v>374</v>
      </c>
      <c r="E2179" s="135">
        <v>0</v>
      </c>
      <c r="F2179" s="136"/>
      <c r="G2179" s="135">
        <v>0</v>
      </c>
      <c r="H2179" s="136"/>
    </row>
    <row r="2180" spans="1:8" x14ac:dyDescent="0.25">
      <c r="A2180" s="133" t="s">
        <v>7432</v>
      </c>
      <c r="B2180" s="134">
        <v>89230</v>
      </c>
      <c r="C2180" s="126" t="s">
        <v>523</v>
      </c>
      <c r="D2180" s="134" t="s">
        <v>374</v>
      </c>
      <c r="E2180" s="135">
        <v>108.94</v>
      </c>
      <c r="F2180" s="136">
        <v>1</v>
      </c>
      <c r="G2180" s="135">
        <v>108.94</v>
      </c>
      <c r="H2180" s="136">
        <v>0</v>
      </c>
    </row>
    <row r="2181" spans="1:8" x14ac:dyDescent="0.25">
      <c r="A2181" s="133" t="s">
        <v>7432</v>
      </c>
      <c r="B2181" s="134">
        <v>89231</v>
      </c>
      <c r="C2181" s="126" t="s">
        <v>524</v>
      </c>
      <c r="D2181" s="134" t="s">
        <v>374</v>
      </c>
      <c r="E2181" s="135">
        <v>33.35</v>
      </c>
      <c r="F2181" s="136">
        <v>1</v>
      </c>
      <c r="G2181" s="135">
        <v>33.35</v>
      </c>
      <c r="H2181" s="136">
        <v>0</v>
      </c>
    </row>
    <row r="2182" spans="1:8" x14ac:dyDescent="0.25">
      <c r="A2182" s="133" t="s">
        <v>7432</v>
      </c>
      <c r="B2182" s="134">
        <v>89232</v>
      </c>
      <c r="C2182" s="126" t="s">
        <v>525</v>
      </c>
      <c r="D2182" s="134" t="s">
        <v>374</v>
      </c>
      <c r="E2182" s="135">
        <v>194.32</v>
      </c>
      <c r="F2182" s="136">
        <v>1</v>
      </c>
      <c r="G2182" s="135">
        <v>194.32</v>
      </c>
      <c r="H2182" s="136">
        <v>0</v>
      </c>
    </row>
    <row r="2183" spans="1:8" x14ac:dyDescent="0.25">
      <c r="A2183" s="133" t="s">
        <v>7432</v>
      </c>
      <c r="B2183" s="134">
        <v>89233</v>
      </c>
      <c r="C2183" s="126" t="s">
        <v>526</v>
      </c>
      <c r="D2183" s="134" t="s">
        <v>374</v>
      </c>
      <c r="E2183" s="135">
        <v>165.06</v>
      </c>
      <c r="F2183" s="136">
        <v>0</v>
      </c>
      <c r="G2183" s="135">
        <v>166.74</v>
      </c>
      <c r="H2183" s="136">
        <v>0</v>
      </c>
    </row>
    <row r="2184" spans="1:8" x14ac:dyDescent="0.25">
      <c r="A2184" s="133" t="s">
        <v>7432</v>
      </c>
      <c r="B2184" s="134">
        <v>89236</v>
      </c>
      <c r="C2184" s="126" t="s">
        <v>527</v>
      </c>
      <c r="D2184" s="134" t="s">
        <v>374</v>
      </c>
      <c r="E2184" s="135">
        <v>254.48</v>
      </c>
      <c r="F2184" s="136">
        <v>1</v>
      </c>
      <c r="G2184" s="135">
        <v>254.48</v>
      </c>
      <c r="H2184" s="136">
        <v>0</v>
      </c>
    </row>
    <row r="2185" spans="1:8" x14ac:dyDescent="0.25">
      <c r="A2185" s="133" t="s">
        <v>7432</v>
      </c>
      <c r="B2185" s="134">
        <v>89237</v>
      </c>
      <c r="C2185" s="126" t="s">
        <v>528</v>
      </c>
      <c r="D2185" s="134" t="s">
        <v>374</v>
      </c>
      <c r="E2185" s="135">
        <v>77.92</v>
      </c>
      <c r="F2185" s="136">
        <v>1</v>
      </c>
      <c r="G2185" s="135">
        <v>77.92</v>
      </c>
      <c r="H2185" s="136">
        <v>0</v>
      </c>
    </row>
    <row r="2186" spans="1:8" x14ac:dyDescent="0.25">
      <c r="A2186" s="133" t="s">
        <v>7432</v>
      </c>
      <c r="B2186" s="134">
        <v>89238</v>
      </c>
      <c r="C2186" s="126" t="s">
        <v>529</v>
      </c>
      <c r="D2186" s="134" t="s">
        <v>374</v>
      </c>
      <c r="E2186" s="135">
        <v>453.93</v>
      </c>
      <c r="F2186" s="136">
        <v>1</v>
      </c>
      <c r="G2186" s="135">
        <v>453.93</v>
      </c>
      <c r="H2186" s="136">
        <v>0</v>
      </c>
    </row>
    <row r="2187" spans="1:8" x14ac:dyDescent="0.25">
      <c r="A2187" s="133" t="s">
        <v>7432</v>
      </c>
      <c r="B2187" s="134">
        <v>89239</v>
      </c>
      <c r="C2187" s="126" t="s">
        <v>530</v>
      </c>
      <c r="D2187" s="134" t="s">
        <v>374</v>
      </c>
      <c r="E2187" s="135">
        <v>436.51</v>
      </c>
      <c r="F2187" s="136">
        <v>0</v>
      </c>
      <c r="G2187" s="135">
        <v>440.94</v>
      </c>
      <c r="H2187" s="136">
        <v>0</v>
      </c>
    </row>
    <row r="2188" spans="1:8" x14ac:dyDescent="0.25">
      <c r="A2188" s="133" t="s">
        <v>7432</v>
      </c>
      <c r="B2188" s="134">
        <v>102930</v>
      </c>
      <c r="C2188" s="126" t="s">
        <v>7462</v>
      </c>
      <c r="D2188" s="134" t="s">
        <v>374</v>
      </c>
      <c r="E2188" s="135">
        <v>0</v>
      </c>
      <c r="F2188" s="136"/>
      <c r="G2188" s="135">
        <v>0</v>
      </c>
      <c r="H2188" s="136"/>
    </row>
    <row r="2189" spans="1:8" x14ac:dyDescent="0.25">
      <c r="A2189" s="133" t="s">
        <v>7432</v>
      </c>
      <c r="B2189" s="134">
        <v>102931</v>
      </c>
      <c r="C2189" s="126" t="s">
        <v>7463</v>
      </c>
      <c r="D2189" s="134" t="s">
        <v>374</v>
      </c>
      <c r="E2189" s="135">
        <v>0</v>
      </c>
      <c r="F2189" s="136"/>
      <c r="G2189" s="135">
        <v>0</v>
      </c>
      <c r="H2189" s="136"/>
    </row>
    <row r="2190" spans="1:8" x14ac:dyDescent="0.25">
      <c r="A2190" s="133" t="s">
        <v>7432</v>
      </c>
      <c r="B2190" s="134">
        <v>102932</v>
      </c>
      <c r="C2190" s="126" t="s">
        <v>7464</v>
      </c>
      <c r="D2190" s="134" t="s">
        <v>374</v>
      </c>
      <c r="E2190" s="135">
        <v>0</v>
      </c>
      <c r="F2190" s="136"/>
      <c r="G2190" s="135">
        <v>0</v>
      </c>
      <c r="H2190" s="136"/>
    </row>
    <row r="2191" spans="1:8" x14ac:dyDescent="0.25">
      <c r="A2191" s="133" t="s">
        <v>7432</v>
      </c>
      <c r="B2191" s="134">
        <v>102933</v>
      </c>
      <c r="C2191" s="126" t="s">
        <v>837</v>
      </c>
      <c r="D2191" s="134" t="s">
        <v>374</v>
      </c>
      <c r="E2191" s="135">
        <v>1.01</v>
      </c>
      <c r="F2191" s="136">
        <v>0</v>
      </c>
      <c r="G2191" s="135">
        <v>0.73</v>
      </c>
      <c r="H2191" s="136">
        <v>0</v>
      </c>
    </row>
    <row r="2192" spans="1:8" x14ac:dyDescent="0.25">
      <c r="A2192" s="133" t="s">
        <v>7432</v>
      </c>
      <c r="B2192" s="134">
        <v>93411</v>
      </c>
      <c r="C2192" s="126" t="s">
        <v>733</v>
      </c>
      <c r="D2192" s="134" t="s">
        <v>374</v>
      </c>
      <c r="E2192" s="135">
        <v>0.38</v>
      </c>
      <c r="F2192" s="136">
        <v>1</v>
      </c>
      <c r="G2192" s="135">
        <v>0.38</v>
      </c>
      <c r="H2192" s="136">
        <v>0</v>
      </c>
    </row>
    <row r="2193" spans="1:8" x14ac:dyDescent="0.25">
      <c r="A2193" s="133" t="s">
        <v>7432</v>
      </c>
      <c r="B2193" s="134">
        <v>93412</v>
      </c>
      <c r="C2193" s="126" t="s">
        <v>734</v>
      </c>
      <c r="D2193" s="134" t="s">
        <v>374</v>
      </c>
      <c r="E2193" s="135">
        <v>0.13</v>
      </c>
      <c r="F2193" s="136">
        <v>1</v>
      </c>
      <c r="G2193" s="135">
        <v>0.13</v>
      </c>
      <c r="H2193" s="136">
        <v>0</v>
      </c>
    </row>
    <row r="2194" spans="1:8" x14ac:dyDescent="0.25">
      <c r="A2194" s="133" t="s">
        <v>7432</v>
      </c>
      <c r="B2194" s="134">
        <v>93413</v>
      </c>
      <c r="C2194" s="126" t="s">
        <v>735</v>
      </c>
      <c r="D2194" s="134" t="s">
        <v>374</v>
      </c>
      <c r="E2194" s="135">
        <v>0.34</v>
      </c>
      <c r="F2194" s="136">
        <v>1</v>
      </c>
      <c r="G2194" s="135">
        <v>0.34</v>
      </c>
      <c r="H2194" s="136">
        <v>0</v>
      </c>
    </row>
    <row r="2195" spans="1:8" x14ac:dyDescent="0.25">
      <c r="A2195" s="133" t="s">
        <v>7432</v>
      </c>
      <c r="B2195" s="134">
        <v>93414</v>
      </c>
      <c r="C2195" s="126" t="s">
        <v>736</v>
      </c>
      <c r="D2195" s="134" t="s">
        <v>374</v>
      </c>
      <c r="E2195" s="135">
        <v>10.82</v>
      </c>
      <c r="F2195" s="136">
        <v>0</v>
      </c>
      <c r="G2195" s="135">
        <v>11.02</v>
      </c>
      <c r="H2195" s="136">
        <v>0</v>
      </c>
    </row>
    <row r="2196" spans="1:8" x14ac:dyDescent="0.25">
      <c r="A2196" s="133" t="s">
        <v>7432</v>
      </c>
      <c r="B2196" s="134">
        <v>88855</v>
      </c>
      <c r="C2196" s="126" t="s">
        <v>5731</v>
      </c>
      <c r="D2196" s="134" t="s">
        <v>374</v>
      </c>
      <c r="E2196" s="135">
        <v>3.33</v>
      </c>
      <c r="F2196" s="136">
        <v>1</v>
      </c>
      <c r="G2196" s="135">
        <v>3.33</v>
      </c>
      <c r="H2196" s="136">
        <v>0</v>
      </c>
    </row>
    <row r="2197" spans="1:8" x14ac:dyDescent="0.25">
      <c r="A2197" s="133" t="s">
        <v>7432</v>
      </c>
      <c r="B2197" s="134">
        <v>88856</v>
      </c>
      <c r="C2197" s="126" t="s">
        <v>5732</v>
      </c>
      <c r="D2197" s="134" t="s">
        <v>374</v>
      </c>
      <c r="E2197" s="135">
        <v>0.91</v>
      </c>
      <c r="F2197" s="136">
        <v>1</v>
      </c>
      <c r="G2197" s="135">
        <v>0.91</v>
      </c>
      <c r="H2197" s="136">
        <v>0</v>
      </c>
    </row>
    <row r="2198" spans="1:8" x14ac:dyDescent="0.25">
      <c r="A2198" s="133" t="s">
        <v>7432</v>
      </c>
      <c r="B2198" s="134">
        <v>5658</v>
      </c>
      <c r="C2198" s="126" t="s">
        <v>5728</v>
      </c>
      <c r="D2198" s="134" t="s">
        <v>374</v>
      </c>
      <c r="E2198" s="135">
        <v>2.31</v>
      </c>
      <c r="F2198" s="136">
        <v>1</v>
      </c>
      <c r="G2198" s="135">
        <v>2.31</v>
      </c>
      <c r="H2198" s="136">
        <v>0</v>
      </c>
    </row>
    <row r="2199" spans="1:8" x14ac:dyDescent="0.25">
      <c r="A2199" s="133" t="s">
        <v>7432</v>
      </c>
      <c r="B2199" s="134">
        <v>53840</v>
      </c>
      <c r="C2199" s="126" t="s">
        <v>448</v>
      </c>
      <c r="D2199" s="134" t="s">
        <v>374</v>
      </c>
      <c r="E2199" s="135">
        <v>2.61</v>
      </c>
      <c r="F2199" s="136">
        <v>1</v>
      </c>
      <c r="G2199" s="135">
        <v>2.61</v>
      </c>
      <c r="H2199" s="136">
        <v>0</v>
      </c>
    </row>
    <row r="2200" spans="1:8" x14ac:dyDescent="0.25">
      <c r="A2200" s="133" t="s">
        <v>7432</v>
      </c>
      <c r="B2200" s="134">
        <v>87026</v>
      </c>
      <c r="C2200" s="126" t="s">
        <v>470</v>
      </c>
      <c r="D2200" s="134" t="s">
        <v>374</v>
      </c>
      <c r="E2200" s="135">
        <v>0.71</v>
      </c>
      <c r="F2200" s="136">
        <v>1</v>
      </c>
      <c r="G2200" s="135">
        <v>0.71</v>
      </c>
      <c r="H2200" s="136">
        <v>0</v>
      </c>
    </row>
    <row r="2201" spans="1:8" x14ac:dyDescent="0.25">
      <c r="A2201" s="133" t="s">
        <v>7432</v>
      </c>
      <c r="B2201" s="134">
        <v>53841</v>
      </c>
      <c r="C2201" s="126" t="s">
        <v>449</v>
      </c>
      <c r="D2201" s="134" t="s">
        <v>374</v>
      </c>
      <c r="E2201" s="135">
        <v>1.81</v>
      </c>
      <c r="F2201" s="136">
        <v>1</v>
      </c>
      <c r="G2201" s="135">
        <v>1.81</v>
      </c>
      <c r="H2201" s="136">
        <v>0</v>
      </c>
    </row>
    <row r="2202" spans="1:8" x14ac:dyDescent="0.25">
      <c r="A2202" s="133" t="s">
        <v>7432</v>
      </c>
      <c r="B2202" s="134">
        <v>95209</v>
      </c>
      <c r="C2202" s="126" t="s">
        <v>14147</v>
      </c>
      <c r="D2202" s="134" t="s">
        <v>374</v>
      </c>
      <c r="E2202" s="135">
        <v>12.42</v>
      </c>
      <c r="F2202" s="136">
        <v>1</v>
      </c>
      <c r="G2202" s="135">
        <v>12.42</v>
      </c>
      <c r="H2202" s="136">
        <v>0</v>
      </c>
    </row>
    <row r="2203" spans="1:8" x14ac:dyDescent="0.25">
      <c r="A2203" s="133" t="s">
        <v>7432</v>
      </c>
      <c r="B2203" s="134">
        <v>95210</v>
      </c>
      <c r="C2203" s="126" t="s">
        <v>14148</v>
      </c>
      <c r="D2203" s="134" t="s">
        <v>374</v>
      </c>
      <c r="E2203" s="135">
        <v>58.74</v>
      </c>
      <c r="F2203" s="136">
        <v>1</v>
      </c>
      <c r="G2203" s="135">
        <v>58.74</v>
      </c>
      <c r="H2203" s="136">
        <v>0</v>
      </c>
    </row>
    <row r="2204" spans="1:8" x14ac:dyDescent="0.25">
      <c r="A2204" s="133" t="s">
        <v>7432</v>
      </c>
      <c r="B2204" s="134">
        <v>95211</v>
      </c>
      <c r="C2204" s="126" t="s">
        <v>14149</v>
      </c>
      <c r="D2204" s="134" t="s">
        <v>374</v>
      </c>
      <c r="E2204" s="135">
        <v>10.09</v>
      </c>
      <c r="F2204" s="136">
        <v>0</v>
      </c>
      <c r="G2204" s="135">
        <v>7.29</v>
      </c>
      <c r="H2204" s="136">
        <v>0</v>
      </c>
    </row>
    <row r="2205" spans="1:8" x14ac:dyDescent="0.25">
      <c r="A2205" s="133" t="s">
        <v>7432</v>
      </c>
      <c r="B2205" s="134">
        <v>93267</v>
      </c>
      <c r="C2205" s="126" t="s">
        <v>14150</v>
      </c>
      <c r="D2205" s="134" t="s">
        <v>374</v>
      </c>
      <c r="E2205" s="135">
        <v>26.66</v>
      </c>
      <c r="F2205" s="136">
        <v>1</v>
      </c>
      <c r="G2205" s="135">
        <v>26.66</v>
      </c>
      <c r="H2205" s="136">
        <v>0</v>
      </c>
    </row>
    <row r="2206" spans="1:8" x14ac:dyDescent="0.25">
      <c r="A2206" s="133" t="s">
        <v>7432</v>
      </c>
      <c r="B2206" s="134">
        <v>93269</v>
      </c>
      <c r="C2206" s="126" t="s">
        <v>14151</v>
      </c>
      <c r="D2206" s="134" t="s">
        <v>374</v>
      </c>
      <c r="E2206" s="135">
        <v>10</v>
      </c>
      <c r="F2206" s="136">
        <v>1</v>
      </c>
      <c r="G2206" s="135">
        <v>10</v>
      </c>
      <c r="H2206" s="136">
        <v>0</v>
      </c>
    </row>
    <row r="2207" spans="1:8" x14ac:dyDescent="0.25">
      <c r="A2207" s="133" t="s">
        <v>7432</v>
      </c>
      <c r="B2207" s="134">
        <v>93270</v>
      </c>
      <c r="C2207" s="126" t="s">
        <v>14152</v>
      </c>
      <c r="D2207" s="134" t="s">
        <v>374</v>
      </c>
      <c r="E2207" s="135">
        <v>25.92</v>
      </c>
      <c r="F2207" s="136">
        <v>1</v>
      </c>
      <c r="G2207" s="135">
        <v>25.92</v>
      </c>
      <c r="H2207" s="136">
        <v>0</v>
      </c>
    </row>
    <row r="2208" spans="1:8" x14ac:dyDescent="0.25">
      <c r="A2208" s="133" t="s">
        <v>7432</v>
      </c>
      <c r="B2208" s="134">
        <v>93271</v>
      </c>
      <c r="C2208" s="126" t="s">
        <v>14153</v>
      </c>
      <c r="D2208" s="134" t="s">
        <v>374</v>
      </c>
      <c r="E2208" s="135">
        <v>10.09</v>
      </c>
      <c r="F2208" s="136">
        <v>0</v>
      </c>
      <c r="G2208" s="135">
        <v>7.29</v>
      </c>
      <c r="H2208" s="136">
        <v>0</v>
      </c>
    </row>
    <row r="2209" spans="1:8" x14ac:dyDescent="0.25">
      <c r="A2209" s="133" t="s">
        <v>7432</v>
      </c>
      <c r="B2209" s="134">
        <v>95208</v>
      </c>
      <c r="C2209" s="126" t="s">
        <v>14154</v>
      </c>
      <c r="D2209" s="134" t="s">
        <v>374</v>
      </c>
      <c r="E2209" s="135">
        <v>53.71</v>
      </c>
      <c r="F2209" s="136">
        <v>1</v>
      </c>
      <c r="G2209" s="135">
        <v>53.71</v>
      </c>
      <c r="H2209" s="136">
        <v>0</v>
      </c>
    </row>
    <row r="2210" spans="1:8" x14ac:dyDescent="0.25">
      <c r="A2210" s="133" t="s">
        <v>7432</v>
      </c>
      <c r="B2210" s="134">
        <v>83761</v>
      </c>
      <c r="C2210" s="126" t="s">
        <v>466</v>
      </c>
      <c r="D2210" s="134" t="s">
        <v>374</v>
      </c>
      <c r="E2210" s="135">
        <v>10.57</v>
      </c>
      <c r="F2210" s="136">
        <v>1</v>
      </c>
      <c r="G2210" s="135">
        <v>10.57</v>
      </c>
      <c r="H2210" s="136">
        <v>0</v>
      </c>
    </row>
    <row r="2211" spans="1:8" x14ac:dyDescent="0.25">
      <c r="A2211" s="133" t="s">
        <v>7432</v>
      </c>
      <c r="B2211" s="134">
        <v>83764</v>
      </c>
      <c r="C2211" s="126" t="s">
        <v>469</v>
      </c>
      <c r="D2211" s="134" t="s">
        <v>374</v>
      </c>
      <c r="E2211" s="135">
        <v>3.72</v>
      </c>
      <c r="F2211" s="136">
        <v>1</v>
      </c>
      <c r="G2211" s="135">
        <v>3.72</v>
      </c>
      <c r="H2211" s="136">
        <v>0</v>
      </c>
    </row>
    <row r="2212" spans="1:8" x14ac:dyDescent="0.25">
      <c r="A2212" s="133" t="s">
        <v>7432</v>
      </c>
      <c r="B2212" s="134">
        <v>83762</v>
      </c>
      <c r="C2212" s="126" t="s">
        <v>467</v>
      </c>
      <c r="D2212" s="134" t="s">
        <v>374</v>
      </c>
      <c r="E2212" s="135">
        <v>9.43</v>
      </c>
      <c r="F2212" s="136">
        <v>1</v>
      </c>
      <c r="G2212" s="135">
        <v>9.43</v>
      </c>
      <c r="H2212" s="136">
        <v>0</v>
      </c>
    </row>
    <row r="2213" spans="1:8" x14ac:dyDescent="0.25">
      <c r="A2213" s="133" t="s">
        <v>7432</v>
      </c>
      <c r="B2213" s="134">
        <v>83763</v>
      </c>
      <c r="C2213" s="126" t="s">
        <v>468</v>
      </c>
      <c r="D2213" s="134" t="s">
        <v>374</v>
      </c>
      <c r="E2213" s="135">
        <v>49.58</v>
      </c>
      <c r="F2213" s="136">
        <v>0</v>
      </c>
      <c r="G2213" s="135">
        <v>50.08</v>
      </c>
      <c r="H2213" s="136">
        <v>0</v>
      </c>
    </row>
    <row r="2214" spans="1:8" x14ac:dyDescent="0.25">
      <c r="A2214" s="133" t="s">
        <v>7432</v>
      </c>
      <c r="B2214" s="134">
        <v>95874</v>
      </c>
      <c r="C2214" s="126" t="s">
        <v>790</v>
      </c>
      <c r="D2214" s="134" t="s">
        <v>374</v>
      </c>
      <c r="E2214" s="135">
        <v>11.29</v>
      </c>
      <c r="F2214" s="136">
        <v>1</v>
      </c>
      <c r="G2214" s="135">
        <v>11.29</v>
      </c>
      <c r="H2214" s="136">
        <v>0</v>
      </c>
    </row>
    <row r="2215" spans="1:8" x14ac:dyDescent="0.25">
      <c r="A2215" s="133" t="s">
        <v>7432</v>
      </c>
      <c r="B2215" s="134">
        <v>95869</v>
      </c>
      <c r="C2215" s="126" t="s">
        <v>787</v>
      </c>
      <c r="D2215" s="134" t="s">
        <v>374</v>
      </c>
      <c r="E2215" s="135">
        <v>3.98</v>
      </c>
      <c r="F2215" s="136">
        <v>1</v>
      </c>
      <c r="G2215" s="135">
        <v>3.98</v>
      </c>
      <c r="H2215" s="136">
        <v>0</v>
      </c>
    </row>
    <row r="2216" spans="1:8" x14ac:dyDescent="0.25">
      <c r="A2216" s="133" t="s">
        <v>7432</v>
      </c>
      <c r="B2216" s="134">
        <v>95870</v>
      </c>
      <c r="C2216" s="126" t="s">
        <v>788</v>
      </c>
      <c r="D2216" s="134" t="s">
        <v>374</v>
      </c>
      <c r="E2216" s="135">
        <v>10.07</v>
      </c>
      <c r="F2216" s="136">
        <v>1</v>
      </c>
      <c r="G2216" s="135">
        <v>10.07</v>
      </c>
      <c r="H2216" s="136">
        <v>0</v>
      </c>
    </row>
    <row r="2217" spans="1:8" x14ac:dyDescent="0.25">
      <c r="A2217" s="133" t="s">
        <v>7432</v>
      </c>
      <c r="B2217" s="134">
        <v>95871</v>
      </c>
      <c r="C2217" s="126" t="s">
        <v>789</v>
      </c>
      <c r="D2217" s="134" t="s">
        <v>374</v>
      </c>
      <c r="E2217" s="135">
        <v>269.73</v>
      </c>
      <c r="F2217" s="136">
        <v>0</v>
      </c>
      <c r="G2217" s="135">
        <v>272.47000000000003</v>
      </c>
      <c r="H2217" s="136">
        <v>0</v>
      </c>
    </row>
    <row r="2218" spans="1:8" x14ac:dyDescent="0.25">
      <c r="A2218" s="133" t="s">
        <v>7432</v>
      </c>
      <c r="B2218" s="134">
        <v>104684</v>
      </c>
      <c r="C2218" s="126" t="s">
        <v>7465</v>
      </c>
      <c r="D2218" s="134" t="s">
        <v>374</v>
      </c>
      <c r="E2218" s="135">
        <v>0</v>
      </c>
      <c r="F2218" s="136"/>
      <c r="G2218" s="135">
        <v>0</v>
      </c>
      <c r="H2218" s="136"/>
    </row>
    <row r="2219" spans="1:8" x14ac:dyDescent="0.25">
      <c r="A2219" s="133" t="s">
        <v>7432</v>
      </c>
      <c r="B2219" s="134">
        <v>104685</v>
      </c>
      <c r="C2219" s="126" t="s">
        <v>7466</v>
      </c>
      <c r="D2219" s="134" t="s">
        <v>374</v>
      </c>
      <c r="E2219" s="135">
        <v>0</v>
      </c>
      <c r="F2219" s="136"/>
      <c r="G2219" s="135">
        <v>0</v>
      </c>
      <c r="H2219" s="136"/>
    </row>
    <row r="2220" spans="1:8" x14ac:dyDescent="0.25">
      <c r="A2220" s="133" t="s">
        <v>7432</v>
      </c>
      <c r="B2220" s="134">
        <v>104686</v>
      </c>
      <c r="C2220" s="126" t="s">
        <v>7467</v>
      </c>
      <c r="D2220" s="134" t="s">
        <v>374</v>
      </c>
      <c r="E2220" s="135">
        <v>0</v>
      </c>
      <c r="F2220" s="136"/>
      <c r="G2220" s="135">
        <v>0</v>
      </c>
      <c r="H2220" s="136"/>
    </row>
    <row r="2221" spans="1:8" x14ac:dyDescent="0.25">
      <c r="A2221" s="133" t="s">
        <v>7432</v>
      </c>
      <c r="B2221" s="134">
        <v>104687</v>
      </c>
      <c r="C2221" s="126" t="s">
        <v>4866</v>
      </c>
      <c r="D2221" s="134" t="s">
        <v>374</v>
      </c>
      <c r="E2221" s="135">
        <v>443.95</v>
      </c>
      <c r="F2221" s="136">
        <v>0</v>
      </c>
      <c r="G2221" s="135">
        <v>448.46</v>
      </c>
      <c r="H2221" s="136">
        <v>0</v>
      </c>
    </row>
    <row r="2222" spans="1:8" x14ac:dyDescent="0.25">
      <c r="A2222" s="133" t="s">
        <v>7432</v>
      </c>
      <c r="B2222" s="134">
        <v>73303</v>
      </c>
      <c r="C2222" s="126" t="s">
        <v>458</v>
      </c>
      <c r="D2222" s="134" t="s">
        <v>374</v>
      </c>
      <c r="E2222" s="135">
        <v>7.93</v>
      </c>
      <c r="F2222" s="136">
        <v>1</v>
      </c>
      <c r="G2222" s="135">
        <v>7.93</v>
      </c>
      <c r="H2222" s="136">
        <v>0</v>
      </c>
    </row>
    <row r="2223" spans="1:8" x14ac:dyDescent="0.25">
      <c r="A2223" s="133" t="s">
        <v>7432</v>
      </c>
      <c r="B2223" s="134">
        <v>93235</v>
      </c>
      <c r="C2223" s="126" t="s">
        <v>716</v>
      </c>
      <c r="D2223" s="134" t="s">
        <v>374</v>
      </c>
      <c r="E2223" s="135">
        <v>2.79</v>
      </c>
      <c r="F2223" s="136">
        <v>1</v>
      </c>
      <c r="G2223" s="135">
        <v>2.79</v>
      </c>
      <c r="H2223" s="136">
        <v>0</v>
      </c>
    </row>
    <row r="2224" spans="1:8" x14ac:dyDescent="0.25">
      <c r="A2224" s="133" t="s">
        <v>7432</v>
      </c>
      <c r="B2224" s="134">
        <v>73307</v>
      </c>
      <c r="C2224" s="126" t="s">
        <v>459</v>
      </c>
      <c r="D2224" s="134" t="s">
        <v>374</v>
      </c>
      <c r="E2224" s="135">
        <v>7.08</v>
      </c>
      <c r="F2224" s="136">
        <v>1</v>
      </c>
      <c r="G2224" s="135">
        <v>7.08</v>
      </c>
      <c r="H2224" s="136">
        <v>0</v>
      </c>
    </row>
    <row r="2225" spans="1:8" x14ac:dyDescent="0.25">
      <c r="A2225" s="133" t="s">
        <v>7432</v>
      </c>
      <c r="B2225" s="134">
        <v>73311</v>
      </c>
      <c r="C2225" s="126" t="s">
        <v>461</v>
      </c>
      <c r="D2225" s="134" t="s">
        <v>374</v>
      </c>
      <c r="E2225" s="135">
        <v>175.94</v>
      </c>
      <c r="F2225" s="136">
        <v>0</v>
      </c>
      <c r="G2225" s="135">
        <v>177.72</v>
      </c>
      <c r="H2225" s="136">
        <v>0</v>
      </c>
    </row>
    <row r="2226" spans="1:8" x14ac:dyDescent="0.25">
      <c r="A2226" s="133" t="s">
        <v>7432</v>
      </c>
      <c r="B2226" s="134">
        <v>93423</v>
      </c>
      <c r="C2226" s="126" t="s">
        <v>741</v>
      </c>
      <c r="D2226" s="134" t="s">
        <v>374</v>
      </c>
      <c r="E2226" s="135">
        <v>7.06</v>
      </c>
      <c r="F2226" s="136">
        <v>1</v>
      </c>
      <c r="G2226" s="135">
        <v>7.06</v>
      </c>
      <c r="H2226" s="136">
        <v>0</v>
      </c>
    </row>
    <row r="2227" spans="1:8" x14ac:dyDescent="0.25">
      <c r="A2227" s="133" t="s">
        <v>7432</v>
      </c>
      <c r="B2227" s="134">
        <v>93424</v>
      </c>
      <c r="C2227" s="126" t="s">
        <v>742</v>
      </c>
      <c r="D2227" s="134" t="s">
        <v>374</v>
      </c>
      <c r="E2227" s="135">
        <v>2.4900000000000002</v>
      </c>
      <c r="F2227" s="136">
        <v>1</v>
      </c>
      <c r="G2227" s="135">
        <v>2.4900000000000002</v>
      </c>
      <c r="H2227" s="136">
        <v>0</v>
      </c>
    </row>
    <row r="2228" spans="1:8" x14ac:dyDescent="0.25">
      <c r="A2228" s="133" t="s">
        <v>7432</v>
      </c>
      <c r="B2228" s="134">
        <v>93425</v>
      </c>
      <c r="C2228" s="126" t="s">
        <v>743</v>
      </c>
      <c r="D2228" s="134" t="s">
        <v>374</v>
      </c>
      <c r="E2228" s="135">
        <v>6.3</v>
      </c>
      <c r="F2228" s="136">
        <v>1</v>
      </c>
      <c r="G2228" s="135">
        <v>6.3</v>
      </c>
      <c r="H2228" s="136">
        <v>0</v>
      </c>
    </row>
    <row r="2229" spans="1:8" x14ac:dyDescent="0.25">
      <c r="A2229" s="133" t="s">
        <v>7432</v>
      </c>
      <c r="B2229" s="134">
        <v>93426</v>
      </c>
      <c r="C2229" s="126" t="s">
        <v>744</v>
      </c>
      <c r="D2229" s="134" t="s">
        <v>374</v>
      </c>
      <c r="E2229" s="135">
        <v>158.32</v>
      </c>
      <c r="F2229" s="136">
        <v>0</v>
      </c>
      <c r="G2229" s="135">
        <v>159.93</v>
      </c>
      <c r="H2229" s="136">
        <v>0</v>
      </c>
    </row>
    <row r="2230" spans="1:8" x14ac:dyDescent="0.25">
      <c r="A2230" s="133" t="s">
        <v>7432</v>
      </c>
      <c r="B2230" s="134">
        <v>93417</v>
      </c>
      <c r="C2230" s="126" t="s">
        <v>737</v>
      </c>
      <c r="D2230" s="134" t="s">
        <v>374</v>
      </c>
      <c r="E2230" s="135">
        <v>4.99</v>
      </c>
      <c r="F2230" s="136">
        <v>1</v>
      </c>
      <c r="G2230" s="135">
        <v>4.99</v>
      </c>
      <c r="H2230" s="136">
        <v>0</v>
      </c>
    </row>
    <row r="2231" spans="1:8" x14ac:dyDescent="0.25">
      <c r="A2231" s="133" t="s">
        <v>7432</v>
      </c>
      <c r="B2231" s="134">
        <v>93418</v>
      </c>
      <c r="C2231" s="126" t="s">
        <v>738</v>
      </c>
      <c r="D2231" s="134" t="s">
        <v>374</v>
      </c>
      <c r="E2231" s="135">
        <v>1.76</v>
      </c>
      <c r="F2231" s="136">
        <v>1</v>
      </c>
      <c r="G2231" s="135">
        <v>1.76</v>
      </c>
      <c r="H2231" s="136">
        <v>0</v>
      </c>
    </row>
    <row r="2232" spans="1:8" x14ac:dyDescent="0.25">
      <c r="A2232" s="133" t="s">
        <v>7432</v>
      </c>
      <c r="B2232" s="134">
        <v>93419</v>
      </c>
      <c r="C2232" s="126" t="s">
        <v>739</v>
      </c>
      <c r="D2232" s="134" t="s">
        <v>374</v>
      </c>
      <c r="E2232" s="135">
        <v>4.45</v>
      </c>
      <c r="F2232" s="136">
        <v>1</v>
      </c>
      <c r="G2232" s="135">
        <v>4.45</v>
      </c>
      <c r="H2232" s="136">
        <v>0</v>
      </c>
    </row>
    <row r="2233" spans="1:8" x14ac:dyDescent="0.25">
      <c r="A2233" s="133" t="s">
        <v>7432</v>
      </c>
      <c r="B2233" s="134">
        <v>93420</v>
      </c>
      <c r="C2233" s="126" t="s">
        <v>740</v>
      </c>
      <c r="D2233" s="134" t="s">
        <v>374</v>
      </c>
      <c r="E2233" s="135">
        <v>66.25</v>
      </c>
      <c r="F2233" s="136">
        <v>0</v>
      </c>
      <c r="G2233" s="135">
        <v>66.92</v>
      </c>
      <c r="H2233" s="136">
        <v>0</v>
      </c>
    </row>
    <row r="2234" spans="1:8" x14ac:dyDescent="0.25">
      <c r="A2234" s="133" t="s">
        <v>7432</v>
      </c>
      <c r="B2234" s="134">
        <v>93277</v>
      </c>
      <c r="C2234" s="126" t="s">
        <v>720</v>
      </c>
      <c r="D2234" s="134" t="s">
        <v>374</v>
      </c>
      <c r="E2234" s="135">
        <v>0.28999999999999998</v>
      </c>
      <c r="F2234" s="136">
        <v>0</v>
      </c>
      <c r="G2234" s="135">
        <v>0.3</v>
      </c>
      <c r="H2234" s="136">
        <v>0</v>
      </c>
    </row>
    <row r="2235" spans="1:8" x14ac:dyDescent="0.25">
      <c r="A2235" s="133" t="s">
        <v>7432</v>
      </c>
      <c r="B2235" s="134">
        <v>93278</v>
      </c>
      <c r="C2235" s="126" t="s">
        <v>721</v>
      </c>
      <c r="D2235" s="134" t="s">
        <v>374</v>
      </c>
      <c r="E2235" s="135">
        <v>0.06</v>
      </c>
      <c r="F2235" s="136">
        <v>0</v>
      </c>
      <c r="G2235" s="135">
        <v>0.06</v>
      </c>
      <c r="H2235" s="136">
        <v>0</v>
      </c>
    </row>
    <row r="2236" spans="1:8" x14ac:dyDescent="0.25">
      <c r="A2236" s="133" t="s">
        <v>7432</v>
      </c>
      <c r="B2236" s="134">
        <v>93279</v>
      </c>
      <c r="C2236" s="126" t="s">
        <v>722</v>
      </c>
      <c r="D2236" s="134" t="s">
        <v>374</v>
      </c>
      <c r="E2236" s="135">
        <v>0.27</v>
      </c>
      <c r="F2236" s="136">
        <v>0</v>
      </c>
      <c r="G2236" s="135">
        <v>0.28000000000000003</v>
      </c>
      <c r="H2236" s="136">
        <v>0</v>
      </c>
    </row>
    <row r="2237" spans="1:8" x14ac:dyDescent="0.25">
      <c r="A2237" s="133" t="s">
        <v>7432</v>
      </c>
      <c r="B2237" s="134">
        <v>93280</v>
      </c>
      <c r="C2237" s="126" t="s">
        <v>723</v>
      </c>
      <c r="D2237" s="134" t="s">
        <v>374</v>
      </c>
      <c r="E2237" s="135">
        <v>0.84</v>
      </c>
      <c r="F2237" s="136">
        <v>0</v>
      </c>
      <c r="G2237" s="135">
        <v>0.6</v>
      </c>
      <c r="H2237" s="136">
        <v>0</v>
      </c>
    </row>
    <row r="2238" spans="1:8" x14ac:dyDescent="0.25">
      <c r="A2238" s="133" t="s">
        <v>7432</v>
      </c>
      <c r="B2238" s="134">
        <v>104909</v>
      </c>
      <c r="C2238" s="126" t="s">
        <v>7468</v>
      </c>
      <c r="D2238" s="134" t="s">
        <v>374</v>
      </c>
      <c r="E2238" s="135">
        <v>0</v>
      </c>
      <c r="F2238" s="136"/>
      <c r="G2238" s="135">
        <v>0</v>
      </c>
      <c r="H2238" s="136"/>
    </row>
    <row r="2239" spans="1:8" x14ac:dyDescent="0.25">
      <c r="A2239" s="133" t="s">
        <v>7432</v>
      </c>
      <c r="B2239" s="134">
        <v>104910</v>
      </c>
      <c r="C2239" s="126" t="s">
        <v>7469</v>
      </c>
      <c r="D2239" s="134" t="s">
        <v>374</v>
      </c>
      <c r="E2239" s="135">
        <v>0</v>
      </c>
      <c r="F2239" s="136"/>
      <c r="G2239" s="135">
        <v>0</v>
      </c>
      <c r="H2239" s="136"/>
    </row>
    <row r="2240" spans="1:8" x14ac:dyDescent="0.25">
      <c r="A2240" s="133" t="s">
        <v>7432</v>
      </c>
      <c r="B2240" s="134">
        <v>104911</v>
      </c>
      <c r="C2240" s="126" t="s">
        <v>7470</v>
      </c>
      <c r="D2240" s="134" t="s">
        <v>374</v>
      </c>
      <c r="E2240" s="135">
        <v>0</v>
      </c>
      <c r="F2240" s="136"/>
      <c r="G2240" s="135">
        <v>0</v>
      </c>
      <c r="H2240" s="136"/>
    </row>
    <row r="2241" spans="1:8" x14ac:dyDescent="0.25">
      <c r="A2241" s="133" t="s">
        <v>7432</v>
      </c>
      <c r="B2241" s="134">
        <v>104912</v>
      </c>
      <c r="C2241" s="126" t="s">
        <v>5780</v>
      </c>
      <c r="D2241" s="134" t="s">
        <v>374</v>
      </c>
      <c r="E2241" s="135">
        <v>41.31</v>
      </c>
      <c r="F2241" s="136">
        <v>0</v>
      </c>
      <c r="G2241" s="135">
        <v>29.83</v>
      </c>
      <c r="H2241" s="136">
        <v>0</v>
      </c>
    </row>
    <row r="2242" spans="1:8" x14ac:dyDescent="0.25">
      <c r="A2242" s="133" t="s">
        <v>7432</v>
      </c>
      <c r="B2242" s="134">
        <v>102840</v>
      </c>
      <c r="C2242" s="126" t="s">
        <v>7471</v>
      </c>
      <c r="D2242" s="134" t="s">
        <v>374</v>
      </c>
      <c r="E2242" s="135">
        <v>0</v>
      </c>
      <c r="F2242" s="136"/>
      <c r="G2242" s="135">
        <v>0</v>
      </c>
      <c r="H2242" s="136"/>
    </row>
    <row r="2243" spans="1:8" x14ac:dyDescent="0.25">
      <c r="A2243" s="133" t="s">
        <v>7432</v>
      </c>
      <c r="B2243" s="134">
        <v>102841</v>
      </c>
      <c r="C2243" s="126" t="s">
        <v>7472</v>
      </c>
      <c r="D2243" s="134" t="s">
        <v>374</v>
      </c>
      <c r="E2243" s="135">
        <v>0</v>
      </c>
      <c r="F2243" s="136"/>
      <c r="G2243" s="135">
        <v>0</v>
      </c>
      <c r="H2243" s="136"/>
    </row>
    <row r="2244" spans="1:8" x14ac:dyDescent="0.25">
      <c r="A2244" s="133" t="s">
        <v>7432</v>
      </c>
      <c r="B2244" s="134">
        <v>102842</v>
      </c>
      <c r="C2244" s="126" t="s">
        <v>7473</v>
      </c>
      <c r="D2244" s="134" t="s">
        <v>374</v>
      </c>
      <c r="E2244" s="135">
        <v>0</v>
      </c>
      <c r="F2244" s="136"/>
      <c r="G2244" s="135">
        <v>0</v>
      </c>
      <c r="H2244" s="136"/>
    </row>
    <row r="2245" spans="1:8" x14ac:dyDescent="0.25">
      <c r="A2245" s="133" t="s">
        <v>7432</v>
      </c>
      <c r="B2245" s="134">
        <v>102843</v>
      </c>
      <c r="C2245" s="126" t="s">
        <v>830</v>
      </c>
      <c r="D2245" s="134" t="s">
        <v>374</v>
      </c>
      <c r="E2245" s="135">
        <v>132.97</v>
      </c>
      <c r="F2245" s="136">
        <v>0</v>
      </c>
      <c r="G2245" s="135">
        <v>134.32</v>
      </c>
      <c r="H2245" s="136">
        <v>0</v>
      </c>
    </row>
    <row r="2246" spans="1:8" x14ac:dyDescent="0.25">
      <c r="A2246" s="133" t="s">
        <v>7432</v>
      </c>
      <c r="B2246" s="134">
        <v>89267</v>
      </c>
      <c r="C2246" s="126" t="s">
        <v>547</v>
      </c>
      <c r="D2246" s="134" t="s">
        <v>374</v>
      </c>
      <c r="E2246" s="135">
        <v>51.81</v>
      </c>
      <c r="F2246" s="136">
        <v>1</v>
      </c>
      <c r="G2246" s="135">
        <v>51.81</v>
      </c>
      <c r="H2246" s="136">
        <v>0</v>
      </c>
    </row>
    <row r="2247" spans="1:8" x14ac:dyDescent="0.25">
      <c r="A2247" s="133" t="s">
        <v>7432</v>
      </c>
      <c r="B2247" s="134">
        <v>89269</v>
      </c>
      <c r="C2247" s="126" t="s">
        <v>549</v>
      </c>
      <c r="D2247" s="134" t="s">
        <v>374</v>
      </c>
      <c r="E2247" s="135">
        <v>7.38</v>
      </c>
      <c r="F2247" s="136">
        <v>1</v>
      </c>
      <c r="G2247" s="135">
        <v>7.38</v>
      </c>
      <c r="H2247" s="136">
        <v>0</v>
      </c>
    </row>
    <row r="2248" spans="1:8" x14ac:dyDescent="0.25">
      <c r="A2248" s="133" t="s">
        <v>7432</v>
      </c>
      <c r="B2248" s="134">
        <v>89268</v>
      </c>
      <c r="C2248" s="126" t="s">
        <v>548</v>
      </c>
      <c r="D2248" s="134" t="s">
        <v>374</v>
      </c>
      <c r="E2248" s="135">
        <v>18.260000000000002</v>
      </c>
      <c r="F2248" s="136">
        <v>1</v>
      </c>
      <c r="G2248" s="135">
        <v>18.260000000000002</v>
      </c>
      <c r="H2248" s="136">
        <v>0</v>
      </c>
    </row>
    <row r="2249" spans="1:8" x14ac:dyDescent="0.25">
      <c r="A2249" s="133" t="s">
        <v>7432</v>
      </c>
      <c r="B2249" s="134">
        <v>89270</v>
      </c>
      <c r="C2249" s="126" t="s">
        <v>550</v>
      </c>
      <c r="D2249" s="134" t="s">
        <v>374</v>
      </c>
      <c r="E2249" s="135">
        <v>83.29</v>
      </c>
      <c r="F2249" s="136">
        <v>1</v>
      </c>
      <c r="G2249" s="135">
        <v>83.29</v>
      </c>
      <c r="H2249" s="136">
        <v>0</v>
      </c>
    </row>
    <row r="2250" spans="1:8" x14ac:dyDescent="0.25">
      <c r="A2250" s="133" t="s">
        <v>7432</v>
      </c>
      <c r="B2250" s="134">
        <v>89271</v>
      </c>
      <c r="C2250" s="126" t="s">
        <v>551</v>
      </c>
      <c r="D2250" s="134" t="s">
        <v>374</v>
      </c>
      <c r="E2250" s="135">
        <v>28.66</v>
      </c>
      <c r="F2250" s="136">
        <v>0</v>
      </c>
      <c r="G2250" s="135">
        <v>28.95</v>
      </c>
      <c r="H2250" s="136">
        <v>0</v>
      </c>
    </row>
    <row r="2251" spans="1:8" x14ac:dyDescent="0.25">
      <c r="A2251" s="133" t="s">
        <v>7432</v>
      </c>
      <c r="B2251" s="134">
        <v>93283</v>
      </c>
      <c r="C2251" s="126" t="s">
        <v>724</v>
      </c>
      <c r="D2251" s="134" t="s">
        <v>374</v>
      </c>
      <c r="E2251" s="135">
        <v>99.64</v>
      </c>
      <c r="F2251" s="136">
        <v>1</v>
      </c>
      <c r="G2251" s="135">
        <v>99.64</v>
      </c>
      <c r="H2251" s="136">
        <v>0</v>
      </c>
    </row>
    <row r="2252" spans="1:8" x14ac:dyDescent="0.25">
      <c r="A2252" s="133" t="s">
        <v>7432</v>
      </c>
      <c r="B2252" s="134">
        <v>93296</v>
      </c>
      <c r="C2252" s="126" t="s">
        <v>728</v>
      </c>
      <c r="D2252" s="134" t="s">
        <v>374</v>
      </c>
      <c r="E2252" s="135">
        <v>14.19</v>
      </c>
      <c r="F2252" s="136">
        <v>1</v>
      </c>
      <c r="G2252" s="135">
        <v>14.19</v>
      </c>
      <c r="H2252" s="136">
        <v>0</v>
      </c>
    </row>
    <row r="2253" spans="1:8" x14ac:dyDescent="0.25">
      <c r="A2253" s="133" t="s">
        <v>7432</v>
      </c>
      <c r="B2253" s="134">
        <v>93284</v>
      </c>
      <c r="C2253" s="126" t="s">
        <v>725</v>
      </c>
      <c r="D2253" s="134" t="s">
        <v>374</v>
      </c>
      <c r="E2253" s="135">
        <v>35.119999999999997</v>
      </c>
      <c r="F2253" s="136">
        <v>1</v>
      </c>
      <c r="G2253" s="135">
        <v>35.119999999999997</v>
      </c>
      <c r="H2253" s="136">
        <v>0</v>
      </c>
    </row>
    <row r="2254" spans="1:8" x14ac:dyDescent="0.25">
      <c r="A2254" s="133" t="s">
        <v>7432</v>
      </c>
      <c r="B2254" s="134">
        <v>93285</v>
      </c>
      <c r="C2254" s="126" t="s">
        <v>726</v>
      </c>
      <c r="D2254" s="134" t="s">
        <v>374</v>
      </c>
      <c r="E2254" s="135">
        <v>160.16999999999999</v>
      </c>
      <c r="F2254" s="136">
        <v>1</v>
      </c>
      <c r="G2254" s="135">
        <v>160.16999999999999</v>
      </c>
      <c r="H2254" s="136">
        <v>0</v>
      </c>
    </row>
    <row r="2255" spans="1:8" x14ac:dyDescent="0.25">
      <c r="A2255" s="133" t="s">
        <v>7432</v>
      </c>
      <c r="B2255" s="134">
        <v>93286</v>
      </c>
      <c r="C2255" s="126" t="s">
        <v>727</v>
      </c>
      <c r="D2255" s="134" t="s">
        <v>374</v>
      </c>
      <c r="E2255" s="135">
        <v>14.04</v>
      </c>
      <c r="F2255" s="136">
        <v>0</v>
      </c>
      <c r="G2255" s="135">
        <v>10.14</v>
      </c>
      <c r="H2255" s="136">
        <v>0</v>
      </c>
    </row>
    <row r="2256" spans="1:8" x14ac:dyDescent="0.25">
      <c r="A2256" s="133" t="s">
        <v>7432</v>
      </c>
      <c r="B2256" s="134">
        <v>104706</v>
      </c>
      <c r="C2256" s="126" t="s">
        <v>7474</v>
      </c>
      <c r="D2256" s="134" t="s">
        <v>374</v>
      </c>
      <c r="E2256" s="135">
        <v>0</v>
      </c>
      <c r="F2256" s="136"/>
      <c r="G2256" s="135">
        <v>0</v>
      </c>
      <c r="H2256" s="136"/>
    </row>
    <row r="2257" spans="1:8" x14ac:dyDescent="0.25">
      <c r="A2257" s="133" t="s">
        <v>7432</v>
      </c>
      <c r="B2257" s="134">
        <v>104707</v>
      </c>
      <c r="C2257" s="126" t="s">
        <v>7475</v>
      </c>
      <c r="D2257" s="134" t="s">
        <v>374</v>
      </c>
      <c r="E2257" s="135">
        <v>0</v>
      </c>
      <c r="F2257" s="136"/>
      <c r="G2257" s="135">
        <v>0</v>
      </c>
      <c r="H2257" s="136"/>
    </row>
    <row r="2258" spans="1:8" x14ac:dyDescent="0.25">
      <c r="A2258" s="133" t="s">
        <v>7432</v>
      </c>
      <c r="B2258" s="134">
        <v>104708</v>
      </c>
      <c r="C2258" s="126" t="s">
        <v>7476</v>
      </c>
      <c r="D2258" s="134" t="s">
        <v>374</v>
      </c>
      <c r="E2258" s="135">
        <v>0</v>
      </c>
      <c r="F2258" s="136"/>
      <c r="G2258" s="135">
        <v>0</v>
      </c>
      <c r="H2258" s="136"/>
    </row>
    <row r="2259" spans="1:8" x14ac:dyDescent="0.25">
      <c r="A2259" s="133" t="s">
        <v>7432</v>
      </c>
      <c r="B2259" s="134">
        <v>104709</v>
      </c>
      <c r="C2259" s="126" t="s">
        <v>5261</v>
      </c>
      <c r="D2259" s="134" t="s">
        <v>374</v>
      </c>
      <c r="E2259" s="135">
        <v>1155.4000000000001</v>
      </c>
      <c r="F2259" s="136">
        <v>0</v>
      </c>
      <c r="G2259" s="135">
        <v>1167.1300000000001</v>
      </c>
      <c r="H2259" s="136">
        <v>0</v>
      </c>
    </row>
    <row r="2260" spans="1:8" x14ac:dyDescent="0.25">
      <c r="A2260" s="133" t="s">
        <v>7432</v>
      </c>
      <c r="B2260" s="134">
        <v>104903</v>
      </c>
      <c r="C2260" s="126" t="s">
        <v>7477</v>
      </c>
      <c r="D2260" s="134" t="s">
        <v>374</v>
      </c>
      <c r="E2260" s="135">
        <v>0</v>
      </c>
      <c r="F2260" s="136"/>
      <c r="G2260" s="135">
        <v>0</v>
      </c>
      <c r="H2260" s="136"/>
    </row>
    <row r="2261" spans="1:8" x14ac:dyDescent="0.25">
      <c r="A2261" s="133" t="s">
        <v>7432</v>
      </c>
      <c r="B2261" s="134">
        <v>104904</v>
      </c>
      <c r="C2261" s="126" t="s">
        <v>7478</v>
      </c>
      <c r="D2261" s="134" t="s">
        <v>374</v>
      </c>
      <c r="E2261" s="135">
        <v>0</v>
      </c>
      <c r="F2261" s="136"/>
      <c r="G2261" s="135">
        <v>0</v>
      </c>
      <c r="H2261" s="136"/>
    </row>
    <row r="2262" spans="1:8" x14ac:dyDescent="0.25">
      <c r="A2262" s="133" t="s">
        <v>7432</v>
      </c>
      <c r="B2262" s="134">
        <v>104905</v>
      </c>
      <c r="C2262" s="126" t="s">
        <v>7479</v>
      </c>
      <c r="D2262" s="134" t="s">
        <v>374</v>
      </c>
      <c r="E2262" s="135">
        <v>0</v>
      </c>
      <c r="F2262" s="136"/>
      <c r="G2262" s="135">
        <v>0</v>
      </c>
      <c r="H2262" s="136"/>
    </row>
    <row r="2263" spans="1:8" x14ac:dyDescent="0.25">
      <c r="A2263" s="133" t="s">
        <v>7432</v>
      </c>
      <c r="B2263" s="134">
        <v>104906</v>
      </c>
      <c r="C2263" s="126" t="s">
        <v>5779</v>
      </c>
      <c r="D2263" s="134" t="s">
        <v>374</v>
      </c>
      <c r="E2263" s="135">
        <v>97.51</v>
      </c>
      <c r="F2263" s="136">
        <v>0</v>
      </c>
      <c r="G2263" s="135">
        <v>98.5</v>
      </c>
      <c r="H2263" s="136">
        <v>0</v>
      </c>
    </row>
    <row r="2264" spans="1:8" x14ac:dyDescent="0.25">
      <c r="A2264" s="133" t="s">
        <v>7432</v>
      </c>
      <c r="B2264" s="134">
        <v>102846</v>
      </c>
      <c r="C2264" s="126" t="s">
        <v>7480</v>
      </c>
      <c r="D2264" s="134" t="s">
        <v>374</v>
      </c>
      <c r="E2264" s="135">
        <v>0</v>
      </c>
      <c r="F2264" s="136"/>
      <c r="G2264" s="135">
        <v>0</v>
      </c>
      <c r="H2264" s="136"/>
    </row>
    <row r="2265" spans="1:8" x14ac:dyDescent="0.25">
      <c r="A2265" s="133" t="s">
        <v>7432</v>
      </c>
      <c r="B2265" s="134">
        <v>102847</v>
      </c>
      <c r="C2265" s="126" t="s">
        <v>7481</v>
      </c>
      <c r="D2265" s="134" t="s">
        <v>374</v>
      </c>
      <c r="E2265" s="135">
        <v>0</v>
      </c>
      <c r="F2265" s="136"/>
      <c r="G2265" s="135">
        <v>0</v>
      </c>
      <c r="H2265" s="136"/>
    </row>
    <row r="2266" spans="1:8" x14ac:dyDescent="0.25">
      <c r="A2266" s="133" t="s">
        <v>7432</v>
      </c>
      <c r="B2266" s="134">
        <v>102848</v>
      </c>
      <c r="C2266" s="126" t="s">
        <v>7482</v>
      </c>
      <c r="D2266" s="134" t="s">
        <v>374</v>
      </c>
      <c r="E2266" s="135">
        <v>0</v>
      </c>
      <c r="F2266" s="136"/>
      <c r="G2266" s="135">
        <v>0</v>
      </c>
      <c r="H2266" s="136"/>
    </row>
    <row r="2267" spans="1:8" x14ac:dyDescent="0.25">
      <c r="A2267" s="133" t="s">
        <v>7432</v>
      </c>
      <c r="B2267" s="134">
        <v>102849</v>
      </c>
      <c r="C2267" s="126" t="s">
        <v>831</v>
      </c>
      <c r="D2267" s="134" t="s">
        <v>374</v>
      </c>
      <c r="E2267" s="135">
        <v>65.010000000000005</v>
      </c>
      <c r="F2267" s="136">
        <v>0</v>
      </c>
      <c r="G2267" s="135">
        <v>65.67</v>
      </c>
      <c r="H2267" s="136">
        <v>0</v>
      </c>
    </row>
    <row r="2268" spans="1:8" x14ac:dyDescent="0.25">
      <c r="A2268" s="133" t="s">
        <v>7432</v>
      </c>
      <c r="B2268" s="134">
        <v>102852</v>
      </c>
      <c r="C2268" s="126" t="s">
        <v>7483</v>
      </c>
      <c r="D2268" s="134" t="s">
        <v>374</v>
      </c>
      <c r="E2268" s="135">
        <v>0</v>
      </c>
      <c r="F2268" s="136"/>
      <c r="G2268" s="135">
        <v>0</v>
      </c>
      <c r="H2268" s="136"/>
    </row>
    <row r="2269" spans="1:8" x14ac:dyDescent="0.25">
      <c r="A2269" s="133" t="s">
        <v>7432</v>
      </c>
      <c r="B2269" s="134">
        <v>102853</v>
      </c>
      <c r="C2269" s="126" t="s">
        <v>7484</v>
      </c>
      <c r="D2269" s="134" t="s">
        <v>374</v>
      </c>
      <c r="E2269" s="135">
        <v>0</v>
      </c>
      <c r="F2269" s="136"/>
      <c r="G2269" s="135">
        <v>0</v>
      </c>
      <c r="H2269" s="136"/>
    </row>
    <row r="2270" spans="1:8" x14ac:dyDescent="0.25">
      <c r="A2270" s="133" t="s">
        <v>7432</v>
      </c>
      <c r="B2270" s="134">
        <v>102854</v>
      </c>
      <c r="C2270" s="126" t="s">
        <v>7485</v>
      </c>
      <c r="D2270" s="134" t="s">
        <v>374</v>
      </c>
      <c r="E2270" s="135">
        <v>0</v>
      </c>
      <c r="F2270" s="136"/>
      <c r="G2270" s="135">
        <v>0</v>
      </c>
      <c r="H2270" s="136"/>
    </row>
    <row r="2271" spans="1:8" x14ac:dyDescent="0.25">
      <c r="A2271" s="133" t="s">
        <v>7432</v>
      </c>
      <c r="B2271" s="134">
        <v>102855</v>
      </c>
      <c r="C2271" s="126" t="s">
        <v>832</v>
      </c>
      <c r="D2271" s="134" t="s">
        <v>374</v>
      </c>
      <c r="E2271" s="135">
        <v>65.010000000000005</v>
      </c>
      <c r="F2271" s="136">
        <v>0</v>
      </c>
      <c r="G2271" s="135">
        <v>65.67</v>
      </c>
      <c r="H2271" s="136">
        <v>0</v>
      </c>
    </row>
    <row r="2272" spans="1:8" x14ac:dyDescent="0.25">
      <c r="A2272" s="133" t="s">
        <v>7432</v>
      </c>
      <c r="B2272" s="134">
        <v>93397</v>
      </c>
      <c r="C2272" s="126" t="s">
        <v>729</v>
      </c>
      <c r="D2272" s="134" t="s">
        <v>374</v>
      </c>
      <c r="E2272" s="135">
        <v>25.03</v>
      </c>
      <c r="F2272" s="136">
        <v>1</v>
      </c>
      <c r="G2272" s="135">
        <v>25.03</v>
      </c>
      <c r="H2272" s="136">
        <v>0</v>
      </c>
    </row>
    <row r="2273" spans="1:8" x14ac:dyDescent="0.25">
      <c r="A2273" s="133" t="s">
        <v>7432</v>
      </c>
      <c r="B2273" s="134">
        <v>93399</v>
      </c>
      <c r="C2273" s="126" t="s">
        <v>5736</v>
      </c>
      <c r="D2273" s="134" t="s">
        <v>374</v>
      </c>
      <c r="E2273" s="135">
        <v>3.81</v>
      </c>
      <c r="F2273" s="136">
        <v>1</v>
      </c>
      <c r="G2273" s="135">
        <v>3.81</v>
      </c>
      <c r="H2273" s="136">
        <v>0</v>
      </c>
    </row>
    <row r="2274" spans="1:8" x14ac:dyDescent="0.25">
      <c r="A2274" s="133" t="s">
        <v>7432</v>
      </c>
      <c r="B2274" s="134">
        <v>93398</v>
      </c>
      <c r="C2274" s="126" t="s">
        <v>730</v>
      </c>
      <c r="D2274" s="134" t="s">
        <v>374</v>
      </c>
      <c r="E2274" s="135">
        <v>9.44</v>
      </c>
      <c r="F2274" s="136">
        <v>1</v>
      </c>
      <c r="G2274" s="135">
        <v>9.44</v>
      </c>
      <c r="H2274" s="136">
        <v>0</v>
      </c>
    </row>
    <row r="2275" spans="1:8" x14ac:dyDescent="0.25">
      <c r="A2275" s="133" t="s">
        <v>7432</v>
      </c>
      <c r="B2275" s="134">
        <v>93400</v>
      </c>
      <c r="C2275" s="126" t="s">
        <v>731</v>
      </c>
      <c r="D2275" s="134" t="s">
        <v>374</v>
      </c>
      <c r="E2275" s="135">
        <v>43.42</v>
      </c>
      <c r="F2275" s="136">
        <v>1</v>
      </c>
      <c r="G2275" s="135">
        <v>43.42</v>
      </c>
      <c r="H2275" s="136">
        <v>0</v>
      </c>
    </row>
    <row r="2276" spans="1:8" x14ac:dyDescent="0.25">
      <c r="A2276" s="133" t="s">
        <v>7432</v>
      </c>
      <c r="B2276" s="134">
        <v>93401</v>
      </c>
      <c r="C2276" s="126" t="s">
        <v>732</v>
      </c>
      <c r="D2276" s="134" t="s">
        <v>374</v>
      </c>
      <c r="E2276" s="135">
        <v>156.19999999999999</v>
      </c>
      <c r="F2276" s="136">
        <v>0</v>
      </c>
      <c r="G2276" s="135">
        <v>157.78</v>
      </c>
      <c r="H2276" s="136">
        <v>0</v>
      </c>
    </row>
    <row r="2277" spans="1:8" x14ac:dyDescent="0.25">
      <c r="A2277" s="133" t="s">
        <v>7432</v>
      </c>
      <c r="B2277" s="134">
        <v>89259</v>
      </c>
      <c r="C2277" s="126" t="s">
        <v>541</v>
      </c>
      <c r="D2277" s="134" t="s">
        <v>374</v>
      </c>
      <c r="E2277" s="135">
        <v>27.32</v>
      </c>
      <c r="F2277" s="136">
        <v>1</v>
      </c>
      <c r="G2277" s="135">
        <v>27.32</v>
      </c>
      <c r="H2277" s="136">
        <v>0</v>
      </c>
    </row>
    <row r="2278" spans="1:8" x14ac:dyDescent="0.25">
      <c r="A2278" s="133" t="s">
        <v>7432</v>
      </c>
      <c r="B2278" s="134">
        <v>91466</v>
      </c>
      <c r="C2278" s="126" t="s">
        <v>664</v>
      </c>
      <c r="D2278" s="134" t="s">
        <v>374</v>
      </c>
      <c r="E2278" s="135">
        <v>4.05</v>
      </c>
      <c r="F2278" s="136">
        <v>1</v>
      </c>
      <c r="G2278" s="135">
        <v>4.05</v>
      </c>
      <c r="H2278" s="136">
        <v>0</v>
      </c>
    </row>
    <row r="2279" spans="1:8" x14ac:dyDescent="0.25">
      <c r="A2279" s="133" t="s">
        <v>7432</v>
      </c>
      <c r="B2279" s="134">
        <v>89260</v>
      </c>
      <c r="C2279" s="126" t="s">
        <v>542</v>
      </c>
      <c r="D2279" s="134" t="s">
        <v>374</v>
      </c>
      <c r="E2279" s="135">
        <v>10.039999999999999</v>
      </c>
      <c r="F2279" s="136">
        <v>1</v>
      </c>
      <c r="G2279" s="135">
        <v>10.039999999999999</v>
      </c>
      <c r="H2279" s="136">
        <v>0</v>
      </c>
    </row>
    <row r="2280" spans="1:8" x14ac:dyDescent="0.25">
      <c r="A2280" s="133" t="s">
        <v>7432</v>
      </c>
      <c r="B2280" s="134">
        <v>89262</v>
      </c>
      <c r="C2280" s="126" t="s">
        <v>543</v>
      </c>
      <c r="D2280" s="134" t="s">
        <v>374</v>
      </c>
      <c r="E2280" s="135">
        <v>46.28</v>
      </c>
      <c r="F2280" s="136">
        <v>1</v>
      </c>
      <c r="G2280" s="135">
        <v>46.28</v>
      </c>
      <c r="H2280" s="136">
        <v>0</v>
      </c>
    </row>
    <row r="2281" spans="1:8" x14ac:dyDescent="0.25">
      <c r="A2281" s="133" t="s">
        <v>7432</v>
      </c>
      <c r="B2281" s="134">
        <v>91467</v>
      </c>
      <c r="C2281" s="126" t="s">
        <v>665</v>
      </c>
      <c r="D2281" s="134" t="s">
        <v>374</v>
      </c>
      <c r="E2281" s="135">
        <v>156.19999999999999</v>
      </c>
      <c r="F2281" s="136">
        <v>0</v>
      </c>
      <c r="G2281" s="135">
        <v>157.78</v>
      </c>
      <c r="H2281" s="136">
        <v>0</v>
      </c>
    </row>
    <row r="2282" spans="1:8" x14ac:dyDescent="0.25">
      <c r="A2282" s="133" t="s">
        <v>7432</v>
      </c>
      <c r="B2282" s="134">
        <v>105839</v>
      </c>
      <c r="C2282" s="126" t="s">
        <v>7486</v>
      </c>
      <c r="D2282" s="134" t="s">
        <v>374</v>
      </c>
      <c r="E2282" s="135">
        <v>0</v>
      </c>
      <c r="F2282" s="136"/>
      <c r="G2282" s="135">
        <v>0</v>
      </c>
      <c r="H2282" s="136"/>
    </row>
    <row r="2283" spans="1:8" x14ac:dyDescent="0.25">
      <c r="A2283" s="133" t="s">
        <v>7432</v>
      </c>
      <c r="B2283" s="134">
        <v>105842</v>
      </c>
      <c r="C2283" s="126" t="s">
        <v>7487</v>
      </c>
      <c r="D2283" s="134" t="s">
        <v>374</v>
      </c>
      <c r="E2283" s="135">
        <v>0</v>
      </c>
      <c r="F2283" s="136"/>
      <c r="G2283" s="135">
        <v>0</v>
      </c>
      <c r="H2283" s="136"/>
    </row>
    <row r="2284" spans="1:8" x14ac:dyDescent="0.25">
      <c r="A2284" s="133" t="s">
        <v>7432</v>
      </c>
      <c r="B2284" s="134">
        <v>105840</v>
      </c>
      <c r="C2284" s="126" t="s">
        <v>7488</v>
      </c>
      <c r="D2284" s="134" t="s">
        <v>374</v>
      </c>
      <c r="E2284" s="135">
        <v>0</v>
      </c>
      <c r="F2284" s="136"/>
      <c r="G2284" s="135">
        <v>0</v>
      </c>
      <c r="H2284" s="136"/>
    </row>
    <row r="2285" spans="1:8" x14ac:dyDescent="0.25">
      <c r="A2285" s="133" t="s">
        <v>7432</v>
      </c>
      <c r="B2285" s="134">
        <v>105841</v>
      </c>
      <c r="C2285" s="126" t="s">
        <v>7489</v>
      </c>
      <c r="D2285" s="134" t="s">
        <v>374</v>
      </c>
      <c r="E2285" s="135">
        <v>0</v>
      </c>
      <c r="F2285" s="136"/>
      <c r="G2285" s="135">
        <v>0</v>
      </c>
      <c r="H2285" s="136"/>
    </row>
    <row r="2286" spans="1:8" x14ac:dyDescent="0.25">
      <c r="A2286" s="133" t="s">
        <v>7432</v>
      </c>
      <c r="B2286" s="134">
        <v>105843</v>
      </c>
      <c r="C2286" s="126" t="s">
        <v>7490</v>
      </c>
      <c r="D2286" s="134" t="s">
        <v>374</v>
      </c>
      <c r="E2286" s="135">
        <v>82.2</v>
      </c>
      <c r="F2286" s="136">
        <v>0</v>
      </c>
      <c r="G2286" s="135">
        <v>83.04</v>
      </c>
      <c r="H2286" s="136">
        <v>0</v>
      </c>
    </row>
    <row r="2287" spans="1:8" x14ac:dyDescent="0.25">
      <c r="A2287" s="133" t="s">
        <v>7432</v>
      </c>
      <c r="B2287" s="134">
        <v>91629</v>
      </c>
      <c r="C2287" s="126" t="s">
        <v>670</v>
      </c>
      <c r="D2287" s="134" t="s">
        <v>374</v>
      </c>
      <c r="E2287" s="135">
        <v>21.64</v>
      </c>
      <c r="F2287" s="136">
        <v>1</v>
      </c>
      <c r="G2287" s="135">
        <v>21.64</v>
      </c>
      <c r="H2287" s="136">
        <v>0</v>
      </c>
    </row>
    <row r="2288" spans="1:8" x14ac:dyDescent="0.25">
      <c r="A2288" s="133" t="s">
        <v>7432</v>
      </c>
      <c r="B2288" s="134">
        <v>91631</v>
      </c>
      <c r="C2288" s="126" t="s">
        <v>672</v>
      </c>
      <c r="D2288" s="134" t="s">
        <v>374</v>
      </c>
      <c r="E2288" s="135">
        <v>3.25</v>
      </c>
      <c r="F2288" s="136">
        <v>1</v>
      </c>
      <c r="G2288" s="135">
        <v>3.25</v>
      </c>
      <c r="H2288" s="136">
        <v>0</v>
      </c>
    </row>
    <row r="2289" spans="1:8" x14ac:dyDescent="0.25">
      <c r="A2289" s="133" t="s">
        <v>7432</v>
      </c>
      <c r="B2289" s="134">
        <v>91630</v>
      </c>
      <c r="C2289" s="126" t="s">
        <v>671</v>
      </c>
      <c r="D2289" s="134" t="s">
        <v>374</v>
      </c>
      <c r="E2289" s="135">
        <v>8.0500000000000007</v>
      </c>
      <c r="F2289" s="136">
        <v>1</v>
      </c>
      <c r="G2289" s="135">
        <v>8.0500000000000007</v>
      </c>
      <c r="H2289" s="136">
        <v>0</v>
      </c>
    </row>
    <row r="2290" spans="1:8" x14ac:dyDescent="0.25">
      <c r="A2290" s="133" t="s">
        <v>7432</v>
      </c>
      <c r="B2290" s="134">
        <v>91632</v>
      </c>
      <c r="C2290" s="126" t="s">
        <v>673</v>
      </c>
      <c r="D2290" s="134" t="s">
        <v>374</v>
      </c>
      <c r="E2290" s="135">
        <v>37.06</v>
      </c>
      <c r="F2290" s="136">
        <v>1</v>
      </c>
      <c r="G2290" s="135">
        <v>37.06</v>
      </c>
      <c r="H2290" s="136">
        <v>0</v>
      </c>
    </row>
    <row r="2291" spans="1:8" x14ac:dyDescent="0.25">
      <c r="A2291" s="133" t="s">
        <v>7432</v>
      </c>
      <c r="B2291" s="134">
        <v>91633</v>
      </c>
      <c r="C2291" s="126" t="s">
        <v>674</v>
      </c>
      <c r="D2291" s="134" t="s">
        <v>374</v>
      </c>
      <c r="E2291" s="135">
        <v>132.19999999999999</v>
      </c>
      <c r="F2291" s="136">
        <v>0</v>
      </c>
      <c r="G2291" s="135">
        <v>133.54</v>
      </c>
      <c r="H2291" s="136">
        <v>0</v>
      </c>
    </row>
    <row r="2292" spans="1:8" x14ac:dyDescent="0.25">
      <c r="A2292" s="133" t="s">
        <v>7432</v>
      </c>
      <c r="B2292" s="134">
        <v>105979</v>
      </c>
      <c r="C2292" s="126" t="s">
        <v>14843</v>
      </c>
      <c r="D2292" s="134" t="s">
        <v>374</v>
      </c>
      <c r="E2292" s="135">
        <v>43.75</v>
      </c>
      <c r="F2292" s="136">
        <v>1</v>
      </c>
      <c r="G2292" s="135">
        <v>43.75</v>
      </c>
      <c r="H2292" s="136">
        <v>0</v>
      </c>
    </row>
    <row r="2293" spans="1:8" x14ac:dyDescent="0.25">
      <c r="A2293" s="133" t="s">
        <v>7432</v>
      </c>
      <c r="B2293" s="134">
        <v>105982</v>
      </c>
      <c r="C2293" s="126" t="s">
        <v>14844</v>
      </c>
      <c r="D2293" s="134" t="s">
        <v>374</v>
      </c>
      <c r="E2293" s="135">
        <v>6.04</v>
      </c>
      <c r="F2293" s="136">
        <v>1</v>
      </c>
      <c r="G2293" s="135">
        <v>6.04</v>
      </c>
      <c r="H2293" s="136">
        <v>0</v>
      </c>
    </row>
    <row r="2294" spans="1:8" x14ac:dyDescent="0.25">
      <c r="A2294" s="133" t="s">
        <v>7432</v>
      </c>
      <c r="B2294" s="134">
        <v>105980</v>
      </c>
      <c r="C2294" s="126" t="s">
        <v>14845</v>
      </c>
      <c r="D2294" s="134" t="s">
        <v>374</v>
      </c>
      <c r="E2294" s="135">
        <v>14.93</v>
      </c>
      <c r="F2294" s="136">
        <v>1</v>
      </c>
      <c r="G2294" s="135">
        <v>14.93</v>
      </c>
      <c r="H2294" s="136">
        <v>0</v>
      </c>
    </row>
    <row r="2295" spans="1:8" x14ac:dyDescent="0.25">
      <c r="A2295" s="133" t="s">
        <v>7432</v>
      </c>
      <c r="B2295" s="134">
        <v>105981</v>
      </c>
      <c r="C2295" s="126" t="s">
        <v>14846</v>
      </c>
      <c r="D2295" s="134" t="s">
        <v>374</v>
      </c>
      <c r="E2295" s="135">
        <v>69.19</v>
      </c>
      <c r="F2295" s="136">
        <v>1</v>
      </c>
      <c r="G2295" s="135">
        <v>69.19</v>
      </c>
      <c r="H2295" s="136">
        <v>0</v>
      </c>
    </row>
    <row r="2296" spans="1:8" x14ac:dyDescent="0.25">
      <c r="A2296" s="133" t="s">
        <v>7432</v>
      </c>
      <c r="B2296" s="134">
        <v>105983</v>
      </c>
      <c r="C2296" s="126" t="s">
        <v>14847</v>
      </c>
      <c r="D2296" s="134" t="s">
        <v>374</v>
      </c>
      <c r="E2296" s="135">
        <v>155.9</v>
      </c>
      <c r="F2296" s="136">
        <v>0</v>
      </c>
      <c r="G2296" s="135">
        <v>157.47999999999999</v>
      </c>
      <c r="H2296" s="136">
        <v>0</v>
      </c>
    </row>
    <row r="2297" spans="1:8" x14ac:dyDescent="0.25">
      <c r="A2297" s="133" t="s">
        <v>7432</v>
      </c>
      <c r="B2297" s="134">
        <v>98760</v>
      </c>
      <c r="C2297" s="126" t="s">
        <v>14848</v>
      </c>
      <c r="D2297" s="134" t="s">
        <v>374</v>
      </c>
      <c r="E2297" s="135">
        <v>0.08</v>
      </c>
      <c r="F2297" s="136">
        <v>0</v>
      </c>
      <c r="G2297" s="135">
        <v>0.05</v>
      </c>
      <c r="H2297" s="136">
        <v>0</v>
      </c>
    </row>
    <row r="2298" spans="1:8" x14ac:dyDescent="0.25">
      <c r="A2298" s="133" t="s">
        <v>7432</v>
      </c>
      <c r="B2298" s="134">
        <v>98761</v>
      </c>
      <c r="C2298" s="126" t="s">
        <v>14849</v>
      </c>
      <c r="D2298" s="134" t="s">
        <v>374</v>
      </c>
      <c r="E2298" s="135">
        <v>0.01</v>
      </c>
      <c r="F2298" s="136">
        <v>0</v>
      </c>
      <c r="G2298" s="135">
        <v>0.01</v>
      </c>
      <c r="H2298" s="136">
        <v>0</v>
      </c>
    </row>
    <row r="2299" spans="1:8" x14ac:dyDescent="0.25">
      <c r="A2299" s="133" t="s">
        <v>7432</v>
      </c>
      <c r="B2299" s="134">
        <v>98762</v>
      </c>
      <c r="C2299" s="126" t="s">
        <v>14850</v>
      </c>
      <c r="D2299" s="134" t="s">
        <v>374</v>
      </c>
      <c r="E2299" s="135">
        <v>0.1</v>
      </c>
      <c r="F2299" s="136">
        <v>0</v>
      </c>
      <c r="G2299" s="135">
        <v>7.0000000000000007E-2</v>
      </c>
      <c r="H2299" s="136">
        <v>0</v>
      </c>
    </row>
    <row r="2300" spans="1:8" x14ac:dyDescent="0.25">
      <c r="A2300" s="133" t="s">
        <v>7432</v>
      </c>
      <c r="B2300" s="134">
        <v>98763</v>
      </c>
      <c r="C2300" s="126" t="s">
        <v>14851</v>
      </c>
      <c r="D2300" s="134" t="s">
        <v>374</v>
      </c>
      <c r="E2300" s="135">
        <v>4.95</v>
      </c>
      <c r="F2300" s="136">
        <v>0</v>
      </c>
      <c r="G2300" s="135">
        <v>3.58</v>
      </c>
      <c r="H2300" s="136">
        <v>0</v>
      </c>
    </row>
    <row r="2301" spans="1:8" x14ac:dyDescent="0.25">
      <c r="A2301" s="133" t="s">
        <v>7432</v>
      </c>
      <c r="B2301" s="134">
        <v>99829</v>
      </c>
      <c r="C2301" s="126" t="s">
        <v>4839</v>
      </c>
      <c r="D2301" s="134" t="s">
        <v>374</v>
      </c>
      <c r="E2301" s="135">
        <v>0.13</v>
      </c>
      <c r="F2301" s="136">
        <v>0</v>
      </c>
      <c r="G2301" s="135">
        <v>0.17</v>
      </c>
      <c r="H2301" s="136">
        <v>0</v>
      </c>
    </row>
    <row r="2302" spans="1:8" x14ac:dyDescent="0.25">
      <c r="A2302" s="133" t="s">
        <v>7432</v>
      </c>
      <c r="B2302" s="134">
        <v>99830</v>
      </c>
      <c r="C2302" s="126" t="s">
        <v>4840</v>
      </c>
      <c r="D2302" s="134" t="s">
        <v>374</v>
      </c>
      <c r="E2302" s="135">
        <v>0.02</v>
      </c>
      <c r="F2302" s="136">
        <v>0</v>
      </c>
      <c r="G2302" s="135">
        <v>0.03</v>
      </c>
      <c r="H2302" s="136">
        <v>0</v>
      </c>
    </row>
    <row r="2303" spans="1:8" x14ac:dyDescent="0.25">
      <c r="A2303" s="133" t="s">
        <v>7432</v>
      </c>
      <c r="B2303" s="134">
        <v>99831</v>
      </c>
      <c r="C2303" s="126" t="s">
        <v>4841</v>
      </c>
      <c r="D2303" s="134" t="s">
        <v>374</v>
      </c>
      <c r="E2303" s="135">
        <v>0.09</v>
      </c>
      <c r="F2303" s="136">
        <v>0</v>
      </c>
      <c r="G2303" s="135">
        <v>0.12</v>
      </c>
      <c r="H2303" s="136">
        <v>0</v>
      </c>
    </row>
    <row r="2304" spans="1:8" x14ac:dyDescent="0.25">
      <c r="A2304" s="133" t="s">
        <v>7432</v>
      </c>
      <c r="B2304" s="134">
        <v>99832</v>
      </c>
      <c r="C2304" s="126" t="s">
        <v>4842</v>
      </c>
      <c r="D2304" s="134" t="s">
        <v>374</v>
      </c>
      <c r="E2304" s="135">
        <v>4.7699999999999996</v>
      </c>
      <c r="F2304" s="136">
        <v>0</v>
      </c>
      <c r="G2304" s="135">
        <v>3.44</v>
      </c>
      <c r="H2304" s="136">
        <v>0</v>
      </c>
    </row>
    <row r="2305" spans="1:8" x14ac:dyDescent="0.25">
      <c r="A2305" s="133" t="s">
        <v>7432</v>
      </c>
      <c r="B2305" s="134">
        <v>104516</v>
      </c>
      <c r="C2305" s="126" t="s">
        <v>7491</v>
      </c>
      <c r="D2305" s="134" t="s">
        <v>374</v>
      </c>
      <c r="E2305" s="135">
        <v>0</v>
      </c>
      <c r="F2305" s="136"/>
      <c r="G2305" s="135">
        <v>0</v>
      </c>
      <c r="H2305" s="136"/>
    </row>
    <row r="2306" spans="1:8" x14ac:dyDescent="0.25">
      <c r="A2306" s="133" t="s">
        <v>7432</v>
      </c>
      <c r="B2306" s="134">
        <v>104517</v>
      </c>
      <c r="C2306" s="126" t="s">
        <v>7492</v>
      </c>
      <c r="D2306" s="134" t="s">
        <v>374</v>
      </c>
      <c r="E2306" s="135">
        <v>0</v>
      </c>
      <c r="F2306" s="136"/>
      <c r="G2306" s="135">
        <v>0</v>
      </c>
      <c r="H2306" s="136"/>
    </row>
    <row r="2307" spans="1:8" x14ac:dyDescent="0.25">
      <c r="A2307" s="133" t="s">
        <v>7432</v>
      </c>
      <c r="B2307" s="134">
        <v>104518</v>
      </c>
      <c r="C2307" s="126" t="s">
        <v>7493</v>
      </c>
      <c r="D2307" s="134" t="s">
        <v>374</v>
      </c>
      <c r="E2307" s="135">
        <v>0</v>
      </c>
      <c r="F2307" s="136"/>
      <c r="G2307" s="135">
        <v>0</v>
      </c>
      <c r="H2307" s="136"/>
    </row>
    <row r="2308" spans="1:8" x14ac:dyDescent="0.25">
      <c r="A2308" s="133" t="s">
        <v>7432</v>
      </c>
      <c r="B2308" s="134">
        <v>104519</v>
      </c>
      <c r="C2308" s="126" t="s">
        <v>4690</v>
      </c>
      <c r="D2308" s="134" t="s">
        <v>374</v>
      </c>
      <c r="E2308" s="135">
        <v>0.69</v>
      </c>
      <c r="F2308" s="136">
        <v>0</v>
      </c>
      <c r="G2308" s="135">
        <v>0.49</v>
      </c>
      <c r="H2308" s="136">
        <v>0</v>
      </c>
    </row>
    <row r="2309" spans="1:8" x14ac:dyDescent="0.25">
      <c r="A2309" s="133" t="s">
        <v>7432</v>
      </c>
      <c r="B2309" s="134">
        <v>90682</v>
      </c>
      <c r="C2309" s="126" t="s">
        <v>4803</v>
      </c>
      <c r="D2309" s="134" t="s">
        <v>374</v>
      </c>
      <c r="E2309" s="135">
        <v>39.68</v>
      </c>
      <c r="F2309" s="136">
        <v>1</v>
      </c>
      <c r="G2309" s="135">
        <v>39.68</v>
      </c>
      <c r="H2309" s="136">
        <v>0</v>
      </c>
    </row>
    <row r="2310" spans="1:8" x14ac:dyDescent="0.25">
      <c r="A2310" s="133" t="s">
        <v>7432</v>
      </c>
      <c r="B2310" s="134">
        <v>90683</v>
      </c>
      <c r="C2310" s="126" t="s">
        <v>4804</v>
      </c>
      <c r="D2310" s="134" t="s">
        <v>374</v>
      </c>
      <c r="E2310" s="135">
        <v>9.17</v>
      </c>
      <c r="F2310" s="136">
        <v>1</v>
      </c>
      <c r="G2310" s="135">
        <v>9.17</v>
      </c>
      <c r="H2310" s="136">
        <v>0</v>
      </c>
    </row>
    <row r="2311" spans="1:8" x14ac:dyDescent="0.25">
      <c r="A2311" s="133" t="s">
        <v>7432</v>
      </c>
      <c r="B2311" s="134">
        <v>90684</v>
      </c>
      <c r="C2311" s="126" t="s">
        <v>4805</v>
      </c>
      <c r="D2311" s="134" t="s">
        <v>374</v>
      </c>
      <c r="E2311" s="135">
        <v>43.4</v>
      </c>
      <c r="F2311" s="136">
        <v>1</v>
      </c>
      <c r="G2311" s="135">
        <v>43.4</v>
      </c>
      <c r="H2311" s="136">
        <v>0</v>
      </c>
    </row>
    <row r="2312" spans="1:8" x14ac:dyDescent="0.25">
      <c r="A2312" s="133" t="s">
        <v>7432</v>
      </c>
      <c r="B2312" s="134">
        <v>90685</v>
      </c>
      <c r="C2312" s="126" t="s">
        <v>4806</v>
      </c>
      <c r="D2312" s="134" t="s">
        <v>374</v>
      </c>
      <c r="E2312" s="135">
        <v>56.2</v>
      </c>
      <c r="F2312" s="136">
        <v>0</v>
      </c>
      <c r="G2312" s="135">
        <v>56.77</v>
      </c>
      <c r="H2312" s="136">
        <v>0</v>
      </c>
    </row>
    <row r="2313" spans="1:8" x14ac:dyDescent="0.25">
      <c r="A2313" s="133" t="s">
        <v>7432</v>
      </c>
      <c r="B2313" s="134">
        <v>95114</v>
      </c>
      <c r="C2313" s="126" t="s">
        <v>745</v>
      </c>
      <c r="D2313" s="134" t="s">
        <v>374</v>
      </c>
      <c r="E2313" s="135">
        <v>1.88</v>
      </c>
      <c r="F2313" s="136">
        <v>0</v>
      </c>
      <c r="G2313" s="135">
        <v>1.46</v>
      </c>
      <c r="H2313" s="136">
        <v>0</v>
      </c>
    </row>
    <row r="2314" spans="1:8" x14ac:dyDescent="0.25">
      <c r="A2314" s="133" t="s">
        <v>7432</v>
      </c>
      <c r="B2314" s="134">
        <v>95115</v>
      </c>
      <c r="C2314" s="126" t="s">
        <v>746</v>
      </c>
      <c r="D2314" s="134" t="s">
        <v>374</v>
      </c>
      <c r="E2314" s="135">
        <v>0.43</v>
      </c>
      <c r="F2314" s="136">
        <v>0</v>
      </c>
      <c r="G2314" s="135">
        <v>0.33</v>
      </c>
      <c r="H2314" s="136">
        <v>0</v>
      </c>
    </row>
    <row r="2315" spans="1:8" x14ac:dyDescent="0.25">
      <c r="A2315" s="133" t="s">
        <v>7432</v>
      </c>
      <c r="B2315" s="134">
        <v>53863</v>
      </c>
      <c r="C2315" s="126" t="s">
        <v>454</v>
      </c>
      <c r="D2315" s="134" t="s">
        <v>374</v>
      </c>
      <c r="E2315" s="135">
        <v>2.36</v>
      </c>
      <c r="F2315" s="136">
        <v>0</v>
      </c>
      <c r="G2315" s="135">
        <v>1.83</v>
      </c>
      <c r="H2315" s="136">
        <v>0</v>
      </c>
    </row>
    <row r="2316" spans="1:8" x14ac:dyDescent="0.25">
      <c r="A2316" s="133" t="s">
        <v>7432</v>
      </c>
      <c r="B2316" s="134">
        <v>104652</v>
      </c>
      <c r="C2316" s="126" t="s">
        <v>7494</v>
      </c>
      <c r="D2316" s="134" t="s">
        <v>374</v>
      </c>
      <c r="E2316" s="135">
        <v>0</v>
      </c>
      <c r="F2316" s="136"/>
      <c r="G2316" s="135">
        <v>0</v>
      </c>
      <c r="H2316" s="136"/>
    </row>
    <row r="2317" spans="1:8" x14ac:dyDescent="0.25">
      <c r="A2317" s="133" t="s">
        <v>7432</v>
      </c>
      <c r="B2317" s="134">
        <v>104653</v>
      </c>
      <c r="C2317" s="126" t="s">
        <v>7495</v>
      </c>
      <c r="D2317" s="134" t="s">
        <v>374</v>
      </c>
      <c r="E2317" s="135">
        <v>0</v>
      </c>
      <c r="F2317" s="136"/>
      <c r="G2317" s="135">
        <v>0</v>
      </c>
      <c r="H2317" s="136"/>
    </row>
    <row r="2318" spans="1:8" x14ac:dyDescent="0.25">
      <c r="A2318" s="133" t="s">
        <v>7432</v>
      </c>
      <c r="B2318" s="134">
        <v>104654</v>
      </c>
      <c r="C2318" s="126" t="s">
        <v>7496</v>
      </c>
      <c r="D2318" s="134" t="s">
        <v>374</v>
      </c>
      <c r="E2318" s="135">
        <v>0</v>
      </c>
      <c r="F2318" s="136"/>
      <c r="G2318" s="135">
        <v>0</v>
      </c>
      <c r="H2318" s="136"/>
    </row>
    <row r="2319" spans="1:8" x14ac:dyDescent="0.25">
      <c r="A2319" s="133" t="s">
        <v>7432</v>
      </c>
      <c r="B2319" s="134">
        <v>104655</v>
      </c>
      <c r="C2319" s="126" t="s">
        <v>4865</v>
      </c>
      <c r="D2319" s="134" t="s">
        <v>374</v>
      </c>
      <c r="E2319" s="135">
        <v>0.73</v>
      </c>
      <c r="F2319" s="136">
        <v>0</v>
      </c>
      <c r="G2319" s="135">
        <v>0.53</v>
      </c>
      <c r="H2319" s="136">
        <v>0</v>
      </c>
    </row>
    <row r="2320" spans="1:8" x14ac:dyDescent="0.25">
      <c r="A2320" s="133" t="s">
        <v>7432</v>
      </c>
      <c r="B2320" s="134">
        <v>102270</v>
      </c>
      <c r="C2320" s="126" t="s">
        <v>825</v>
      </c>
      <c r="D2320" s="134" t="s">
        <v>374</v>
      </c>
      <c r="E2320" s="135">
        <v>0.82</v>
      </c>
      <c r="F2320" s="136">
        <v>0</v>
      </c>
      <c r="G2320" s="135">
        <v>0.64</v>
      </c>
      <c r="H2320" s="136">
        <v>0</v>
      </c>
    </row>
    <row r="2321" spans="1:8" x14ac:dyDescent="0.25">
      <c r="A2321" s="133" t="s">
        <v>7432</v>
      </c>
      <c r="B2321" s="134">
        <v>102271</v>
      </c>
      <c r="C2321" s="126" t="s">
        <v>826</v>
      </c>
      <c r="D2321" s="134" t="s">
        <v>374</v>
      </c>
      <c r="E2321" s="135">
        <v>0.19</v>
      </c>
      <c r="F2321" s="136">
        <v>0</v>
      </c>
      <c r="G2321" s="135">
        <v>0.14000000000000001</v>
      </c>
      <c r="H2321" s="136">
        <v>0</v>
      </c>
    </row>
    <row r="2322" spans="1:8" x14ac:dyDescent="0.25">
      <c r="A2322" s="133" t="s">
        <v>7432</v>
      </c>
      <c r="B2322" s="134">
        <v>102272</v>
      </c>
      <c r="C2322" s="126" t="s">
        <v>827</v>
      </c>
      <c r="D2322" s="134" t="s">
        <v>374</v>
      </c>
      <c r="E2322" s="135">
        <v>1.03</v>
      </c>
      <c r="F2322" s="136">
        <v>0</v>
      </c>
      <c r="G2322" s="135">
        <v>0.8</v>
      </c>
      <c r="H2322" s="136">
        <v>0</v>
      </c>
    </row>
    <row r="2323" spans="1:8" x14ac:dyDescent="0.25">
      <c r="A2323" s="133" t="s">
        <v>7432</v>
      </c>
      <c r="B2323" s="134">
        <v>102273</v>
      </c>
      <c r="C2323" s="126" t="s">
        <v>828</v>
      </c>
      <c r="D2323" s="134" t="s">
        <v>374</v>
      </c>
      <c r="E2323" s="135">
        <v>1.83</v>
      </c>
      <c r="F2323" s="136">
        <v>0</v>
      </c>
      <c r="G2323" s="135">
        <v>1.32</v>
      </c>
      <c r="H2323" s="136">
        <v>0</v>
      </c>
    </row>
    <row r="2324" spans="1:8" x14ac:dyDescent="0.25">
      <c r="A2324" s="133" t="s">
        <v>7432</v>
      </c>
      <c r="B2324" s="134">
        <v>95255</v>
      </c>
      <c r="C2324" s="126" t="s">
        <v>762</v>
      </c>
      <c r="D2324" s="134" t="s">
        <v>374</v>
      </c>
      <c r="E2324" s="135">
        <v>1.67</v>
      </c>
      <c r="F2324" s="136">
        <v>0</v>
      </c>
      <c r="G2324" s="135">
        <v>1.3</v>
      </c>
      <c r="H2324" s="136">
        <v>0</v>
      </c>
    </row>
    <row r="2325" spans="1:8" x14ac:dyDescent="0.25">
      <c r="A2325" s="133" t="s">
        <v>7432</v>
      </c>
      <c r="B2325" s="134">
        <v>95256</v>
      </c>
      <c r="C2325" s="126" t="s">
        <v>763</v>
      </c>
      <c r="D2325" s="134" t="s">
        <v>374</v>
      </c>
      <c r="E2325" s="135">
        <v>0.38</v>
      </c>
      <c r="F2325" s="136">
        <v>0</v>
      </c>
      <c r="G2325" s="135">
        <v>0.3</v>
      </c>
      <c r="H2325" s="136">
        <v>0</v>
      </c>
    </row>
    <row r="2326" spans="1:8" x14ac:dyDescent="0.25">
      <c r="A2326" s="133" t="s">
        <v>7432</v>
      </c>
      <c r="B2326" s="134">
        <v>95257</v>
      </c>
      <c r="C2326" s="126" t="s">
        <v>764</v>
      </c>
      <c r="D2326" s="134" t="s">
        <v>374</v>
      </c>
      <c r="E2326" s="135">
        <v>2.09</v>
      </c>
      <c r="F2326" s="136">
        <v>0</v>
      </c>
      <c r="G2326" s="135">
        <v>1.62</v>
      </c>
      <c r="H2326" s="136">
        <v>0</v>
      </c>
    </row>
    <row r="2327" spans="1:8" x14ac:dyDescent="0.25">
      <c r="A2327" s="133" t="s">
        <v>7432</v>
      </c>
      <c r="B2327" s="134">
        <v>105913</v>
      </c>
      <c r="C2327" s="126" t="s">
        <v>7497</v>
      </c>
      <c r="D2327" s="134" t="s">
        <v>374</v>
      </c>
      <c r="E2327" s="135">
        <v>0</v>
      </c>
      <c r="F2327" s="136"/>
      <c r="G2327" s="135">
        <v>0</v>
      </c>
      <c r="H2327" s="136"/>
    </row>
    <row r="2328" spans="1:8" x14ac:dyDescent="0.25">
      <c r="A2328" s="133" t="s">
        <v>7432</v>
      </c>
      <c r="B2328" s="134">
        <v>105914</v>
      </c>
      <c r="C2328" s="126" t="s">
        <v>7498</v>
      </c>
      <c r="D2328" s="134" t="s">
        <v>374</v>
      </c>
      <c r="E2328" s="135">
        <v>0</v>
      </c>
      <c r="F2328" s="136"/>
      <c r="G2328" s="135">
        <v>0</v>
      </c>
      <c r="H2328" s="136"/>
    </row>
    <row r="2329" spans="1:8" x14ac:dyDescent="0.25">
      <c r="A2329" s="133" t="s">
        <v>7432</v>
      </c>
      <c r="B2329" s="134">
        <v>105915</v>
      </c>
      <c r="C2329" s="126" t="s">
        <v>7499</v>
      </c>
      <c r="D2329" s="134" t="s">
        <v>374</v>
      </c>
      <c r="E2329" s="135">
        <v>0</v>
      </c>
      <c r="F2329" s="136"/>
      <c r="G2329" s="135">
        <v>0</v>
      </c>
      <c r="H2329" s="136"/>
    </row>
    <row r="2330" spans="1:8" x14ac:dyDescent="0.25">
      <c r="A2330" s="133" t="s">
        <v>7432</v>
      </c>
      <c r="B2330" s="134">
        <v>92963</v>
      </c>
      <c r="C2330" s="126" t="s">
        <v>706</v>
      </c>
      <c r="D2330" s="134" t="s">
        <v>374</v>
      </c>
      <c r="E2330" s="135">
        <v>1.94</v>
      </c>
      <c r="F2330" s="136">
        <v>0</v>
      </c>
      <c r="G2330" s="135">
        <v>1.5</v>
      </c>
      <c r="H2330" s="136">
        <v>0</v>
      </c>
    </row>
    <row r="2331" spans="1:8" x14ac:dyDescent="0.25">
      <c r="A2331" s="133" t="s">
        <v>7432</v>
      </c>
      <c r="B2331" s="134">
        <v>92964</v>
      </c>
      <c r="C2331" s="126" t="s">
        <v>707</v>
      </c>
      <c r="D2331" s="134" t="s">
        <v>374</v>
      </c>
      <c r="E2331" s="135">
        <v>0.44</v>
      </c>
      <c r="F2331" s="136">
        <v>0</v>
      </c>
      <c r="G2331" s="135">
        <v>0.34</v>
      </c>
      <c r="H2331" s="136">
        <v>0</v>
      </c>
    </row>
    <row r="2332" spans="1:8" x14ac:dyDescent="0.25">
      <c r="A2332" s="133" t="s">
        <v>7432</v>
      </c>
      <c r="B2332" s="134">
        <v>92965</v>
      </c>
      <c r="C2332" s="126" t="s">
        <v>708</v>
      </c>
      <c r="D2332" s="134" t="s">
        <v>374</v>
      </c>
      <c r="E2332" s="135">
        <v>2.42</v>
      </c>
      <c r="F2332" s="136">
        <v>0</v>
      </c>
      <c r="G2332" s="135">
        <v>1.88</v>
      </c>
      <c r="H2332" s="136">
        <v>0</v>
      </c>
    </row>
    <row r="2333" spans="1:8" x14ac:dyDescent="0.25">
      <c r="A2333" s="133" t="s">
        <v>7432</v>
      </c>
      <c r="B2333" s="134">
        <v>103792</v>
      </c>
      <c r="C2333" s="126" t="s">
        <v>5772</v>
      </c>
      <c r="D2333" s="134" t="s">
        <v>374</v>
      </c>
      <c r="E2333" s="135">
        <v>5.05</v>
      </c>
      <c r="F2333" s="136">
        <v>0</v>
      </c>
      <c r="G2333" s="135">
        <v>3.65</v>
      </c>
      <c r="H2333" s="136">
        <v>0</v>
      </c>
    </row>
    <row r="2334" spans="1:8" x14ac:dyDescent="0.25">
      <c r="A2334" s="133" t="s">
        <v>7432</v>
      </c>
      <c r="B2334" s="134">
        <v>103789</v>
      </c>
      <c r="C2334" s="126" t="s">
        <v>7500</v>
      </c>
      <c r="D2334" s="134" t="s">
        <v>374</v>
      </c>
      <c r="E2334" s="135">
        <v>0</v>
      </c>
      <c r="F2334" s="136"/>
      <c r="G2334" s="135">
        <v>0</v>
      </c>
      <c r="H2334" s="136"/>
    </row>
    <row r="2335" spans="1:8" x14ac:dyDescent="0.25">
      <c r="A2335" s="133" t="s">
        <v>7432</v>
      </c>
      <c r="B2335" s="134">
        <v>103790</v>
      </c>
      <c r="C2335" s="126" t="s">
        <v>7501</v>
      </c>
      <c r="D2335" s="134" t="s">
        <v>374</v>
      </c>
      <c r="E2335" s="135">
        <v>0</v>
      </c>
      <c r="F2335" s="136"/>
      <c r="G2335" s="135">
        <v>0</v>
      </c>
      <c r="H2335" s="136"/>
    </row>
    <row r="2336" spans="1:8" x14ac:dyDescent="0.25">
      <c r="A2336" s="133" t="s">
        <v>7432</v>
      </c>
      <c r="B2336" s="134">
        <v>103791</v>
      </c>
      <c r="C2336" s="126" t="s">
        <v>7502</v>
      </c>
      <c r="D2336" s="134" t="s">
        <v>374</v>
      </c>
      <c r="E2336" s="135">
        <v>0</v>
      </c>
      <c r="F2336" s="136"/>
      <c r="G2336" s="135">
        <v>0</v>
      </c>
      <c r="H2336" s="136"/>
    </row>
    <row r="2337" spans="1:8" x14ac:dyDescent="0.25">
      <c r="A2337" s="133" t="s">
        <v>7432</v>
      </c>
      <c r="B2337" s="134">
        <v>96054</v>
      </c>
      <c r="C2337" s="126" t="s">
        <v>809</v>
      </c>
      <c r="D2337" s="134" t="s">
        <v>374</v>
      </c>
      <c r="E2337" s="135">
        <v>32.64</v>
      </c>
      <c r="F2337" s="136">
        <v>0.1176</v>
      </c>
      <c r="G2337" s="135">
        <v>30.44</v>
      </c>
      <c r="H2337" s="136">
        <v>0</v>
      </c>
    </row>
    <row r="2338" spans="1:8" x14ac:dyDescent="0.25">
      <c r="A2338" s="133" t="s">
        <v>7432</v>
      </c>
      <c r="B2338" s="134">
        <v>96060</v>
      </c>
      <c r="C2338" s="126" t="s">
        <v>813</v>
      </c>
      <c r="D2338" s="134" t="s">
        <v>374</v>
      </c>
      <c r="E2338" s="135">
        <v>6.69</v>
      </c>
      <c r="F2338" s="136">
        <v>0.151</v>
      </c>
      <c r="G2338" s="135">
        <v>6.26</v>
      </c>
      <c r="H2338" s="136">
        <v>0</v>
      </c>
    </row>
    <row r="2339" spans="1:8" x14ac:dyDescent="0.25">
      <c r="A2339" s="133" t="s">
        <v>7432</v>
      </c>
      <c r="B2339" s="134">
        <v>96061</v>
      </c>
      <c r="C2339" s="126" t="s">
        <v>814</v>
      </c>
      <c r="D2339" s="134" t="s">
        <v>374</v>
      </c>
      <c r="E2339" s="135">
        <v>40.799999999999997</v>
      </c>
      <c r="F2339" s="136">
        <v>0.1176</v>
      </c>
      <c r="G2339" s="135">
        <v>38.049999999999997</v>
      </c>
      <c r="H2339" s="136">
        <v>0</v>
      </c>
    </row>
    <row r="2340" spans="1:8" x14ac:dyDescent="0.25">
      <c r="A2340" s="133" t="s">
        <v>7432</v>
      </c>
      <c r="B2340" s="134">
        <v>96062</v>
      </c>
      <c r="C2340" s="126" t="s">
        <v>815</v>
      </c>
      <c r="D2340" s="134" t="s">
        <v>374</v>
      </c>
      <c r="E2340" s="135">
        <v>39.36</v>
      </c>
      <c r="F2340" s="136">
        <v>0</v>
      </c>
      <c r="G2340" s="135">
        <v>39.76</v>
      </c>
      <c r="H2340" s="136">
        <v>0</v>
      </c>
    </row>
    <row r="2341" spans="1:8" x14ac:dyDescent="0.25">
      <c r="A2341" s="133" t="s">
        <v>7432</v>
      </c>
      <c r="B2341" s="134">
        <v>90688</v>
      </c>
      <c r="C2341" s="126" t="s">
        <v>604</v>
      </c>
      <c r="D2341" s="134" t="s">
        <v>374</v>
      </c>
      <c r="E2341" s="135">
        <v>28.8</v>
      </c>
      <c r="F2341" s="136">
        <v>0</v>
      </c>
      <c r="G2341" s="135">
        <v>26.6</v>
      </c>
      <c r="H2341" s="136">
        <v>0</v>
      </c>
    </row>
    <row r="2342" spans="1:8" x14ac:dyDescent="0.25">
      <c r="A2342" s="133" t="s">
        <v>7432</v>
      </c>
      <c r="B2342" s="134">
        <v>90689</v>
      </c>
      <c r="C2342" s="126" t="s">
        <v>605</v>
      </c>
      <c r="D2342" s="134" t="s">
        <v>374</v>
      </c>
      <c r="E2342" s="135">
        <v>5.68</v>
      </c>
      <c r="F2342" s="136">
        <v>0</v>
      </c>
      <c r="G2342" s="135">
        <v>5.25</v>
      </c>
      <c r="H2342" s="136">
        <v>0</v>
      </c>
    </row>
    <row r="2343" spans="1:8" x14ac:dyDescent="0.25">
      <c r="A2343" s="133" t="s">
        <v>7432</v>
      </c>
      <c r="B2343" s="134">
        <v>90690</v>
      </c>
      <c r="C2343" s="126" t="s">
        <v>606</v>
      </c>
      <c r="D2343" s="134" t="s">
        <v>374</v>
      </c>
      <c r="E2343" s="135">
        <v>36</v>
      </c>
      <c r="F2343" s="136">
        <v>0</v>
      </c>
      <c r="G2343" s="135">
        <v>33.25</v>
      </c>
      <c r="H2343" s="136">
        <v>0</v>
      </c>
    </row>
    <row r="2344" spans="1:8" x14ac:dyDescent="0.25">
      <c r="A2344" s="133" t="s">
        <v>7432</v>
      </c>
      <c r="B2344" s="134">
        <v>90691</v>
      </c>
      <c r="C2344" s="126" t="s">
        <v>607</v>
      </c>
      <c r="D2344" s="134" t="s">
        <v>374</v>
      </c>
      <c r="E2344" s="135">
        <v>39.36</v>
      </c>
      <c r="F2344" s="136">
        <v>0</v>
      </c>
      <c r="G2344" s="135">
        <v>39.76</v>
      </c>
      <c r="H2344" s="136">
        <v>0</v>
      </c>
    </row>
    <row r="2345" spans="1:8" x14ac:dyDescent="0.25">
      <c r="A2345" s="133" t="s">
        <v>7432</v>
      </c>
      <c r="B2345" s="134">
        <v>96241</v>
      </c>
      <c r="C2345" s="126" t="s">
        <v>5743</v>
      </c>
      <c r="D2345" s="134" t="s">
        <v>374</v>
      </c>
      <c r="E2345" s="135">
        <v>30.6</v>
      </c>
      <c r="F2345" s="136">
        <v>0</v>
      </c>
      <c r="G2345" s="135">
        <v>28.26</v>
      </c>
      <c r="H2345" s="136">
        <v>0</v>
      </c>
    </row>
    <row r="2346" spans="1:8" x14ac:dyDescent="0.25">
      <c r="A2346" s="133" t="s">
        <v>7432</v>
      </c>
      <c r="B2346" s="134">
        <v>96242</v>
      </c>
      <c r="C2346" s="126" t="s">
        <v>5744</v>
      </c>
      <c r="D2346" s="134" t="s">
        <v>374</v>
      </c>
      <c r="E2346" s="135">
        <v>8.08</v>
      </c>
      <c r="F2346" s="136">
        <v>0</v>
      </c>
      <c r="G2346" s="135">
        <v>7.47</v>
      </c>
      <c r="H2346" s="136">
        <v>0</v>
      </c>
    </row>
    <row r="2347" spans="1:8" x14ac:dyDescent="0.25">
      <c r="A2347" s="133" t="s">
        <v>7432</v>
      </c>
      <c r="B2347" s="134">
        <v>96243</v>
      </c>
      <c r="C2347" s="126" t="s">
        <v>5745</v>
      </c>
      <c r="D2347" s="134" t="s">
        <v>374</v>
      </c>
      <c r="E2347" s="135">
        <v>38.25</v>
      </c>
      <c r="F2347" s="136">
        <v>0</v>
      </c>
      <c r="G2347" s="135">
        <v>35.33</v>
      </c>
      <c r="H2347" s="136">
        <v>0</v>
      </c>
    </row>
    <row r="2348" spans="1:8" x14ac:dyDescent="0.25">
      <c r="A2348" s="133" t="s">
        <v>7432</v>
      </c>
      <c r="B2348" s="134">
        <v>96244</v>
      </c>
      <c r="C2348" s="126" t="s">
        <v>5746</v>
      </c>
      <c r="D2348" s="134" t="s">
        <v>374</v>
      </c>
      <c r="E2348" s="135">
        <v>17.190000000000001</v>
      </c>
      <c r="F2348" s="136">
        <v>0</v>
      </c>
      <c r="G2348" s="135">
        <v>17.37</v>
      </c>
      <c r="H2348" s="136">
        <v>0</v>
      </c>
    </row>
    <row r="2349" spans="1:8" x14ac:dyDescent="0.25">
      <c r="A2349" s="133" t="s">
        <v>7432</v>
      </c>
      <c r="B2349" s="134">
        <v>88400</v>
      </c>
      <c r="C2349" s="126" t="s">
        <v>4779</v>
      </c>
      <c r="D2349" s="134" t="s">
        <v>374</v>
      </c>
      <c r="E2349" s="135">
        <v>0.8</v>
      </c>
      <c r="F2349" s="136">
        <v>0</v>
      </c>
      <c r="G2349" s="135">
        <v>0.8</v>
      </c>
      <c r="H2349" s="136">
        <v>0</v>
      </c>
    </row>
    <row r="2350" spans="1:8" x14ac:dyDescent="0.25">
      <c r="A2350" s="133" t="s">
        <v>7432</v>
      </c>
      <c r="B2350" s="134">
        <v>88401</v>
      </c>
      <c r="C2350" s="126" t="s">
        <v>4780</v>
      </c>
      <c r="D2350" s="134" t="s">
        <v>374</v>
      </c>
      <c r="E2350" s="135">
        <v>0.18</v>
      </c>
      <c r="F2350" s="136">
        <v>0</v>
      </c>
      <c r="G2350" s="135">
        <v>0.18</v>
      </c>
      <c r="H2350" s="136">
        <v>0</v>
      </c>
    </row>
    <row r="2351" spans="1:8" x14ac:dyDescent="0.25">
      <c r="A2351" s="133" t="s">
        <v>7432</v>
      </c>
      <c r="B2351" s="134">
        <v>88402</v>
      </c>
      <c r="C2351" s="126" t="s">
        <v>4781</v>
      </c>
      <c r="D2351" s="134" t="s">
        <v>374</v>
      </c>
      <c r="E2351" s="135">
        <v>0.87</v>
      </c>
      <c r="F2351" s="136">
        <v>0</v>
      </c>
      <c r="G2351" s="135">
        <v>0.87</v>
      </c>
      <c r="H2351" s="136">
        <v>0</v>
      </c>
    </row>
    <row r="2352" spans="1:8" x14ac:dyDescent="0.25">
      <c r="A2352" s="133" t="s">
        <v>7432</v>
      </c>
      <c r="B2352" s="134">
        <v>88403</v>
      </c>
      <c r="C2352" s="126" t="s">
        <v>4782</v>
      </c>
      <c r="D2352" s="134" t="s">
        <v>374</v>
      </c>
      <c r="E2352" s="135">
        <v>2.0299999999999998</v>
      </c>
      <c r="F2352" s="136">
        <v>0</v>
      </c>
      <c r="G2352" s="135">
        <v>1.46</v>
      </c>
      <c r="H2352" s="136">
        <v>0</v>
      </c>
    </row>
    <row r="2353" spans="1:8" x14ac:dyDescent="0.25">
      <c r="A2353" s="133" t="s">
        <v>7432</v>
      </c>
      <c r="B2353" s="134">
        <v>88387</v>
      </c>
      <c r="C2353" s="126" t="s">
        <v>4771</v>
      </c>
      <c r="D2353" s="134" t="s">
        <v>374</v>
      </c>
      <c r="E2353" s="135">
        <v>0.84</v>
      </c>
      <c r="F2353" s="136">
        <v>0</v>
      </c>
      <c r="G2353" s="135">
        <v>0.84</v>
      </c>
      <c r="H2353" s="136">
        <v>0</v>
      </c>
    </row>
    <row r="2354" spans="1:8" x14ac:dyDescent="0.25">
      <c r="A2354" s="133" t="s">
        <v>7432</v>
      </c>
      <c r="B2354" s="134">
        <v>88389</v>
      </c>
      <c r="C2354" s="126" t="s">
        <v>4772</v>
      </c>
      <c r="D2354" s="134" t="s">
        <v>374</v>
      </c>
      <c r="E2354" s="135">
        <v>0.19</v>
      </c>
      <c r="F2354" s="136">
        <v>0</v>
      </c>
      <c r="G2354" s="135">
        <v>0.19</v>
      </c>
      <c r="H2354" s="136">
        <v>0</v>
      </c>
    </row>
    <row r="2355" spans="1:8" x14ac:dyDescent="0.25">
      <c r="A2355" s="133" t="s">
        <v>7432</v>
      </c>
      <c r="B2355" s="134">
        <v>88390</v>
      </c>
      <c r="C2355" s="126" t="s">
        <v>4773</v>
      </c>
      <c r="D2355" s="134" t="s">
        <v>374</v>
      </c>
      <c r="E2355" s="135">
        <v>0.92</v>
      </c>
      <c r="F2355" s="136">
        <v>0</v>
      </c>
      <c r="G2355" s="135">
        <v>0.92</v>
      </c>
      <c r="H2355" s="136">
        <v>0</v>
      </c>
    </row>
    <row r="2356" spans="1:8" x14ac:dyDescent="0.25">
      <c r="A2356" s="133" t="s">
        <v>7432</v>
      </c>
      <c r="B2356" s="134">
        <v>88391</v>
      </c>
      <c r="C2356" s="126" t="s">
        <v>4774</v>
      </c>
      <c r="D2356" s="134" t="s">
        <v>374</v>
      </c>
      <c r="E2356" s="135">
        <v>3.38</v>
      </c>
      <c r="F2356" s="136">
        <v>0</v>
      </c>
      <c r="G2356" s="135">
        <v>2.44</v>
      </c>
      <c r="H2356" s="136">
        <v>0</v>
      </c>
    </row>
    <row r="2357" spans="1:8" x14ac:dyDescent="0.25">
      <c r="A2357" s="133" t="s">
        <v>7432</v>
      </c>
      <c r="B2357" s="134">
        <v>88394</v>
      </c>
      <c r="C2357" s="126" t="s">
        <v>4775</v>
      </c>
      <c r="D2357" s="134" t="s">
        <v>374</v>
      </c>
      <c r="E2357" s="135">
        <v>1</v>
      </c>
      <c r="F2357" s="136">
        <v>0</v>
      </c>
      <c r="G2357" s="135">
        <v>1</v>
      </c>
      <c r="H2357" s="136">
        <v>0</v>
      </c>
    </row>
    <row r="2358" spans="1:8" x14ac:dyDescent="0.25">
      <c r="A2358" s="133" t="s">
        <v>7432</v>
      </c>
      <c r="B2358" s="134">
        <v>88395</v>
      </c>
      <c r="C2358" s="126" t="s">
        <v>4776</v>
      </c>
      <c r="D2358" s="134" t="s">
        <v>374</v>
      </c>
      <c r="E2358" s="135">
        <v>0.23</v>
      </c>
      <c r="F2358" s="136">
        <v>0</v>
      </c>
      <c r="G2358" s="135">
        <v>0.23</v>
      </c>
      <c r="H2358" s="136">
        <v>0</v>
      </c>
    </row>
    <row r="2359" spans="1:8" x14ac:dyDescent="0.25">
      <c r="A2359" s="133" t="s">
        <v>7432</v>
      </c>
      <c r="B2359" s="134">
        <v>88396</v>
      </c>
      <c r="C2359" s="126" t="s">
        <v>4777</v>
      </c>
      <c r="D2359" s="134" t="s">
        <v>374</v>
      </c>
      <c r="E2359" s="135">
        <v>1.1000000000000001</v>
      </c>
      <c r="F2359" s="136">
        <v>0</v>
      </c>
      <c r="G2359" s="135">
        <v>1.1000000000000001</v>
      </c>
      <c r="H2359" s="136">
        <v>0</v>
      </c>
    </row>
    <row r="2360" spans="1:8" x14ac:dyDescent="0.25">
      <c r="A2360" s="133" t="s">
        <v>7432</v>
      </c>
      <c r="B2360" s="134">
        <v>88397</v>
      </c>
      <c r="C2360" s="126" t="s">
        <v>4778</v>
      </c>
      <c r="D2360" s="134" t="s">
        <v>374</v>
      </c>
      <c r="E2360" s="135">
        <v>5.0599999999999996</v>
      </c>
      <c r="F2360" s="136">
        <v>0</v>
      </c>
      <c r="G2360" s="135">
        <v>3.65</v>
      </c>
      <c r="H2360" s="136">
        <v>0</v>
      </c>
    </row>
    <row r="2361" spans="1:8" x14ac:dyDescent="0.25">
      <c r="A2361" s="133" t="s">
        <v>7432</v>
      </c>
      <c r="B2361" s="134">
        <v>90633</v>
      </c>
      <c r="C2361" s="126" t="s">
        <v>576</v>
      </c>
      <c r="D2361" s="134" t="s">
        <v>374</v>
      </c>
      <c r="E2361" s="135">
        <v>4</v>
      </c>
      <c r="F2361" s="136">
        <v>0</v>
      </c>
      <c r="G2361" s="135">
        <v>4</v>
      </c>
      <c r="H2361" s="136">
        <v>0</v>
      </c>
    </row>
    <row r="2362" spans="1:8" x14ac:dyDescent="0.25">
      <c r="A2362" s="133" t="s">
        <v>7432</v>
      </c>
      <c r="B2362" s="134">
        <v>90634</v>
      </c>
      <c r="C2362" s="126" t="s">
        <v>577</v>
      </c>
      <c r="D2362" s="134" t="s">
        <v>374</v>
      </c>
      <c r="E2362" s="135">
        <v>0.92</v>
      </c>
      <c r="F2362" s="136">
        <v>0</v>
      </c>
      <c r="G2362" s="135">
        <v>0.92</v>
      </c>
      <c r="H2362" s="136">
        <v>0</v>
      </c>
    </row>
    <row r="2363" spans="1:8" x14ac:dyDescent="0.25">
      <c r="A2363" s="133" t="s">
        <v>7432</v>
      </c>
      <c r="B2363" s="134">
        <v>90635</v>
      </c>
      <c r="C2363" s="126" t="s">
        <v>578</v>
      </c>
      <c r="D2363" s="134" t="s">
        <v>374</v>
      </c>
      <c r="E2363" s="135">
        <v>4.38</v>
      </c>
      <c r="F2363" s="136">
        <v>0</v>
      </c>
      <c r="G2363" s="135">
        <v>4.38</v>
      </c>
      <c r="H2363" s="136">
        <v>0</v>
      </c>
    </row>
    <row r="2364" spans="1:8" x14ac:dyDescent="0.25">
      <c r="A2364" s="133" t="s">
        <v>7432</v>
      </c>
      <c r="B2364" s="134">
        <v>90636</v>
      </c>
      <c r="C2364" s="126" t="s">
        <v>579</v>
      </c>
      <c r="D2364" s="134" t="s">
        <v>374</v>
      </c>
      <c r="E2364" s="135">
        <v>6.76</v>
      </c>
      <c r="F2364" s="136">
        <v>0</v>
      </c>
      <c r="G2364" s="135">
        <v>4.88</v>
      </c>
      <c r="H2364" s="136">
        <v>0</v>
      </c>
    </row>
    <row r="2365" spans="1:8" x14ac:dyDescent="0.25">
      <c r="A2365" s="133" t="s">
        <v>7432</v>
      </c>
      <c r="B2365" s="134">
        <v>103238</v>
      </c>
      <c r="C2365" s="126" t="s">
        <v>7503</v>
      </c>
      <c r="D2365" s="134" t="s">
        <v>374</v>
      </c>
      <c r="E2365" s="135">
        <v>0</v>
      </c>
      <c r="F2365" s="136"/>
      <c r="G2365" s="135">
        <v>0</v>
      </c>
      <c r="H2365" s="136"/>
    </row>
    <row r="2366" spans="1:8" x14ac:dyDescent="0.25">
      <c r="A2366" s="133" t="s">
        <v>7432</v>
      </c>
      <c r="B2366" s="134">
        <v>103239</v>
      </c>
      <c r="C2366" s="126" t="s">
        <v>7504</v>
      </c>
      <c r="D2366" s="134" t="s">
        <v>374</v>
      </c>
      <c r="E2366" s="135">
        <v>0</v>
      </c>
      <c r="F2366" s="136"/>
      <c r="G2366" s="135">
        <v>0</v>
      </c>
      <c r="H2366" s="136"/>
    </row>
    <row r="2367" spans="1:8" x14ac:dyDescent="0.25">
      <c r="A2367" s="133" t="s">
        <v>7432</v>
      </c>
      <c r="B2367" s="134">
        <v>103240</v>
      </c>
      <c r="C2367" s="126" t="s">
        <v>7505</v>
      </c>
      <c r="D2367" s="134" t="s">
        <v>374</v>
      </c>
      <c r="E2367" s="135">
        <v>0</v>
      </c>
      <c r="F2367" s="136"/>
      <c r="G2367" s="135">
        <v>0</v>
      </c>
      <c r="H2367" s="136"/>
    </row>
    <row r="2368" spans="1:8" x14ac:dyDescent="0.25">
      <c r="A2368" s="133" t="s">
        <v>7432</v>
      </c>
      <c r="B2368" s="134">
        <v>103241</v>
      </c>
      <c r="C2368" s="126" t="s">
        <v>4862</v>
      </c>
      <c r="D2368" s="134" t="s">
        <v>374</v>
      </c>
      <c r="E2368" s="135">
        <v>12.66</v>
      </c>
      <c r="F2368" s="136">
        <v>0</v>
      </c>
      <c r="G2368" s="135">
        <v>9.14</v>
      </c>
      <c r="H2368" s="136">
        <v>0</v>
      </c>
    </row>
    <row r="2369" spans="1:8" x14ac:dyDescent="0.25">
      <c r="A2369" s="133" t="s">
        <v>7432</v>
      </c>
      <c r="B2369" s="134">
        <v>88853</v>
      </c>
      <c r="C2369" s="126" t="s">
        <v>487</v>
      </c>
      <c r="D2369" s="134" t="s">
        <v>374</v>
      </c>
      <c r="E2369" s="135">
        <v>0.27</v>
      </c>
      <c r="F2369" s="136">
        <v>0</v>
      </c>
      <c r="G2369" s="135">
        <v>0.25</v>
      </c>
      <c r="H2369" s="136">
        <v>0</v>
      </c>
    </row>
    <row r="2370" spans="1:8" x14ac:dyDescent="0.25">
      <c r="A2370" s="133" t="s">
        <v>7432</v>
      </c>
      <c r="B2370" s="134">
        <v>88854</v>
      </c>
      <c r="C2370" s="126" t="s">
        <v>488</v>
      </c>
      <c r="D2370" s="134" t="s">
        <v>374</v>
      </c>
      <c r="E2370" s="135">
        <v>0.06</v>
      </c>
      <c r="F2370" s="136">
        <v>0</v>
      </c>
      <c r="G2370" s="135">
        <v>0.05</v>
      </c>
      <c r="H2370" s="136">
        <v>0</v>
      </c>
    </row>
    <row r="2371" spans="1:8" x14ac:dyDescent="0.25">
      <c r="A2371" s="133" t="s">
        <v>7432</v>
      </c>
      <c r="B2371" s="134">
        <v>5692</v>
      </c>
      <c r="C2371" s="126" t="s">
        <v>383</v>
      </c>
      <c r="D2371" s="134" t="s">
        <v>374</v>
      </c>
      <c r="E2371" s="135">
        <v>0.3</v>
      </c>
      <c r="F2371" s="136">
        <v>0</v>
      </c>
      <c r="G2371" s="135">
        <v>0.27</v>
      </c>
      <c r="H2371" s="136">
        <v>0</v>
      </c>
    </row>
    <row r="2372" spans="1:8" x14ac:dyDescent="0.25">
      <c r="A2372" s="133" t="s">
        <v>7432</v>
      </c>
      <c r="B2372" s="134">
        <v>5693</v>
      </c>
      <c r="C2372" s="126" t="s">
        <v>384</v>
      </c>
      <c r="D2372" s="134" t="s">
        <v>374</v>
      </c>
      <c r="E2372" s="135">
        <v>20.46</v>
      </c>
      <c r="F2372" s="136">
        <v>0</v>
      </c>
      <c r="G2372" s="135">
        <v>20.84</v>
      </c>
      <c r="H2372" s="136">
        <v>0</v>
      </c>
    </row>
    <row r="2373" spans="1:8" x14ac:dyDescent="0.25">
      <c r="A2373" s="133" t="s">
        <v>7432</v>
      </c>
      <c r="B2373" s="134">
        <v>7044</v>
      </c>
      <c r="C2373" s="126" t="s">
        <v>418</v>
      </c>
      <c r="D2373" s="134" t="s">
        <v>374</v>
      </c>
      <c r="E2373" s="135">
        <v>0.34</v>
      </c>
      <c r="F2373" s="136">
        <v>0</v>
      </c>
      <c r="G2373" s="135">
        <v>0.3</v>
      </c>
      <c r="H2373" s="136">
        <v>0</v>
      </c>
    </row>
    <row r="2374" spans="1:8" x14ac:dyDescent="0.25">
      <c r="A2374" s="133" t="s">
        <v>7432</v>
      </c>
      <c r="B2374" s="134">
        <v>7045</v>
      </c>
      <c r="C2374" s="126" t="s">
        <v>419</v>
      </c>
      <c r="D2374" s="134" t="s">
        <v>374</v>
      </c>
      <c r="E2374" s="135">
        <v>7.0000000000000007E-2</v>
      </c>
      <c r="F2374" s="136">
        <v>0</v>
      </c>
      <c r="G2374" s="135">
        <v>7.0000000000000007E-2</v>
      </c>
      <c r="H2374" s="136">
        <v>0</v>
      </c>
    </row>
    <row r="2375" spans="1:8" x14ac:dyDescent="0.25">
      <c r="A2375" s="133" t="s">
        <v>7432</v>
      </c>
      <c r="B2375" s="134">
        <v>7046</v>
      </c>
      <c r="C2375" s="126" t="s">
        <v>420</v>
      </c>
      <c r="D2375" s="134" t="s">
        <v>374</v>
      </c>
      <c r="E2375" s="135">
        <v>0.37</v>
      </c>
      <c r="F2375" s="136">
        <v>0</v>
      </c>
      <c r="G2375" s="135">
        <v>0.33</v>
      </c>
      <c r="H2375" s="136">
        <v>0</v>
      </c>
    </row>
    <row r="2376" spans="1:8" x14ac:dyDescent="0.25">
      <c r="A2376" s="133" t="s">
        <v>7432</v>
      </c>
      <c r="B2376" s="134">
        <v>7047</v>
      </c>
      <c r="C2376" s="126" t="s">
        <v>421</v>
      </c>
      <c r="D2376" s="134" t="s">
        <v>374</v>
      </c>
      <c r="E2376" s="135">
        <v>24.15</v>
      </c>
      <c r="F2376" s="136">
        <v>0</v>
      </c>
      <c r="G2376" s="135">
        <v>24.6</v>
      </c>
      <c r="H2376" s="136">
        <v>0</v>
      </c>
    </row>
    <row r="2377" spans="1:8" x14ac:dyDescent="0.25">
      <c r="A2377" s="133" t="s">
        <v>7432</v>
      </c>
      <c r="B2377" s="134">
        <v>89228</v>
      </c>
      <c r="C2377" s="126" t="s">
        <v>521</v>
      </c>
      <c r="D2377" s="134" t="s">
        <v>374</v>
      </c>
      <c r="E2377" s="135">
        <v>48.6</v>
      </c>
      <c r="F2377" s="136">
        <v>0</v>
      </c>
      <c r="G2377" s="135">
        <v>46</v>
      </c>
      <c r="H2377" s="136">
        <v>0</v>
      </c>
    </row>
    <row r="2378" spans="1:8" x14ac:dyDescent="0.25">
      <c r="A2378" s="133" t="s">
        <v>7432</v>
      </c>
      <c r="B2378" s="134">
        <v>89229</v>
      </c>
      <c r="C2378" s="126" t="s">
        <v>522</v>
      </c>
      <c r="D2378" s="134" t="s">
        <v>374</v>
      </c>
      <c r="E2378" s="135">
        <v>17.13</v>
      </c>
      <c r="F2378" s="136">
        <v>0</v>
      </c>
      <c r="G2378" s="135">
        <v>16.21</v>
      </c>
      <c r="H2378" s="136">
        <v>0</v>
      </c>
    </row>
    <row r="2379" spans="1:8" x14ac:dyDescent="0.25">
      <c r="A2379" s="133" t="s">
        <v>7432</v>
      </c>
      <c r="B2379" s="134">
        <v>5779</v>
      </c>
      <c r="C2379" s="126" t="s">
        <v>412</v>
      </c>
      <c r="D2379" s="134" t="s">
        <v>374</v>
      </c>
      <c r="E2379" s="135">
        <v>78.12</v>
      </c>
      <c r="F2379" s="136">
        <v>0</v>
      </c>
      <c r="G2379" s="135">
        <v>73.94</v>
      </c>
      <c r="H2379" s="136">
        <v>0</v>
      </c>
    </row>
    <row r="2380" spans="1:8" x14ac:dyDescent="0.25">
      <c r="A2380" s="133" t="s">
        <v>7432</v>
      </c>
      <c r="B2380" s="134">
        <v>53849</v>
      </c>
      <c r="C2380" s="126" t="s">
        <v>450</v>
      </c>
      <c r="D2380" s="134" t="s">
        <v>374</v>
      </c>
      <c r="E2380" s="135">
        <v>82.68</v>
      </c>
      <c r="F2380" s="136">
        <v>0</v>
      </c>
      <c r="G2380" s="135">
        <v>83.52</v>
      </c>
      <c r="H2380" s="136">
        <v>0</v>
      </c>
    </row>
    <row r="2381" spans="1:8" x14ac:dyDescent="0.25">
      <c r="A2381" s="133" t="s">
        <v>7432</v>
      </c>
      <c r="B2381" s="134">
        <v>95129</v>
      </c>
      <c r="C2381" s="126" t="s">
        <v>755</v>
      </c>
      <c r="D2381" s="134" t="s">
        <v>374</v>
      </c>
      <c r="E2381" s="135">
        <v>57.97</v>
      </c>
      <c r="F2381" s="136">
        <v>1</v>
      </c>
      <c r="G2381" s="135">
        <v>57.97</v>
      </c>
      <c r="H2381" s="136">
        <v>0</v>
      </c>
    </row>
    <row r="2382" spans="1:8" x14ac:dyDescent="0.25">
      <c r="A2382" s="133" t="s">
        <v>7432</v>
      </c>
      <c r="B2382" s="134">
        <v>95130</v>
      </c>
      <c r="C2382" s="126" t="s">
        <v>756</v>
      </c>
      <c r="D2382" s="134" t="s">
        <v>374</v>
      </c>
      <c r="E2382" s="135">
        <v>21.02</v>
      </c>
      <c r="F2382" s="136">
        <v>1</v>
      </c>
      <c r="G2382" s="135">
        <v>21.02</v>
      </c>
      <c r="H2382" s="136">
        <v>0</v>
      </c>
    </row>
    <row r="2383" spans="1:8" x14ac:dyDescent="0.25">
      <c r="A2383" s="133" t="s">
        <v>7432</v>
      </c>
      <c r="B2383" s="134">
        <v>95131</v>
      </c>
      <c r="C2383" s="126" t="s">
        <v>757</v>
      </c>
      <c r="D2383" s="134" t="s">
        <v>374</v>
      </c>
      <c r="E2383" s="135">
        <v>68.239999999999995</v>
      </c>
      <c r="F2383" s="136">
        <v>1</v>
      </c>
      <c r="G2383" s="135">
        <v>68.239999999999995</v>
      </c>
      <c r="H2383" s="136">
        <v>0</v>
      </c>
    </row>
    <row r="2384" spans="1:8" x14ac:dyDescent="0.25">
      <c r="A2384" s="133" t="s">
        <v>7432</v>
      </c>
      <c r="B2384" s="134">
        <v>95132</v>
      </c>
      <c r="C2384" s="126" t="s">
        <v>758</v>
      </c>
      <c r="D2384" s="134" t="s">
        <v>374</v>
      </c>
      <c r="E2384" s="135">
        <v>31.85</v>
      </c>
      <c r="F2384" s="136">
        <v>0</v>
      </c>
      <c r="G2384" s="135">
        <v>32.17</v>
      </c>
      <c r="H2384" s="136">
        <v>0</v>
      </c>
    </row>
    <row r="2385" spans="1:8" x14ac:dyDescent="0.25">
      <c r="A2385" s="133" t="s">
        <v>7432</v>
      </c>
      <c r="B2385" s="134">
        <v>102982</v>
      </c>
      <c r="C2385" s="126" t="s">
        <v>7506</v>
      </c>
      <c r="D2385" s="134" t="s">
        <v>374</v>
      </c>
      <c r="E2385" s="135">
        <v>0</v>
      </c>
      <c r="F2385" s="136"/>
      <c r="G2385" s="135">
        <v>0</v>
      </c>
      <c r="H2385" s="136"/>
    </row>
    <row r="2386" spans="1:8" x14ac:dyDescent="0.25">
      <c r="A2386" s="133" t="s">
        <v>7432</v>
      </c>
      <c r="B2386" s="134">
        <v>102983</v>
      </c>
      <c r="C2386" s="126" t="s">
        <v>7507</v>
      </c>
      <c r="D2386" s="134" t="s">
        <v>374</v>
      </c>
      <c r="E2386" s="135">
        <v>0</v>
      </c>
      <c r="F2386" s="136"/>
      <c r="G2386" s="135">
        <v>0</v>
      </c>
      <c r="H2386" s="136"/>
    </row>
    <row r="2387" spans="1:8" x14ac:dyDescent="0.25">
      <c r="A2387" s="133" t="s">
        <v>7432</v>
      </c>
      <c r="B2387" s="134">
        <v>102984</v>
      </c>
      <c r="C2387" s="126" t="s">
        <v>7508</v>
      </c>
      <c r="D2387" s="134" t="s">
        <v>374</v>
      </c>
      <c r="E2387" s="135">
        <v>0</v>
      </c>
      <c r="F2387" s="136"/>
      <c r="G2387" s="135">
        <v>0</v>
      </c>
      <c r="H2387" s="136"/>
    </row>
    <row r="2388" spans="1:8" x14ac:dyDescent="0.25">
      <c r="A2388" s="133" t="s">
        <v>7432</v>
      </c>
      <c r="B2388" s="134">
        <v>102985</v>
      </c>
      <c r="C2388" s="126" t="s">
        <v>839</v>
      </c>
      <c r="D2388" s="134" t="s">
        <v>374</v>
      </c>
      <c r="E2388" s="135">
        <v>14.77</v>
      </c>
      <c r="F2388" s="136">
        <v>0</v>
      </c>
      <c r="G2388" s="135">
        <v>14.92</v>
      </c>
      <c r="H2388" s="136">
        <v>0</v>
      </c>
    </row>
    <row r="2389" spans="1:8" x14ac:dyDescent="0.25">
      <c r="A2389" s="133" t="s">
        <v>7432</v>
      </c>
      <c r="B2389" s="134">
        <v>92956</v>
      </c>
      <c r="C2389" s="126" t="s">
        <v>702</v>
      </c>
      <c r="D2389" s="134" t="s">
        <v>374</v>
      </c>
      <c r="E2389" s="135">
        <v>4.37</v>
      </c>
      <c r="F2389" s="136">
        <v>1</v>
      </c>
      <c r="G2389" s="135">
        <v>4.37</v>
      </c>
      <c r="H2389" s="136">
        <v>0</v>
      </c>
    </row>
    <row r="2390" spans="1:8" x14ac:dyDescent="0.25">
      <c r="A2390" s="133" t="s">
        <v>7432</v>
      </c>
      <c r="B2390" s="134">
        <v>92957</v>
      </c>
      <c r="C2390" s="126" t="s">
        <v>703</v>
      </c>
      <c r="D2390" s="134" t="s">
        <v>374</v>
      </c>
      <c r="E2390" s="135">
        <v>1.01</v>
      </c>
      <c r="F2390" s="136">
        <v>1</v>
      </c>
      <c r="G2390" s="135">
        <v>1.01</v>
      </c>
      <c r="H2390" s="136">
        <v>0</v>
      </c>
    </row>
    <row r="2391" spans="1:8" x14ac:dyDescent="0.25">
      <c r="A2391" s="133" t="s">
        <v>7432</v>
      </c>
      <c r="B2391" s="134">
        <v>92958</v>
      </c>
      <c r="C2391" s="126" t="s">
        <v>704</v>
      </c>
      <c r="D2391" s="134" t="s">
        <v>374</v>
      </c>
      <c r="E2391" s="135">
        <v>4.79</v>
      </c>
      <c r="F2391" s="136">
        <v>1</v>
      </c>
      <c r="G2391" s="135">
        <v>4.79</v>
      </c>
      <c r="H2391" s="136">
        <v>0</v>
      </c>
    </row>
    <row r="2392" spans="1:8" x14ac:dyDescent="0.25">
      <c r="A2392" s="133" t="s">
        <v>7432</v>
      </c>
      <c r="B2392" s="134">
        <v>92959</v>
      </c>
      <c r="C2392" s="126" t="s">
        <v>705</v>
      </c>
      <c r="D2392" s="134" t="s">
        <v>374</v>
      </c>
      <c r="E2392" s="135">
        <v>9.16</v>
      </c>
      <c r="F2392" s="136">
        <v>0</v>
      </c>
      <c r="G2392" s="135">
        <v>9.25</v>
      </c>
      <c r="H2392" s="136">
        <v>0</v>
      </c>
    </row>
    <row r="2393" spans="1:8" x14ac:dyDescent="0.25">
      <c r="A2393" s="133" t="s">
        <v>7432</v>
      </c>
      <c r="B2393" s="134">
        <v>102858</v>
      </c>
      <c r="C2393" s="126" t="s">
        <v>7509</v>
      </c>
      <c r="D2393" s="134" t="s">
        <v>374</v>
      </c>
      <c r="E2393" s="135">
        <v>0</v>
      </c>
      <c r="F2393" s="136"/>
      <c r="G2393" s="135">
        <v>0</v>
      </c>
      <c r="H2393" s="136"/>
    </row>
    <row r="2394" spans="1:8" x14ac:dyDescent="0.25">
      <c r="A2394" s="133" t="s">
        <v>7432</v>
      </c>
      <c r="B2394" s="134">
        <v>102859</v>
      </c>
      <c r="C2394" s="126" t="s">
        <v>7510</v>
      </c>
      <c r="D2394" s="134" t="s">
        <v>374</v>
      </c>
      <c r="E2394" s="135">
        <v>0</v>
      </c>
      <c r="F2394" s="136"/>
      <c r="G2394" s="135">
        <v>0</v>
      </c>
      <c r="H2394" s="136"/>
    </row>
    <row r="2395" spans="1:8" x14ac:dyDescent="0.25">
      <c r="A2395" s="133" t="s">
        <v>7432</v>
      </c>
      <c r="B2395" s="134">
        <v>102860</v>
      </c>
      <c r="C2395" s="126" t="s">
        <v>7511</v>
      </c>
      <c r="D2395" s="134" t="s">
        <v>374</v>
      </c>
      <c r="E2395" s="135">
        <v>0</v>
      </c>
      <c r="F2395" s="136"/>
      <c r="G2395" s="135">
        <v>0</v>
      </c>
      <c r="H2395" s="136"/>
    </row>
    <row r="2396" spans="1:8" x14ac:dyDescent="0.25">
      <c r="A2396" s="133" t="s">
        <v>7432</v>
      </c>
      <c r="B2396" s="134">
        <v>102861</v>
      </c>
      <c r="C2396" s="126" t="s">
        <v>4845</v>
      </c>
      <c r="D2396" s="134" t="s">
        <v>374</v>
      </c>
      <c r="E2396" s="135">
        <v>1.35</v>
      </c>
      <c r="F2396" s="136">
        <v>0</v>
      </c>
      <c r="G2396" s="135">
        <v>0.97</v>
      </c>
      <c r="H2396" s="136">
        <v>0</v>
      </c>
    </row>
    <row r="2397" spans="1:8" x14ac:dyDescent="0.25">
      <c r="A2397" s="133" t="s">
        <v>7432</v>
      </c>
      <c r="B2397" s="134">
        <v>93404</v>
      </c>
      <c r="C2397" s="126" t="s">
        <v>14155</v>
      </c>
      <c r="D2397" s="134" t="s">
        <v>374</v>
      </c>
      <c r="E2397" s="135">
        <v>7.75</v>
      </c>
      <c r="F2397" s="136">
        <v>1</v>
      </c>
      <c r="G2397" s="135">
        <v>7.75</v>
      </c>
      <c r="H2397" s="136">
        <v>0</v>
      </c>
    </row>
    <row r="2398" spans="1:8" x14ac:dyDescent="0.25">
      <c r="A2398" s="133" t="s">
        <v>7432</v>
      </c>
      <c r="B2398" s="134">
        <v>93405</v>
      </c>
      <c r="C2398" s="126" t="s">
        <v>14156</v>
      </c>
      <c r="D2398" s="134" t="s">
        <v>374</v>
      </c>
      <c r="E2398" s="135">
        <v>1.98</v>
      </c>
      <c r="F2398" s="136">
        <v>1</v>
      </c>
      <c r="G2398" s="135">
        <v>1.98</v>
      </c>
      <c r="H2398" s="136">
        <v>0</v>
      </c>
    </row>
    <row r="2399" spans="1:8" x14ac:dyDescent="0.25">
      <c r="A2399" s="133" t="s">
        <v>7432</v>
      </c>
      <c r="B2399" s="134">
        <v>93406</v>
      </c>
      <c r="C2399" s="126" t="s">
        <v>14157</v>
      </c>
      <c r="D2399" s="134" t="s">
        <v>374</v>
      </c>
      <c r="E2399" s="135">
        <v>9.3000000000000007</v>
      </c>
      <c r="F2399" s="136">
        <v>1</v>
      </c>
      <c r="G2399" s="135">
        <v>9.3000000000000007</v>
      </c>
      <c r="H2399" s="136">
        <v>0</v>
      </c>
    </row>
    <row r="2400" spans="1:8" x14ac:dyDescent="0.25">
      <c r="A2400" s="133" t="s">
        <v>7432</v>
      </c>
      <c r="B2400" s="134">
        <v>93407</v>
      </c>
      <c r="C2400" s="126" t="s">
        <v>14158</v>
      </c>
      <c r="D2400" s="134" t="s">
        <v>374</v>
      </c>
      <c r="E2400" s="135">
        <v>46.57</v>
      </c>
      <c r="F2400" s="136">
        <v>0</v>
      </c>
      <c r="G2400" s="135">
        <v>47.04</v>
      </c>
      <c r="H2400" s="136">
        <v>0</v>
      </c>
    </row>
    <row r="2401" spans="1:8" x14ac:dyDescent="0.25">
      <c r="A2401" s="133" t="s">
        <v>7432</v>
      </c>
      <c r="B2401" s="134">
        <v>102936</v>
      </c>
      <c r="C2401" s="126" t="s">
        <v>7512</v>
      </c>
      <c r="D2401" s="134" t="s">
        <v>374</v>
      </c>
      <c r="E2401" s="135">
        <v>0</v>
      </c>
      <c r="F2401" s="136"/>
      <c r="G2401" s="135">
        <v>0</v>
      </c>
      <c r="H2401" s="136"/>
    </row>
    <row r="2402" spans="1:8" x14ac:dyDescent="0.25">
      <c r="A2402" s="133" t="s">
        <v>7432</v>
      </c>
      <c r="B2402" s="134">
        <v>102937</v>
      </c>
      <c r="C2402" s="126" t="s">
        <v>7513</v>
      </c>
      <c r="D2402" s="134" t="s">
        <v>374</v>
      </c>
      <c r="E2402" s="135">
        <v>0</v>
      </c>
      <c r="F2402" s="136"/>
      <c r="G2402" s="135">
        <v>0</v>
      </c>
      <c r="H2402" s="136"/>
    </row>
    <row r="2403" spans="1:8" x14ac:dyDescent="0.25">
      <c r="A2403" s="133" t="s">
        <v>7432</v>
      </c>
      <c r="B2403" s="134">
        <v>102938</v>
      </c>
      <c r="C2403" s="126" t="s">
        <v>7514</v>
      </c>
      <c r="D2403" s="134" t="s">
        <v>374</v>
      </c>
      <c r="E2403" s="135">
        <v>0</v>
      </c>
      <c r="F2403" s="136"/>
      <c r="G2403" s="135">
        <v>0</v>
      </c>
      <c r="H2403" s="136"/>
    </row>
    <row r="2404" spans="1:8" x14ac:dyDescent="0.25">
      <c r="A2404" s="133" t="s">
        <v>7432</v>
      </c>
      <c r="B2404" s="134">
        <v>102939</v>
      </c>
      <c r="C2404" s="126" t="s">
        <v>4850</v>
      </c>
      <c r="D2404" s="134" t="s">
        <v>374</v>
      </c>
      <c r="E2404" s="135">
        <v>10.09</v>
      </c>
      <c r="F2404" s="136">
        <v>0</v>
      </c>
      <c r="G2404" s="135">
        <v>7.29</v>
      </c>
      <c r="H2404" s="136">
        <v>0</v>
      </c>
    </row>
    <row r="2405" spans="1:8" x14ac:dyDescent="0.25">
      <c r="A2405" s="133" t="s">
        <v>7432</v>
      </c>
      <c r="B2405" s="134">
        <v>103159</v>
      </c>
      <c r="C2405" s="126" t="s">
        <v>7515</v>
      </c>
      <c r="D2405" s="134" t="s">
        <v>374</v>
      </c>
      <c r="E2405" s="135">
        <v>0</v>
      </c>
      <c r="F2405" s="136"/>
      <c r="G2405" s="135">
        <v>0</v>
      </c>
      <c r="H2405" s="136"/>
    </row>
    <row r="2406" spans="1:8" x14ac:dyDescent="0.25">
      <c r="A2406" s="133" t="s">
        <v>7432</v>
      </c>
      <c r="B2406" s="134">
        <v>103160</v>
      </c>
      <c r="C2406" s="126" t="s">
        <v>7516</v>
      </c>
      <c r="D2406" s="134" t="s">
        <v>374</v>
      </c>
      <c r="E2406" s="135">
        <v>0</v>
      </c>
      <c r="F2406" s="136"/>
      <c r="G2406" s="135">
        <v>0</v>
      </c>
      <c r="H2406" s="136"/>
    </row>
    <row r="2407" spans="1:8" x14ac:dyDescent="0.25">
      <c r="A2407" s="133" t="s">
        <v>7432</v>
      </c>
      <c r="B2407" s="134">
        <v>103161</v>
      </c>
      <c r="C2407" s="126" t="s">
        <v>7517</v>
      </c>
      <c r="D2407" s="134" t="s">
        <v>374</v>
      </c>
      <c r="E2407" s="135">
        <v>0</v>
      </c>
      <c r="F2407" s="136"/>
      <c r="G2407" s="135">
        <v>0</v>
      </c>
      <c r="H2407" s="136"/>
    </row>
    <row r="2408" spans="1:8" x14ac:dyDescent="0.25">
      <c r="A2408" s="133" t="s">
        <v>7432</v>
      </c>
      <c r="B2408" s="134">
        <v>103162</v>
      </c>
      <c r="C2408" s="126" t="s">
        <v>4855</v>
      </c>
      <c r="D2408" s="134" t="s">
        <v>374</v>
      </c>
      <c r="E2408" s="135">
        <v>0.72</v>
      </c>
      <c r="F2408" s="136">
        <v>0</v>
      </c>
      <c r="G2408" s="135">
        <v>0.52</v>
      </c>
      <c r="H2408" s="136">
        <v>0</v>
      </c>
    </row>
    <row r="2409" spans="1:8" x14ac:dyDescent="0.25">
      <c r="A2409" s="133" t="s">
        <v>7432</v>
      </c>
      <c r="B2409" s="134">
        <v>103153</v>
      </c>
      <c r="C2409" s="126" t="s">
        <v>7518</v>
      </c>
      <c r="D2409" s="134" t="s">
        <v>374</v>
      </c>
      <c r="E2409" s="135">
        <v>0</v>
      </c>
      <c r="F2409" s="136"/>
      <c r="G2409" s="135">
        <v>0</v>
      </c>
      <c r="H2409" s="136"/>
    </row>
    <row r="2410" spans="1:8" x14ac:dyDescent="0.25">
      <c r="A2410" s="133" t="s">
        <v>7432</v>
      </c>
      <c r="B2410" s="134">
        <v>103154</v>
      </c>
      <c r="C2410" s="126" t="s">
        <v>7519</v>
      </c>
      <c r="D2410" s="134" t="s">
        <v>374</v>
      </c>
      <c r="E2410" s="135">
        <v>0</v>
      </c>
      <c r="F2410" s="136"/>
      <c r="G2410" s="135">
        <v>0</v>
      </c>
      <c r="H2410" s="136"/>
    </row>
    <row r="2411" spans="1:8" x14ac:dyDescent="0.25">
      <c r="A2411" s="133" t="s">
        <v>7432</v>
      </c>
      <c r="B2411" s="134">
        <v>103155</v>
      </c>
      <c r="C2411" s="126" t="s">
        <v>7520</v>
      </c>
      <c r="D2411" s="134" t="s">
        <v>374</v>
      </c>
      <c r="E2411" s="135">
        <v>0</v>
      </c>
      <c r="F2411" s="136"/>
      <c r="G2411" s="135">
        <v>0</v>
      </c>
      <c r="H2411" s="136"/>
    </row>
    <row r="2412" spans="1:8" x14ac:dyDescent="0.25">
      <c r="A2412" s="133" t="s">
        <v>7432</v>
      </c>
      <c r="B2412" s="134">
        <v>103156</v>
      </c>
      <c r="C2412" s="126" t="s">
        <v>4854</v>
      </c>
      <c r="D2412" s="134" t="s">
        <v>374</v>
      </c>
      <c r="E2412" s="135">
        <v>2.57</v>
      </c>
      <c r="F2412" s="136">
        <v>0</v>
      </c>
      <c r="G2412" s="135">
        <v>1.85</v>
      </c>
      <c r="H2412" s="136">
        <v>0</v>
      </c>
    </row>
    <row r="2413" spans="1:8" x14ac:dyDescent="0.25">
      <c r="A2413" s="133" t="s">
        <v>7432</v>
      </c>
      <c r="B2413" s="134">
        <v>103171</v>
      </c>
      <c r="C2413" s="126" t="s">
        <v>7521</v>
      </c>
      <c r="D2413" s="134" t="s">
        <v>374</v>
      </c>
      <c r="E2413" s="135">
        <v>0</v>
      </c>
      <c r="F2413" s="136"/>
      <c r="G2413" s="135">
        <v>0</v>
      </c>
      <c r="H2413" s="136"/>
    </row>
    <row r="2414" spans="1:8" x14ac:dyDescent="0.25">
      <c r="A2414" s="133" t="s">
        <v>7432</v>
      </c>
      <c r="B2414" s="134">
        <v>103172</v>
      </c>
      <c r="C2414" s="126" t="s">
        <v>7522</v>
      </c>
      <c r="D2414" s="134" t="s">
        <v>374</v>
      </c>
      <c r="E2414" s="135">
        <v>0</v>
      </c>
      <c r="F2414" s="136"/>
      <c r="G2414" s="135">
        <v>0</v>
      </c>
      <c r="H2414" s="136"/>
    </row>
    <row r="2415" spans="1:8" x14ac:dyDescent="0.25">
      <c r="A2415" s="133" t="s">
        <v>7432</v>
      </c>
      <c r="B2415" s="134">
        <v>103173</v>
      </c>
      <c r="C2415" s="126" t="s">
        <v>7523</v>
      </c>
      <c r="D2415" s="134" t="s">
        <v>374</v>
      </c>
      <c r="E2415" s="135">
        <v>0</v>
      </c>
      <c r="F2415" s="136"/>
      <c r="G2415" s="135">
        <v>0</v>
      </c>
      <c r="H2415" s="136"/>
    </row>
    <row r="2416" spans="1:8" x14ac:dyDescent="0.25">
      <c r="A2416" s="133" t="s">
        <v>7432</v>
      </c>
      <c r="B2416" s="134">
        <v>103174</v>
      </c>
      <c r="C2416" s="126" t="s">
        <v>4857</v>
      </c>
      <c r="D2416" s="134" t="s">
        <v>374</v>
      </c>
      <c r="E2416" s="135">
        <v>2.0499999999999998</v>
      </c>
      <c r="F2416" s="136">
        <v>0</v>
      </c>
      <c r="G2416" s="135">
        <v>1.48</v>
      </c>
      <c r="H2416" s="136">
        <v>0</v>
      </c>
    </row>
    <row r="2417" spans="1:8" x14ac:dyDescent="0.25">
      <c r="A2417" s="133" t="s">
        <v>7432</v>
      </c>
      <c r="B2417" s="134">
        <v>103177</v>
      </c>
      <c r="C2417" s="126" t="s">
        <v>7524</v>
      </c>
      <c r="D2417" s="134" t="s">
        <v>374</v>
      </c>
      <c r="E2417" s="135">
        <v>0</v>
      </c>
      <c r="F2417" s="136"/>
      <c r="G2417" s="135">
        <v>0</v>
      </c>
      <c r="H2417" s="136"/>
    </row>
    <row r="2418" spans="1:8" x14ac:dyDescent="0.25">
      <c r="A2418" s="133" t="s">
        <v>7432</v>
      </c>
      <c r="B2418" s="134">
        <v>103178</v>
      </c>
      <c r="C2418" s="126" t="s">
        <v>7525</v>
      </c>
      <c r="D2418" s="134" t="s">
        <v>374</v>
      </c>
      <c r="E2418" s="135">
        <v>0</v>
      </c>
      <c r="F2418" s="136"/>
      <c r="G2418" s="135">
        <v>0</v>
      </c>
      <c r="H2418" s="136"/>
    </row>
    <row r="2419" spans="1:8" x14ac:dyDescent="0.25">
      <c r="A2419" s="133" t="s">
        <v>7432</v>
      </c>
      <c r="B2419" s="134">
        <v>103179</v>
      </c>
      <c r="C2419" s="126" t="s">
        <v>7526</v>
      </c>
      <c r="D2419" s="134" t="s">
        <v>374</v>
      </c>
      <c r="E2419" s="135">
        <v>0</v>
      </c>
      <c r="F2419" s="136"/>
      <c r="G2419" s="135">
        <v>0</v>
      </c>
      <c r="H2419" s="136"/>
    </row>
    <row r="2420" spans="1:8" x14ac:dyDescent="0.25">
      <c r="A2420" s="133" t="s">
        <v>7432</v>
      </c>
      <c r="B2420" s="134">
        <v>103180</v>
      </c>
      <c r="C2420" s="126" t="s">
        <v>4858</v>
      </c>
      <c r="D2420" s="134" t="s">
        <v>374</v>
      </c>
      <c r="E2420" s="135">
        <v>4.71</v>
      </c>
      <c r="F2420" s="136">
        <v>0</v>
      </c>
      <c r="G2420" s="135">
        <v>3.4</v>
      </c>
      <c r="H2420" s="136">
        <v>0</v>
      </c>
    </row>
    <row r="2421" spans="1:8" x14ac:dyDescent="0.25">
      <c r="A2421" s="133" t="s">
        <v>7432</v>
      </c>
      <c r="B2421" s="134">
        <v>103165</v>
      </c>
      <c r="C2421" s="126" t="s">
        <v>7527</v>
      </c>
      <c r="D2421" s="134" t="s">
        <v>374</v>
      </c>
      <c r="E2421" s="135">
        <v>0</v>
      </c>
      <c r="F2421" s="136"/>
      <c r="G2421" s="135">
        <v>0</v>
      </c>
      <c r="H2421" s="136"/>
    </row>
    <row r="2422" spans="1:8" x14ac:dyDescent="0.25">
      <c r="A2422" s="133" t="s">
        <v>7432</v>
      </c>
      <c r="B2422" s="134">
        <v>103166</v>
      </c>
      <c r="C2422" s="126" t="s">
        <v>7528</v>
      </c>
      <c r="D2422" s="134" t="s">
        <v>374</v>
      </c>
      <c r="E2422" s="135">
        <v>0</v>
      </c>
      <c r="F2422" s="136"/>
      <c r="G2422" s="135">
        <v>0</v>
      </c>
      <c r="H2422" s="136"/>
    </row>
    <row r="2423" spans="1:8" x14ac:dyDescent="0.25">
      <c r="A2423" s="133" t="s">
        <v>7432</v>
      </c>
      <c r="B2423" s="134">
        <v>103167</v>
      </c>
      <c r="C2423" s="126" t="s">
        <v>7529</v>
      </c>
      <c r="D2423" s="134" t="s">
        <v>374</v>
      </c>
      <c r="E2423" s="135">
        <v>0</v>
      </c>
      <c r="F2423" s="136"/>
      <c r="G2423" s="135">
        <v>0</v>
      </c>
      <c r="H2423" s="136"/>
    </row>
    <row r="2424" spans="1:8" x14ac:dyDescent="0.25">
      <c r="A2424" s="133" t="s">
        <v>7432</v>
      </c>
      <c r="B2424" s="134">
        <v>103168</v>
      </c>
      <c r="C2424" s="126" t="s">
        <v>4856</v>
      </c>
      <c r="D2424" s="134" t="s">
        <v>374</v>
      </c>
      <c r="E2424" s="135">
        <v>0.82</v>
      </c>
      <c r="F2424" s="136">
        <v>0</v>
      </c>
      <c r="G2424" s="135">
        <v>0.59</v>
      </c>
      <c r="H2424" s="136">
        <v>0</v>
      </c>
    </row>
    <row r="2425" spans="1:8" x14ac:dyDescent="0.25">
      <c r="A2425" s="133" t="s">
        <v>7432</v>
      </c>
      <c r="B2425" s="134">
        <v>102864</v>
      </c>
      <c r="C2425" s="126" t="s">
        <v>7530</v>
      </c>
      <c r="D2425" s="134" t="s">
        <v>374</v>
      </c>
      <c r="E2425" s="135">
        <v>0</v>
      </c>
      <c r="F2425" s="136"/>
      <c r="G2425" s="135">
        <v>0</v>
      </c>
      <c r="H2425" s="136"/>
    </row>
    <row r="2426" spans="1:8" x14ac:dyDescent="0.25">
      <c r="A2426" s="133" t="s">
        <v>7432</v>
      </c>
      <c r="B2426" s="134">
        <v>102865</v>
      </c>
      <c r="C2426" s="126" t="s">
        <v>7531</v>
      </c>
      <c r="D2426" s="134" t="s">
        <v>374</v>
      </c>
      <c r="E2426" s="135">
        <v>0</v>
      </c>
      <c r="F2426" s="136"/>
      <c r="G2426" s="135">
        <v>0</v>
      </c>
      <c r="H2426" s="136"/>
    </row>
    <row r="2427" spans="1:8" x14ac:dyDescent="0.25">
      <c r="A2427" s="133" t="s">
        <v>7432</v>
      </c>
      <c r="B2427" s="134">
        <v>102866</v>
      </c>
      <c r="C2427" s="126" t="s">
        <v>7532</v>
      </c>
      <c r="D2427" s="134" t="s">
        <v>374</v>
      </c>
      <c r="E2427" s="135">
        <v>0</v>
      </c>
      <c r="F2427" s="136"/>
      <c r="G2427" s="135">
        <v>0</v>
      </c>
      <c r="H2427" s="136"/>
    </row>
    <row r="2428" spans="1:8" x14ac:dyDescent="0.25">
      <c r="A2428" s="133" t="s">
        <v>7432</v>
      </c>
      <c r="B2428" s="134">
        <v>102867</v>
      </c>
      <c r="C2428" s="126" t="s">
        <v>4846</v>
      </c>
      <c r="D2428" s="134" t="s">
        <v>374</v>
      </c>
      <c r="E2428" s="135">
        <v>0.73</v>
      </c>
      <c r="F2428" s="136">
        <v>0</v>
      </c>
      <c r="G2428" s="135">
        <v>0.53</v>
      </c>
      <c r="H2428" s="136">
        <v>0</v>
      </c>
    </row>
    <row r="2429" spans="1:8" x14ac:dyDescent="0.25">
      <c r="A2429" s="133" t="s">
        <v>7432</v>
      </c>
      <c r="B2429" s="134">
        <v>92108</v>
      </c>
      <c r="C2429" s="126" t="s">
        <v>4812</v>
      </c>
      <c r="D2429" s="134" t="s">
        <v>374</v>
      </c>
      <c r="E2429" s="135">
        <v>0.93</v>
      </c>
      <c r="F2429" s="136">
        <v>0</v>
      </c>
      <c r="G2429" s="135">
        <v>0.93</v>
      </c>
      <c r="H2429" s="136">
        <v>0</v>
      </c>
    </row>
    <row r="2430" spans="1:8" x14ac:dyDescent="0.25">
      <c r="A2430" s="133" t="s">
        <v>7432</v>
      </c>
      <c r="B2430" s="134">
        <v>92109</v>
      </c>
      <c r="C2430" s="126" t="s">
        <v>4813</v>
      </c>
      <c r="D2430" s="134" t="s">
        <v>374</v>
      </c>
      <c r="E2430" s="135">
        <v>0.21</v>
      </c>
      <c r="F2430" s="136">
        <v>0</v>
      </c>
      <c r="G2430" s="135">
        <v>0.21</v>
      </c>
      <c r="H2430" s="136">
        <v>0</v>
      </c>
    </row>
    <row r="2431" spans="1:8" x14ac:dyDescent="0.25">
      <c r="A2431" s="133" t="s">
        <v>7432</v>
      </c>
      <c r="B2431" s="134">
        <v>92110</v>
      </c>
      <c r="C2431" s="126" t="s">
        <v>4814</v>
      </c>
      <c r="D2431" s="134" t="s">
        <v>374</v>
      </c>
      <c r="E2431" s="135">
        <v>1.17</v>
      </c>
      <c r="F2431" s="136">
        <v>0</v>
      </c>
      <c r="G2431" s="135">
        <v>1.17</v>
      </c>
      <c r="H2431" s="136">
        <v>0</v>
      </c>
    </row>
    <row r="2432" spans="1:8" x14ac:dyDescent="0.25">
      <c r="A2432" s="133" t="s">
        <v>7432</v>
      </c>
      <c r="B2432" s="134">
        <v>92111</v>
      </c>
      <c r="C2432" s="126" t="s">
        <v>4815</v>
      </c>
      <c r="D2432" s="134" t="s">
        <v>374</v>
      </c>
      <c r="E2432" s="135">
        <v>1.35</v>
      </c>
      <c r="F2432" s="136">
        <v>0</v>
      </c>
      <c r="G2432" s="135">
        <v>0.97</v>
      </c>
      <c r="H2432" s="136">
        <v>0</v>
      </c>
    </row>
    <row r="2433" spans="1:8" x14ac:dyDescent="0.25">
      <c r="A2433" s="133" t="s">
        <v>7432</v>
      </c>
      <c r="B2433" s="134">
        <v>90670</v>
      </c>
      <c r="C2433" s="126" t="s">
        <v>596</v>
      </c>
      <c r="D2433" s="134" t="s">
        <v>374</v>
      </c>
      <c r="E2433" s="135">
        <v>236.24</v>
      </c>
      <c r="F2433" s="136">
        <v>0</v>
      </c>
      <c r="G2433" s="135">
        <v>247.75</v>
      </c>
      <c r="H2433" s="136">
        <v>0</v>
      </c>
    </row>
    <row r="2434" spans="1:8" x14ac:dyDescent="0.25">
      <c r="A2434" s="133" t="s">
        <v>7432</v>
      </c>
      <c r="B2434" s="134">
        <v>90671</v>
      </c>
      <c r="C2434" s="126" t="s">
        <v>597</v>
      </c>
      <c r="D2434" s="134" t="s">
        <v>374</v>
      </c>
      <c r="E2434" s="135">
        <v>63.38</v>
      </c>
      <c r="F2434" s="136">
        <v>0</v>
      </c>
      <c r="G2434" s="135">
        <v>66.47</v>
      </c>
      <c r="H2434" s="136">
        <v>0</v>
      </c>
    </row>
    <row r="2435" spans="1:8" x14ac:dyDescent="0.25">
      <c r="A2435" s="133" t="s">
        <v>7432</v>
      </c>
      <c r="B2435" s="134">
        <v>90672</v>
      </c>
      <c r="C2435" s="126" t="s">
        <v>598</v>
      </c>
      <c r="D2435" s="134" t="s">
        <v>374</v>
      </c>
      <c r="E2435" s="135">
        <v>295.64</v>
      </c>
      <c r="F2435" s="136">
        <v>0</v>
      </c>
      <c r="G2435" s="135">
        <v>310.04000000000002</v>
      </c>
      <c r="H2435" s="136">
        <v>0</v>
      </c>
    </row>
    <row r="2436" spans="1:8" x14ac:dyDescent="0.25">
      <c r="A2436" s="133" t="s">
        <v>7432</v>
      </c>
      <c r="B2436" s="134">
        <v>90673</v>
      </c>
      <c r="C2436" s="126" t="s">
        <v>599</v>
      </c>
      <c r="D2436" s="134" t="s">
        <v>374</v>
      </c>
      <c r="E2436" s="135">
        <v>118.14</v>
      </c>
      <c r="F2436" s="136">
        <v>0</v>
      </c>
      <c r="G2436" s="135">
        <v>119.34</v>
      </c>
      <c r="H2436" s="136">
        <v>0</v>
      </c>
    </row>
    <row r="2437" spans="1:8" x14ac:dyDescent="0.25">
      <c r="A2437" s="133" t="s">
        <v>7432</v>
      </c>
      <c r="B2437" s="134">
        <v>93220</v>
      </c>
      <c r="C2437" s="126" t="s">
        <v>709</v>
      </c>
      <c r="D2437" s="134" t="s">
        <v>374</v>
      </c>
      <c r="E2437" s="135">
        <v>362.24</v>
      </c>
      <c r="F2437" s="136">
        <v>0</v>
      </c>
      <c r="G2437" s="135">
        <v>379.89</v>
      </c>
      <c r="H2437" s="136">
        <v>0</v>
      </c>
    </row>
    <row r="2438" spans="1:8" x14ac:dyDescent="0.25">
      <c r="A2438" s="133" t="s">
        <v>7432</v>
      </c>
      <c r="B2438" s="134">
        <v>93221</v>
      </c>
      <c r="C2438" s="126" t="s">
        <v>710</v>
      </c>
      <c r="D2438" s="134" t="s">
        <v>374</v>
      </c>
      <c r="E2438" s="135">
        <v>97.18</v>
      </c>
      <c r="F2438" s="136">
        <v>0</v>
      </c>
      <c r="G2438" s="135">
        <v>101.92</v>
      </c>
      <c r="H2438" s="136">
        <v>0</v>
      </c>
    </row>
    <row r="2439" spans="1:8" x14ac:dyDescent="0.25">
      <c r="A2439" s="133" t="s">
        <v>7432</v>
      </c>
      <c r="B2439" s="134">
        <v>93222</v>
      </c>
      <c r="C2439" s="126" t="s">
        <v>711</v>
      </c>
      <c r="D2439" s="134" t="s">
        <v>374</v>
      </c>
      <c r="E2439" s="135">
        <v>453.31</v>
      </c>
      <c r="F2439" s="136">
        <v>0</v>
      </c>
      <c r="G2439" s="135">
        <v>475.4</v>
      </c>
      <c r="H2439" s="136">
        <v>0</v>
      </c>
    </row>
    <row r="2440" spans="1:8" x14ac:dyDescent="0.25">
      <c r="A2440" s="133" t="s">
        <v>7432</v>
      </c>
      <c r="B2440" s="134">
        <v>93223</v>
      </c>
      <c r="C2440" s="126" t="s">
        <v>5735</v>
      </c>
      <c r="D2440" s="134" t="s">
        <v>374</v>
      </c>
      <c r="E2440" s="135">
        <v>154.31</v>
      </c>
      <c r="F2440" s="136">
        <v>0</v>
      </c>
      <c r="G2440" s="135">
        <v>155.87</v>
      </c>
      <c r="H2440" s="136">
        <v>0</v>
      </c>
    </row>
    <row r="2441" spans="1:8" x14ac:dyDescent="0.25">
      <c r="A2441" s="133" t="s">
        <v>7432</v>
      </c>
      <c r="B2441" s="134">
        <v>104691</v>
      </c>
      <c r="C2441" s="126" t="s">
        <v>5773</v>
      </c>
      <c r="D2441" s="134" t="s">
        <v>374</v>
      </c>
      <c r="E2441" s="135">
        <v>0.94</v>
      </c>
      <c r="F2441" s="136">
        <v>0</v>
      </c>
      <c r="G2441" s="135">
        <v>0.98</v>
      </c>
      <c r="H2441" s="136">
        <v>0</v>
      </c>
    </row>
    <row r="2442" spans="1:8" x14ac:dyDescent="0.25">
      <c r="A2442" s="133" t="s">
        <v>7432</v>
      </c>
      <c r="B2442" s="134">
        <v>104692</v>
      </c>
      <c r="C2442" s="126" t="s">
        <v>5774</v>
      </c>
      <c r="D2442" s="134" t="s">
        <v>374</v>
      </c>
      <c r="E2442" s="135">
        <v>0.21</v>
      </c>
      <c r="F2442" s="136">
        <v>0</v>
      </c>
      <c r="G2442" s="135">
        <v>0.22</v>
      </c>
      <c r="H2442" s="136">
        <v>0</v>
      </c>
    </row>
    <row r="2443" spans="1:8" x14ac:dyDescent="0.25">
      <c r="A2443" s="133" t="s">
        <v>7432</v>
      </c>
      <c r="B2443" s="134">
        <v>104693</v>
      </c>
      <c r="C2443" s="126" t="s">
        <v>5775</v>
      </c>
      <c r="D2443" s="134" t="s">
        <v>374</v>
      </c>
      <c r="E2443" s="135">
        <v>1.17</v>
      </c>
      <c r="F2443" s="136">
        <v>0</v>
      </c>
      <c r="G2443" s="135">
        <v>1.23</v>
      </c>
      <c r="H2443" s="136">
        <v>0</v>
      </c>
    </row>
    <row r="2444" spans="1:8" x14ac:dyDescent="0.25">
      <c r="A2444" s="133" t="s">
        <v>7432</v>
      </c>
      <c r="B2444" s="134">
        <v>104694</v>
      </c>
      <c r="C2444" s="126" t="s">
        <v>4867</v>
      </c>
      <c r="D2444" s="134" t="s">
        <v>374</v>
      </c>
      <c r="E2444" s="135">
        <v>2.2999999999999998</v>
      </c>
      <c r="F2444" s="136">
        <v>0</v>
      </c>
      <c r="G2444" s="135">
        <v>1.66</v>
      </c>
      <c r="H2444" s="136">
        <v>0</v>
      </c>
    </row>
    <row r="2445" spans="1:8" x14ac:dyDescent="0.25">
      <c r="A2445" s="133" t="s">
        <v>7432</v>
      </c>
      <c r="B2445" s="134">
        <v>90676</v>
      </c>
      <c r="C2445" s="126" t="s">
        <v>600</v>
      </c>
      <c r="D2445" s="134" t="s">
        <v>374</v>
      </c>
      <c r="E2445" s="135">
        <v>96.88</v>
      </c>
      <c r="F2445" s="136">
        <v>0.23860000000000001</v>
      </c>
      <c r="G2445" s="135">
        <v>100.47</v>
      </c>
      <c r="H2445" s="136">
        <v>0</v>
      </c>
    </row>
    <row r="2446" spans="1:8" x14ac:dyDescent="0.25">
      <c r="A2446" s="133" t="s">
        <v>7432</v>
      </c>
      <c r="B2446" s="134">
        <v>91021</v>
      </c>
      <c r="C2446" s="126" t="s">
        <v>626</v>
      </c>
      <c r="D2446" s="134" t="s">
        <v>374</v>
      </c>
      <c r="E2446" s="135">
        <v>11.87</v>
      </c>
      <c r="F2446" s="136">
        <v>0.32429999999999998</v>
      </c>
      <c r="G2446" s="135">
        <v>12.26</v>
      </c>
      <c r="H2446" s="136">
        <v>0</v>
      </c>
    </row>
    <row r="2447" spans="1:8" x14ac:dyDescent="0.25">
      <c r="A2447" s="133" t="s">
        <v>7432</v>
      </c>
      <c r="B2447" s="134">
        <v>90677</v>
      </c>
      <c r="C2447" s="126" t="s">
        <v>601</v>
      </c>
      <c r="D2447" s="134" t="s">
        <v>374</v>
      </c>
      <c r="E2447" s="135">
        <v>29.31</v>
      </c>
      <c r="F2447" s="136">
        <v>0.3251</v>
      </c>
      <c r="G2447" s="135">
        <v>30.28</v>
      </c>
      <c r="H2447" s="136">
        <v>0</v>
      </c>
    </row>
    <row r="2448" spans="1:8" x14ac:dyDescent="0.25">
      <c r="A2448" s="133" t="s">
        <v>7432</v>
      </c>
      <c r="B2448" s="134">
        <v>90678</v>
      </c>
      <c r="C2448" s="126" t="s">
        <v>602</v>
      </c>
      <c r="D2448" s="134" t="s">
        <v>374</v>
      </c>
      <c r="E2448" s="135">
        <v>135.71</v>
      </c>
      <c r="F2448" s="136">
        <v>0.31990000000000002</v>
      </c>
      <c r="G2448" s="135">
        <v>140.21</v>
      </c>
      <c r="H2448" s="136">
        <v>0</v>
      </c>
    </row>
    <row r="2449" spans="1:8" x14ac:dyDescent="0.25">
      <c r="A2449" s="133" t="s">
        <v>7432</v>
      </c>
      <c r="B2449" s="134">
        <v>90679</v>
      </c>
      <c r="C2449" s="126" t="s">
        <v>603</v>
      </c>
      <c r="D2449" s="134" t="s">
        <v>374</v>
      </c>
      <c r="E2449" s="135">
        <v>90.6</v>
      </c>
      <c r="F2449" s="136">
        <v>0</v>
      </c>
      <c r="G2449" s="135">
        <v>91.52</v>
      </c>
      <c r="H2449" s="136">
        <v>0</v>
      </c>
    </row>
    <row r="2450" spans="1:8" x14ac:dyDescent="0.25">
      <c r="A2450" s="133" t="s">
        <v>7432</v>
      </c>
      <c r="B2450" s="134">
        <v>102870</v>
      </c>
      <c r="C2450" s="126" t="s">
        <v>5751</v>
      </c>
      <c r="D2450" s="134" t="s">
        <v>374</v>
      </c>
      <c r="E2450" s="135">
        <v>344.53</v>
      </c>
      <c r="F2450" s="136">
        <v>0</v>
      </c>
      <c r="G2450" s="135">
        <v>361.32</v>
      </c>
      <c r="H2450" s="136">
        <v>0</v>
      </c>
    </row>
    <row r="2451" spans="1:8" x14ac:dyDescent="0.25">
      <c r="A2451" s="133" t="s">
        <v>7432</v>
      </c>
      <c r="B2451" s="134">
        <v>102871</v>
      </c>
      <c r="C2451" s="126" t="s">
        <v>5752</v>
      </c>
      <c r="D2451" s="134" t="s">
        <v>374</v>
      </c>
      <c r="E2451" s="135">
        <v>93.08</v>
      </c>
      <c r="F2451" s="136">
        <v>0</v>
      </c>
      <c r="G2451" s="135">
        <v>97.61</v>
      </c>
      <c r="H2451" s="136">
        <v>0</v>
      </c>
    </row>
    <row r="2452" spans="1:8" x14ac:dyDescent="0.25">
      <c r="A2452" s="133" t="s">
        <v>7432</v>
      </c>
      <c r="B2452" s="134">
        <v>102872</v>
      </c>
      <c r="C2452" s="126" t="s">
        <v>5753</v>
      </c>
      <c r="D2452" s="134" t="s">
        <v>374</v>
      </c>
      <c r="E2452" s="135">
        <v>431.15</v>
      </c>
      <c r="F2452" s="136">
        <v>0</v>
      </c>
      <c r="G2452" s="135">
        <v>452.16</v>
      </c>
      <c r="H2452" s="136">
        <v>0</v>
      </c>
    </row>
    <row r="2453" spans="1:8" x14ac:dyDescent="0.25">
      <c r="A2453" s="133" t="s">
        <v>7432</v>
      </c>
      <c r="B2453" s="134">
        <v>102873</v>
      </c>
      <c r="C2453" s="126" t="s">
        <v>833</v>
      </c>
      <c r="D2453" s="134" t="s">
        <v>374</v>
      </c>
      <c r="E2453" s="135">
        <v>118.14</v>
      </c>
      <c r="F2453" s="136">
        <v>0</v>
      </c>
      <c r="G2453" s="135">
        <v>119.34</v>
      </c>
      <c r="H2453" s="136">
        <v>0</v>
      </c>
    </row>
    <row r="2454" spans="1:8" x14ac:dyDescent="0.25">
      <c r="A2454" s="133" t="s">
        <v>7432</v>
      </c>
      <c r="B2454" s="134">
        <v>102960</v>
      </c>
      <c r="C2454" s="126" t="s">
        <v>5757</v>
      </c>
      <c r="D2454" s="134" t="s">
        <v>374</v>
      </c>
      <c r="E2454" s="135">
        <v>167.21</v>
      </c>
      <c r="F2454" s="136">
        <v>0</v>
      </c>
      <c r="G2454" s="135">
        <v>175.35</v>
      </c>
      <c r="H2454" s="136">
        <v>0</v>
      </c>
    </row>
    <row r="2455" spans="1:8" x14ac:dyDescent="0.25">
      <c r="A2455" s="133" t="s">
        <v>7432</v>
      </c>
      <c r="B2455" s="134">
        <v>102961</v>
      </c>
      <c r="C2455" s="126" t="s">
        <v>5758</v>
      </c>
      <c r="D2455" s="134" t="s">
        <v>374</v>
      </c>
      <c r="E2455" s="135">
        <v>45.17</v>
      </c>
      <c r="F2455" s="136">
        <v>0</v>
      </c>
      <c r="G2455" s="135">
        <v>47.37</v>
      </c>
      <c r="H2455" s="136">
        <v>0</v>
      </c>
    </row>
    <row r="2456" spans="1:8" x14ac:dyDescent="0.25">
      <c r="A2456" s="133" t="s">
        <v>7432</v>
      </c>
      <c r="B2456" s="134">
        <v>102962</v>
      </c>
      <c r="C2456" s="126" t="s">
        <v>5759</v>
      </c>
      <c r="D2456" s="134" t="s">
        <v>374</v>
      </c>
      <c r="E2456" s="135">
        <v>156.85</v>
      </c>
      <c r="F2456" s="136">
        <v>0</v>
      </c>
      <c r="G2456" s="135">
        <v>164.5</v>
      </c>
      <c r="H2456" s="136">
        <v>0</v>
      </c>
    </row>
    <row r="2457" spans="1:8" x14ac:dyDescent="0.25">
      <c r="A2457" s="133" t="s">
        <v>7432</v>
      </c>
      <c r="B2457" s="134">
        <v>102963</v>
      </c>
      <c r="C2457" s="126" t="s">
        <v>838</v>
      </c>
      <c r="D2457" s="134" t="s">
        <v>374</v>
      </c>
      <c r="E2457" s="135">
        <v>83.74</v>
      </c>
      <c r="F2457" s="136">
        <v>0</v>
      </c>
      <c r="G2457" s="135">
        <v>84.59</v>
      </c>
      <c r="H2457" s="136">
        <v>0</v>
      </c>
    </row>
    <row r="2458" spans="1:8" x14ac:dyDescent="0.25">
      <c r="A2458" s="133" t="s">
        <v>7432</v>
      </c>
      <c r="B2458" s="134">
        <v>95698</v>
      </c>
      <c r="C2458" s="126" t="s">
        <v>779</v>
      </c>
      <c r="D2458" s="134" t="s">
        <v>374</v>
      </c>
      <c r="E2458" s="135">
        <v>5.57</v>
      </c>
      <c r="F2458" s="136">
        <v>0</v>
      </c>
      <c r="G2458" s="135">
        <v>4.32</v>
      </c>
      <c r="H2458" s="136">
        <v>0</v>
      </c>
    </row>
    <row r="2459" spans="1:8" x14ac:dyDescent="0.25">
      <c r="A2459" s="133" t="s">
        <v>7432</v>
      </c>
      <c r="B2459" s="134">
        <v>95699</v>
      </c>
      <c r="C2459" s="126" t="s">
        <v>780</v>
      </c>
      <c r="D2459" s="134" t="s">
        <v>374</v>
      </c>
      <c r="E2459" s="135">
        <v>1.29</v>
      </c>
      <c r="F2459" s="136">
        <v>0</v>
      </c>
      <c r="G2459" s="135">
        <v>1</v>
      </c>
      <c r="H2459" s="136">
        <v>0</v>
      </c>
    </row>
    <row r="2460" spans="1:8" x14ac:dyDescent="0.25">
      <c r="A2460" s="133" t="s">
        <v>7432</v>
      </c>
      <c r="B2460" s="134">
        <v>95700</v>
      </c>
      <c r="C2460" s="126" t="s">
        <v>781</v>
      </c>
      <c r="D2460" s="134" t="s">
        <v>374</v>
      </c>
      <c r="E2460" s="135">
        <v>6.97</v>
      </c>
      <c r="F2460" s="136">
        <v>0</v>
      </c>
      <c r="G2460" s="135">
        <v>5.4</v>
      </c>
      <c r="H2460" s="136">
        <v>0</v>
      </c>
    </row>
    <row r="2461" spans="1:8" x14ac:dyDescent="0.25">
      <c r="A2461" s="133" t="s">
        <v>7432</v>
      </c>
      <c r="B2461" s="134">
        <v>95701</v>
      </c>
      <c r="C2461" s="126" t="s">
        <v>782</v>
      </c>
      <c r="D2461" s="134" t="s">
        <v>374</v>
      </c>
      <c r="E2461" s="135">
        <v>3.38</v>
      </c>
      <c r="F2461" s="136">
        <v>0</v>
      </c>
      <c r="G2461" s="135">
        <v>2.44</v>
      </c>
      <c r="H2461" s="136">
        <v>0</v>
      </c>
    </row>
    <row r="2462" spans="1:8" x14ac:dyDescent="0.25">
      <c r="A2462" s="133" t="s">
        <v>7432</v>
      </c>
      <c r="B2462" s="134">
        <v>90621</v>
      </c>
      <c r="C2462" s="126" t="s">
        <v>568</v>
      </c>
      <c r="D2462" s="134" t="s">
        <v>374</v>
      </c>
      <c r="E2462" s="135">
        <v>2.5099999999999998</v>
      </c>
      <c r="F2462" s="136">
        <v>0</v>
      </c>
      <c r="G2462" s="135">
        <v>1.95</v>
      </c>
      <c r="H2462" s="136">
        <v>0</v>
      </c>
    </row>
    <row r="2463" spans="1:8" x14ac:dyDescent="0.25">
      <c r="A2463" s="133" t="s">
        <v>7432</v>
      </c>
      <c r="B2463" s="134">
        <v>90622</v>
      </c>
      <c r="C2463" s="126" t="s">
        <v>569</v>
      </c>
      <c r="D2463" s="134" t="s">
        <v>374</v>
      </c>
      <c r="E2463" s="135">
        <v>0.57999999999999996</v>
      </c>
      <c r="F2463" s="136">
        <v>0</v>
      </c>
      <c r="G2463" s="135">
        <v>0.45</v>
      </c>
      <c r="H2463" s="136">
        <v>0</v>
      </c>
    </row>
    <row r="2464" spans="1:8" x14ac:dyDescent="0.25">
      <c r="A2464" s="133" t="s">
        <v>7432</v>
      </c>
      <c r="B2464" s="134">
        <v>90623</v>
      </c>
      <c r="C2464" s="126" t="s">
        <v>570</v>
      </c>
      <c r="D2464" s="134" t="s">
        <v>374</v>
      </c>
      <c r="E2464" s="135">
        <v>3.14</v>
      </c>
      <c r="F2464" s="136">
        <v>0</v>
      </c>
      <c r="G2464" s="135">
        <v>2.4300000000000002</v>
      </c>
      <c r="H2464" s="136">
        <v>0</v>
      </c>
    </row>
    <row r="2465" spans="1:8" x14ac:dyDescent="0.25">
      <c r="A2465" s="133" t="s">
        <v>7432</v>
      </c>
      <c r="B2465" s="134">
        <v>90624</v>
      </c>
      <c r="C2465" s="126" t="s">
        <v>571</v>
      </c>
      <c r="D2465" s="134" t="s">
        <v>374</v>
      </c>
      <c r="E2465" s="135">
        <v>3.38</v>
      </c>
      <c r="F2465" s="136">
        <v>0</v>
      </c>
      <c r="G2465" s="135">
        <v>2.44</v>
      </c>
      <c r="H2465" s="136">
        <v>0</v>
      </c>
    </row>
    <row r="2466" spans="1:8" x14ac:dyDescent="0.25">
      <c r="A2466" s="133" t="s">
        <v>7432</v>
      </c>
      <c r="B2466" s="134">
        <v>102876</v>
      </c>
      <c r="C2466" s="126" t="s">
        <v>5754</v>
      </c>
      <c r="D2466" s="134" t="s">
        <v>374</v>
      </c>
      <c r="E2466" s="135">
        <v>478.79</v>
      </c>
      <c r="F2466" s="136">
        <v>0</v>
      </c>
      <c r="G2466" s="135">
        <v>502.12</v>
      </c>
      <c r="H2466" s="136">
        <v>0</v>
      </c>
    </row>
    <row r="2467" spans="1:8" x14ac:dyDescent="0.25">
      <c r="A2467" s="133" t="s">
        <v>7432</v>
      </c>
      <c r="B2467" s="134">
        <v>102877</v>
      </c>
      <c r="C2467" s="126" t="s">
        <v>5755</v>
      </c>
      <c r="D2467" s="134" t="s">
        <v>374</v>
      </c>
      <c r="E2467" s="135">
        <v>129.35</v>
      </c>
      <c r="F2467" s="136">
        <v>0</v>
      </c>
      <c r="G2467" s="135">
        <v>135.65</v>
      </c>
      <c r="H2467" s="136">
        <v>0</v>
      </c>
    </row>
    <row r="2468" spans="1:8" x14ac:dyDescent="0.25">
      <c r="A2468" s="133" t="s">
        <v>7432</v>
      </c>
      <c r="B2468" s="134">
        <v>102878</v>
      </c>
      <c r="C2468" s="126" t="s">
        <v>5756</v>
      </c>
      <c r="D2468" s="134" t="s">
        <v>374</v>
      </c>
      <c r="E2468" s="135">
        <v>599.16999999999996</v>
      </c>
      <c r="F2468" s="136">
        <v>0</v>
      </c>
      <c r="G2468" s="135">
        <v>628.36</v>
      </c>
      <c r="H2468" s="136">
        <v>0</v>
      </c>
    </row>
    <row r="2469" spans="1:8" x14ac:dyDescent="0.25">
      <c r="A2469" s="133" t="s">
        <v>7432</v>
      </c>
      <c r="B2469" s="134">
        <v>102879</v>
      </c>
      <c r="C2469" s="126" t="s">
        <v>834</v>
      </c>
      <c r="D2469" s="134" t="s">
        <v>374</v>
      </c>
      <c r="E2469" s="135">
        <v>177.3</v>
      </c>
      <c r="F2469" s="136">
        <v>0</v>
      </c>
      <c r="G2469" s="135">
        <v>179.1</v>
      </c>
      <c r="H2469" s="136">
        <v>0</v>
      </c>
    </row>
    <row r="2470" spans="1:8" x14ac:dyDescent="0.25">
      <c r="A2470" s="133" t="s">
        <v>7432</v>
      </c>
      <c r="B2470" s="134">
        <v>103220</v>
      </c>
      <c r="C2470" s="126" t="s">
        <v>5763</v>
      </c>
      <c r="D2470" s="134" t="s">
        <v>374</v>
      </c>
      <c r="E2470" s="135">
        <v>146.41999999999999</v>
      </c>
      <c r="F2470" s="136">
        <v>0</v>
      </c>
      <c r="G2470" s="135">
        <v>153.56</v>
      </c>
      <c r="H2470" s="136">
        <v>0</v>
      </c>
    </row>
    <row r="2471" spans="1:8" x14ac:dyDescent="0.25">
      <c r="A2471" s="133" t="s">
        <v>7432</v>
      </c>
      <c r="B2471" s="134">
        <v>103221</v>
      </c>
      <c r="C2471" s="126" t="s">
        <v>5764</v>
      </c>
      <c r="D2471" s="134" t="s">
        <v>374</v>
      </c>
      <c r="E2471" s="135">
        <v>39.56</v>
      </c>
      <c r="F2471" s="136">
        <v>0</v>
      </c>
      <c r="G2471" s="135">
        <v>41.48</v>
      </c>
      <c r="H2471" s="136">
        <v>0</v>
      </c>
    </row>
    <row r="2472" spans="1:8" x14ac:dyDescent="0.25">
      <c r="A2472" s="133" t="s">
        <v>7432</v>
      </c>
      <c r="B2472" s="134">
        <v>103222</v>
      </c>
      <c r="C2472" s="126" t="s">
        <v>5765</v>
      </c>
      <c r="D2472" s="134" t="s">
        <v>374</v>
      </c>
      <c r="E2472" s="135">
        <v>183.24</v>
      </c>
      <c r="F2472" s="136">
        <v>0</v>
      </c>
      <c r="G2472" s="135">
        <v>192.16</v>
      </c>
      <c r="H2472" s="136">
        <v>0</v>
      </c>
    </row>
    <row r="2473" spans="1:8" x14ac:dyDescent="0.25">
      <c r="A2473" s="133" t="s">
        <v>7432</v>
      </c>
      <c r="B2473" s="134">
        <v>103223</v>
      </c>
      <c r="C2473" s="126" t="s">
        <v>4859</v>
      </c>
      <c r="D2473" s="134" t="s">
        <v>374</v>
      </c>
      <c r="E2473" s="135">
        <v>34.630000000000003</v>
      </c>
      <c r="F2473" s="136">
        <v>0</v>
      </c>
      <c r="G2473" s="135">
        <v>34.979999999999997</v>
      </c>
      <c r="H2473" s="136">
        <v>0</v>
      </c>
    </row>
    <row r="2474" spans="1:8" x14ac:dyDescent="0.25">
      <c r="A2474" s="133" t="s">
        <v>7432</v>
      </c>
      <c r="B2474" s="134">
        <v>103232</v>
      </c>
      <c r="C2474" s="126" t="s">
        <v>5769</v>
      </c>
      <c r="D2474" s="134" t="s">
        <v>374</v>
      </c>
      <c r="E2474" s="135">
        <v>459.39</v>
      </c>
      <c r="F2474" s="136">
        <v>0</v>
      </c>
      <c r="G2474" s="135">
        <v>481.77</v>
      </c>
      <c r="H2474" s="136">
        <v>0</v>
      </c>
    </row>
    <row r="2475" spans="1:8" x14ac:dyDescent="0.25">
      <c r="A2475" s="133" t="s">
        <v>7432</v>
      </c>
      <c r="B2475" s="134">
        <v>103233</v>
      </c>
      <c r="C2475" s="126" t="s">
        <v>5770</v>
      </c>
      <c r="D2475" s="134" t="s">
        <v>374</v>
      </c>
      <c r="E2475" s="135">
        <v>124.11</v>
      </c>
      <c r="F2475" s="136">
        <v>0</v>
      </c>
      <c r="G2475" s="135">
        <v>130.16</v>
      </c>
      <c r="H2475" s="136">
        <v>0</v>
      </c>
    </row>
    <row r="2476" spans="1:8" x14ac:dyDescent="0.25">
      <c r="A2476" s="133" t="s">
        <v>7432</v>
      </c>
      <c r="B2476" s="134">
        <v>103234</v>
      </c>
      <c r="C2476" s="126" t="s">
        <v>5771</v>
      </c>
      <c r="D2476" s="134" t="s">
        <v>374</v>
      </c>
      <c r="E2476" s="135">
        <v>603.33000000000004</v>
      </c>
      <c r="F2476" s="136">
        <v>0</v>
      </c>
      <c r="G2476" s="135">
        <v>632.72</v>
      </c>
      <c r="H2476" s="136">
        <v>0</v>
      </c>
    </row>
    <row r="2477" spans="1:8" x14ac:dyDescent="0.25">
      <c r="A2477" s="133" t="s">
        <v>7432</v>
      </c>
      <c r="B2477" s="134">
        <v>103235</v>
      </c>
      <c r="C2477" s="126" t="s">
        <v>4861</v>
      </c>
      <c r="D2477" s="134" t="s">
        <v>374</v>
      </c>
      <c r="E2477" s="135">
        <v>101.4</v>
      </c>
      <c r="F2477" s="136">
        <v>0</v>
      </c>
      <c r="G2477" s="135">
        <v>102.43</v>
      </c>
      <c r="H2477" s="136">
        <v>0</v>
      </c>
    </row>
    <row r="2478" spans="1:8" x14ac:dyDescent="0.25">
      <c r="A2478" s="133" t="s">
        <v>7432</v>
      </c>
      <c r="B2478" s="134">
        <v>103228</v>
      </c>
      <c r="C2478" s="126" t="s">
        <v>5768</v>
      </c>
      <c r="D2478" s="134" t="s">
        <v>374</v>
      </c>
      <c r="E2478" s="135">
        <v>420.38</v>
      </c>
      <c r="F2478" s="136">
        <v>0</v>
      </c>
      <c r="G2478" s="135">
        <v>440.86</v>
      </c>
      <c r="H2478" s="136">
        <v>0</v>
      </c>
    </row>
    <row r="2479" spans="1:8" x14ac:dyDescent="0.25">
      <c r="A2479" s="133" t="s">
        <v>7432</v>
      </c>
      <c r="B2479" s="134">
        <v>103226</v>
      </c>
      <c r="C2479" s="126" t="s">
        <v>5766</v>
      </c>
      <c r="D2479" s="134" t="s">
        <v>374</v>
      </c>
      <c r="E2479" s="135">
        <v>335.93</v>
      </c>
      <c r="F2479" s="136">
        <v>0</v>
      </c>
      <c r="G2479" s="135">
        <v>352.29</v>
      </c>
      <c r="H2479" s="136">
        <v>0</v>
      </c>
    </row>
    <row r="2480" spans="1:8" x14ac:dyDescent="0.25">
      <c r="A2480" s="133" t="s">
        <v>7432</v>
      </c>
      <c r="B2480" s="134">
        <v>103227</v>
      </c>
      <c r="C2480" s="126" t="s">
        <v>5767</v>
      </c>
      <c r="D2480" s="134" t="s">
        <v>374</v>
      </c>
      <c r="E2480" s="135">
        <v>90.75</v>
      </c>
      <c r="F2480" s="136">
        <v>0</v>
      </c>
      <c r="G2480" s="135">
        <v>95.17</v>
      </c>
      <c r="H2480" s="136">
        <v>0</v>
      </c>
    </row>
    <row r="2481" spans="1:8" x14ac:dyDescent="0.25">
      <c r="A2481" s="133" t="s">
        <v>7432</v>
      </c>
      <c r="B2481" s="134">
        <v>103229</v>
      </c>
      <c r="C2481" s="126" t="s">
        <v>4860</v>
      </c>
      <c r="D2481" s="134" t="s">
        <v>374</v>
      </c>
      <c r="E2481" s="135">
        <v>85.99</v>
      </c>
      <c r="F2481" s="136">
        <v>0</v>
      </c>
      <c r="G2481" s="135">
        <v>86.86</v>
      </c>
      <c r="H2481" s="136">
        <v>0</v>
      </c>
    </row>
    <row r="2482" spans="1:8" x14ac:dyDescent="0.25">
      <c r="A2482" s="133" t="s">
        <v>7432</v>
      </c>
      <c r="B2482" s="134">
        <v>95617</v>
      </c>
      <c r="C2482" s="126" t="s">
        <v>772</v>
      </c>
      <c r="D2482" s="134" t="s">
        <v>374</v>
      </c>
      <c r="E2482" s="135">
        <v>1.37</v>
      </c>
      <c r="F2482" s="136">
        <v>0</v>
      </c>
      <c r="G2482" s="135">
        <v>1.06</v>
      </c>
      <c r="H2482" s="136">
        <v>0</v>
      </c>
    </row>
    <row r="2483" spans="1:8" x14ac:dyDescent="0.25">
      <c r="A2483" s="133" t="s">
        <v>7432</v>
      </c>
      <c r="B2483" s="134">
        <v>95618</v>
      </c>
      <c r="C2483" s="126" t="s">
        <v>773</v>
      </c>
      <c r="D2483" s="134" t="s">
        <v>374</v>
      </c>
      <c r="E2483" s="135">
        <v>0.31</v>
      </c>
      <c r="F2483" s="136">
        <v>0</v>
      </c>
      <c r="G2483" s="135">
        <v>0.24</v>
      </c>
      <c r="H2483" s="136">
        <v>0</v>
      </c>
    </row>
    <row r="2484" spans="1:8" x14ac:dyDescent="0.25">
      <c r="A2484" s="133" t="s">
        <v>7432</v>
      </c>
      <c r="B2484" s="134">
        <v>95619</v>
      </c>
      <c r="C2484" s="126" t="s">
        <v>774</v>
      </c>
      <c r="D2484" s="134" t="s">
        <v>374</v>
      </c>
      <c r="E2484" s="135">
        <v>1.72</v>
      </c>
      <c r="F2484" s="136">
        <v>0</v>
      </c>
      <c r="G2484" s="135">
        <v>1.33</v>
      </c>
      <c r="H2484" s="136">
        <v>0</v>
      </c>
    </row>
    <row r="2485" spans="1:8" x14ac:dyDescent="0.25">
      <c r="A2485" s="133" t="s">
        <v>7432</v>
      </c>
      <c r="B2485" s="134">
        <v>102972</v>
      </c>
      <c r="C2485" s="126" t="s">
        <v>5760</v>
      </c>
      <c r="D2485" s="134" t="s">
        <v>374</v>
      </c>
      <c r="E2485" s="135">
        <v>89.24</v>
      </c>
      <c r="F2485" s="136">
        <v>0</v>
      </c>
      <c r="G2485" s="135">
        <v>93.59</v>
      </c>
      <c r="H2485" s="136">
        <v>0</v>
      </c>
    </row>
    <row r="2486" spans="1:8" x14ac:dyDescent="0.25">
      <c r="A2486" s="133" t="s">
        <v>7432</v>
      </c>
      <c r="B2486" s="134">
        <v>102973</v>
      </c>
      <c r="C2486" s="126" t="s">
        <v>5761</v>
      </c>
      <c r="D2486" s="134" t="s">
        <v>374</v>
      </c>
      <c r="E2486" s="135">
        <v>24.78</v>
      </c>
      <c r="F2486" s="136">
        <v>0</v>
      </c>
      <c r="G2486" s="135">
        <v>25.98</v>
      </c>
      <c r="H2486" s="136">
        <v>0</v>
      </c>
    </row>
    <row r="2487" spans="1:8" x14ac:dyDescent="0.25">
      <c r="A2487" s="133" t="s">
        <v>7432</v>
      </c>
      <c r="B2487" s="134">
        <v>102974</v>
      </c>
      <c r="C2487" s="126" t="s">
        <v>5762</v>
      </c>
      <c r="D2487" s="134" t="s">
        <v>374</v>
      </c>
      <c r="E2487" s="135">
        <v>83.72</v>
      </c>
      <c r="F2487" s="136">
        <v>0</v>
      </c>
      <c r="G2487" s="135">
        <v>87.8</v>
      </c>
      <c r="H2487" s="136">
        <v>0</v>
      </c>
    </row>
    <row r="2488" spans="1:8" x14ac:dyDescent="0.25">
      <c r="A2488" s="133" t="s">
        <v>7432</v>
      </c>
      <c r="B2488" s="134">
        <v>96301</v>
      </c>
      <c r="C2488" s="126" t="s">
        <v>816</v>
      </c>
      <c r="D2488" s="134" t="s">
        <v>374</v>
      </c>
      <c r="E2488" s="135">
        <v>48.52</v>
      </c>
      <c r="F2488" s="136">
        <v>0</v>
      </c>
      <c r="G2488" s="135">
        <v>49.01</v>
      </c>
      <c r="H2488" s="136">
        <v>0</v>
      </c>
    </row>
    <row r="2489" spans="1:8" x14ac:dyDescent="0.25">
      <c r="A2489" s="133" t="s">
        <v>7432</v>
      </c>
      <c r="B2489" s="134">
        <v>90627</v>
      </c>
      <c r="C2489" s="126" t="s">
        <v>572</v>
      </c>
      <c r="D2489" s="134" t="s">
        <v>374</v>
      </c>
      <c r="E2489" s="135">
        <v>52.36</v>
      </c>
      <c r="F2489" s="136">
        <v>0</v>
      </c>
      <c r="G2489" s="135">
        <v>54.91</v>
      </c>
      <c r="H2489" s="136">
        <v>0</v>
      </c>
    </row>
    <row r="2490" spans="1:8" x14ac:dyDescent="0.25">
      <c r="A2490" s="133" t="s">
        <v>7432</v>
      </c>
      <c r="B2490" s="134">
        <v>90628</v>
      </c>
      <c r="C2490" s="126" t="s">
        <v>573</v>
      </c>
      <c r="D2490" s="134" t="s">
        <v>374</v>
      </c>
      <c r="E2490" s="135">
        <v>14.05</v>
      </c>
      <c r="F2490" s="136">
        <v>0</v>
      </c>
      <c r="G2490" s="135">
        <v>14.73</v>
      </c>
      <c r="H2490" s="136">
        <v>0</v>
      </c>
    </row>
    <row r="2491" spans="1:8" x14ac:dyDescent="0.25">
      <c r="A2491" s="133" t="s">
        <v>7432</v>
      </c>
      <c r="B2491" s="134">
        <v>90629</v>
      </c>
      <c r="C2491" s="126" t="s">
        <v>574</v>
      </c>
      <c r="D2491" s="134" t="s">
        <v>374</v>
      </c>
      <c r="E2491" s="135">
        <v>65.53</v>
      </c>
      <c r="F2491" s="136">
        <v>0</v>
      </c>
      <c r="G2491" s="135">
        <v>68.72</v>
      </c>
      <c r="H2491" s="136">
        <v>0</v>
      </c>
    </row>
    <row r="2492" spans="1:8" x14ac:dyDescent="0.25">
      <c r="A2492" s="133" t="s">
        <v>7432</v>
      </c>
      <c r="B2492" s="134">
        <v>90630</v>
      </c>
      <c r="C2492" s="126" t="s">
        <v>575</v>
      </c>
      <c r="D2492" s="134" t="s">
        <v>374</v>
      </c>
      <c r="E2492" s="135">
        <v>1.6</v>
      </c>
      <c r="F2492" s="136">
        <v>0</v>
      </c>
      <c r="G2492" s="135">
        <v>1.1599999999999999</v>
      </c>
      <c r="H2492" s="136">
        <v>0</v>
      </c>
    </row>
    <row r="2493" spans="1:8" x14ac:dyDescent="0.25">
      <c r="A2493" s="133" t="s">
        <v>7432</v>
      </c>
      <c r="B2493" s="134">
        <v>95704</v>
      </c>
      <c r="C2493" s="126" t="s">
        <v>5739</v>
      </c>
      <c r="D2493" s="134" t="s">
        <v>374</v>
      </c>
      <c r="E2493" s="135">
        <v>52.88</v>
      </c>
      <c r="F2493" s="136">
        <v>0</v>
      </c>
      <c r="G2493" s="135">
        <v>55.45</v>
      </c>
      <c r="H2493" s="136">
        <v>0</v>
      </c>
    </row>
    <row r="2494" spans="1:8" x14ac:dyDescent="0.25">
      <c r="A2494" s="133" t="s">
        <v>7432</v>
      </c>
      <c r="B2494" s="134">
        <v>95705</v>
      </c>
      <c r="C2494" s="126" t="s">
        <v>5740</v>
      </c>
      <c r="D2494" s="134" t="s">
        <v>374</v>
      </c>
      <c r="E2494" s="135">
        <v>14.18</v>
      </c>
      <c r="F2494" s="136">
        <v>0</v>
      </c>
      <c r="G2494" s="135">
        <v>14.87</v>
      </c>
      <c r="H2494" s="136">
        <v>0</v>
      </c>
    </row>
    <row r="2495" spans="1:8" x14ac:dyDescent="0.25">
      <c r="A2495" s="133" t="s">
        <v>7432</v>
      </c>
      <c r="B2495" s="134">
        <v>95706</v>
      </c>
      <c r="C2495" s="126" t="s">
        <v>5741</v>
      </c>
      <c r="D2495" s="134" t="s">
        <v>374</v>
      </c>
      <c r="E2495" s="135">
        <v>66.17</v>
      </c>
      <c r="F2495" s="136">
        <v>0</v>
      </c>
      <c r="G2495" s="135">
        <v>69.39</v>
      </c>
      <c r="H2495" s="136">
        <v>0</v>
      </c>
    </row>
    <row r="2496" spans="1:8" x14ac:dyDescent="0.25">
      <c r="A2496" s="133" t="s">
        <v>7432</v>
      </c>
      <c r="B2496" s="134">
        <v>95707</v>
      </c>
      <c r="C2496" s="126" t="s">
        <v>5742</v>
      </c>
      <c r="D2496" s="134" t="s">
        <v>374</v>
      </c>
      <c r="E2496" s="135">
        <v>4.42</v>
      </c>
      <c r="F2496" s="136">
        <v>0</v>
      </c>
      <c r="G2496" s="135">
        <v>3.19</v>
      </c>
      <c r="H2496" s="136">
        <v>0</v>
      </c>
    </row>
    <row r="2497" spans="1:8" x14ac:dyDescent="0.25">
      <c r="A2497" s="133" t="s">
        <v>7432</v>
      </c>
      <c r="B2497" s="134">
        <v>91273</v>
      </c>
      <c r="C2497" s="126" t="s">
        <v>632</v>
      </c>
      <c r="D2497" s="134" t="s">
        <v>374</v>
      </c>
      <c r="E2497" s="135">
        <v>0.52</v>
      </c>
      <c r="F2497" s="136">
        <v>0</v>
      </c>
      <c r="G2497" s="135">
        <v>0.57999999999999996</v>
      </c>
      <c r="H2497" s="136">
        <v>0</v>
      </c>
    </row>
    <row r="2498" spans="1:8" x14ac:dyDescent="0.25">
      <c r="A2498" s="133" t="s">
        <v>7432</v>
      </c>
      <c r="B2498" s="134">
        <v>91274</v>
      </c>
      <c r="C2498" s="126" t="s">
        <v>633</v>
      </c>
      <c r="D2498" s="134" t="s">
        <v>374</v>
      </c>
      <c r="E2498" s="135">
        <v>0.14000000000000001</v>
      </c>
      <c r="F2498" s="136">
        <v>0</v>
      </c>
      <c r="G2498" s="135">
        <v>0.15</v>
      </c>
      <c r="H2498" s="136">
        <v>0</v>
      </c>
    </row>
    <row r="2499" spans="1:8" x14ac:dyDescent="0.25">
      <c r="A2499" s="133" t="s">
        <v>7432</v>
      </c>
      <c r="B2499" s="134">
        <v>91275</v>
      </c>
      <c r="C2499" s="126" t="s">
        <v>634</v>
      </c>
      <c r="D2499" s="134" t="s">
        <v>374</v>
      </c>
      <c r="E2499" s="135">
        <v>0.65</v>
      </c>
      <c r="F2499" s="136">
        <v>0</v>
      </c>
      <c r="G2499" s="135">
        <v>0.72</v>
      </c>
      <c r="H2499" s="136">
        <v>0</v>
      </c>
    </row>
    <row r="2500" spans="1:8" x14ac:dyDescent="0.25">
      <c r="A2500" s="133" t="s">
        <v>7432</v>
      </c>
      <c r="B2500" s="134">
        <v>91276</v>
      </c>
      <c r="C2500" s="126" t="s">
        <v>635</v>
      </c>
      <c r="D2500" s="134" t="s">
        <v>374</v>
      </c>
      <c r="E2500" s="135">
        <v>8.56</v>
      </c>
      <c r="F2500" s="136">
        <v>0</v>
      </c>
      <c r="G2500" s="135">
        <v>8.7200000000000006</v>
      </c>
      <c r="H2500" s="136">
        <v>0</v>
      </c>
    </row>
    <row r="2501" spans="1:8" x14ac:dyDescent="0.25">
      <c r="A2501" s="133" t="s">
        <v>7432</v>
      </c>
      <c r="B2501" s="134">
        <v>102882</v>
      </c>
      <c r="C2501" s="126" t="s">
        <v>7533</v>
      </c>
      <c r="D2501" s="134" t="s">
        <v>374</v>
      </c>
      <c r="E2501" s="135">
        <v>0</v>
      </c>
      <c r="F2501" s="136"/>
      <c r="G2501" s="135">
        <v>0</v>
      </c>
      <c r="H2501" s="136"/>
    </row>
    <row r="2502" spans="1:8" x14ac:dyDescent="0.25">
      <c r="A2502" s="133" t="s">
        <v>7432</v>
      </c>
      <c r="B2502" s="134">
        <v>102883</v>
      </c>
      <c r="C2502" s="126" t="s">
        <v>7534</v>
      </c>
      <c r="D2502" s="134" t="s">
        <v>374</v>
      </c>
      <c r="E2502" s="135">
        <v>0</v>
      </c>
      <c r="F2502" s="136"/>
      <c r="G2502" s="135">
        <v>0</v>
      </c>
      <c r="H2502" s="136"/>
    </row>
    <row r="2503" spans="1:8" x14ac:dyDescent="0.25">
      <c r="A2503" s="133" t="s">
        <v>7432</v>
      </c>
      <c r="B2503" s="134">
        <v>102884</v>
      </c>
      <c r="C2503" s="126" t="s">
        <v>7535</v>
      </c>
      <c r="D2503" s="134" t="s">
        <v>374</v>
      </c>
      <c r="E2503" s="135">
        <v>0</v>
      </c>
      <c r="F2503" s="136"/>
      <c r="G2503" s="135">
        <v>0</v>
      </c>
      <c r="H2503" s="136"/>
    </row>
    <row r="2504" spans="1:8" x14ac:dyDescent="0.25">
      <c r="A2504" s="133" t="s">
        <v>7432</v>
      </c>
      <c r="B2504" s="134">
        <v>102885</v>
      </c>
      <c r="C2504" s="126" t="s">
        <v>835</v>
      </c>
      <c r="D2504" s="134" t="s">
        <v>374</v>
      </c>
      <c r="E2504" s="135">
        <v>1.38</v>
      </c>
      <c r="F2504" s="136">
        <v>0</v>
      </c>
      <c r="G2504" s="135">
        <v>0.99</v>
      </c>
      <c r="H2504" s="136">
        <v>0</v>
      </c>
    </row>
    <row r="2505" spans="1:8" x14ac:dyDescent="0.25">
      <c r="A2505" s="133" t="s">
        <v>7432</v>
      </c>
      <c r="B2505" s="134">
        <v>95272</v>
      </c>
      <c r="C2505" s="126" t="s">
        <v>4832</v>
      </c>
      <c r="D2505" s="134" t="s">
        <v>374</v>
      </c>
      <c r="E2505" s="135">
        <v>0.61</v>
      </c>
      <c r="F2505" s="136">
        <v>1</v>
      </c>
      <c r="G2505" s="135">
        <v>0.61</v>
      </c>
      <c r="H2505" s="136">
        <v>0</v>
      </c>
    </row>
    <row r="2506" spans="1:8" x14ac:dyDescent="0.25">
      <c r="A2506" s="133" t="s">
        <v>7432</v>
      </c>
      <c r="B2506" s="134">
        <v>95273</v>
      </c>
      <c r="C2506" s="126" t="s">
        <v>4833</v>
      </c>
      <c r="D2506" s="134" t="s">
        <v>374</v>
      </c>
      <c r="E2506" s="135">
        <v>0.14000000000000001</v>
      </c>
      <c r="F2506" s="136">
        <v>1</v>
      </c>
      <c r="G2506" s="135">
        <v>0.14000000000000001</v>
      </c>
      <c r="H2506" s="136">
        <v>0</v>
      </c>
    </row>
    <row r="2507" spans="1:8" x14ac:dyDescent="0.25">
      <c r="A2507" s="133" t="s">
        <v>7432</v>
      </c>
      <c r="B2507" s="134">
        <v>95274</v>
      </c>
      <c r="C2507" s="126" t="s">
        <v>4834</v>
      </c>
      <c r="D2507" s="134" t="s">
        <v>374</v>
      </c>
      <c r="E2507" s="135">
        <v>0.47</v>
      </c>
      <c r="F2507" s="136">
        <v>1</v>
      </c>
      <c r="G2507" s="135">
        <v>0.47</v>
      </c>
      <c r="H2507" s="136">
        <v>0</v>
      </c>
    </row>
    <row r="2508" spans="1:8" x14ac:dyDescent="0.25">
      <c r="A2508" s="133" t="s">
        <v>7432</v>
      </c>
      <c r="B2508" s="134">
        <v>95275</v>
      </c>
      <c r="C2508" s="126" t="s">
        <v>4835</v>
      </c>
      <c r="D2508" s="134" t="s">
        <v>374</v>
      </c>
      <c r="E2508" s="135">
        <v>2.74</v>
      </c>
      <c r="F2508" s="136">
        <v>0</v>
      </c>
      <c r="G2508" s="135">
        <v>1.98</v>
      </c>
      <c r="H2508" s="136">
        <v>0</v>
      </c>
    </row>
    <row r="2509" spans="1:8" x14ac:dyDescent="0.25">
      <c r="A2509" s="133" t="s">
        <v>7432</v>
      </c>
      <c r="B2509" s="134">
        <v>88419</v>
      </c>
      <c r="C2509" s="126" t="s">
        <v>471</v>
      </c>
      <c r="D2509" s="134" t="s">
        <v>374</v>
      </c>
      <c r="E2509" s="135">
        <v>5.2</v>
      </c>
      <c r="F2509" s="136">
        <v>0</v>
      </c>
      <c r="G2509" s="135">
        <v>5.2</v>
      </c>
      <c r="H2509" s="136">
        <v>0</v>
      </c>
    </row>
    <row r="2510" spans="1:8" x14ac:dyDescent="0.25">
      <c r="A2510" s="133" t="s">
        <v>7432</v>
      </c>
      <c r="B2510" s="134">
        <v>88422</v>
      </c>
      <c r="C2510" s="126" t="s">
        <v>472</v>
      </c>
      <c r="D2510" s="134" t="s">
        <v>374</v>
      </c>
      <c r="E2510" s="135">
        <v>1.2</v>
      </c>
      <c r="F2510" s="136">
        <v>0</v>
      </c>
      <c r="G2510" s="135">
        <v>1.2</v>
      </c>
      <c r="H2510" s="136">
        <v>0</v>
      </c>
    </row>
    <row r="2511" spans="1:8" x14ac:dyDescent="0.25">
      <c r="A2511" s="133" t="s">
        <v>7432</v>
      </c>
      <c r="B2511" s="134">
        <v>88425</v>
      </c>
      <c r="C2511" s="126" t="s">
        <v>473</v>
      </c>
      <c r="D2511" s="134" t="s">
        <v>374</v>
      </c>
      <c r="E2511" s="135">
        <v>6.5</v>
      </c>
      <c r="F2511" s="136">
        <v>0</v>
      </c>
      <c r="G2511" s="135">
        <v>6.5</v>
      </c>
      <c r="H2511" s="136">
        <v>0</v>
      </c>
    </row>
    <row r="2512" spans="1:8" x14ac:dyDescent="0.25">
      <c r="A2512" s="133" t="s">
        <v>7432</v>
      </c>
      <c r="B2512" s="134">
        <v>88427</v>
      </c>
      <c r="C2512" s="126" t="s">
        <v>474</v>
      </c>
      <c r="D2512" s="134" t="s">
        <v>374</v>
      </c>
      <c r="E2512" s="135">
        <v>1.1399999999999999</v>
      </c>
      <c r="F2512" s="136">
        <v>0</v>
      </c>
      <c r="G2512" s="135">
        <v>0.82</v>
      </c>
      <c r="H2512" s="136">
        <v>0</v>
      </c>
    </row>
    <row r="2513" spans="1:8" x14ac:dyDescent="0.25">
      <c r="A2513" s="133" t="s">
        <v>7432</v>
      </c>
      <c r="B2513" s="134">
        <v>88434</v>
      </c>
      <c r="C2513" s="126" t="s">
        <v>475</v>
      </c>
      <c r="D2513" s="134" t="s">
        <v>374</v>
      </c>
      <c r="E2513" s="135">
        <v>6.9</v>
      </c>
      <c r="F2513" s="136">
        <v>0</v>
      </c>
      <c r="G2513" s="135">
        <v>6.9</v>
      </c>
      <c r="H2513" s="136">
        <v>0</v>
      </c>
    </row>
    <row r="2514" spans="1:8" x14ac:dyDescent="0.25">
      <c r="A2514" s="133" t="s">
        <v>7432</v>
      </c>
      <c r="B2514" s="134">
        <v>88435</v>
      </c>
      <c r="C2514" s="126" t="s">
        <v>476</v>
      </c>
      <c r="D2514" s="134" t="s">
        <v>374</v>
      </c>
      <c r="E2514" s="135">
        <v>1.59</v>
      </c>
      <c r="F2514" s="136">
        <v>0</v>
      </c>
      <c r="G2514" s="135">
        <v>1.59</v>
      </c>
      <c r="H2514" s="136">
        <v>0</v>
      </c>
    </row>
    <row r="2515" spans="1:8" x14ac:dyDescent="0.25">
      <c r="A2515" s="133" t="s">
        <v>7432</v>
      </c>
      <c r="B2515" s="134">
        <v>88436</v>
      </c>
      <c r="C2515" s="126" t="s">
        <v>477</v>
      </c>
      <c r="D2515" s="134" t="s">
        <v>374</v>
      </c>
      <c r="E2515" s="135">
        <v>8.6199999999999992</v>
      </c>
      <c r="F2515" s="136">
        <v>0</v>
      </c>
      <c r="G2515" s="135">
        <v>8.6199999999999992</v>
      </c>
      <c r="H2515" s="136">
        <v>0</v>
      </c>
    </row>
    <row r="2516" spans="1:8" x14ac:dyDescent="0.25">
      <c r="A2516" s="133" t="s">
        <v>7432</v>
      </c>
      <c r="B2516" s="134">
        <v>88437</v>
      </c>
      <c r="C2516" s="126" t="s">
        <v>478</v>
      </c>
      <c r="D2516" s="134" t="s">
        <v>374</v>
      </c>
      <c r="E2516" s="135">
        <v>1.1399999999999999</v>
      </c>
      <c r="F2516" s="136">
        <v>0</v>
      </c>
      <c r="G2516" s="135">
        <v>0.82</v>
      </c>
      <c r="H2516" s="136">
        <v>0</v>
      </c>
    </row>
    <row r="2517" spans="1:8" x14ac:dyDescent="0.25">
      <c r="A2517" s="133" t="s">
        <v>7432</v>
      </c>
      <c r="B2517" s="134">
        <v>90664</v>
      </c>
      <c r="C2517" s="126" t="s">
        <v>4799</v>
      </c>
      <c r="D2517" s="134" t="s">
        <v>374</v>
      </c>
      <c r="E2517" s="135">
        <v>7.06</v>
      </c>
      <c r="F2517" s="136">
        <v>0.99429999999999996</v>
      </c>
      <c r="G2517" s="135">
        <v>7.06</v>
      </c>
      <c r="H2517" s="136">
        <v>0</v>
      </c>
    </row>
    <row r="2518" spans="1:8" x14ac:dyDescent="0.25">
      <c r="A2518" s="133" t="s">
        <v>7432</v>
      </c>
      <c r="B2518" s="134">
        <v>90665</v>
      </c>
      <c r="C2518" s="126" t="s">
        <v>4800</v>
      </c>
      <c r="D2518" s="134" t="s">
        <v>374</v>
      </c>
      <c r="E2518" s="135">
        <v>1.88</v>
      </c>
      <c r="F2518" s="136">
        <v>1</v>
      </c>
      <c r="G2518" s="135">
        <v>1.88</v>
      </c>
      <c r="H2518" s="136">
        <v>0</v>
      </c>
    </row>
    <row r="2519" spans="1:8" x14ac:dyDescent="0.25">
      <c r="A2519" s="133" t="s">
        <v>7432</v>
      </c>
      <c r="B2519" s="134">
        <v>90666</v>
      </c>
      <c r="C2519" s="126" t="s">
        <v>4801</v>
      </c>
      <c r="D2519" s="134" t="s">
        <v>374</v>
      </c>
      <c r="E2519" s="135">
        <v>8.84</v>
      </c>
      <c r="F2519" s="136">
        <v>0.99429999999999996</v>
      </c>
      <c r="G2519" s="135">
        <v>8.84</v>
      </c>
      <c r="H2519" s="136">
        <v>0</v>
      </c>
    </row>
    <row r="2520" spans="1:8" x14ac:dyDescent="0.25">
      <c r="A2520" s="133" t="s">
        <v>7432</v>
      </c>
      <c r="B2520" s="134">
        <v>90667</v>
      </c>
      <c r="C2520" s="126" t="s">
        <v>4802</v>
      </c>
      <c r="D2520" s="134" t="s">
        <v>374</v>
      </c>
      <c r="E2520" s="135">
        <v>14.77</v>
      </c>
      <c r="F2520" s="136">
        <v>0</v>
      </c>
      <c r="G2520" s="135">
        <v>14.92</v>
      </c>
      <c r="H2520" s="136">
        <v>0</v>
      </c>
    </row>
    <row r="2521" spans="1:8" x14ac:dyDescent="0.25">
      <c r="A2521" s="133" t="s">
        <v>7432</v>
      </c>
      <c r="B2521" s="134">
        <v>102977</v>
      </c>
      <c r="C2521" s="126" t="s">
        <v>7536</v>
      </c>
      <c r="D2521" s="134" t="s">
        <v>374</v>
      </c>
      <c r="E2521" s="135">
        <v>0</v>
      </c>
      <c r="F2521" s="136"/>
      <c r="G2521" s="135">
        <v>0</v>
      </c>
      <c r="H2521" s="136"/>
    </row>
    <row r="2522" spans="1:8" x14ac:dyDescent="0.25">
      <c r="A2522" s="133" t="s">
        <v>7432</v>
      </c>
      <c r="B2522" s="134">
        <v>102978</v>
      </c>
      <c r="C2522" s="126" t="s">
        <v>7537</v>
      </c>
      <c r="D2522" s="134" t="s">
        <v>374</v>
      </c>
      <c r="E2522" s="135">
        <v>0</v>
      </c>
      <c r="F2522" s="136"/>
      <c r="G2522" s="135">
        <v>0</v>
      </c>
      <c r="H2522" s="136"/>
    </row>
    <row r="2523" spans="1:8" x14ac:dyDescent="0.25">
      <c r="A2523" s="133" t="s">
        <v>7432</v>
      </c>
      <c r="B2523" s="134">
        <v>102979</v>
      </c>
      <c r="C2523" s="126" t="s">
        <v>7538</v>
      </c>
      <c r="D2523" s="134" t="s">
        <v>374</v>
      </c>
      <c r="E2523" s="135">
        <v>0</v>
      </c>
      <c r="F2523" s="136"/>
      <c r="G2523" s="135">
        <v>0</v>
      </c>
      <c r="H2523" s="136"/>
    </row>
    <row r="2524" spans="1:8" x14ac:dyDescent="0.25">
      <c r="A2524" s="133" t="s">
        <v>7432</v>
      </c>
      <c r="B2524" s="134">
        <v>95217</v>
      </c>
      <c r="C2524" s="126" t="s">
        <v>4831</v>
      </c>
      <c r="D2524" s="134" t="s">
        <v>374</v>
      </c>
      <c r="E2524" s="135">
        <v>0.68</v>
      </c>
      <c r="F2524" s="136">
        <v>0</v>
      </c>
      <c r="G2524" s="135">
        <v>0.49</v>
      </c>
      <c r="H2524" s="136">
        <v>0</v>
      </c>
    </row>
    <row r="2525" spans="1:8" x14ac:dyDescent="0.25">
      <c r="A2525" s="133" t="s">
        <v>7432</v>
      </c>
      <c r="B2525" s="134">
        <v>89130</v>
      </c>
      <c r="C2525" s="126" t="s">
        <v>513</v>
      </c>
      <c r="D2525" s="134" t="s">
        <v>374</v>
      </c>
      <c r="E2525" s="135">
        <v>50.08</v>
      </c>
      <c r="F2525" s="136">
        <v>0</v>
      </c>
      <c r="G2525" s="135">
        <v>51.63</v>
      </c>
      <c r="H2525" s="136">
        <v>0</v>
      </c>
    </row>
    <row r="2526" spans="1:8" x14ac:dyDescent="0.25">
      <c r="A2526" s="133" t="s">
        <v>7432</v>
      </c>
      <c r="B2526" s="134">
        <v>89131</v>
      </c>
      <c r="C2526" s="126" t="s">
        <v>514</v>
      </c>
      <c r="D2526" s="134" t="s">
        <v>374</v>
      </c>
      <c r="E2526" s="135">
        <v>13.23</v>
      </c>
      <c r="F2526" s="136">
        <v>0</v>
      </c>
      <c r="G2526" s="135">
        <v>13.64</v>
      </c>
      <c r="H2526" s="136">
        <v>0</v>
      </c>
    </row>
    <row r="2527" spans="1:8" x14ac:dyDescent="0.25">
      <c r="A2527" s="133" t="s">
        <v>7432</v>
      </c>
      <c r="B2527" s="134">
        <v>53861</v>
      </c>
      <c r="C2527" s="126" t="s">
        <v>453</v>
      </c>
      <c r="D2527" s="134" t="s">
        <v>374</v>
      </c>
      <c r="E2527" s="135">
        <v>62.6</v>
      </c>
      <c r="F2527" s="136">
        <v>0</v>
      </c>
      <c r="G2527" s="135">
        <v>64.540000000000006</v>
      </c>
      <c r="H2527" s="136">
        <v>0</v>
      </c>
    </row>
    <row r="2528" spans="1:8" x14ac:dyDescent="0.25">
      <c r="A2528" s="133" t="s">
        <v>7432</v>
      </c>
      <c r="B2528" s="134">
        <v>5787</v>
      </c>
      <c r="C2528" s="126" t="s">
        <v>413</v>
      </c>
      <c r="D2528" s="134" t="s">
        <v>374</v>
      </c>
      <c r="E2528" s="135">
        <v>69.5</v>
      </c>
      <c r="F2528" s="136">
        <v>0</v>
      </c>
      <c r="G2528" s="135">
        <v>70.2</v>
      </c>
      <c r="H2528" s="136">
        <v>0</v>
      </c>
    </row>
    <row r="2529" spans="1:8" x14ac:dyDescent="0.25">
      <c r="A2529" s="133" t="s">
        <v>7432</v>
      </c>
      <c r="B2529" s="134">
        <v>89128</v>
      </c>
      <c r="C2529" s="126" t="s">
        <v>511</v>
      </c>
      <c r="D2529" s="134" t="s">
        <v>374</v>
      </c>
      <c r="E2529" s="135">
        <v>36.119999999999997</v>
      </c>
      <c r="F2529" s="136">
        <v>0</v>
      </c>
      <c r="G2529" s="135">
        <v>37.24</v>
      </c>
      <c r="H2529" s="136">
        <v>0</v>
      </c>
    </row>
    <row r="2530" spans="1:8" x14ac:dyDescent="0.25">
      <c r="A2530" s="133" t="s">
        <v>7432</v>
      </c>
      <c r="B2530" s="134">
        <v>89129</v>
      </c>
      <c r="C2530" s="126" t="s">
        <v>512</v>
      </c>
      <c r="D2530" s="134" t="s">
        <v>374</v>
      </c>
      <c r="E2530" s="135">
        <v>9.5399999999999991</v>
      </c>
      <c r="F2530" s="136">
        <v>0</v>
      </c>
      <c r="G2530" s="135">
        <v>9.84</v>
      </c>
      <c r="H2530" s="136">
        <v>0</v>
      </c>
    </row>
    <row r="2531" spans="1:8" x14ac:dyDescent="0.25">
      <c r="A2531" s="133" t="s">
        <v>7432</v>
      </c>
      <c r="B2531" s="134">
        <v>53857</v>
      </c>
      <c r="C2531" s="126" t="s">
        <v>451</v>
      </c>
      <c r="D2531" s="134" t="s">
        <v>374</v>
      </c>
      <c r="E2531" s="135">
        <v>45.15</v>
      </c>
      <c r="F2531" s="136">
        <v>0</v>
      </c>
      <c r="G2531" s="135">
        <v>46.55</v>
      </c>
      <c r="H2531" s="136">
        <v>0</v>
      </c>
    </row>
    <row r="2532" spans="1:8" x14ac:dyDescent="0.25">
      <c r="A2532" s="133" t="s">
        <v>7432</v>
      </c>
      <c r="B2532" s="134">
        <v>53858</v>
      </c>
      <c r="C2532" s="126" t="s">
        <v>452</v>
      </c>
      <c r="D2532" s="134" t="s">
        <v>374</v>
      </c>
      <c r="E2532" s="135">
        <v>45.15</v>
      </c>
      <c r="F2532" s="136">
        <v>0</v>
      </c>
      <c r="G2532" s="135">
        <v>45.61</v>
      </c>
      <c r="H2532" s="136">
        <v>0</v>
      </c>
    </row>
    <row r="2533" spans="1:8" x14ac:dyDescent="0.25">
      <c r="A2533" s="133" t="s">
        <v>7432</v>
      </c>
      <c r="B2533" s="134">
        <v>102888</v>
      </c>
      <c r="C2533" s="126" t="s">
        <v>14159</v>
      </c>
      <c r="D2533" s="134" t="s">
        <v>374</v>
      </c>
      <c r="E2533" s="135">
        <v>0</v>
      </c>
      <c r="F2533" s="136"/>
      <c r="G2533" s="135">
        <v>0</v>
      </c>
      <c r="H2533" s="136"/>
    </row>
    <row r="2534" spans="1:8" x14ac:dyDescent="0.25">
      <c r="A2534" s="133" t="s">
        <v>7432</v>
      </c>
      <c r="B2534" s="134">
        <v>102889</v>
      </c>
      <c r="C2534" s="126" t="s">
        <v>14160</v>
      </c>
      <c r="D2534" s="134" t="s">
        <v>374</v>
      </c>
      <c r="E2534" s="135">
        <v>0</v>
      </c>
      <c r="F2534" s="136"/>
      <c r="G2534" s="135">
        <v>0</v>
      </c>
      <c r="H2534" s="136"/>
    </row>
    <row r="2535" spans="1:8" x14ac:dyDescent="0.25">
      <c r="A2535" s="133" t="s">
        <v>7432</v>
      </c>
      <c r="B2535" s="134">
        <v>102890</v>
      </c>
      <c r="C2535" s="126" t="s">
        <v>14161</v>
      </c>
      <c r="D2535" s="134" t="s">
        <v>374</v>
      </c>
      <c r="E2535" s="135">
        <v>0</v>
      </c>
      <c r="F2535" s="136"/>
      <c r="G2535" s="135">
        <v>0</v>
      </c>
      <c r="H2535" s="136"/>
    </row>
    <row r="2536" spans="1:8" x14ac:dyDescent="0.25">
      <c r="A2536" s="133" t="s">
        <v>7432</v>
      </c>
      <c r="B2536" s="134">
        <v>102891</v>
      </c>
      <c r="C2536" s="126" t="s">
        <v>14162</v>
      </c>
      <c r="D2536" s="134" t="s">
        <v>374</v>
      </c>
      <c r="E2536" s="135">
        <v>1.38</v>
      </c>
      <c r="F2536" s="136">
        <v>0</v>
      </c>
      <c r="G2536" s="135">
        <v>0.99</v>
      </c>
      <c r="H2536" s="136">
        <v>0</v>
      </c>
    </row>
    <row r="2537" spans="1:8" x14ac:dyDescent="0.25">
      <c r="A2537" s="133" t="s">
        <v>7432</v>
      </c>
      <c r="B2537" s="134">
        <v>89246</v>
      </c>
      <c r="C2537" s="126" t="s">
        <v>533</v>
      </c>
      <c r="D2537" s="134" t="s">
        <v>374</v>
      </c>
      <c r="E2537" s="135">
        <v>221.13</v>
      </c>
      <c r="F2537" s="136">
        <v>1</v>
      </c>
      <c r="G2537" s="135">
        <v>221.13</v>
      </c>
      <c r="H2537" s="136">
        <v>0</v>
      </c>
    </row>
    <row r="2538" spans="1:8" x14ac:dyDescent="0.25">
      <c r="A2538" s="133" t="s">
        <v>7432</v>
      </c>
      <c r="B2538" s="134">
        <v>89247</v>
      </c>
      <c r="C2538" s="126" t="s">
        <v>534</v>
      </c>
      <c r="D2538" s="134" t="s">
        <v>374</v>
      </c>
      <c r="E2538" s="135">
        <v>67.709999999999994</v>
      </c>
      <c r="F2538" s="136">
        <v>1</v>
      </c>
      <c r="G2538" s="135">
        <v>67.709999999999994</v>
      </c>
      <c r="H2538" s="136">
        <v>0</v>
      </c>
    </row>
    <row r="2539" spans="1:8" x14ac:dyDescent="0.25">
      <c r="A2539" s="133" t="s">
        <v>7432</v>
      </c>
      <c r="B2539" s="134">
        <v>89248</v>
      </c>
      <c r="C2539" s="126" t="s">
        <v>535</v>
      </c>
      <c r="D2539" s="134" t="s">
        <v>374</v>
      </c>
      <c r="E2539" s="135">
        <v>394.43</v>
      </c>
      <c r="F2539" s="136">
        <v>1</v>
      </c>
      <c r="G2539" s="135">
        <v>394.43</v>
      </c>
      <c r="H2539" s="136">
        <v>0</v>
      </c>
    </row>
    <row r="2540" spans="1:8" x14ac:dyDescent="0.25">
      <c r="A2540" s="133" t="s">
        <v>7432</v>
      </c>
      <c r="B2540" s="134">
        <v>89249</v>
      </c>
      <c r="C2540" s="126" t="s">
        <v>536</v>
      </c>
      <c r="D2540" s="134" t="s">
        <v>374</v>
      </c>
      <c r="E2540" s="135">
        <v>372.09</v>
      </c>
      <c r="F2540" s="136">
        <v>0</v>
      </c>
      <c r="G2540" s="135">
        <v>375.87</v>
      </c>
      <c r="H2540" s="136">
        <v>0</v>
      </c>
    </row>
    <row r="2541" spans="1:8" x14ac:dyDescent="0.25">
      <c r="A2541" s="133" t="s">
        <v>7432</v>
      </c>
      <c r="B2541" s="134">
        <v>102954</v>
      </c>
      <c r="C2541" s="126" t="s">
        <v>14163</v>
      </c>
      <c r="D2541" s="134" t="s">
        <v>374</v>
      </c>
      <c r="E2541" s="135">
        <v>0</v>
      </c>
      <c r="F2541" s="136"/>
      <c r="G2541" s="135">
        <v>0</v>
      </c>
      <c r="H2541" s="136"/>
    </row>
    <row r="2542" spans="1:8" x14ac:dyDescent="0.25">
      <c r="A2542" s="133" t="s">
        <v>7432</v>
      </c>
      <c r="B2542" s="134">
        <v>104727</v>
      </c>
      <c r="C2542" s="126" t="s">
        <v>7539</v>
      </c>
      <c r="D2542" s="134" t="s">
        <v>374</v>
      </c>
      <c r="E2542" s="135">
        <v>0</v>
      </c>
      <c r="F2542" s="136"/>
      <c r="G2542" s="135">
        <v>0</v>
      </c>
      <c r="H2542" s="136"/>
    </row>
    <row r="2543" spans="1:8" x14ac:dyDescent="0.25">
      <c r="A2543" s="133" t="s">
        <v>7432</v>
      </c>
      <c r="B2543" s="134">
        <v>102956</v>
      </c>
      <c r="C2543" s="126" t="s">
        <v>14164</v>
      </c>
      <c r="D2543" s="134" t="s">
        <v>374</v>
      </c>
      <c r="E2543" s="135">
        <v>0</v>
      </c>
      <c r="F2543" s="136"/>
      <c r="G2543" s="135">
        <v>0</v>
      </c>
      <c r="H2543" s="136"/>
    </row>
    <row r="2544" spans="1:8" x14ac:dyDescent="0.25">
      <c r="A2544" s="133" t="s">
        <v>7432</v>
      </c>
      <c r="B2544" s="134">
        <v>102957</v>
      </c>
      <c r="C2544" s="126" t="s">
        <v>14165</v>
      </c>
      <c r="D2544" s="134" t="s">
        <v>374</v>
      </c>
      <c r="E2544" s="135">
        <v>38.82</v>
      </c>
      <c r="F2544" s="136">
        <v>0</v>
      </c>
      <c r="G2544" s="135">
        <v>39.22</v>
      </c>
      <c r="H2544" s="136">
        <v>0</v>
      </c>
    </row>
    <row r="2545" spans="1:8" x14ac:dyDescent="0.25">
      <c r="A2545" s="133" t="s">
        <v>7432</v>
      </c>
      <c r="B2545" s="134">
        <v>88859</v>
      </c>
      <c r="C2545" s="126" t="s">
        <v>491</v>
      </c>
      <c r="D2545" s="134" t="s">
        <v>374</v>
      </c>
      <c r="E2545" s="135">
        <v>22.71</v>
      </c>
      <c r="F2545" s="136">
        <v>0</v>
      </c>
      <c r="G2545" s="135">
        <v>23.23</v>
      </c>
      <c r="H2545" s="136">
        <v>0</v>
      </c>
    </row>
    <row r="2546" spans="1:8" x14ac:dyDescent="0.25">
      <c r="A2546" s="133" t="s">
        <v>7432</v>
      </c>
      <c r="B2546" s="134">
        <v>88860</v>
      </c>
      <c r="C2546" s="126" t="s">
        <v>492</v>
      </c>
      <c r="D2546" s="134" t="s">
        <v>374</v>
      </c>
      <c r="E2546" s="135">
        <v>6</v>
      </c>
      <c r="F2546" s="136">
        <v>0</v>
      </c>
      <c r="G2546" s="135">
        <v>6.14</v>
      </c>
      <c r="H2546" s="136">
        <v>0</v>
      </c>
    </row>
    <row r="2547" spans="1:8" x14ac:dyDescent="0.25">
      <c r="A2547" s="133" t="s">
        <v>7432</v>
      </c>
      <c r="B2547" s="134">
        <v>5667</v>
      </c>
      <c r="C2547" s="126" t="s">
        <v>380</v>
      </c>
      <c r="D2547" s="134" t="s">
        <v>374</v>
      </c>
      <c r="E2547" s="135">
        <v>28.39</v>
      </c>
      <c r="F2547" s="136">
        <v>0</v>
      </c>
      <c r="G2547" s="135">
        <v>29.04</v>
      </c>
      <c r="H2547" s="136">
        <v>0</v>
      </c>
    </row>
    <row r="2548" spans="1:8" x14ac:dyDescent="0.25">
      <c r="A2548" s="133" t="s">
        <v>7432</v>
      </c>
      <c r="B2548" s="134">
        <v>5668</v>
      </c>
      <c r="C2548" s="126" t="s">
        <v>381</v>
      </c>
      <c r="D2548" s="134" t="s">
        <v>374</v>
      </c>
      <c r="E2548" s="135">
        <v>45.27</v>
      </c>
      <c r="F2548" s="136">
        <v>0</v>
      </c>
      <c r="G2548" s="135">
        <v>45.73</v>
      </c>
      <c r="H2548" s="136">
        <v>0</v>
      </c>
    </row>
    <row r="2549" spans="1:8" x14ac:dyDescent="0.25">
      <c r="A2549" s="133" t="s">
        <v>7432</v>
      </c>
      <c r="B2549" s="134">
        <v>89011</v>
      </c>
      <c r="C2549" s="126" t="s">
        <v>499</v>
      </c>
      <c r="D2549" s="134" t="s">
        <v>374</v>
      </c>
      <c r="E2549" s="135">
        <v>24.64</v>
      </c>
      <c r="F2549" s="136">
        <v>0</v>
      </c>
      <c r="G2549" s="135">
        <v>25.2</v>
      </c>
      <c r="H2549" s="136">
        <v>0</v>
      </c>
    </row>
    <row r="2550" spans="1:8" x14ac:dyDescent="0.25">
      <c r="A2550" s="133" t="s">
        <v>7432</v>
      </c>
      <c r="B2550" s="134">
        <v>89012</v>
      </c>
      <c r="C2550" s="126" t="s">
        <v>500</v>
      </c>
      <c r="D2550" s="134" t="s">
        <v>374</v>
      </c>
      <c r="E2550" s="135">
        <v>6.51</v>
      </c>
      <c r="F2550" s="136">
        <v>0</v>
      </c>
      <c r="G2550" s="135">
        <v>6.66</v>
      </c>
      <c r="H2550" s="136">
        <v>0</v>
      </c>
    </row>
    <row r="2551" spans="1:8" x14ac:dyDescent="0.25">
      <c r="A2551" s="133" t="s">
        <v>7432</v>
      </c>
      <c r="B2551" s="134">
        <v>5735</v>
      </c>
      <c r="C2551" s="126" t="s">
        <v>400</v>
      </c>
      <c r="D2551" s="134" t="s">
        <v>374</v>
      </c>
      <c r="E2551" s="135">
        <v>30.8</v>
      </c>
      <c r="F2551" s="136">
        <v>0</v>
      </c>
      <c r="G2551" s="135">
        <v>31.5</v>
      </c>
      <c r="H2551" s="136">
        <v>0</v>
      </c>
    </row>
    <row r="2552" spans="1:8" x14ac:dyDescent="0.25">
      <c r="A2552" s="133" t="s">
        <v>7432</v>
      </c>
      <c r="B2552" s="134">
        <v>5736</v>
      </c>
      <c r="C2552" s="126" t="s">
        <v>401</v>
      </c>
      <c r="D2552" s="134" t="s">
        <v>374</v>
      </c>
      <c r="E2552" s="135">
        <v>41.25</v>
      </c>
      <c r="F2552" s="136">
        <v>0</v>
      </c>
      <c r="G2552" s="135">
        <v>41.67</v>
      </c>
      <c r="H2552" s="136">
        <v>0</v>
      </c>
    </row>
    <row r="2553" spans="1:8" x14ac:dyDescent="0.25">
      <c r="A2553" s="133" t="s">
        <v>7432</v>
      </c>
      <c r="B2553" s="134">
        <v>88857</v>
      </c>
      <c r="C2553" s="126" t="s">
        <v>489</v>
      </c>
      <c r="D2553" s="134" t="s">
        <v>374</v>
      </c>
      <c r="E2553" s="135">
        <v>25.54</v>
      </c>
      <c r="F2553" s="136">
        <v>0</v>
      </c>
      <c r="G2553" s="135">
        <v>26.12</v>
      </c>
      <c r="H2553" s="136">
        <v>0</v>
      </c>
    </row>
    <row r="2554" spans="1:8" x14ac:dyDescent="0.25">
      <c r="A2554" s="133" t="s">
        <v>7432</v>
      </c>
      <c r="B2554" s="134">
        <v>88858</v>
      </c>
      <c r="C2554" s="126" t="s">
        <v>490</v>
      </c>
      <c r="D2554" s="134" t="s">
        <v>374</v>
      </c>
      <c r="E2554" s="135">
        <v>6.75</v>
      </c>
      <c r="F2554" s="136">
        <v>0</v>
      </c>
      <c r="G2554" s="135">
        <v>6.9</v>
      </c>
      <c r="H2554" s="136">
        <v>0</v>
      </c>
    </row>
    <row r="2555" spans="1:8" x14ac:dyDescent="0.25">
      <c r="A2555" s="133" t="s">
        <v>7432</v>
      </c>
      <c r="B2555" s="134">
        <v>5664</v>
      </c>
      <c r="C2555" s="126" t="s">
        <v>379</v>
      </c>
      <c r="D2555" s="134" t="s">
        <v>374</v>
      </c>
      <c r="E2555" s="135">
        <v>31.92</v>
      </c>
      <c r="F2555" s="136">
        <v>0</v>
      </c>
      <c r="G2555" s="135">
        <v>32.65</v>
      </c>
      <c r="H2555" s="136">
        <v>0</v>
      </c>
    </row>
    <row r="2556" spans="1:8" x14ac:dyDescent="0.25">
      <c r="A2556" s="133" t="s">
        <v>7432</v>
      </c>
      <c r="B2556" s="134">
        <v>53786</v>
      </c>
      <c r="C2556" s="126" t="s">
        <v>434</v>
      </c>
      <c r="D2556" s="134" t="s">
        <v>374</v>
      </c>
      <c r="E2556" s="135">
        <v>50.41</v>
      </c>
      <c r="F2556" s="136">
        <v>0</v>
      </c>
      <c r="G2556" s="135">
        <v>50.92</v>
      </c>
      <c r="H2556" s="136">
        <v>0</v>
      </c>
    </row>
    <row r="2557" spans="1:8" x14ac:dyDescent="0.25">
      <c r="A2557" s="133" t="s">
        <v>7432</v>
      </c>
      <c r="B2557" s="134">
        <v>7038</v>
      </c>
      <c r="C2557" s="126" t="s">
        <v>415</v>
      </c>
      <c r="D2557" s="134" t="s">
        <v>374</v>
      </c>
      <c r="E2557" s="135">
        <v>50.1</v>
      </c>
      <c r="F2557" s="136">
        <v>1</v>
      </c>
      <c r="G2557" s="135">
        <v>50.1</v>
      </c>
      <c r="H2557" s="136">
        <v>0</v>
      </c>
    </row>
    <row r="2558" spans="1:8" x14ac:dyDescent="0.25">
      <c r="A2558" s="133" t="s">
        <v>7432</v>
      </c>
      <c r="B2558" s="134">
        <v>7039</v>
      </c>
      <c r="C2558" s="126" t="s">
        <v>416</v>
      </c>
      <c r="D2558" s="134" t="s">
        <v>374</v>
      </c>
      <c r="E2558" s="135">
        <v>13.44</v>
      </c>
      <c r="F2558" s="136">
        <v>1</v>
      </c>
      <c r="G2558" s="135">
        <v>13.44</v>
      </c>
      <c r="H2558" s="136">
        <v>0</v>
      </c>
    </row>
    <row r="2559" spans="1:8" x14ac:dyDescent="0.25">
      <c r="A2559" s="133" t="s">
        <v>7432</v>
      </c>
      <c r="B2559" s="134">
        <v>7040</v>
      </c>
      <c r="C2559" s="126" t="s">
        <v>417</v>
      </c>
      <c r="D2559" s="134" t="s">
        <v>374</v>
      </c>
      <c r="E2559" s="135">
        <v>62.69</v>
      </c>
      <c r="F2559" s="136">
        <v>1</v>
      </c>
      <c r="G2559" s="135">
        <v>62.69</v>
      </c>
      <c r="H2559" s="136">
        <v>0</v>
      </c>
    </row>
    <row r="2560" spans="1:8" x14ac:dyDescent="0.25">
      <c r="A2560" s="133" t="s">
        <v>7432</v>
      </c>
      <c r="B2560" s="134">
        <v>55263</v>
      </c>
      <c r="C2560" s="126" t="s">
        <v>457</v>
      </c>
      <c r="D2560" s="134" t="s">
        <v>374</v>
      </c>
      <c r="E2560" s="135">
        <v>63.65</v>
      </c>
      <c r="F2560" s="136">
        <v>0</v>
      </c>
      <c r="G2560" s="135">
        <v>64.290000000000006</v>
      </c>
      <c r="H2560" s="136">
        <v>0</v>
      </c>
    </row>
    <row r="2561" spans="1:8" x14ac:dyDescent="0.25">
      <c r="A2561" s="133" t="s">
        <v>7432</v>
      </c>
      <c r="B2561" s="134">
        <v>96460</v>
      </c>
      <c r="C2561" s="126" t="s">
        <v>5750</v>
      </c>
      <c r="D2561" s="134" t="s">
        <v>374</v>
      </c>
      <c r="E2561" s="135">
        <v>53.18</v>
      </c>
      <c r="F2561" s="136">
        <v>1</v>
      </c>
      <c r="G2561" s="135">
        <v>53.18</v>
      </c>
      <c r="H2561" s="136">
        <v>0</v>
      </c>
    </row>
    <row r="2562" spans="1:8" x14ac:dyDescent="0.25">
      <c r="A2562" s="133" t="s">
        <v>7432</v>
      </c>
      <c r="B2562" s="134">
        <v>96459</v>
      </c>
      <c r="C2562" s="126" t="s">
        <v>5749</v>
      </c>
      <c r="D2562" s="134" t="s">
        <v>374</v>
      </c>
      <c r="E2562" s="135">
        <v>14.26</v>
      </c>
      <c r="F2562" s="136">
        <v>1</v>
      </c>
      <c r="G2562" s="135">
        <v>14.26</v>
      </c>
      <c r="H2562" s="136">
        <v>0</v>
      </c>
    </row>
    <row r="2563" spans="1:8" x14ac:dyDescent="0.25">
      <c r="A2563" s="133" t="s">
        <v>7432</v>
      </c>
      <c r="B2563" s="134">
        <v>96458</v>
      </c>
      <c r="C2563" s="126" t="s">
        <v>5748</v>
      </c>
      <c r="D2563" s="134" t="s">
        <v>374</v>
      </c>
      <c r="E2563" s="135">
        <v>66.55</v>
      </c>
      <c r="F2563" s="136">
        <v>1</v>
      </c>
      <c r="G2563" s="135">
        <v>66.55</v>
      </c>
      <c r="H2563" s="136">
        <v>0</v>
      </c>
    </row>
    <row r="2564" spans="1:8" x14ac:dyDescent="0.25">
      <c r="A2564" s="133" t="s">
        <v>7432</v>
      </c>
      <c r="B2564" s="134">
        <v>96457</v>
      </c>
      <c r="C2564" s="126" t="s">
        <v>5747</v>
      </c>
      <c r="D2564" s="134" t="s">
        <v>374</v>
      </c>
      <c r="E2564" s="135">
        <v>63.05</v>
      </c>
      <c r="F2564" s="136">
        <v>0</v>
      </c>
      <c r="G2564" s="135">
        <v>63.69</v>
      </c>
      <c r="H2564" s="136">
        <v>0</v>
      </c>
    </row>
    <row r="2565" spans="1:8" x14ac:dyDescent="0.25">
      <c r="A2565" s="133" t="s">
        <v>7432</v>
      </c>
      <c r="B2565" s="134">
        <v>7051</v>
      </c>
      <c r="C2565" s="126" t="s">
        <v>422</v>
      </c>
      <c r="D2565" s="134" t="s">
        <v>374</v>
      </c>
      <c r="E2565" s="135">
        <v>44.43</v>
      </c>
      <c r="F2565" s="136">
        <v>1</v>
      </c>
      <c r="G2565" s="135">
        <v>44.43</v>
      </c>
      <c r="H2565" s="136">
        <v>0</v>
      </c>
    </row>
    <row r="2566" spans="1:8" x14ac:dyDescent="0.25">
      <c r="A2566" s="133" t="s">
        <v>7432</v>
      </c>
      <c r="B2566" s="134">
        <v>7052</v>
      </c>
      <c r="C2566" s="126" t="s">
        <v>423</v>
      </c>
      <c r="D2566" s="134" t="s">
        <v>374</v>
      </c>
      <c r="E2566" s="135">
        <v>12</v>
      </c>
      <c r="F2566" s="136">
        <v>1</v>
      </c>
      <c r="G2566" s="135">
        <v>12</v>
      </c>
      <c r="H2566" s="136">
        <v>0</v>
      </c>
    </row>
    <row r="2567" spans="1:8" x14ac:dyDescent="0.25">
      <c r="A2567" s="133" t="s">
        <v>7432</v>
      </c>
      <c r="B2567" s="134">
        <v>7053</v>
      </c>
      <c r="C2567" s="126" t="s">
        <v>424</v>
      </c>
      <c r="D2567" s="134" t="s">
        <v>374</v>
      </c>
      <c r="E2567" s="135">
        <v>55.61</v>
      </c>
      <c r="F2567" s="136">
        <v>1</v>
      </c>
      <c r="G2567" s="135">
        <v>55.61</v>
      </c>
      <c r="H2567" s="136">
        <v>0</v>
      </c>
    </row>
    <row r="2568" spans="1:8" x14ac:dyDescent="0.25">
      <c r="A2568" s="133" t="s">
        <v>7432</v>
      </c>
      <c r="B2568" s="134">
        <v>7054</v>
      </c>
      <c r="C2568" s="126" t="s">
        <v>425</v>
      </c>
      <c r="D2568" s="134" t="s">
        <v>374</v>
      </c>
      <c r="E2568" s="135">
        <v>88.17</v>
      </c>
      <c r="F2568" s="136">
        <v>0</v>
      </c>
      <c r="G2568" s="135">
        <v>89.07</v>
      </c>
      <c r="H2568" s="136">
        <v>0</v>
      </c>
    </row>
    <row r="2569" spans="1:8" x14ac:dyDescent="0.25">
      <c r="A2569" s="133" t="s">
        <v>7432</v>
      </c>
      <c r="B2569" s="134">
        <v>95627</v>
      </c>
      <c r="C2569" s="126" t="s">
        <v>775</v>
      </c>
      <c r="D2569" s="134" t="s">
        <v>374</v>
      </c>
      <c r="E2569" s="135">
        <v>47.95</v>
      </c>
      <c r="F2569" s="136">
        <v>1</v>
      </c>
      <c r="G2569" s="135">
        <v>47.95</v>
      </c>
      <c r="H2569" s="136">
        <v>0</v>
      </c>
    </row>
    <row r="2570" spans="1:8" x14ac:dyDescent="0.25">
      <c r="A2570" s="133" t="s">
        <v>7432</v>
      </c>
      <c r="B2570" s="134">
        <v>95628</v>
      </c>
      <c r="C2570" s="126" t="s">
        <v>776</v>
      </c>
      <c r="D2570" s="134" t="s">
        <v>374</v>
      </c>
      <c r="E2570" s="135">
        <v>12.86</v>
      </c>
      <c r="F2570" s="136">
        <v>1</v>
      </c>
      <c r="G2570" s="135">
        <v>12.86</v>
      </c>
      <c r="H2570" s="136">
        <v>0</v>
      </c>
    </row>
    <row r="2571" spans="1:8" x14ac:dyDescent="0.25">
      <c r="A2571" s="133" t="s">
        <v>7432</v>
      </c>
      <c r="B2571" s="134">
        <v>95629</v>
      </c>
      <c r="C2571" s="126" t="s">
        <v>777</v>
      </c>
      <c r="D2571" s="134" t="s">
        <v>374</v>
      </c>
      <c r="E2571" s="135">
        <v>60.01</v>
      </c>
      <c r="F2571" s="136">
        <v>1</v>
      </c>
      <c r="G2571" s="135">
        <v>60.01</v>
      </c>
      <c r="H2571" s="136">
        <v>0</v>
      </c>
    </row>
    <row r="2572" spans="1:8" x14ac:dyDescent="0.25">
      <c r="A2572" s="133" t="s">
        <v>7432</v>
      </c>
      <c r="B2572" s="134">
        <v>95630</v>
      </c>
      <c r="C2572" s="126" t="s">
        <v>778</v>
      </c>
      <c r="D2572" s="134" t="s">
        <v>374</v>
      </c>
      <c r="E2572" s="135">
        <v>88.17</v>
      </c>
      <c r="F2572" s="136">
        <v>0</v>
      </c>
      <c r="G2572" s="135">
        <v>89.07</v>
      </c>
      <c r="H2572" s="136">
        <v>0</v>
      </c>
    </row>
    <row r="2573" spans="1:8" x14ac:dyDescent="0.25">
      <c r="A2573" s="133" t="s">
        <v>7432</v>
      </c>
      <c r="B2573" s="134">
        <v>89210</v>
      </c>
      <c r="C2573" s="126" t="s">
        <v>515</v>
      </c>
      <c r="D2573" s="134" t="s">
        <v>374</v>
      </c>
      <c r="E2573" s="135">
        <v>32.049999999999997</v>
      </c>
      <c r="F2573" s="136">
        <v>1</v>
      </c>
      <c r="G2573" s="135">
        <v>32.049999999999997</v>
      </c>
      <c r="H2573" s="136">
        <v>0</v>
      </c>
    </row>
    <row r="2574" spans="1:8" x14ac:dyDescent="0.25">
      <c r="A2574" s="133" t="s">
        <v>7432</v>
      </c>
      <c r="B2574" s="134">
        <v>89211</v>
      </c>
      <c r="C2574" s="126" t="s">
        <v>516</v>
      </c>
      <c r="D2574" s="134" t="s">
        <v>374</v>
      </c>
      <c r="E2574" s="135">
        <v>8.6</v>
      </c>
      <c r="F2574" s="136">
        <v>1</v>
      </c>
      <c r="G2574" s="135">
        <v>8.6</v>
      </c>
      <c r="H2574" s="136">
        <v>0</v>
      </c>
    </row>
    <row r="2575" spans="1:8" x14ac:dyDescent="0.25">
      <c r="A2575" s="133" t="s">
        <v>7432</v>
      </c>
      <c r="B2575" s="134">
        <v>5674</v>
      </c>
      <c r="C2575" s="126" t="s">
        <v>382</v>
      </c>
      <c r="D2575" s="134" t="s">
        <v>374</v>
      </c>
      <c r="E2575" s="135">
        <v>40.11</v>
      </c>
      <c r="F2575" s="136">
        <v>1</v>
      </c>
      <c r="G2575" s="135">
        <v>40.11</v>
      </c>
      <c r="H2575" s="136">
        <v>0</v>
      </c>
    </row>
    <row r="2576" spans="1:8" x14ac:dyDescent="0.25">
      <c r="A2576" s="133" t="s">
        <v>7432</v>
      </c>
      <c r="B2576" s="134">
        <v>53788</v>
      </c>
      <c r="C2576" s="126" t="s">
        <v>435</v>
      </c>
      <c r="D2576" s="134" t="s">
        <v>374</v>
      </c>
      <c r="E2576" s="135">
        <v>56.44</v>
      </c>
      <c r="F2576" s="136">
        <v>0</v>
      </c>
      <c r="G2576" s="135">
        <v>57.01</v>
      </c>
      <c r="H2576" s="136">
        <v>0</v>
      </c>
    </row>
    <row r="2577" spans="1:8" x14ac:dyDescent="0.25">
      <c r="A2577" s="133" t="s">
        <v>7432</v>
      </c>
      <c r="B2577" s="134">
        <v>73309</v>
      </c>
      <c r="C2577" s="126" t="s">
        <v>460</v>
      </c>
      <c r="D2577" s="134" t="s">
        <v>374</v>
      </c>
      <c r="E2577" s="135">
        <v>33.33</v>
      </c>
      <c r="F2577" s="136">
        <v>1</v>
      </c>
      <c r="G2577" s="135">
        <v>33.33</v>
      </c>
      <c r="H2577" s="136">
        <v>0</v>
      </c>
    </row>
    <row r="2578" spans="1:8" x14ac:dyDescent="0.25">
      <c r="A2578" s="133" t="s">
        <v>7432</v>
      </c>
      <c r="B2578" s="134">
        <v>73313</v>
      </c>
      <c r="C2578" s="126" t="s">
        <v>462</v>
      </c>
      <c r="D2578" s="134" t="s">
        <v>374</v>
      </c>
      <c r="E2578" s="135">
        <v>9</v>
      </c>
      <c r="F2578" s="136">
        <v>1</v>
      </c>
      <c r="G2578" s="135">
        <v>9</v>
      </c>
      <c r="H2578" s="136">
        <v>0</v>
      </c>
    </row>
    <row r="2579" spans="1:8" x14ac:dyDescent="0.25">
      <c r="A2579" s="133" t="s">
        <v>7432</v>
      </c>
      <c r="B2579" s="134">
        <v>5089</v>
      </c>
      <c r="C2579" s="126" t="s">
        <v>373</v>
      </c>
      <c r="D2579" s="134" t="s">
        <v>374</v>
      </c>
      <c r="E2579" s="135">
        <v>41.71</v>
      </c>
      <c r="F2579" s="136">
        <v>1</v>
      </c>
      <c r="G2579" s="135">
        <v>41.71</v>
      </c>
      <c r="H2579" s="136">
        <v>0</v>
      </c>
    </row>
    <row r="2580" spans="1:8" x14ac:dyDescent="0.25">
      <c r="A2580" s="133" t="s">
        <v>7432</v>
      </c>
      <c r="B2580" s="134">
        <v>73315</v>
      </c>
      <c r="C2580" s="126" t="s">
        <v>463</v>
      </c>
      <c r="D2580" s="134" t="s">
        <v>374</v>
      </c>
      <c r="E2580" s="135">
        <v>56.44</v>
      </c>
      <c r="F2580" s="136">
        <v>0</v>
      </c>
      <c r="G2580" s="135">
        <v>57.01</v>
      </c>
      <c r="H2580" s="136">
        <v>0</v>
      </c>
    </row>
    <row r="2581" spans="1:8" x14ac:dyDescent="0.25">
      <c r="A2581" s="133" t="s">
        <v>7432</v>
      </c>
      <c r="B2581" s="134">
        <v>5738</v>
      </c>
      <c r="C2581" s="126" t="s">
        <v>402</v>
      </c>
      <c r="D2581" s="134" t="s">
        <v>374</v>
      </c>
      <c r="E2581" s="135">
        <v>43.8</v>
      </c>
      <c r="F2581" s="136">
        <v>1</v>
      </c>
      <c r="G2581" s="135">
        <v>43.8</v>
      </c>
      <c r="H2581" s="136">
        <v>0</v>
      </c>
    </row>
    <row r="2582" spans="1:8" x14ac:dyDescent="0.25">
      <c r="A2582" s="133" t="s">
        <v>7432</v>
      </c>
      <c r="B2582" s="134">
        <v>93239</v>
      </c>
      <c r="C2582" s="126" t="s">
        <v>718</v>
      </c>
      <c r="D2582" s="134" t="s">
        <v>374</v>
      </c>
      <c r="E2582" s="135">
        <v>11.75</v>
      </c>
      <c r="F2582" s="136">
        <v>1</v>
      </c>
      <c r="G2582" s="135">
        <v>11.75</v>
      </c>
      <c r="H2582" s="136">
        <v>0</v>
      </c>
    </row>
    <row r="2583" spans="1:8" x14ac:dyDescent="0.25">
      <c r="A2583" s="133" t="s">
        <v>7432</v>
      </c>
      <c r="B2583" s="134">
        <v>5739</v>
      </c>
      <c r="C2583" s="126" t="s">
        <v>403</v>
      </c>
      <c r="D2583" s="134" t="s">
        <v>374</v>
      </c>
      <c r="E2583" s="135">
        <v>54.81</v>
      </c>
      <c r="F2583" s="136">
        <v>1</v>
      </c>
      <c r="G2583" s="135">
        <v>54.81</v>
      </c>
      <c r="H2583" s="136">
        <v>0</v>
      </c>
    </row>
    <row r="2584" spans="1:8" x14ac:dyDescent="0.25">
      <c r="A2584" s="133" t="s">
        <v>7432</v>
      </c>
      <c r="B2584" s="134">
        <v>93240</v>
      </c>
      <c r="C2584" s="126" t="s">
        <v>719</v>
      </c>
      <c r="D2584" s="134" t="s">
        <v>374</v>
      </c>
      <c r="E2584" s="135">
        <v>11.82</v>
      </c>
      <c r="F2584" s="136">
        <v>0</v>
      </c>
      <c r="G2584" s="135">
        <v>11.94</v>
      </c>
      <c r="H2584" s="136">
        <v>0</v>
      </c>
    </row>
    <row r="2585" spans="1:8" x14ac:dyDescent="0.25">
      <c r="A2585" s="133" t="s">
        <v>7432</v>
      </c>
      <c r="B2585" s="134">
        <v>53818</v>
      </c>
      <c r="C2585" s="126" t="s">
        <v>444</v>
      </c>
      <c r="D2585" s="134" t="s">
        <v>374</v>
      </c>
      <c r="E2585" s="135">
        <v>9.67</v>
      </c>
      <c r="F2585" s="136">
        <v>1</v>
      </c>
      <c r="G2585" s="135">
        <v>9.67</v>
      </c>
      <c r="H2585" s="136">
        <v>0</v>
      </c>
    </row>
    <row r="2586" spans="1:8" x14ac:dyDescent="0.25">
      <c r="A2586" s="133" t="s">
        <v>7432</v>
      </c>
      <c r="B2586" s="134">
        <v>93238</v>
      </c>
      <c r="C2586" s="126" t="s">
        <v>717</v>
      </c>
      <c r="D2586" s="134" t="s">
        <v>374</v>
      </c>
      <c r="E2586" s="135">
        <v>2.59</v>
      </c>
      <c r="F2586" s="136">
        <v>1</v>
      </c>
      <c r="G2586" s="135">
        <v>2.59</v>
      </c>
      <c r="H2586" s="136">
        <v>0</v>
      </c>
    </row>
    <row r="2587" spans="1:8" x14ac:dyDescent="0.25">
      <c r="A2587" s="133" t="s">
        <v>7432</v>
      </c>
      <c r="B2587" s="134">
        <v>5727</v>
      </c>
      <c r="C2587" s="126" t="s">
        <v>397</v>
      </c>
      <c r="D2587" s="134" t="s">
        <v>374</v>
      </c>
      <c r="E2587" s="135">
        <v>12.1</v>
      </c>
      <c r="F2587" s="136">
        <v>1</v>
      </c>
      <c r="G2587" s="135">
        <v>12.1</v>
      </c>
      <c r="H2587" s="136">
        <v>0</v>
      </c>
    </row>
    <row r="2588" spans="1:8" x14ac:dyDescent="0.25">
      <c r="A2588" s="133" t="s">
        <v>7432</v>
      </c>
      <c r="B2588" s="134">
        <v>89280</v>
      </c>
      <c r="C2588" s="126" t="s">
        <v>552</v>
      </c>
      <c r="D2588" s="134" t="s">
        <v>374</v>
      </c>
      <c r="E2588" s="135">
        <v>39.36</v>
      </c>
      <c r="F2588" s="136">
        <v>1</v>
      </c>
      <c r="G2588" s="135">
        <v>39.36</v>
      </c>
      <c r="H2588" s="136">
        <v>0</v>
      </c>
    </row>
    <row r="2589" spans="1:8" x14ac:dyDescent="0.25">
      <c r="A2589" s="133" t="s">
        <v>7432</v>
      </c>
      <c r="B2589" s="134">
        <v>89281</v>
      </c>
      <c r="C2589" s="126" t="s">
        <v>553</v>
      </c>
      <c r="D2589" s="134" t="s">
        <v>374</v>
      </c>
      <c r="E2589" s="135">
        <v>10.56</v>
      </c>
      <c r="F2589" s="136">
        <v>1</v>
      </c>
      <c r="G2589" s="135">
        <v>10.56</v>
      </c>
      <c r="H2589" s="136">
        <v>0</v>
      </c>
    </row>
    <row r="2590" spans="1:8" x14ac:dyDescent="0.25">
      <c r="A2590" s="133" t="s">
        <v>7432</v>
      </c>
      <c r="B2590" s="134">
        <v>5729</v>
      </c>
      <c r="C2590" s="126" t="s">
        <v>398</v>
      </c>
      <c r="D2590" s="134" t="s">
        <v>374</v>
      </c>
      <c r="E2590" s="135">
        <v>49.26</v>
      </c>
      <c r="F2590" s="136">
        <v>1</v>
      </c>
      <c r="G2590" s="135">
        <v>49.26</v>
      </c>
      <c r="H2590" s="136">
        <v>0</v>
      </c>
    </row>
    <row r="2591" spans="1:8" x14ac:dyDescent="0.25">
      <c r="A2591" s="133" t="s">
        <v>7432</v>
      </c>
      <c r="B2591" s="134">
        <v>5730</v>
      </c>
      <c r="C2591" s="126" t="s">
        <v>399</v>
      </c>
      <c r="D2591" s="134" t="s">
        <v>374</v>
      </c>
      <c r="E2591" s="135">
        <v>40.36</v>
      </c>
      <c r="F2591" s="136">
        <v>0</v>
      </c>
      <c r="G2591" s="135">
        <v>40.770000000000003</v>
      </c>
      <c r="H2591" s="136">
        <v>0</v>
      </c>
    </row>
    <row r="2592" spans="1:8" x14ac:dyDescent="0.25">
      <c r="A2592" s="133" t="s">
        <v>7432</v>
      </c>
      <c r="B2592" s="134">
        <v>95266</v>
      </c>
      <c r="C2592" s="126" t="s">
        <v>769</v>
      </c>
      <c r="D2592" s="134" t="s">
        <v>374</v>
      </c>
      <c r="E2592" s="135">
        <v>0.62</v>
      </c>
      <c r="F2592" s="136">
        <v>1</v>
      </c>
      <c r="G2592" s="135">
        <v>0.62</v>
      </c>
      <c r="H2592" s="136">
        <v>0</v>
      </c>
    </row>
    <row r="2593" spans="1:8" x14ac:dyDescent="0.25">
      <c r="A2593" s="133" t="s">
        <v>7432</v>
      </c>
      <c r="B2593" s="134">
        <v>95267</v>
      </c>
      <c r="C2593" s="126" t="s">
        <v>770</v>
      </c>
      <c r="D2593" s="134" t="s">
        <v>374</v>
      </c>
      <c r="E2593" s="135">
        <v>0.12</v>
      </c>
      <c r="F2593" s="136">
        <v>1</v>
      </c>
      <c r="G2593" s="135">
        <v>0.12</v>
      </c>
      <c r="H2593" s="136">
        <v>0</v>
      </c>
    </row>
    <row r="2594" spans="1:8" x14ac:dyDescent="0.25">
      <c r="A2594" s="133" t="s">
        <v>7432</v>
      </c>
      <c r="B2594" s="134">
        <v>95268</v>
      </c>
      <c r="C2594" s="126" t="s">
        <v>771</v>
      </c>
      <c r="D2594" s="134" t="s">
        <v>374</v>
      </c>
      <c r="E2594" s="135">
        <v>0.61</v>
      </c>
      <c r="F2594" s="136">
        <v>1</v>
      </c>
      <c r="G2594" s="135">
        <v>0.61</v>
      </c>
      <c r="H2594" s="136">
        <v>0</v>
      </c>
    </row>
    <row r="2595" spans="1:8" x14ac:dyDescent="0.25">
      <c r="A2595" s="133" t="s">
        <v>7432</v>
      </c>
      <c r="B2595" s="134">
        <v>95269</v>
      </c>
      <c r="C2595" s="126" t="s">
        <v>5738</v>
      </c>
      <c r="D2595" s="134" t="s">
        <v>374</v>
      </c>
      <c r="E2595" s="135">
        <v>8.56</v>
      </c>
      <c r="F2595" s="136">
        <v>0</v>
      </c>
      <c r="G2595" s="135">
        <v>8.7200000000000006</v>
      </c>
      <c r="H2595" s="136">
        <v>0</v>
      </c>
    </row>
    <row r="2596" spans="1:8" x14ac:dyDescent="0.25">
      <c r="A2596" s="133" t="s">
        <v>7432</v>
      </c>
      <c r="B2596" s="134">
        <v>91688</v>
      </c>
      <c r="C2596" s="126" t="s">
        <v>680</v>
      </c>
      <c r="D2596" s="134" t="s">
        <v>374</v>
      </c>
      <c r="E2596" s="135">
        <v>0.1</v>
      </c>
      <c r="F2596" s="136">
        <v>0</v>
      </c>
      <c r="G2596" s="135">
        <v>0.1</v>
      </c>
      <c r="H2596" s="136">
        <v>0</v>
      </c>
    </row>
    <row r="2597" spans="1:8" x14ac:dyDescent="0.25">
      <c r="A2597" s="133" t="s">
        <v>7432</v>
      </c>
      <c r="B2597" s="134">
        <v>91689</v>
      </c>
      <c r="C2597" s="126" t="s">
        <v>681</v>
      </c>
      <c r="D2597" s="134" t="s">
        <v>374</v>
      </c>
      <c r="E2597" s="135">
        <v>0.02</v>
      </c>
      <c r="F2597" s="136">
        <v>0</v>
      </c>
      <c r="G2597" s="135">
        <v>0.02</v>
      </c>
      <c r="H2597" s="136">
        <v>0</v>
      </c>
    </row>
    <row r="2598" spans="1:8" x14ac:dyDescent="0.25">
      <c r="A2598" s="133" t="s">
        <v>7432</v>
      </c>
      <c r="B2598" s="134">
        <v>91690</v>
      </c>
      <c r="C2598" s="126" t="s">
        <v>682</v>
      </c>
      <c r="D2598" s="134" t="s">
        <v>374</v>
      </c>
      <c r="E2598" s="135">
        <v>7.0000000000000007E-2</v>
      </c>
      <c r="F2598" s="136">
        <v>0</v>
      </c>
      <c r="G2598" s="135">
        <v>7.0000000000000007E-2</v>
      </c>
      <c r="H2598" s="136">
        <v>0</v>
      </c>
    </row>
    <row r="2599" spans="1:8" x14ac:dyDescent="0.25">
      <c r="A2599" s="133" t="s">
        <v>7432</v>
      </c>
      <c r="B2599" s="134">
        <v>91691</v>
      </c>
      <c r="C2599" s="126" t="s">
        <v>683</v>
      </c>
      <c r="D2599" s="134" t="s">
        <v>374</v>
      </c>
      <c r="E2599" s="135">
        <v>1.46</v>
      </c>
      <c r="F2599" s="136">
        <v>0</v>
      </c>
      <c r="G2599" s="135">
        <v>1.06</v>
      </c>
      <c r="H2599" s="136">
        <v>0</v>
      </c>
    </row>
    <row r="2600" spans="1:8" x14ac:dyDescent="0.25">
      <c r="A2600" s="133" t="s">
        <v>7432</v>
      </c>
      <c r="B2600" s="134">
        <v>102924</v>
      </c>
      <c r="C2600" s="126" t="s">
        <v>7540</v>
      </c>
      <c r="D2600" s="134" t="s">
        <v>374</v>
      </c>
      <c r="E2600" s="135">
        <v>0</v>
      </c>
      <c r="F2600" s="136"/>
      <c r="G2600" s="135">
        <v>0</v>
      </c>
      <c r="H2600" s="136"/>
    </row>
    <row r="2601" spans="1:8" x14ac:dyDescent="0.25">
      <c r="A2601" s="133" t="s">
        <v>7432</v>
      </c>
      <c r="B2601" s="134">
        <v>102925</v>
      </c>
      <c r="C2601" s="126" t="s">
        <v>7541</v>
      </c>
      <c r="D2601" s="134" t="s">
        <v>374</v>
      </c>
      <c r="E2601" s="135">
        <v>0</v>
      </c>
      <c r="F2601" s="136"/>
      <c r="G2601" s="135">
        <v>0</v>
      </c>
      <c r="H2601" s="136"/>
    </row>
    <row r="2602" spans="1:8" x14ac:dyDescent="0.25">
      <c r="A2602" s="133" t="s">
        <v>7432</v>
      </c>
      <c r="B2602" s="134">
        <v>102926</v>
      </c>
      <c r="C2602" s="126" t="s">
        <v>7542</v>
      </c>
      <c r="D2602" s="134" t="s">
        <v>374</v>
      </c>
      <c r="E2602" s="135">
        <v>0</v>
      </c>
      <c r="F2602" s="136"/>
      <c r="G2602" s="135">
        <v>0</v>
      </c>
      <c r="H2602" s="136"/>
    </row>
    <row r="2603" spans="1:8" x14ac:dyDescent="0.25">
      <c r="A2603" s="133" t="s">
        <v>7432</v>
      </c>
      <c r="B2603" s="134">
        <v>102927</v>
      </c>
      <c r="C2603" s="126" t="s">
        <v>4849</v>
      </c>
      <c r="D2603" s="134" t="s">
        <v>374</v>
      </c>
      <c r="E2603" s="135">
        <v>1.01</v>
      </c>
      <c r="F2603" s="136">
        <v>0</v>
      </c>
      <c r="G2603" s="135">
        <v>0.73</v>
      </c>
      <c r="H2603" s="136">
        <v>0</v>
      </c>
    </row>
    <row r="2604" spans="1:8" x14ac:dyDescent="0.25">
      <c r="A2604" s="133" t="s">
        <v>7432</v>
      </c>
      <c r="B2604" s="134">
        <v>95136</v>
      </c>
      <c r="C2604" s="126" t="s">
        <v>759</v>
      </c>
      <c r="D2604" s="134" t="s">
        <v>374</v>
      </c>
      <c r="E2604" s="135">
        <v>0.03</v>
      </c>
      <c r="F2604" s="136">
        <v>0</v>
      </c>
      <c r="G2604" s="135">
        <v>0.03</v>
      </c>
      <c r="H2604" s="136">
        <v>0</v>
      </c>
    </row>
    <row r="2605" spans="1:8" x14ac:dyDescent="0.25">
      <c r="A2605" s="133" t="s">
        <v>7432</v>
      </c>
      <c r="B2605" s="134">
        <v>95137</v>
      </c>
      <c r="C2605" s="126" t="s">
        <v>760</v>
      </c>
      <c r="D2605" s="134" t="s">
        <v>374</v>
      </c>
      <c r="E2605" s="135">
        <v>0.01</v>
      </c>
      <c r="F2605" s="136">
        <v>0</v>
      </c>
      <c r="G2605" s="135">
        <v>0.01</v>
      </c>
      <c r="H2605" s="136">
        <v>0</v>
      </c>
    </row>
    <row r="2606" spans="1:8" x14ac:dyDescent="0.25">
      <c r="A2606" s="133" t="s">
        <v>7432</v>
      </c>
      <c r="B2606" s="134">
        <v>95138</v>
      </c>
      <c r="C2606" s="126" t="s">
        <v>761</v>
      </c>
      <c r="D2606" s="134" t="s">
        <v>374</v>
      </c>
      <c r="E2606" s="135">
        <v>0.02</v>
      </c>
      <c r="F2606" s="136">
        <v>0</v>
      </c>
      <c r="G2606" s="135">
        <v>0.02</v>
      </c>
      <c r="H2606" s="136">
        <v>0</v>
      </c>
    </row>
    <row r="2607" spans="1:8" x14ac:dyDescent="0.25">
      <c r="A2607" s="133" t="s">
        <v>7432</v>
      </c>
      <c r="B2607" s="134">
        <v>89023</v>
      </c>
      <c r="C2607" s="126" t="s">
        <v>4787</v>
      </c>
      <c r="D2607" s="134" t="s">
        <v>374</v>
      </c>
      <c r="E2607" s="135">
        <v>3.82</v>
      </c>
      <c r="F2607" s="136">
        <v>1</v>
      </c>
      <c r="G2607" s="135">
        <v>3.82</v>
      </c>
      <c r="H2607" s="136">
        <v>0</v>
      </c>
    </row>
    <row r="2608" spans="1:8" x14ac:dyDescent="0.25">
      <c r="A2608" s="133" t="s">
        <v>7432</v>
      </c>
      <c r="B2608" s="134">
        <v>89024</v>
      </c>
      <c r="C2608" s="126" t="s">
        <v>4788</v>
      </c>
      <c r="D2608" s="134" t="s">
        <v>374</v>
      </c>
      <c r="E2608" s="135">
        <v>1.32</v>
      </c>
      <c r="F2608" s="136">
        <v>1</v>
      </c>
      <c r="G2608" s="135">
        <v>1.32</v>
      </c>
      <c r="H2608" s="136">
        <v>0</v>
      </c>
    </row>
    <row r="2609" spans="1:8" x14ac:dyDescent="0.25">
      <c r="A2609" s="133" t="s">
        <v>7432</v>
      </c>
      <c r="B2609" s="134">
        <v>89025</v>
      </c>
      <c r="C2609" s="126" t="s">
        <v>4789</v>
      </c>
      <c r="D2609" s="134" t="s">
        <v>374</v>
      </c>
      <c r="E2609" s="135">
        <v>4.78</v>
      </c>
      <c r="F2609" s="136">
        <v>1</v>
      </c>
      <c r="G2609" s="135">
        <v>4.78</v>
      </c>
      <c r="H2609" s="136">
        <v>0</v>
      </c>
    </row>
    <row r="2610" spans="1:8" x14ac:dyDescent="0.25">
      <c r="A2610" s="133" t="s">
        <v>7432</v>
      </c>
      <c r="B2610" s="134">
        <v>89026</v>
      </c>
      <c r="C2610" s="126" t="s">
        <v>4790</v>
      </c>
      <c r="D2610" s="134" t="s">
        <v>374</v>
      </c>
      <c r="E2610" s="135">
        <v>168.87</v>
      </c>
      <c r="F2610" s="136">
        <v>0</v>
      </c>
      <c r="G2610" s="135">
        <v>170.59</v>
      </c>
      <c r="H2610" s="136">
        <v>0</v>
      </c>
    </row>
    <row r="2611" spans="1:8" x14ac:dyDescent="0.25">
      <c r="A2611" s="133" t="s">
        <v>7432</v>
      </c>
      <c r="B2611" s="134">
        <v>7032</v>
      </c>
      <c r="C2611" s="126" t="s">
        <v>4763</v>
      </c>
      <c r="D2611" s="134" t="s">
        <v>374</v>
      </c>
      <c r="E2611" s="135">
        <v>4.7</v>
      </c>
      <c r="F2611" s="136">
        <v>1</v>
      </c>
      <c r="G2611" s="135">
        <v>4.7</v>
      </c>
      <c r="H2611" s="136">
        <v>0</v>
      </c>
    </row>
    <row r="2612" spans="1:8" x14ac:dyDescent="0.25">
      <c r="A2612" s="133" t="s">
        <v>7432</v>
      </c>
      <c r="B2612" s="134">
        <v>7033</v>
      </c>
      <c r="C2612" s="126" t="s">
        <v>4764</v>
      </c>
      <c r="D2612" s="134" t="s">
        <v>374</v>
      </c>
      <c r="E2612" s="135">
        <v>1.63</v>
      </c>
      <c r="F2612" s="136">
        <v>1</v>
      </c>
      <c r="G2612" s="135">
        <v>1.63</v>
      </c>
      <c r="H2612" s="136">
        <v>0</v>
      </c>
    </row>
    <row r="2613" spans="1:8" x14ac:dyDescent="0.25">
      <c r="A2613" s="133" t="s">
        <v>7432</v>
      </c>
      <c r="B2613" s="134">
        <v>7034</v>
      </c>
      <c r="C2613" s="126" t="s">
        <v>4765</v>
      </c>
      <c r="D2613" s="134" t="s">
        <v>374</v>
      </c>
      <c r="E2613" s="135">
        <v>5.88</v>
      </c>
      <c r="F2613" s="136">
        <v>1</v>
      </c>
      <c r="G2613" s="135">
        <v>5.88</v>
      </c>
      <c r="H2613" s="136">
        <v>0</v>
      </c>
    </row>
    <row r="2614" spans="1:8" x14ac:dyDescent="0.25">
      <c r="A2614" s="133" t="s">
        <v>7432</v>
      </c>
      <c r="B2614" s="134">
        <v>7035</v>
      </c>
      <c r="C2614" s="126" t="s">
        <v>4766</v>
      </c>
      <c r="D2614" s="134" t="s">
        <v>374</v>
      </c>
      <c r="E2614" s="135">
        <v>253.31</v>
      </c>
      <c r="F2614" s="136">
        <v>0</v>
      </c>
      <c r="G2614" s="135">
        <v>255.88</v>
      </c>
      <c r="H2614" s="136">
        <v>0</v>
      </c>
    </row>
    <row r="2615" spans="1:8" x14ac:dyDescent="0.25">
      <c r="A2615" s="133" t="s">
        <v>7432</v>
      </c>
      <c r="B2615" s="134">
        <v>102942</v>
      </c>
      <c r="C2615" s="126" t="s">
        <v>7543</v>
      </c>
      <c r="D2615" s="134" t="s">
        <v>374</v>
      </c>
      <c r="E2615" s="135">
        <v>0</v>
      </c>
      <c r="F2615" s="136"/>
      <c r="G2615" s="135">
        <v>0</v>
      </c>
      <c r="H2615" s="136"/>
    </row>
    <row r="2616" spans="1:8" x14ac:dyDescent="0.25">
      <c r="A2616" s="133" t="s">
        <v>7432</v>
      </c>
      <c r="B2616" s="134">
        <v>102943</v>
      </c>
      <c r="C2616" s="126" t="s">
        <v>7544</v>
      </c>
      <c r="D2616" s="134" t="s">
        <v>374</v>
      </c>
      <c r="E2616" s="135">
        <v>0</v>
      </c>
      <c r="F2616" s="136"/>
      <c r="G2616" s="135">
        <v>0</v>
      </c>
      <c r="H2616" s="136"/>
    </row>
    <row r="2617" spans="1:8" x14ac:dyDescent="0.25">
      <c r="A2617" s="133" t="s">
        <v>7432</v>
      </c>
      <c r="B2617" s="134">
        <v>102944</v>
      </c>
      <c r="C2617" s="126" t="s">
        <v>7545</v>
      </c>
      <c r="D2617" s="134" t="s">
        <v>374</v>
      </c>
      <c r="E2617" s="135">
        <v>0</v>
      </c>
      <c r="F2617" s="136"/>
      <c r="G2617" s="135">
        <v>0</v>
      </c>
      <c r="H2617" s="136"/>
    </row>
    <row r="2618" spans="1:8" x14ac:dyDescent="0.25">
      <c r="A2618" s="133" t="s">
        <v>7432</v>
      </c>
      <c r="B2618" s="134">
        <v>102945</v>
      </c>
      <c r="C2618" s="126" t="s">
        <v>4851</v>
      </c>
      <c r="D2618" s="134" t="s">
        <v>374</v>
      </c>
      <c r="E2618" s="135">
        <v>0.02</v>
      </c>
      <c r="F2618" s="136">
        <v>0</v>
      </c>
      <c r="G2618" s="135">
        <v>0.01</v>
      </c>
      <c r="H2618" s="136">
        <v>0</v>
      </c>
    </row>
    <row r="2619" spans="1:8" x14ac:dyDescent="0.25">
      <c r="A2619" s="133" t="s">
        <v>7432</v>
      </c>
      <c r="B2619" s="134">
        <v>104087</v>
      </c>
      <c r="C2619" s="126" t="s">
        <v>840</v>
      </c>
      <c r="D2619" s="134" t="s">
        <v>374</v>
      </c>
      <c r="E2619" s="135">
        <v>0.06</v>
      </c>
      <c r="F2619" s="136">
        <v>0</v>
      </c>
      <c r="G2619" s="135">
        <v>0.06</v>
      </c>
      <c r="H2619" s="136">
        <v>0</v>
      </c>
    </row>
    <row r="2620" spans="1:8" x14ac:dyDescent="0.25">
      <c r="A2620" s="133" t="s">
        <v>7432</v>
      </c>
      <c r="B2620" s="134">
        <v>104088</v>
      </c>
      <c r="C2620" s="126" t="s">
        <v>841</v>
      </c>
      <c r="D2620" s="134" t="s">
        <v>374</v>
      </c>
      <c r="E2620" s="135">
        <v>0.01</v>
      </c>
      <c r="F2620" s="136">
        <v>0</v>
      </c>
      <c r="G2620" s="135">
        <v>0.01</v>
      </c>
      <c r="H2620" s="136">
        <v>0</v>
      </c>
    </row>
    <row r="2621" spans="1:8" x14ac:dyDescent="0.25">
      <c r="A2621" s="133" t="s">
        <v>7432</v>
      </c>
      <c r="B2621" s="134">
        <v>104089</v>
      </c>
      <c r="C2621" s="126" t="s">
        <v>842</v>
      </c>
      <c r="D2621" s="134" t="s">
        <v>374</v>
      </c>
      <c r="E2621" s="135">
        <v>0.08</v>
      </c>
      <c r="F2621" s="136">
        <v>0</v>
      </c>
      <c r="G2621" s="135">
        <v>0.08</v>
      </c>
      <c r="H2621" s="136">
        <v>0</v>
      </c>
    </row>
    <row r="2622" spans="1:8" x14ac:dyDescent="0.25">
      <c r="A2622" s="133" t="s">
        <v>7432</v>
      </c>
      <c r="B2622" s="134">
        <v>104090</v>
      </c>
      <c r="C2622" s="126" t="s">
        <v>843</v>
      </c>
      <c r="D2622" s="134" t="s">
        <v>374</v>
      </c>
      <c r="E2622" s="135">
        <v>0.73</v>
      </c>
      <c r="F2622" s="136">
        <v>0</v>
      </c>
      <c r="G2622" s="135">
        <v>0.53</v>
      </c>
      <c r="H2622" s="136">
        <v>0</v>
      </c>
    </row>
    <row r="2623" spans="1:8" x14ac:dyDescent="0.25">
      <c r="A2623" s="133" t="s">
        <v>7432</v>
      </c>
      <c r="B2623" s="134">
        <v>104093</v>
      </c>
      <c r="C2623" s="126" t="s">
        <v>844</v>
      </c>
      <c r="D2623" s="134" t="s">
        <v>374</v>
      </c>
      <c r="E2623" s="135">
        <v>0.09</v>
      </c>
      <c r="F2623" s="136">
        <v>0</v>
      </c>
      <c r="G2623" s="135">
        <v>0.09</v>
      </c>
      <c r="H2623" s="136">
        <v>0</v>
      </c>
    </row>
    <row r="2624" spans="1:8" x14ac:dyDescent="0.25">
      <c r="A2624" s="133" t="s">
        <v>7432</v>
      </c>
      <c r="B2624" s="134">
        <v>104094</v>
      </c>
      <c r="C2624" s="126" t="s">
        <v>845</v>
      </c>
      <c r="D2624" s="134" t="s">
        <v>374</v>
      </c>
      <c r="E2624" s="135">
        <v>0.02</v>
      </c>
      <c r="F2624" s="136">
        <v>0</v>
      </c>
      <c r="G2624" s="135">
        <v>0.02</v>
      </c>
      <c r="H2624" s="136">
        <v>0</v>
      </c>
    </row>
    <row r="2625" spans="1:8" x14ac:dyDescent="0.25">
      <c r="A2625" s="133" t="s">
        <v>7432</v>
      </c>
      <c r="B2625" s="134">
        <v>104095</v>
      </c>
      <c r="C2625" s="126" t="s">
        <v>846</v>
      </c>
      <c r="D2625" s="134" t="s">
        <v>374</v>
      </c>
      <c r="E2625" s="135">
        <v>0.12</v>
      </c>
      <c r="F2625" s="136">
        <v>0</v>
      </c>
      <c r="G2625" s="135">
        <v>0.12</v>
      </c>
      <c r="H2625" s="136">
        <v>0</v>
      </c>
    </row>
    <row r="2626" spans="1:8" x14ac:dyDescent="0.25">
      <c r="A2626" s="133" t="s">
        <v>7432</v>
      </c>
      <c r="B2626" s="134">
        <v>104096</v>
      </c>
      <c r="C2626" s="126" t="s">
        <v>847</v>
      </c>
      <c r="D2626" s="134" t="s">
        <v>374</v>
      </c>
      <c r="E2626" s="135">
        <v>1.01</v>
      </c>
      <c r="F2626" s="136">
        <v>0</v>
      </c>
      <c r="G2626" s="135">
        <v>0.73</v>
      </c>
      <c r="H2626" s="136">
        <v>0</v>
      </c>
    </row>
    <row r="2627" spans="1:8" x14ac:dyDescent="0.25">
      <c r="A2627" s="133" t="s">
        <v>7432</v>
      </c>
      <c r="B2627" s="134">
        <v>102900</v>
      </c>
      <c r="C2627" s="126" t="s">
        <v>14166</v>
      </c>
      <c r="D2627" s="134" t="s">
        <v>374</v>
      </c>
      <c r="E2627" s="135">
        <v>0</v>
      </c>
      <c r="F2627" s="136"/>
      <c r="G2627" s="135">
        <v>0</v>
      </c>
      <c r="H2627" s="136"/>
    </row>
    <row r="2628" spans="1:8" x14ac:dyDescent="0.25">
      <c r="A2628" s="133" t="s">
        <v>7432</v>
      </c>
      <c r="B2628" s="134">
        <v>102901</v>
      </c>
      <c r="C2628" s="126" t="s">
        <v>14167</v>
      </c>
      <c r="D2628" s="134" t="s">
        <v>374</v>
      </c>
      <c r="E2628" s="135">
        <v>0</v>
      </c>
      <c r="F2628" s="136"/>
      <c r="G2628" s="135">
        <v>0</v>
      </c>
      <c r="H2628" s="136"/>
    </row>
    <row r="2629" spans="1:8" x14ac:dyDescent="0.25">
      <c r="A2629" s="133" t="s">
        <v>7432</v>
      </c>
      <c r="B2629" s="134">
        <v>102902</v>
      </c>
      <c r="C2629" s="126" t="s">
        <v>14168</v>
      </c>
      <c r="D2629" s="134" t="s">
        <v>374</v>
      </c>
      <c r="E2629" s="135">
        <v>0</v>
      </c>
      <c r="F2629" s="136"/>
      <c r="G2629" s="135">
        <v>0</v>
      </c>
      <c r="H2629" s="136"/>
    </row>
    <row r="2630" spans="1:8" x14ac:dyDescent="0.25">
      <c r="A2630" s="133" t="s">
        <v>7432</v>
      </c>
      <c r="B2630" s="134">
        <v>102903</v>
      </c>
      <c r="C2630" s="126" t="s">
        <v>14169</v>
      </c>
      <c r="D2630" s="134" t="s">
        <v>374</v>
      </c>
      <c r="E2630" s="135">
        <v>11.52</v>
      </c>
      <c r="F2630" s="136">
        <v>0</v>
      </c>
      <c r="G2630" s="135">
        <v>11.64</v>
      </c>
      <c r="H2630" s="136">
        <v>0</v>
      </c>
    </row>
    <row r="2631" spans="1:8" x14ac:dyDescent="0.25">
      <c r="A2631" s="133" t="s">
        <v>7432</v>
      </c>
      <c r="B2631" s="134">
        <v>89029</v>
      </c>
      <c r="C2631" s="126" t="s">
        <v>507</v>
      </c>
      <c r="D2631" s="134" t="s">
        <v>374</v>
      </c>
      <c r="E2631" s="135">
        <v>33.36</v>
      </c>
      <c r="F2631" s="136">
        <v>1</v>
      </c>
      <c r="G2631" s="135">
        <v>33.36</v>
      </c>
      <c r="H2631" s="136">
        <v>0</v>
      </c>
    </row>
    <row r="2632" spans="1:8" x14ac:dyDescent="0.25">
      <c r="A2632" s="133" t="s">
        <v>7432</v>
      </c>
      <c r="B2632" s="134">
        <v>89030</v>
      </c>
      <c r="C2632" s="126" t="s">
        <v>508</v>
      </c>
      <c r="D2632" s="134" t="s">
        <v>374</v>
      </c>
      <c r="E2632" s="135">
        <v>14.69</v>
      </c>
      <c r="F2632" s="136">
        <v>1</v>
      </c>
      <c r="G2632" s="135">
        <v>14.69</v>
      </c>
      <c r="H2632" s="136">
        <v>0</v>
      </c>
    </row>
    <row r="2633" spans="1:8" x14ac:dyDescent="0.25">
      <c r="A2633" s="133" t="s">
        <v>7432</v>
      </c>
      <c r="B2633" s="134">
        <v>5724</v>
      </c>
      <c r="C2633" s="126" t="s">
        <v>396</v>
      </c>
      <c r="D2633" s="134" t="s">
        <v>374</v>
      </c>
      <c r="E2633" s="135">
        <v>59.65</v>
      </c>
      <c r="F2633" s="136">
        <v>1</v>
      </c>
      <c r="G2633" s="135">
        <v>59.65</v>
      </c>
      <c r="H2633" s="136">
        <v>0</v>
      </c>
    </row>
    <row r="2634" spans="1:8" x14ac:dyDescent="0.25">
      <c r="A2634" s="133" t="s">
        <v>7432</v>
      </c>
      <c r="B2634" s="134">
        <v>53817</v>
      </c>
      <c r="C2634" s="126" t="s">
        <v>443</v>
      </c>
      <c r="D2634" s="134" t="s">
        <v>374</v>
      </c>
      <c r="E2634" s="135">
        <v>61.7</v>
      </c>
      <c r="F2634" s="136">
        <v>0</v>
      </c>
      <c r="G2634" s="135">
        <v>62.32</v>
      </c>
      <c r="H2634" s="136">
        <v>0</v>
      </c>
    </row>
    <row r="2635" spans="1:8" x14ac:dyDescent="0.25">
      <c r="A2635" s="133" t="s">
        <v>7432</v>
      </c>
      <c r="B2635" s="134">
        <v>88839</v>
      </c>
      <c r="C2635" s="126" t="s">
        <v>481</v>
      </c>
      <c r="D2635" s="134" t="s">
        <v>374</v>
      </c>
      <c r="E2635" s="135">
        <v>34.92</v>
      </c>
      <c r="F2635" s="136">
        <v>1</v>
      </c>
      <c r="G2635" s="135">
        <v>34.92</v>
      </c>
      <c r="H2635" s="136">
        <v>0</v>
      </c>
    </row>
    <row r="2636" spans="1:8" x14ac:dyDescent="0.25">
      <c r="A2636" s="133" t="s">
        <v>7432</v>
      </c>
      <c r="B2636" s="134">
        <v>88840</v>
      </c>
      <c r="C2636" s="126" t="s">
        <v>482</v>
      </c>
      <c r="D2636" s="134" t="s">
        <v>374</v>
      </c>
      <c r="E2636" s="135">
        <v>15.38</v>
      </c>
      <c r="F2636" s="136">
        <v>1</v>
      </c>
      <c r="G2636" s="135">
        <v>15.38</v>
      </c>
      <c r="H2636" s="136">
        <v>0</v>
      </c>
    </row>
    <row r="2637" spans="1:8" x14ac:dyDescent="0.25">
      <c r="A2637" s="133" t="s">
        <v>7432</v>
      </c>
      <c r="B2637" s="134">
        <v>88841</v>
      </c>
      <c r="C2637" s="126" t="s">
        <v>483</v>
      </c>
      <c r="D2637" s="134" t="s">
        <v>374</v>
      </c>
      <c r="E2637" s="135">
        <v>62.43</v>
      </c>
      <c r="F2637" s="136">
        <v>1</v>
      </c>
      <c r="G2637" s="135">
        <v>62.43</v>
      </c>
      <c r="H2637" s="136">
        <v>0</v>
      </c>
    </row>
    <row r="2638" spans="1:8" x14ac:dyDescent="0.25">
      <c r="A2638" s="133" t="s">
        <v>7432</v>
      </c>
      <c r="B2638" s="134">
        <v>88842</v>
      </c>
      <c r="C2638" s="126" t="s">
        <v>484</v>
      </c>
      <c r="D2638" s="134" t="s">
        <v>374</v>
      </c>
      <c r="E2638" s="135">
        <v>77.180000000000007</v>
      </c>
      <c r="F2638" s="136">
        <v>0</v>
      </c>
      <c r="G2638" s="135">
        <v>77.959999999999994</v>
      </c>
      <c r="H2638" s="136">
        <v>0</v>
      </c>
    </row>
    <row r="2639" spans="1:8" x14ac:dyDescent="0.25">
      <c r="A2639" s="133" t="s">
        <v>7432</v>
      </c>
      <c r="B2639" s="134">
        <v>89009</v>
      </c>
      <c r="C2639" s="126" t="s">
        <v>497</v>
      </c>
      <c r="D2639" s="134" t="s">
        <v>374</v>
      </c>
      <c r="E2639" s="135">
        <v>43.26</v>
      </c>
      <c r="F2639" s="136">
        <v>1</v>
      </c>
      <c r="G2639" s="135">
        <v>43.26</v>
      </c>
      <c r="H2639" s="136">
        <v>0</v>
      </c>
    </row>
    <row r="2640" spans="1:8" x14ac:dyDescent="0.25">
      <c r="A2640" s="133" t="s">
        <v>7432</v>
      </c>
      <c r="B2640" s="134">
        <v>89010</v>
      </c>
      <c r="C2640" s="126" t="s">
        <v>498</v>
      </c>
      <c r="D2640" s="134" t="s">
        <v>374</v>
      </c>
      <c r="E2640" s="135">
        <v>19.05</v>
      </c>
      <c r="F2640" s="136">
        <v>1</v>
      </c>
      <c r="G2640" s="135">
        <v>19.05</v>
      </c>
      <c r="H2640" s="136">
        <v>0</v>
      </c>
    </row>
    <row r="2641" spans="1:8" x14ac:dyDescent="0.25">
      <c r="A2641" s="133" t="s">
        <v>7432</v>
      </c>
      <c r="B2641" s="134">
        <v>53810</v>
      </c>
      <c r="C2641" s="126" t="s">
        <v>441</v>
      </c>
      <c r="D2641" s="134" t="s">
        <v>374</v>
      </c>
      <c r="E2641" s="135">
        <v>77.33</v>
      </c>
      <c r="F2641" s="136">
        <v>1</v>
      </c>
      <c r="G2641" s="135">
        <v>77.33</v>
      </c>
      <c r="H2641" s="136">
        <v>0</v>
      </c>
    </row>
    <row r="2642" spans="1:8" x14ac:dyDescent="0.25">
      <c r="A2642" s="133" t="s">
        <v>7432</v>
      </c>
      <c r="B2642" s="134">
        <v>5721</v>
      </c>
      <c r="C2642" s="126" t="s">
        <v>394</v>
      </c>
      <c r="D2642" s="134" t="s">
        <v>374</v>
      </c>
      <c r="E2642" s="135">
        <v>92.6</v>
      </c>
      <c r="F2642" s="136">
        <v>0</v>
      </c>
      <c r="G2642" s="135">
        <v>93.54</v>
      </c>
      <c r="H2642" s="136">
        <v>0</v>
      </c>
    </row>
    <row r="2643" spans="1:8" x14ac:dyDescent="0.25">
      <c r="A2643" s="133" t="s">
        <v>7432</v>
      </c>
      <c r="B2643" s="134">
        <v>89017</v>
      </c>
      <c r="C2643" s="126" t="s">
        <v>505</v>
      </c>
      <c r="D2643" s="134" t="s">
        <v>374</v>
      </c>
      <c r="E2643" s="135">
        <v>42.99</v>
      </c>
      <c r="F2643" s="136">
        <v>1</v>
      </c>
      <c r="G2643" s="135">
        <v>42.99</v>
      </c>
      <c r="H2643" s="136">
        <v>0</v>
      </c>
    </row>
    <row r="2644" spans="1:8" x14ac:dyDescent="0.25">
      <c r="A2644" s="133" t="s">
        <v>7432</v>
      </c>
      <c r="B2644" s="134">
        <v>89018</v>
      </c>
      <c r="C2644" s="126" t="s">
        <v>506</v>
      </c>
      <c r="D2644" s="134" t="s">
        <v>374</v>
      </c>
      <c r="E2644" s="135">
        <v>18.940000000000001</v>
      </c>
      <c r="F2644" s="136">
        <v>1</v>
      </c>
      <c r="G2644" s="135">
        <v>18.940000000000001</v>
      </c>
      <c r="H2644" s="136">
        <v>0</v>
      </c>
    </row>
    <row r="2645" spans="1:8" x14ac:dyDescent="0.25">
      <c r="A2645" s="133" t="s">
        <v>7432</v>
      </c>
      <c r="B2645" s="134">
        <v>53806</v>
      </c>
      <c r="C2645" s="126" t="s">
        <v>440</v>
      </c>
      <c r="D2645" s="134" t="s">
        <v>374</v>
      </c>
      <c r="E2645" s="135">
        <v>76.86</v>
      </c>
      <c r="F2645" s="136">
        <v>1</v>
      </c>
      <c r="G2645" s="135">
        <v>76.86</v>
      </c>
      <c r="H2645" s="136">
        <v>0</v>
      </c>
    </row>
    <row r="2646" spans="1:8" x14ac:dyDescent="0.25">
      <c r="A2646" s="133" t="s">
        <v>7432</v>
      </c>
      <c r="B2646" s="134">
        <v>5718</v>
      </c>
      <c r="C2646" s="126" t="s">
        <v>393</v>
      </c>
      <c r="D2646" s="134" t="s">
        <v>374</v>
      </c>
      <c r="E2646" s="135">
        <v>104.96</v>
      </c>
      <c r="F2646" s="136">
        <v>0</v>
      </c>
      <c r="G2646" s="135">
        <v>106.02</v>
      </c>
      <c r="H2646" s="136">
        <v>0</v>
      </c>
    </row>
    <row r="2647" spans="1:8" x14ac:dyDescent="0.25">
      <c r="A2647" s="133" t="s">
        <v>7432</v>
      </c>
      <c r="B2647" s="134">
        <v>89013</v>
      </c>
      <c r="C2647" s="126" t="s">
        <v>501</v>
      </c>
      <c r="D2647" s="134" t="s">
        <v>374</v>
      </c>
      <c r="E2647" s="135">
        <v>141.69999999999999</v>
      </c>
      <c r="F2647" s="136">
        <v>1</v>
      </c>
      <c r="G2647" s="135">
        <v>141.69999999999999</v>
      </c>
      <c r="H2647" s="136">
        <v>0</v>
      </c>
    </row>
    <row r="2648" spans="1:8" x14ac:dyDescent="0.25">
      <c r="A2648" s="133" t="s">
        <v>7432</v>
      </c>
      <c r="B2648" s="134">
        <v>89014</v>
      </c>
      <c r="C2648" s="126" t="s">
        <v>502</v>
      </c>
      <c r="D2648" s="134" t="s">
        <v>374</v>
      </c>
      <c r="E2648" s="135">
        <v>62.42</v>
      </c>
      <c r="F2648" s="136">
        <v>1</v>
      </c>
      <c r="G2648" s="135">
        <v>62.42</v>
      </c>
      <c r="H2648" s="136">
        <v>0</v>
      </c>
    </row>
    <row r="2649" spans="1:8" x14ac:dyDescent="0.25">
      <c r="A2649" s="133" t="s">
        <v>7432</v>
      </c>
      <c r="B2649" s="134">
        <v>53814</v>
      </c>
      <c r="C2649" s="126" t="s">
        <v>442</v>
      </c>
      <c r="D2649" s="134" t="s">
        <v>374</v>
      </c>
      <c r="E2649" s="135">
        <v>253.33</v>
      </c>
      <c r="F2649" s="136">
        <v>1</v>
      </c>
      <c r="G2649" s="135">
        <v>253.33</v>
      </c>
      <c r="H2649" s="136">
        <v>0</v>
      </c>
    </row>
    <row r="2650" spans="1:8" x14ac:dyDescent="0.25">
      <c r="A2650" s="133" t="s">
        <v>7432</v>
      </c>
      <c r="B2650" s="134">
        <v>5722</v>
      </c>
      <c r="C2650" s="126" t="s">
        <v>395</v>
      </c>
      <c r="D2650" s="134" t="s">
        <v>374</v>
      </c>
      <c r="E2650" s="135">
        <v>214.17</v>
      </c>
      <c r="F2650" s="136">
        <v>0</v>
      </c>
      <c r="G2650" s="135">
        <v>216.35</v>
      </c>
      <c r="H2650" s="136">
        <v>0</v>
      </c>
    </row>
    <row r="2651" spans="1:8" x14ac:dyDescent="0.25">
      <c r="A2651" s="133" t="s">
        <v>7432</v>
      </c>
      <c r="B2651" s="134">
        <v>96015</v>
      </c>
      <c r="C2651" s="126" t="s">
        <v>795</v>
      </c>
      <c r="D2651" s="134" t="s">
        <v>374</v>
      </c>
      <c r="E2651" s="135">
        <v>22.72</v>
      </c>
      <c r="F2651" s="136">
        <v>1</v>
      </c>
      <c r="G2651" s="135">
        <v>22.72</v>
      </c>
      <c r="H2651" s="136">
        <v>0</v>
      </c>
    </row>
    <row r="2652" spans="1:8" x14ac:dyDescent="0.25">
      <c r="A2652" s="133" t="s">
        <v>7432</v>
      </c>
      <c r="B2652" s="134">
        <v>96016</v>
      </c>
      <c r="C2652" s="126" t="s">
        <v>796</v>
      </c>
      <c r="D2652" s="134" t="s">
        <v>374</v>
      </c>
      <c r="E2652" s="135">
        <v>6.09</v>
      </c>
      <c r="F2652" s="136">
        <v>1</v>
      </c>
      <c r="G2652" s="135">
        <v>6.09</v>
      </c>
      <c r="H2652" s="136">
        <v>0</v>
      </c>
    </row>
    <row r="2653" spans="1:8" x14ac:dyDescent="0.25">
      <c r="A2653" s="133" t="s">
        <v>7432</v>
      </c>
      <c r="B2653" s="134">
        <v>96018</v>
      </c>
      <c r="C2653" s="126" t="s">
        <v>797</v>
      </c>
      <c r="D2653" s="134" t="s">
        <v>374</v>
      </c>
      <c r="E2653" s="135">
        <v>24.85</v>
      </c>
      <c r="F2653" s="136">
        <v>1</v>
      </c>
      <c r="G2653" s="135">
        <v>24.85</v>
      </c>
      <c r="H2653" s="136">
        <v>0</v>
      </c>
    </row>
    <row r="2654" spans="1:8" x14ac:dyDescent="0.25">
      <c r="A2654" s="133" t="s">
        <v>7432</v>
      </c>
      <c r="B2654" s="134">
        <v>96019</v>
      </c>
      <c r="C2654" s="126" t="s">
        <v>798</v>
      </c>
      <c r="D2654" s="134" t="s">
        <v>374</v>
      </c>
      <c r="E2654" s="135">
        <v>95.5</v>
      </c>
      <c r="F2654" s="136">
        <v>0</v>
      </c>
      <c r="G2654" s="135">
        <v>96.47</v>
      </c>
      <c r="H2654" s="136">
        <v>0</v>
      </c>
    </row>
    <row r="2655" spans="1:8" x14ac:dyDescent="0.25">
      <c r="A2655" s="133" t="s">
        <v>7432</v>
      </c>
      <c r="B2655" s="134">
        <v>96008</v>
      </c>
      <c r="C2655" s="126" t="s">
        <v>791</v>
      </c>
      <c r="D2655" s="134" t="s">
        <v>374</v>
      </c>
      <c r="E2655" s="135">
        <v>22.93</v>
      </c>
      <c r="F2655" s="136">
        <v>1</v>
      </c>
      <c r="G2655" s="135">
        <v>22.93</v>
      </c>
      <c r="H2655" s="136">
        <v>0</v>
      </c>
    </row>
    <row r="2656" spans="1:8" x14ac:dyDescent="0.25">
      <c r="A2656" s="133" t="s">
        <v>7432</v>
      </c>
      <c r="B2656" s="134">
        <v>96009</v>
      </c>
      <c r="C2656" s="126" t="s">
        <v>792</v>
      </c>
      <c r="D2656" s="134" t="s">
        <v>374</v>
      </c>
      <c r="E2656" s="135">
        <v>6.15</v>
      </c>
      <c r="F2656" s="136">
        <v>1</v>
      </c>
      <c r="G2656" s="135">
        <v>6.15</v>
      </c>
      <c r="H2656" s="136">
        <v>0</v>
      </c>
    </row>
    <row r="2657" spans="1:8" x14ac:dyDescent="0.25">
      <c r="A2657" s="133" t="s">
        <v>7432</v>
      </c>
      <c r="B2657" s="134">
        <v>96011</v>
      </c>
      <c r="C2657" s="126" t="s">
        <v>793</v>
      </c>
      <c r="D2657" s="134" t="s">
        <v>374</v>
      </c>
      <c r="E2657" s="135">
        <v>25.08</v>
      </c>
      <c r="F2657" s="136">
        <v>1</v>
      </c>
      <c r="G2657" s="135">
        <v>25.08</v>
      </c>
      <c r="H2657" s="136">
        <v>0</v>
      </c>
    </row>
    <row r="2658" spans="1:8" x14ac:dyDescent="0.25">
      <c r="A2658" s="133" t="s">
        <v>7432</v>
      </c>
      <c r="B2658" s="134">
        <v>96012</v>
      </c>
      <c r="C2658" s="126" t="s">
        <v>794</v>
      </c>
      <c r="D2658" s="134" t="s">
        <v>374</v>
      </c>
      <c r="E2658" s="135">
        <v>95.5</v>
      </c>
      <c r="F2658" s="136">
        <v>0</v>
      </c>
      <c r="G2658" s="135">
        <v>96.47</v>
      </c>
      <c r="H2658" s="136">
        <v>0</v>
      </c>
    </row>
    <row r="2659" spans="1:8" x14ac:dyDescent="0.25">
      <c r="A2659" s="133" t="s">
        <v>7432</v>
      </c>
      <c r="B2659" s="134">
        <v>96023</v>
      </c>
      <c r="C2659" s="126" t="s">
        <v>799</v>
      </c>
      <c r="D2659" s="134" t="s">
        <v>374</v>
      </c>
      <c r="E2659" s="135">
        <v>17.57</v>
      </c>
      <c r="F2659" s="136">
        <v>1</v>
      </c>
      <c r="G2659" s="135">
        <v>17.57</v>
      </c>
      <c r="H2659" s="136">
        <v>0</v>
      </c>
    </row>
    <row r="2660" spans="1:8" x14ac:dyDescent="0.25">
      <c r="A2660" s="133" t="s">
        <v>7432</v>
      </c>
      <c r="B2660" s="134">
        <v>96024</v>
      </c>
      <c r="C2660" s="126" t="s">
        <v>800</v>
      </c>
      <c r="D2660" s="134" t="s">
        <v>374</v>
      </c>
      <c r="E2660" s="135">
        <v>4.7</v>
      </c>
      <c r="F2660" s="136">
        <v>1</v>
      </c>
      <c r="G2660" s="135">
        <v>4.7</v>
      </c>
      <c r="H2660" s="136">
        <v>0</v>
      </c>
    </row>
    <row r="2661" spans="1:8" x14ac:dyDescent="0.25">
      <c r="A2661" s="133" t="s">
        <v>7432</v>
      </c>
      <c r="B2661" s="134">
        <v>96026</v>
      </c>
      <c r="C2661" s="126" t="s">
        <v>801</v>
      </c>
      <c r="D2661" s="134" t="s">
        <v>374</v>
      </c>
      <c r="E2661" s="135">
        <v>19.21</v>
      </c>
      <c r="F2661" s="136">
        <v>1</v>
      </c>
      <c r="G2661" s="135">
        <v>19.21</v>
      </c>
      <c r="H2661" s="136">
        <v>0</v>
      </c>
    </row>
    <row r="2662" spans="1:8" x14ac:dyDescent="0.25">
      <c r="A2662" s="133" t="s">
        <v>7432</v>
      </c>
      <c r="B2662" s="134">
        <v>96027</v>
      </c>
      <c r="C2662" s="126" t="s">
        <v>802</v>
      </c>
      <c r="D2662" s="134" t="s">
        <v>374</v>
      </c>
      <c r="E2662" s="135">
        <v>66.540000000000006</v>
      </c>
      <c r="F2662" s="136">
        <v>0</v>
      </c>
      <c r="G2662" s="135">
        <v>67.22</v>
      </c>
      <c r="H2662" s="136">
        <v>0</v>
      </c>
    </row>
    <row r="2663" spans="1:8" x14ac:dyDescent="0.25">
      <c r="A2663" s="133" t="s">
        <v>7432</v>
      </c>
      <c r="B2663" s="134">
        <v>96053</v>
      </c>
      <c r="C2663" s="126" t="s">
        <v>808</v>
      </c>
      <c r="D2663" s="134" t="s">
        <v>374</v>
      </c>
      <c r="E2663" s="135">
        <v>17.78</v>
      </c>
      <c r="F2663" s="136">
        <v>1</v>
      </c>
      <c r="G2663" s="135">
        <v>17.78</v>
      </c>
      <c r="H2663" s="136">
        <v>0</v>
      </c>
    </row>
    <row r="2664" spans="1:8" x14ac:dyDescent="0.25">
      <c r="A2664" s="133" t="s">
        <v>7432</v>
      </c>
      <c r="B2664" s="134">
        <v>96055</v>
      </c>
      <c r="C2664" s="126" t="s">
        <v>810</v>
      </c>
      <c r="D2664" s="134" t="s">
        <v>374</v>
      </c>
      <c r="E2664" s="135">
        <v>4.76</v>
      </c>
      <c r="F2664" s="136">
        <v>1</v>
      </c>
      <c r="G2664" s="135">
        <v>4.76</v>
      </c>
      <c r="H2664" s="136">
        <v>0</v>
      </c>
    </row>
    <row r="2665" spans="1:8" x14ac:dyDescent="0.25">
      <c r="A2665" s="133" t="s">
        <v>7432</v>
      </c>
      <c r="B2665" s="134">
        <v>96056</v>
      </c>
      <c r="C2665" s="126" t="s">
        <v>811</v>
      </c>
      <c r="D2665" s="134" t="s">
        <v>374</v>
      </c>
      <c r="E2665" s="135">
        <v>19.440000000000001</v>
      </c>
      <c r="F2665" s="136">
        <v>1</v>
      </c>
      <c r="G2665" s="135">
        <v>19.440000000000001</v>
      </c>
      <c r="H2665" s="136">
        <v>0</v>
      </c>
    </row>
    <row r="2666" spans="1:8" x14ac:dyDescent="0.25">
      <c r="A2666" s="133" t="s">
        <v>7432</v>
      </c>
      <c r="B2666" s="134">
        <v>96057</v>
      </c>
      <c r="C2666" s="126" t="s">
        <v>812</v>
      </c>
      <c r="D2666" s="134" t="s">
        <v>374</v>
      </c>
      <c r="E2666" s="135">
        <v>66.540000000000006</v>
      </c>
      <c r="F2666" s="136">
        <v>0</v>
      </c>
      <c r="G2666" s="135">
        <v>67.22</v>
      </c>
      <c r="H2666" s="136">
        <v>0</v>
      </c>
    </row>
    <row r="2667" spans="1:8" x14ac:dyDescent="0.25">
      <c r="A2667" s="133" t="s">
        <v>7432</v>
      </c>
      <c r="B2667" s="134">
        <v>7063</v>
      </c>
      <c r="C2667" s="126" t="s">
        <v>430</v>
      </c>
      <c r="D2667" s="134" t="s">
        <v>374</v>
      </c>
      <c r="E2667" s="135">
        <v>19.27</v>
      </c>
      <c r="F2667" s="136">
        <v>1</v>
      </c>
      <c r="G2667" s="135">
        <v>19.27</v>
      </c>
      <c r="H2667" s="136">
        <v>0</v>
      </c>
    </row>
    <row r="2668" spans="1:8" x14ac:dyDescent="0.25">
      <c r="A2668" s="133" t="s">
        <v>7432</v>
      </c>
      <c r="B2668" s="134">
        <v>7064</v>
      </c>
      <c r="C2668" s="126" t="s">
        <v>431</v>
      </c>
      <c r="D2668" s="134" t="s">
        <v>374</v>
      </c>
      <c r="E2668" s="135">
        <v>5.2</v>
      </c>
      <c r="F2668" s="136">
        <v>1</v>
      </c>
      <c r="G2668" s="135">
        <v>5.2</v>
      </c>
      <c r="H2668" s="136">
        <v>0</v>
      </c>
    </row>
    <row r="2669" spans="1:8" x14ac:dyDescent="0.25">
      <c r="A2669" s="133" t="s">
        <v>7432</v>
      </c>
      <c r="B2669" s="134">
        <v>7065</v>
      </c>
      <c r="C2669" s="126" t="s">
        <v>432</v>
      </c>
      <c r="D2669" s="134" t="s">
        <v>374</v>
      </c>
      <c r="E2669" s="135">
        <v>21.08</v>
      </c>
      <c r="F2669" s="136">
        <v>1</v>
      </c>
      <c r="G2669" s="135">
        <v>21.08</v>
      </c>
      <c r="H2669" s="136">
        <v>0</v>
      </c>
    </row>
    <row r="2670" spans="1:8" x14ac:dyDescent="0.25">
      <c r="A2670" s="133" t="s">
        <v>7432</v>
      </c>
      <c r="B2670" s="134">
        <v>7066</v>
      </c>
      <c r="C2670" s="126" t="s">
        <v>433</v>
      </c>
      <c r="D2670" s="134" t="s">
        <v>374</v>
      </c>
      <c r="E2670" s="135">
        <v>95.5</v>
      </c>
      <c r="F2670" s="136">
        <v>0</v>
      </c>
      <c r="G2670" s="135">
        <v>96.47</v>
      </c>
      <c r="H2670" s="136">
        <v>0</v>
      </c>
    </row>
    <row r="2671" spans="1:8" x14ac:dyDescent="0.25">
      <c r="A2671" s="133" t="s">
        <v>7432</v>
      </c>
      <c r="B2671" s="134">
        <v>89033</v>
      </c>
      <c r="C2671" s="126" t="s">
        <v>509</v>
      </c>
      <c r="D2671" s="134" t="s">
        <v>374</v>
      </c>
      <c r="E2671" s="135">
        <v>14.12</v>
      </c>
      <c r="F2671" s="136">
        <v>1</v>
      </c>
      <c r="G2671" s="135">
        <v>14.12</v>
      </c>
      <c r="H2671" s="136">
        <v>0</v>
      </c>
    </row>
    <row r="2672" spans="1:8" x14ac:dyDescent="0.25">
      <c r="A2672" s="133" t="s">
        <v>7432</v>
      </c>
      <c r="B2672" s="134">
        <v>89034</v>
      </c>
      <c r="C2672" s="126" t="s">
        <v>510</v>
      </c>
      <c r="D2672" s="134" t="s">
        <v>374</v>
      </c>
      <c r="E2672" s="135">
        <v>3.78</v>
      </c>
      <c r="F2672" s="136">
        <v>1</v>
      </c>
      <c r="G2672" s="135">
        <v>3.78</v>
      </c>
      <c r="H2672" s="136">
        <v>0</v>
      </c>
    </row>
    <row r="2673" spans="1:8" x14ac:dyDescent="0.25">
      <c r="A2673" s="133" t="s">
        <v>7432</v>
      </c>
      <c r="B2673" s="134">
        <v>5714</v>
      </c>
      <c r="C2673" s="126" t="s">
        <v>391</v>
      </c>
      <c r="D2673" s="134" t="s">
        <v>374</v>
      </c>
      <c r="E2673" s="135">
        <v>15.44</v>
      </c>
      <c r="F2673" s="136">
        <v>1</v>
      </c>
      <c r="G2673" s="135">
        <v>15.44</v>
      </c>
      <c r="H2673" s="136">
        <v>0</v>
      </c>
    </row>
    <row r="2674" spans="1:8" x14ac:dyDescent="0.25">
      <c r="A2674" s="133" t="s">
        <v>7432</v>
      </c>
      <c r="B2674" s="134">
        <v>5715</v>
      </c>
      <c r="C2674" s="126" t="s">
        <v>392</v>
      </c>
      <c r="D2674" s="134" t="s">
        <v>374</v>
      </c>
      <c r="E2674" s="135">
        <v>66.540000000000006</v>
      </c>
      <c r="F2674" s="136">
        <v>0</v>
      </c>
      <c r="G2674" s="135">
        <v>67.22</v>
      </c>
      <c r="H2674" s="136">
        <v>0</v>
      </c>
    </row>
    <row r="2675" spans="1:8" x14ac:dyDescent="0.25">
      <c r="A2675" s="133" t="s">
        <v>7432</v>
      </c>
      <c r="B2675" s="134">
        <v>102906</v>
      </c>
      <c r="C2675" s="126" t="s">
        <v>7546</v>
      </c>
      <c r="D2675" s="134" t="s">
        <v>374</v>
      </c>
      <c r="E2675" s="135">
        <v>0</v>
      </c>
      <c r="F2675" s="136"/>
      <c r="G2675" s="135">
        <v>0</v>
      </c>
      <c r="H2675" s="136"/>
    </row>
    <row r="2676" spans="1:8" x14ac:dyDescent="0.25">
      <c r="A2676" s="133" t="s">
        <v>7432</v>
      </c>
      <c r="B2676" s="134">
        <v>102907</v>
      </c>
      <c r="C2676" s="126" t="s">
        <v>7547</v>
      </c>
      <c r="D2676" s="134" t="s">
        <v>374</v>
      </c>
      <c r="E2676" s="135">
        <v>0</v>
      </c>
      <c r="F2676" s="136"/>
      <c r="G2676" s="135">
        <v>0</v>
      </c>
      <c r="H2676" s="136"/>
    </row>
    <row r="2677" spans="1:8" x14ac:dyDescent="0.25">
      <c r="A2677" s="133" t="s">
        <v>7432</v>
      </c>
      <c r="B2677" s="134">
        <v>102908</v>
      </c>
      <c r="C2677" s="126" t="s">
        <v>7548</v>
      </c>
      <c r="D2677" s="134" t="s">
        <v>374</v>
      </c>
      <c r="E2677" s="135">
        <v>0</v>
      </c>
      <c r="F2677" s="136"/>
      <c r="G2677" s="135">
        <v>0</v>
      </c>
      <c r="H2677" s="136"/>
    </row>
    <row r="2678" spans="1:8" x14ac:dyDescent="0.25">
      <c r="A2678" s="133" t="s">
        <v>7432</v>
      </c>
      <c r="B2678" s="134">
        <v>102909</v>
      </c>
      <c r="C2678" s="126" t="s">
        <v>4847</v>
      </c>
      <c r="D2678" s="134" t="s">
        <v>374</v>
      </c>
      <c r="E2678" s="135">
        <v>4.4000000000000004</v>
      </c>
      <c r="F2678" s="136">
        <v>0</v>
      </c>
      <c r="G2678" s="135">
        <v>3.18</v>
      </c>
      <c r="H2678" s="136">
        <v>0</v>
      </c>
    </row>
    <row r="2679" spans="1:8" x14ac:dyDescent="0.25">
      <c r="A2679" s="133" t="s">
        <v>7432</v>
      </c>
      <c r="B2679" s="134">
        <v>93435</v>
      </c>
      <c r="C2679" s="126" t="s">
        <v>4827</v>
      </c>
      <c r="D2679" s="134" t="s">
        <v>374</v>
      </c>
      <c r="E2679" s="135">
        <v>9.26</v>
      </c>
      <c r="F2679" s="136">
        <v>1</v>
      </c>
      <c r="G2679" s="135">
        <v>9.26</v>
      </c>
      <c r="H2679" s="136">
        <v>0</v>
      </c>
    </row>
    <row r="2680" spans="1:8" x14ac:dyDescent="0.25">
      <c r="A2680" s="133" t="s">
        <v>7432</v>
      </c>
      <c r="B2680" s="134">
        <v>93436</v>
      </c>
      <c r="C2680" s="126" t="s">
        <v>4828</v>
      </c>
      <c r="D2680" s="134" t="s">
        <v>374</v>
      </c>
      <c r="E2680" s="135">
        <v>2.85</v>
      </c>
      <c r="F2680" s="136">
        <v>1</v>
      </c>
      <c r="G2680" s="135">
        <v>2.85</v>
      </c>
      <c r="H2680" s="136">
        <v>0</v>
      </c>
    </row>
    <row r="2681" spans="1:8" x14ac:dyDescent="0.25">
      <c r="A2681" s="133" t="s">
        <v>7432</v>
      </c>
      <c r="B2681" s="134">
        <v>93437</v>
      </c>
      <c r="C2681" s="126" t="s">
        <v>4829</v>
      </c>
      <c r="D2681" s="134" t="s">
        <v>374</v>
      </c>
      <c r="E2681" s="135">
        <v>10.130000000000001</v>
      </c>
      <c r="F2681" s="136">
        <v>1</v>
      </c>
      <c r="G2681" s="135">
        <v>10.130000000000001</v>
      </c>
      <c r="H2681" s="136">
        <v>0</v>
      </c>
    </row>
    <row r="2682" spans="1:8" x14ac:dyDescent="0.25">
      <c r="A2682" s="133" t="s">
        <v>7432</v>
      </c>
      <c r="B2682" s="134">
        <v>93438</v>
      </c>
      <c r="C2682" s="126" t="s">
        <v>4830</v>
      </c>
      <c r="D2682" s="134" t="s">
        <v>374</v>
      </c>
      <c r="E2682" s="135">
        <v>110.93</v>
      </c>
      <c r="F2682" s="136">
        <v>0</v>
      </c>
      <c r="G2682" s="135">
        <v>112.05</v>
      </c>
      <c r="H2682" s="136">
        <v>0</v>
      </c>
    </row>
    <row r="2683" spans="1:8" x14ac:dyDescent="0.25">
      <c r="A2683" s="133" t="s">
        <v>7432</v>
      </c>
      <c r="B2683" s="134">
        <v>100643</v>
      </c>
      <c r="C2683" s="126" t="s">
        <v>821</v>
      </c>
      <c r="D2683" s="134" t="s">
        <v>374</v>
      </c>
      <c r="E2683" s="135">
        <v>415.12</v>
      </c>
      <c r="F2683" s="136">
        <v>1</v>
      </c>
      <c r="G2683" s="135">
        <v>415.12</v>
      </c>
      <c r="H2683" s="136">
        <v>0</v>
      </c>
    </row>
    <row r="2684" spans="1:8" x14ac:dyDescent="0.25">
      <c r="A2684" s="133" t="s">
        <v>7432</v>
      </c>
      <c r="B2684" s="134">
        <v>100644</v>
      </c>
      <c r="C2684" s="126" t="s">
        <v>822</v>
      </c>
      <c r="D2684" s="134" t="s">
        <v>374</v>
      </c>
      <c r="E2684" s="135">
        <v>146.33000000000001</v>
      </c>
      <c r="F2684" s="136">
        <v>1</v>
      </c>
      <c r="G2684" s="135">
        <v>146.33000000000001</v>
      </c>
      <c r="H2684" s="136">
        <v>0</v>
      </c>
    </row>
    <row r="2685" spans="1:8" x14ac:dyDescent="0.25">
      <c r="A2685" s="133" t="s">
        <v>7432</v>
      </c>
      <c r="B2685" s="134">
        <v>100645</v>
      </c>
      <c r="C2685" s="126" t="s">
        <v>823</v>
      </c>
      <c r="D2685" s="134" t="s">
        <v>374</v>
      </c>
      <c r="E2685" s="135">
        <v>667.32</v>
      </c>
      <c r="F2685" s="136">
        <v>1</v>
      </c>
      <c r="G2685" s="135">
        <v>667.32</v>
      </c>
      <c r="H2685" s="136">
        <v>0</v>
      </c>
    </row>
    <row r="2686" spans="1:8" x14ac:dyDescent="0.25">
      <c r="A2686" s="133" t="s">
        <v>7432</v>
      </c>
      <c r="B2686" s="134">
        <v>100646</v>
      </c>
      <c r="C2686" s="126" t="s">
        <v>824</v>
      </c>
      <c r="D2686" s="134" t="s">
        <v>374</v>
      </c>
      <c r="E2686" s="135">
        <v>5319</v>
      </c>
      <c r="F2686" s="136">
        <v>0</v>
      </c>
      <c r="G2686" s="135">
        <v>5373</v>
      </c>
      <c r="H2686" s="136">
        <v>0</v>
      </c>
    </row>
    <row r="2687" spans="1:8" x14ac:dyDescent="0.25">
      <c r="A2687" s="133" t="s">
        <v>7432</v>
      </c>
      <c r="B2687" s="134">
        <v>95116</v>
      </c>
      <c r="C2687" s="126" t="s">
        <v>747</v>
      </c>
      <c r="D2687" s="134" t="s">
        <v>374</v>
      </c>
      <c r="E2687" s="135">
        <v>32.549999999999997</v>
      </c>
      <c r="F2687" s="136">
        <v>1</v>
      </c>
      <c r="G2687" s="135">
        <v>32.549999999999997</v>
      </c>
      <c r="H2687" s="136">
        <v>0</v>
      </c>
    </row>
    <row r="2688" spans="1:8" x14ac:dyDescent="0.25">
      <c r="A2688" s="133" t="s">
        <v>7432</v>
      </c>
      <c r="B2688" s="134">
        <v>95117</v>
      </c>
      <c r="C2688" s="126" t="s">
        <v>748</v>
      </c>
      <c r="D2688" s="134" t="s">
        <v>374</v>
      </c>
      <c r="E2688" s="135">
        <v>10.039999999999999</v>
      </c>
      <c r="F2688" s="136">
        <v>1</v>
      </c>
      <c r="G2688" s="135">
        <v>10.039999999999999</v>
      </c>
      <c r="H2688" s="136">
        <v>0</v>
      </c>
    </row>
    <row r="2689" spans="1:8" x14ac:dyDescent="0.25">
      <c r="A2689" s="133" t="s">
        <v>7432</v>
      </c>
      <c r="B2689" s="134">
        <v>53794</v>
      </c>
      <c r="C2689" s="126" t="s">
        <v>437</v>
      </c>
      <c r="D2689" s="134" t="s">
        <v>374</v>
      </c>
      <c r="E2689" s="135">
        <v>35.619999999999997</v>
      </c>
      <c r="F2689" s="136">
        <v>1</v>
      </c>
      <c r="G2689" s="135">
        <v>35.619999999999997</v>
      </c>
      <c r="H2689" s="136">
        <v>0</v>
      </c>
    </row>
    <row r="2690" spans="1:8" x14ac:dyDescent="0.25">
      <c r="A2690" s="133" t="s">
        <v>7432</v>
      </c>
      <c r="B2690" s="134">
        <v>5703</v>
      </c>
      <c r="C2690" s="126" t="s">
        <v>386</v>
      </c>
      <c r="D2690" s="134" t="s">
        <v>374</v>
      </c>
      <c r="E2690" s="135">
        <v>25.7</v>
      </c>
      <c r="F2690" s="136">
        <v>0</v>
      </c>
      <c r="G2690" s="135">
        <v>18.559999999999999</v>
      </c>
      <c r="H2690" s="136">
        <v>0</v>
      </c>
    </row>
    <row r="2691" spans="1:8" x14ac:dyDescent="0.25">
      <c r="A2691" s="133" t="s">
        <v>7432</v>
      </c>
      <c r="B2691" s="134">
        <v>88847</v>
      </c>
      <c r="C2691" s="126" t="s">
        <v>485</v>
      </c>
      <c r="D2691" s="134" t="s">
        <v>374</v>
      </c>
      <c r="E2691" s="135">
        <v>27.62</v>
      </c>
      <c r="F2691" s="136">
        <v>1</v>
      </c>
      <c r="G2691" s="135">
        <v>27.62</v>
      </c>
      <c r="H2691" s="136">
        <v>0</v>
      </c>
    </row>
    <row r="2692" spans="1:8" x14ac:dyDescent="0.25">
      <c r="A2692" s="133" t="s">
        <v>7432</v>
      </c>
      <c r="B2692" s="134">
        <v>88848</v>
      </c>
      <c r="C2692" s="126" t="s">
        <v>486</v>
      </c>
      <c r="D2692" s="134" t="s">
        <v>374</v>
      </c>
      <c r="E2692" s="135">
        <v>11.35</v>
      </c>
      <c r="F2692" s="136">
        <v>1</v>
      </c>
      <c r="G2692" s="135">
        <v>11.35</v>
      </c>
      <c r="H2692" s="136">
        <v>0</v>
      </c>
    </row>
    <row r="2693" spans="1:8" x14ac:dyDescent="0.25">
      <c r="A2693" s="133" t="s">
        <v>7432</v>
      </c>
      <c r="B2693" s="134">
        <v>5741</v>
      </c>
      <c r="C2693" s="126" t="s">
        <v>404</v>
      </c>
      <c r="D2693" s="134" t="s">
        <v>374</v>
      </c>
      <c r="E2693" s="135">
        <v>51.77</v>
      </c>
      <c r="F2693" s="136">
        <v>1</v>
      </c>
      <c r="G2693" s="135">
        <v>51.77</v>
      </c>
      <c r="H2693" s="136">
        <v>0</v>
      </c>
    </row>
    <row r="2694" spans="1:8" x14ac:dyDescent="0.25">
      <c r="A2694" s="133" t="s">
        <v>7432</v>
      </c>
      <c r="B2694" s="134">
        <v>5742</v>
      </c>
      <c r="C2694" s="126" t="s">
        <v>405</v>
      </c>
      <c r="D2694" s="134" t="s">
        <v>374</v>
      </c>
      <c r="E2694" s="135">
        <v>27.24</v>
      </c>
      <c r="F2694" s="136">
        <v>0</v>
      </c>
      <c r="G2694" s="135">
        <v>27.52</v>
      </c>
      <c r="H2694" s="136">
        <v>0</v>
      </c>
    </row>
    <row r="2695" spans="1:8" x14ac:dyDescent="0.25">
      <c r="A2695" s="133" t="s">
        <v>7432</v>
      </c>
      <c r="B2695" s="134">
        <v>100637</v>
      </c>
      <c r="C2695" s="126" t="s">
        <v>817</v>
      </c>
      <c r="D2695" s="134" t="s">
        <v>374</v>
      </c>
      <c r="E2695" s="135">
        <v>202.6</v>
      </c>
      <c r="F2695" s="136">
        <v>1</v>
      </c>
      <c r="G2695" s="135">
        <v>202.6</v>
      </c>
      <c r="H2695" s="136">
        <v>0</v>
      </c>
    </row>
    <row r="2696" spans="1:8" x14ac:dyDescent="0.25">
      <c r="A2696" s="133" t="s">
        <v>7432</v>
      </c>
      <c r="B2696" s="134">
        <v>100638</v>
      </c>
      <c r="C2696" s="126" t="s">
        <v>818</v>
      </c>
      <c r="D2696" s="134" t="s">
        <v>374</v>
      </c>
      <c r="E2696" s="135">
        <v>62.27</v>
      </c>
      <c r="F2696" s="136">
        <v>1</v>
      </c>
      <c r="G2696" s="135">
        <v>62.27</v>
      </c>
      <c r="H2696" s="136">
        <v>0</v>
      </c>
    </row>
    <row r="2697" spans="1:8" x14ac:dyDescent="0.25">
      <c r="A2697" s="133" t="s">
        <v>7432</v>
      </c>
      <c r="B2697" s="134">
        <v>100639</v>
      </c>
      <c r="C2697" s="126" t="s">
        <v>819</v>
      </c>
      <c r="D2697" s="134" t="s">
        <v>374</v>
      </c>
      <c r="E2697" s="135">
        <v>253.44</v>
      </c>
      <c r="F2697" s="136">
        <v>1</v>
      </c>
      <c r="G2697" s="135">
        <v>253.44</v>
      </c>
      <c r="H2697" s="136">
        <v>0</v>
      </c>
    </row>
    <row r="2698" spans="1:8" x14ac:dyDescent="0.25">
      <c r="A2698" s="133" t="s">
        <v>7432</v>
      </c>
      <c r="B2698" s="134">
        <v>100640</v>
      </c>
      <c r="C2698" s="126" t="s">
        <v>820</v>
      </c>
      <c r="D2698" s="134" t="s">
        <v>374</v>
      </c>
      <c r="E2698" s="135">
        <v>4255.2</v>
      </c>
      <c r="F2698" s="136">
        <v>0</v>
      </c>
      <c r="G2698" s="135">
        <v>4298.3999999999996</v>
      </c>
      <c r="H2698" s="136">
        <v>0</v>
      </c>
    </row>
    <row r="2699" spans="1:8" x14ac:dyDescent="0.25">
      <c r="A2699" s="133" t="s">
        <v>7432</v>
      </c>
      <c r="B2699" s="134">
        <v>93429</v>
      </c>
      <c r="C2699" s="126" t="s">
        <v>4823</v>
      </c>
      <c r="D2699" s="134" t="s">
        <v>374</v>
      </c>
      <c r="E2699" s="135">
        <v>164.94</v>
      </c>
      <c r="F2699" s="136">
        <v>1</v>
      </c>
      <c r="G2699" s="135">
        <v>164.94</v>
      </c>
      <c r="H2699" s="136">
        <v>0</v>
      </c>
    </row>
    <row r="2700" spans="1:8" x14ac:dyDescent="0.25">
      <c r="A2700" s="133" t="s">
        <v>7432</v>
      </c>
      <c r="B2700" s="134">
        <v>93430</v>
      </c>
      <c r="C2700" s="126" t="s">
        <v>4824</v>
      </c>
      <c r="D2700" s="134" t="s">
        <v>374</v>
      </c>
      <c r="E2700" s="135">
        <v>50.7</v>
      </c>
      <c r="F2700" s="136">
        <v>1</v>
      </c>
      <c r="G2700" s="135">
        <v>50.7</v>
      </c>
      <c r="H2700" s="136">
        <v>0</v>
      </c>
    </row>
    <row r="2701" spans="1:8" x14ac:dyDescent="0.25">
      <c r="A2701" s="133" t="s">
        <v>7432</v>
      </c>
      <c r="B2701" s="134">
        <v>93431</v>
      </c>
      <c r="C2701" s="126" t="s">
        <v>4825</v>
      </c>
      <c r="D2701" s="134" t="s">
        <v>374</v>
      </c>
      <c r="E2701" s="135">
        <v>206.33</v>
      </c>
      <c r="F2701" s="136">
        <v>1</v>
      </c>
      <c r="G2701" s="135">
        <v>206.33</v>
      </c>
      <c r="H2701" s="136">
        <v>0</v>
      </c>
    </row>
    <row r="2702" spans="1:8" x14ac:dyDescent="0.25">
      <c r="A2702" s="133" t="s">
        <v>7432</v>
      </c>
      <c r="B2702" s="134">
        <v>93432</v>
      </c>
      <c r="C2702" s="126" t="s">
        <v>4826</v>
      </c>
      <c r="D2702" s="134" t="s">
        <v>374</v>
      </c>
      <c r="E2702" s="135">
        <v>2127.6</v>
      </c>
      <c r="F2702" s="136">
        <v>0</v>
      </c>
      <c r="G2702" s="135">
        <v>2149.1999999999998</v>
      </c>
      <c r="H2702" s="136">
        <v>0</v>
      </c>
    </row>
    <row r="2703" spans="1:8" x14ac:dyDescent="0.25">
      <c r="A2703" s="133" t="s">
        <v>7432</v>
      </c>
      <c r="B2703" s="134">
        <v>95118</v>
      </c>
      <c r="C2703" s="126" t="s">
        <v>749</v>
      </c>
      <c r="D2703" s="134" t="s">
        <v>374</v>
      </c>
      <c r="E2703" s="135">
        <v>75.64</v>
      </c>
      <c r="F2703" s="136">
        <v>1</v>
      </c>
      <c r="G2703" s="135">
        <v>75.64</v>
      </c>
      <c r="H2703" s="136">
        <v>0</v>
      </c>
    </row>
    <row r="2704" spans="1:8" x14ac:dyDescent="0.25">
      <c r="A2704" s="133" t="s">
        <v>7432</v>
      </c>
      <c r="B2704" s="134">
        <v>95119</v>
      </c>
      <c r="C2704" s="126" t="s">
        <v>750</v>
      </c>
      <c r="D2704" s="134" t="s">
        <v>374</v>
      </c>
      <c r="E2704" s="135">
        <v>23.34</v>
      </c>
      <c r="F2704" s="136">
        <v>1</v>
      </c>
      <c r="G2704" s="135">
        <v>23.34</v>
      </c>
      <c r="H2704" s="136">
        <v>0</v>
      </c>
    </row>
    <row r="2705" spans="1:8" x14ac:dyDescent="0.25">
      <c r="A2705" s="133" t="s">
        <v>7432</v>
      </c>
      <c r="B2705" s="134">
        <v>5707</v>
      </c>
      <c r="C2705" s="126" t="s">
        <v>388</v>
      </c>
      <c r="D2705" s="134" t="s">
        <v>374</v>
      </c>
      <c r="E2705" s="135">
        <v>82.76</v>
      </c>
      <c r="F2705" s="136">
        <v>1</v>
      </c>
      <c r="G2705" s="135">
        <v>82.76</v>
      </c>
      <c r="H2705" s="136">
        <v>0</v>
      </c>
    </row>
    <row r="2706" spans="1:8" x14ac:dyDescent="0.25">
      <c r="A2706" s="133" t="s">
        <v>7432</v>
      </c>
      <c r="B2706" s="134">
        <v>95120</v>
      </c>
      <c r="C2706" s="126" t="s">
        <v>751</v>
      </c>
      <c r="D2706" s="134" t="s">
        <v>374</v>
      </c>
      <c r="E2706" s="135">
        <v>68.849999999999994</v>
      </c>
      <c r="F2706" s="136">
        <v>0</v>
      </c>
      <c r="G2706" s="135">
        <v>49.72</v>
      </c>
      <c r="H2706" s="136">
        <v>0</v>
      </c>
    </row>
    <row r="2707" spans="1:8" x14ac:dyDescent="0.25">
      <c r="A2707" s="133" t="s">
        <v>7432</v>
      </c>
      <c r="B2707" s="134">
        <v>103657</v>
      </c>
      <c r="C2707" s="126" t="s">
        <v>7549</v>
      </c>
      <c r="D2707" s="134" t="s">
        <v>374</v>
      </c>
      <c r="E2707" s="135">
        <v>0</v>
      </c>
      <c r="F2707" s="136"/>
      <c r="G2707" s="135">
        <v>0</v>
      </c>
      <c r="H2707" s="136"/>
    </row>
    <row r="2708" spans="1:8" x14ac:dyDescent="0.25">
      <c r="A2708" s="133" t="s">
        <v>7432</v>
      </c>
      <c r="B2708" s="134">
        <v>103658</v>
      </c>
      <c r="C2708" s="126" t="s">
        <v>7550</v>
      </c>
      <c r="D2708" s="134" t="s">
        <v>374</v>
      </c>
      <c r="E2708" s="135">
        <v>0</v>
      </c>
      <c r="F2708" s="136"/>
      <c r="G2708" s="135">
        <v>0</v>
      </c>
      <c r="H2708" s="136"/>
    </row>
    <row r="2709" spans="1:8" x14ac:dyDescent="0.25">
      <c r="A2709" s="133" t="s">
        <v>7432</v>
      </c>
      <c r="B2709" s="134">
        <v>103659</v>
      </c>
      <c r="C2709" s="126" t="s">
        <v>7551</v>
      </c>
      <c r="D2709" s="134" t="s">
        <v>374</v>
      </c>
      <c r="E2709" s="135">
        <v>0</v>
      </c>
      <c r="F2709" s="136"/>
      <c r="G2709" s="135">
        <v>0</v>
      </c>
      <c r="H2709" s="136"/>
    </row>
    <row r="2710" spans="1:8" x14ac:dyDescent="0.25">
      <c r="A2710" s="133" t="s">
        <v>7432</v>
      </c>
      <c r="B2710" s="134">
        <v>103660</v>
      </c>
      <c r="C2710" s="126" t="s">
        <v>4863</v>
      </c>
      <c r="D2710" s="134" t="s">
        <v>374</v>
      </c>
      <c r="E2710" s="135">
        <v>11.54</v>
      </c>
      <c r="F2710" s="136">
        <v>0</v>
      </c>
      <c r="G2710" s="135">
        <v>11.75</v>
      </c>
      <c r="H2710" s="136">
        <v>0</v>
      </c>
    </row>
    <row r="2711" spans="1:8" x14ac:dyDescent="0.25">
      <c r="A2711" s="133" t="s">
        <v>7432</v>
      </c>
      <c r="B2711" s="134">
        <v>89015</v>
      </c>
      <c r="C2711" s="126" t="s">
        <v>503</v>
      </c>
      <c r="D2711" s="134" t="s">
        <v>374</v>
      </c>
      <c r="E2711" s="135">
        <v>3.84</v>
      </c>
      <c r="F2711" s="136">
        <v>1</v>
      </c>
      <c r="G2711" s="135">
        <v>3.84</v>
      </c>
      <c r="H2711" s="136">
        <v>0</v>
      </c>
    </row>
    <row r="2712" spans="1:8" x14ac:dyDescent="0.25">
      <c r="A2712" s="133" t="s">
        <v>7432</v>
      </c>
      <c r="B2712" s="134">
        <v>89016</v>
      </c>
      <c r="C2712" s="126" t="s">
        <v>504</v>
      </c>
      <c r="D2712" s="134" t="s">
        <v>374</v>
      </c>
      <c r="E2712" s="135">
        <v>1.01</v>
      </c>
      <c r="F2712" s="136">
        <v>1</v>
      </c>
      <c r="G2712" s="135">
        <v>1.01</v>
      </c>
      <c r="H2712" s="136">
        <v>0</v>
      </c>
    </row>
    <row r="2713" spans="1:8" x14ac:dyDescent="0.25">
      <c r="A2713" s="133" t="s">
        <v>7432</v>
      </c>
      <c r="B2713" s="134">
        <v>53804</v>
      </c>
      <c r="C2713" s="126" t="s">
        <v>439</v>
      </c>
      <c r="D2713" s="134" t="s">
        <v>374</v>
      </c>
      <c r="E2713" s="135">
        <v>4.8</v>
      </c>
      <c r="F2713" s="136">
        <v>1</v>
      </c>
      <c r="G2713" s="135">
        <v>4.8</v>
      </c>
      <c r="H2713" s="136">
        <v>0</v>
      </c>
    </row>
    <row r="2714" spans="1:8" x14ac:dyDescent="0.25">
      <c r="A2714" s="133" t="s">
        <v>7432</v>
      </c>
      <c r="B2714" s="134">
        <v>90582</v>
      </c>
      <c r="C2714" s="126" t="s">
        <v>564</v>
      </c>
      <c r="D2714" s="134" t="s">
        <v>374</v>
      </c>
      <c r="E2714" s="135">
        <v>0.44</v>
      </c>
      <c r="F2714" s="136">
        <v>1</v>
      </c>
      <c r="G2714" s="135">
        <v>0.44</v>
      </c>
      <c r="H2714" s="136">
        <v>0</v>
      </c>
    </row>
    <row r="2715" spans="1:8" x14ac:dyDescent="0.25">
      <c r="A2715" s="133" t="s">
        <v>7432</v>
      </c>
      <c r="B2715" s="134">
        <v>90583</v>
      </c>
      <c r="C2715" s="126" t="s">
        <v>565</v>
      </c>
      <c r="D2715" s="134" t="s">
        <v>374</v>
      </c>
      <c r="E2715" s="135">
        <v>0.1</v>
      </c>
      <c r="F2715" s="136">
        <v>1</v>
      </c>
      <c r="G2715" s="135">
        <v>0.1</v>
      </c>
      <c r="H2715" s="136">
        <v>0</v>
      </c>
    </row>
    <row r="2716" spans="1:8" x14ac:dyDescent="0.25">
      <c r="A2716" s="133" t="s">
        <v>7432</v>
      </c>
      <c r="B2716" s="134">
        <v>90584</v>
      </c>
      <c r="C2716" s="126" t="s">
        <v>566</v>
      </c>
      <c r="D2716" s="134" t="s">
        <v>374</v>
      </c>
      <c r="E2716" s="135">
        <v>0.34</v>
      </c>
      <c r="F2716" s="136">
        <v>1</v>
      </c>
      <c r="G2716" s="135">
        <v>0.34</v>
      </c>
      <c r="H2716" s="136">
        <v>0</v>
      </c>
    </row>
    <row r="2717" spans="1:8" x14ac:dyDescent="0.25">
      <c r="A2717" s="133" t="s">
        <v>7432</v>
      </c>
      <c r="B2717" s="134">
        <v>90585</v>
      </c>
      <c r="C2717" s="126" t="s">
        <v>567</v>
      </c>
      <c r="D2717" s="134" t="s">
        <v>374</v>
      </c>
      <c r="E2717" s="135">
        <v>0.56000000000000005</v>
      </c>
      <c r="F2717" s="136">
        <v>0</v>
      </c>
      <c r="G2717" s="135">
        <v>0.4</v>
      </c>
      <c r="H2717" s="136">
        <v>0</v>
      </c>
    </row>
    <row r="2718" spans="1:8" x14ac:dyDescent="0.25">
      <c r="A2718" s="133" t="s">
        <v>7432</v>
      </c>
      <c r="B2718" s="134">
        <v>89240</v>
      </c>
      <c r="C2718" s="126" t="s">
        <v>531</v>
      </c>
      <c r="D2718" s="134" t="s">
        <v>374</v>
      </c>
      <c r="E2718" s="135">
        <v>78.09</v>
      </c>
      <c r="F2718" s="136">
        <v>1</v>
      </c>
      <c r="G2718" s="135">
        <v>78.09</v>
      </c>
      <c r="H2718" s="136">
        <v>0</v>
      </c>
    </row>
    <row r="2719" spans="1:8" x14ac:dyDescent="0.25">
      <c r="A2719" s="133" t="s">
        <v>7432</v>
      </c>
      <c r="B2719" s="134">
        <v>89241</v>
      </c>
      <c r="C2719" s="126" t="s">
        <v>532</v>
      </c>
      <c r="D2719" s="134" t="s">
        <v>374</v>
      </c>
      <c r="E2719" s="135">
        <v>27.53</v>
      </c>
      <c r="F2719" s="136">
        <v>1</v>
      </c>
      <c r="G2719" s="135">
        <v>27.53</v>
      </c>
      <c r="H2719" s="136">
        <v>0</v>
      </c>
    </row>
    <row r="2720" spans="1:8" x14ac:dyDescent="0.25">
      <c r="A2720" s="133" t="s">
        <v>7432</v>
      </c>
      <c r="B2720" s="134">
        <v>5710</v>
      </c>
      <c r="C2720" s="126" t="s">
        <v>389</v>
      </c>
      <c r="D2720" s="134" t="s">
        <v>374</v>
      </c>
      <c r="E2720" s="135">
        <v>125.54</v>
      </c>
      <c r="F2720" s="136">
        <v>1</v>
      </c>
      <c r="G2720" s="135">
        <v>125.54</v>
      </c>
      <c r="H2720" s="136">
        <v>0</v>
      </c>
    </row>
    <row r="2721" spans="1:8" x14ac:dyDescent="0.25">
      <c r="A2721" s="133" t="s">
        <v>7432</v>
      </c>
      <c r="B2721" s="134">
        <v>5711</v>
      </c>
      <c r="C2721" s="126" t="s">
        <v>390</v>
      </c>
      <c r="D2721" s="134" t="s">
        <v>374</v>
      </c>
      <c r="E2721" s="135">
        <v>87.94</v>
      </c>
      <c r="F2721" s="136">
        <v>0</v>
      </c>
      <c r="G2721" s="135">
        <v>88.83</v>
      </c>
      <c r="H2721" s="136">
        <v>0</v>
      </c>
    </row>
    <row r="2722" spans="1:8" x14ac:dyDescent="0.25">
      <c r="A2722" s="133" t="s">
        <v>7432</v>
      </c>
      <c r="B2722" s="134">
        <v>89253</v>
      </c>
      <c r="C2722" s="126" t="s">
        <v>537</v>
      </c>
      <c r="D2722" s="134" t="s">
        <v>374</v>
      </c>
      <c r="E2722" s="135">
        <v>64</v>
      </c>
      <c r="F2722" s="136">
        <v>1</v>
      </c>
      <c r="G2722" s="135">
        <v>64</v>
      </c>
      <c r="H2722" s="136">
        <v>0</v>
      </c>
    </row>
    <row r="2723" spans="1:8" x14ac:dyDescent="0.25">
      <c r="A2723" s="133" t="s">
        <v>7432</v>
      </c>
      <c r="B2723" s="134">
        <v>89254</v>
      </c>
      <c r="C2723" s="126" t="s">
        <v>538</v>
      </c>
      <c r="D2723" s="134" t="s">
        <v>374</v>
      </c>
      <c r="E2723" s="135">
        <v>22.56</v>
      </c>
      <c r="F2723" s="136">
        <v>1</v>
      </c>
      <c r="G2723" s="135">
        <v>22.56</v>
      </c>
      <c r="H2723" s="136">
        <v>0</v>
      </c>
    </row>
    <row r="2724" spans="1:8" x14ac:dyDescent="0.25">
      <c r="A2724" s="133" t="s">
        <v>7432</v>
      </c>
      <c r="B2724" s="134">
        <v>89255</v>
      </c>
      <c r="C2724" s="126" t="s">
        <v>539</v>
      </c>
      <c r="D2724" s="134" t="s">
        <v>374</v>
      </c>
      <c r="E2724" s="135">
        <v>102.88</v>
      </c>
      <c r="F2724" s="136">
        <v>1</v>
      </c>
      <c r="G2724" s="135">
        <v>102.88</v>
      </c>
      <c r="H2724" s="136">
        <v>0</v>
      </c>
    </row>
    <row r="2725" spans="1:8" x14ac:dyDescent="0.25">
      <c r="A2725" s="133" t="s">
        <v>7432</v>
      </c>
      <c r="B2725" s="134">
        <v>89256</v>
      </c>
      <c r="C2725" s="126" t="s">
        <v>540</v>
      </c>
      <c r="D2725" s="134" t="s">
        <v>374</v>
      </c>
      <c r="E2725" s="135">
        <v>83.74</v>
      </c>
      <c r="F2725" s="136">
        <v>0</v>
      </c>
      <c r="G2725" s="135">
        <v>84.59</v>
      </c>
      <c r="H2725" s="136">
        <v>0</v>
      </c>
    </row>
    <row r="2726" spans="1:8" x14ac:dyDescent="0.25">
      <c r="A2726" s="133" t="s">
        <v>7552</v>
      </c>
      <c r="B2726" s="134">
        <v>103797</v>
      </c>
      <c r="C2726" s="126" t="s">
        <v>6030</v>
      </c>
      <c r="D2726" s="134" t="s">
        <v>950</v>
      </c>
      <c r="E2726" s="135">
        <v>15.66</v>
      </c>
      <c r="F2726" s="136">
        <v>0</v>
      </c>
      <c r="G2726" s="135">
        <v>17.559999999999999</v>
      </c>
      <c r="H2726" s="136">
        <v>0</v>
      </c>
    </row>
    <row r="2727" spans="1:8" x14ac:dyDescent="0.25">
      <c r="A2727" s="133" t="s">
        <v>7552</v>
      </c>
      <c r="B2727" s="134">
        <v>103930</v>
      </c>
      <c r="C2727" s="126" t="s">
        <v>1748</v>
      </c>
      <c r="D2727" s="134" t="s">
        <v>1007</v>
      </c>
      <c r="E2727" s="135">
        <v>730.53</v>
      </c>
      <c r="F2727" s="136">
        <v>5.0000000000000001E-4</v>
      </c>
      <c r="G2727" s="135">
        <v>785.42</v>
      </c>
      <c r="H2727" s="136">
        <v>0</v>
      </c>
    </row>
    <row r="2728" spans="1:8" x14ac:dyDescent="0.25">
      <c r="A2728" s="133" t="s">
        <v>7552</v>
      </c>
      <c r="B2728" s="134">
        <v>103931</v>
      </c>
      <c r="C2728" s="126" t="s">
        <v>1749</v>
      </c>
      <c r="D2728" s="134" t="s">
        <v>1007</v>
      </c>
      <c r="E2728" s="135">
        <v>549.28</v>
      </c>
      <c r="F2728" s="136">
        <v>5.0000000000000001E-4</v>
      </c>
      <c r="G2728" s="135">
        <v>574.79999999999995</v>
      </c>
      <c r="H2728" s="136">
        <v>0</v>
      </c>
    </row>
    <row r="2729" spans="1:8" x14ac:dyDescent="0.25">
      <c r="A2729" s="133" t="s">
        <v>7552</v>
      </c>
      <c r="B2729" s="134">
        <v>103932</v>
      </c>
      <c r="C2729" s="126" t="s">
        <v>1750</v>
      </c>
      <c r="D2729" s="134" t="s">
        <v>1007</v>
      </c>
      <c r="E2729" s="135">
        <v>522.73</v>
      </c>
      <c r="F2729" s="136">
        <v>5.0000000000000001E-4</v>
      </c>
      <c r="G2729" s="135">
        <v>543.94000000000005</v>
      </c>
      <c r="H2729" s="136">
        <v>0</v>
      </c>
    </row>
    <row r="2730" spans="1:8" x14ac:dyDescent="0.25">
      <c r="A2730" s="133" t="s">
        <v>7552</v>
      </c>
      <c r="B2730" s="134">
        <v>103929</v>
      </c>
      <c r="C2730" s="126" t="s">
        <v>1747</v>
      </c>
      <c r="D2730" s="134" t="s">
        <v>1007</v>
      </c>
      <c r="E2730" s="135">
        <v>1159.24</v>
      </c>
      <c r="F2730" s="136">
        <v>6.9999999999999999E-4</v>
      </c>
      <c r="G2730" s="135">
        <v>1270.5999999999999</v>
      </c>
      <c r="H2730" s="136">
        <v>0</v>
      </c>
    </row>
    <row r="2731" spans="1:8" x14ac:dyDescent="0.25">
      <c r="A2731" s="133" t="s">
        <v>7552</v>
      </c>
      <c r="B2731" s="134">
        <v>103928</v>
      </c>
      <c r="C2731" s="126" t="s">
        <v>1746</v>
      </c>
      <c r="D2731" s="134" t="s">
        <v>1007</v>
      </c>
      <c r="E2731" s="135">
        <v>496.12</v>
      </c>
      <c r="F2731" s="136">
        <v>0</v>
      </c>
      <c r="G2731" s="135">
        <v>529.05999999999995</v>
      </c>
      <c r="H2731" s="136">
        <v>0</v>
      </c>
    </row>
    <row r="2732" spans="1:8" x14ac:dyDescent="0.25">
      <c r="A2732" s="133" t="s">
        <v>7552</v>
      </c>
      <c r="B2732" s="134">
        <v>103798</v>
      </c>
      <c r="C2732" s="126" t="s">
        <v>1742</v>
      </c>
      <c r="D2732" s="134" t="s">
        <v>1007</v>
      </c>
      <c r="E2732" s="135">
        <v>721.22</v>
      </c>
      <c r="F2732" s="136">
        <v>2.9999999999999997E-4</v>
      </c>
      <c r="G2732" s="135">
        <v>610.80999999999995</v>
      </c>
      <c r="H2732" s="136">
        <v>0</v>
      </c>
    </row>
    <row r="2733" spans="1:8" x14ac:dyDescent="0.25">
      <c r="A2733" s="133" t="s">
        <v>7552</v>
      </c>
      <c r="B2733" s="134">
        <v>103801</v>
      </c>
      <c r="C2733" s="126" t="s">
        <v>1745</v>
      </c>
      <c r="D2733" s="134" t="s">
        <v>1007</v>
      </c>
      <c r="E2733" s="135">
        <v>637.39</v>
      </c>
      <c r="F2733" s="136">
        <v>1.2999999999999999E-3</v>
      </c>
      <c r="G2733" s="135">
        <v>645.34</v>
      </c>
      <c r="H2733" s="136">
        <v>0</v>
      </c>
    </row>
    <row r="2734" spans="1:8" x14ac:dyDescent="0.25">
      <c r="A2734" s="133" t="s">
        <v>7552</v>
      </c>
      <c r="B2734" s="134">
        <v>103933</v>
      </c>
      <c r="C2734" s="126" t="s">
        <v>1751</v>
      </c>
      <c r="D2734" s="134" t="s">
        <v>1007</v>
      </c>
      <c r="E2734" s="135">
        <v>1538.7</v>
      </c>
      <c r="F2734" s="136">
        <v>1.0999999999999999E-2</v>
      </c>
      <c r="G2734" s="135">
        <v>1555.66</v>
      </c>
      <c r="H2734" s="136">
        <v>0</v>
      </c>
    </row>
    <row r="2735" spans="1:8" x14ac:dyDescent="0.25">
      <c r="A2735" s="133" t="s">
        <v>7552</v>
      </c>
      <c r="B2735" s="134">
        <v>103925</v>
      </c>
      <c r="C2735" s="126" t="s">
        <v>6031</v>
      </c>
      <c r="D2735" s="134" t="s">
        <v>1007</v>
      </c>
      <c r="E2735" s="135">
        <v>1736.31</v>
      </c>
      <c r="F2735" s="136">
        <v>5.4999999999999997E-3</v>
      </c>
      <c r="G2735" s="135">
        <v>1750.57</v>
      </c>
      <c r="H2735" s="136">
        <v>0</v>
      </c>
    </row>
    <row r="2736" spans="1:8" x14ac:dyDescent="0.25">
      <c r="A2736" s="133" t="s">
        <v>7552</v>
      </c>
      <c r="B2736" s="134">
        <v>103926</v>
      </c>
      <c r="C2736" s="126" t="s">
        <v>6032</v>
      </c>
      <c r="D2736" s="134" t="s">
        <v>1007</v>
      </c>
      <c r="E2736" s="135">
        <v>1420.82</v>
      </c>
      <c r="F2736" s="136">
        <v>6.6E-3</v>
      </c>
      <c r="G2736" s="135">
        <v>1396.02</v>
      </c>
      <c r="H2736" s="136">
        <v>0</v>
      </c>
    </row>
    <row r="2737" spans="1:8" x14ac:dyDescent="0.25">
      <c r="A2737" s="133" t="s">
        <v>7552</v>
      </c>
      <c r="B2737" s="134">
        <v>103796</v>
      </c>
      <c r="C2737" s="126" t="s">
        <v>1741</v>
      </c>
      <c r="D2737" s="134" t="s">
        <v>144</v>
      </c>
      <c r="E2737" s="135">
        <v>52.18</v>
      </c>
      <c r="F2737" s="136">
        <v>0</v>
      </c>
      <c r="G2737" s="135">
        <v>62.52</v>
      </c>
      <c r="H2737" s="136">
        <v>0</v>
      </c>
    </row>
    <row r="2738" spans="1:8" x14ac:dyDescent="0.25">
      <c r="A2738" s="133" t="s">
        <v>7552</v>
      </c>
      <c r="B2738" s="134">
        <v>103795</v>
      </c>
      <c r="C2738" s="126" t="s">
        <v>1740</v>
      </c>
      <c r="D2738" s="134" t="s">
        <v>144</v>
      </c>
      <c r="E2738" s="135">
        <v>83.26</v>
      </c>
      <c r="F2738" s="136">
        <v>0</v>
      </c>
      <c r="G2738" s="135">
        <v>93.71</v>
      </c>
      <c r="H2738" s="136">
        <v>0</v>
      </c>
    </row>
    <row r="2739" spans="1:8" x14ac:dyDescent="0.25">
      <c r="A2739" s="133" t="s">
        <v>7552</v>
      </c>
      <c r="B2739" s="134">
        <v>103800</v>
      </c>
      <c r="C2739" s="126" t="s">
        <v>1744</v>
      </c>
      <c r="D2739" s="134" t="s">
        <v>1007</v>
      </c>
      <c r="E2739" s="135">
        <v>496.12</v>
      </c>
      <c r="F2739" s="136">
        <v>0</v>
      </c>
      <c r="G2739" s="135">
        <v>529.05999999999995</v>
      </c>
      <c r="H2739" s="136">
        <v>0</v>
      </c>
    </row>
    <row r="2740" spans="1:8" x14ac:dyDescent="0.25">
      <c r="A2740" s="133" t="s">
        <v>7552</v>
      </c>
      <c r="B2740" s="134">
        <v>103799</v>
      </c>
      <c r="C2740" s="126" t="s">
        <v>1743</v>
      </c>
      <c r="D2740" s="134" t="s">
        <v>1007</v>
      </c>
      <c r="E2740" s="135">
        <v>410.9</v>
      </c>
      <c r="F2740" s="136">
        <v>0</v>
      </c>
      <c r="G2740" s="135">
        <v>426.83</v>
      </c>
      <c r="H2740" s="136">
        <v>0</v>
      </c>
    </row>
    <row r="2741" spans="1:8" x14ac:dyDescent="0.25">
      <c r="A2741" s="133" t="s">
        <v>7553</v>
      </c>
      <c r="B2741" s="134">
        <v>104950</v>
      </c>
      <c r="C2741" s="126" t="s">
        <v>7554</v>
      </c>
      <c r="D2741" s="134" t="s">
        <v>1007</v>
      </c>
      <c r="E2741" s="135">
        <v>0</v>
      </c>
      <c r="F2741" s="136"/>
      <c r="G2741" s="135">
        <v>0</v>
      </c>
      <c r="H2741" s="136"/>
    </row>
    <row r="2742" spans="1:8" x14ac:dyDescent="0.25">
      <c r="A2742" s="133" t="s">
        <v>7553</v>
      </c>
      <c r="B2742" s="134">
        <v>104948</v>
      </c>
      <c r="C2742" s="126" t="s">
        <v>6577</v>
      </c>
      <c r="D2742" s="134" t="s">
        <v>1007</v>
      </c>
      <c r="E2742" s="135">
        <v>5.0999999999999996</v>
      </c>
      <c r="F2742" s="136">
        <v>0</v>
      </c>
      <c r="G2742" s="135">
        <v>6.04</v>
      </c>
      <c r="H2742" s="136">
        <v>0</v>
      </c>
    </row>
    <row r="2743" spans="1:8" x14ac:dyDescent="0.25">
      <c r="A2743" s="133" t="s">
        <v>7553</v>
      </c>
      <c r="B2743" s="134">
        <v>104949</v>
      </c>
      <c r="C2743" s="126" t="s">
        <v>6578</v>
      </c>
      <c r="D2743" s="134" t="s">
        <v>1007</v>
      </c>
      <c r="E2743" s="135">
        <v>9.57</v>
      </c>
      <c r="F2743" s="136">
        <v>0</v>
      </c>
      <c r="G2743" s="135">
        <v>11.08</v>
      </c>
      <c r="H2743" s="136">
        <v>0</v>
      </c>
    </row>
    <row r="2744" spans="1:8" x14ac:dyDescent="0.25">
      <c r="A2744" s="133" t="s">
        <v>7553</v>
      </c>
      <c r="B2744" s="134">
        <v>104947</v>
      </c>
      <c r="C2744" s="126" t="s">
        <v>6576</v>
      </c>
      <c r="D2744" s="134" t="s">
        <v>1007</v>
      </c>
      <c r="E2744" s="135">
        <v>11.66</v>
      </c>
      <c r="F2744" s="136">
        <v>0</v>
      </c>
      <c r="G2744" s="135">
        <v>14.26</v>
      </c>
      <c r="H2744" s="136">
        <v>0</v>
      </c>
    </row>
    <row r="2745" spans="1:8" x14ac:dyDescent="0.25">
      <c r="A2745" s="133" t="s">
        <v>7555</v>
      </c>
      <c r="B2745" s="134">
        <v>104325</v>
      </c>
      <c r="C2745" s="126" t="s">
        <v>7556</v>
      </c>
      <c r="D2745" s="134" t="s">
        <v>33</v>
      </c>
      <c r="E2745" s="135">
        <v>0</v>
      </c>
      <c r="F2745" s="136"/>
      <c r="G2745" s="135">
        <v>0</v>
      </c>
      <c r="H2745" s="136"/>
    </row>
    <row r="2746" spans="1:8" x14ac:dyDescent="0.25">
      <c r="A2746" s="133" t="s">
        <v>7555</v>
      </c>
      <c r="B2746" s="134">
        <v>104318</v>
      </c>
      <c r="C2746" s="126" t="s">
        <v>2935</v>
      </c>
      <c r="D2746" s="134" t="s">
        <v>33</v>
      </c>
      <c r="E2746" s="135">
        <v>7.09</v>
      </c>
      <c r="F2746" s="136">
        <v>0</v>
      </c>
      <c r="G2746" s="135">
        <v>9.5399999999999991</v>
      </c>
      <c r="H2746" s="136">
        <v>0</v>
      </c>
    </row>
    <row r="2747" spans="1:8" x14ac:dyDescent="0.25">
      <c r="A2747" s="133" t="s">
        <v>7555</v>
      </c>
      <c r="B2747" s="134">
        <v>89867</v>
      </c>
      <c r="C2747" s="126" t="s">
        <v>2420</v>
      </c>
      <c r="D2747" s="134" t="s">
        <v>33</v>
      </c>
      <c r="E2747" s="135">
        <v>8.02</v>
      </c>
      <c r="F2747" s="136">
        <v>0</v>
      </c>
      <c r="G2747" s="135">
        <v>10.53</v>
      </c>
      <c r="H2747" s="136">
        <v>0</v>
      </c>
    </row>
    <row r="2748" spans="1:8" x14ac:dyDescent="0.25">
      <c r="A2748" s="133" t="s">
        <v>7555</v>
      </c>
      <c r="B2748" s="134">
        <v>104320</v>
      </c>
      <c r="C2748" s="126" t="s">
        <v>2937</v>
      </c>
      <c r="D2748" s="134" t="s">
        <v>33</v>
      </c>
      <c r="E2748" s="135">
        <v>11.71</v>
      </c>
      <c r="F2748" s="136">
        <v>0</v>
      </c>
      <c r="G2748" s="135">
        <v>14.17</v>
      </c>
      <c r="H2748" s="136">
        <v>0</v>
      </c>
    </row>
    <row r="2749" spans="1:8" x14ac:dyDescent="0.25">
      <c r="A2749" s="133" t="s">
        <v>7555</v>
      </c>
      <c r="B2749" s="134">
        <v>104317</v>
      </c>
      <c r="C2749" s="126" t="s">
        <v>2934</v>
      </c>
      <c r="D2749" s="134" t="s">
        <v>33</v>
      </c>
      <c r="E2749" s="135">
        <v>6.5</v>
      </c>
      <c r="F2749" s="136">
        <v>0</v>
      </c>
      <c r="G2749" s="135">
        <v>8.98</v>
      </c>
      <c r="H2749" s="136">
        <v>0</v>
      </c>
    </row>
    <row r="2750" spans="1:8" x14ac:dyDescent="0.25">
      <c r="A2750" s="133" t="s">
        <v>7555</v>
      </c>
      <c r="B2750" s="134">
        <v>89866</v>
      </c>
      <c r="C2750" s="126" t="s">
        <v>2419</v>
      </c>
      <c r="D2750" s="134" t="s">
        <v>33</v>
      </c>
      <c r="E2750" s="135">
        <v>7.17</v>
      </c>
      <c r="F2750" s="136">
        <v>0</v>
      </c>
      <c r="G2750" s="135">
        <v>9.73</v>
      </c>
      <c r="H2750" s="136">
        <v>0</v>
      </c>
    </row>
    <row r="2751" spans="1:8" x14ac:dyDescent="0.25">
      <c r="A2751" s="133" t="s">
        <v>7555</v>
      </c>
      <c r="B2751" s="134">
        <v>104319</v>
      </c>
      <c r="C2751" s="126" t="s">
        <v>2936</v>
      </c>
      <c r="D2751" s="134" t="s">
        <v>33</v>
      </c>
      <c r="E2751" s="135">
        <v>9.82</v>
      </c>
      <c r="F2751" s="136">
        <v>0</v>
      </c>
      <c r="G2751" s="135">
        <v>12.38</v>
      </c>
      <c r="H2751" s="136">
        <v>0</v>
      </c>
    </row>
    <row r="2752" spans="1:8" x14ac:dyDescent="0.25">
      <c r="A2752" s="133" t="s">
        <v>7555</v>
      </c>
      <c r="B2752" s="134">
        <v>104321</v>
      </c>
      <c r="C2752" s="126" t="s">
        <v>2938</v>
      </c>
      <c r="D2752" s="134" t="s">
        <v>33</v>
      </c>
      <c r="E2752" s="135">
        <v>5.08</v>
      </c>
      <c r="F2752" s="136">
        <v>0</v>
      </c>
      <c r="G2752" s="135">
        <v>6.63</v>
      </c>
      <c r="H2752" s="136">
        <v>0</v>
      </c>
    </row>
    <row r="2753" spans="1:8" x14ac:dyDescent="0.25">
      <c r="A2753" s="133" t="s">
        <v>7555</v>
      </c>
      <c r="B2753" s="134">
        <v>89868</v>
      </c>
      <c r="C2753" s="126" t="s">
        <v>2421</v>
      </c>
      <c r="D2753" s="134" t="s">
        <v>33</v>
      </c>
      <c r="E2753" s="135">
        <v>5.55</v>
      </c>
      <c r="F2753" s="136">
        <v>0</v>
      </c>
      <c r="G2753" s="135">
        <v>7.15</v>
      </c>
      <c r="H2753" s="136">
        <v>0</v>
      </c>
    </row>
    <row r="2754" spans="1:8" x14ac:dyDescent="0.25">
      <c r="A2754" s="133" t="s">
        <v>7555</v>
      </c>
      <c r="B2754" s="134">
        <v>104322</v>
      </c>
      <c r="C2754" s="126" t="s">
        <v>2939</v>
      </c>
      <c r="D2754" s="134" t="s">
        <v>33</v>
      </c>
      <c r="E2754" s="135">
        <v>7.53</v>
      </c>
      <c r="F2754" s="136">
        <v>0</v>
      </c>
      <c r="G2754" s="135">
        <v>9.08</v>
      </c>
      <c r="H2754" s="136">
        <v>0</v>
      </c>
    </row>
    <row r="2755" spans="1:8" x14ac:dyDescent="0.25">
      <c r="A2755" s="133" t="s">
        <v>7555</v>
      </c>
      <c r="B2755" s="134">
        <v>104323</v>
      </c>
      <c r="C2755" s="126" t="s">
        <v>2940</v>
      </c>
      <c r="D2755" s="134" t="s">
        <v>33</v>
      </c>
      <c r="E2755" s="135">
        <v>9.14</v>
      </c>
      <c r="F2755" s="136">
        <v>0</v>
      </c>
      <c r="G2755" s="135">
        <v>12.38</v>
      </c>
      <c r="H2755" s="136">
        <v>0</v>
      </c>
    </row>
    <row r="2756" spans="1:8" x14ac:dyDescent="0.25">
      <c r="A2756" s="133" t="s">
        <v>7555</v>
      </c>
      <c r="B2756" s="134">
        <v>89869</v>
      </c>
      <c r="C2756" s="126" t="s">
        <v>2422</v>
      </c>
      <c r="D2756" s="134" t="s">
        <v>33</v>
      </c>
      <c r="E2756" s="135">
        <v>10.02</v>
      </c>
      <c r="F2756" s="136">
        <v>0</v>
      </c>
      <c r="G2756" s="135">
        <v>13.37</v>
      </c>
      <c r="H2756" s="136">
        <v>0</v>
      </c>
    </row>
    <row r="2757" spans="1:8" x14ac:dyDescent="0.25">
      <c r="A2757" s="133" t="s">
        <v>7555</v>
      </c>
      <c r="B2757" s="134">
        <v>104324</v>
      </c>
      <c r="C2757" s="126" t="s">
        <v>2941</v>
      </c>
      <c r="D2757" s="134" t="s">
        <v>33</v>
      </c>
      <c r="E2757" s="135">
        <v>13.99</v>
      </c>
      <c r="F2757" s="136">
        <v>0</v>
      </c>
      <c r="G2757" s="135">
        <v>17.29</v>
      </c>
      <c r="H2757" s="136">
        <v>0</v>
      </c>
    </row>
    <row r="2758" spans="1:8" x14ac:dyDescent="0.25">
      <c r="A2758" s="133" t="s">
        <v>7555</v>
      </c>
      <c r="B2758" s="134">
        <v>104315</v>
      </c>
      <c r="C2758" s="126" t="s">
        <v>6175</v>
      </c>
      <c r="D2758" s="134" t="s">
        <v>22</v>
      </c>
      <c r="E2758" s="135">
        <v>15.56</v>
      </c>
      <c r="F2758" s="136">
        <v>0</v>
      </c>
      <c r="G2758" s="135">
        <v>21.62</v>
      </c>
      <c r="H2758" s="136">
        <v>0</v>
      </c>
    </row>
    <row r="2759" spans="1:8" x14ac:dyDescent="0.25">
      <c r="A2759" s="133" t="s">
        <v>7555</v>
      </c>
      <c r="B2759" s="134">
        <v>89865</v>
      </c>
      <c r="C2759" s="126" t="s">
        <v>6150</v>
      </c>
      <c r="D2759" s="134" t="s">
        <v>22</v>
      </c>
      <c r="E2759" s="135">
        <v>16.7</v>
      </c>
      <c r="F2759" s="136">
        <v>0</v>
      </c>
      <c r="G2759" s="135">
        <v>23.05</v>
      </c>
      <c r="H2759" s="136">
        <v>0</v>
      </c>
    </row>
    <row r="2760" spans="1:8" x14ac:dyDescent="0.25">
      <c r="A2760" s="133" t="s">
        <v>7555</v>
      </c>
      <c r="B2760" s="134">
        <v>104316</v>
      </c>
      <c r="C2760" s="126" t="s">
        <v>6176</v>
      </c>
      <c r="D2760" s="134" t="s">
        <v>22</v>
      </c>
      <c r="E2760" s="135">
        <v>23.1</v>
      </c>
      <c r="F2760" s="136">
        <v>0</v>
      </c>
      <c r="G2760" s="135">
        <v>29.6</v>
      </c>
      <c r="H2760" s="136">
        <v>0</v>
      </c>
    </row>
    <row r="2761" spans="1:8" x14ac:dyDescent="0.25">
      <c r="A2761" s="133" t="s">
        <v>7557</v>
      </c>
      <c r="B2761" s="134">
        <v>102724</v>
      </c>
      <c r="C2761" s="126" t="s">
        <v>1012</v>
      </c>
      <c r="D2761" s="134" t="s">
        <v>33</v>
      </c>
      <c r="E2761" s="135">
        <v>29.32</v>
      </c>
      <c r="F2761" s="136">
        <v>0.25719999999999998</v>
      </c>
      <c r="G2761" s="135">
        <v>33.909999999999997</v>
      </c>
      <c r="H2761" s="136">
        <v>0</v>
      </c>
    </row>
    <row r="2762" spans="1:8" x14ac:dyDescent="0.25">
      <c r="A2762" s="133" t="s">
        <v>7557</v>
      </c>
      <c r="B2762" s="134">
        <v>102726</v>
      </c>
      <c r="C2762" s="126" t="s">
        <v>1014</v>
      </c>
      <c r="D2762" s="134" t="s">
        <v>33</v>
      </c>
      <c r="E2762" s="135">
        <v>26.71</v>
      </c>
      <c r="F2762" s="136">
        <v>0.26960000000000001</v>
      </c>
      <c r="G2762" s="135">
        <v>31.22</v>
      </c>
      <c r="H2762" s="136">
        <v>0</v>
      </c>
    </row>
    <row r="2763" spans="1:8" x14ac:dyDescent="0.25">
      <c r="A2763" s="133" t="s">
        <v>7557</v>
      </c>
      <c r="B2763" s="134">
        <v>102725</v>
      </c>
      <c r="C2763" s="126" t="s">
        <v>1013</v>
      </c>
      <c r="D2763" s="134" t="s">
        <v>33</v>
      </c>
      <c r="E2763" s="135">
        <v>28.69</v>
      </c>
      <c r="F2763" s="136">
        <v>0.25690000000000002</v>
      </c>
      <c r="G2763" s="135">
        <v>33.25</v>
      </c>
      <c r="H2763" s="136">
        <v>0</v>
      </c>
    </row>
    <row r="2764" spans="1:8" x14ac:dyDescent="0.25">
      <c r="A2764" s="133" t="s">
        <v>7557</v>
      </c>
      <c r="B2764" s="134">
        <v>102722</v>
      </c>
      <c r="C2764" s="126" t="s">
        <v>1011</v>
      </c>
      <c r="D2764" s="134" t="s">
        <v>22</v>
      </c>
      <c r="E2764" s="135">
        <v>54.08</v>
      </c>
      <c r="F2764" s="136">
        <v>0.64659999999999995</v>
      </c>
      <c r="G2764" s="135">
        <v>57.47</v>
      </c>
      <c r="H2764" s="136">
        <v>0</v>
      </c>
    </row>
    <row r="2765" spans="1:8" x14ac:dyDescent="0.25">
      <c r="A2765" s="133" t="s">
        <v>7557</v>
      </c>
      <c r="B2765" s="134">
        <v>102721</v>
      </c>
      <c r="C2765" s="126" t="s">
        <v>7558</v>
      </c>
      <c r="D2765" s="134" t="s">
        <v>22</v>
      </c>
      <c r="E2765" s="135">
        <v>0</v>
      </c>
      <c r="F2765" s="136"/>
      <c r="G2765" s="135">
        <v>0</v>
      </c>
      <c r="H2765" s="136"/>
    </row>
    <row r="2766" spans="1:8" x14ac:dyDescent="0.25">
      <c r="A2766" s="133" t="s">
        <v>7557</v>
      </c>
      <c r="B2766" s="134">
        <v>102723</v>
      </c>
      <c r="C2766" s="126" t="s">
        <v>5810</v>
      </c>
      <c r="D2766" s="134" t="s">
        <v>22</v>
      </c>
      <c r="E2766" s="135">
        <v>105.97</v>
      </c>
      <c r="F2766" s="136">
        <v>0.2152</v>
      </c>
      <c r="G2766" s="135">
        <v>109.85</v>
      </c>
      <c r="H2766" s="136">
        <v>0</v>
      </c>
    </row>
    <row r="2767" spans="1:8" x14ac:dyDescent="0.25">
      <c r="A2767" s="133" t="s">
        <v>7557</v>
      </c>
      <c r="B2767" s="134">
        <v>102690</v>
      </c>
      <c r="C2767" s="126" t="s">
        <v>998</v>
      </c>
      <c r="D2767" s="134" t="s">
        <v>22</v>
      </c>
      <c r="E2767" s="135">
        <v>65.010000000000005</v>
      </c>
      <c r="F2767" s="136">
        <v>0.53790000000000004</v>
      </c>
      <c r="G2767" s="135">
        <v>66.010000000000005</v>
      </c>
      <c r="H2767" s="136">
        <v>0</v>
      </c>
    </row>
    <row r="2768" spans="1:8" x14ac:dyDescent="0.25">
      <c r="A2768" s="133" t="s">
        <v>7557</v>
      </c>
      <c r="B2768" s="134">
        <v>102688</v>
      </c>
      <c r="C2768" s="126" t="s">
        <v>5803</v>
      </c>
      <c r="D2768" s="134" t="s">
        <v>22</v>
      </c>
      <c r="E2768" s="135">
        <v>39.880000000000003</v>
      </c>
      <c r="F2768" s="136">
        <v>0.3049</v>
      </c>
      <c r="G2768" s="135">
        <v>43.91</v>
      </c>
      <c r="H2768" s="136">
        <v>0</v>
      </c>
    </row>
    <row r="2769" spans="1:8" x14ac:dyDescent="0.25">
      <c r="A2769" s="133" t="s">
        <v>7557</v>
      </c>
      <c r="B2769" s="134">
        <v>102689</v>
      </c>
      <c r="C2769" s="126" t="s">
        <v>5804</v>
      </c>
      <c r="D2769" s="134" t="s">
        <v>22</v>
      </c>
      <c r="E2769" s="135">
        <v>92.9</v>
      </c>
      <c r="F2769" s="136">
        <v>0</v>
      </c>
      <c r="G2769" s="135">
        <v>97.76</v>
      </c>
      <c r="H2769" s="136">
        <v>0</v>
      </c>
    </row>
    <row r="2770" spans="1:8" x14ac:dyDescent="0.25">
      <c r="A2770" s="133" t="s">
        <v>7557</v>
      </c>
      <c r="B2770" s="134">
        <v>102693</v>
      </c>
      <c r="C2770" s="126" t="s">
        <v>5805</v>
      </c>
      <c r="D2770" s="134" t="s">
        <v>22</v>
      </c>
      <c r="E2770" s="135">
        <v>118.01</v>
      </c>
      <c r="F2770" s="136">
        <v>0.1933</v>
      </c>
      <c r="G2770" s="135">
        <v>119.88</v>
      </c>
      <c r="H2770" s="136">
        <v>0</v>
      </c>
    </row>
    <row r="2771" spans="1:8" x14ac:dyDescent="0.25">
      <c r="A2771" s="133" t="s">
        <v>7557</v>
      </c>
      <c r="B2771" s="134">
        <v>102694</v>
      </c>
      <c r="C2771" s="126" t="s">
        <v>5806</v>
      </c>
      <c r="D2771" s="134" t="s">
        <v>22</v>
      </c>
      <c r="E2771" s="135">
        <v>73.209999999999994</v>
      </c>
      <c r="F2771" s="136">
        <v>0.1661</v>
      </c>
      <c r="G2771" s="135">
        <v>78.2</v>
      </c>
      <c r="H2771" s="136">
        <v>0</v>
      </c>
    </row>
    <row r="2772" spans="1:8" x14ac:dyDescent="0.25">
      <c r="A2772" s="133" t="s">
        <v>7557</v>
      </c>
      <c r="B2772" s="134">
        <v>102697</v>
      </c>
      <c r="C2772" s="126" t="s">
        <v>5808</v>
      </c>
      <c r="D2772" s="134" t="s">
        <v>22</v>
      </c>
      <c r="E2772" s="135">
        <v>109.99</v>
      </c>
      <c r="F2772" s="136">
        <v>0.39100000000000001</v>
      </c>
      <c r="G2772" s="135">
        <v>107.04</v>
      </c>
      <c r="H2772" s="136">
        <v>0</v>
      </c>
    </row>
    <row r="2773" spans="1:8" x14ac:dyDescent="0.25">
      <c r="A2773" s="133" t="s">
        <v>7557</v>
      </c>
      <c r="B2773" s="134">
        <v>102696</v>
      </c>
      <c r="C2773" s="126" t="s">
        <v>5807</v>
      </c>
      <c r="D2773" s="134" t="s">
        <v>22</v>
      </c>
      <c r="E2773" s="135">
        <v>126.16</v>
      </c>
      <c r="F2773" s="136">
        <v>0</v>
      </c>
      <c r="G2773" s="135">
        <v>132.28</v>
      </c>
      <c r="H2773" s="136">
        <v>0</v>
      </c>
    </row>
    <row r="2774" spans="1:8" x14ac:dyDescent="0.25">
      <c r="A2774" s="133" t="s">
        <v>7557</v>
      </c>
      <c r="B2774" s="134">
        <v>102703</v>
      </c>
      <c r="C2774" s="126" t="s">
        <v>5809</v>
      </c>
      <c r="D2774" s="134" t="s">
        <v>22</v>
      </c>
      <c r="E2774" s="135">
        <v>162.94999999999999</v>
      </c>
      <c r="F2774" s="136">
        <v>0.1893</v>
      </c>
      <c r="G2774" s="135">
        <v>161.12</v>
      </c>
      <c r="H2774" s="136">
        <v>0</v>
      </c>
    </row>
    <row r="2775" spans="1:8" x14ac:dyDescent="0.25">
      <c r="A2775" s="133" t="s">
        <v>7557</v>
      </c>
      <c r="B2775" s="134">
        <v>102678</v>
      </c>
      <c r="C2775" s="126" t="s">
        <v>990</v>
      </c>
      <c r="D2775" s="134" t="s">
        <v>22</v>
      </c>
      <c r="E2775" s="135">
        <v>135.72</v>
      </c>
      <c r="F2775" s="136">
        <v>0.33660000000000001</v>
      </c>
      <c r="G2775" s="135">
        <v>127.07</v>
      </c>
      <c r="H2775" s="136">
        <v>0</v>
      </c>
    </row>
    <row r="2776" spans="1:8" x14ac:dyDescent="0.25">
      <c r="A2776" s="133" t="s">
        <v>7557</v>
      </c>
      <c r="B2776" s="134">
        <v>102679</v>
      </c>
      <c r="C2776" s="126" t="s">
        <v>991</v>
      </c>
      <c r="D2776" s="134" t="s">
        <v>22</v>
      </c>
      <c r="E2776" s="135">
        <v>148.54</v>
      </c>
      <c r="F2776" s="136">
        <v>0.30719999999999997</v>
      </c>
      <c r="G2776" s="135">
        <v>136.33000000000001</v>
      </c>
      <c r="H2776" s="136">
        <v>0</v>
      </c>
    </row>
    <row r="2777" spans="1:8" x14ac:dyDescent="0.25">
      <c r="A2777" s="133" t="s">
        <v>7557</v>
      </c>
      <c r="B2777" s="134">
        <v>102673</v>
      </c>
      <c r="C2777" s="126" t="s">
        <v>986</v>
      </c>
      <c r="D2777" s="134" t="s">
        <v>22</v>
      </c>
      <c r="E2777" s="135">
        <v>156.22</v>
      </c>
      <c r="F2777" s="136">
        <v>0.27900000000000003</v>
      </c>
      <c r="G2777" s="135">
        <v>169.42</v>
      </c>
      <c r="H2777" s="136">
        <v>0</v>
      </c>
    </row>
    <row r="2778" spans="1:8" x14ac:dyDescent="0.25">
      <c r="A2778" s="133" t="s">
        <v>7557</v>
      </c>
      <c r="B2778" s="134">
        <v>102677</v>
      </c>
      <c r="C2778" s="126" t="s">
        <v>989</v>
      </c>
      <c r="D2778" s="134" t="s">
        <v>22</v>
      </c>
      <c r="E2778" s="135">
        <v>144.66</v>
      </c>
      <c r="F2778" s="136">
        <v>0.3009</v>
      </c>
      <c r="G2778" s="135">
        <v>151.69</v>
      </c>
      <c r="H2778" s="136">
        <v>0</v>
      </c>
    </row>
    <row r="2779" spans="1:8" x14ac:dyDescent="0.25">
      <c r="A2779" s="133" t="s">
        <v>7557</v>
      </c>
      <c r="B2779" s="134">
        <v>102683</v>
      </c>
      <c r="C2779" s="126" t="s">
        <v>994</v>
      </c>
      <c r="D2779" s="134" t="s">
        <v>22</v>
      </c>
      <c r="E2779" s="135">
        <v>192.2</v>
      </c>
      <c r="F2779" s="136">
        <v>0.4642</v>
      </c>
      <c r="G2779" s="135">
        <v>187.93</v>
      </c>
      <c r="H2779" s="136">
        <v>0</v>
      </c>
    </row>
    <row r="2780" spans="1:8" x14ac:dyDescent="0.25">
      <c r="A2780" s="133" t="s">
        <v>7557</v>
      </c>
      <c r="B2780" s="134">
        <v>102687</v>
      </c>
      <c r="C2780" s="126" t="s">
        <v>997</v>
      </c>
      <c r="D2780" s="134" t="s">
        <v>22</v>
      </c>
      <c r="E2780" s="135">
        <v>200.28</v>
      </c>
      <c r="F2780" s="136">
        <v>0.44519999999999998</v>
      </c>
      <c r="G2780" s="135">
        <v>192.47</v>
      </c>
      <c r="H2780" s="136">
        <v>0</v>
      </c>
    </row>
    <row r="2781" spans="1:8" x14ac:dyDescent="0.25">
      <c r="A2781" s="133" t="s">
        <v>7557</v>
      </c>
      <c r="B2781" s="134">
        <v>102670</v>
      </c>
      <c r="C2781" s="126" t="s">
        <v>984</v>
      </c>
      <c r="D2781" s="134" t="s">
        <v>22</v>
      </c>
      <c r="E2781" s="135">
        <v>96.67</v>
      </c>
      <c r="F2781" s="136">
        <v>0.1263</v>
      </c>
      <c r="G2781" s="135">
        <v>101.29</v>
      </c>
      <c r="H2781" s="136">
        <v>0</v>
      </c>
    </row>
    <row r="2782" spans="1:8" x14ac:dyDescent="0.25">
      <c r="A2782" s="133" t="s">
        <v>7557</v>
      </c>
      <c r="B2782" s="134">
        <v>102674</v>
      </c>
      <c r="C2782" s="126" t="s">
        <v>987</v>
      </c>
      <c r="D2782" s="134" t="s">
        <v>22</v>
      </c>
      <c r="E2782" s="135">
        <v>105.69</v>
      </c>
      <c r="F2782" s="136">
        <v>0.11509999999999999</v>
      </c>
      <c r="G2782" s="135">
        <v>109.58</v>
      </c>
      <c r="H2782" s="136">
        <v>0</v>
      </c>
    </row>
    <row r="2783" spans="1:8" x14ac:dyDescent="0.25">
      <c r="A2783" s="133" t="s">
        <v>7557</v>
      </c>
      <c r="B2783" s="134">
        <v>102680</v>
      </c>
      <c r="C2783" s="126" t="s">
        <v>992</v>
      </c>
      <c r="D2783" s="134" t="s">
        <v>22</v>
      </c>
      <c r="E2783" s="135">
        <v>148.78</v>
      </c>
      <c r="F2783" s="136">
        <v>0.38879999999999998</v>
      </c>
      <c r="G2783" s="135">
        <v>140.9</v>
      </c>
      <c r="H2783" s="136">
        <v>0</v>
      </c>
    </row>
    <row r="2784" spans="1:8" x14ac:dyDescent="0.25">
      <c r="A2784" s="133" t="s">
        <v>7557</v>
      </c>
      <c r="B2784" s="134">
        <v>102684</v>
      </c>
      <c r="C2784" s="126" t="s">
        <v>995</v>
      </c>
      <c r="D2784" s="134" t="s">
        <v>22</v>
      </c>
      <c r="E2784" s="135">
        <v>161.6</v>
      </c>
      <c r="F2784" s="136">
        <v>0.35759999999999997</v>
      </c>
      <c r="G2784" s="135">
        <v>150.16</v>
      </c>
      <c r="H2784" s="136">
        <v>0</v>
      </c>
    </row>
    <row r="2785" spans="1:8" x14ac:dyDescent="0.25">
      <c r="A2785" s="133" t="s">
        <v>7557</v>
      </c>
      <c r="B2785" s="134">
        <v>102672</v>
      </c>
      <c r="C2785" s="126" t="s">
        <v>985</v>
      </c>
      <c r="D2785" s="134" t="s">
        <v>22</v>
      </c>
      <c r="E2785" s="135">
        <v>165.4</v>
      </c>
      <c r="F2785" s="136">
        <v>2.9999999999999997E-4</v>
      </c>
      <c r="G2785" s="135">
        <v>175.29</v>
      </c>
      <c r="H2785" s="136">
        <v>0</v>
      </c>
    </row>
    <row r="2786" spans="1:8" x14ac:dyDescent="0.25">
      <c r="A2786" s="133" t="s">
        <v>7557</v>
      </c>
      <c r="B2786" s="134">
        <v>102676</v>
      </c>
      <c r="C2786" s="126" t="s">
        <v>988</v>
      </c>
      <c r="D2786" s="134" t="s">
        <v>22</v>
      </c>
      <c r="E2786" s="135">
        <v>164.78</v>
      </c>
      <c r="F2786" s="136">
        <v>0</v>
      </c>
      <c r="G2786" s="135">
        <v>171.16</v>
      </c>
      <c r="H2786" s="136">
        <v>0</v>
      </c>
    </row>
    <row r="2787" spans="1:8" x14ac:dyDescent="0.25">
      <c r="A2787" s="133" t="s">
        <v>7557</v>
      </c>
      <c r="B2787" s="134">
        <v>102681</v>
      </c>
      <c r="C2787" s="126" t="s">
        <v>993</v>
      </c>
      <c r="D2787" s="134" t="s">
        <v>22</v>
      </c>
      <c r="E2787" s="135">
        <v>207.88</v>
      </c>
      <c r="F2787" s="136">
        <v>0.2198</v>
      </c>
      <c r="G2787" s="135">
        <v>202.46</v>
      </c>
      <c r="H2787" s="136">
        <v>0</v>
      </c>
    </row>
    <row r="2788" spans="1:8" x14ac:dyDescent="0.25">
      <c r="A2788" s="133" t="s">
        <v>7557</v>
      </c>
      <c r="B2788" s="134">
        <v>102685</v>
      </c>
      <c r="C2788" s="126" t="s">
        <v>996</v>
      </c>
      <c r="D2788" s="134" t="s">
        <v>22</v>
      </c>
      <c r="E2788" s="135">
        <v>220.69</v>
      </c>
      <c r="F2788" s="136">
        <v>0.20680000000000001</v>
      </c>
      <c r="G2788" s="135">
        <v>211.72</v>
      </c>
      <c r="H2788" s="136">
        <v>0</v>
      </c>
    </row>
    <row r="2789" spans="1:8" x14ac:dyDescent="0.25">
      <c r="A2789" s="133" t="s">
        <v>7557</v>
      </c>
      <c r="B2789" s="134">
        <v>102664</v>
      </c>
      <c r="C2789" s="126" t="s">
        <v>979</v>
      </c>
      <c r="D2789" s="134" t="s">
        <v>22</v>
      </c>
      <c r="E2789" s="135">
        <v>47.24</v>
      </c>
      <c r="F2789" s="136">
        <v>0.4829</v>
      </c>
      <c r="G2789" s="135">
        <v>46.34</v>
      </c>
      <c r="H2789" s="136">
        <v>0</v>
      </c>
    </row>
    <row r="2790" spans="1:8" x14ac:dyDescent="0.25">
      <c r="A2790" s="133" t="s">
        <v>7557</v>
      </c>
      <c r="B2790" s="134">
        <v>102665</v>
      </c>
      <c r="C2790" s="126" t="s">
        <v>980</v>
      </c>
      <c r="D2790" s="134" t="s">
        <v>22</v>
      </c>
      <c r="E2790" s="135">
        <v>23.99</v>
      </c>
      <c r="F2790" s="136">
        <v>0</v>
      </c>
      <c r="G2790" s="135">
        <v>22.9</v>
      </c>
      <c r="H2790" s="136">
        <v>0</v>
      </c>
    </row>
    <row r="2791" spans="1:8" x14ac:dyDescent="0.25">
      <c r="A2791" s="133" t="s">
        <v>7557</v>
      </c>
      <c r="B2791" s="134">
        <v>102663</v>
      </c>
      <c r="C2791" s="126" t="s">
        <v>978</v>
      </c>
      <c r="D2791" s="134" t="s">
        <v>22</v>
      </c>
      <c r="E2791" s="135">
        <v>66.760000000000005</v>
      </c>
      <c r="F2791" s="136">
        <v>0.65200000000000002</v>
      </c>
      <c r="G2791" s="135">
        <v>70.790000000000006</v>
      </c>
      <c r="H2791" s="136">
        <v>0</v>
      </c>
    </row>
    <row r="2792" spans="1:8" x14ac:dyDescent="0.25">
      <c r="A2792" s="133" t="s">
        <v>7557</v>
      </c>
      <c r="B2792" s="134">
        <v>102669</v>
      </c>
      <c r="C2792" s="126" t="s">
        <v>983</v>
      </c>
      <c r="D2792" s="134" t="s">
        <v>22</v>
      </c>
      <c r="E2792" s="135">
        <v>91.6</v>
      </c>
      <c r="F2792" s="136">
        <v>0.72419999999999995</v>
      </c>
      <c r="G2792" s="135">
        <v>93.11</v>
      </c>
      <c r="H2792" s="136">
        <v>0</v>
      </c>
    </row>
    <row r="2793" spans="1:8" x14ac:dyDescent="0.25">
      <c r="A2793" s="133" t="s">
        <v>7557</v>
      </c>
      <c r="B2793" s="134">
        <v>102661</v>
      </c>
      <c r="C2793" s="126" t="s">
        <v>976</v>
      </c>
      <c r="D2793" s="134" t="s">
        <v>22</v>
      </c>
      <c r="E2793" s="135">
        <v>33.92</v>
      </c>
      <c r="F2793" s="136">
        <v>0.35849999999999999</v>
      </c>
      <c r="G2793" s="135">
        <v>36.450000000000003</v>
      </c>
      <c r="H2793" s="136">
        <v>0</v>
      </c>
    </row>
    <row r="2794" spans="1:8" x14ac:dyDescent="0.25">
      <c r="A2794" s="133" t="s">
        <v>7557</v>
      </c>
      <c r="B2794" s="134">
        <v>102666</v>
      </c>
      <c r="C2794" s="126" t="s">
        <v>981</v>
      </c>
      <c r="D2794" s="134" t="s">
        <v>22</v>
      </c>
      <c r="E2794" s="135">
        <v>59.05</v>
      </c>
      <c r="F2794" s="136">
        <v>0.59219999999999995</v>
      </c>
      <c r="G2794" s="135">
        <v>58.57</v>
      </c>
      <c r="H2794" s="136">
        <v>0</v>
      </c>
    </row>
    <row r="2795" spans="1:8" x14ac:dyDescent="0.25">
      <c r="A2795" s="133" t="s">
        <v>7557</v>
      </c>
      <c r="B2795" s="134">
        <v>102662</v>
      </c>
      <c r="C2795" s="126" t="s">
        <v>977</v>
      </c>
      <c r="D2795" s="134" t="s">
        <v>22</v>
      </c>
      <c r="E2795" s="135">
        <v>89.43</v>
      </c>
      <c r="F2795" s="136">
        <v>0</v>
      </c>
      <c r="G2795" s="135">
        <v>93.57</v>
      </c>
      <c r="H2795" s="136">
        <v>0</v>
      </c>
    </row>
    <row r="2796" spans="1:8" x14ac:dyDescent="0.25">
      <c r="A2796" s="133" t="s">
        <v>7557</v>
      </c>
      <c r="B2796" s="134">
        <v>102668</v>
      </c>
      <c r="C2796" s="126" t="s">
        <v>982</v>
      </c>
      <c r="D2796" s="134" t="s">
        <v>22</v>
      </c>
      <c r="E2796" s="135">
        <v>114.55</v>
      </c>
      <c r="F2796" s="136">
        <v>0.1991</v>
      </c>
      <c r="G2796" s="135">
        <v>115.68</v>
      </c>
      <c r="H2796" s="136">
        <v>0</v>
      </c>
    </row>
    <row r="2797" spans="1:8" x14ac:dyDescent="0.25">
      <c r="A2797" s="133" t="s">
        <v>7557</v>
      </c>
      <c r="B2797" s="134">
        <v>102718</v>
      </c>
      <c r="C2797" s="126" t="s">
        <v>1009</v>
      </c>
      <c r="D2797" s="134" t="s">
        <v>1007</v>
      </c>
      <c r="E2797" s="135">
        <v>129.63</v>
      </c>
      <c r="F2797" s="136">
        <v>0</v>
      </c>
      <c r="G2797" s="135">
        <v>142.13999999999999</v>
      </c>
      <c r="H2797" s="136">
        <v>0</v>
      </c>
    </row>
    <row r="2798" spans="1:8" x14ac:dyDescent="0.25">
      <c r="A2798" s="133" t="s">
        <v>7557</v>
      </c>
      <c r="B2798" s="134">
        <v>102716</v>
      </c>
      <c r="C2798" s="126" t="s">
        <v>1006</v>
      </c>
      <c r="D2798" s="134" t="s">
        <v>1007</v>
      </c>
      <c r="E2798" s="135">
        <v>121.55</v>
      </c>
      <c r="F2798" s="136">
        <v>0</v>
      </c>
      <c r="G2798" s="135">
        <v>125.71</v>
      </c>
      <c r="H2798" s="136">
        <v>0</v>
      </c>
    </row>
    <row r="2799" spans="1:8" x14ac:dyDescent="0.25">
      <c r="A2799" s="133" t="s">
        <v>7557</v>
      </c>
      <c r="B2799" s="134">
        <v>102719</v>
      </c>
      <c r="C2799" s="126" t="s">
        <v>1010</v>
      </c>
      <c r="D2799" s="134" t="s">
        <v>1007</v>
      </c>
      <c r="E2799" s="135">
        <v>142.03</v>
      </c>
      <c r="F2799" s="136">
        <v>0</v>
      </c>
      <c r="G2799" s="135">
        <v>133.41999999999999</v>
      </c>
      <c r="H2799" s="136">
        <v>0</v>
      </c>
    </row>
    <row r="2800" spans="1:8" x14ac:dyDescent="0.25">
      <c r="A2800" s="133" t="s">
        <v>7557</v>
      </c>
      <c r="B2800" s="134">
        <v>102717</v>
      </c>
      <c r="C2800" s="126" t="s">
        <v>1008</v>
      </c>
      <c r="D2800" s="134" t="s">
        <v>1007</v>
      </c>
      <c r="E2800" s="135">
        <v>133.94999999999999</v>
      </c>
      <c r="F2800" s="136">
        <v>0</v>
      </c>
      <c r="G2800" s="135">
        <v>116.99</v>
      </c>
      <c r="H2800" s="136">
        <v>0</v>
      </c>
    </row>
    <row r="2801" spans="1:8" x14ac:dyDescent="0.25">
      <c r="A2801" s="133" t="s">
        <v>7557</v>
      </c>
      <c r="B2801" s="134">
        <v>102720</v>
      </c>
      <c r="C2801" s="126" t="s">
        <v>7559</v>
      </c>
      <c r="D2801" s="134" t="s">
        <v>144</v>
      </c>
      <c r="E2801" s="135">
        <v>0</v>
      </c>
      <c r="F2801" s="136"/>
      <c r="G2801" s="135">
        <v>0</v>
      </c>
      <c r="H2801" s="136"/>
    </row>
    <row r="2802" spans="1:8" x14ac:dyDescent="0.25">
      <c r="A2802" s="133" t="s">
        <v>7557</v>
      </c>
      <c r="B2802" s="134">
        <v>102713</v>
      </c>
      <c r="C2802" s="126" t="s">
        <v>1004</v>
      </c>
      <c r="D2802" s="134" t="s">
        <v>144</v>
      </c>
      <c r="E2802" s="135">
        <v>12.42</v>
      </c>
      <c r="F2802" s="136">
        <v>0.96619999999999995</v>
      </c>
      <c r="G2802" s="135">
        <v>12.62</v>
      </c>
      <c r="H2802" s="136">
        <v>0</v>
      </c>
    </row>
    <row r="2803" spans="1:8" x14ac:dyDescent="0.25">
      <c r="A2803" s="133" t="s">
        <v>7557</v>
      </c>
      <c r="B2803" s="134">
        <v>102715</v>
      </c>
      <c r="C2803" s="126" t="s">
        <v>1005</v>
      </c>
      <c r="D2803" s="134" t="s">
        <v>144</v>
      </c>
      <c r="E2803" s="135">
        <v>24.61</v>
      </c>
      <c r="F2803" s="136">
        <v>0.9829</v>
      </c>
      <c r="G2803" s="135">
        <v>24.81</v>
      </c>
      <c r="H2803" s="136">
        <v>0</v>
      </c>
    </row>
    <row r="2804" spans="1:8" x14ac:dyDescent="0.25">
      <c r="A2804" s="133" t="s">
        <v>7557</v>
      </c>
      <c r="B2804" s="134">
        <v>103653</v>
      </c>
      <c r="C2804" s="126" t="s">
        <v>1015</v>
      </c>
      <c r="D2804" s="134" t="s">
        <v>144</v>
      </c>
      <c r="E2804" s="135">
        <v>29.41</v>
      </c>
      <c r="F2804" s="136">
        <v>0.98570000000000002</v>
      </c>
      <c r="G2804" s="135">
        <v>29.61</v>
      </c>
      <c r="H2804" s="136">
        <v>0</v>
      </c>
    </row>
    <row r="2805" spans="1:8" x14ac:dyDescent="0.25">
      <c r="A2805" s="133" t="s">
        <v>7557</v>
      </c>
      <c r="B2805" s="134">
        <v>102712</v>
      </c>
      <c r="C2805" s="126" t="s">
        <v>1003</v>
      </c>
      <c r="D2805" s="134" t="s">
        <v>144</v>
      </c>
      <c r="E2805" s="135">
        <v>9.0299999999999994</v>
      </c>
      <c r="F2805" s="136">
        <v>0.95350000000000001</v>
      </c>
      <c r="G2805" s="135">
        <v>9.23</v>
      </c>
      <c r="H2805" s="136">
        <v>0</v>
      </c>
    </row>
    <row r="2806" spans="1:8" x14ac:dyDescent="0.25">
      <c r="A2806" s="133" t="s">
        <v>7557</v>
      </c>
      <c r="B2806" s="134">
        <v>102711</v>
      </c>
      <c r="C2806" s="126" t="s">
        <v>14170</v>
      </c>
      <c r="D2806" s="134" t="s">
        <v>33</v>
      </c>
      <c r="E2806" s="135">
        <v>77.45</v>
      </c>
      <c r="F2806" s="136">
        <v>0</v>
      </c>
      <c r="G2806" s="135">
        <v>92.95</v>
      </c>
      <c r="H2806" s="136">
        <v>0</v>
      </c>
    </row>
    <row r="2807" spans="1:8" x14ac:dyDescent="0.25">
      <c r="A2807" s="133" t="s">
        <v>7557</v>
      </c>
      <c r="B2807" s="134">
        <v>102710</v>
      </c>
      <c r="C2807" s="126" t="s">
        <v>1002</v>
      </c>
      <c r="D2807" s="134" t="s">
        <v>33</v>
      </c>
      <c r="E2807" s="135">
        <v>58.78</v>
      </c>
      <c r="F2807" s="136">
        <v>0</v>
      </c>
      <c r="G2807" s="135">
        <v>74.13</v>
      </c>
      <c r="H2807" s="136">
        <v>0</v>
      </c>
    </row>
    <row r="2808" spans="1:8" x14ac:dyDescent="0.25">
      <c r="A2808" s="133" t="s">
        <v>7557</v>
      </c>
      <c r="B2808" s="134">
        <v>102709</v>
      </c>
      <c r="C2808" s="126" t="s">
        <v>14171</v>
      </c>
      <c r="D2808" s="134" t="s">
        <v>33</v>
      </c>
      <c r="E2808" s="135">
        <v>0</v>
      </c>
      <c r="F2808" s="136"/>
      <c r="G2808" s="135">
        <v>0</v>
      </c>
      <c r="H2808" s="136"/>
    </row>
    <row r="2809" spans="1:8" x14ac:dyDescent="0.25">
      <c r="A2809" s="133" t="s">
        <v>7557</v>
      </c>
      <c r="B2809" s="134">
        <v>102708</v>
      </c>
      <c r="C2809" s="126" t="s">
        <v>14172</v>
      </c>
      <c r="D2809" s="134" t="s">
        <v>33</v>
      </c>
      <c r="E2809" s="135">
        <v>23.68</v>
      </c>
      <c r="F2809" s="136">
        <v>0</v>
      </c>
      <c r="G2809" s="135">
        <v>31.32</v>
      </c>
      <c r="H2809" s="136">
        <v>0</v>
      </c>
    </row>
    <row r="2810" spans="1:8" x14ac:dyDescent="0.25">
      <c r="A2810" s="133" t="s">
        <v>7557</v>
      </c>
      <c r="B2810" s="134">
        <v>102707</v>
      </c>
      <c r="C2810" s="126" t="s">
        <v>1001</v>
      </c>
      <c r="D2810" s="134" t="s">
        <v>22</v>
      </c>
      <c r="E2810" s="135">
        <v>48.81</v>
      </c>
      <c r="F2810" s="136">
        <v>0.89180000000000004</v>
      </c>
      <c r="G2810" s="135">
        <v>50.96</v>
      </c>
      <c r="H2810" s="136">
        <v>0</v>
      </c>
    </row>
    <row r="2811" spans="1:8" x14ac:dyDescent="0.25">
      <c r="A2811" s="133" t="s">
        <v>7557</v>
      </c>
      <c r="B2811" s="134">
        <v>102704</v>
      </c>
      <c r="C2811" s="126" t="s">
        <v>999</v>
      </c>
      <c r="D2811" s="134" t="s">
        <v>22</v>
      </c>
      <c r="E2811" s="135">
        <v>12.58</v>
      </c>
      <c r="F2811" s="136">
        <v>0.96660000000000001</v>
      </c>
      <c r="G2811" s="135">
        <v>12.78</v>
      </c>
      <c r="H2811" s="136">
        <v>0</v>
      </c>
    </row>
    <row r="2812" spans="1:8" x14ac:dyDescent="0.25">
      <c r="A2812" s="133" t="s">
        <v>7557</v>
      </c>
      <c r="B2812" s="134">
        <v>102705</v>
      </c>
      <c r="C2812" s="126" t="s">
        <v>1000</v>
      </c>
      <c r="D2812" s="134" t="s">
        <v>22</v>
      </c>
      <c r="E2812" s="135">
        <v>64.47</v>
      </c>
      <c r="F2812" s="136">
        <v>0</v>
      </c>
      <c r="G2812" s="135">
        <v>65.16</v>
      </c>
      <c r="H2812" s="136">
        <v>0</v>
      </c>
    </row>
    <row r="2813" spans="1:8" x14ac:dyDescent="0.25">
      <c r="A2813" s="133" t="s">
        <v>7560</v>
      </c>
      <c r="B2813" s="134">
        <v>98333</v>
      </c>
      <c r="C2813" s="126" t="s">
        <v>7561</v>
      </c>
      <c r="D2813" s="134" t="s">
        <v>144</v>
      </c>
      <c r="E2813" s="135">
        <v>0</v>
      </c>
      <c r="F2813" s="136"/>
      <c r="G2813" s="135">
        <v>0</v>
      </c>
      <c r="H2813" s="136"/>
    </row>
    <row r="2814" spans="1:8" x14ac:dyDescent="0.25">
      <c r="A2814" s="133" t="s">
        <v>7560</v>
      </c>
      <c r="B2814" s="134">
        <v>98332</v>
      </c>
      <c r="C2814" s="126" t="s">
        <v>7562</v>
      </c>
      <c r="D2814" s="134" t="s">
        <v>144</v>
      </c>
      <c r="E2814" s="135">
        <v>0</v>
      </c>
      <c r="F2814" s="136"/>
      <c r="G2814" s="135">
        <v>0</v>
      </c>
      <c r="H2814" s="136"/>
    </row>
    <row r="2815" spans="1:8" x14ac:dyDescent="0.25">
      <c r="A2815" s="133" t="s">
        <v>7560</v>
      </c>
      <c r="B2815" s="134">
        <v>98331</v>
      </c>
      <c r="C2815" s="126" t="s">
        <v>7563</v>
      </c>
      <c r="D2815" s="134" t="s">
        <v>144</v>
      </c>
      <c r="E2815" s="135">
        <v>0</v>
      </c>
      <c r="F2815" s="136"/>
      <c r="G2815" s="135">
        <v>0</v>
      </c>
      <c r="H2815" s="136"/>
    </row>
    <row r="2816" spans="1:8" x14ac:dyDescent="0.25">
      <c r="A2816" s="133" t="s">
        <v>7560</v>
      </c>
      <c r="B2816" s="134">
        <v>98327</v>
      </c>
      <c r="C2816" s="126" t="s">
        <v>7564</v>
      </c>
      <c r="D2816" s="134" t="s">
        <v>144</v>
      </c>
      <c r="E2816" s="135">
        <v>0</v>
      </c>
      <c r="F2816" s="136"/>
      <c r="G2816" s="135">
        <v>0</v>
      </c>
      <c r="H2816" s="136"/>
    </row>
    <row r="2817" spans="1:8" x14ac:dyDescent="0.25">
      <c r="A2817" s="133" t="s">
        <v>7560</v>
      </c>
      <c r="B2817" s="134">
        <v>98326</v>
      </c>
      <c r="C2817" s="126" t="s">
        <v>7565</v>
      </c>
      <c r="D2817" s="134" t="s">
        <v>144</v>
      </c>
      <c r="E2817" s="135">
        <v>0</v>
      </c>
      <c r="F2817" s="136"/>
      <c r="G2817" s="135">
        <v>0</v>
      </c>
      <c r="H2817" s="136"/>
    </row>
    <row r="2818" spans="1:8" x14ac:dyDescent="0.25">
      <c r="A2818" s="133" t="s">
        <v>7560</v>
      </c>
      <c r="B2818" s="134">
        <v>98325</v>
      </c>
      <c r="C2818" s="126" t="s">
        <v>7566</v>
      </c>
      <c r="D2818" s="134" t="s">
        <v>144</v>
      </c>
      <c r="E2818" s="135">
        <v>0</v>
      </c>
      <c r="F2818" s="136"/>
      <c r="G2818" s="135">
        <v>0</v>
      </c>
      <c r="H2818" s="136"/>
    </row>
    <row r="2819" spans="1:8" x14ac:dyDescent="0.25">
      <c r="A2819" s="133" t="s">
        <v>7560</v>
      </c>
      <c r="B2819" s="134">
        <v>98370</v>
      </c>
      <c r="C2819" s="126" t="s">
        <v>7567</v>
      </c>
      <c r="D2819" s="134" t="s">
        <v>144</v>
      </c>
      <c r="E2819" s="135">
        <v>0</v>
      </c>
      <c r="F2819" s="136"/>
      <c r="G2819" s="135">
        <v>0</v>
      </c>
      <c r="H2819" s="136"/>
    </row>
    <row r="2820" spans="1:8" x14ac:dyDescent="0.25">
      <c r="A2820" s="133" t="s">
        <v>7560</v>
      </c>
      <c r="B2820" s="134">
        <v>98389</v>
      </c>
      <c r="C2820" s="126" t="s">
        <v>7568</v>
      </c>
      <c r="D2820" s="134" t="s">
        <v>33</v>
      </c>
      <c r="E2820" s="135">
        <v>0</v>
      </c>
      <c r="F2820" s="136"/>
      <c r="G2820" s="135">
        <v>0</v>
      </c>
      <c r="H2820" s="136"/>
    </row>
    <row r="2821" spans="1:8" x14ac:dyDescent="0.25">
      <c r="A2821" s="133" t="s">
        <v>7560</v>
      </c>
      <c r="B2821" s="134">
        <v>98390</v>
      </c>
      <c r="C2821" s="126" t="s">
        <v>7569</v>
      </c>
      <c r="D2821" s="134" t="s">
        <v>33</v>
      </c>
      <c r="E2821" s="135">
        <v>0</v>
      </c>
      <c r="F2821" s="136"/>
      <c r="G2821" s="135">
        <v>0</v>
      </c>
      <c r="H2821" s="136"/>
    </row>
    <row r="2822" spans="1:8" x14ac:dyDescent="0.25">
      <c r="A2822" s="133" t="s">
        <v>7560</v>
      </c>
      <c r="B2822" s="134">
        <v>98391</v>
      </c>
      <c r="C2822" s="126" t="s">
        <v>7570</v>
      </c>
      <c r="D2822" s="134" t="s">
        <v>33</v>
      </c>
      <c r="E2822" s="135">
        <v>0</v>
      </c>
      <c r="F2822" s="136"/>
      <c r="G2822" s="135">
        <v>0</v>
      </c>
      <c r="H2822" s="136"/>
    </row>
    <row r="2823" spans="1:8" x14ac:dyDescent="0.25">
      <c r="A2823" s="133" t="s">
        <v>7560</v>
      </c>
      <c r="B2823" s="134">
        <v>98392</v>
      </c>
      <c r="C2823" s="126" t="s">
        <v>7571</v>
      </c>
      <c r="D2823" s="134" t="s">
        <v>33</v>
      </c>
      <c r="E2823" s="135">
        <v>0</v>
      </c>
      <c r="F2823" s="136"/>
      <c r="G2823" s="135">
        <v>0</v>
      </c>
      <c r="H2823" s="136"/>
    </row>
    <row r="2824" spans="1:8" x14ac:dyDescent="0.25">
      <c r="A2824" s="133" t="s">
        <v>7560</v>
      </c>
      <c r="B2824" s="134">
        <v>98393</v>
      </c>
      <c r="C2824" s="126" t="s">
        <v>7572</v>
      </c>
      <c r="D2824" s="134" t="s">
        <v>33</v>
      </c>
      <c r="E2824" s="135">
        <v>0</v>
      </c>
      <c r="F2824" s="136"/>
      <c r="G2824" s="135">
        <v>0</v>
      </c>
      <c r="H2824" s="136"/>
    </row>
    <row r="2825" spans="1:8" x14ac:dyDescent="0.25">
      <c r="A2825" s="133" t="s">
        <v>7560</v>
      </c>
      <c r="B2825" s="134">
        <v>98394</v>
      </c>
      <c r="C2825" s="126" t="s">
        <v>7573</v>
      </c>
      <c r="D2825" s="134" t="s">
        <v>33</v>
      </c>
      <c r="E2825" s="135">
        <v>0</v>
      </c>
      <c r="F2825" s="136"/>
      <c r="G2825" s="135">
        <v>0</v>
      </c>
      <c r="H2825" s="136"/>
    </row>
    <row r="2826" spans="1:8" x14ac:dyDescent="0.25">
      <c r="A2826" s="133" t="s">
        <v>7560</v>
      </c>
      <c r="B2826" s="134">
        <v>98395</v>
      </c>
      <c r="C2826" s="126" t="s">
        <v>7574</v>
      </c>
      <c r="D2826" s="134" t="s">
        <v>33</v>
      </c>
      <c r="E2826" s="135">
        <v>0</v>
      </c>
      <c r="F2826" s="136"/>
      <c r="G2826" s="135">
        <v>0</v>
      </c>
      <c r="H2826" s="136"/>
    </row>
    <row r="2827" spans="1:8" x14ac:dyDescent="0.25">
      <c r="A2827" s="133" t="s">
        <v>7560</v>
      </c>
      <c r="B2827" s="134">
        <v>98396</v>
      </c>
      <c r="C2827" s="126" t="s">
        <v>7575</v>
      </c>
      <c r="D2827" s="134" t="s">
        <v>33</v>
      </c>
      <c r="E2827" s="135">
        <v>0</v>
      </c>
      <c r="F2827" s="136"/>
      <c r="G2827" s="135">
        <v>0</v>
      </c>
      <c r="H2827" s="136"/>
    </row>
    <row r="2828" spans="1:8" x14ac:dyDescent="0.25">
      <c r="A2828" s="133" t="s">
        <v>7560</v>
      </c>
      <c r="B2828" s="134">
        <v>98369</v>
      </c>
      <c r="C2828" s="126" t="s">
        <v>7576</v>
      </c>
      <c r="D2828" s="134" t="s">
        <v>144</v>
      </c>
      <c r="E2828" s="135">
        <v>0</v>
      </c>
      <c r="F2828" s="136"/>
      <c r="G2828" s="135">
        <v>0</v>
      </c>
      <c r="H2828" s="136"/>
    </row>
    <row r="2829" spans="1:8" x14ac:dyDescent="0.25">
      <c r="A2829" s="133" t="s">
        <v>7560</v>
      </c>
      <c r="B2829" s="134">
        <v>98360</v>
      </c>
      <c r="C2829" s="126" t="s">
        <v>7577</v>
      </c>
      <c r="D2829" s="134" t="s">
        <v>144</v>
      </c>
      <c r="E2829" s="135">
        <v>0</v>
      </c>
      <c r="F2829" s="136"/>
      <c r="G2829" s="135">
        <v>0</v>
      </c>
      <c r="H2829" s="136"/>
    </row>
    <row r="2830" spans="1:8" x14ac:dyDescent="0.25">
      <c r="A2830" s="133" t="s">
        <v>7560</v>
      </c>
      <c r="B2830" s="134">
        <v>98368</v>
      </c>
      <c r="C2830" s="126" t="s">
        <v>7578</v>
      </c>
      <c r="D2830" s="134" t="s">
        <v>144</v>
      </c>
      <c r="E2830" s="135">
        <v>0</v>
      </c>
      <c r="F2830" s="136"/>
      <c r="G2830" s="135">
        <v>0</v>
      </c>
      <c r="H2830" s="136"/>
    </row>
    <row r="2831" spans="1:8" x14ac:dyDescent="0.25">
      <c r="A2831" s="133" t="s">
        <v>7560</v>
      </c>
      <c r="B2831" s="134">
        <v>98359</v>
      </c>
      <c r="C2831" s="126" t="s">
        <v>7579</v>
      </c>
      <c r="D2831" s="134" t="s">
        <v>144</v>
      </c>
      <c r="E2831" s="135">
        <v>0</v>
      </c>
      <c r="F2831" s="136"/>
      <c r="G2831" s="135">
        <v>0</v>
      </c>
      <c r="H2831" s="136"/>
    </row>
    <row r="2832" spans="1:8" x14ac:dyDescent="0.25">
      <c r="A2832" s="133" t="s">
        <v>7560</v>
      </c>
      <c r="B2832" s="134">
        <v>98367</v>
      </c>
      <c r="C2832" s="126" t="s">
        <v>7580</v>
      </c>
      <c r="D2832" s="134" t="s">
        <v>144</v>
      </c>
      <c r="E2832" s="135">
        <v>0</v>
      </c>
      <c r="F2832" s="136"/>
      <c r="G2832" s="135">
        <v>0</v>
      </c>
      <c r="H2832" s="136"/>
    </row>
    <row r="2833" spans="1:8" x14ac:dyDescent="0.25">
      <c r="A2833" s="133" t="s">
        <v>7560</v>
      </c>
      <c r="B2833" s="134">
        <v>98358</v>
      </c>
      <c r="C2833" s="126" t="s">
        <v>7581</v>
      </c>
      <c r="D2833" s="134" t="s">
        <v>144</v>
      </c>
      <c r="E2833" s="135">
        <v>0</v>
      </c>
      <c r="F2833" s="136"/>
      <c r="G2833" s="135">
        <v>0</v>
      </c>
      <c r="H2833" s="136"/>
    </row>
    <row r="2834" spans="1:8" x14ac:dyDescent="0.25">
      <c r="A2834" s="133" t="s">
        <v>7560</v>
      </c>
      <c r="B2834" s="134">
        <v>98352</v>
      </c>
      <c r="C2834" s="126" t="s">
        <v>7582</v>
      </c>
      <c r="D2834" s="134" t="s">
        <v>144</v>
      </c>
      <c r="E2834" s="135">
        <v>0</v>
      </c>
      <c r="F2834" s="136"/>
      <c r="G2834" s="135">
        <v>0</v>
      </c>
      <c r="H2834" s="136"/>
    </row>
    <row r="2835" spans="1:8" x14ac:dyDescent="0.25">
      <c r="A2835" s="133" t="s">
        <v>7560</v>
      </c>
      <c r="B2835" s="134">
        <v>98343</v>
      </c>
      <c r="C2835" s="126" t="s">
        <v>7583</v>
      </c>
      <c r="D2835" s="134" t="s">
        <v>144</v>
      </c>
      <c r="E2835" s="135">
        <v>0</v>
      </c>
      <c r="F2835" s="136"/>
      <c r="G2835" s="135">
        <v>0</v>
      </c>
      <c r="H2835" s="136"/>
    </row>
    <row r="2836" spans="1:8" x14ac:dyDescent="0.25">
      <c r="A2836" s="133" t="s">
        <v>7560</v>
      </c>
      <c r="B2836" s="134">
        <v>98351</v>
      </c>
      <c r="C2836" s="126" t="s">
        <v>7584</v>
      </c>
      <c r="D2836" s="134" t="s">
        <v>144</v>
      </c>
      <c r="E2836" s="135">
        <v>0</v>
      </c>
      <c r="F2836" s="136"/>
      <c r="G2836" s="135">
        <v>0</v>
      </c>
      <c r="H2836" s="136"/>
    </row>
    <row r="2837" spans="1:8" x14ac:dyDescent="0.25">
      <c r="A2837" s="133" t="s">
        <v>7560</v>
      </c>
      <c r="B2837" s="134">
        <v>98342</v>
      </c>
      <c r="C2837" s="126" t="s">
        <v>7585</v>
      </c>
      <c r="D2837" s="134" t="s">
        <v>144</v>
      </c>
      <c r="E2837" s="135">
        <v>0</v>
      </c>
      <c r="F2837" s="136"/>
      <c r="G2837" s="135">
        <v>0</v>
      </c>
      <c r="H2837" s="136"/>
    </row>
    <row r="2838" spans="1:8" x14ac:dyDescent="0.25">
      <c r="A2838" s="133" t="s">
        <v>7560</v>
      </c>
      <c r="B2838" s="134">
        <v>98350</v>
      </c>
      <c r="C2838" s="126" t="s">
        <v>7586</v>
      </c>
      <c r="D2838" s="134" t="s">
        <v>144</v>
      </c>
      <c r="E2838" s="135">
        <v>0</v>
      </c>
      <c r="F2838" s="136"/>
      <c r="G2838" s="135">
        <v>0</v>
      </c>
      <c r="H2838" s="136"/>
    </row>
    <row r="2839" spans="1:8" x14ac:dyDescent="0.25">
      <c r="A2839" s="133" t="s">
        <v>7560</v>
      </c>
      <c r="B2839" s="134">
        <v>98341</v>
      </c>
      <c r="C2839" s="126" t="s">
        <v>7587</v>
      </c>
      <c r="D2839" s="134" t="s">
        <v>144</v>
      </c>
      <c r="E2839" s="135">
        <v>0</v>
      </c>
      <c r="F2839" s="136"/>
      <c r="G2839" s="135">
        <v>0</v>
      </c>
      <c r="H2839" s="136"/>
    </row>
    <row r="2840" spans="1:8" x14ac:dyDescent="0.25">
      <c r="A2840" s="133" t="s">
        <v>7560</v>
      </c>
      <c r="B2840" s="134">
        <v>98381</v>
      </c>
      <c r="C2840" s="126" t="s">
        <v>7588</v>
      </c>
      <c r="D2840" s="134" t="s">
        <v>22</v>
      </c>
      <c r="E2840" s="135">
        <v>0</v>
      </c>
      <c r="F2840" s="136"/>
      <c r="G2840" s="135">
        <v>0</v>
      </c>
      <c r="H2840" s="136"/>
    </row>
    <row r="2841" spans="1:8" x14ac:dyDescent="0.25">
      <c r="A2841" s="133" t="s">
        <v>7560</v>
      </c>
      <c r="B2841" s="134">
        <v>98382</v>
      </c>
      <c r="C2841" s="126" t="s">
        <v>7589</v>
      </c>
      <c r="D2841" s="134" t="s">
        <v>22</v>
      </c>
      <c r="E2841" s="135">
        <v>0</v>
      </c>
      <c r="F2841" s="136"/>
      <c r="G2841" s="135">
        <v>0</v>
      </c>
      <c r="H2841" s="136"/>
    </row>
    <row r="2842" spans="1:8" x14ac:dyDescent="0.25">
      <c r="A2842" s="133" t="s">
        <v>7560</v>
      </c>
      <c r="B2842" s="134">
        <v>98383</v>
      </c>
      <c r="C2842" s="126" t="s">
        <v>7590</v>
      </c>
      <c r="D2842" s="134" t="s">
        <v>22</v>
      </c>
      <c r="E2842" s="135">
        <v>0</v>
      </c>
      <c r="F2842" s="136"/>
      <c r="G2842" s="135">
        <v>0</v>
      </c>
      <c r="H2842" s="136"/>
    </row>
    <row r="2843" spans="1:8" x14ac:dyDescent="0.25">
      <c r="A2843" s="133" t="s">
        <v>7560</v>
      </c>
      <c r="B2843" s="134">
        <v>98384</v>
      </c>
      <c r="C2843" s="126" t="s">
        <v>7591</v>
      </c>
      <c r="D2843" s="134" t="s">
        <v>22</v>
      </c>
      <c r="E2843" s="135">
        <v>0</v>
      </c>
      <c r="F2843" s="136"/>
      <c r="G2843" s="135">
        <v>0</v>
      </c>
      <c r="H2843" s="136"/>
    </row>
    <row r="2844" spans="1:8" x14ac:dyDescent="0.25">
      <c r="A2844" s="133" t="s">
        <v>7560</v>
      </c>
      <c r="B2844" s="134">
        <v>98385</v>
      </c>
      <c r="C2844" s="126" t="s">
        <v>7592</v>
      </c>
      <c r="D2844" s="134" t="s">
        <v>22</v>
      </c>
      <c r="E2844" s="135">
        <v>0</v>
      </c>
      <c r="F2844" s="136"/>
      <c r="G2844" s="135">
        <v>0</v>
      </c>
      <c r="H2844" s="136"/>
    </row>
    <row r="2845" spans="1:8" x14ac:dyDescent="0.25">
      <c r="A2845" s="133" t="s">
        <v>7560</v>
      </c>
      <c r="B2845" s="134">
        <v>98386</v>
      </c>
      <c r="C2845" s="126" t="s">
        <v>7593</v>
      </c>
      <c r="D2845" s="134" t="s">
        <v>22</v>
      </c>
      <c r="E2845" s="135">
        <v>0</v>
      </c>
      <c r="F2845" s="136"/>
      <c r="G2845" s="135">
        <v>0</v>
      </c>
      <c r="H2845" s="136"/>
    </row>
    <row r="2846" spans="1:8" x14ac:dyDescent="0.25">
      <c r="A2846" s="133" t="s">
        <v>7560</v>
      </c>
      <c r="B2846" s="134">
        <v>98387</v>
      </c>
      <c r="C2846" s="126" t="s">
        <v>7594</v>
      </c>
      <c r="D2846" s="134" t="s">
        <v>22</v>
      </c>
      <c r="E2846" s="135">
        <v>0</v>
      </c>
      <c r="F2846" s="136"/>
      <c r="G2846" s="135">
        <v>0</v>
      </c>
      <c r="H2846" s="136"/>
    </row>
    <row r="2847" spans="1:8" x14ac:dyDescent="0.25">
      <c r="A2847" s="133" t="s">
        <v>7560</v>
      </c>
      <c r="B2847" s="134">
        <v>98388</v>
      </c>
      <c r="C2847" s="126" t="s">
        <v>7595</v>
      </c>
      <c r="D2847" s="134" t="s">
        <v>22</v>
      </c>
      <c r="E2847" s="135">
        <v>0</v>
      </c>
      <c r="F2847" s="136"/>
      <c r="G2847" s="135">
        <v>0</v>
      </c>
      <c r="H2847" s="136"/>
    </row>
    <row r="2848" spans="1:8" x14ac:dyDescent="0.25">
      <c r="A2848" s="133" t="s">
        <v>7560</v>
      </c>
      <c r="B2848" s="134">
        <v>98346</v>
      </c>
      <c r="C2848" s="126" t="s">
        <v>7596</v>
      </c>
      <c r="D2848" s="134" t="s">
        <v>144</v>
      </c>
      <c r="E2848" s="135">
        <v>0</v>
      </c>
      <c r="F2848" s="136"/>
      <c r="G2848" s="135">
        <v>0</v>
      </c>
      <c r="H2848" s="136"/>
    </row>
    <row r="2849" spans="1:8" x14ac:dyDescent="0.25">
      <c r="A2849" s="133" t="s">
        <v>7560</v>
      </c>
      <c r="B2849" s="134">
        <v>98363</v>
      </c>
      <c r="C2849" s="126" t="s">
        <v>7597</v>
      </c>
      <c r="D2849" s="134" t="s">
        <v>144</v>
      </c>
      <c r="E2849" s="135">
        <v>0</v>
      </c>
      <c r="F2849" s="136"/>
      <c r="G2849" s="135">
        <v>0</v>
      </c>
      <c r="H2849" s="136"/>
    </row>
    <row r="2850" spans="1:8" x14ac:dyDescent="0.25">
      <c r="A2850" s="133" t="s">
        <v>7560</v>
      </c>
      <c r="B2850" s="134">
        <v>98354</v>
      </c>
      <c r="C2850" s="126" t="s">
        <v>7598</v>
      </c>
      <c r="D2850" s="134" t="s">
        <v>144</v>
      </c>
      <c r="E2850" s="135">
        <v>0</v>
      </c>
      <c r="F2850" s="136"/>
      <c r="G2850" s="135">
        <v>0</v>
      </c>
      <c r="H2850" s="136"/>
    </row>
    <row r="2851" spans="1:8" x14ac:dyDescent="0.25">
      <c r="A2851" s="133" t="s">
        <v>7560</v>
      </c>
      <c r="B2851" s="134">
        <v>98337</v>
      </c>
      <c r="C2851" s="126" t="s">
        <v>7599</v>
      </c>
      <c r="D2851" s="134" t="s">
        <v>144</v>
      </c>
      <c r="E2851" s="135">
        <v>0</v>
      </c>
      <c r="F2851" s="136"/>
      <c r="G2851" s="135">
        <v>0</v>
      </c>
      <c r="H2851" s="136"/>
    </row>
    <row r="2852" spans="1:8" x14ac:dyDescent="0.25">
      <c r="A2852" s="133" t="s">
        <v>7560</v>
      </c>
      <c r="B2852" s="134">
        <v>98345</v>
      </c>
      <c r="C2852" s="126" t="s">
        <v>7600</v>
      </c>
      <c r="D2852" s="134" t="s">
        <v>144</v>
      </c>
      <c r="E2852" s="135">
        <v>0</v>
      </c>
      <c r="F2852" s="136"/>
      <c r="G2852" s="135">
        <v>0</v>
      </c>
      <c r="H2852" s="136"/>
    </row>
    <row r="2853" spans="1:8" x14ac:dyDescent="0.25">
      <c r="A2853" s="133" t="s">
        <v>7560</v>
      </c>
      <c r="B2853" s="134">
        <v>98362</v>
      </c>
      <c r="C2853" s="126" t="s">
        <v>7601</v>
      </c>
      <c r="D2853" s="134" t="s">
        <v>144</v>
      </c>
      <c r="E2853" s="135">
        <v>0</v>
      </c>
      <c r="F2853" s="136"/>
      <c r="G2853" s="135">
        <v>0</v>
      </c>
      <c r="H2853" s="136"/>
    </row>
    <row r="2854" spans="1:8" x14ac:dyDescent="0.25">
      <c r="A2854" s="133" t="s">
        <v>7560</v>
      </c>
      <c r="B2854" s="134">
        <v>98403</v>
      </c>
      <c r="C2854" s="126" t="s">
        <v>7602</v>
      </c>
      <c r="D2854" s="134" t="s">
        <v>144</v>
      </c>
      <c r="E2854" s="135">
        <v>0</v>
      </c>
      <c r="F2854" s="136"/>
      <c r="G2854" s="135">
        <v>0</v>
      </c>
      <c r="H2854" s="136"/>
    </row>
    <row r="2855" spans="1:8" x14ac:dyDescent="0.25">
      <c r="A2855" s="133" t="s">
        <v>7560</v>
      </c>
      <c r="B2855" s="134">
        <v>98335</v>
      </c>
      <c r="C2855" s="126" t="s">
        <v>7603</v>
      </c>
      <c r="D2855" s="134" t="s">
        <v>144</v>
      </c>
      <c r="E2855" s="135">
        <v>0</v>
      </c>
      <c r="F2855" s="136"/>
      <c r="G2855" s="135">
        <v>0</v>
      </c>
      <c r="H2855" s="136"/>
    </row>
    <row r="2856" spans="1:8" x14ac:dyDescent="0.25">
      <c r="A2856" s="133" t="s">
        <v>7560</v>
      </c>
      <c r="B2856" s="134">
        <v>98344</v>
      </c>
      <c r="C2856" s="126" t="s">
        <v>7604</v>
      </c>
      <c r="D2856" s="134" t="s">
        <v>144</v>
      </c>
      <c r="E2856" s="135">
        <v>0</v>
      </c>
      <c r="F2856" s="136"/>
      <c r="G2856" s="135">
        <v>0</v>
      </c>
      <c r="H2856" s="136"/>
    </row>
    <row r="2857" spans="1:8" x14ac:dyDescent="0.25">
      <c r="A2857" s="133" t="s">
        <v>7560</v>
      </c>
      <c r="B2857" s="134">
        <v>98361</v>
      </c>
      <c r="C2857" s="126" t="s">
        <v>7605</v>
      </c>
      <c r="D2857" s="134" t="s">
        <v>144</v>
      </c>
      <c r="E2857" s="135">
        <v>0</v>
      </c>
      <c r="F2857" s="136"/>
      <c r="G2857" s="135">
        <v>0</v>
      </c>
      <c r="H2857" s="136"/>
    </row>
    <row r="2858" spans="1:8" x14ac:dyDescent="0.25">
      <c r="A2858" s="133" t="s">
        <v>7560</v>
      </c>
      <c r="B2858" s="134">
        <v>98353</v>
      </c>
      <c r="C2858" s="126" t="s">
        <v>7606</v>
      </c>
      <c r="D2858" s="134" t="s">
        <v>144</v>
      </c>
      <c r="E2858" s="135">
        <v>0</v>
      </c>
      <c r="F2858" s="136"/>
      <c r="G2858" s="135">
        <v>0</v>
      </c>
      <c r="H2858" s="136"/>
    </row>
    <row r="2859" spans="1:8" x14ac:dyDescent="0.25">
      <c r="A2859" s="133" t="s">
        <v>7560</v>
      </c>
      <c r="B2859" s="134">
        <v>98334</v>
      </c>
      <c r="C2859" s="126" t="s">
        <v>7607</v>
      </c>
      <c r="D2859" s="134" t="s">
        <v>144</v>
      </c>
      <c r="E2859" s="135">
        <v>0</v>
      </c>
      <c r="F2859" s="136"/>
      <c r="G2859" s="135">
        <v>0</v>
      </c>
      <c r="H2859" s="136"/>
    </row>
    <row r="2860" spans="1:8" x14ac:dyDescent="0.25">
      <c r="A2860" s="133" t="s">
        <v>7560</v>
      </c>
      <c r="B2860" s="134">
        <v>98371</v>
      </c>
      <c r="C2860" s="126" t="s">
        <v>7608</v>
      </c>
      <c r="D2860" s="134" t="s">
        <v>144</v>
      </c>
      <c r="E2860" s="135">
        <v>0</v>
      </c>
      <c r="F2860" s="136"/>
      <c r="G2860" s="135">
        <v>0</v>
      </c>
      <c r="H2860" s="136"/>
    </row>
    <row r="2861" spans="1:8" x14ac:dyDescent="0.25">
      <c r="A2861" s="133" t="s">
        <v>7560</v>
      </c>
      <c r="B2861" s="134">
        <v>98397</v>
      </c>
      <c r="C2861" s="126" t="s">
        <v>6127</v>
      </c>
      <c r="D2861" s="134" t="s">
        <v>144</v>
      </c>
      <c r="E2861" s="135">
        <v>12</v>
      </c>
      <c r="F2861" s="136">
        <v>0</v>
      </c>
      <c r="G2861" s="135">
        <v>15.67</v>
      </c>
      <c r="H2861" s="136">
        <v>0</v>
      </c>
    </row>
    <row r="2862" spans="1:8" x14ac:dyDescent="0.25">
      <c r="A2862" s="133" t="s">
        <v>7609</v>
      </c>
      <c r="B2862" s="134">
        <v>97280</v>
      </c>
      <c r="C2862" s="126" t="s">
        <v>7610</v>
      </c>
      <c r="D2862" s="134" t="s">
        <v>33</v>
      </c>
      <c r="E2862" s="135">
        <v>0</v>
      </c>
      <c r="F2862" s="136"/>
      <c r="G2862" s="135">
        <v>0</v>
      </c>
      <c r="H2862" s="136"/>
    </row>
    <row r="2863" spans="1:8" x14ac:dyDescent="0.25">
      <c r="A2863" s="133" t="s">
        <v>7609</v>
      </c>
      <c r="B2863" s="134">
        <v>97275</v>
      </c>
      <c r="C2863" s="126" t="s">
        <v>7611</v>
      </c>
      <c r="D2863" s="134" t="s">
        <v>33</v>
      </c>
      <c r="E2863" s="135">
        <v>0</v>
      </c>
      <c r="F2863" s="136"/>
      <c r="G2863" s="135">
        <v>0</v>
      </c>
      <c r="H2863" s="136"/>
    </row>
    <row r="2864" spans="1:8" x14ac:dyDescent="0.25">
      <c r="A2864" s="133" t="s">
        <v>7609</v>
      </c>
      <c r="B2864" s="134">
        <v>97279</v>
      </c>
      <c r="C2864" s="126" t="s">
        <v>7612</v>
      </c>
      <c r="D2864" s="134" t="s">
        <v>33</v>
      </c>
      <c r="E2864" s="135">
        <v>0</v>
      </c>
      <c r="F2864" s="136"/>
      <c r="G2864" s="135">
        <v>0</v>
      </c>
      <c r="H2864" s="136"/>
    </row>
    <row r="2865" spans="1:8" x14ac:dyDescent="0.25">
      <c r="A2865" s="133" t="s">
        <v>7609</v>
      </c>
      <c r="B2865" s="134">
        <v>97285</v>
      </c>
      <c r="C2865" s="126" t="s">
        <v>7613</v>
      </c>
      <c r="D2865" s="134" t="s">
        <v>33</v>
      </c>
      <c r="E2865" s="135">
        <v>0</v>
      </c>
      <c r="F2865" s="136"/>
      <c r="G2865" s="135">
        <v>0</v>
      </c>
      <c r="H2865" s="136"/>
    </row>
    <row r="2866" spans="1:8" x14ac:dyDescent="0.25">
      <c r="A2866" s="133" t="s">
        <v>7609</v>
      </c>
      <c r="B2866" s="134">
        <v>97286</v>
      </c>
      <c r="C2866" s="126" t="s">
        <v>7614</v>
      </c>
      <c r="D2866" s="134" t="s">
        <v>33</v>
      </c>
      <c r="E2866" s="135">
        <v>0</v>
      </c>
      <c r="F2866" s="136"/>
      <c r="G2866" s="135">
        <v>0</v>
      </c>
      <c r="H2866" s="136"/>
    </row>
    <row r="2867" spans="1:8" x14ac:dyDescent="0.25">
      <c r="A2867" s="133" t="s">
        <v>7609</v>
      </c>
      <c r="B2867" s="134">
        <v>97291</v>
      </c>
      <c r="C2867" s="126" t="s">
        <v>7615</v>
      </c>
      <c r="D2867" s="134" t="s">
        <v>33</v>
      </c>
      <c r="E2867" s="135">
        <v>0</v>
      </c>
      <c r="F2867" s="136"/>
      <c r="G2867" s="135">
        <v>0</v>
      </c>
      <c r="H2867" s="136"/>
    </row>
    <row r="2868" spans="1:8" x14ac:dyDescent="0.25">
      <c r="A2868" s="133" t="s">
        <v>7609</v>
      </c>
      <c r="B2868" s="134">
        <v>97292</v>
      </c>
      <c r="C2868" s="126" t="s">
        <v>7616</v>
      </c>
      <c r="D2868" s="134" t="s">
        <v>33</v>
      </c>
      <c r="E2868" s="135">
        <v>0</v>
      </c>
      <c r="F2868" s="136"/>
      <c r="G2868" s="135">
        <v>0</v>
      </c>
      <c r="H2868" s="136"/>
    </row>
    <row r="2869" spans="1:8" x14ac:dyDescent="0.25">
      <c r="A2869" s="133" t="s">
        <v>7609</v>
      </c>
      <c r="B2869" s="134">
        <v>97297</v>
      </c>
      <c r="C2869" s="126" t="s">
        <v>7617</v>
      </c>
      <c r="D2869" s="134" t="s">
        <v>33</v>
      </c>
      <c r="E2869" s="135">
        <v>0</v>
      </c>
      <c r="F2869" s="136"/>
      <c r="G2869" s="135">
        <v>0</v>
      </c>
      <c r="H2869" s="136"/>
    </row>
    <row r="2870" spans="1:8" x14ac:dyDescent="0.25">
      <c r="A2870" s="133" t="s">
        <v>7609</v>
      </c>
      <c r="B2870" s="134">
        <v>97298</v>
      </c>
      <c r="C2870" s="126" t="s">
        <v>7618</v>
      </c>
      <c r="D2870" s="134" t="s">
        <v>33</v>
      </c>
      <c r="E2870" s="135">
        <v>0</v>
      </c>
      <c r="F2870" s="136"/>
      <c r="G2870" s="135">
        <v>0</v>
      </c>
      <c r="H2870" s="136"/>
    </row>
    <row r="2871" spans="1:8" x14ac:dyDescent="0.25">
      <c r="A2871" s="133" t="s">
        <v>7609</v>
      </c>
      <c r="B2871" s="134">
        <v>97303</v>
      </c>
      <c r="C2871" s="126" t="s">
        <v>7619</v>
      </c>
      <c r="D2871" s="134" t="s">
        <v>33</v>
      </c>
      <c r="E2871" s="135">
        <v>0</v>
      </c>
      <c r="F2871" s="136"/>
      <c r="G2871" s="135">
        <v>0</v>
      </c>
      <c r="H2871" s="136"/>
    </row>
    <row r="2872" spans="1:8" x14ac:dyDescent="0.25">
      <c r="A2872" s="133" t="s">
        <v>7609</v>
      </c>
      <c r="B2872" s="134">
        <v>97304</v>
      </c>
      <c r="C2872" s="126" t="s">
        <v>7620</v>
      </c>
      <c r="D2872" s="134" t="s">
        <v>33</v>
      </c>
      <c r="E2872" s="135">
        <v>0</v>
      </c>
      <c r="F2872" s="136"/>
      <c r="G2872" s="135">
        <v>0</v>
      </c>
      <c r="H2872" s="136"/>
    </row>
    <row r="2873" spans="1:8" x14ac:dyDescent="0.25">
      <c r="A2873" s="133" t="s">
        <v>7609</v>
      </c>
      <c r="B2873" s="134">
        <v>97309</v>
      </c>
      <c r="C2873" s="126" t="s">
        <v>7621</v>
      </c>
      <c r="D2873" s="134" t="s">
        <v>33</v>
      </c>
      <c r="E2873" s="135">
        <v>0</v>
      </c>
      <c r="F2873" s="136"/>
      <c r="G2873" s="135">
        <v>0</v>
      </c>
      <c r="H2873" s="136"/>
    </row>
    <row r="2874" spans="1:8" x14ac:dyDescent="0.25">
      <c r="A2874" s="133" t="s">
        <v>7609</v>
      </c>
      <c r="B2874" s="134">
        <v>97310</v>
      </c>
      <c r="C2874" s="126" t="s">
        <v>7622</v>
      </c>
      <c r="D2874" s="134" t="s">
        <v>33</v>
      </c>
      <c r="E2874" s="135">
        <v>0</v>
      </c>
      <c r="F2874" s="136"/>
      <c r="G2874" s="135">
        <v>0</v>
      </c>
      <c r="H2874" s="136"/>
    </row>
    <row r="2875" spans="1:8" x14ac:dyDescent="0.25">
      <c r="A2875" s="133" t="s">
        <v>7609</v>
      </c>
      <c r="B2875" s="134">
        <v>97282</v>
      </c>
      <c r="C2875" s="126" t="s">
        <v>7623</v>
      </c>
      <c r="D2875" s="134" t="s">
        <v>33</v>
      </c>
      <c r="E2875" s="135">
        <v>0</v>
      </c>
      <c r="F2875" s="136"/>
      <c r="G2875" s="135">
        <v>0</v>
      </c>
      <c r="H2875" s="136"/>
    </row>
    <row r="2876" spans="1:8" x14ac:dyDescent="0.25">
      <c r="A2876" s="133" t="s">
        <v>7609</v>
      </c>
      <c r="B2876" s="134">
        <v>97276</v>
      </c>
      <c r="C2876" s="126" t="s">
        <v>7624</v>
      </c>
      <c r="D2876" s="134" t="s">
        <v>33</v>
      </c>
      <c r="E2876" s="135">
        <v>0</v>
      </c>
      <c r="F2876" s="136"/>
      <c r="G2876" s="135">
        <v>0</v>
      </c>
      <c r="H2876" s="136"/>
    </row>
    <row r="2877" spans="1:8" x14ac:dyDescent="0.25">
      <c r="A2877" s="133" t="s">
        <v>7609</v>
      </c>
      <c r="B2877" s="134">
        <v>97281</v>
      </c>
      <c r="C2877" s="126" t="s">
        <v>7625</v>
      </c>
      <c r="D2877" s="134" t="s">
        <v>33</v>
      </c>
      <c r="E2877" s="135">
        <v>0</v>
      </c>
      <c r="F2877" s="136"/>
      <c r="G2877" s="135">
        <v>0</v>
      </c>
      <c r="H2877" s="136"/>
    </row>
    <row r="2878" spans="1:8" x14ac:dyDescent="0.25">
      <c r="A2878" s="133" t="s">
        <v>7609</v>
      </c>
      <c r="B2878" s="134">
        <v>97287</v>
      </c>
      <c r="C2878" s="126" t="s">
        <v>7626</v>
      </c>
      <c r="D2878" s="134" t="s">
        <v>33</v>
      </c>
      <c r="E2878" s="135">
        <v>0</v>
      </c>
      <c r="F2878" s="136"/>
      <c r="G2878" s="135">
        <v>0</v>
      </c>
      <c r="H2878" s="136"/>
    </row>
    <row r="2879" spans="1:8" x14ac:dyDescent="0.25">
      <c r="A2879" s="133" t="s">
        <v>7609</v>
      </c>
      <c r="B2879" s="134">
        <v>97288</v>
      </c>
      <c r="C2879" s="126" t="s">
        <v>7627</v>
      </c>
      <c r="D2879" s="134" t="s">
        <v>33</v>
      </c>
      <c r="E2879" s="135">
        <v>0</v>
      </c>
      <c r="F2879" s="136"/>
      <c r="G2879" s="135">
        <v>0</v>
      </c>
      <c r="H2879" s="136"/>
    </row>
    <row r="2880" spans="1:8" x14ac:dyDescent="0.25">
      <c r="A2880" s="133" t="s">
        <v>7609</v>
      </c>
      <c r="B2880" s="134">
        <v>97293</v>
      </c>
      <c r="C2880" s="126" t="s">
        <v>7628</v>
      </c>
      <c r="D2880" s="134" t="s">
        <v>33</v>
      </c>
      <c r="E2880" s="135">
        <v>0</v>
      </c>
      <c r="F2880" s="136"/>
      <c r="G2880" s="135">
        <v>0</v>
      </c>
      <c r="H2880" s="136"/>
    </row>
    <row r="2881" spans="1:8" x14ac:dyDescent="0.25">
      <c r="A2881" s="133" t="s">
        <v>7609</v>
      </c>
      <c r="B2881" s="134">
        <v>97294</v>
      </c>
      <c r="C2881" s="126" t="s">
        <v>7629</v>
      </c>
      <c r="D2881" s="134" t="s">
        <v>33</v>
      </c>
      <c r="E2881" s="135">
        <v>0</v>
      </c>
      <c r="F2881" s="136"/>
      <c r="G2881" s="135">
        <v>0</v>
      </c>
      <c r="H2881" s="136"/>
    </row>
    <row r="2882" spans="1:8" x14ac:dyDescent="0.25">
      <c r="A2882" s="133" t="s">
        <v>7609</v>
      </c>
      <c r="B2882" s="134">
        <v>97299</v>
      </c>
      <c r="C2882" s="126" t="s">
        <v>7630</v>
      </c>
      <c r="D2882" s="134" t="s">
        <v>33</v>
      </c>
      <c r="E2882" s="135">
        <v>0</v>
      </c>
      <c r="F2882" s="136"/>
      <c r="G2882" s="135">
        <v>0</v>
      </c>
      <c r="H2882" s="136"/>
    </row>
    <row r="2883" spans="1:8" x14ac:dyDescent="0.25">
      <c r="A2883" s="133" t="s">
        <v>7609</v>
      </c>
      <c r="B2883" s="134">
        <v>97300</v>
      </c>
      <c r="C2883" s="126" t="s">
        <v>7631</v>
      </c>
      <c r="D2883" s="134" t="s">
        <v>33</v>
      </c>
      <c r="E2883" s="135">
        <v>0</v>
      </c>
      <c r="F2883" s="136"/>
      <c r="G2883" s="135">
        <v>0</v>
      </c>
      <c r="H2883" s="136"/>
    </row>
    <row r="2884" spans="1:8" x14ac:dyDescent="0.25">
      <c r="A2884" s="133" t="s">
        <v>7609</v>
      </c>
      <c r="B2884" s="134">
        <v>97305</v>
      </c>
      <c r="C2884" s="126" t="s">
        <v>7632</v>
      </c>
      <c r="D2884" s="134" t="s">
        <v>33</v>
      </c>
      <c r="E2884" s="135">
        <v>0</v>
      </c>
      <c r="F2884" s="136"/>
      <c r="G2884" s="135">
        <v>0</v>
      </c>
      <c r="H2884" s="136"/>
    </row>
    <row r="2885" spans="1:8" x14ac:dyDescent="0.25">
      <c r="A2885" s="133" t="s">
        <v>7609</v>
      </c>
      <c r="B2885" s="134">
        <v>97306</v>
      </c>
      <c r="C2885" s="126" t="s">
        <v>7633</v>
      </c>
      <c r="D2885" s="134" t="s">
        <v>33</v>
      </c>
      <c r="E2885" s="135">
        <v>0</v>
      </c>
      <c r="F2885" s="136"/>
      <c r="G2885" s="135">
        <v>0</v>
      </c>
      <c r="H2885" s="136"/>
    </row>
    <row r="2886" spans="1:8" x14ac:dyDescent="0.25">
      <c r="A2886" s="133" t="s">
        <v>7609</v>
      </c>
      <c r="B2886" s="134">
        <v>97311</v>
      </c>
      <c r="C2886" s="126" t="s">
        <v>7634</v>
      </c>
      <c r="D2886" s="134" t="s">
        <v>33</v>
      </c>
      <c r="E2886" s="135">
        <v>0</v>
      </c>
      <c r="F2886" s="136"/>
      <c r="G2886" s="135">
        <v>0</v>
      </c>
      <c r="H2886" s="136"/>
    </row>
    <row r="2887" spans="1:8" x14ac:dyDescent="0.25">
      <c r="A2887" s="133" t="s">
        <v>7609</v>
      </c>
      <c r="B2887" s="134">
        <v>97312</v>
      </c>
      <c r="C2887" s="126" t="s">
        <v>7635</v>
      </c>
      <c r="D2887" s="134" t="s">
        <v>33</v>
      </c>
      <c r="E2887" s="135">
        <v>0</v>
      </c>
      <c r="F2887" s="136"/>
      <c r="G2887" s="135">
        <v>0</v>
      </c>
      <c r="H2887" s="136"/>
    </row>
    <row r="2888" spans="1:8" x14ac:dyDescent="0.25">
      <c r="A2888" s="133" t="s">
        <v>7609</v>
      </c>
      <c r="B2888" s="134">
        <v>97278</v>
      </c>
      <c r="C2888" s="126" t="s">
        <v>7636</v>
      </c>
      <c r="D2888" s="134" t="s">
        <v>33</v>
      </c>
      <c r="E2888" s="135">
        <v>0</v>
      </c>
      <c r="F2888" s="136"/>
      <c r="G2888" s="135">
        <v>0</v>
      </c>
      <c r="H2888" s="136"/>
    </row>
    <row r="2889" spans="1:8" x14ac:dyDescent="0.25">
      <c r="A2889" s="133" t="s">
        <v>7609</v>
      </c>
      <c r="B2889" s="134">
        <v>97274</v>
      </c>
      <c r="C2889" s="126" t="s">
        <v>7637</v>
      </c>
      <c r="D2889" s="134" t="s">
        <v>33</v>
      </c>
      <c r="E2889" s="135">
        <v>0</v>
      </c>
      <c r="F2889" s="136"/>
      <c r="G2889" s="135">
        <v>0</v>
      </c>
      <c r="H2889" s="136"/>
    </row>
    <row r="2890" spans="1:8" x14ac:dyDescent="0.25">
      <c r="A2890" s="133" t="s">
        <v>7609</v>
      </c>
      <c r="B2890" s="134">
        <v>97283</v>
      </c>
      <c r="C2890" s="126" t="s">
        <v>7638</v>
      </c>
      <c r="D2890" s="134" t="s">
        <v>33</v>
      </c>
      <c r="E2890" s="135">
        <v>0</v>
      </c>
      <c r="F2890" s="136"/>
      <c r="G2890" s="135">
        <v>0</v>
      </c>
      <c r="H2890" s="136"/>
    </row>
    <row r="2891" spans="1:8" x14ac:dyDescent="0.25">
      <c r="A2891" s="133" t="s">
        <v>7609</v>
      </c>
      <c r="B2891" s="134">
        <v>97284</v>
      </c>
      <c r="C2891" s="126" t="s">
        <v>7639</v>
      </c>
      <c r="D2891" s="134" t="s">
        <v>33</v>
      </c>
      <c r="E2891" s="135">
        <v>0</v>
      </c>
      <c r="F2891" s="136"/>
      <c r="G2891" s="135">
        <v>0</v>
      </c>
      <c r="H2891" s="136"/>
    </row>
    <row r="2892" spans="1:8" x14ac:dyDescent="0.25">
      <c r="A2892" s="133" t="s">
        <v>7609</v>
      </c>
      <c r="B2892" s="134">
        <v>97289</v>
      </c>
      <c r="C2892" s="126" t="s">
        <v>7640</v>
      </c>
      <c r="D2892" s="134" t="s">
        <v>33</v>
      </c>
      <c r="E2892" s="135">
        <v>0</v>
      </c>
      <c r="F2892" s="136"/>
      <c r="G2892" s="135">
        <v>0</v>
      </c>
      <c r="H2892" s="136"/>
    </row>
    <row r="2893" spans="1:8" x14ac:dyDescent="0.25">
      <c r="A2893" s="133" t="s">
        <v>7609</v>
      </c>
      <c r="B2893" s="134">
        <v>97290</v>
      </c>
      <c r="C2893" s="126" t="s">
        <v>7641</v>
      </c>
      <c r="D2893" s="134" t="s">
        <v>33</v>
      </c>
      <c r="E2893" s="135">
        <v>0</v>
      </c>
      <c r="F2893" s="136"/>
      <c r="G2893" s="135">
        <v>0</v>
      </c>
      <c r="H2893" s="136"/>
    </row>
    <row r="2894" spans="1:8" x14ac:dyDescent="0.25">
      <c r="A2894" s="133" t="s">
        <v>7609</v>
      </c>
      <c r="B2894" s="134">
        <v>97295</v>
      </c>
      <c r="C2894" s="126" t="s">
        <v>7642</v>
      </c>
      <c r="D2894" s="134" t="s">
        <v>33</v>
      </c>
      <c r="E2894" s="135">
        <v>0</v>
      </c>
      <c r="F2894" s="136"/>
      <c r="G2894" s="135">
        <v>0</v>
      </c>
      <c r="H2894" s="136"/>
    </row>
    <row r="2895" spans="1:8" x14ac:dyDescent="0.25">
      <c r="A2895" s="133" t="s">
        <v>7609</v>
      </c>
      <c r="B2895" s="134">
        <v>97296</v>
      </c>
      <c r="C2895" s="126" t="s">
        <v>7643</v>
      </c>
      <c r="D2895" s="134" t="s">
        <v>33</v>
      </c>
      <c r="E2895" s="135">
        <v>0</v>
      </c>
      <c r="F2895" s="136"/>
      <c r="G2895" s="135">
        <v>0</v>
      </c>
      <c r="H2895" s="136"/>
    </row>
    <row r="2896" spans="1:8" x14ac:dyDescent="0.25">
      <c r="A2896" s="133" t="s">
        <v>7609</v>
      </c>
      <c r="B2896" s="134">
        <v>97301</v>
      </c>
      <c r="C2896" s="126" t="s">
        <v>7644</v>
      </c>
      <c r="D2896" s="134" t="s">
        <v>33</v>
      </c>
      <c r="E2896" s="135">
        <v>0</v>
      </c>
      <c r="F2896" s="136"/>
      <c r="G2896" s="135">
        <v>0</v>
      </c>
      <c r="H2896" s="136"/>
    </row>
    <row r="2897" spans="1:8" x14ac:dyDescent="0.25">
      <c r="A2897" s="133" t="s">
        <v>7609</v>
      </c>
      <c r="B2897" s="134">
        <v>97302</v>
      </c>
      <c r="C2897" s="126" t="s">
        <v>7645</v>
      </c>
      <c r="D2897" s="134" t="s">
        <v>33</v>
      </c>
      <c r="E2897" s="135">
        <v>0</v>
      </c>
      <c r="F2897" s="136"/>
      <c r="G2897" s="135">
        <v>0</v>
      </c>
      <c r="H2897" s="136"/>
    </row>
    <row r="2898" spans="1:8" x14ac:dyDescent="0.25">
      <c r="A2898" s="133" t="s">
        <v>7609</v>
      </c>
      <c r="B2898" s="134">
        <v>97307</v>
      </c>
      <c r="C2898" s="126" t="s">
        <v>7646</v>
      </c>
      <c r="D2898" s="134" t="s">
        <v>33</v>
      </c>
      <c r="E2898" s="135">
        <v>0</v>
      </c>
      <c r="F2898" s="136"/>
      <c r="G2898" s="135">
        <v>0</v>
      </c>
      <c r="H2898" s="136"/>
    </row>
    <row r="2899" spans="1:8" x14ac:dyDescent="0.25">
      <c r="A2899" s="133" t="s">
        <v>7609</v>
      </c>
      <c r="B2899" s="134">
        <v>97277</v>
      </c>
      <c r="C2899" s="126" t="s">
        <v>7647</v>
      </c>
      <c r="D2899" s="134" t="s">
        <v>33</v>
      </c>
      <c r="E2899" s="135">
        <v>0</v>
      </c>
      <c r="F2899" s="136"/>
      <c r="G2899" s="135">
        <v>0</v>
      </c>
      <c r="H2899" s="136"/>
    </row>
    <row r="2900" spans="1:8" x14ac:dyDescent="0.25">
      <c r="A2900" s="133" t="s">
        <v>7609</v>
      </c>
      <c r="B2900" s="134">
        <v>97308</v>
      </c>
      <c r="C2900" s="126" t="s">
        <v>7648</v>
      </c>
      <c r="D2900" s="134" t="s">
        <v>33</v>
      </c>
      <c r="E2900" s="135">
        <v>0</v>
      </c>
      <c r="F2900" s="136"/>
      <c r="G2900" s="135">
        <v>0</v>
      </c>
      <c r="H2900" s="136"/>
    </row>
    <row r="2901" spans="1:8" x14ac:dyDescent="0.25">
      <c r="A2901" s="133" t="s">
        <v>7609</v>
      </c>
      <c r="B2901" s="134">
        <v>97238</v>
      </c>
      <c r="C2901" s="126" t="s">
        <v>14173</v>
      </c>
      <c r="D2901" s="134" t="s">
        <v>22</v>
      </c>
      <c r="E2901" s="135">
        <v>0</v>
      </c>
      <c r="F2901" s="136"/>
      <c r="G2901" s="135">
        <v>0</v>
      </c>
      <c r="H2901" s="136"/>
    </row>
    <row r="2902" spans="1:8" x14ac:dyDescent="0.25">
      <c r="A2902" s="133" t="s">
        <v>7609</v>
      </c>
      <c r="B2902" s="134">
        <v>97239</v>
      </c>
      <c r="C2902" s="126" t="s">
        <v>7649</v>
      </c>
      <c r="D2902" s="134" t="s">
        <v>22</v>
      </c>
      <c r="E2902" s="135">
        <v>0</v>
      </c>
      <c r="F2902" s="136"/>
      <c r="G2902" s="135">
        <v>0</v>
      </c>
      <c r="H2902" s="136"/>
    </row>
    <row r="2903" spans="1:8" x14ac:dyDescent="0.25">
      <c r="A2903" s="133" t="s">
        <v>7609</v>
      </c>
      <c r="B2903" s="134">
        <v>97240</v>
      </c>
      <c r="C2903" s="126" t="s">
        <v>7650</v>
      </c>
      <c r="D2903" s="134" t="s">
        <v>22</v>
      </c>
      <c r="E2903" s="135">
        <v>0</v>
      </c>
      <c r="F2903" s="136"/>
      <c r="G2903" s="135">
        <v>0</v>
      </c>
      <c r="H2903" s="136"/>
    </row>
    <row r="2904" spans="1:8" x14ac:dyDescent="0.25">
      <c r="A2904" s="133" t="s">
        <v>7609</v>
      </c>
      <c r="B2904" s="134">
        <v>97241</v>
      </c>
      <c r="C2904" s="126" t="s">
        <v>7651</v>
      </c>
      <c r="D2904" s="134" t="s">
        <v>22</v>
      </c>
      <c r="E2904" s="135">
        <v>0</v>
      </c>
      <c r="F2904" s="136"/>
      <c r="G2904" s="135">
        <v>0</v>
      </c>
      <c r="H2904" s="136"/>
    </row>
    <row r="2905" spans="1:8" x14ac:dyDescent="0.25">
      <c r="A2905" s="133" t="s">
        <v>7609</v>
      </c>
      <c r="B2905" s="134">
        <v>97242</v>
      </c>
      <c r="C2905" s="126" t="s">
        <v>7652</v>
      </c>
      <c r="D2905" s="134" t="s">
        <v>22</v>
      </c>
      <c r="E2905" s="135">
        <v>0</v>
      </c>
      <c r="F2905" s="136"/>
      <c r="G2905" s="135">
        <v>0</v>
      </c>
      <c r="H2905" s="136"/>
    </row>
    <row r="2906" spans="1:8" x14ac:dyDescent="0.25">
      <c r="A2906" s="133" t="s">
        <v>7609</v>
      </c>
      <c r="B2906" s="134">
        <v>97243</v>
      </c>
      <c r="C2906" s="126" t="s">
        <v>7653</v>
      </c>
      <c r="D2906" s="134" t="s">
        <v>22</v>
      </c>
      <c r="E2906" s="135">
        <v>0</v>
      </c>
      <c r="F2906" s="136"/>
      <c r="G2906" s="135">
        <v>0</v>
      </c>
      <c r="H2906" s="136"/>
    </row>
    <row r="2907" spans="1:8" x14ac:dyDescent="0.25">
      <c r="A2907" s="133" t="s">
        <v>7609</v>
      </c>
      <c r="B2907" s="134">
        <v>97244</v>
      </c>
      <c r="C2907" s="126" t="s">
        <v>7654</v>
      </c>
      <c r="D2907" s="134" t="s">
        <v>22</v>
      </c>
      <c r="E2907" s="135">
        <v>0</v>
      </c>
      <c r="F2907" s="136"/>
      <c r="G2907" s="135">
        <v>0</v>
      </c>
      <c r="H2907" s="136"/>
    </row>
    <row r="2908" spans="1:8" x14ac:dyDescent="0.25">
      <c r="A2908" s="133" t="s">
        <v>7609</v>
      </c>
      <c r="B2908" s="134">
        <v>97245</v>
      </c>
      <c r="C2908" s="126" t="s">
        <v>7655</v>
      </c>
      <c r="D2908" s="134" t="s">
        <v>22</v>
      </c>
      <c r="E2908" s="135">
        <v>0</v>
      </c>
      <c r="F2908" s="136"/>
      <c r="G2908" s="135">
        <v>0</v>
      </c>
      <c r="H2908" s="136"/>
    </row>
    <row r="2909" spans="1:8" x14ac:dyDescent="0.25">
      <c r="A2909" s="133" t="s">
        <v>7609</v>
      </c>
      <c r="B2909" s="134">
        <v>97236</v>
      </c>
      <c r="C2909" s="126" t="s">
        <v>7656</v>
      </c>
      <c r="D2909" s="134" t="s">
        <v>22</v>
      </c>
      <c r="E2909" s="135">
        <v>0</v>
      </c>
      <c r="F2909" s="136"/>
      <c r="G2909" s="135">
        <v>0</v>
      </c>
      <c r="H2909" s="136"/>
    </row>
    <row r="2910" spans="1:8" x14ac:dyDescent="0.25">
      <c r="A2910" s="133" t="s">
        <v>7609</v>
      </c>
      <c r="B2910" s="134">
        <v>97246</v>
      </c>
      <c r="C2910" s="126" t="s">
        <v>7657</v>
      </c>
      <c r="D2910" s="134" t="s">
        <v>22</v>
      </c>
      <c r="E2910" s="135">
        <v>0</v>
      </c>
      <c r="F2910" s="136"/>
      <c r="G2910" s="135">
        <v>0</v>
      </c>
      <c r="H2910" s="136"/>
    </row>
    <row r="2911" spans="1:8" x14ac:dyDescent="0.25">
      <c r="A2911" s="133" t="s">
        <v>7609</v>
      </c>
      <c r="B2911" s="134">
        <v>97247</v>
      </c>
      <c r="C2911" s="126" t="s">
        <v>7658</v>
      </c>
      <c r="D2911" s="134" t="s">
        <v>22</v>
      </c>
      <c r="E2911" s="135">
        <v>0</v>
      </c>
      <c r="F2911" s="136"/>
      <c r="G2911" s="135">
        <v>0</v>
      </c>
      <c r="H2911" s="136"/>
    </row>
    <row r="2912" spans="1:8" x14ac:dyDescent="0.25">
      <c r="A2912" s="133" t="s">
        <v>7609</v>
      </c>
      <c r="B2912" s="134">
        <v>97237</v>
      </c>
      <c r="C2912" s="126" t="s">
        <v>7659</v>
      </c>
      <c r="D2912" s="134" t="s">
        <v>22</v>
      </c>
      <c r="E2912" s="135">
        <v>0</v>
      </c>
      <c r="F2912" s="136"/>
      <c r="G2912" s="135">
        <v>0</v>
      </c>
      <c r="H2912" s="136"/>
    </row>
    <row r="2913" spans="1:8" x14ac:dyDescent="0.25">
      <c r="A2913" s="133" t="s">
        <v>7609</v>
      </c>
      <c r="B2913" s="134">
        <v>97248</v>
      </c>
      <c r="C2913" s="126" t="s">
        <v>7660</v>
      </c>
      <c r="D2913" s="134" t="s">
        <v>22</v>
      </c>
      <c r="E2913" s="135">
        <v>0</v>
      </c>
      <c r="F2913" s="136"/>
      <c r="G2913" s="135">
        <v>0</v>
      </c>
      <c r="H2913" s="136"/>
    </row>
    <row r="2914" spans="1:8" x14ac:dyDescent="0.25">
      <c r="A2914" s="133" t="s">
        <v>7609</v>
      </c>
      <c r="B2914" s="134">
        <v>97251</v>
      </c>
      <c r="C2914" s="126" t="s">
        <v>7661</v>
      </c>
      <c r="D2914" s="134" t="s">
        <v>33</v>
      </c>
      <c r="E2914" s="135">
        <v>0</v>
      </c>
      <c r="F2914" s="136"/>
      <c r="G2914" s="135">
        <v>0</v>
      </c>
      <c r="H2914" s="136"/>
    </row>
    <row r="2915" spans="1:8" x14ac:dyDescent="0.25">
      <c r="A2915" s="133" t="s">
        <v>7609</v>
      </c>
      <c r="B2915" s="134">
        <v>97254</v>
      </c>
      <c r="C2915" s="126" t="s">
        <v>7662</v>
      </c>
      <c r="D2915" s="134" t="s">
        <v>33</v>
      </c>
      <c r="E2915" s="135">
        <v>0</v>
      </c>
      <c r="F2915" s="136"/>
      <c r="G2915" s="135">
        <v>0</v>
      </c>
      <c r="H2915" s="136"/>
    </row>
    <row r="2916" spans="1:8" x14ac:dyDescent="0.25">
      <c r="A2916" s="133" t="s">
        <v>7609</v>
      </c>
      <c r="B2916" s="134">
        <v>97255</v>
      </c>
      <c r="C2916" s="126" t="s">
        <v>7663</v>
      </c>
      <c r="D2916" s="134" t="s">
        <v>33</v>
      </c>
      <c r="E2916" s="135">
        <v>0</v>
      </c>
      <c r="F2916" s="136"/>
      <c r="G2916" s="135">
        <v>0</v>
      </c>
      <c r="H2916" s="136"/>
    </row>
    <row r="2917" spans="1:8" x14ac:dyDescent="0.25">
      <c r="A2917" s="133" t="s">
        <v>7609</v>
      </c>
      <c r="B2917" s="134">
        <v>97249</v>
      </c>
      <c r="C2917" s="126" t="s">
        <v>7664</v>
      </c>
      <c r="D2917" s="134" t="s">
        <v>33</v>
      </c>
      <c r="E2917" s="135">
        <v>0</v>
      </c>
      <c r="F2917" s="136"/>
      <c r="G2917" s="135">
        <v>0</v>
      </c>
      <c r="H2917" s="136"/>
    </row>
    <row r="2918" spans="1:8" x14ac:dyDescent="0.25">
      <c r="A2918" s="133" t="s">
        <v>7609</v>
      </c>
      <c r="B2918" s="134">
        <v>97250</v>
      </c>
      <c r="C2918" s="126" t="s">
        <v>7665</v>
      </c>
      <c r="D2918" s="134" t="s">
        <v>33</v>
      </c>
      <c r="E2918" s="135">
        <v>0</v>
      </c>
      <c r="F2918" s="136"/>
      <c r="G2918" s="135">
        <v>0</v>
      </c>
      <c r="H2918" s="136"/>
    </row>
    <row r="2919" spans="1:8" x14ac:dyDescent="0.25">
      <c r="A2919" s="133" t="s">
        <v>7609</v>
      </c>
      <c r="B2919" s="134">
        <v>97258</v>
      </c>
      <c r="C2919" s="126" t="s">
        <v>7666</v>
      </c>
      <c r="D2919" s="134" t="s">
        <v>33</v>
      </c>
      <c r="E2919" s="135">
        <v>0</v>
      </c>
      <c r="F2919" s="136"/>
      <c r="G2919" s="135">
        <v>0</v>
      </c>
      <c r="H2919" s="136"/>
    </row>
    <row r="2920" spans="1:8" x14ac:dyDescent="0.25">
      <c r="A2920" s="133" t="s">
        <v>7609</v>
      </c>
      <c r="B2920" s="134">
        <v>97259</v>
      </c>
      <c r="C2920" s="126" t="s">
        <v>7667</v>
      </c>
      <c r="D2920" s="134" t="s">
        <v>33</v>
      </c>
      <c r="E2920" s="135">
        <v>0</v>
      </c>
      <c r="F2920" s="136"/>
      <c r="G2920" s="135">
        <v>0</v>
      </c>
      <c r="H2920" s="136"/>
    </row>
    <row r="2921" spans="1:8" x14ac:dyDescent="0.25">
      <c r="A2921" s="133" t="s">
        <v>7609</v>
      </c>
      <c r="B2921" s="134">
        <v>97262</v>
      </c>
      <c r="C2921" s="126" t="s">
        <v>7668</v>
      </c>
      <c r="D2921" s="134" t="s">
        <v>33</v>
      </c>
      <c r="E2921" s="135">
        <v>0</v>
      </c>
      <c r="F2921" s="136"/>
      <c r="G2921" s="135">
        <v>0</v>
      </c>
      <c r="H2921" s="136"/>
    </row>
    <row r="2922" spans="1:8" x14ac:dyDescent="0.25">
      <c r="A2922" s="133" t="s">
        <v>7609</v>
      </c>
      <c r="B2922" s="134">
        <v>97263</v>
      </c>
      <c r="C2922" s="126" t="s">
        <v>7669</v>
      </c>
      <c r="D2922" s="134" t="s">
        <v>33</v>
      </c>
      <c r="E2922" s="135">
        <v>0</v>
      </c>
      <c r="F2922" s="136"/>
      <c r="G2922" s="135">
        <v>0</v>
      </c>
      <c r="H2922" s="136"/>
    </row>
    <row r="2923" spans="1:8" x14ac:dyDescent="0.25">
      <c r="A2923" s="133" t="s">
        <v>7609</v>
      </c>
      <c r="B2923" s="134">
        <v>97266</v>
      </c>
      <c r="C2923" s="126" t="s">
        <v>7670</v>
      </c>
      <c r="D2923" s="134" t="s">
        <v>33</v>
      </c>
      <c r="E2923" s="135">
        <v>0</v>
      </c>
      <c r="F2923" s="136"/>
      <c r="G2923" s="135">
        <v>0</v>
      </c>
      <c r="H2923" s="136"/>
    </row>
    <row r="2924" spans="1:8" x14ac:dyDescent="0.25">
      <c r="A2924" s="133" t="s">
        <v>7609</v>
      </c>
      <c r="B2924" s="134">
        <v>97267</v>
      </c>
      <c r="C2924" s="126" t="s">
        <v>7671</v>
      </c>
      <c r="D2924" s="134" t="s">
        <v>33</v>
      </c>
      <c r="E2924" s="135">
        <v>0</v>
      </c>
      <c r="F2924" s="136"/>
      <c r="G2924" s="135">
        <v>0</v>
      </c>
      <c r="H2924" s="136"/>
    </row>
    <row r="2925" spans="1:8" x14ac:dyDescent="0.25">
      <c r="A2925" s="133" t="s">
        <v>7609</v>
      </c>
      <c r="B2925" s="134">
        <v>97270</v>
      </c>
      <c r="C2925" s="126" t="s">
        <v>7672</v>
      </c>
      <c r="D2925" s="134" t="s">
        <v>33</v>
      </c>
      <c r="E2925" s="135">
        <v>0</v>
      </c>
      <c r="F2925" s="136"/>
      <c r="G2925" s="135">
        <v>0</v>
      </c>
      <c r="H2925" s="136"/>
    </row>
    <row r="2926" spans="1:8" x14ac:dyDescent="0.25">
      <c r="A2926" s="133" t="s">
        <v>7609</v>
      </c>
      <c r="B2926" s="134">
        <v>97271</v>
      </c>
      <c r="C2926" s="126" t="s">
        <v>7673</v>
      </c>
      <c r="D2926" s="134" t="s">
        <v>33</v>
      </c>
      <c r="E2926" s="135">
        <v>0</v>
      </c>
      <c r="F2926" s="136"/>
      <c r="G2926" s="135">
        <v>0</v>
      </c>
      <c r="H2926" s="136"/>
    </row>
    <row r="2927" spans="1:8" x14ac:dyDescent="0.25">
      <c r="A2927" s="133" t="s">
        <v>7609</v>
      </c>
      <c r="B2927" s="134">
        <v>97252</v>
      </c>
      <c r="C2927" s="126" t="s">
        <v>7674</v>
      </c>
      <c r="D2927" s="134" t="s">
        <v>33</v>
      </c>
      <c r="E2927" s="135">
        <v>0</v>
      </c>
      <c r="F2927" s="136"/>
      <c r="G2927" s="135">
        <v>0</v>
      </c>
      <c r="H2927" s="136"/>
    </row>
    <row r="2928" spans="1:8" x14ac:dyDescent="0.25">
      <c r="A2928" s="133" t="s">
        <v>7609</v>
      </c>
      <c r="B2928" s="134">
        <v>97257</v>
      </c>
      <c r="C2928" s="126" t="s">
        <v>7675</v>
      </c>
      <c r="D2928" s="134" t="s">
        <v>33</v>
      </c>
      <c r="E2928" s="135">
        <v>0</v>
      </c>
      <c r="F2928" s="136"/>
      <c r="G2928" s="135">
        <v>0</v>
      </c>
      <c r="H2928" s="136"/>
    </row>
    <row r="2929" spans="1:8" x14ac:dyDescent="0.25">
      <c r="A2929" s="133" t="s">
        <v>7609</v>
      </c>
      <c r="B2929" s="134">
        <v>97256</v>
      </c>
      <c r="C2929" s="126" t="s">
        <v>7676</v>
      </c>
      <c r="D2929" s="134" t="s">
        <v>33</v>
      </c>
      <c r="E2929" s="135">
        <v>0</v>
      </c>
      <c r="F2929" s="136"/>
      <c r="G2929" s="135">
        <v>0</v>
      </c>
      <c r="H2929" s="136"/>
    </row>
    <row r="2930" spans="1:8" x14ac:dyDescent="0.25">
      <c r="A2930" s="133" t="s">
        <v>7609</v>
      </c>
      <c r="B2930" s="134">
        <v>97253</v>
      </c>
      <c r="C2930" s="126" t="s">
        <v>7677</v>
      </c>
      <c r="D2930" s="134" t="s">
        <v>33</v>
      </c>
      <c r="E2930" s="135">
        <v>0</v>
      </c>
      <c r="F2930" s="136"/>
      <c r="G2930" s="135">
        <v>0</v>
      </c>
      <c r="H2930" s="136"/>
    </row>
    <row r="2931" spans="1:8" x14ac:dyDescent="0.25">
      <c r="A2931" s="133" t="s">
        <v>7609</v>
      </c>
      <c r="B2931" s="134">
        <v>97261</v>
      </c>
      <c r="C2931" s="126" t="s">
        <v>7678</v>
      </c>
      <c r="D2931" s="134" t="s">
        <v>33</v>
      </c>
      <c r="E2931" s="135">
        <v>0</v>
      </c>
      <c r="F2931" s="136"/>
      <c r="G2931" s="135">
        <v>0</v>
      </c>
      <c r="H2931" s="136"/>
    </row>
    <row r="2932" spans="1:8" x14ac:dyDescent="0.25">
      <c r="A2932" s="133" t="s">
        <v>7609</v>
      </c>
      <c r="B2932" s="134">
        <v>97260</v>
      </c>
      <c r="C2932" s="126" t="s">
        <v>7679</v>
      </c>
      <c r="D2932" s="134" t="s">
        <v>33</v>
      </c>
      <c r="E2932" s="135">
        <v>0</v>
      </c>
      <c r="F2932" s="136"/>
      <c r="G2932" s="135">
        <v>0</v>
      </c>
      <c r="H2932" s="136"/>
    </row>
    <row r="2933" spans="1:8" x14ac:dyDescent="0.25">
      <c r="A2933" s="133" t="s">
        <v>7609</v>
      </c>
      <c r="B2933" s="134">
        <v>97265</v>
      </c>
      <c r="C2933" s="126" t="s">
        <v>7680</v>
      </c>
      <c r="D2933" s="134" t="s">
        <v>33</v>
      </c>
      <c r="E2933" s="135">
        <v>0</v>
      </c>
      <c r="F2933" s="136"/>
      <c r="G2933" s="135">
        <v>0</v>
      </c>
      <c r="H2933" s="136"/>
    </row>
    <row r="2934" spans="1:8" x14ac:dyDescent="0.25">
      <c r="A2934" s="133" t="s">
        <v>7609</v>
      </c>
      <c r="B2934" s="134">
        <v>97264</v>
      </c>
      <c r="C2934" s="126" t="s">
        <v>7681</v>
      </c>
      <c r="D2934" s="134" t="s">
        <v>33</v>
      </c>
      <c r="E2934" s="135">
        <v>0</v>
      </c>
      <c r="F2934" s="136"/>
      <c r="G2934" s="135">
        <v>0</v>
      </c>
      <c r="H2934" s="136"/>
    </row>
    <row r="2935" spans="1:8" x14ac:dyDescent="0.25">
      <c r="A2935" s="133" t="s">
        <v>7609</v>
      </c>
      <c r="B2935" s="134">
        <v>97269</v>
      </c>
      <c r="C2935" s="126" t="s">
        <v>7682</v>
      </c>
      <c r="D2935" s="134" t="s">
        <v>33</v>
      </c>
      <c r="E2935" s="135">
        <v>0</v>
      </c>
      <c r="F2935" s="136"/>
      <c r="G2935" s="135">
        <v>0</v>
      </c>
      <c r="H2935" s="136"/>
    </row>
    <row r="2936" spans="1:8" x14ac:dyDescent="0.25">
      <c r="A2936" s="133" t="s">
        <v>7609</v>
      </c>
      <c r="B2936" s="134">
        <v>97268</v>
      </c>
      <c r="C2936" s="126" t="s">
        <v>7683</v>
      </c>
      <c r="D2936" s="134" t="s">
        <v>33</v>
      </c>
      <c r="E2936" s="135">
        <v>0</v>
      </c>
      <c r="F2936" s="136"/>
      <c r="G2936" s="135">
        <v>0</v>
      </c>
      <c r="H2936" s="136"/>
    </row>
    <row r="2937" spans="1:8" x14ac:dyDescent="0.25">
      <c r="A2937" s="133" t="s">
        <v>7609</v>
      </c>
      <c r="B2937" s="134">
        <v>97273</v>
      </c>
      <c r="C2937" s="126" t="s">
        <v>7684</v>
      </c>
      <c r="D2937" s="134" t="s">
        <v>33</v>
      </c>
      <c r="E2937" s="135">
        <v>0</v>
      </c>
      <c r="F2937" s="136"/>
      <c r="G2937" s="135">
        <v>0</v>
      </c>
      <c r="H2937" s="136"/>
    </row>
    <row r="2938" spans="1:8" x14ac:dyDescent="0.25">
      <c r="A2938" s="133" t="s">
        <v>7609</v>
      </c>
      <c r="B2938" s="134">
        <v>97272</v>
      </c>
      <c r="C2938" s="126" t="s">
        <v>7685</v>
      </c>
      <c r="D2938" s="134" t="s">
        <v>33</v>
      </c>
      <c r="E2938" s="135">
        <v>0</v>
      </c>
      <c r="F2938" s="136"/>
      <c r="G2938" s="135">
        <v>0</v>
      </c>
      <c r="H2938" s="136"/>
    </row>
    <row r="2939" spans="1:8" x14ac:dyDescent="0.25">
      <c r="A2939" s="133" t="s">
        <v>7609</v>
      </c>
      <c r="B2939" s="134">
        <v>97315</v>
      </c>
      <c r="C2939" s="126" t="s">
        <v>7686</v>
      </c>
      <c r="D2939" s="134" t="s">
        <v>33</v>
      </c>
      <c r="E2939" s="135">
        <v>0</v>
      </c>
      <c r="F2939" s="136"/>
      <c r="G2939" s="135">
        <v>0</v>
      </c>
      <c r="H2939" s="136"/>
    </row>
    <row r="2940" spans="1:8" x14ac:dyDescent="0.25">
      <c r="A2940" s="133" t="s">
        <v>7609</v>
      </c>
      <c r="B2940" s="134">
        <v>97316</v>
      </c>
      <c r="C2940" s="126" t="s">
        <v>7687</v>
      </c>
      <c r="D2940" s="134" t="s">
        <v>33</v>
      </c>
      <c r="E2940" s="135">
        <v>0</v>
      </c>
      <c r="F2940" s="136"/>
      <c r="G2940" s="135">
        <v>0</v>
      </c>
      <c r="H2940" s="136"/>
    </row>
    <row r="2941" spans="1:8" x14ac:dyDescent="0.25">
      <c r="A2941" s="133" t="s">
        <v>7609</v>
      </c>
      <c r="B2941" s="134">
        <v>97317</v>
      </c>
      <c r="C2941" s="126" t="s">
        <v>7688</v>
      </c>
      <c r="D2941" s="134" t="s">
        <v>33</v>
      </c>
      <c r="E2941" s="135">
        <v>0</v>
      </c>
      <c r="F2941" s="136"/>
      <c r="G2941" s="135">
        <v>0</v>
      </c>
      <c r="H2941" s="136"/>
    </row>
    <row r="2942" spans="1:8" x14ac:dyDescent="0.25">
      <c r="A2942" s="133" t="s">
        <v>7609</v>
      </c>
      <c r="B2942" s="134">
        <v>97318</v>
      </c>
      <c r="C2942" s="126" t="s">
        <v>7689</v>
      </c>
      <c r="D2942" s="134" t="s">
        <v>33</v>
      </c>
      <c r="E2942" s="135">
        <v>0</v>
      </c>
      <c r="F2942" s="136"/>
      <c r="G2942" s="135">
        <v>0</v>
      </c>
      <c r="H2942" s="136"/>
    </row>
    <row r="2943" spans="1:8" x14ac:dyDescent="0.25">
      <c r="A2943" s="133" t="s">
        <v>7609</v>
      </c>
      <c r="B2943" s="134">
        <v>97319</v>
      </c>
      <c r="C2943" s="126" t="s">
        <v>7690</v>
      </c>
      <c r="D2943" s="134" t="s">
        <v>33</v>
      </c>
      <c r="E2943" s="135">
        <v>0</v>
      </c>
      <c r="F2943" s="136"/>
      <c r="G2943" s="135">
        <v>0</v>
      </c>
      <c r="H2943" s="136"/>
    </row>
    <row r="2944" spans="1:8" x14ac:dyDescent="0.25">
      <c r="A2944" s="133" t="s">
        <v>7609</v>
      </c>
      <c r="B2944" s="134">
        <v>97320</v>
      </c>
      <c r="C2944" s="126" t="s">
        <v>7691</v>
      </c>
      <c r="D2944" s="134" t="s">
        <v>33</v>
      </c>
      <c r="E2944" s="135">
        <v>0</v>
      </c>
      <c r="F2944" s="136"/>
      <c r="G2944" s="135">
        <v>0</v>
      </c>
      <c r="H2944" s="136"/>
    </row>
    <row r="2945" spans="1:8" x14ac:dyDescent="0.25">
      <c r="A2945" s="133" t="s">
        <v>7609</v>
      </c>
      <c r="B2945" s="134">
        <v>97321</v>
      </c>
      <c r="C2945" s="126" t="s">
        <v>7692</v>
      </c>
      <c r="D2945" s="134" t="s">
        <v>33</v>
      </c>
      <c r="E2945" s="135">
        <v>0</v>
      </c>
      <c r="F2945" s="136"/>
      <c r="G2945" s="135">
        <v>0</v>
      </c>
      <c r="H2945" s="136"/>
    </row>
    <row r="2946" spans="1:8" x14ac:dyDescent="0.25">
      <c r="A2946" s="133" t="s">
        <v>7609</v>
      </c>
      <c r="B2946" s="134">
        <v>97322</v>
      </c>
      <c r="C2946" s="126" t="s">
        <v>7693</v>
      </c>
      <c r="D2946" s="134" t="s">
        <v>33</v>
      </c>
      <c r="E2946" s="135">
        <v>0</v>
      </c>
      <c r="F2946" s="136"/>
      <c r="G2946" s="135">
        <v>0</v>
      </c>
      <c r="H2946" s="136"/>
    </row>
    <row r="2947" spans="1:8" x14ac:dyDescent="0.25">
      <c r="A2947" s="133" t="s">
        <v>7609</v>
      </c>
      <c r="B2947" s="134">
        <v>97313</v>
      </c>
      <c r="C2947" s="126" t="s">
        <v>7694</v>
      </c>
      <c r="D2947" s="134" t="s">
        <v>33</v>
      </c>
      <c r="E2947" s="135">
        <v>0</v>
      </c>
      <c r="F2947" s="136"/>
      <c r="G2947" s="135">
        <v>0</v>
      </c>
      <c r="H2947" s="136"/>
    </row>
    <row r="2948" spans="1:8" x14ac:dyDescent="0.25">
      <c r="A2948" s="133" t="s">
        <v>7609</v>
      </c>
      <c r="B2948" s="134">
        <v>97323</v>
      </c>
      <c r="C2948" s="126" t="s">
        <v>7695</v>
      </c>
      <c r="D2948" s="134" t="s">
        <v>33</v>
      </c>
      <c r="E2948" s="135">
        <v>0</v>
      </c>
      <c r="F2948" s="136"/>
      <c r="G2948" s="135">
        <v>0</v>
      </c>
      <c r="H2948" s="136"/>
    </row>
    <row r="2949" spans="1:8" x14ac:dyDescent="0.25">
      <c r="A2949" s="133" t="s">
        <v>7609</v>
      </c>
      <c r="B2949" s="134">
        <v>97324</v>
      </c>
      <c r="C2949" s="126" t="s">
        <v>7696</v>
      </c>
      <c r="D2949" s="134" t="s">
        <v>33</v>
      </c>
      <c r="E2949" s="135">
        <v>0</v>
      </c>
      <c r="F2949" s="136"/>
      <c r="G2949" s="135">
        <v>0</v>
      </c>
      <c r="H2949" s="136"/>
    </row>
    <row r="2950" spans="1:8" x14ac:dyDescent="0.25">
      <c r="A2950" s="133" t="s">
        <v>7609</v>
      </c>
      <c r="B2950" s="134">
        <v>97314</v>
      </c>
      <c r="C2950" s="126" t="s">
        <v>7697</v>
      </c>
      <c r="D2950" s="134" t="s">
        <v>33</v>
      </c>
      <c r="E2950" s="135">
        <v>0</v>
      </c>
      <c r="F2950" s="136"/>
      <c r="G2950" s="135">
        <v>0</v>
      </c>
      <c r="H2950" s="136"/>
    </row>
    <row r="2951" spans="1:8" x14ac:dyDescent="0.25">
      <c r="A2951" s="133" t="s">
        <v>7609</v>
      </c>
      <c r="B2951" s="134">
        <v>97325</v>
      </c>
      <c r="C2951" s="126" t="s">
        <v>7698</v>
      </c>
      <c r="D2951" s="134" t="s">
        <v>33</v>
      </c>
      <c r="E2951" s="135">
        <v>0</v>
      </c>
      <c r="F2951" s="136"/>
      <c r="G2951" s="135">
        <v>0</v>
      </c>
      <c r="H2951" s="136"/>
    </row>
    <row r="2952" spans="1:8" x14ac:dyDescent="0.25">
      <c r="A2952" s="133" t="s">
        <v>7699</v>
      </c>
      <c r="B2952" s="134">
        <v>103517</v>
      </c>
      <c r="C2952" s="126" t="s">
        <v>3217</v>
      </c>
      <c r="D2952" s="134" t="s">
        <v>33</v>
      </c>
      <c r="E2952" s="135">
        <v>3104.81</v>
      </c>
      <c r="F2952" s="136">
        <v>0.96619999999999995</v>
      </c>
      <c r="G2952" s="135">
        <v>3163.45</v>
      </c>
      <c r="H2952" s="136">
        <v>0</v>
      </c>
    </row>
    <row r="2953" spans="1:8" x14ac:dyDescent="0.25">
      <c r="A2953" s="133" t="s">
        <v>7699</v>
      </c>
      <c r="B2953" s="134">
        <v>103518</v>
      </c>
      <c r="C2953" s="126" t="s">
        <v>7700</v>
      </c>
      <c r="D2953" s="134" t="s">
        <v>33</v>
      </c>
      <c r="E2953" s="135">
        <v>0</v>
      </c>
      <c r="F2953" s="136"/>
      <c r="G2953" s="135">
        <v>0</v>
      </c>
      <c r="H2953" s="136"/>
    </row>
    <row r="2954" spans="1:8" x14ac:dyDescent="0.25">
      <c r="A2954" s="133" t="s">
        <v>7699</v>
      </c>
      <c r="B2954" s="134">
        <v>103519</v>
      </c>
      <c r="C2954" s="126" t="s">
        <v>3218</v>
      </c>
      <c r="D2954" s="134" t="s">
        <v>33</v>
      </c>
      <c r="E2954" s="135">
        <v>11.63</v>
      </c>
      <c r="F2954" s="136">
        <v>8.9999999999999998E-4</v>
      </c>
      <c r="G2954" s="135">
        <v>12.2</v>
      </c>
      <c r="H2954" s="136">
        <v>0</v>
      </c>
    </row>
    <row r="2955" spans="1:8" x14ac:dyDescent="0.25">
      <c r="A2955" s="133" t="s">
        <v>7699</v>
      </c>
      <c r="B2955" s="134">
        <v>103515</v>
      </c>
      <c r="C2955" s="126" t="s">
        <v>7701</v>
      </c>
      <c r="D2955" s="134" t="s">
        <v>33</v>
      </c>
      <c r="E2955" s="135">
        <v>0</v>
      </c>
      <c r="F2955" s="136"/>
      <c r="G2955" s="135">
        <v>0</v>
      </c>
      <c r="H2955" s="136"/>
    </row>
    <row r="2956" spans="1:8" x14ac:dyDescent="0.25">
      <c r="A2956" s="133" t="s">
        <v>7699</v>
      </c>
      <c r="B2956" s="134">
        <v>103502</v>
      </c>
      <c r="C2956" s="126" t="s">
        <v>7702</v>
      </c>
      <c r="D2956" s="134" t="s">
        <v>22</v>
      </c>
      <c r="E2956" s="135">
        <v>0</v>
      </c>
      <c r="F2956" s="136"/>
      <c r="G2956" s="135">
        <v>0</v>
      </c>
      <c r="H2956" s="136"/>
    </row>
    <row r="2957" spans="1:8" x14ac:dyDescent="0.25">
      <c r="A2957" s="133" t="s">
        <v>7699</v>
      </c>
      <c r="B2957" s="134">
        <v>103504</v>
      </c>
      <c r="C2957" s="126" t="s">
        <v>7703</v>
      </c>
      <c r="D2957" s="134" t="s">
        <v>22</v>
      </c>
      <c r="E2957" s="135">
        <v>0</v>
      </c>
      <c r="F2957" s="136"/>
      <c r="G2957" s="135">
        <v>0</v>
      </c>
      <c r="H2957" s="136"/>
    </row>
    <row r="2958" spans="1:8" x14ac:dyDescent="0.25">
      <c r="A2958" s="133" t="s">
        <v>7699</v>
      </c>
      <c r="B2958" s="134">
        <v>103503</v>
      </c>
      <c r="C2958" s="126" t="s">
        <v>7704</v>
      </c>
      <c r="D2958" s="134" t="s">
        <v>22</v>
      </c>
      <c r="E2958" s="135">
        <v>0</v>
      </c>
      <c r="F2958" s="136"/>
      <c r="G2958" s="135">
        <v>0</v>
      </c>
      <c r="H2958" s="136"/>
    </row>
    <row r="2959" spans="1:8" x14ac:dyDescent="0.25">
      <c r="A2959" s="133" t="s">
        <v>7699</v>
      </c>
      <c r="B2959" s="134">
        <v>103505</v>
      </c>
      <c r="C2959" s="126" t="s">
        <v>7705</v>
      </c>
      <c r="D2959" s="134" t="s">
        <v>22</v>
      </c>
      <c r="E2959" s="135">
        <v>0</v>
      </c>
      <c r="F2959" s="136"/>
      <c r="G2959" s="135">
        <v>0</v>
      </c>
      <c r="H2959" s="136"/>
    </row>
    <row r="2960" spans="1:8" x14ac:dyDescent="0.25">
      <c r="A2960" s="133" t="s">
        <v>7699</v>
      </c>
      <c r="B2960" s="134">
        <v>103499</v>
      </c>
      <c r="C2960" s="126" t="s">
        <v>7706</v>
      </c>
      <c r="D2960" s="134" t="s">
        <v>33</v>
      </c>
      <c r="E2960" s="135">
        <v>0</v>
      </c>
      <c r="F2960" s="136"/>
      <c r="G2960" s="135">
        <v>0</v>
      </c>
      <c r="H2960" s="136"/>
    </row>
    <row r="2961" spans="1:8" x14ac:dyDescent="0.25">
      <c r="A2961" s="133" t="s">
        <v>7699</v>
      </c>
      <c r="B2961" s="134">
        <v>103501</v>
      </c>
      <c r="C2961" s="126" t="s">
        <v>7707</v>
      </c>
      <c r="D2961" s="134" t="s">
        <v>33</v>
      </c>
      <c r="E2961" s="135">
        <v>0</v>
      </c>
      <c r="F2961" s="136"/>
      <c r="G2961" s="135">
        <v>0</v>
      </c>
      <c r="H2961" s="136"/>
    </row>
    <row r="2962" spans="1:8" x14ac:dyDescent="0.25">
      <c r="A2962" s="133" t="s">
        <v>7699</v>
      </c>
      <c r="B2962" s="134">
        <v>103500</v>
      </c>
      <c r="C2962" s="126" t="s">
        <v>7708</v>
      </c>
      <c r="D2962" s="134" t="s">
        <v>33</v>
      </c>
      <c r="E2962" s="135">
        <v>0</v>
      </c>
      <c r="F2962" s="136"/>
      <c r="G2962" s="135">
        <v>0</v>
      </c>
      <c r="H2962" s="136"/>
    </row>
    <row r="2963" spans="1:8" x14ac:dyDescent="0.25">
      <c r="A2963" s="133" t="s">
        <v>7699</v>
      </c>
      <c r="B2963" s="134">
        <v>103496</v>
      </c>
      <c r="C2963" s="126" t="s">
        <v>7709</v>
      </c>
      <c r="D2963" s="134" t="s">
        <v>33</v>
      </c>
      <c r="E2963" s="135">
        <v>0</v>
      </c>
      <c r="F2963" s="136"/>
      <c r="G2963" s="135">
        <v>0</v>
      </c>
      <c r="H2963" s="136"/>
    </row>
    <row r="2964" spans="1:8" x14ac:dyDescent="0.25">
      <c r="A2964" s="133" t="s">
        <v>7699</v>
      </c>
      <c r="B2964" s="134">
        <v>103498</v>
      </c>
      <c r="C2964" s="126" t="s">
        <v>7710</v>
      </c>
      <c r="D2964" s="134" t="s">
        <v>33</v>
      </c>
      <c r="E2964" s="135">
        <v>0</v>
      </c>
      <c r="F2964" s="136"/>
      <c r="G2964" s="135">
        <v>0</v>
      </c>
      <c r="H2964" s="136"/>
    </row>
    <row r="2965" spans="1:8" x14ac:dyDescent="0.25">
      <c r="A2965" s="133" t="s">
        <v>7699</v>
      </c>
      <c r="B2965" s="134">
        <v>103497</v>
      </c>
      <c r="C2965" s="126" t="s">
        <v>7711</v>
      </c>
      <c r="D2965" s="134" t="s">
        <v>33</v>
      </c>
      <c r="E2965" s="135">
        <v>0</v>
      </c>
      <c r="F2965" s="136"/>
      <c r="G2965" s="135">
        <v>0</v>
      </c>
      <c r="H2965" s="136"/>
    </row>
    <row r="2966" spans="1:8" x14ac:dyDescent="0.25">
      <c r="A2966" s="133" t="s">
        <v>7699</v>
      </c>
      <c r="B2966" s="134">
        <v>103516</v>
      </c>
      <c r="C2966" s="126" t="s">
        <v>7712</v>
      </c>
      <c r="D2966" s="134" t="s">
        <v>33</v>
      </c>
      <c r="E2966" s="135">
        <v>0</v>
      </c>
      <c r="F2966" s="136"/>
      <c r="G2966" s="135">
        <v>0</v>
      </c>
      <c r="H2966" s="136"/>
    </row>
    <row r="2967" spans="1:8" x14ac:dyDescent="0.25">
      <c r="A2967" s="133" t="s">
        <v>7699</v>
      </c>
      <c r="B2967" s="134">
        <v>103506</v>
      </c>
      <c r="C2967" s="126" t="s">
        <v>7713</v>
      </c>
      <c r="D2967" s="134" t="s">
        <v>33</v>
      </c>
      <c r="E2967" s="135">
        <v>0</v>
      </c>
      <c r="F2967" s="136"/>
      <c r="G2967" s="135">
        <v>0</v>
      </c>
      <c r="H2967" s="136"/>
    </row>
    <row r="2968" spans="1:8" x14ac:dyDescent="0.25">
      <c r="A2968" s="133" t="s">
        <v>7699</v>
      </c>
      <c r="B2968" s="134">
        <v>103507</v>
      </c>
      <c r="C2968" s="126" t="s">
        <v>7714</v>
      </c>
      <c r="D2968" s="134" t="s">
        <v>33</v>
      </c>
      <c r="E2968" s="135">
        <v>0</v>
      </c>
      <c r="F2968" s="136"/>
      <c r="G2968" s="135">
        <v>0</v>
      </c>
      <c r="H2968" s="136"/>
    </row>
    <row r="2969" spans="1:8" x14ac:dyDescent="0.25">
      <c r="A2969" s="133" t="s">
        <v>7699</v>
      </c>
      <c r="B2969" s="134">
        <v>103493</v>
      </c>
      <c r="C2969" s="126" t="s">
        <v>7715</v>
      </c>
      <c r="D2969" s="134" t="s">
        <v>33</v>
      </c>
      <c r="E2969" s="135">
        <v>0</v>
      </c>
      <c r="F2969" s="136"/>
      <c r="G2969" s="135">
        <v>0</v>
      </c>
      <c r="H2969" s="136"/>
    </row>
    <row r="2970" spans="1:8" x14ac:dyDescent="0.25">
      <c r="A2970" s="133" t="s">
        <v>7699</v>
      </c>
      <c r="B2970" s="134">
        <v>103495</v>
      </c>
      <c r="C2970" s="126" t="s">
        <v>7716</v>
      </c>
      <c r="D2970" s="134" t="s">
        <v>33</v>
      </c>
      <c r="E2970" s="135">
        <v>0</v>
      </c>
      <c r="F2970" s="136"/>
      <c r="G2970" s="135">
        <v>0</v>
      </c>
      <c r="H2970" s="136"/>
    </row>
    <row r="2971" spans="1:8" x14ac:dyDescent="0.25">
      <c r="A2971" s="133" t="s">
        <v>7699</v>
      </c>
      <c r="B2971" s="134">
        <v>103494</v>
      </c>
      <c r="C2971" s="126" t="s">
        <v>7717</v>
      </c>
      <c r="D2971" s="134" t="s">
        <v>33</v>
      </c>
      <c r="E2971" s="135">
        <v>0</v>
      </c>
      <c r="F2971" s="136"/>
      <c r="G2971" s="135">
        <v>0</v>
      </c>
      <c r="H2971" s="136"/>
    </row>
    <row r="2972" spans="1:8" x14ac:dyDescent="0.25">
      <c r="A2972" s="133" t="s">
        <v>7699</v>
      </c>
      <c r="B2972" s="134">
        <v>103513</v>
      </c>
      <c r="C2972" s="126" t="s">
        <v>7718</v>
      </c>
      <c r="D2972" s="134" t="s">
        <v>33</v>
      </c>
      <c r="E2972" s="135">
        <v>0</v>
      </c>
      <c r="F2972" s="136"/>
      <c r="G2972" s="135">
        <v>0</v>
      </c>
      <c r="H2972" s="136"/>
    </row>
    <row r="2973" spans="1:8" x14ac:dyDescent="0.25">
      <c r="A2973" s="133" t="s">
        <v>7699</v>
      </c>
      <c r="B2973" s="134">
        <v>103523</v>
      </c>
      <c r="C2973" s="126" t="s">
        <v>3222</v>
      </c>
      <c r="D2973" s="134" t="s">
        <v>33</v>
      </c>
      <c r="E2973" s="135">
        <v>10396.33</v>
      </c>
      <c r="F2973" s="136">
        <v>0.97960000000000003</v>
      </c>
      <c r="G2973" s="135">
        <v>10470.879999999999</v>
      </c>
      <c r="H2973" s="136">
        <v>0</v>
      </c>
    </row>
    <row r="2974" spans="1:8" x14ac:dyDescent="0.25">
      <c r="A2974" s="133" t="s">
        <v>7699</v>
      </c>
      <c r="B2974" s="134">
        <v>103509</v>
      </c>
      <c r="C2974" s="126" t="s">
        <v>7719</v>
      </c>
      <c r="D2974" s="134" t="s">
        <v>33</v>
      </c>
      <c r="E2974" s="135">
        <v>0</v>
      </c>
      <c r="F2974" s="136"/>
      <c r="G2974" s="135">
        <v>0</v>
      </c>
      <c r="H2974" s="136"/>
    </row>
    <row r="2975" spans="1:8" x14ac:dyDescent="0.25">
      <c r="A2975" s="133" t="s">
        <v>7699</v>
      </c>
      <c r="B2975" s="134">
        <v>103514</v>
      </c>
      <c r="C2975" s="126" t="s">
        <v>7720</v>
      </c>
      <c r="D2975" s="134" t="s">
        <v>33</v>
      </c>
      <c r="E2975" s="135">
        <v>0</v>
      </c>
      <c r="F2975" s="136"/>
      <c r="G2975" s="135">
        <v>0</v>
      </c>
      <c r="H2975" s="136"/>
    </row>
    <row r="2976" spans="1:8" x14ac:dyDescent="0.25">
      <c r="A2976" s="133" t="s">
        <v>7699</v>
      </c>
      <c r="B2976" s="134">
        <v>103510</v>
      </c>
      <c r="C2976" s="126" t="s">
        <v>7721</v>
      </c>
      <c r="D2976" s="134" t="s">
        <v>33</v>
      </c>
      <c r="E2976" s="135">
        <v>0</v>
      </c>
      <c r="F2976" s="136"/>
      <c r="G2976" s="135">
        <v>0</v>
      </c>
      <c r="H2976" s="136"/>
    </row>
    <row r="2977" spans="1:8" x14ac:dyDescent="0.25">
      <c r="A2977" s="133" t="s">
        <v>7699</v>
      </c>
      <c r="B2977" s="134">
        <v>103520</v>
      </c>
      <c r="C2977" s="126" t="s">
        <v>3219</v>
      </c>
      <c r="D2977" s="134" t="s">
        <v>33</v>
      </c>
      <c r="E2977" s="135">
        <v>5114.22</v>
      </c>
      <c r="F2977" s="136">
        <v>0.99439999999999995</v>
      </c>
      <c r="G2977" s="135">
        <v>5130.33</v>
      </c>
      <c r="H2977" s="136">
        <v>0</v>
      </c>
    </row>
    <row r="2978" spans="1:8" x14ac:dyDescent="0.25">
      <c r="A2978" s="133" t="s">
        <v>7699</v>
      </c>
      <c r="B2978" s="134">
        <v>103511</v>
      </c>
      <c r="C2978" s="126" t="s">
        <v>7722</v>
      </c>
      <c r="D2978" s="134" t="s">
        <v>33</v>
      </c>
      <c r="E2978" s="135">
        <v>0</v>
      </c>
      <c r="F2978" s="136"/>
      <c r="G2978" s="135">
        <v>0</v>
      </c>
      <c r="H2978" s="136"/>
    </row>
    <row r="2979" spans="1:8" x14ac:dyDescent="0.25">
      <c r="A2979" s="133" t="s">
        <v>7699</v>
      </c>
      <c r="B2979" s="134">
        <v>103521</v>
      </c>
      <c r="C2979" s="126" t="s">
        <v>3220</v>
      </c>
      <c r="D2979" s="134" t="s">
        <v>33</v>
      </c>
      <c r="E2979" s="135">
        <v>6790.75</v>
      </c>
      <c r="F2979" s="136">
        <v>0.99390000000000001</v>
      </c>
      <c r="G2979" s="135">
        <v>6813.9</v>
      </c>
      <c r="H2979" s="136">
        <v>0</v>
      </c>
    </row>
    <row r="2980" spans="1:8" x14ac:dyDescent="0.25">
      <c r="A2980" s="133" t="s">
        <v>7699</v>
      </c>
      <c r="B2980" s="134">
        <v>103512</v>
      </c>
      <c r="C2980" s="126" t="s">
        <v>7723</v>
      </c>
      <c r="D2980" s="134" t="s">
        <v>33</v>
      </c>
      <c r="E2980" s="135">
        <v>0</v>
      </c>
      <c r="F2980" s="136"/>
      <c r="G2980" s="135">
        <v>0</v>
      </c>
      <c r="H2980" s="136"/>
    </row>
    <row r="2981" spans="1:8" x14ac:dyDescent="0.25">
      <c r="A2981" s="133" t="s">
        <v>7699</v>
      </c>
      <c r="B2981" s="134">
        <v>103522</v>
      </c>
      <c r="C2981" s="126" t="s">
        <v>3221</v>
      </c>
      <c r="D2981" s="134" t="s">
        <v>33</v>
      </c>
      <c r="E2981" s="135">
        <v>6941.1</v>
      </c>
      <c r="F2981" s="136">
        <v>0.97050000000000003</v>
      </c>
      <c r="G2981" s="135">
        <v>7011.19</v>
      </c>
      <c r="H2981" s="136">
        <v>0</v>
      </c>
    </row>
    <row r="2982" spans="1:8" x14ac:dyDescent="0.25">
      <c r="A2982" s="133" t="s">
        <v>7699</v>
      </c>
      <c r="B2982" s="134">
        <v>103508</v>
      </c>
      <c r="C2982" s="126" t="s">
        <v>7724</v>
      </c>
      <c r="D2982" s="134" t="s">
        <v>33</v>
      </c>
      <c r="E2982" s="135">
        <v>0</v>
      </c>
      <c r="F2982" s="136"/>
      <c r="G2982" s="135">
        <v>0</v>
      </c>
      <c r="H2982" s="136"/>
    </row>
    <row r="2983" spans="1:8" x14ac:dyDescent="0.25">
      <c r="A2983" s="133" t="s">
        <v>7699</v>
      </c>
      <c r="B2983" s="134">
        <v>103524</v>
      </c>
      <c r="C2983" s="126" t="s">
        <v>7725</v>
      </c>
      <c r="D2983" s="134" t="s">
        <v>33</v>
      </c>
      <c r="E2983" s="135">
        <v>0</v>
      </c>
      <c r="F2983" s="136"/>
      <c r="G2983" s="135">
        <v>0</v>
      </c>
      <c r="H2983" s="136"/>
    </row>
    <row r="2984" spans="1:8" x14ac:dyDescent="0.25">
      <c r="A2984" s="133" t="s">
        <v>7699</v>
      </c>
      <c r="B2984" s="134">
        <v>103526</v>
      </c>
      <c r="C2984" s="126" t="s">
        <v>7726</v>
      </c>
      <c r="D2984" s="134" t="s">
        <v>33</v>
      </c>
      <c r="E2984" s="135">
        <v>0</v>
      </c>
      <c r="F2984" s="136"/>
      <c r="G2984" s="135">
        <v>0</v>
      </c>
      <c r="H2984" s="136"/>
    </row>
    <row r="2985" spans="1:8" x14ac:dyDescent="0.25">
      <c r="A2985" s="133" t="s">
        <v>7699</v>
      </c>
      <c r="B2985" s="134">
        <v>103525</v>
      </c>
      <c r="C2985" s="126" t="s">
        <v>7727</v>
      </c>
      <c r="D2985" s="134" t="s">
        <v>33</v>
      </c>
      <c r="E2985" s="135">
        <v>0</v>
      </c>
      <c r="F2985" s="136"/>
      <c r="G2985" s="135">
        <v>0</v>
      </c>
      <c r="H2985" s="136"/>
    </row>
    <row r="2986" spans="1:8" x14ac:dyDescent="0.25">
      <c r="A2986" s="133" t="s">
        <v>7728</v>
      </c>
      <c r="B2986" s="134">
        <v>97062</v>
      </c>
      <c r="C2986" s="126" t="s">
        <v>6993</v>
      </c>
      <c r="D2986" s="134" t="s">
        <v>144</v>
      </c>
      <c r="E2986" s="135">
        <v>6.17</v>
      </c>
      <c r="F2986" s="136">
        <v>0</v>
      </c>
      <c r="G2986" s="135">
        <v>7.15</v>
      </c>
      <c r="H2986" s="136">
        <v>0</v>
      </c>
    </row>
    <row r="2987" spans="1:8" x14ac:dyDescent="0.25">
      <c r="A2987" s="133" t="s">
        <v>7728</v>
      </c>
      <c r="B2987" s="134">
        <v>97061</v>
      </c>
      <c r="C2987" s="126" t="s">
        <v>7729</v>
      </c>
      <c r="D2987" s="134" t="s">
        <v>144</v>
      </c>
      <c r="E2987" s="135">
        <v>0</v>
      </c>
      <c r="F2987" s="136"/>
      <c r="G2987" s="135">
        <v>0</v>
      </c>
      <c r="H2987" s="136"/>
    </row>
    <row r="2988" spans="1:8" x14ac:dyDescent="0.25">
      <c r="A2988" s="133" t="s">
        <v>7728</v>
      </c>
      <c r="B2988" s="134">
        <v>104988</v>
      </c>
      <c r="C2988" s="126" t="s">
        <v>7730</v>
      </c>
      <c r="D2988" s="134" t="s">
        <v>144</v>
      </c>
      <c r="E2988" s="135">
        <v>0</v>
      </c>
      <c r="F2988" s="136"/>
      <c r="G2988" s="135">
        <v>0</v>
      </c>
      <c r="H2988" s="136"/>
    </row>
    <row r="2989" spans="1:8" x14ac:dyDescent="0.25">
      <c r="A2989" s="133" t="s">
        <v>7728</v>
      </c>
      <c r="B2989" s="134">
        <v>104979</v>
      </c>
      <c r="C2989" s="126" t="s">
        <v>7731</v>
      </c>
      <c r="D2989" s="134" t="s">
        <v>144</v>
      </c>
      <c r="E2989" s="135">
        <v>0</v>
      </c>
      <c r="F2989" s="136"/>
      <c r="G2989" s="135">
        <v>0</v>
      </c>
      <c r="H2989" s="136"/>
    </row>
    <row r="2990" spans="1:8" x14ac:dyDescent="0.25">
      <c r="A2990" s="133" t="s">
        <v>7728</v>
      </c>
      <c r="B2990" s="134">
        <v>97040</v>
      </c>
      <c r="C2990" s="126" t="s">
        <v>6987</v>
      </c>
      <c r="D2990" s="134" t="s">
        <v>144</v>
      </c>
      <c r="E2990" s="135">
        <v>16.64</v>
      </c>
      <c r="F2990" s="136">
        <v>0</v>
      </c>
      <c r="G2990" s="135">
        <v>21.66</v>
      </c>
      <c r="H2990" s="136">
        <v>0</v>
      </c>
    </row>
    <row r="2991" spans="1:8" x14ac:dyDescent="0.25">
      <c r="A2991" s="133" t="s">
        <v>7728</v>
      </c>
      <c r="B2991" s="134">
        <v>97041</v>
      </c>
      <c r="C2991" s="126" t="s">
        <v>6988</v>
      </c>
      <c r="D2991" s="134" t="s">
        <v>144</v>
      </c>
      <c r="E2991" s="135">
        <v>129.13</v>
      </c>
      <c r="F2991" s="136">
        <v>0</v>
      </c>
      <c r="G2991" s="135">
        <v>153.02000000000001</v>
      </c>
      <c r="H2991" s="136">
        <v>0</v>
      </c>
    </row>
    <row r="2992" spans="1:8" x14ac:dyDescent="0.25">
      <c r="A2992" s="133" t="s">
        <v>7728</v>
      </c>
      <c r="B2992" s="134">
        <v>97039</v>
      </c>
      <c r="C2992" s="126" t="s">
        <v>6986</v>
      </c>
      <c r="D2992" s="134" t="s">
        <v>144</v>
      </c>
      <c r="E2992" s="135">
        <v>85.5</v>
      </c>
      <c r="F2992" s="136">
        <v>0</v>
      </c>
      <c r="G2992" s="135">
        <v>76.63</v>
      </c>
      <c r="H2992" s="136">
        <v>0</v>
      </c>
    </row>
    <row r="2993" spans="1:8" x14ac:dyDescent="0.25">
      <c r="A2993" s="133" t="s">
        <v>7728</v>
      </c>
      <c r="B2993" s="134">
        <v>102655</v>
      </c>
      <c r="C2993" s="126" t="s">
        <v>7732</v>
      </c>
      <c r="D2993" s="134" t="s">
        <v>22</v>
      </c>
      <c r="E2993" s="135">
        <v>0</v>
      </c>
      <c r="F2993" s="136"/>
      <c r="G2993" s="135">
        <v>0</v>
      </c>
      <c r="H2993" s="136"/>
    </row>
    <row r="2994" spans="1:8" x14ac:dyDescent="0.25">
      <c r="A2994" s="133" t="s">
        <v>7728</v>
      </c>
      <c r="B2994" s="134">
        <v>104987</v>
      </c>
      <c r="C2994" s="126" t="s">
        <v>7733</v>
      </c>
      <c r="D2994" s="134" t="s">
        <v>22</v>
      </c>
      <c r="E2994" s="135">
        <v>0</v>
      </c>
      <c r="F2994" s="136"/>
      <c r="G2994" s="135">
        <v>0</v>
      </c>
      <c r="H2994" s="136"/>
    </row>
    <row r="2995" spans="1:8" x14ac:dyDescent="0.25">
      <c r="A2995" s="133" t="s">
        <v>7728</v>
      </c>
      <c r="B2995" s="134">
        <v>104986</v>
      </c>
      <c r="C2995" s="126" t="s">
        <v>7734</v>
      </c>
      <c r="D2995" s="134" t="s">
        <v>22</v>
      </c>
      <c r="E2995" s="135">
        <v>0</v>
      </c>
      <c r="F2995" s="136"/>
      <c r="G2995" s="135">
        <v>0</v>
      </c>
      <c r="H2995" s="136"/>
    </row>
    <row r="2996" spans="1:8" x14ac:dyDescent="0.25">
      <c r="A2996" s="133" t="s">
        <v>7728</v>
      </c>
      <c r="B2996" s="134">
        <v>104984</v>
      </c>
      <c r="C2996" s="126" t="s">
        <v>7735</v>
      </c>
      <c r="D2996" s="134" t="s">
        <v>22</v>
      </c>
      <c r="E2996" s="135">
        <v>0</v>
      </c>
      <c r="F2996" s="136"/>
      <c r="G2996" s="135">
        <v>0</v>
      </c>
      <c r="H2996" s="136"/>
    </row>
    <row r="2997" spans="1:8" x14ac:dyDescent="0.25">
      <c r="A2997" s="133" t="s">
        <v>7728</v>
      </c>
      <c r="B2997" s="134">
        <v>104985</v>
      </c>
      <c r="C2997" s="126" t="s">
        <v>7736</v>
      </c>
      <c r="D2997" s="134" t="s">
        <v>22</v>
      </c>
      <c r="E2997" s="135">
        <v>0</v>
      </c>
      <c r="F2997" s="136"/>
      <c r="G2997" s="135">
        <v>0</v>
      </c>
      <c r="H2997" s="136"/>
    </row>
    <row r="2998" spans="1:8" x14ac:dyDescent="0.25">
      <c r="A2998" s="133" t="s">
        <v>7728</v>
      </c>
      <c r="B2998" s="134">
        <v>97026</v>
      </c>
      <c r="C2998" s="126" t="s">
        <v>7737</v>
      </c>
      <c r="D2998" s="134" t="s">
        <v>22</v>
      </c>
      <c r="E2998" s="135">
        <v>0</v>
      </c>
      <c r="F2998" s="136"/>
      <c r="G2998" s="135">
        <v>0</v>
      </c>
      <c r="H2998" s="136"/>
    </row>
    <row r="2999" spans="1:8" x14ac:dyDescent="0.25">
      <c r="A2999" s="133" t="s">
        <v>7728</v>
      </c>
      <c r="B2999" s="134">
        <v>97025</v>
      </c>
      <c r="C2999" s="126" t="s">
        <v>7738</v>
      </c>
      <c r="D2999" s="134" t="s">
        <v>22</v>
      </c>
      <c r="E2999" s="135">
        <v>0</v>
      </c>
      <c r="F2999" s="136"/>
      <c r="G2999" s="135">
        <v>0</v>
      </c>
      <c r="H2999" s="136"/>
    </row>
    <row r="3000" spans="1:8" x14ac:dyDescent="0.25">
      <c r="A3000" s="133" t="s">
        <v>7728</v>
      </c>
      <c r="B3000" s="134">
        <v>97032</v>
      </c>
      <c r="C3000" s="126" t="s">
        <v>6983</v>
      </c>
      <c r="D3000" s="134" t="s">
        <v>22</v>
      </c>
      <c r="E3000" s="135">
        <v>55.19</v>
      </c>
      <c r="F3000" s="136">
        <v>0</v>
      </c>
      <c r="G3000" s="135">
        <v>65.81</v>
      </c>
      <c r="H3000" s="136">
        <v>0</v>
      </c>
    </row>
    <row r="3001" spans="1:8" x14ac:dyDescent="0.25">
      <c r="A3001" s="133" t="s">
        <v>7728</v>
      </c>
      <c r="B3001" s="134">
        <v>97031</v>
      </c>
      <c r="C3001" s="126" t="s">
        <v>6982</v>
      </c>
      <c r="D3001" s="134" t="s">
        <v>22</v>
      </c>
      <c r="E3001" s="135">
        <v>91.17</v>
      </c>
      <c r="F3001" s="136">
        <v>0</v>
      </c>
      <c r="G3001" s="135">
        <v>105.01</v>
      </c>
      <c r="H3001" s="136">
        <v>0</v>
      </c>
    </row>
    <row r="3002" spans="1:8" x14ac:dyDescent="0.25">
      <c r="A3002" s="133" t="s">
        <v>7728</v>
      </c>
      <c r="B3002" s="134">
        <v>97036</v>
      </c>
      <c r="C3002" s="126" t="s">
        <v>7739</v>
      </c>
      <c r="D3002" s="134" t="s">
        <v>22</v>
      </c>
      <c r="E3002" s="135">
        <v>0</v>
      </c>
      <c r="F3002" s="136"/>
      <c r="G3002" s="135">
        <v>0</v>
      </c>
      <c r="H3002" s="136"/>
    </row>
    <row r="3003" spans="1:8" x14ac:dyDescent="0.25">
      <c r="A3003" s="133" t="s">
        <v>7728</v>
      </c>
      <c r="B3003" s="134">
        <v>97035</v>
      </c>
      <c r="C3003" s="126" t="s">
        <v>7740</v>
      </c>
      <c r="D3003" s="134" t="s">
        <v>22</v>
      </c>
      <c r="E3003" s="135">
        <v>0</v>
      </c>
      <c r="F3003" s="136"/>
      <c r="G3003" s="135">
        <v>0</v>
      </c>
      <c r="H3003" s="136"/>
    </row>
    <row r="3004" spans="1:8" x14ac:dyDescent="0.25">
      <c r="A3004" s="133" t="s">
        <v>7728</v>
      </c>
      <c r="B3004" s="134">
        <v>97034</v>
      </c>
      <c r="C3004" s="126" t="s">
        <v>6985</v>
      </c>
      <c r="D3004" s="134" t="s">
        <v>22</v>
      </c>
      <c r="E3004" s="135">
        <v>55.87</v>
      </c>
      <c r="F3004" s="136">
        <v>0</v>
      </c>
      <c r="G3004" s="135">
        <v>67.45</v>
      </c>
      <c r="H3004" s="136">
        <v>0</v>
      </c>
    </row>
    <row r="3005" spans="1:8" x14ac:dyDescent="0.25">
      <c r="A3005" s="133" t="s">
        <v>7728</v>
      </c>
      <c r="B3005" s="134">
        <v>97033</v>
      </c>
      <c r="C3005" s="126" t="s">
        <v>6984</v>
      </c>
      <c r="D3005" s="134" t="s">
        <v>22</v>
      </c>
      <c r="E3005" s="135">
        <v>87.78</v>
      </c>
      <c r="F3005" s="136">
        <v>0</v>
      </c>
      <c r="G3005" s="135">
        <v>101.12</v>
      </c>
      <c r="H3005" s="136">
        <v>0</v>
      </c>
    </row>
    <row r="3006" spans="1:8" x14ac:dyDescent="0.25">
      <c r="A3006" s="133" t="s">
        <v>7728</v>
      </c>
      <c r="B3006" s="134">
        <v>97030</v>
      </c>
      <c r="C3006" s="126" t="s">
        <v>7741</v>
      </c>
      <c r="D3006" s="134" t="s">
        <v>22</v>
      </c>
      <c r="E3006" s="135">
        <v>0</v>
      </c>
      <c r="F3006" s="136"/>
      <c r="G3006" s="135">
        <v>0</v>
      </c>
      <c r="H3006" s="136"/>
    </row>
    <row r="3007" spans="1:8" x14ac:dyDescent="0.25">
      <c r="A3007" s="133" t="s">
        <v>7728</v>
      </c>
      <c r="B3007" s="134">
        <v>97029</v>
      </c>
      <c r="C3007" s="126" t="s">
        <v>7742</v>
      </c>
      <c r="D3007" s="134" t="s">
        <v>22</v>
      </c>
      <c r="E3007" s="135">
        <v>0</v>
      </c>
      <c r="F3007" s="136"/>
      <c r="G3007" s="135">
        <v>0</v>
      </c>
      <c r="H3007" s="136"/>
    </row>
    <row r="3008" spans="1:8" x14ac:dyDescent="0.25">
      <c r="A3008" s="133" t="s">
        <v>7728</v>
      </c>
      <c r="B3008" s="134">
        <v>97028</v>
      </c>
      <c r="C3008" s="126" t="s">
        <v>7743</v>
      </c>
      <c r="D3008" s="134" t="s">
        <v>22</v>
      </c>
      <c r="E3008" s="135">
        <v>0</v>
      </c>
      <c r="F3008" s="136"/>
      <c r="G3008" s="135">
        <v>0</v>
      </c>
      <c r="H3008" s="136"/>
    </row>
    <row r="3009" spans="1:8" x14ac:dyDescent="0.25">
      <c r="A3009" s="133" t="s">
        <v>7728</v>
      </c>
      <c r="B3009" s="134">
        <v>97027</v>
      </c>
      <c r="C3009" s="126" t="s">
        <v>7744</v>
      </c>
      <c r="D3009" s="134" t="s">
        <v>22</v>
      </c>
      <c r="E3009" s="135">
        <v>0</v>
      </c>
      <c r="F3009" s="136"/>
      <c r="G3009" s="135">
        <v>0</v>
      </c>
      <c r="H3009" s="136"/>
    </row>
    <row r="3010" spans="1:8" x14ac:dyDescent="0.25">
      <c r="A3010" s="133" t="s">
        <v>7728</v>
      </c>
      <c r="B3010" s="134">
        <v>97038</v>
      </c>
      <c r="C3010" s="126" t="s">
        <v>7745</v>
      </c>
      <c r="D3010" s="134" t="s">
        <v>22</v>
      </c>
      <c r="E3010" s="135">
        <v>0</v>
      </c>
      <c r="F3010" s="136"/>
      <c r="G3010" s="135">
        <v>0</v>
      </c>
      <c r="H3010" s="136"/>
    </row>
    <row r="3011" spans="1:8" x14ac:dyDescent="0.25">
      <c r="A3011" s="133" t="s">
        <v>7728</v>
      </c>
      <c r="B3011" s="134">
        <v>97037</v>
      </c>
      <c r="C3011" s="126" t="s">
        <v>7746</v>
      </c>
      <c r="D3011" s="134" t="s">
        <v>22</v>
      </c>
      <c r="E3011" s="135">
        <v>0</v>
      </c>
      <c r="F3011" s="136"/>
      <c r="G3011" s="135">
        <v>0</v>
      </c>
      <c r="H3011" s="136"/>
    </row>
    <row r="3012" spans="1:8" x14ac:dyDescent="0.25">
      <c r="A3012" s="133" t="s">
        <v>7728</v>
      </c>
      <c r="B3012" s="134">
        <v>97014</v>
      </c>
      <c r="C3012" s="126" t="s">
        <v>6977</v>
      </c>
      <c r="D3012" s="134" t="s">
        <v>22</v>
      </c>
      <c r="E3012" s="135">
        <v>65.569999999999993</v>
      </c>
      <c r="F3012" s="136">
        <v>0</v>
      </c>
      <c r="G3012" s="135">
        <v>66.81</v>
      </c>
      <c r="H3012" s="136">
        <v>0</v>
      </c>
    </row>
    <row r="3013" spans="1:8" x14ac:dyDescent="0.25">
      <c r="A3013" s="133" t="s">
        <v>7728</v>
      </c>
      <c r="B3013" s="134">
        <v>97015</v>
      </c>
      <c r="C3013" s="126" t="s">
        <v>6978</v>
      </c>
      <c r="D3013" s="134" t="s">
        <v>22</v>
      </c>
      <c r="E3013" s="135">
        <v>53.75</v>
      </c>
      <c r="F3013" s="136">
        <v>0</v>
      </c>
      <c r="G3013" s="135">
        <v>56.32</v>
      </c>
      <c r="H3013" s="136">
        <v>0</v>
      </c>
    </row>
    <row r="3014" spans="1:8" x14ac:dyDescent="0.25">
      <c r="A3014" s="133" t="s">
        <v>7728</v>
      </c>
      <c r="B3014" s="134">
        <v>97013</v>
      </c>
      <c r="C3014" s="126" t="s">
        <v>6976</v>
      </c>
      <c r="D3014" s="134" t="s">
        <v>22</v>
      </c>
      <c r="E3014" s="135">
        <v>89.24</v>
      </c>
      <c r="F3014" s="136">
        <v>0</v>
      </c>
      <c r="G3014" s="135">
        <v>87.8</v>
      </c>
      <c r="H3014" s="136">
        <v>0</v>
      </c>
    </row>
    <row r="3015" spans="1:8" x14ac:dyDescent="0.25">
      <c r="A3015" s="133" t="s">
        <v>7728</v>
      </c>
      <c r="B3015" s="134">
        <v>97017</v>
      </c>
      <c r="C3015" s="126" t="s">
        <v>6980</v>
      </c>
      <c r="D3015" s="134" t="s">
        <v>22</v>
      </c>
      <c r="E3015" s="135">
        <v>45.74</v>
      </c>
      <c r="F3015" s="136">
        <v>0</v>
      </c>
      <c r="G3015" s="135">
        <v>53.84</v>
      </c>
      <c r="H3015" s="136">
        <v>0</v>
      </c>
    </row>
    <row r="3016" spans="1:8" x14ac:dyDescent="0.25">
      <c r="A3016" s="133" t="s">
        <v>7728</v>
      </c>
      <c r="B3016" s="134">
        <v>97018</v>
      </c>
      <c r="C3016" s="126" t="s">
        <v>6981</v>
      </c>
      <c r="D3016" s="134" t="s">
        <v>22</v>
      </c>
      <c r="E3016" s="135">
        <v>37.81</v>
      </c>
      <c r="F3016" s="136">
        <v>0</v>
      </c>
      <c r="G3016" s="135">
        <v>45.24</v>
      </c>
      <c r="H3016" s="136">
        <v>0</v>
      </c>
    </row>
    <row r="3017" spans="1:8" x14ac:dyDescent="0.25">
      <c r="A3017" s="133" t="s">
        <v>7728</v>
      </c>
      <c r="B3017" s="134">
        <v>97016</v>
      </c>
      <c r="C3017" s="126" t="s">
        <v>6979</v>
      </c>
      <c r="D3017" s="134" t="s">
        <v>22</v>
      </c>
      <c r="E3017" s="135">
        <v>61.75</v>
      </c>
      <c r="F3017" s="136">
        <v>0</v>
      </c>
      <c r="G3017" s="135">
        <v>71.16</v>
      </c>
      <c r="H3017" s="136">
        <v>0</v>
      </c>
    </row>
    <row r="3018" spans="1:8" x14ac:dyDescent="0.25">
      <c r="A3018" s="133" t="s">
        <v>7728</v>
      </c>
      <c r="B3018" s="134">
        <v>97024</v>
      </c>
      <c r="C3018" s="126" t="s">
        <v>7747</v>
      </c>
      <c r="D3018" s="134" t="s">
        <v>22</v>
      </c>
      <c r="E3018" s="135">
        <v>0</v>
      </c>
      <c r="F3018" s="136"/>
      <c r="G3018" s="135">
        <v>0</v>
      </c>
      <c r="H3018" s="136"/>
    </row>
    <row r="3019" spans="1:8" x14ac:dyDescent="0.25">
      <c r="A3019" s="133" t="s">
        <v>7728</v>
      </c>
      <c r="B3019" s="134">
        <v>97023</v>
      </c>
      <c r="C3019" s="126" t="s">
        <v>7748</v>
      </c>
      <c r="D3019" s="134" t="s">
        <v>22</v>
      </c>
      <c r="E3019" s="135">
        <v>0</v>
      </c>
      <c r="F3019" s="136"/>
      <c r="G3019" s="135">
        <v>0</v>
      </c>
      <c r="H3019" s="136"/>
    </row>
    <row r="3020" spans="1:8" x14ac:dyDescent="0.25">
      <c r="A3020" s="133" t="s">
        <v>7728</v>
      </c>
      <c r="B3020" s="134">
        <v>105804</v>
      </c>
      <c r="C3020" s="126" t="s">
        <v>7749</v>
      </c>
      <c r="D3020" s="134" t="s">
        <v>22</v>
      </c>
      <c r="E3020" s="135">
        <v>0</v>
      </c>
      <c r="F3020" s="136"/>
      <c r="G3020" s="135">
        <v>0</v>
      </c>
      <c r="H3020" s="136"/>
    </row>
    <row r="3021" spans="1:8" x14ac:dyDescent="0.25">
      <c r="A3021" s="133" t="s">
        <v>7728</v>
      </c>
      <c r="B3021" s="134">
        <v>104990</v>
      </c>
      <c r="C3021" s="126" t="s">
        <v>7000</v>
      </c>
      <c r="D3021" s="134" t="s">
        <v>22</v>
      </c>
      <c r="E3021" s="135">
        <v>11.18</v>
      </c>
      <c r="F3021" s="136">
        <v>0</v>
      </c>
      <c r="G3021" s="135">
        <v>13.1</v>
      </c>
      <c r="H3021" s="136">
        <v>0</v>
      </c>
    </row>
    <row r="3022" spans="1:8" x14ac:dyDescent="0.25">
      <c r="A3022" s="133" t="s">
        <v>7728</v>
      </c>
      <c r="B3022" s="134">
        <v>97052</v>
      </c>
      <c r="C3022" s="126" t="s">
        <v>7750</v>
      </c>
      <c r="D3022" s="134" t="s">
        <v>33</v>
      </c>
      <c r="E3022" s="135">
        <v>0</v>
      </c>
      <c r="F3022" s="136"/>
      <c r="G3022" s="135">
        <v>0</v>
      </c>
      <c r="H3022" s="136"/>
    </row>
    <row r="3023" spans="1:8" x14ac:dyDescent="0.25">
      <c r="A3023" s="133" t="s">
        <v>7728</v>
      </c>
      <c r="B3023" s="134">
        <v>97054</v>
      </c>
      <c r="C3023" s="126" t="s">
        <v>6992</v>
      </c>
      <c r="D3023" s="134" t="s">
        <v>33</v>
      </c>
      <c r="E3023" s="135">
        <v>28.1</v>
      </c>
      <c r="F3023" s="136">
        <v>0</v>
      </c>
      <c r="G3023" s="135">
        <v>32.31</v>
      </c>
      <c r="H3023" s="136">
        <v>0</v>
      </c>
    </row>
    <row r="3024" spans="1:8" x14ac:dyDescent="0.25">
      <c r="A3024" s="133" t="s">
        <v>7728</v>
      </c>
      <c r="B3024" s="134">
        <v>104981</v>
      </c>
      <c r="C3024" s="126" t="s">
        <v>7751</v>
      </c>
      <c r="D3024" s="134" t="s">
        <v>22</v>
      </c>
      <c r="E3024" s="135">
        <v>0</v>
      </c>
      <c r="F3024" s="136"/>
      <c r="G3024" s="135">
        <v>0</v>
      </c>
      <c r="H3024" s="136"/>
    </row>
    <row r="3025" spans="1:8" x14ac:dyDescent="0.25">
      <c r="A3025" s="133" t="s">
        <v>7728</v>
      </c>
      <c r="B3025" s="134">
        <v>104980</v>
      </c>
      <c r="C3025" s="126" t="s">
        <v>7752</v>
      </c>
      <c r="D3025" s="134" t="s">
        <v>22</v>
      </c>
      <c r="E3025" s="135">
        <v>0</v>
      </c>
      <c r="F3025" s="136"/>
      <c r="G3025" s="135">
        <v>0</v>
      </c>
      <c r="H3025" s="136"/>
    </row>
    <row r="3026" spans="1:8" x14ac:dyDescent="0.25">
      <c r="A3026" s="133" t="s">
        <v>7728</v>
      </c>
      <c r="B3026" s="134">
        <v>97042</v>
      </c>
      <c r="C3026" s="126" t="s">
        <v>7753</v>
      </c>
      <c r="D3026" s="134" t="s">
        <v>22</v>
      </c>
      <c r="E3026" s="135">
        <v>0</v>
      </c>
      <c r="F3026" s="136"/>
      <c r="G3026" s="135">
        <v>0</v>
      </c>
      <c r="H3026" s="136"/>
    </row>
    <row r="3027" spans="1:8" x14ac:dyDescent="0.25">
      <c r="A3027" s="133" t="s">
        <v>7728</v>
      </c>
      <c r="B3027" s="134">
        <v>97045</v>
      </c>
      <c r="C3027" s="126" t="s">
        <v>7754</v>
      </c>
      <c r="D3027" s="134" t="s">
        <v>22</v>
      </c>
      <c r="E3027" s="135">
        <v>0</v>
      </c>
      <c r="F3027" s="136"/>
      <c r="G3027" s="135">
        <v>0</v>
      </c>
      <c r="H3027" s="136"/>
    </row>
    <row r="3028" spans="1:8" x14ac:dyDescent="0.25">
      <c r="A3028" s="133" t="s">
        <v>7728</v>
      </c>
      <c r="B3028" s="134">
        <v>97044</v>
      </c>
      <c r="C3028" s="126" t="s">
        <v>7755</v>
      </c>
      <c r="D3028" s="134" t="s">
        <v>22</v>
      </c>
      <c r="E3028" s="135">
        <v>0</v>
      </c>
      <c r="F3028" s="136"/>
      <c r="G3028" s="135">
        <v>0</v>
      </c>
      <c r="H3028" s="136"/>
    </row>
    <row r="3029" spans="1:8" x14ac:dyDescent="0.25">
      <c r="A3029" s="133" t="s">
        <v>7728</v>
      </c>
      <c r="B3029" s="134">
        <v>97043</v>
      </c>
      <c r="C3029" s="126" t="s">
        <v>7756</v>
      </c>
      <c r="D3029" s="134" t="s">
        <v>22</v>
      </c>
      <c r="E3029" s="135">
        <v>0</v>
      </c>
      <c r="F3029" s="136"/>
      <c r="G3029" s="135">
        <v>0</v>
      </c>
      <c r="H3029" s="136"/>
    </row>
    <row r="3030" spans="1:8" x14ac:dyDescent="0.25">
      <c r="A3030" s="133" t="s">
        <v>7728</v>
      </c>
      <c r="B3030" s="134">
        <v>97063</v>
      </c>
      <c r="C3030" s="126" t="s">
        <v>6994</v>
      </c>
      <c r="D3030" s="134" t="s">
        <v>144</v>
      </c>
      <c r="E3030" s="135">
        <v>20.04</v>
      </c>
      <c r="F3030" s="136">
        <v>0</v>
      </c>
      <c r="G3030" s="135">
        <v>25.57</v>
      </c>
      <c r="H3030" s="136">
        <v>0</v>
      </c>
    </row>
    <row r="3031" spans="1:8" x14ac:dyDescent="0.25">
      <c r="A3031" s="133" t="s">
        <v>7728</v>
      </c>
      <c r="B3031" s="134">
        <v>97065</v>
      </c>
      <c r="C3031" s="126" t="s">
        <v>6996</v>
      </c>
      <c r="D3031" s="134" t="s">
        <v>1007</v>
      </c>
      <c r="E3031" s="135">
        <v>13.18</v>
      </c>
      <c r="F3031" s="136">
        <v>0</v>
      </c>
      <c r="G3031" s="135">
        <v>17.16</v>
      </c>
      <c r="H3031" s="136">
        <v>0</v>
      </c>
    </row>
    <row r="3032" spans="1:8" x14ac:dyDescent="0.25">
      <c r="A3032" s="133" t="s">
        <v>7728</v>
      </c>
      <c r="B3032" s="134">
        <v>97064</v>
      </c>
      <c r="C3032" s="126" t="s">
        <v>6995</v>
      </c>
      <c r="D3032" s="134" t="s">
        <v>22</v>
      </c>
      <c r="E3032" s="135">
        <v>27.66</v>
      </c>
      <c r="F3032" s="136">
        <v>0</v>
      </c>
      <c r="G3032" s="135">
        <v>35.770000000000003</v>
      </c>
      <c r="H3032" s="136">
        <v>0</v>
      </c>
    </row>
    <row r="3033" spans="1:8" x14ac:dyDescent="0.25">
      <c r="A3033" s="133" t="s">
        <v>7728</v>
      </c>
      <c r="B3033" s="134">
        <v>97049</v>
      </c>
      <c r="C3033" s="126" t="s">
        <v>7757</v>
      </c>
      <c r="D3033" s="134" t="s">
        <v>144</v>
      </c>
      <c r="E3033" s="135">
        <v>0</v>
      </c>
      <c r="F3033" s="136"/>
      <c r="G3033" s="135">
        <v>0</v>
      </c>
      <c r="H3033" s="136"/>
    </row>
    <row r="3034" spans="1:8" x14ac:dyDescent="0.25">
      <c r="A3034" s="133" t="s">
        <v>7728</v>
      </c>
      <c r="B3034" s="134">
        <v>96997</v>
      </c>
      <c r="C3034" s="126" t="s">
        <v>7758</v>
      </c>
      <c r="D3034" s="134" t="s">
        <v>22</v>
      </c>
      <c r="E3034" s="135">
        <v>0</v>
      </c>
      <c r="F3034" s="136"/>
      <c r="G3034" s="135">
        <v>0</v>
      </c>
      <c r="H3034" s="136"/>
    </row>
    <row r="3035" spans="1:8" x14ac:dyDescent="0.25">
      <c r="A3035" s="133" t="s">
        <v>7728</v>
      </c>
      <c r="B3035" s="134">
        <v>96999</v>
      </c>
      <c r="C3035" s="126" t="s">
        <v>7759</v>
      </c>
      <c r="D3035" s="134" t="s">
        <v>22</v>
      </c>
      <c r="E3035" s="135">
        <v>0</v>
      </c>
      <c r="F3035" s="136"/>
      <c r="G3035" s="135">
        <v>0</v>
      </c>
      <c r="H3035" s="136"/>
    </row>
    <row r="3036" spans="1:8" x14ac:dyDescent="0.25">
      <c r="A3036" s="133" t="s">
        <v>7728</v>
      </c>
      <c r="B3036" s="134">
        <v>96996</v>
      </c>
      <c r="C3036" s="126" t="s">
        <v>7760</v>
      </c>
      <c r="D3036" s="134" t="s">
        <v>22</v>
      </c>
      <c r="E3036" s="135">
        <v>0</v>
      </c>
      <c r="F3036" s="136"/>
      <c r="G3036" s="135">
        <v>0</v>
      </c>
      <c r="H3036" s="136"/>
    </row>
    <row r="3037" spans="1:8" x14ac:dyDescent="0.25">
      <c r="A3037" s="133" t="s">
        <v>7728</v>
      </c>
      <c r="B3037" s="134">
        <v>96998</v>
      </c>
      <c r="C3037" s="126" t="s">
        <v>7761</v>
      </c>
      <c r="D3037" s="134" t="s">
        <v>22</v>
      </c>
      <c r="E3037" s="135">
        <v>0</v>
      </c>
      <c r="F3037" s="136"/>
      <c r="G3037" s="135">
        <v>0</v>
      </c>
      <c r="H3037" s="136"/>
    </row>
    <row r="3038" spans="1:8" x14ac:dyDescent="0.25">
      <c r="A3038" s="133" t="s">
        <v>7728</v>
      </c>
      <c r="B3038" s="134">
        <v>97067</v>
      </c>
      <c r="C3038" s="126" t="s">
        <v>6998</v>
      </c>
      <c r="D3038" s="134" t="s">
        <v>22</v>
      </c>
      <c r="E3038" s="135">
        <v>637.85</v>
      </c>
      <c r="F3038" s="136">
        <v>0</v>
      </c>
      <c r="G3038" s="135">
        <v>739.72</v>
      </c>
      <c r="H3038" s="136">
        <v>0</v>
      </c>
    </row>
    <row r="3039" spans="1:8" x14ac:dyDescent="0.25">
      <c r="A3039" s="133" t="s">
        <v>7728</v>
      </c>
      <c r="B3039" s="134">
        <v>97001</v>
      </c>
      <c r="C3039" s="126" t="s">
        <v>7762</v>
      </c>
      <c r="D3039" s="134" t="s">
        <v>22</v>
      </c>
      <c r="E3039" s="135">
        <v>0</v>
      </c>
      <c r="F3039" s="136"/>
      <c r="G3039" s="135">
        <v>0</v>
      </c>
      <c r="H3039" s="136"/>
    </row>
    <row r="3040" spans="1:8" x14ac:dyDescent="0.25">
      <c r="A3040" s="133" t="s">
        <v>7728</v>
      </c>
      <c r="B3040" s="134">
        <v>97003</v>
      </c>
      <c r="C3040" s="126" t="s">
        <v>7763</v>
      </c>
      <c r="D3040" s="134" t="s">
        <v>22</v>
      </c>
      <c r="E3040" s="135">
        <v>0</v>
      </c>
      <c r="F3040" s="136"/>
      <c r="G3040" s="135">
        <v>0</v>
      </c>
      <c r="H3040" s="136"/>
    </row>
    <row r="3041" spans="1:8" x14ac:dyDescent="0.25">
      <c r="A3041" s="133" t="s">
        <v>7728</v>
      </c>
      <c r="B3041" s="134">
        <v>97005</v>
      </c>
      <c r="C3041" s="126" t="s">
        <v>7764</v>
      </c>
      <c r="D3041" s="134" t="s">
        <v>22</v>
      </c>
      <c r="E3041" s="135">
        <v>0</v>
      </c>
      <c r="F3041" s="136"/>
      <c r="G3041" s="135">
        <v>0</v>
      </c>
      <c r="H3041" s="136"/>
    </row>
    <row r="3042" spans="1:8" x14ac:dyDescent="0.25">
      <c r="A3042" s="133" t="s">
        <v>7728</v>
      </c>
      <c r="B3042" s="134">
        <v>97000</v>
      </c>
      <c r="C3042" s="126" t="s">
        <v>7765</v>
      </c>
      <c r="D3042" s="134" t="s">
        <v>22</v>
      </c>
      <c r="E3042" s="135">
        <v>0</v>
      </c>
      <c r="F3042" s="136"/>
      <c r="G3042" s="135">
        <v>0</v>
      </c>
      <c r="H3042" s="136"/>
    </row>
    <row r="3043" spans="1:8" x14ac:dyDescent="0.25">
      <c r="A3043" s="133" t="s">
        <v>7728</v>
      </c>
      <c r="B3043" s="134">
        <v>97002</v>
      </c>
      <c r="C3043" s="126" t="s">
        <v>7766</v>
      </c>
      <c r="D3043" s="134" t="s">
        <v>22</v>
      </c>
      <c r="E3043" s="135">
        <v>0</v>
      </c>
      <c r="F3043" s="136"/>
      <c r="G3043" s="135">
        <v>0</v>
      </c>
      <c r="H3043" s="136"/>
    </row>
    <row r="3044" spans="1:8" x14ac:dyDescent="0.25">
      <c r="A3044" s="133" t="s">
        <v>7728</v>
      </c>
      <c r="B3044" s="134">
        <v>97004</v>
      </c>
      <c r="C3044" s="126" t="s">
        <v>7767</v>
      </c>
      <c r="D3044" s="134" t="s">
        <v>22</v>
      </c>
      <c r="E3044" s="135">
        <v>0</v>
      </c>
      <c r="F3044" s="136"/>
      <c r="G3044" s="135">
        <v>0</v>
      </c>
      <c r="H3044" s="136"/>
    </row>
    <row r="3045" spans="1:8" x14ac:dyDescent="0.25">
      <c r="A3045" s="133" t="s">
        <v>7728</v>
      </c>
      <c r="B3045" s="134">
        <v>97007</v>
      </c>
      <c r="C3045" s="126" t="s">
        <v>7768</v>
      </c>
      <c r="D3045" s="134" t="s">
        <v>22</v>
      </c>
      <c r="E3045" s="135">
        <v>0</v>
      </c>
      <c r="F3045" s="136"/>
      <c r="G3045" s="135">
        <v>0</v>
      </c>
      <c r="H3045" s="136"/>
    </row>
    <row r="3046" spans="1:8" x14ac:dyDescent="0.25">
      <c r="A3046" s="133" t="s">
        <v>7728</v>
      </c>
      <c r="B3046" s="134">
        <v>97009</v>
      </c>
      <c r="C3046" s="126" t="s">
        <v>7769</v>
      </c>
      <c r="D3046" s="134" t="s">
        <v>22</v>
      </c>
      <c r="E3046" s="135">
        <v>0</v>
      </c>
      <c r="F3046" s="136"/>
      <c r="G3046" s="135">
        <v>0</v>
      </c>
      <c r="H3046" s="136"/>
    </row>
    <row r="3047" spans="1:8" x14ac:dyDescent="0.25">
      <c r="A3047" s="133" t="s">
        <v>7728</v>
      </c>
      <c r="B3047" s="134">
        <v>97006</v>
      </c>
      <c r="C3047" s="126" t="s">
        <v>7770</v>
      </c>
      <c r="D3047" s="134" t="s">
        <v>22</v>
      </c>
      <c r="E3047" s="135">
        <v>0</v>
      </c>
      <c r="F3047" s="136"/>
      <c r="G3047" s="135">
        <v>0</v>
      </c>
      <c r="H3047" s="136"/>
    </row>
    <row r="3048" spans="1:8" x14ac:dyDescent="0.25">
      <c r="A3048" s="133" t="s">
        <v>7728</v>
      </c>
      <c r="B3048" s="134">
        <v>97008</v>
      </c>
      <c r="C3048" s="126" t="s">
        <v>7771</v>
      </c>
      <c r="D3048" s="134" t="s">
        <v>22</v>
      </c>
      <c r="E3048" s="135">
        <v>0</v>
      </c>
      <c r="F3048" s="136"/>
      <c r="G3048" s="135">
        <v>0</v>
      </c>
      <c r="H3048" s="136"/>
    </row>
    <row r="3049" spans="1:8" x14ac:dyDescent="0.25">
      <c r="A3049" s="133" t="s">
        <v>7728</v>
      </c>
      <c r="B3049" s="134">
        <v>97048</v>
      </c>
      <c r="C3049" s="126" t="s">
        <v>6991</v>
      </c>
      <c r="D3049" s="134" t="s">
        <v>144</v>
      </c>
      <c r="E3049" s="135">
        <v>0.09</v>
      </c>
      <c r="F3049" s="136">
        <v>0.77780000000000005</v>
      </c>
      <c r="G3049" s="135">
        <v>0.1</v>
      </c>
      <c r="H3049" s="136">
        <v>0</v>
      </c>
    </row>
    <row r="3050" spans="1:8" x14ac:dyDescent="0.25">
      <c r="A3050" s="133" t="s">
        <v>7728</v>
      </c>
      <c r="B3050" s="134">
        <v>97047</v>
      </c>
      <c r="C3050" s="126" t="s">
        <v>6990</v>
      </c>
      <c r="D3050" s="134" t="s">
        <v>144</v>
      </c>
      <c r="E3050" s="135">
        <v>0.13</v>
      </c>
      <c r="F3050" s="136">
        <v>0.76919999999999999</v>
      </c>
      <c r="G3050" s="135">
        <v>0.14000000000000001</v>
      </c>
      <c r="H3050" s="136">
        <v>0</v>
      </c>
    </row>
    <row r="3051" spans="1:8" x14ac:dyDescent="0.25">
      <c r="A3051" s="133" t="s">
        <v>7728</v>
      </c>
      <c r="B3051" s="134">
        <v>97046</v>
      </c>
      <c r="C3051" s="126" t="s">
        <v>6989</v>
      </c>
      <c r="D3051" s="134" t="s">
        <v>144</v>
      </c>
      <c r="E3051" s="135">
        <v>0.33</v>
      </c>
      <c r="F3051" s="136">
        <v>0.78790000000000004</v>
      </c>
      <c r="G3051" s="135">
        <v>0.38</v>
      </c>
      <c r="H3051" s="136">
        <v>0</v>
      </c>
    </row>
    <row r="3052" spans="1:8" x14ac:dyDescent="0.25">
      <c r="A3052" s="133" t="s">
        <v>7728</v>
      </c>
      <c r="B3052" s="134">
        <v>104989</v>
      </c>
      <c r="C3052" s="126" t="s">
        <v>6999</v>
      </c>
      <c r="D3052" s="134" t="s">
        <v>33</v>
      </c>
      <c r="E3052" s="135">
        <v>38</v>
      </c>
      <c r="F3052" s="136">
        <v>0</v>
      </c>
      <c r="G3052" s="135">
        <v>48.45</v>
      </c>
      <c r="H3052" s="136">
        <v>0</v>
      </c>
    </row>
    <row r="3053" spans="1:8" x14ac:dyDescent="0.25">
      <c r="A3053" s="133" t="s">
        <v>7728</v>
      </c>
      <c r="B3053" s="134">
        <v>97066</v>
      </c>
      <c r="C3053" s="126" t="s">
        <v>6997</v>
      </c>
      <c r="D3053" s="134" t="s">
        <v>144</v>
      </c>
      <c r="E3053" s="135">
        <v>340.75</v>
      </c>
      <c r="F3053" s="136">
        <v>0.27379999999999999</v>
      </c>
      <c r="G3053" s="135">
        <v>357.02</v>
      </c>
      <c r="H3053" s="136">
        <v>0</v>
      </c>
    </row>
    <row r="3054" spans="1:8" x14ac:dyDescent="0.25">
      <c r="A3054" s="133" t="s">
        <v>7728</v>
      </c>
      <c r="B3054" s="134">
        <v>104982</v>
      </c>
      <c r="C3054" s="126" t="s">
        <v>7772</v>
      </c>
      <c r="D3054" s="134" t="s">
        <v>22</v>
      </c>
      <c r="E3054" s="135">
        <v>0</v>
      </c>
      <c r="F3054" s="136"/>
      <c r="G3054" s="135">
        <v>0</v>
      </c>
      <c r="H3054" s="136"/>
    </row>
    <row r="3055" spans="1:8" x14ac:dyDescent="0.25">
      <c r="A3055" s="133" t="s">
        <v>7728</v>
      </c>
      <c r="B3055" s="134">
        <v>97060</v>
      </c>
      <c r="C3055" s="126" t="s">
        <v>7773</v>
      </c>
      <c r="D3055" s="134" t="s">
        <v>22</v>
      </c>
      <c r="E3055" s="135">
        <v>0</v>
      </c>
      <c r="F3055" s="136"/>
      <c r="G3055" s="135">
        <v>0</v>
      </c>
      <c r="H3055" s="136"/>
    </row>
    <row r="3056" spans="1:8" x14ac:dyDescent="0.25">
      <c r="A3056" s="133" t="s">
        <v>7728</v>
      </c>
      <c r="B3056" s="134">
        <v>97059</v>
      </c>
      <c r="C3056" s="126" t="s">
        <v>7774</v>
      </c>
      <c r="D3056" s="134" t="s">
        <v>22</v>
      </c>
      <c r="E3056" s="135">
        <v>0</v>
      </c>
      <c r="F3056" s="136"/>
      <c r="G3056" s="135">
        <v>0</v>
      </c>
      <c r="H3056" s="136"/>
    </row>
    <row r="3057" spans="1:8" x14ac:dyDescent="0.25">
      <c r="A3057" s="133" t="s">
        <v>7728</v>
      </c>
      <c r="B3057" s="134">
        <v>97058</v>
      </c>
      <c r="C3057" s="126" t="s">
        <v>7775</v>
      </c>
      <c r="D3057" s="134" t="s">
        <v>22</v>
      </c>
      <c r="E3057" s="135">
        <v>0</v>
      </c>
      <c r="F3057" s="136"/>
      <c r="G3057" s="135">
        <v>0</v>
      </c>
      <c r="H3057" s="136"/>
    </row>
    <row r="3058" spans="1:8" x14ac:dyDescent="0.25">
      <c r="A3058" s="133" t="s">
        <v>7728</v>
      </c>
      <c r="B3058" s="134">
        <v>97056</v>
      </c>
      <c r="C3058" s="126" t="s">
        <v>7776</v>
      </c>
      <c r="D3058" s="134" t="s">
        <v>22</v>
      </c>
      <c r="E3058" s="135">
        <v>0</v>
      </c>
      <c r="F3058" s="136"/>
      <c r="G3058" s="135">
        <v>0</v>
      </c>
      <c r="H3058" s="136"/>
    </row>
    <row r="3059" spans="1:8" x14ac:dyDescent="0.25">
      <c r="A3059" s="133" t="s">
        <v>7728</v>
      </c>
      <c r="B3059" s="134">
        <v>97057</v>
      </c>
      <c r="C3059" s="126" t="s">
        <v>7777</v>
      </c>
      <c r="D3059" s="134" t="s">
        <v>22</v>
      </c>
      <c r="E3059" s="135">
        <v>0</v>
      </c>
      <c r="F3059" s="136"/>
      <c r="G3059" s="135">
        <v>0</v>
      </c>
      <c r="H3059" s="136"/>
    </row>
    <row r="3060" spans="1:8" x14ac:dyDescent="0.25">
      <c r="A3060" s="133" t="s">
        <v>7728</v>
      </c>
      <c r="B3060" s="134">
        <v>97055</v>
      </c>
      <c r="C3060" s="126" t="s">
        <v>7778</v>
      </c>
      <c r="D3060" s="134" t="s">
        <v>22</v>
      </c>
      <c r="E3060" s="135">
        <v>0</v>
      </c>
      <c r="F3060" s="136"/>
      <c r="G3060" s="135">
        <v>0</v>
      </c>
      <c r="H3060" s="136"/>
    </row>
    <row r="3061" spans="1:8" x14ac:dyDescent="0.25">
      <c r="A3061" s="133" t="s">
        <v>7728</v>
      </c>
      <c r="B3061" s="134">
        <v>102656</v>
      </c>
      <c r="C3061" s="126" t="s">
        <v>7779</v>
      </c>
      <c r="D3061" s="134" t="s">
        <v>22</v>
      </c>
      <c r="E3061" s="135">
        <v>0</v>
      </c>
      <c r="F3061" s="136"/>
      <c r="G3061" s="135">
        <v>0</v>
      </c>
      <c r="H3061" s="136"/>
    </row>
    <row r="3062" spans="1:8" x14ac:dyDescent="0.25">
      <c r="A3062" s="133" t="s">
        <v>7728</v>
      </c>
      <c r="B3062" s="134">
        <v>104983</v>
      </c>
      <c r="C3062" s="126" t="s">
        <v>7780</v>
      </c>
      <c r="D3062" s="134" t="s">
        <v>33</v>
      </c>
      <c r="E3062" s="135">
        <v>0</v>
      </c>
      <c r="F3062" s="136"/>
      <c r="G3062" s="135">
        <v>0</v>
      </c>
      <c r="H3062" s="136"/>
    </row>
    <row r="3063" spans="1:8" x14ac:dyDescent="0.25">
      <c r="A3063" s="133" t="s">
        <v>7728</v>
      </c>
      <c r="B3063" s="134">
        <v>97050</v>
      </c>
      <c r="C3063" s="126" t="s">
        <v>7781</v>
      </c>
      <c r="D3063" s="134" t="s">
        <v>144</v>
      </c>
      <c r="E3063" s="135">
        <v>0</v>
      </c>
      <c r="F3063" s="136"/>
      <c r="G3063" s="135">
        <v>0</v>
      </c>
      <c r="H3063" s="136"/>
    </row>
    <row r="3064" spans="1:8" x14ac:dyDescent="0.25">
      <c r="A3064" s="133" t="s">
        <v>7782</v>
      </c>
      <c r="B3064" s="134">
        <v>95946</v>
      </c>
      <c r="C3064" s="126" t="s">
        <v>1665</v>
      </c>
      <c r="D3064" s="134" t="s">
        <v>950</v>
      </c>
      <c r="E3064" s="135">
        <v>12.53</v>
      </c>
      <c r="F3064" s="136">
        <v>7.1999999999999998E-3</v>
      </c>
      <c r="G3064" s="135">
        <v>12.57</v>
      </c>
      <c r="H3064" s="136">
        <v>0</v>
      </c>
    </row>
    <row r="3065" spans="1:8" x14ac:dyDescent="0.25">
      <c r="A3065" s="133" t="s">
        <v>7782</v>
      </c>
      <c r="B3065" s="134">
        <v>95947</v>
      </c>
      <c r="C3065" s="126" t="s">
        <v>1666</v>
      </c>
      <c r="D3065" s="134" t="s">
        <v>950</v>
      </c>
      <c r="E3065" s="135">
        <v>9.69</v>
      </c>
      <c r="F3065" s="136">
        <v>6.1999999999999998E-3</v>
      </c>
      <c r="G3065" s="135">
        <v>9.2200000000000006</v>
      </c>
      <c r="H3065" s="136">
        <v>0</v>
      </c>
    </row>
    <row r="3066" spans="1:8" x14ac:dyDescent="0.25">
      <c r="A3066" s="133" t="s">
        <v>7782</v>
      </c>
      <c r="B3066" s="134">
        <v>95948</v>
      </c>
      <c r="C3066" s="126" t="s">
        <v>1667</v>
      </c>
      <c r="D3066" s="134" t="s">
        <v>950</v>
      </c>
      <c r="E3066" s="135">
        <v>8.57</v>
      </c>
      <c r="F3066" s="136">
        <v>3.5000000000000001E-3</v>
      </c>
      <c r="G3066" s="135">
        <v>7.65</v>
      </c>
      <c r="H3066" s="136">
        <v>0</v>
      </c>
    </row>
    <row r="3067" spans="1:8" x14ac:dyDescent="0.25">
      <c r="A3067" s="133" t="s">
        <v>7782</v>
      </c>
      <c r="B3067" s="134">
        <v>95944</v>
      </c>
      <c r="C3067" s="126" t="s">
        <v>1663</v>
      </c>
      <c r="D3067" s="134" t="s">
        <v>950</v>
      </c>
      <c r="E3067" s="135">
        <v>19.3</v>
      </c>
      <c r="F3067" s="136">
        <v>9.2999999999999992E-3</v>
      </c>
      <c r="G3067" s="135">
        <v>21.91</v>
      </c>
      <c r="H3067" s="136">
        <v>0</v>
      </c>
    </row>
    <row r="3068" spans="1:8" x14ac:dyDescent="0.25">
      <c r="A3068" s="133" t="s">
        <v>7782</v>
      </c>
      <c r="B3068" s="134">
        <v>95945</v>
      </c>
      <c r="C3068" s="126" t="s">
        <v>1664</v>
      </c>
      <c r="D3068" s="134" t="s">
        <v>950</v>
      </c>
      <c r="E3068" s="135">
        <v>15.69</v>
      </c>
      <c r="F3068" s="136">
        <v>8.3000000000000001E-3</v>
      </c>
      <c r="G3068" s="135">
        <v>16.66</v>
      </c>
      <c r="H3068" s="136">
        <v>0</v>
      </c>
    </row>
    <row r="3069" spans="1:8" x14ac:dyDescent="0.25">
      <c r="A3069" s="133" t="s">
        <v>7782</v>
      </c>
      <c r="B3069" s="134">
        <v>95943</v>
      </c>
      <c r="C3069" s="126" t="s">
        <v>1662</v>
      </c>
      <c r="D3069" s="134" t="s">
        <v>950</v>
      </c>
      <c r="E3069" s="135">
        <v>21.18</v>
      </c>
      <c r="F3069" s="136">
        <v>1.04E-2</v>
      </c>
      <c r="G3069" s="135">
        <v>25.05</v>
      </c>
      <c r="H3069" s="136">
        <v>0</v>
      </c>
    </row>
    <row r="3070" spans="1:8" x14ac:dyDescent="0.25">
      <c r="A3070" s="133" t="s">
        <v>7782</v>
      </c>
      <c r="B3070" s="134">
        <v>102077</v>
      </c>
      <c r="C3070" s="126" t="s">
        <v>7783</v>
      </c>
      <c r="D3070" s="134" t="s">
        <v>1007</v>
      </c>
      <c r="E3070" s="135">
        <v>5180.68</v>
      </c>
      <c r="F3070" s="136">
        <v>2.7000000000000001E-3</v>
      </c>
      <c r="G3070" s="135">
        <v>5349.14</v>
      </c>
      <c r="H3070" s="136">
        <v>0</v>
      </c>
    </row>
    <row r="3071" spans="1:8" x14ac:dyDescent="0.25">
      <c r="A3071" s="133" t="s">
        <v>7782</v>
      </c>
      <c r="B3071" s="134">
        <v>102073</v>
      </c>
      <c r="C3071" s="126" t="s">
        <v>7784</v>
      </c>
      <c r="D3071" s="134" t="s">
        <v>1007</v>
      </c>
      <c r="E3071" s="135">
        <v>3808.4</v>
      </c>
      <c r="F3071" s="136">
        <v>1.8E-3</v>
      </c>
      <c r="G3071" s="135">
        <v>3897.19</v>
      </c>
      <c r="H3071" s="136">
        <v>0</v>
      </c>
    </row>
    <row r="3072" spans="1:8" x14ac:dyDescent="0.25">
      <c r="A3072" s="133" t="s">
        <v>7782</v>
      </c>
      <c r="B3072" s="134">
        <v>102079</v>
      </c>
      <c r="C3072" s="126" t="s">
        <v>14174</v>
      </c>
      <c r="D3072" s="134" t="s">
        <v>1007</v>
      </c>
      <c r="E3072" s="135">
        <v>5116.82</v>
      </c>
      <c r="F3072" s="136">
        <v>2.7000000000000001E-3</v>
      </c>
      <c r="G3072" s="135">
        <v>5249.06</v>
      </c>
      <c r="H3072" s="136">
        <v>0</v>
      </c>
    </row>
    <row r="3073" spans="1:8" x14ac:dyDescent="0.25">
      <c r="A3073" s="133" t="s">
        <v>7782</v>
      </c>
      <c r="B3073" s="134">
        <v>102075</v>
      </c>
      <c r="C3073" s="126" t="s">
        <v>14175</v>
      </c>
      <c r="D3073" s="134" t="s">
        <v>1007</v>
      </c>
      <c r="E3073" s="135">
        <v>4675.8500000000004</v>
      </c>
      <c r="F3073" s="136">
        <v>2.8E-3</v>
      </c>
      <c r="G3073" s="135">
        <v>4778.13</v>
      </c>
      <c r="H3073" s="136">
        <v>0</v>
      </c>
    </row>
    <row r="3074" spans="1:8" x14ac:dyDescent="0.25">
      <c r="A3074" s="133" t="s">
        <v>7782</v>
      </c>
      <c r="B3074" s="134">
        <v>102078</v>
      </c>
      <c r="C3074" s="126" t="s">
        <v>14176</v>
      </c>
      <c r="D3074" s="134" t="s">
        <v>1007</v>
      </c>
      <c r="E3074" s="135">
        <v>5379.11</v>
      </c>
      <c r="F3074" s="136">
        <v>2.3E-3</v>
      </c>
      <c r="G3074" s="135">
        <v>5486.09</v>
      </c>
      <c r="H3074" s="136">
        <v>0</v>
      </c>
    </row>
    <row r="3075" spans="1:8" x14ac:dyDescent="0.25">
      <c r="A3075" s="133" t="s">
        <v>7782</v>
      </c>
      <c r="B3075" s="134">
        <v>102074</v>
      </c>
      <c r="C3075" s="126" t="s">
        <v>14177</v>
      </c>
      <c r="D3075" s="134" t="s">
        <v>1007</v>
      </c>
      <c r="E3075" s="135">
        <v>4539.99</v>
      </c>
      <c r="F3075" s="136">
        <v>2.5000000000000001E-3</v>
      </c>
      <c r="G3075" s="135">
        <v>4620.1400000000003</v>
      </c>
      <c r="H3075" s="136">
        <v>0</v>
      </c>
    </row>
    <row r="3076" spans="1:8" x14ac:dyDescent="0.25">
      <c r="A3076" s="133" t="s">
        <v>7782</v>
      </c>
      <c r="B3076" s="134">
        <v>102080</v>
      </c>
      <c r="C3076" s="126" t="s">
        <v>14178</v>
      </c>
      <c r="D3076" s="134" t="s">
        <v>1007</v>
      </c>
      <c r="E3076" s="135">
        <v>4491.8999999999996</v>
      </c>
      <c r="F3076" s="136">
        <v>3.0999999999999999E-3</v>
      </c>
      <c r="G3076" s="135">
        <v>4534.1400000000003</v>
      </c>
      <c r="H3076" s="136">
        <v>0</v>
      </c>
    </row>
    <row r="3077" spans="1:8" x14ac:dyDescent="0.25">
      <c r="A3077" s="133" t="s">
        <v>7782</v>
      </c>
      <c r="B3077" s="134">
        <v>102076</v>
      </c>
      <c r="C3077" s="126" t="s">
        <v>14179</v>
      </c>
      <c r="D3077" s="134" t="s">
        <v>1007</v>
      </c>
      <c r="E3077" s="135">
        <v>4825.99</v>
      </c>
      <c r="F3077" s="136">
        <v>2.7000000000000001E-3</v>
      </c>
      <c r="G3077" s="135">
        <v>4879.93</v>
      </c>
      <c r="H3077" s="136">
        <v>0</v>
      </c>
    </row>
    <row r="3078" spans="1:8" x14ac:dyDescent="0.25">
      <c r="A3078" s="133" t="s">
        <v>7782</v>
      </c>
      <c r="B3078" s="134">
        <v>102084</v>
      </c>
      <c r="C3078" s="126" t="s">
        <v>7785</v>
      </c>
      <c r="D3078" s="134" t="s">
        <v>22</v>
      </c>
      <c r="E3078" s="135">
        <v>0</v>
      </c>
      <c r="F3078" s="136"/>
      <c r="G3078" s="135">
        <v>0</v>
      </c>
      <c r="H3078" s="136"/>
    </row>
    <row r="3079" spans="1:8" x14ac:dyDescent="0.25">
      <c r="A3079" s="133" t="s">
        <v>7782</v>
      </c>
      <c r="B3079" s="134">
        <v>102082</v>
      </c>
      <c r="C3079" s="126" t="s">
        <v>7786</v>
      </c>
      <c r="D3079" s="134" t="s">
        <v>22</v>
      </c>
      <c r="E3079" s="135">
        <v>0</v>
      </c>
      <c r="F3079" s="136"/>
      <c r="G3079" s="135">
        <v>0</v>
      </c>
      <c r="H3079" s="136"/>
    </row>
    <row r="3080" spans="1:8" x14ac:dyDescent="0.25">
      <c r="A3080" s="133" t="s">
        <v>7782</v>
      </c>
      <c r="B3080" s="134">
        <v>102081</v>
      </c>
      <c r="C3080" s="126" t="s">
        <v>7787</v>
      </c>
      <c r="D3080" s="134" t="s">
        <v>22</v>
      </c>
      <c r="E3080" s="135">
        <v>0</v>
      </c>
      <c r="F3080" s="136"/>
      <c r="G3080" s="135">
        <v>0</v>
      </c>
      <c r="H3080" s="136"/>
    </row>
    <row r="3081" spans="1:8" x14ac:dyDescent="0.25">
      <c r="A3081" s="133" t="s">
        <v>7782</v>
      </c>
      <c r="B3081" s="134">
        <v>102092</v>
      </c>
      <c r="C3081" s="126" t="s">
        <v>7788</v>
      </c>
      <c r="D3081" s="134" t="s">
        <v>22</v>
      </c>
      <c r="E3081" s="135">
        <v>0</v>
      </c>
      <c r="F3081" s="136"/>
      <c r="G3081" s="135">
        <v>0</v>
      </c>
      <c r="H3081" s="136"/>
    </row>
    <row r="3082" spans="1:8" x14ac:dyDescent="0.25">
      <c r="A3082" s="133" t="s">
        <v>7782</v>
      </c>
      <c r="B3082" s="134">
        <v>102089</v>
      </c>
      <c r="C3082" s="126" t="s">
        <v>1594</v>
      </c>
      <c r="D3082" s="134" t="s">
        <v>144</v>
      </c>
      <c r="E3082" s="135">
        <v>206.36</v>
      </c>
      <c r="F3082" s="136">
        <v>0</v>
      </c>
      <c r="G3082" s="135">
        <v>170.77</v>
      </c>
      <c r="H3082" s="136">
        <v>0</v>
      </c>
    </row>
    <row r="3083" spans="1:8" x14ac:dyDescent="0.25">
      <c r="A3083" s="133" t="s">
        <v>7782</v>
      </c>
      <c r="B3083" s="134">
        <v>102090</v>
      </c>
      <c r="C3083" s="126" t="s">
        <v>1595</v>
      </c>
      <c r="D3083" s="134" t="s">
        <v>144</v>
      </c>
      <c r="E3083" s="135">
        <v>148.03</v>
      </c>
      <c r="F3083" s="136">
        <v>0</v>
      </c>
      <c r="G3083" s="135">
        <v>133.66999999999999</v>
      </c>
      <c r="H3083" s="136">
        <v>0</v>
      </c>
    </row>
    <row r="3084" spans="1:8" x14ac:dyDescent="0.25">
      <c r="A3084" s="133" t="s">
        <v>7782</v>
      </c>
      <c r="B3084" s="134">
        <v>102086</v>
      </c>
      <c r="C3084" s="126" t="s">
        <v>1592</v>
      </c>
      <c r="D3084" s="134" t="s">
        <v>144</v>
      </c>
      <c r="E3084" s="135">
        <v>212.73</v>
      </c>
      <c r="F3084" s="136">
        <v>0</v>
      </c>
      <c r="G3084" s="135">
        <v>185.17</v>
      </c>
      <c r="H3084" s="136">
        <v>0</v>
      </c>
    </row>
    <row r="3085" spans="1:8" x14ac:dyDescent="0.25">
      <c r="A3085" s="133" t="s">
        <v>7782</v>
      </c>
      <c r="B3085" s="134">
        <v>102087</v>
      </c>
      <c r="C3085" s="126" t="s">
        <v>1593</v>
      </c>
      <c r="D3085" s="134" t="s">
        <v>144</v>
      </c>
      <c r="E3085" s="135">
        <v>161.31</v>
      </c>
      <c r="F3085" s="136">
        <v>0</v>
      </c>
      <c r="G3085" s="135">
        <v>152.47</v>
      </c>
      <c r="H3085" s="136">
        <v>0</v>
      </c>
    </row>
    <row r="3086" spans="1:8" x14ac:dyDescent="0.25">
      <c r="A3086" s="133" t="s">
        <v>7782</v>
      </c>
      <c r="B3086" s="134">
        <v>102091</v>
      </c>
      <c r="C3086" s="126" t="s">
        <v>5951</v>
      </c>
      <c r="D3086" s="134" t="s">
        <v>144</v>
      </c>
      <c r="E3086" s="135">
        <v>261.51</v>
      </c>
      <c r="F3086" s="136">
        <v>0</v>
      </c>
      <c r="G3086" s="135">
        <v>296.14999999999998</v>
      </c>
      <c r="H3086" s="136">
        <v>0</v>
      </c>
    </row>
    <row r="3087" spans="1:8" x14ac:dyDescent="0.25">
      <c r="A3087" s="133" t="s">
        <v>7782</v>
      </c>
      <c r="B3087" s="134">
        <v>102088</v>
      </c>
      <c r="C3087" s="126" t="s">
        <v>5950</v>
      </c>
      <c r="D3087" s="134" t="s">
        <v>144</v>
      </c>
      <c r="E3087" s="135">
        <v>223.87</v>
      </c>
      <c r="F3087" s="136">
        <v>0</v>
      </c>
      <c r="G3087" s="135">
        <v>254.63</v>
      </c>
      <c r="H3087" s="136">
        <v>0</v>
      </c>
    </row>
    <row r="3088" spans="1:8" x14ac:dyDescent="0.25">
      <c r="A3088" s="133" t="s">
        <v>7782</v>
      </c>
      <c r="B3088" s="134">
        <v>101997</v>
      </c>
      <c r="C3088" s="126" t="s">
        <v>1540</v>
      </c>
      <c r="D3088" s="134" t="s">
        <v>144</v>
      </c>
      <c r="E3088" s="135">
        <v>217.6</v>
      </c>
      <c r="F3088" s="136">
        <v>0</v>
      </c>
      <c r="G3088" s="135">
        <v>180.31</v>
      </c>
      <c r="H3088" s="136">
        <v>0</v>
      </c>
    </row>
    <row r="3089" spans="1:8" x14ac:dyDescent="0.25">
      <c r="A3089" s="133" t="s">
        <v>7782</v>
      </c>
      <c r="B3089" s="134">
        <v>101998</v>
      </c>
      <c r="C3089" s="126" t="s">
        <v>1541</v>
      </c>
      <c r="D3089" s="134" t="s">
        <v>144</v>
      </c>
      <c r="E3089" s="135">
        <v>155.94999999999999</v>
      </c>
      <c r="F3089" s="136">
        <v>0</v>
      </c>
      <c r="G3089" s="135">
        <v>141.11000000000001</v>
      </c>
      <c r="H3089" s="136">
        <v>0</v>
      </c>
    </row>
    <row r="3090" spans="1:8" x14ac:dyDescent="0.25">
      <c r="A3090" s="133" t="s">
        <v>7782</v>
      </c>
      <c r="B3090" s="134">
        <v>101999</v>
      </c>
      <c r="C3090" s="126" t="s">
        <v>1542</v>
      </c>
      <c r="D3090" s="134" t="s">
        <v>144</v>
      </c>
      <c r="E3090" s="135">
        <v>309.47000000000003</v>
      </c>
      <c r="F3090" s="136">
        <v>0</v>
      </c>
      <c r="G3090" s="135">
        <v>348.96</v>
      </c>
      <c r="H3090" s="136">
        <v>0</v>
      </c>
    </row>
    <row r="3091" spans="1:8" x14ac:dyDescent="0.25">
      <c r="A3091" s="133" t="s">
        <v>7782</v>
      </c>
      <c r="B3091" s="134">
        <v>101994</v>
      </c>
      <c r="C3091" s="126" t="s">
        <v>1537</v>
      </c>
      <c r="D3091" s="134" t="s">
        <v>144</v>
      </c>
      <c r="E3091" s="135">
        <v>222.58</v>
      </c>
      <c r="F3091" s="136">
        <v>0</v>
      </c>
      <c r="G3091" s="135">
        <v>191.94</v>
      </c>
      <c r="H3091" s="136">
        <v>0</v>
      </c>
    </row>
    <row r="3092" spans="1:8" x14ac:dyDescent="0.25">
      <c r="A3092" s="133" t="s">
        <v>7782</v>
      </c>
      <c r="B3092" s="134">
        <v>101995</v>
      </c>
      <c r="C3092" s="126" t="s">
        <v>1538</v>
      </c>
      <c r="D3092" s="134" t="s">
        <v>144</v>
      </c>
      <c r="E3092" s="135">
        <v>167.6</v>
      </c>
      <c r="F3092" s="136">
        <v>0</v>
      </c>
      <c r="G3092" s="135">
        <v>156.97999999999999</v>
      </c>
      <c r="H3092" s="136">
        <v>0</v>
      </c>
    </row>
    <row r="3093" spans="1:8" x14ac:dyDescent="0.25">
      <c r="A3093" s="133" t="s">
        <v>7782</v>
      </c>
      <c r="B3093" s="134">
        <v>101996</v>
      </c>
      <c r="C3093" s="126" t="s">
        <v>1539</v>
      </c>
      <c r="D3093" s="134" t="s">
        <v>144</v>
      </c>
      <c r="E3093" s="135">
        <v>240.66</v>
      </c>
      <c r="F3093" s="136">
        <v>0</v>
      </c>
      <c r="G3093" s="135">
        <v>273.04000000000002</v>
      </c>
      <c r="H3093" s="136">
        <v>0</v>
      </c>
    </row>
    <row r="3094" spans="1:8" x14ac:dyDescent="0.25">
      <c r="A3094" s="133" t="s">
        <v>7782</v>
      </c>
      <c r="B3094" s="134">
        <v>101991</v>
      </c>
      <c r="C3094" s="126" t="s">
        <v>1534</v>
      </c>
      <c r="D3094" s="134" t="s">
        <v>144</v>
      </c>
      <c r="E3094" s="135">
        <v>217.01</v>
      </c>
      <c r="F3094" s="136">
        <v>0</v>
      </c>
      <c r="G3094" s="135">
        <v>181.41</v>
      </c>
      <c r="H3094" s="136">
        <v>0</v>
      </c>
    </row>
    <row r="3095" spans="1:8" x14ac:dyDescent="0.25">
      <c r="A3095" s="133" t="s">
        <v>7782</v>
      </c>
      <c r="B3095" s="134">
        <v>101992</v>
      </c>
      <c r="C3095" s="126" t="s">
        <v>1535</v>
      </c>
      <c r="D3095" s="134" t="s">
        <v>144</v>
      </c>
      <c r="E3095" s="135">
        <v>156.72999999999999</v>
      </c>
      <c r="F3095" s="136">
        <v>0</v>
      </c>
      <c r="G3095" s="135">
        <v>143.07</v>
      </c>
      <c r="H3095" s="136">
        <v>0</v>
      </c>
    </row>
    <row r="3096" spans="1:8" x14ac:dyDescent="0.25">
      <c r="A3096" s="133" t="s">
        <v>7782</v>
      </c>
      <c r="B3096" s="134">
        <v>101993</v>
      </c>
      <c r="C3096" s="126" t="s">
        <v>1536</v>
      </c>
      <c r="D3096" s="134" t="s">
        <v>144</v>
      </c>
      <c r="E3096" s="135">
        <v>288.68</v>
      </c>
      <c r="F3096" s="136">
        <v>0</v>
      </c>
      <c r="G3096" s="135">
        <v>325.98</v>
      </c>
      <c r="H3096" s="136">
        <v>0</v>
      </c>
    </row>
    <row r="3097" spans="1:8" x14ac:dyDescent="0.25">
      <c r="A3097" s="133" t="s">
        <v>7782</v>
      </c>
      <c r="B3097" s="134">
        <v>101988</v>
      </c>
      <c r="C3097" s="126" t="s">
        <v>1531</v>
      </c>
      <c r="D3097" s="134" t="s">
        <v>144</v>
      </c>
      <c r="E3097" s="135">
        <v>208.34</v>
      </c>
      <c r="F3097" s="136">
        <v>0</v>
      </c>
      <c r="G3097" s="135">
        <v>183.75</v>
      </c>
      <c r="H3097" s="136">
        <v>0</v>
      </c>
    </row>
    <row r="3098" spans="1:8" x14ac:dyDescent="0.25">
      <c r="A3098" s="133" t="s">
        <v>7782</v>
      </c>
      <c r="B3098" s="134">
        <v>101989</v>
      </c>
      <c r="C3098" s="126" t="s">
        <v>1532</v>
      </c>
      <c r="D3098" s="134" t="s">
        <v>144</v>
      </c>
      <c r="E3098" s="135">
        <v>159.37</v>
      </c>
      <c r="F3098" s="136">
        <v>0</v>
      </c>
      <c r="G3098" s="135">
        <v>152.6</v>
      </c>
      <c r="H3098" s="136">
        <v>0</v>
      </c>
    </row>
    <row r="3099" spans="1:8" x14ac:dyDescent="0.25">
      <c r="A3099" s="133" t="s">
        <v>7782</v>
      </c>
      <c r="B3099" s="134">
        <v>101990</v>
      </c>
      <c r="C3099" s="126" t="s">
        <v>1533</v>
      </c>
      <c r="D3099" s="134" t="s">
        <v>144</v>
      </c>
      <c r="E3099" s="135">
        <v>223.72</v>
      </c>
      <c r="F3099" s="136">
        <v>0</v>
      </c>
      <c r="G3099" s="135">
        <v>254.53</v>
      </c>
      <c r="H3099" s="136">
        <v>0</v>
      </c>
    </row>
    <row r="3100" spans="1:8" x14ac:dyDescent="0.25">
      <c r="A3100" s="133" t="s">
        <v>7782</v>
      </c>
      <c r="B3100" s="134">
        <v>101985</v>
      </c>
      <c r="C3100" s="126" t="s">
        <v>1528</v>
      </c>
      <c r="D3100" s="134" t="s">
        <v>144</v>
      </c>
      <c r="E3100" s="135">
        <v>218.09</v>
      </c>
      <c r="F3100" s="136">
        <v>0</v>
      </c>
      <c r="G3100" s="135">
        <v>178.06</v>
      </c>
      <c r="H3100" s="136">
        <v>0</v>
      </c>
    </row>
    <row r="3101" spans="1:8" x14ac:dyDescent="0.25">
      <c r="A3101" s="133" t="s">
        <v>7782</v>
      </c>
      <c r="B3101" s="134">
        <v>101986</v>
      </c>
      <c r="C3101" s="126" t="s">
        <v>1529</v>
      </c>
      <c r="D3101" s="134" t="s">
        <v>144</v>
      </c>
      <c r="E3101" s="135">
        <v>155.03</v>
      </c>
      <c r="F3101" s="136">
        <v>0</v>
      </c>
      <c r="G3101" s="135">
        <v>137.96</v>
      </c>
      <c r="H3101" s="136">
        <v>0</v>
      </c>
    </row>
    <row r="3102" spans="1:8" x14ac:dyDescent="0.25">
      <c r="A3102" s="133" t="s">
        <v>7782</v>
      </c>
      <c r="B3102" s="134">
        <v>101987</v>
      </c>
      <c r="C3102" s="126" t="s">
        <v>1530</v>
      </c>
      <c r="D3102" s="134" t="s">
        <v>144</v>
      </c>
      <c r="E3102" s="135">
        <v>245.65</v>
      </c>
      <c r="F3102" s="136">
        <v>0</v>
      </c>
      <c r="G3102" s="135">
        <v>278.14</v>
      </c>
      <c r="H3102" s="136">
        <v>0</v>
      </c>
    </row>
    <row r="3103" spans="1:8" x14ac:dyDescent="0.25">
      <c r="A3103" s="133" t="s">
        <v>7782</v>
      </c>
      <c r="B3103" s="134">
        <v>101969</v>
      </c>
      <c r="C3103" s="126" t="s">
        <v>1519</v>
      </c>
      <c r="D3103" s="134" t="s">
        <v>144</v>
      </c>
      <c r="E3103" s="135">
        <v>201.71</v>
      </c>
      <c r="F3103" s="136">
        <v>0</v>
      </c>
      <c r="G3103" s="135">
        <v>174.14</v>
      </c>
      <c r="H3103" s="136">
        <v>0</v>
      </c>
    </row>
    <row r="3104" spans="1:8" x14ac:dyDescent="0.25">
      <c r="A3104" s="133" t="s">
        <v>7782</v>
      </c>
      <c r="B3104" s="134">
        <v>101971</v>
      </c>
      <c r="C3104" s="126" t="s">
        <v>1520</v>
      </c>
      <c r="D3104" s="134" t="s">
        <v>144</v>
      </c>
      <c r="E3104" s="135">
        <v>152.11000000000001</v>
      </c>
      <c r="F3104" s="136">
        <v>0</v>
      </c>
      <c r="G3104" s="135">
        <v>142.6</v>
      </c>
      <c r="H3104" s="136">
        <v>0</v>
      </c>
    </row>
    <row r="3105" spans="1:8" x14ac:dyDescent="0.25">
      <c r="A3105" s="133" t="s">
        <v>7782</v>
      </c>
      <c r="B3105" s="134">
        <v>101973</v>
      </c>
      <c r="C3105" s="126" t="s">
        <v>1521</v>
      </c>
      <c r="D3105" s="134" t="s">
        <v>144</v>
      </c>
      <c r="E3105" s="135">
        <v>207.86</v>
      </c>
      <c r="F3105" s="136">
        <v>0</v>
      </c>
      <c r="G3105" s="135">
        <v>236.39</v>
      </c>
      <c r="H3105" s="136">
        <v>0</v>
      </c>
    </row>
    <row r="3106" spans="1:8" x14ac:dyDescent="0.25">
      <c r="A3106" s="133" t="s">
        <v>7782</v>
      </c>
      <c r="B3106" s="134">
        <v>102072</v>
      </c>
      <c r="C3106" s="126" t="s">
        <v>1591</v>
      </c>
      <c r="D3106" s="134" t="s">
        <v>144</v>
      </c>
      <c r="E3106" s="135">
        <v>190</v>
      </c>
      <c r="F3106" s="136">
        <v>0</v>
      </c>
      <c r="G3106" s="135">
        <v>200.24</v>
      </c>
      <c r="H3106" s="136">
        <v>0</v>
      </c>
    </row>
    <row r="3107" spans="1:8" x14ac:dyDescent="0.25">
      <c r="A3107" s="133" t="s">
        <v>7782</v>
      </c>
      <c r="B3107" s="134">
        <v>102070</v>
      </c>
      <c r="C3107" s="126" t="s">
        <v>1589</v>
      </c>
      <c r="D3107" s="134" t="s">
        <v>144</v>
      </c>
      <c r="E3107" s="135">
        <v>229.65</v>
      </c>
      <c r="F3107" s="136">
        <v>0</v>
      </c>
      <c r="G3107" s="135">
        <v>233.59</v>
      </c>
      <c r="H3107" s="136">
        <v>0</v>
      </c>
    </row>
    <row r="3108" spans="1:8" x14ac:dyDescent="0.25">
      <c r="A3108" s="133" t="s">
        <v>7782</v>
      </c>
      <c r="B3108" s="134">
        <v>102071</v>
      </c>
      <c r="C3108" s="126" t="s">
        <v>1590</v>
      </c>
      <c r="D3108" s="134" t="s">
        <v>144</v>
      </c>
      <c r="E3108" s="135">
        <v>202.69</v>
      </c>
      <c r="F3108" s="136">
        <v>0</v>
      </c>
      <c r="G3108" s="135">
        <v>208.82</v>
      </c>
      <c r="H3108" s="136">
        <v>0</v>
      </c>
    </row>
    <row r="3109" spans="1:8" x14ac:dyDescent="0.25">
      <c r="A3109" s="133" t="s">
        <v>7782</v>
      </c>
      <c r="B3109" s="134">
        <v>102068</v>
      </c>
      <c r="C3109" s="126" t="s">
        <v>1587</v>
      </c>
      <c r="D3109" s="134" t="s">
        <v>144</v>
      </c>
      <c r="E3109" s="135">
        <v>272.06</v>
      </c>
      <c r="F3109" s="136">
        <v>0</v>
      </c>
      <c r="G3109" s="135">
        <v>298.44</v>
      </c>
      <c r="H3109" s="136">
        <v>0</v>
      </c>
    </row>
    <row r="3110" spans="1:8" x14ac:dyDescent="0.25">
      <c r="A3110" s="133" t="s">
        <v>7782</v>
      </c>
      <c r="B3110" s="134">
        <v>102069</v>
      </c>
      <c r="C3110" s="126" t="s">
        <v>1588</v>
      </c>
      <c r="D3110" s="134" t="s">
        <v>144</v>
      </c>
      <c r="E3110" s="135">
        <v>257.32</v>
      </c>
      <c r="F3110" s="136">
        <v>0</v>
      </c>
      <c r="G3110" s="135">
        <v>271.57</v>
      </c>
      <c r="H3110" s="136">
        <v>0</v>
      </c>
    </row>
    <row r="3111" spans="1:8" x14ac:dyDescent="0.25">
      <c r="A3111" s="133" t="s">
        <v>7782</v>
      </c>
      <c r="B3111" s="134">
        <v>102066</v>
      </c>
      <c r="C3111" s="126" t="s">
        <v>1585</v>
      </c>
      <c r="D3111" s="134" t="s">
        <v>144</v>
      </c>
      <c r="E3111" s="135">
        <v>471.35</v>
      </c>
      <c r="F3111" s="136">
        <v>0</v>
      </c>
      <c r="G3111" s="135">
        <v>577.21</v>
      </c>
      <c r="H3111" s="136">
        <v>0</v>
      </c>
    </row>
    <row r="3112" spans="1:8" x14ac:dyDescent="0.25">
      <c r="A3112" s="133" t="s">
        <v>7782</v>
      </c>
      <c r="B3112" s="134">
        <v>102067</v>
      </c>
      <c r="C3112" s="126" t="s">
        <v>1586</v>
      </c>
      <c r="D3112" s="134" t="s">
        <v>144</v>
      </c>
      <c r="E3112" s="135">
        <v>404.31</v>
      </c>
      <c r="F3112" s="136">
        <v>0</v>
      </c>
      <c r="G3112" s="135">
        <v>491.08</v>
      </c>
      <c r="H3112" s="136">
        <v>0</v>
      </c>
    </row>
    <row r="3113" spans="1:8" x14ac:dyDescent="0.25">
      <c r="A3113" s="133" t="s">
        <v>7782</v>
      </c>
      <c r="B3113" s="134">
        <v>102065</v>
      </c>
      <c r="C3113" s="126" t="s">
        <v>1584</v>
      </c>
      <c r="D3113" s="134" t="s">
        <v>144</v>
      </c>
      <c r="E3113" s="135">
        <v>203.23</v>
      </c>
      <c r="F3113" s="136">
        <v>0</v>
      </c>
      <c r="G3113" s="135">
        <v>211.32</v>
      </c>
      <c r="H3113" s="136">
        <v>0</v>
      </c>
    </row>
    <row r="3114" spans="1:8" x14ac:dyDescent="0.25">
      <c r="A3114" s="133" t="s">
        <v>7782</v>
      </c>
      <c r="B3114" s="134">
        <v>102063</v>
      </c>
      <c r="C3114" s="126" t="s">
        <v>1582</v>
      </c>
      <c r="D3114" s="134" t="s">
        <v>144</v>
      </c>
      <c r="E3114" s="135">
        <v>246.21</v>
      </c>
      <c r="F3114" s="136">
        <v>0</v>
      </c>
      <c r="G3114" s="135">
        <v>252.37</v>
      </c>
      <c r="H3114" s="136">
        <v>0</v>
      </c>
    </row>
    <row r="3115" spans="1:8" x14ac:dyDescent="0.25">
      <c r="A3115" s="133" t="s">
        <v>7782</v>
      </c>
      <c r="B3115" s="134">
        <v>102064</v>
      </c>
      <c r="C3115" s="126" t="s">
        <v>1583</v>
      </c>
      <c r="D3115" s="134" t="s">
        <v>144</v>
      </c>
      <c r="E3115" s="135">
        <v>218.55</v>
      </c>
      <c r="F3115" s="136">
        <v>0</v>
      </c>
      <c r="G3115" s="135">
        <v>226.02</v>
      </c>
      <c r="H3115" s="136">
        <v>0</v>
      </c>
    </row>
    <row r="3116" spans="1:8" x14ac:dyDescent="0.25">
      <c r="A3116" s="133" t="s">
        <v>7782</v>
      </c>
      <c r="B3116" s="134">
        <v>102061</v>
      </c>
      <c r="C3116" s="126" t="s">
        <v>1580</v>
      </c>
      <c r="D3116" s="134" t="s">
        <v>144</v>
      </c>
      <c r="E3116" s="135">
        <v>292.92</v>
      </c>
      <c r="F3116" s="136">
        <v>0</v>
      </c>
      <c r="G3116" s="135">
        <v>322.56</v>
      </c>
      <c r="H3116" s="136">
        <v>0</v>
      </c>
    </row>
    <row r="3117" spans="1:8" x14ac:dyDescent="0.25">
      <c r="A3117" s="133" t="s">
        <v>7782</v>
      </c>
      <c r="B3117" s="134">
        <v>102062</v>
      </c>
      <c r="C3117" s="126" t="s">
        <v>1581</v>
      </c>
      <c r="D3117" s="134" t="s">
        <v>144</v>
      </c>
      <c r="E3117" s="135">
        <v>280.2</v>
      </c>
      <c r="F3117" s="136">
        <v>0</v>
      </c>
      <c r="G3117" s="135">
        <v>297</v>
      </c>
      <c r="H3117" s="136">
        <v>0</v>
      </c>
    </row>
    <row r="3118" spans="1:8" x14ac:dyDescent="0.25">
      <c r="A3118" s="133" t="s">
        <v>7782</v>
      </c>
      <c r="B3118" s="134">
        <v>102059</v>
      </c>
      <c r="C3118" s="126" t="s">
        <v>1578</v>
      </c>
      <c r="D3118" s="134" t="s">
        <v>144</v>
      </c>
      <c r="E3118" s="135">
        <v>446.87</v>
      </c>
      <c r="F3118" s="136">
        <v>0</v>
      </c>
      <c r="G3118" s="135">
        <v>551.9</v>
      </c>
      <c r="H3118" s="136">
        <v>0</v>
      </c>
    </row>
    <row r="3119" spans="1:8" x14ac:dyDescent="0.25">
      <c r="A3119" s="133" t="s">
        <v>7782</v>
      </c>
      <c r="B3119" s="134">
        <v>102060</v>
      </c>
      <c r="C3119" s="126" t="s">
        <v>1579</v>
      </c>
      <c r="D3119" s="134" t="s">
        <v>144</v>
      </c>
      <c r="E3119" s="135">
        <v>375.6</v>
      </c>
      <c r="F3119" s="136">
        <v>0</v>
      </c>
      <c r="G3119" s="135">
        <v>460.73</v>
      </c>
      <c r="H3119" s="136">
        <v>0</v>
      </c>
    </row>
    <row r="3120" spans="1:8" x14ac:dyDescent="0.25">
      <c r="A3120" s="133" t="s">
        <v>7782</v>
      </c>
      <c r="B3120" s="134">
        <v>102052</v>
      </c>
      <c r="C3120" s="126" t="s">
        <v>1577</v>
      </c>
      <c r="D3120" s="134" t="s">
        <v>144</v>
      </c>
      <c r="E3120" s="135">
        <v>192.15</v>
      </c>
      <c r="F3120" s="136">
        <v>0</v>
      </c>
      <c r="G3120" s="135">
        <v>206.32</v>
      </c>
      <c r="H3120" s="136">
        <v>0</v>
      </c>
    </row>
    <row r="3121" spans="1:8" x14ac:dyDescent="0.25">
      <c r="A3121" s="133" t="s">
        <v>7782</v>
      </c>
      <c r="B3121" s="134">
        <v>102050</v>
      </c>
      <c r="C3121" s="126" t="s">
        <v>1575</v>
      </c>
      <c r="D3121" s="134" t="s">
        <v>144</v>
      </c>
      <c r="E3121" s="135">
        <v>237.27</v>
      </c>
      <c r="F3121" s="136">
        <v>0</v>
      </c>
      <c r="G3121" s="135">
        <v>248.4</v>
      </c>
      <c r="H3121" s="136">
        <v>0</v>
      </c>
    </row>
    <row r="3122" spans="1:8" x14ac:dyDescent="0.25">
      <c r="A3122" s="133" t="s">
        <v>7782</v>
      </c>
      <c r="B3122" s="134">
        <v>102051</v>
      </c>
      <c r="C3122" s="126" t="s">
        <v>1576</v>
      </c>
      <c r="D3122" s="134" t="s">
        <v>144</v>
      </c>
      <c r="E3122" s="135">
        <v>208.26</v>
      </c>
      <c r="F3122" s="136">
        <v>0</v>
      </c>
      <c r="G3122" s="135">
        <v>221.43</v>
      </c>
      <c r="H3122" s="136">
        <v>0</v>
      </c>
    </row>
    <row r="3123" spans="1:8" x14ac:dyDescent="0.25">
      <c r="A3123" s="133" t="s">
        <v>7782</v>
      </c>
      <c r="B3123" s="134">
        <v>102048</v>
      </c>
      <c r="C3123" s="126" t="s">
        <v>1573</v>
      </c>
      <c r="D3123" s="134" t="s">
        <v>144</v>
      </c>
      <c r="E3123" s="135">
        <v>291.27</v>
      </c>
      <c r="F3123" s="136">
        <v>0</v>
      </c>
      <c r="G3123" s="135">
        <v>327.23</v>
      </c>
      <c r="H3123" s="136">
        <v>0</v>
      </c>
    </row>
    <row r="3124" spans="1:8" x14ac:dyDescent="0.25">
      <c r="A3124" s="133" t="s">
        <v>7782</v>
      </c>
      <c r="B3124" s="134">
        <v>102049</v>
      </c>
      <c r="C3124" s="126" t="s">
        <v>1574</v>
      </c>
      <c r="D3124" s="134" t="s">
        <v>144</v>
      </c>
      <c r="E3124" s="135">
        <v>266.57</v>
      </c>
      <c r="F3124" s="136">
        <v>0</v>
      </c>
      <c r="G3124" s="135">
        <v>289.12</v>
      </c>
      <c r="H3124" s="136">
        <v>0</v>
      </c>
    </row>
    <row r="3125" spans="1:8" x14ac:dyDescent="0.25">
      <c r="A3125" s="133" t="s">
        <v>7782</v>
      </c>
      <c r="B3125" s="134">
        <v>102046</v>
      </c>
      <c r="C3125" s="126" t="s">
        <v>1571</v>
      </c>
      <c r="D3125" s="134" t="s">
        <v>144</v>
      </c>
      <c r="E3125" s="135">
        <v>531.75</v>
      </c>
      <c r="F3125" s="136">
        <v>0</v>
      </c>
      <c r="G3125" s="135">
        <v>649.57000000000005</v>
      </c>
      <c r="H3125" s="136">
        <v>0</v>
      </c>
    </row>
    <row r="3126" spans="1:8" x14ac:dyDescent="0.25">
      <c r="A3126" s="133" t="s">
        <v>7782</v>
      </c>
      <c r="B3126" s="134">
        <v>102047</v>
      </c>
      <c r="C3126" s="126" t="s">
        <v>1572</v>
      </c>
      <c r="D3126" s="134" t="s">
        <v>144</v>
      </c>
      <c r="E3126" s="135">
        <v>454.14</v>
      </c>
      <c r="F3126" s="136">
        <v>0</v>
      </c>
      <c r="G3126" s="135">
        <v>550.03</v>
      </c>
      <c r="H3126" s="136">
        <v>0</v>
      </c>
    </row>
    <row r="3127" spans="1:8" x14ac:dyDescent="0.25">
      <c r="A3127" s="133" t="s">
        <v>7782</v>
      </c>
      <c r="B3127" s="134">
        <v>102045</v>
      </c>
      <c r="C3127" s="126" t="s">
        <v>1570</v>
      </c>
      <c r="D3127" s="134" t="s">
        <v>144</v>
      </c>
      <c r="E3127" s="135">
        <v>212.29</v>
      </c>
      <c r="F3127" s="136">
        <v>0</v>
      </c>
      <c r="G3127" s="135">
        <v>225.89</v>
      </c>
      <c r="H3127" s="136">
        <v>0</v>
      </c>
    </row>
    <row r="3128" spans="1:8" x14ac:dyDescent="0.25">
      <c r="A3128" s="133" t="s">
        <v>7782</v>
      </c>
      <c r="B3128" s="134">
        <v>102043</v>
      </c>
      <c r="C3128" s="126" t="s">
        <v>1568</v>
      </c>
      <c r="D3128" s="134" t="s">
        <v>144</v>
      </c>
      <c r="E3128" s="135">
        <v>256.02999999999997</v>
      </c>
      <c r="F3128" s="136">
        <v>0</v>
      </c>
      <c r="G3128" s="135">
        <v>268.02</v>
      </c>
      <c r="H3128" s="136">
        <v>0</v>
      </c>
    </row>
    <row r="3129" spans="1:8" x14ac:dyDescent="0.25">
      <c r="A3129" s="133" t="s">
        <v>7782</v>
      </c>
      <c r="B3129" s="134">
        <v>102044</v>
      </c>
      <c r="C3129" s="126" t="s">
        <v>1569</v>
      </c>
      <c r="D3129" s="134" t="s">
        <v>144</v>
      </c>
      <c r="E3129" s="135">
        <v>228.7</v>
      </c>
      <c r="F3129" s="136">
        <v>0</v>
      </c>
      <c r="G3129" s="135">
        <v>241.7</v>
      </c>
      <c r="H3129" s="136">
        <v>0</v>
      </c>
    </row>
    <row r="3130" spans="1:8" x14ac:dyDescent="0.25">
      <c r="A3130" s="133" t="s">
        <v>7782</v>
      </c>
      <c r="B3130" s="134">
        <v>102041</v>
      </c>
      <c r="C3130" s="126" t="s">
        <v>1566</v>
      </c>
      <c r="D3130" s="134" t="s">
        <v>144</v>
      </c>
      <c r="E3130" s="135">
        <v>312.52999999999997</v>
      </c>
      <c r="F3130" s="136">
        <v>0</v>
      </c>
      <c r="G3130" s="135">
        <v>350.05</v>
      </c>
      <c r="H3130" s="136">
        <v>0</v>
      </c>
    </row>
    <row r="3131" spans="1:8" x14ac:dyDescent="0.25">
      <c r="A3131" s="133" t="s">
        <v>7782</v>
      </c>
      <c r="B3131" s="134">
        <v>102042</v>
      </c>
      <c r="C3131" s="126" t="s">
        <v>1567</v>
      </c>
      <c r="D3131" s="134" t="s">
        <v>144</v>
      </c>
      <c r="E3131" s="135">
        <v>291.26</v>
      </c>
      <c r="F3131" s="136">
        <v>0</v>
      </c>
      <c r="G3131" s="135">
        <v>314.39</v>
      </c>
      <c r="H3131" s="136">
        <v>0</v>
      </c>
    </row>
    <row r="3132" spans="1:8" x14ac:dyDescent="0.25">
      <c r="A3132" s="133" t="s">
        <v>7782</v>
      </c>
      <c r="B3132" s="134">
        <v>102039</v>
      </c>
      <c r="C3132" s="126" t="s">
        <v>1564</v>
      </c>
      <c r="D3132" s="134" t="s">
        <v>144</v>
      </c>
      <c r="E3132" s="135">
        <v>480.77</v>
      </c>
      <c r="F3132" s="136">
        <v>0</v>
      </c>
      <c r="G3132" s="135">
        <v>595.30999999999995</v>
      </c>
      <c r="H3132" s="136">
        <v>0</v>
      </c>
    </row>
    <row r="3133" spans="1:8" x14ac:dyDescent="0.25">
      <c r="A3133" s="133" t="s">
        <v>7782</v>
      </c>
      <c r="B3133" s="134">
        <v>102040</v>
      </c>
      <c r="C3133" s="126" t="s">
        <v>1565</v>
      </c>
      <c r="D3133" s="134" t="s">
        <v>144</v>
      </c>
      <c r="E3133" s="135">
        <v>400.62</v>
      </c>
      <c r="F3133" s="136">
        <v>0</v>
      </c>
      <c r="G3133" s="135">
        <v>492.7</v>
      </c>
      <c r="H3133" s="136">
        <v>0</v>
      </c>
    </row>
    <row r="3134" spans="1:8" x14ac:dyDescent="0.25">
      <c r="A3134" s="133" t="s">
        <v>7782</v>
      </c>
      <c r="B3134" s="134">
        <v>102038</v>
      </c>
      <c r="C3134" s="126" t="s">
        <v>1563</v>
      </c>
      <c r="D3134" s="134" t="s">
        <v>144</v>
      </c>
      <c r="E3134" s="135">
        <v>205.25</v>
      </c>
      <c r="F3134" s="136">
        <v>0</v>
      </c>
      <c r="G3134" s="135">
        <v>217.9</v>
      </c>
      <c r="H3134" s="136">
        <v>0</v>
      </c>
    </row>
    <row r="3135" spans="1:8" x14ac:dyDescent="0.25">
      <c r="A3135" s="133" t="s">
        <v>7782</v>
      </c>
      <c r="B3135" s="134">
        <v>102036</v>
      </c>
      <c r="C3135" s="126" t="s">
        <v>1561</v>
      </c>
      <c r="D3135" s="134" t="s">
        <v>144</v>
      </c>
      <c r="E3135" s="135">
        <v>250.26</v>
      </c>
      <c r="F3135" s="136">
        <v>0</v>
      </c>
      <c r="G3135" s="135">
        <v>260.16000000000003</v>
      </c>
      <c r="H3135" s="136">
        <v>0</v>
      </c>
    </row>
    <row r="3136" spans="1:8" x14ac:dyDescent="0.25">
      <c r="A3136" s="133" t="s">
        <v>7782</v>
      </c>
      <c r="B3136" s="134">
        <v>102037</v>
      </c>
      <c r="C3136" s="126" t="s">
        <v>1562</v>
      </c>
      <c r="D3136" s="134" t="s">
        <v>144</v>
      </c>
      <c r="E3136" s="135">
        <v>221.32</v>
      </c>
      <c r="F3136" s="136">
        <v>0</v>
      </c>
      <c r="G3136" s="135">
        <v>233.08</v>
      </c>
      <c r="H3136" s="136">
        <v>0</v>
      </c>
    </row>
    <row r="3137" spans="1:8" x14ac:dyDescent="0.25">
      <c r="A3137" s="133" t="s">
        <v>7782</v>
      </c>
      <c r="B3137" s="134">
        <v>102016</v>
      </c>
      <c r="C3137" s="126" t="s">
        <v>1559</v>
      </c>
      <c r="D3137" s="134" t="s">
        <v>144</v>
      </c>
      <c r="E3137" s="135">
        <v>301.24</v>
      </c>
      <c r="F3137" s="136">
        <v>0</v>
      </c>
      <c r="G3137" s="135">
        <v>336.91</v>
      </c>
      <c r="H3137" s="136">
        <v>0</v>
      </c>
    </row>
    <row r="3138" spans="1:8" x14ac:dyDescent="0.25">
      <c r="A3138" s="133" t="s">
        <v>7782</v>
      </c>
      <c r="B3138" s="134">
        <v>102017</v>
      </c>
      <c r="C3138" s="126" t="s">
        <v>1560</v>
      </c>
      <c r="D3138" s="134" t="s">
        <v>144</v>
      </c>
      <c r="E3138" s="135">
        <v>281.55</v>
      </c>
      <c r="F3138" s="136">
        <v>0</v>
      </c>
      <c r="G3138" s="135">
        <v>303.08</v>
      </c>
      <c r="H3138" s="136">
        <v>0</v>
      </c>
    </row>
    <row r="3139" spans="1:8" x14ac:dyDescent="0.25">
      <c r="A3139" s="133" t="s">
        <v>7782</v>
      </c>
      <c r="B3139" s="134">
        <v>102014</v>
      </c>
      <c r="C3139" s="126" t="s">
        <v>1557</v>
      </c>
      <c r="D3139" s="134" t="s">
        <v>144</v>
      </c>
      <c r="E3139" s="135">
        <v>520.44000000000005</v>
      </c>
      <c r="F3139" s="136">
        <v>0</v>
      </c>
      <c r="G3139" s="135">
        <v>637.61</v>
      </c>
      <c r="H3139" s="136">
        <v>0</v>
      </c>
    </row>
    <row r="3140" spans="1:8" x14ac:dyDescent="0.25">
      <c r="A3140" s="133" t="s">
        <v>7782</v>
      </c>
      <c r="B3140" s="134">
        <v>102015</v>
      </c>
      <c r="C3140" s="126" t="s">
        <v>1558</v>
      </c>
      <c r="D3140" s="134" t="s">
        <v>144</v>
      </c>
      <c r="E3140" s="135">
        <v>436.36</v>
      </c>
      <c r="F3140" s="136">
        <v>0</v>
      </c>
      <c r="G3140" s="135">
        <v>531.29999999999995</v>
      </c>
      <c r="H3140" s="136">
        <v>0</v>
      </c>
    </row>
    <row r="3141" spans="1:8" x14ac:dyDescent="0.25">
      <c r="A3141" s="133" t="s">
        <v>7782</v>
      </c>
      <c r="B3141" s="134">
        <v>102013</v>
      </c>
      <c r="C3141" s="126" t="s">
        <v>1556</v>
      </c>
      <c r="D3141" s="134" t="s">
        <v>144</v>
      </c>
      <c r="E3141" s="135">
        <v>214.91</v>
      </c>
      <c r="F3141" s="136">
        <v>0</v>
      </c>
      <c r="G3141" s="135">
        <v>229.53</v>
      </c>
      <c r="H3141" s="136">
        <v>0</v>
      </c>
    </row>
    <row r="3142" spans="1:8" x14ac:dyDescent="0.25">
      <c r="A3142" s="133" t="s">
        <v>7782</v>
      </c>
      <c r="B3142" s="134">
        <v>102011</v>
      </c>
      <c r="C3142" s="126" t="s">
        <v>1554</v>
      </c>
      <c r="D3142" s="134" t="s">
        <v>144</v>
      </c>
      <c r="E3142" s="135">
        <v>258.45</v>
      </c>
      <c r="F3142" s="136">
        <v>0</v>
      </c>
      <c r="G3142" s="135">
        <v>272.19</v>
      </c>
      <c r="H3142" s="136">
        <v>0</v>
      </c>
    </row>
    <row r="3143" spans="1:8" x14ac:dyDescent="0.25">
      <c r="A3143" s="133" t="s">
        <v>7782</v>
      </c>
      <c r="B3143" s="134">
        <v>102012</v>
      </c>
      <c r="C3143" s="126" t="s">
        <v>1555</v>
      </c>
      <c r="D3143" s="134" t="s">
        <v>144</v>
      </c>
      <c r="E3143" s="135">
        <v>230.46</v>
      </c>
      <c r="F3143" s="136">
        <v>0</v>
      </c>
      <c r="G3143" s="135">
        <v>244.85</v>
      </c>
      <c r="H3143" s="136">
        <v>0</v>
      </c>
    </row>
    <row r="3144" spans="1:8" x14ac:dyDescent="0.25">
      <c r="A3144" s="133" t="s">
        <v>7782</v>
      </c>
      <c r="B3144" s="134">
        <v>102009</v>
      </c>
      <c r="C3144" s="126" t="s">
        <v>1552</v>
      </c>
      <c r="D3144" s="134" t="s">
        <v>144</v>
      </c>
      <c r="E3144" s="135">
        <v>312.42</v>
      </c>
      <c r="F3144" s="136">
        <v>0</v>
      </c>
      <c r="G3144" s="135">
        <v>352.56</v>
      </c>
      <c r="H3144" s="136">
        <v>0</v>
      </c>
    </row>
    <row r="3145" spans="1:8" x14ac:dyDescent="0.25">
      <c r="A3145" s="133" t="s">
        <v>7782</v>
      </c>
      <c r="B3145" s="134">
        <v>102010</v>
      </c>
      <c r="C3145" s="126" t="s">
        <v>1553</v>
      </c>
      <c r="D3145" s="134" t="s">
        <v>144</v>
      </c>
      <c r="E3145" s="135">
        <v>294.79000000000002</v>
      </c>
      <c r="F3145" s="136">
        <v>0</v>
      </c>
      <c r="G3145" s="135">
        <v>320.04000000000002</v>
      </c>
      <c r="H3145" s="136">
        <v>0</v>
      </c>
    </row>
    <row r="3146" spans="1:8" x14ac:dyDescent="0.25">
      <c r="A3146" s="133" t="s">
        <v>7782</v>
      </c>
      <c r="B3146" s="134">
        <v>102007</v>
      </c>
      <c r="C3146" s="126" t="s">
        <v>1550</v>
      </c>
      <c r="D3146" s="134" t="s">
        <v>144</v>
      </c>
      <c r="E3146" s="135">
        <v>458.3</v>
      </c>
      <c r="F3146" s="136">
        <v>0</v>
      </c>
      <c r="G3146" s="135">
        <v>570.76</v>
      </c>
      <c r="H3146" s="136">
        <v>0</v>
      </c>
    </row>
    <row r="3147" spans="1:8" x14ac:dyDescent="0.25">
      <c r="A3147" s="133" t="s">
        <v>7782</v>
      </c>
      <c r="B3147" s="134">
        <v>102008</v>
      </c>
      <c r="C3147" s="126" t="s">
        <v>1551</v>
      </c>
      <c r="D3147" s="134" t="s">
        <v>144</v>
      </c>
      <c r="E3147" s="135">
        <v>383.02</v>
      </c>
      <c r="F3147" s="136">
        <v>0</v>
      </c>
      <c r="G3147" s="135">
        <v>473.68</v>
      </c>
      <c r="H3147" s="136">
        <v>0</v>
      </c>
    </row>
    <row r="3148" spans="1:8" x14ac:dyDescent="0.25">
      <c r="A3148" s="133" t="s">
        <v>7782</v>
      </c>
      <c r="B3148" s="134">
        <v>102006</v>
      </c>
      <c r="C3148" s="126" t="s">
        <v>1549</v>
      </c>
      <c r="D3148" s="134" t="s">
        <v>144</v>
      </c>
      <c r="E3148" s="135">
        <v>211.09</v>
      </c>
      <c r="F3148" s="136">
        <v>0</v>
      </c>
      <c r="G3148" s="135">
        <v>221.13</v>
      </c>
      <c r="H3148" s="136">
        <v>0</v>
      </c>
    </row>
    <row r="3149" spans="1:8" x14ac:dyDescent="0.25">
      <c r="A3149" s="133" t="s">
        <v>7782</v>
      </c>
      <c r="B3149" s="134">
        <v>102004</v>
      </c>
      <c r="C3149" s="126" t="s">
        <v>1547</v>
      </c>
      <c r="D3149" s="134" t="s">
        <v>144</v>
      </c>
      <c r="E3149" s="135">
        <v>258.47000000000003</v>
      </c>
      <c r="F3149" s="136">
        <v>0</v>
      </c>
      <c r="G3149" s="135">
        <v>264.60000000000002</v>
      </c>
      <c r="H3149" s="136">
        <v>0</v>
      </c>
    </row>
    <row r="3150" spans="1:8" x14ac:dyDescent="0.25">
      <c r="A3150" s="133" t="s">
        <v>7782</v>
      </c>
      <c r="B3150" s="134">
        <v>102005</v>
      </c>
      <c r="C3150" s="126" t="s">
        <v>1548</v>
      </c>
      <c r="D3150" s="134" t="s">
        <v>144</v>
      </c>
      <c r="E3150" s="135">
        <v>229.41</v>
      </c>
      <c r="F3150" s="136">
        <v>0</v>
      </c>
      <c r="G3150" s="135">
        <v>237.88</v>
      </c>
      <c r="H3150" s="136">
        <v>0</v>
      </c>
    </row>
    <row r="3151" spans="1:8" x14ac:dyDescent="0.25">
      <c r="A3151" s="133" t="s">
        <v>7782</v>
      </c>
      <c r="B3151" s="134">
        <v>102002</v>
      </c>
      <c r="C3151" s="126" t="s">
        <v>1545</v>
      </c>
      <c r="D3151" s="134" t="s">
        <v>144</v>
      </c>
      <c r="E3151" s="135">
        <v>305.01</v>
      </c>
      <c r="F3151" s="136">
        <v>0</v>
      </c>
      <c r="G3151" s="135">
        <v>336.92</v>
      </c>
      <c r="H3151" s="136">
        <v>0</v>
      </c>
    </row>
    <row r="3152" spans="1:8" x14ac:dyDescent="0.25">
      <c r="A3152" s="133" t="s">
        <v>7782</v>
      </c>
      <c r="B3152" s="134">
        <v>102003</v>
      </c>
      <c r="C3152" s="126" t="s">
        <v>1546</v>
      </c>
      <c r="D3152" s="134" t="s">
        <v>144</v>
      </c>
      <c r="E3152" s="135">
        <v>287.89</v>
      </c>
      <c r="F3152" s="136">
        <v>0</v>
      </c>
      <c r="G3152" s="135">
        <v>305.32</v>
      </c>
      <c r="H3152" s="136">
        <v>0</v>
      </c>
    </row>
    <row r="3153" spans="1:8" x14ac:dyDescent="0.25">
      <c r="A3153" s="133" t="s">
        <v>7782</v>
      </c>
      <c r="B3153" s="134">
        <v>102000</v>
      </c>
      <c r="C3153" s="126" t="s">
        <v>1543</v>
      </c>
      <c r="D3153" s="134" t="s">
        <v>144</v>
      </c>
      <c r="E3153" s="135">
        <v>477.27</v>
      </c>
      <c r="F3153" s="136">
        <v>0</v>
      </c>
      <c r="G3153" s="135">
        <v>589.87</v>
      </c>
      <c r="H3153" s="136">
        <v>0</v>
      </c>
    </row>
    <row r="3154" spans="1:8" x14ac:dyDescent="0.25">
      <c r="A3154" s="133" t="s">
        <v>7782</v>
      </c>
      <c r="B3154" s="134">
        <v>102001</v>
      </c>
      <c r="C3154" s="126" t="s">
        <v>1544</v>
      </c>
      <c r="D3154" s="134" t="s">
        <v>144</v>
      </c>
      <c r="E3154" s="135">
        <v>411.72</v>
      </c>
      <c r="F3154" s="136">
        <v>0</v>
      </c>
      <c r="G3154" s="135">
        <v>504.08</v>
      </c>
      <c r="H3154" s="136">
        <v>0</v>
      </c>
    </row>
    <row r="3155" spans="1:8" x14ac:dyDescent="0.25">
      <c r="A3155" s="133" t="s">
        <v>7782</v>
      </c>
      <c r="B3155" s="134">
        <v>101983</v>
      </c>
      <c r="C3155" s="126" t="s">
        <v>1527</v>
      </c>
      <c r="D3155" s="134" t="s">
        <v>144</v>
      </c>
      <c r="E3155" s="135">
        <v>220.42</v>
      </c>
      <c r="F3155" s="136">
        <v>0</v>
      </c>
      <c r="G3155" s="135">
        <v>232.75</v>
      </c>
      <c r="H3155" s="136">
        <v>0</v>
      </c>
    </row>
    <row r="3156" spans="1:8" x14ac:dyDescent="0.25">
      <c r="A3156" s="133" t="s">
        <v>7782</v>
      </c>
      <c r="B3156" s="134">
        <v>101981</v>
      </c>
      <c r="C3156" s="126" t="s">
        <v>1525</v>
      </c>
      <c r="D3156" s="134" t="s">
        <v>144</v>
      </c>
      <c r="E3156" s="135">
        <v>264.85000000000002</v>
      </c>
      <c r="F3156" s="136">
        <v>0</v>
      </c>
      <c r="G3156" s="135">
        <v>275.51</v>
      </c>
      <c r="H3156" s="136">
        <v>0</v>
      </c>
    </row>
    <row r="3157" spans="1:8" x14ac:dyDescent="0.25">
      <c r="A3157" s="133" t="s">
        <v>7782</v>
      </c>
      <c r="B3157" s="134">
        <v>101982</v>
      </c>
      <c r="C3157" s="126" t="s">
        <v>1526</v>
      </c>
      <c r="D3157" s="134" t="s">
        <v>144</v>
      </c>
      <c r="E3157" s="135">
        <v>237.59</v>
      </c>
      <c r="F3157" s="136">
        <v>0</v>
      </c>
      <c r="G3157" s="135">
        <v>249.23</v>
      </c>
      <c r="H3157" s="136">
        <v>0</v>
      </c>
    </row>
    <row r="3158" spans="1:8" x14ac:dyDescent="0.25">
      <c r="A3158" s="133" t="s">
        <v>7782</v>
      </c>
      <c r="B3158" s="134">
        <v>101977</v>
      </c>
      <c r="C3158" s="126" t="s">
        <v>1523</v>
      </c>
      <c r="D3158" s="134" t="s">
        <v>144</v>
      </c>
      <c r="E3158" s="135">
        <v>313.11</v>
      </c>
      <c r="F3158" s="136">
        <v>0</v>
      </c>
      <c r="G3158" s="135">
        <v>349.99</v>
      </c>
      <c r="H3158" s="136">
        <v>0</v>
      </c>
    </row>
    <row r="3159" spans="1:8" x14ac:dyDescent="0.25">
      <c r="A3159" s="133" t="s">
        <v>7782</v>
      </c>
      <c r="B3159" s="134">
        <v>101980</v>
      </c>
      <c r="C3159" s="126" t="s">
        <v>1524</v>
      </c>
      <c r="D3159" s="134" t="s">
        <v>144</v>
      </c>
      <c r="E3159" s="135">
        <v>298.98</v>
      </c>
      <c r="F3159" s="136">
        <v>0</v>
      </c>
      <c r="G3159" s="135">
        <v>320.64999999999998</v>
      </c>
      <c r="H3159" s="136">
        <v>0</v>
      </c>
    </row>
    <row r="3160" spans="1:8" x14ac:dyDescent="0.25">
      <c r="A3160" s="133" t="s">
        <v>7782</v>
      </c>
      <c r="B3160" s="134">
        <v>101974</v>
      </c>
      <c r="C3160" s="126" t="s">
        <v>1522</v>
      </c>
      <c r="D3160" s="134" t="s">
        <v>144</v>
      </c>
      <c r="E3160" s="135">
        <v>462.71</v>
      </c>
      <c r="F3160" s="136">
        <v>0</v>
      </c>
      <c r="G3160" s="135">
        <v>576.05999999999995</v>
      </c>
      <c r="H3160" s="136">
        <v>0</v>
      </c>
    </row>
    <row r="3161" spans="1:8" x14ac:dyDescent="0.25">
      <c r="A3161" s="133" t="s">
        <v>7782</v>
      </c>
      <c r="B3161" s="134">
        <v>101975</v>
      </c>
      <c r="C3161" s="126" t="s">
        <v>14180</v>
      </c>
      <c r="D3161" s="134" t="s">
        <v>144</v>
      </c>
      <c r="E3161" s="135">
        <v>393.83</v>
      </c>
      <c r="F3161" s="136">
        <v>0</v>
      </c>
      <c r="G3161" s="135">
        <v>486.23</v>
      </c>
      <c r="H3161" s="136">
        <v>0</v>
      </c>
    </row>
    <row r="3162" spans="1:8" x14ac:dyDescent="0.25">
      <c r="A3162" s="133" t="s">
        <v>7789</v>
      </c>
      <c r="B3162" s="134">
        <v>101114</v>
      </c>
      <c r="C3162" s="126" t="s">
        <v>3259</v>
      </c>
      <c r="D3162" s="134" t="s">
        <v>1007</v>
      </c>
      <c r="E3162" s="135">
        <v>4.4000000000000004</v>
      </c>
      <c r="F3162" s="136">
        <v>0.4909</v>
      </c>
      <c r="G3162" s="135">
        <v>5.04</v>
      </c>
      <c r="H3162" s="136">
        <v>0</v>
      </c>
    </row>
    <row r="3163" spans="1:8" x14ac:dyDescent="0.25">
      <c r="A3163" s="133" t="s">
        <v>7789</v>
      </c>
      <c r="B3163" s="134">
        <v>101118</v>
      </c>
      <c r="C3163" s="126" t="s">
        <v>3263</v>
      </c>
      <c r="D3163" s="134" t="s">
        <v>1007</v>
      </c>
      <c r="E3163" s="135">
        <v>3.79</v>
      </c>
      <c r="F3163" s="136">
        <v>0.48280000000000001</v>
      </c>
      <c r="G3163" s="135">
        <v>4.3</v>
      </c>
      <c r="H3163" s="136">
        <v>0</v>
      </c>
    </row>
    <row r="3164" spans="1:8" x14ac:dyDescent="0.25">
      <c r="A3164" s="133" t="s">
        <v>7789</v>
      </c>
      <c r="B3164" s="134">
        <v>101115</v>
      </c>
      <c r="C3164" s="126" t="s">
        <v>3260</v>
      </c>
      <c r="D3164" s="134" t="s">
        <v>1007</v>
      </c>
      <c r="E3164" s="135">
        <v>3.72</v>
      </c>
      <c r="F3164" s="136">
        <v>0.51880000000000004</v>
      </c>
      <c r="G3164" s="135">
        <v>4.1399999999999997</v>
      </c>
      <c r="H3164" s="136">
        <v>0</v>
      </c>
    </row>
    <row r="3165" spans="1:8" x14ac:dyDescent="0.25">
      <c r="A3165" s="133" t="s">
        <v>7789</v>
      </c>
      <c r="B3165" s="134">
        <v>101116</v>
      </c>
      <c r="C3165" s="126" t="s">
        <v>3261</v>
      </c>
      <c r="D3165" s="134" t="s">
        <v>1007</v>
      </c>
      <c r="E3165" s="135">
        <v>2.31</v>
      </c>
      <c r="F3165" s="136">
        <v>0.50219999999999998</v>
      </c>
      <c r="G3165" s="135">
        <v>2.58</v>
      </c>
      <c r="H3165" s="136">
        <v>0</v>
      </c>
    </row>
    <row r="3166" spans="1:8" x14ac:dyDescent="0.25">
      <c r="A3166" s="133" t="s">
        <v>7789</v>
      </c>
      <c r="B3166" s="134">
        <v>101117</v>
      </c>
      <c r="C3166" s="126" t="s">
        <v>3262</v>
      </c>
      <c r="D3166" s="134" t="s">
        <v>1007</v>
      </c>
      <c r="E3166" s="135">
        <v>3.33</v>
      </c>
      <c r="F3166" s="136">
        <v>0.69669999999999999</v>
      </c>
      <c r="G3166" s="135">
        <v>3.48</v>
      </c>
      <c r="H3166" s="136">
        <v>0</v>
      </c>
    </row>
    <row r="3167" spans="1:8" x14ac:dyDescent="0.25">
      <c r="A3167" s="133" t="s">
        <v>7789</v>
      </c>
      <c r="B3167" s="134">
        <v>101124</v>
      </c>
      <c r="C3167" s="126" t="s">
        <v>3269</v>
      </c>
      <c r="D3167" s="134" t="s">
        <v>1007</v>
      </c>
      <c r="E3167" s="135">
        <v>14.82</v>
      </c>
      <c r="F3167" s="136">
        <v>0.36030000000000001</v>
      </c>
      <c r="G3167" s="135">
        <v>16.22</v>
      </c>
      <c r="H3167" s="136">
        <v>0</v>
      </c>
    </row>
    <row r="3168" spans="1:8" x14ac:dyDescent="0.25">
      <c r="A3168" s="133" t="s">
        <v>7789</v>
      </c>
      <c r="B3168" s="134">
        <v>101128</v>
      </c>
      <c r="C3168" s="126" t="s">
        <v>3273</v>
      </c>
      <c r="D3168" s="134" t="s">
        <v>1007</v>
      </c>
      <c r="E3168" s="135">
        <v>14.21</v>
      </c>
      <c r="F3168" s="136">
        <v>0.35260000000000002</v>
      </c>
      <c r="G3168" s="135">
        <v>15.48</v>
      </c>
      <c r="H3168" s="136">
        <v>0</v>
      </c>
    </row>
    <row r="3169" spans="1:8" x14ac:dyDescent="0.25">
      <c r="A3169" s="133" t="s">
        <v>7789</v>
      </c>
      <c r="B3169" s="134">
        <v>101125</v>
      </c>
      <c r="C3169" s="126" t="s">
        <v>3270</v>
      </c>
      <c r="D3169" s="134" t="s">
        <v>1007</v>
      </c>
      <c r="E3169" s="135">
        <v>14.14</v>
      </c>
      <c r="F3169" s="136">
        <v>0.3614</v>
      </c>
      <c r="G3169" s="135">
        <v>15.32</v>
      </c>
      <c r="H3169" s="136">
        <v>0</v>
      </c>
    </row>
    <row r="3170" spans="1:8" x14ac:dyDescent="0.25">
      <c r="A3170" s="133" t="s">
        <v>7789</v>
      </c>
      <c r="B3170" s="134">
        <v>101126</v>
      </c>
      <c r="C3170" s="126" t="s">
        <v>3271</v>
      </c>
      <c r="D3170" s="134" t="s">
        <v>1007</v>
      </c>
      <c r="E3170" s="135">
        <v>12.73</v>
      </c>
      <c r="F3170" s="136">
        <v>0.34089999999999998</v>
      </c>
      <c r="G3170" s="135">
        <v>13.75</v>
      </c>
      <c r="H3170" s="136">
        <v>0</v>
      </c>
    </row>
    <row r="3171" spans="1:8" x14ac:dyDescent="0.25">
      <c r="A3171" s="133" t="s">
        <v>7789</v>
      </c>
      <c r="B3171" s="134">
        <v>101127</v>
      </c>
      <c r="C3171" s="126" t="s">
        <v>3272</v>
      </c>
      <c r="D3171" s="134" t="s">
        <v>1007</v>
      </c>
      <c r="E3171" s="135">
        <v>13.75</v>
      </c>
      <c r="F3171" s="136">
        <v>0.4</v>
      </c>
      <c r="G3171" s="135">
        <v>14.66</v>
      </c>
      <c r="H3171" s="136">
        <v>0</v>
      </c>
    </row>
    <row r="3172" spans="1:8" x14ac:dyDescent="0.25">
      <c r="A3172" s="133" t="s">
        <v>7789</v>
      </c>
      <c r="B3172" s="134">
        <v>101134</v>
      </c>
      <c r="C3172" s="126" t="s">
        <v>3279</v>
      </c>
      <c r="D3172" s="134" t="s">
        <v>1007</v>
      </c>
      <c r="E3172" s="135">
        <v>15.48</v>
      </c>
      <c r="F3172" s="136">
        <v>0.36180000000000001</v>
      </c>
      <c r="G3172" s="135">
        <v>16.920000000000002</v>
      </c>
      <c r="H3172" s="136">
        <v>0</v>
      </c>
    </row>
    <row r="3173" spans="1:8" x14ac:dyDescent="0.25">
      <c r="A3173" s="133" t="s">
        <v>7789</v>
      </c>
      <c r="B3173" s="134">
        <v>101144</v>
      </c>
      <c r="C3173" s="126" t="s">
        <v>3288</v>
      </c>
      <c r="D3173" s="134" t="s">
        <v>1007</v>
      </c>
      <c r="E3173" s="135">
        <v>15.55</v>
      </c>
      <c r="F3173" s="136">
        <v>0.21290000000000001</v>
      </c>
      <c r="G3173" s="135">
        <v>16.850000000000001</v>
      </c>
      <c r="H3173" s="136">
        <v>0</v>
      </c>
    </row>
    <row r="3174" spans="1:8" x14ac:dyDescent="0.25">
      <c r="A3174" s="133" t="s">
        <v>7789</v>
      </c>
      <c r="B3174" s="134">
        <v>101138</v>
      </c>
      <c r="C3174" s="126" t="s">
        <v>3283</v>
      </c>
      <c r="D3174" s="134" t="s">
        <v>1007</v>
      </c>
      <c r="E3174" s="135">
        <v>14.87</v>
      </c>
      <c r="F3174" s="136">
        <v>0.35439999999999999</v>
      </c>
      <c r="G3174" s="135">
        <v>16.18</v>
      </c>
      <c r="H3174" s="136">
        <v>0</v>
      </c>
    </row>
    <row r="3175" spans="1:8" x14ac:dyDescent="0.25">
      <c r="A3175" s="133" t="s">
        <v>7789</v>
      </c>
      <c r="B3175" s="134">
        <v>101148</v>
      </c>
      <c r="C3175" s="126" t="s">
        <v>3292</v>
      </c>
      <c r="D3175" s="134" t="s">
        <v>1007</v>
      </c>
      <c r="E3175" s="135">
        <v>14.94</v>
      </c>
      <c r="F3175" s="136">
        <v>0.19950000000000001</v>
      </c>
      <c r="G3175" s="135">
        <v>16.11</v>
      </c>
      <c r="H3175" s="136">
        <v>0</v>
      </c>
    </row>
    <row r="3176" spans="1:8" x14ac:dyDescent="0.25">
      <c r="A3176" s="133" t="s">
        <v>7789</v>
      </c>
      <c r="B3176" s="134">
        <v>101135</v>
      </c>
      <c r="C3176" s="126" t="s">
        <v>3280</v>
      </c>
      <c r="D3176" s="134" t="s">
        <v>1007</v>
      </c>
      <c r="E3176" s="135">
        <v>14.8</v>
      </c>
      <c r="F3176" s="136">
        <v>0.36280000000000001</v>
      </c>
      <c r="G3176" s="135">
        <v>16.02</v>
      </c>
      <c r="H3176" s="136">
        <v>0</v>
      </c>
    </row>
    <row r="3177" spans="1:8" x14ac:dyDescent="0.25">
      <c r="A3177" s="133" t="s">
        <v>7789</v>
      </c>
      <c r="B3177" s="134">
        <v>101145</v>
      </c>
      <c r="C3177" s="126" t="s">
        <v>3289</v>
      </c>
      <c r="D3177" s="134" t="s">
        <v>1007</v>
      </c>
      <c r="E3177" s="135">
        <v>14.87</v>
      </c>
      <c r="F3177" s="136">
        <v>0.20710000000000001</v>
      </c>
      <c r="G3177" s="135">
        <v>15.95</v>
      </c>
      <c r="H3177" s="136">
        <v>0</v>
      </c>
    </row>
    <row r="3178" spans="1:8" x14ac:dyDescent="0.25">
      <c r="A3178" s="133" t="s">
        <v>7789</v>
      </c>
      <c r="B3178" s="134">
        <v>101136</v>
      </c>
      <c r="C3178" s="126" t="s">
        <v>3281</v>
      </c>
      <c r="D3178" s="134" t="s">
        <v>1007</v>
      </c>
      <c r="E3178" s="135">
        <v>13.39</v>
      </c>
      <c r="F3178" s="136">
        <v>0.34350000000000003</v>
      </c>
      <c r="G3178" s="135">
        <v>14.46</v>
      </c>
      <c r="H3178" s="136">
        <v>0</v>
      </c>
    </row>
    <row r="3179" spans="1:8" x14ac:dyDescent="0.25">
      <c r="A3179" s="133" t="s">
        <v>7789</v>
      </c>
      <c r="B3179" s="134">
        <v>101146</v>
      </c>
      <c r="C3179" s="126" t="s">
        <v>3290</v>
      </c>
      <c r="D3179" s="134" t="s">
        <v>1007</v>
      </c>
      <c r="E3179" s="135">
        <v>13.46</v>
      </c>
      <c r="F3179" s="136">
        <v>0.1716</v>
      </c>
      <c r="G3179" s="135">
        <v>14.39</v>
      </c>
      <c r="H3179" s="136">
        <v>0</v>
      </c>
    </row>
    <row r="3180" spans="1:8" x14ac:dyDescent="0.25">
      <c r="A3180" s="133" t="s">
        <v>7789</v>
      </c>
      <c r="B3180" s="134">
        <v>101137</v>
      </c>
      <c r="C3180" s="126" t="s">
        <v>3282</v>
      </c>
      <c r="D3180" s="134" t="s">
        <v>1007</v>
      </c>
      <c r="E3180" s="135">
        <v>14.41</v>
      </c>
      <c r="F3180" s="136">
        <v>0.3997</v>
      </c>
      <c r="G3180" s="135">
        <v>15.36</v>
      </c>
      <c r="H3180" s="136">
        <v>0</v>
      </c>
    </row>
    <row r="3181" spans="1:8" x14ac:dyDescent="0.25">
      <c r="A3181" s="133" t="s">
        <v>7789</v>
      </c>
      <c r="B3181" s="134">
        <v>101147</v>
      </c>
      <c r="C3181" s="126" t="s">
        <v>3291</v>
      </c>
      <c r="D3181" s="134" t="s">
        <v>1007</v>
      </c>
      <c r="E3181" s="135">
        <v>14.48</v>
      </c>
      <c r="F3181" s="136">
        <v>0.23960000000000001</v>
      </c>
      <c r="G3181" s="135">
        <v>15.29</v>
      </c>
      <c r="H3181" s="136">
        <v>0</v>
      </c>
    </row>
    <row r="3182" spans="1:8" x14ac:dyDescent="0.25">
      <c r="A3182" s="133" t="s">
        <v>7789</v>
      </c>
      <c r="B3182" s="134">
        <v>101119</v>
      </c>
      <c r="C3182" s="126" t="s">
        <v>3264</v>
      </c>
      <c r="D3182" s="134" t="s">
        <v>1007</v>
      </c>
      <c r="E3182" s="135">
        <v>8.4</v>
      </c>
      <c r="F3182" s="136">
        <v>0.49170000000000003</v>
      </c>
      <c r="G3182" s="135">
        <v>9.61</v>
      </c>
      <c r="H3182" s="136">
        <v>0</v>
      </c>
    </row>
    <row r="3183" spans="1:8" x14ac:dyDescent="0.25">
      <c r="A3183" s="133" t="s">
        <v>7789</v>
      </c>
      <c r="B3183" s="134">
        <v>101123</v>
      </c>
      <c r="C3183" s="126" t="s">
        <v>3268</v>
      </c>
      <c r="D3183" s="134" t="s">
        <v>1007</v>
      </c>
      <c r="E3183" s="135">
        <v>7.24</v>
      </c>
      <c r="F3183" s="136">
        <v>0.4834</v>
      </c>
      <c r="G3183" s="135">
        <v>8.2200000000000006</v>
      </c>
      <c r="H3183" s="136">
        <v>0</v>
      </c>
    </row>
    <row r="3184" spans="1:8" x14ac:dyDescent="0.25">
      <c r="A3184" s="133" t="s">
        <v>7789</v>
      </c>
      <c r="B3184" s="134">
        <v>101120</v>
      </c>
      <c r="C3184" s="126" t="s">
        <v>3265</v>
      </c>
      <c r="D3184" s="134" t="s">
        <v>1007</v>
      </c>
      <c r="E3184" s="135">
        <v>7.11</v>
      </c>
      <c r="F3184" s="136">
        <v>0.51900000000000002</v>
      </c>
      <c r="G3184" s="135">
        <v>7.93</v>
      </c>
      <c r="H3184" s="136">
        <v>0</v>
      </c>
    </row>
    <row r="3185" spans="1:8" x14ac:dyDescent="0.25">
      <c r="A3185" s="133" t="s">
        <v>7789</v>
      </c>
      <c r="B3185" s="134">
        <v>101121</v>
      </c>
      <c r="C3185" s="126" t="s">
        <v>3266</v>
      </c>
      <c r="D3185" s="134" t="s">
        <v>1007</v>
      </c>
      <c r="E3185" s="135">
        <v>4.43</v>
      </c>
      <c r="F3185" s="136">
        <v>0.50560000000000005</v>
      </c>
      <c r="G3185" s="135">
        <v>4.9400000000000004</v>
      </c>
      <c r="H3185" s="136">
        <v>0</v>
      </c>
    </row>
    <row r="3186" spans="1:8" x14ac:dyDescent="0.25">
      <c r="A3186" s="133" t="s">
        <v>7789</v>
      </c>
      <c r="B3186" s="134">
        <v>101122</v>
      </c>
      <c r="C3186" s="126" t="s">
        <v>3267</v>
      </c>
      <c r="D3186" s="134" t="s">
        <v>1007</v>
      </c>
      <c r="E3186" s="135">
        <v>6.33</v>
      </c>
      <c r="F3186" s="136">
        <v>0.69830000000000003</v>
      </c>
      <c r="G3186" s="135">
        <v>6.64</v>
      </c>
      <c r="H3186" s="136">
        <v>0</v>
      </c>
    </row>
    <row r="3187" spans="1:8" x14ac:dyDescent="0.25">
      <c r="A3187" s="133" t="s">
        <v>7789</v>
      </c>
      <c r="B3187" s="134">
        <v>101129</v>
      </c>
      <c r="C3187" s="126" t="s">
        <v>3274</v>
      </c>
      <c r="D3187" s="134" t="s">
        <v>1007</v>
      </c>
      <c r="E3187" s="135">
        <v>19.239999999999998</v>
      </c>
      <c r="F3187" s="136">
        <v>0.38669999999999999</v>
      </c>
      <c r="G3187" s="135">
        <v>21.24</v>
      </c>
      <c r="H3187" s="136">
        <v>0</v>
      </c>
    </row>
    <row r="3188" spans="1:8" x14ac:dyDescent="0.25">
      <c r="A3188" s="133" t="s">
        <v>7789</v>
      </c>
      <c r="B3188" s="134">
        <v>101133</v>
      </c>
      <c r="C3188" s="126" t="s">
        <v>3278</v>
      </c>
      <c r="D3188" s="134" t="s">
        <v>1007</v>
      </c>
      <c r="E3188" s="135">
        <v>18.079999999999998</v>
      </c>
      <c r="F3188" s="136">
        <v>0.37669999999999998</v>
      </c>
      <c r="G3188" s="135">
        <v>19.850000000000001</v>
      </c>
      <c r="H3188" s="136">
        <v>0</v>
      </c>
    </row>
    <row r="3189" spans="1:8" x14ac:dyDescent="0.25">
      <c r="A3189" s="133" t="s">
        <v>7789</v>
      </c>
      <c r="B3189" s="134">
        <v>101130</v>
      </c>
      <c r="C3189" s="126" t="s">
        <v>3275</v>
      </c>
      <c r="D3189" s="134" t="s">
        <v>1007</v>
      </c>
      <c r="E3189" s="135">
        <v>17.95</v>
      </c>
      <c r="F3189" s="136">
        <v>0.39</v>
      </c>
      <c r="G3189" s="135">
        <v>19.559999999999999</v>
      </c>
      <c r="H3189" s="136">
        <v>0</v>
      </c>
    </row>
    <row r="3190" spans="1:8" x14ac:dyDescent="0.25">
      <c r="A3190" s="133" t="s">
        <v>7789</v>
      </c>
      <c r="B3190" s="134">
        <v>101131</v>
      </c>
      <c r="C3190" s="126" t="s">
        <v>3276</v>
      </c>
      <c r="D3190" s="134" t="s">
        <v>1007</v>
      </c>
      <c r="E3190" s="135">
        <v>15.27</v>
      </c>
      <c r="F3190" s="136">
        <v>0.36349999999999999</v>
      </c>
      <c r="G3190" s="135">
        <v>16.57</v>
      </c>
      <c r="H3190" s="136">
        <v>0</v>
      </c>
    </row>
    <row r="3191" spans="1:8" x14ac:dyDescent="0.25">
      <c r="A3191" s="133" t="s">
        <v>7789</v>
      </c>
      <c r="B3191" s="134">
        <v>101132</v>
      </c>
      <c r="C3191" s="126" t="s">
        <v>3277</v>
      </c>
      <c r="D3191" s="134" t="s">
        <v>1007</v>
      </c>
      <c r="E3191" s="135">
        <v>17.170000000000002</v>
      </c>
      <c r="F3191" s="136">
        <v>0.45019999999999999</v>
      </c>
      <c r="G3191" s="135">
        <v>18.27</v>
      </c>
      <c r="H3191" s="136">
        <v>0</v>
      </c>
    </row>
    <row r="3192" spans="1:8" x14ac:dyDescent="0.25">
      <c r="A3192" s="133" t="s">
        <v>7789</v>
      </c>
      <c r="B3192" s="134">
        <v>101139</v>
      </c>
      <c r="C3192" s="126" t="s">
        <v>14181</v>
      </c>
      <c r="D3192" s="134" t="s">
        <v>1007</v>
      </c>
      <c r="E3192" s="135">
        <v>19.920000000000002</v>
      </c>
      <c r="F3192" s="136">
        <v>0.38700000000000001</v>
      </c>
      <c r="G3192" s="135">
        <v>21.97</v>
      </c>
      <c r="H3192" s="136">
        <v>0</v>
      </c>
    </row>
    <row r="3193" spans="1:8" x14ac:dyDescent="0.25">
      <c r="A3193" s="133" t="s">
        <v>7789</v>
      </c>
      <c r="B3193" s="134">
        <v>101149</v>
      </c>
      <c r="C3193" s="126" t="s">
        <v>3293</v>
      </c>
      <c r="D3193" s="134" t="s">
        <v>1007</v>
      </c>
      <c r="E3193" s="135">
        <v>20</v>
      </c>
      <c r="F3193" s="136">
        <v>0.26650000000000001</v>
      </c>
      <c r="G3193" s="135">
        <v>21.89</v>
      </c>
      <c r="H3193" s="136">
        <v>0</v>
      </c>
    </row>
    <row r="3194" spans="1:8" x14ac:dyDescent="0.25">
      <c r="A3194" s="133" t="s">
        <v>7789</v>
      </c>
      <c r="B3194" s="134">
        <v>101143</v>
      </c>
      <c r="C3194" s="126" t="s">
        <v>3287</v>
      </c>
      <c r="D3194" s="134" t="s">
        <v>1007</v>
      </c>
      <c r="E3194" s="135">
        <v>18.760000000000002</v>
      </c>
      <c r="F3194" s="136">
        <v>0.37740000000000001</v>
      </c>
      <c r="G3194" s="135">
        <v>20.58</v>
      </c>
      <c r="H3194" s="136">
        <v>0</v>
      </c>
    </row>
    <row r="3195" spans="1:8" x14ac:dyDescent="0.25">
      <c r="A3195" s="133" t="s">
        <v>7789</v>
      </c>
      <c r="B3195" s="134">
        <v>101153</v>
      </c>
      <c r="C3195" s="126" t="s">
        <v>3297</v>
      </c>
      <c r="D3195" s="134" t="s">
        <v>1007</v>
      </c>
      <c r="E3195" s="135">
        <v>18.84</v>
      </c>
      <c r="F3195" s="136">
        <v>0.2495</v>
      </c>
      <c r="G3195" s="135">
        <v>20.5</v>
      </c>
      <c r="H3195" s="136">
        <v>0</v>
      </c>
    </row>
    <row r="3196" spans="1:8" x14ac:dyDescent="0.25">
      <c r="A3196" s="133" t="s">
        <v>7789</v>
      </c>
      <c r="B3196" s="134">
        <v>101140</v>
      </c>
      <c r="C3196" s="126" t="s">
        <v>3284</v>
      </c>
      <c r="D3196" s="134" t="s">
        <v>1007</v>
      </c>
      <c r="E3196" s="135">
        <v>18.63</v>
      </c>
      <c r="F3196" s="136">
        <v>0.39019999999999999</v>
      </c>
      <c r="G3196" s="135">
        <v>20.29</v>
      </c>
      <c r="H3196" s="136">
        <v>0</v>
      </c>
    </row>
    <row r="3197" spans="1:8" x14ac:dyDescent="0.25">
      <c r="A3197" s="133" t="s">
        <v>7789</v>
      </c>
      <c r="B3197" s="134">
        <v>101150</v>
      </c>
      <c r="C3197" s="126" t="s">
        <v>3294</v>
      </c>
      <c r="D3197" s="134" t="s">
        <v>1007</v>
      </c>
      <c r="E3197" s="135">
        <v>18.71</v>
      </c>
      <c r="F3197" s="136">
        <v>0.26140000000000002</v>
      </c>
      <c r="G3197" s="135">
        <v>20.21</v>
      </c>
      <c r="H3197" s="136">
        <v>0</v>
      </c>
    </row>
    <row r="3198" spans="1:8" x14ac:dyDescent="0.25">
      <c r="A3198" s="133" t="s">
        <v>7789</v>
      </c>
      <c r="B3198" s="134">
        <v>101141</v>
      </c>
      <c r="C3198" s="126" t="s">
        <v>3285</v>
      </c>
      <c r="D3198" s="134" t="s">
        <v>1007</v>
      </c>
      <c r="E3198" s="135">
        <v>15.95</v>
      </c>
      <c r="F3198" s="136">
        <v>0.3649</v>
      </c>
      <c r="G3198" s="135">
        <v>17.3</v>
      </c>
      <c r="H3198" s="136">
        <v>0</v>
      </c>
    </row>
    <row r="3199" spans="1:8" x14ac:dyDescent="0.25">
      <c r="A3199" s="133" t="s">
        <v>7789</v>
      </c>
      <c r="B3199" s="134">
        <v>101151</v>
      </c>
      <c r="C3199" s="126" t="s">
        <v>3295</v>
      </c>
      <c r="D3199" s="134" t="s">
        <v>1007</v>
      </c>
      <c r="E3199" s="135">
        <v>16.03</v>
      </c>
      <c r="F3199" s="136">
        <v>0.21460000000000001</v>
      </c>
      <c r="G3199" s="135">
        <v>17.22</v>
      </c>
      <c r="H3199" s="136">
        <v>0</v>
      </c>
    </row>
    <row r="3200" spans="1:8" x14ac:dyDescent="0.25">
      <c r="A3200" s="133" t="s">
        <v>7789</v>
      </c>
      <c r="B3200" s="134">
        <v>101142</v>
      </c>
      <c r="C3200" s="126" t="s">
        <v>3286</v>
      </c>
      <c r="D3200" s="134" t="s">
        <v>1007</v>
      </c>
      <c r="E3200" s="135">
        <v>17.850000000000001</v>
      </c>
      <c r="F3200" s="136">
        <v>0.44819999999999999</v>
      </c>
      <c r="G3200" s="135">
        <v>19</v>
      </c>
      <c r="H3200" s="136">
        <v>0</v>
      </c>
    </row>
    <row r="3201" spans="1:8" x14ac:dyDescent="0.25">
      <c r="A3201" s="133" t="s">
        <v>7789</v>
      </c>
      <c r="B3201" s="134">
        <v>101152</v>
      </c>
      <c r="C3201" s="126" t="s">
        <v>3296</v>
      </c>
      <c r="D3201" s="134" t="s">
        <v>1007</v>
      </c>
      <c r="E3201" s="135">
        <v>17.93</v>
      </c>
      <c r="F3201" s="136">
        <v>0.31340000000000001</v>
      </c>
      <c r="G3201" s="135">
        <v>18.920000000000002</v>
      </c>
      <c r="H3201" s="136">
        <v>0</v>
      </c>
    </row>
    <row r="3202" spans="1:8" x14ac:dyDescent="0.25">
      <c r="A3202" s="133" t="s">
        <v>7790</v>
      </c>
      <c r="B3202" s="134">
        <v>101207</v>
      </c>
      <c r="C3202" s="126" t="s">
        <v>5140</v>
      </c>
      <c r="D3202" s="134" t="s">
        <v>1007</v>
      </c>
      <c r="E3202" s="135">
        <v>10.83</v>
      </c>
      <c r="F3202" s="136">
        <v>0.10059999999999999</v>
      </c>
      <c r="G3202" s="135">
        <v>11.58</v>
      </c>
      <c r="H3202" s="136">
        <v>0</v>
      </c>
    </row>
    <row r="3203" spans="1:8" x14ac:dyDescent="0.25">
      <c r="A3203" s="133" t="s">
        <v>7790</v>
      </c>
      <c r="B3203" s="134">
        <v>101206</v>
      </c>
      <c r="C3203" s="126" t="s">
        <v>14182</v>
      </c>
      <c r="D3203" s="134" t="s">
        <v>1007</v>
      </c>
      <c r="E3203" s="135">
        <v>12.55</v>
      </c>
      <c r="F3203" s="136">
        <v>0.1036</v>
      </c>
      <c r="G3203" s="135">
        <v>13.5</v>
      </c>
      <c r="H3203" s="136">
        <v>0</v>
      </c>
    </row>
    <row r="3204" spans="1:8" x14ac:dyDescent="0.25">
      <c r="A3204" s="133" t="s">
        <v>7790</v>
      </c>
      <c r="B3204" s="134">
        <v>101210</v>
      </c>
      <c r="C3204" s="126" t="s">
        <v>14183</v>
      </c>
      <c r="D3204" s="134" t="s">
        <v>1007</v>
      </c>
      <c r="E3204" s="135">
        <v>17.54</v>
      </c>
      <c r="F3204" s="136">
        <v>0.1055</v>
      </c>
      <c r="G3204" s="135">
        <v>18.63</v>
      </c>
      <c r="H3204" s="136">
        <v>0</v>
      </c>
    </row>
    <row r="3205" spans="1:8" x14ac:dyDescent="0.25">
      <c r="A3205" s="133" t="s">
        <v>7790</v>
      </c>
      <c r="B3205" s="134">
        <v>101211</v>
      </c>
      <c r="C3205" s="126" t="s">
        <v>14184</v>
      </c>
      <c r="D3205" s="134" t="s">
        <v>1007</v>
      </c>
      <c r="E3205" s="135">
        <v>18.82</v>
      </c>
      <c r="F3205" s="136">
        <v>0.10680000000000001</v>
      </c>
      <c r="G3205" s="135">
        <v>19.96</v>
      </c>
      <c r="H3205" s="136">
        <v>0</v>
      </c>
    </row>
    <row r="3206" spans="1:8" x14ac:dyDescent="0.25">
      <c r="A3206" s="133" t="s">
        <v>7790</v>
      </c>
      <c r="B3206" s="134">
        <v>101215</v>
      </c>
      <c r="C3206" s="126" t="s">
        <v>14185</v>
      </c>
      <c r="D3206" s="134" t="s">
        <v>1007</v>
      </c>
      <c r="E3206" s="135">
        <v>16.86</v>
      </c>
      <c r="F3206" s="136">
        <v>0.1192</v>
      </c>
      <c r="G3206" s="135">
        <v>17.93</v>
      </c>
      <c r="H3206" s="136">
        <v>0</v>
      </c>
    </row>
    <row r="3207" spans="1:8" x14ac:dyDescent="0.25">
      <c r="A3207" s="133" t="s">
        <v>7790</v>
      </c>
      <c r="B3207" s="134">
        <v>101216</v>
      </c>
      <c r="C3207" s="126" t="s">
        <v>14186</v>
      </c>
      <c r="D3207" s="134" t="s">
        <v>1007</v>
      </c>
      <c r="E3207" s="135">
        <v>17.670000000000002</v>
      </c>
      <c r="F3207" s="136">
        <v>0.1177</v>
      </c>
      <c r="G3207" s="135">
        <v>18.760000000000002</v>
      </c>
      <c r="H3207" s="136">
        <v>0</v>
      </c>
    </row>
    <row r="3208" spans="1:8" x14ac:dyDescent="0.25">
      <c r="A3208" s="133" t="s">
        <v>7790</v>
      </c>
      <c r="B3208" s="134">
        <v>101212</v>
      </c>
      <c r="C3208" s="126" t="s">
        <v>14187</v>
      </c>
      <c r="D3208" s="134" t="s">
        <v>1007</v>
      </c>
      <c r="E3208" s="135">
        <v>21.97</v>
      </c>
      <c r="F3208" s="136">
        <v>0.1111</v>
      </c>
      <c r="G3208" s="135">
        <v>23.28</v>
      </c>
      <c r="H3208" s="136">
        <v>0</v>
      </c>
    </row>
    <row r="3209" spans="1:8" x14ac:dyDescent="0.25">
      <c r="A3209" s="133" t="s">
        <v>7790</v>
      </c>
      <c r="B3209" s="134">
        <v>101217</v>
      </c>
      <c r="C3209" s="126" t="s">
        <v>14188</v>
      </c>
      <c r="D3209" s="134" t="s">
        <v>1007</v>
      </c>
      <c r="E3209" s="135">
        <v>20.59</v>
      </c>
      <c r="F3209" s="136">
        <v>0.1229</v>
      </c>
      <c r="G3209" s="135">
        <v>21.83</v>
      </c>
      <c r="H3209" s="136">
        <v>0</v>
      </c>
    </row>
    <row r="3210" spans="1:8" x14ac:dyDescent="0.25">
      <c r="A3210" s="133" t="s">
        <v>7790</v>
      </c>
      <c r="B3210" s="134">
        <v>101218</v>
      </c>
      <c r="C3210" s="126" t="s">
        <v>14189</v>
      </c>
      <c r="D3210" s="134" t="s">
        <v>1007</v>
      </c>
      <c r="E3210" s="135">
        <v>21.79</v>
      </c>
      <c r="F3210" s="136">
        <v>0.1207</v>
      </c>
      <c r="G3210" s="135">
        <v>23.04</v>
      </c>
      <c r="H3210" s="136">
        <v>0</v>
      </c>
    </row>
    <row r="3211" spans="1:8" x14ac:dyDescent="0.25">
      <c r="A3211" s="133" t="s">
        <v>7790</v>
      </c>
      <c r="B3211" s="134">
        <v>101213</v>
      </c>
      <c r="C3211" s="126" t="s">
        <v>14190</v>
      </c>
      <c r="D3211" s="134" t="s">
        <v>1007</v>
      </c>
      <c r="E3211" s="135">
        <v>24.57</v>
      </c>
      <c r="F3211" s="136">
        <v>0.1152</v>
      </c>
      <c r="G3211" s="135">
        <v>26.05</v>
      </c>
      <c r="H3211" s="136">
        <v>0</v>
      </c>
    </row>
    <row r="3212" spans="1:8" x14ac:dyDescent="0.25">
      <c r="A3212" s="133" t="s">
        <v>7790</v>
      </c>
      <c r="B3212" s="134">
        <v>101219</v>
      </c>
      <c r="C3212" s="126" t="s">
        <v>14191</v>
      </c>
      <c r="D3212" s="134" t="s">
        <v>1007</v>
      </c>
      <c r="E3212" s="135">
        <v>26.42</v>
      </c>
      <c r="F3212" s="136">
        <v>0.1226</v>
      </c>
      <c r="G3212" s="135">
        <v>27.84</v>
      </c>
      <c r="H3212" s="136">
        <v>0</v>
      </c>
    </row>
    <row r="3213" spans="1:8" x14ac:dyDescent="0.25">
      <c r="A3213" s="133" t="s">
        <v>7790</v>
      </c>
      <c r="B3213" s="134">
        <v>101214</v>
      </c>
      <c r="C3213" s="126" t="s">
        <v>14192</v>
      </c>
      <c r="D3213" s="134" t="s">
        <v>1007</v>
      </c>
      <c r="E3213" s="135">
        <v>29.7</v>
      </c>
      <c r="F3213" s="136">
        <v>0.11550000000000001</v>
      </c>
      <c r="G3213" s="135">
        <v>31.37</v>
      </c>
      <c r="H3213" s="136">
        <v>0</v>
      </c>
    </row>
    <row r="3214" spans="1:8" x14ac:dyDescent="0.25">
      <c r="A3214" s="133" t="s">
        <v>7790</v>
      </c>
      <c r="B3214" s="134">
        <v>101254</v>
      </c>
      <c r="C3214" s="126" t="s">
        <v>14193</v>
      </c>
      <c r="D3214" s="134" t="s">
        <v>1007</v>
      </c>
      <c r="E3214" s="135">
        <v>12.66</v>
      </c>
      <c r="F3214" s="136">
        <v>0.29859999999999998</v>
      </c>
      <c r="G3214" s="135">
        <v>13.75</v>
      </c>
      <c r="H3214" s="136">
        <v>0</v>
      </c>
    </row>
    <row r="3215" spans="1:8" x14ac:dyDescent="0.25">
      <c r="A3215" s="133" t="s">
        <v>7790</v>
      </c>
      <c r="B3215" s="134">
        <v>101256</v>
      </c>
      <c r="C3215" s="126" t="s">
        <v>14194</v>
      </c>
      <c r="D3215" s="134" t="s">
        <v>1007</v>
      </c>
      <c r="E3215" s="135">
        <v>19.55</v>
      </c>
      <c r="F3215" s="136">
        <v>0.33040000000000003</v>
      </c>
      <c r="G3215" s="135">
        <v>21.04</v>
      </c>
      <c r="H3215" s="136">
        <v>0</v>
      </c>
    </row>
    <row r="3216" spans="1:8" x14ac:dyDescent="0.25">
      <c r="A3216" s="133" t="s">
        <v>7790</v>
      </c>
      <c r="B3216" s="134">
        <v>101257</v>
      </c>
      <c r="C3216" s="126" t="s">
        <v>14195</v>
      </c>
      <c r="D3216" s="134" t="s">
        <v>1007</v>
      </c>
      <c r="E3216" s="135">
        <v>20.61</v>
      </c>
      <c r="F3216" s="136">
        <v>0.32800000000000001</v>
      </c>
      <c r="G3216" s="135">
        <v>22.11</v>
      </c>
      <c r="H3216" s="136">
        <v>0</v>
      </c>
    </row>
    <row r="3217" spans="1:8" x14ac:dyDescent="0.25">
      <c r="A3217" s="133" t="s">
        <v>7790</v>
      </c>
      <c r="B3217" s="134">
        <v>101258</v>
      </c>
      <c r="C3217" s="126" t="s">
        <v>14196</v>
      </c>
      <c r="D3217" s="134" t="s">
        <v>1007</v>
      </c>
      <c r="E3217" s="135">
        <v>23.9</v>
      </c>
      <c r="F3217" s="136">
        <v>0.3377</v>
      </c>
      <c r="G3217" s="135">
        <v>25.6</v>
      </c>
      <c r="H3217" s="136">
        <v>0</v>
      </c>
    </row>
    <row r="3218" spans="1:8" x14ac:dyDescent="0.25">
      <c r="A3218" s="133" t="s">
        <v>7790</v>
      </c>
      <c r="B3218" s="134">
        <v>101259</v>
      </c>
      <c r="C3218" s="126" t="s">
        <v>14197</v>
      </c>
      <c r="D3218" s="134" t="s">
        <v>1007</v>
      </c>
      <c r="E3218" s="135">
        <v>26.56</v>
      </c>
      <c r="F3218" s="136">
        <v>0.34639999999999999</v>
      </c>
      <c r="G3218" s="135">
        <v>28.46</v>
      </c>
      <c r="H3218" s="136">
        <v>0</v>
      </c>
    </row>
    <row r="3219" spans="1:8" x14ac:dyDescent="0.25">
      <c r="A3219" s="133" t="s">
        <v>7790</v>
      </c>
      <c r="B3219" s="134">
        <v>101260</v>
      </c>
      <c r="C3219" s="126" t="s">
        <v>14198</v>
      </c>
      <c r="D3219" s="134" t="s">
        <v>1007</v>
      </c>
      <c r="E3219" s="135">
        <v>33.200000000000003</v>
      </c>
      <c r="F3219" s="136">
        <v>0.35599999999999998</v>
      </c>
      <c r="G3219" s="135">
        <v>35.5</v>
      </c>
      <c r="H3219" s="136">
        <v>0</v>
      </c>
    </row>
    <row r="3220" spans="1:8" x14ac:dyDescent="0.25">
      <c r="A3220" s="133" t="s">
        <v>7790</v>
      </c>
      <c r="B3220" s="134">
        <v>101208</v>
      </c>
      <c r="C3220" s="126" t="s">
        <v>14199</v>
      </c>
      <c r="D3220" s="134" t="s">
        <v>1007</v>
      </c>
      <c r="E3220" s="135">
        <v>10.61</v>
      </c>
      <c r="F3220" s="136">
        <v>9.9000000000000005E-2</v>
      </c>
      <c r="G3220" s="135">
        <v>11.34</v>
      </c>
      <c r="H3220" s="136">
        <v>0</v>
      </c>
    </row>
    <row r="3221" spans="1:8" x14ac:dyDescent="0.25">
      <c r="A3221" s="133" t="s">
        <v>7790</v>
      </c>
      <c r="B3221" s="134">
        <v>101209</v>
      </c>
      <c r="C3221" s="126" t="s">
        <v>14200</v>
      </c>
      <c r="D3221" s="134" t="s">
        <v>1007</v>
      </c>
      <c r="E3221" s="135">
        <v>9.85</v>
      </c>
      <c r="F3221" s="136">
        <v>0.1096</v>
      </c>
      <c r="G3221" s="135">
        <v>10.52</v>
      </c>
      <c r="H3221" s="136">
        <v>0</v>
      </c>
    </row>
    <row r="3222" spans="1:8" x14ac:dyDescent="0.25">
      <c r="A3222" s="133" t="s">
        <v>7790</v>
      </c>
      <c r="B3222" s="134">
        <v>101220</v>
      </c>
      <c r="C3222" s="126" t="s">
        <v>14201</v>
      </c>
      <c r="D3222" s="134" t="s">
        <v>1007</v>
      </c>
      <c r="E3222" s="135">
        <v>16.559999999999999</v>
      </c>
      <c r="F3222" s="136">
        <v>0.1087</v>
      </c>
      <c r="G3222" s="135">
        <v>17.559999999999999</v>
      </c>
      <c r="H3222" s="136">
        <v>0</v>
      </c>
    </row>
    <row r="3223" spans="1:8" x14ac:dyDescent="0.25">
      <c r="A3223" s="133" t="s">
        <v>7790</v>
      </c>
      <c r="B3223" s="134">
        <v>101221</v>
      </c>
      <c r="C3223" s="126" t="s">
        <v>14202</v>
      </c>
      <c r="D3223" s="134" t="s">
        <v>1007</v>
      </c>
      <c r="E3223" s="135">
        <v>17.5</v>
      </c>
      <c r="F3223" s="136">
        <v>0.108</v>
      </c>
      <c r="G3223" s="135">
        <v>18.5</v>
      </c>
      <c r="H3223" s="136">
        <v>0</v>
      </c>
    </row>
    <row r="3224" spans="1:8" x14ac:dyDescent="0.25">
      <c r="A3224" s="133" t="s">
        <v>7790</v>
      </c>
      <c r="B3224" s="134">
        <v>101225</v>
      </c>
      <c r="C3224" s="126" t="s">
        <v>14203</v>
      </c>
      <c r="D3224" s="134" t="s">
        <v>1007</v>
      </c>
      <c r="E3224" s="135">
        <v>15.21</v>
      </c>
      <c r="F3224" s="136">
        <v>0.1203</v>
      </c>
      <c r="G3224" s="135">
        <v>16.11</v>
      </c>
      <c r="H3224" s="136">
        <v>0</v>
      </c>
    </row>
    <row r="3225" spans="1:8" x14ac:dyDescent="0.25">
      <c r="A3225" s="133" t="s">
        <v>7790</v>
      </c>
      <c r="B3225" s="134">
        <v>101226</v>
      </c>
      <c r="C3225" s="126" t="s">
        <v>14204</v>
      </c>
      <c r="D3225" s="134" t="s">
        <v>1007</v>
      </c>
      <c r="E3225" s="135">
        <v>16.02</v>
      </c>
      <c r="F3225" s="136">
        <v>0.1186</v>
      </c>
      <c r="G3225" s="135">
        <v>16.95</v>
      </c>
      <c r="H3225" s="136">
        <v>0</v>
      </c>
    </row>
    <row r="3226" spans="1:8" x14ac:dyDescent="0.25">
      <c r="A3226" s="133" t="s">
        <v>7790</v>
      </c>
      <c r="B3226" s="134">
        <v>101222</v>
      </c>
      <c r="C3226" s="126" t="s">
        <v>14205</v>
      </c>
      <c r="D3226" s="134" t="s">
        <v>1007</v>
      </c>
      <c r="E3226" s="135">
        <v>20.350000000000001</v>
      </c>
      <c r="F3226" s="136">
        <v>0.1106</v>
      </c>
      <c r="G3226" s="135">
        <v>21.48</v>
      </c>
      <c r="H3226" s="136">
        <v>0</v>
      </c>
    </row>
    <row r="3227" spans="1:8" x14ac:dyDescent="0.25">
      <c r="A3227" s="133" t="s">
        <v>7790</v>
      </c>
      <c r="B3227" s="134">
        <v>101227</v>
      </c>
      <c r="C3227" s="126" t="s">
        <v>14206</v>
      </c>
      <c r="D3227" s="134" t="s">
        <v>1007</v>
      </c>
      <c r="E3227" s="135">
        <v>18.59</v>
      </c>
      <c r="F3227" s="136">
        <v>0.1221</v>
      </c>
      <c r="G3227" s="135">
        <v>19.62</v>
      </c>
      <c r="H3227" s="136">
        <v>0</v>
      </c>
    </row>
    <row r="3228" spans="1:8" x14ac:dyDescent="0.25">
      <c r="A3228" s="133" t="s">
        <v>7790</v>
      </c>
      <c r="B3228" s="134">
        <v>101228</v>
      </c>
      <c r="C3228" s="126" t="s">
        <v>14207</v>
      </c>
      <c r="D3228" s="134" t="s">
        <v>1007</v>
      </c>
      <c r="E3228" s="135">
        <v>19.82</v>
      </c>
      <c r="F3228" s="136">
        <v>0.1201</v>
      </c>
      <c r="G3228" s="135">
        <v>20.86</v>
      </c>
      <c r="H3228" s="136">
        <v>0</v>
      </c>
    </row>
    <row r="3229" spans="1:8" x14ac:dyDescent="0.25">
      <c r="A3229" s="133" t="s">
        <v>7790</v>
      </c>
      <c r="B3229" s="134">
        <v>101223</v>
      </c>
      <c r="C3229" s="126" t="s">
        <v>14208</v>
      </c>
      <c r="D3229" s="134" t="s">
        <v>1007</v>
      </c>
      <c r="E3229" s="135">
        <v>22.65</v>
      </c>
      <c r="F3229" s="136">
        <v>0.1139</v>
      </c>
      <c r="G3229" s="135">
        <v>23.92</v>
      </c>
      <c r="H3229" s="136">
        <v>0</v>
      </c>
    </row>
    <row r="3230" spans="1:8" x14ac:dyDescent="0.25">
      <c r="A3230" s="133" t="s">
        <v>7790</v>
      </c>
      <c r="B3230" s="134">
        <v>101229</v>
      </c>
      <c r="C3230" s="126" t="s">
        <v>14209</v>
      </c>
      <c r="D3230" s="134" t="s">
        <v>1007</v>
      </c>
      <c r="E3230" s="135">
        <v>25</v>
      </c>
      <c r="F3230" s="136">
        <v>0.1244</v>
      </c>
      <c r="G3230" s="135">
        <v>26.29</v>
      </c>
      <c r="H3230" s="136">
        <v>0</v>
      </c>
    </row>
    <row r="3231" spans="1:8" x14ac:dyDescent="0.25">
      <c r="A3231" s="133" t="s">
        <v>7790</v>
      </c>
      <c r="B3231" s="134">
        <v>101224</v>
      </c>
      <c r="C3231" s="126" t="s">
        <v>14210</v>
      </c>
      <c r="D3231" s="134" t="s">
        <v>1007</v>
      </c>
      <c r="E3231" s="135">
        <v>28.4</v>
      </c>
      <c r="F3231" s="136">
        <v>0.1169</v>
      </c>
      <c r="G3231" s="135">
        <v>29.94</v>
      </c>
      <c r="H3231" s="136">
        <v>0</v>
      </c>
    </row>
    <row r="3232" spans="1:8" x14ac:dyDescent="0.25">
      <c r="A3232" s="133" t="s">
        <v>7790</v>
      </c>
      <c r="B3232" s="134">
        <v>101265</v>
      </c>
      <c r="C3232" s="126" t="s">
        <v>14211</v>
      </c>
      <c r="D3232" s="134" t="s">
        <v>1007</v>
      </c>
      <c r="E3232" s="135">
        <v>31.24</v>
      </c>
      <c r="F3232" s="136">
        <v>0.34960000000000002</v>
      </c>
      <c r="G3232" s="135">
        <v>33.24</v>
      </c>
      <c r="H3232" s="136">
        <v>0</v>
      </c>
    </row>
    <row r="3233" spans="1:8" x14ac:dyDescent="0.25">
      <c r="A3233" s="133" t="s">
        <v>7790</v>
      </c>
      <c r="B3233" s="134">
        <v>101255</v>
      </c>
      <c r="C3233" s="126" t="s">
        <v>14212</v>
      </c>
      <c r="D3233" s="134" t="s">
        <v>1007</v>
      </c>
      <c r="E3233" s="135">
        <v>11.22</v>
      </c>
      <c r="F3233" s="136">
        <v>0.2843</v>
      </c>
      <c r="G3233" s="135">
        <v>12.08</v>
      </c>
      <c r="H3233" s="136">
        <v>0</v>
      </c>
    </row>
    <row r="3234" spans="1:8" x14ac:dyDescent="0.25">
      <c r="A3234" s="133" t="s">
        <v>7790</v>
      </c>
      <c r="B3234" s="134">
        <v>101261</v>
      </c>
      <c r="C3234" s="126" t="s">
        <v>14213</v>
      </c>
      <c r="D3234" s="134" t="s">
        <v>1007</v>
      </c>
      <c r="E3234" s="135">
        <v>18.52</v>
      </c>
      <c r="F3234" s="136">
        <v>0.33260000000000001</v>
      </c>
      <c r="G3234" s="135">
        <v>19.87</v>
      </c>
      <c r="H3234" s="136">
        <v>0</v>
      </c>
    </row>
    <row r="3235" spans="1:8" x14ac:dyDescent="0.25">
      <c r="A3235" s="133" t="s">
        <v>7790</v>
      </c>
      <c r="B3235" s="134">
        <v>101262</v>
      </c>
      <c r="C3235" s="126" t="s">
        <v>14214</v>
      </c>
      <c r="D3235" s="134" t="s">
        <v>1007</v>
      </c>
      <c r="E3235" s="135">
        <v>19.559999999999999</v>
      </c>
      <c r="F3235" s="136">
        <v>0.32919999999999999</v>
      </c>
      <c r="G3235" s="135">
        <v>20.91</v>
      </c>
      <c r="H3235" s="136">
        <v>0</v>
      </c>
    </row>
    <row r="3236" spans="1:8" x14ac:dyDescent="0.25">
      <c r="A3236" s="133" t="s">
        <v>7790</v>
      </c>
      <c r="B3236" s="134">
        <v>101263</v>
      </c>
      <c r="C3236" s="126" t="s">
        <v>14215</v>
      </c>
      <c r="D3236" s="134" t="s">
        <v>1007</v>
      </c>
      <c r="E3236" s="135">
        <v>22.62</v>
      </c>
      <c r="F3236" s="136">
        <v>0.33600000000000002</v>
      </c>
      <c r="G3236" s="135">
        <v>24.13</v>
      </c>
      <c r="H3236" s="136">
        <v>0</v>
      </c>
    </row>
    <row r="3237" spans="1:8" x14ac:dyDescent="0.25">
      <c r="A3237" s="133" t="s">
        <v>7790</v>
      </c>
      <c r="B3237" s="134">
        <v>101264</v>
      </c>
      <c r="C3237" s="126" t="s">
        <v>14216</v>
      </c>
      <c r="D3237" s="134" t="s">
        <v>1007</v>
      </c>
      <c r="E3237" s="135">
        <v>25.07</v>
      </c>
      <c r="F3237" s="136">
        <v>0.34260000000000002</v>
      </c>
      <c r="G3237" s="135">
        <v>26.74</v>
      </c>
      <c r="H3237" s="136">
        <v>0</v>
      </c>
    </row>
    <row r="3238" spans="1:8" x14ac:dyDescent="0.25">
      <c r="A3238" s="133" t="s">
        <v>7790</v>
      </c>
      <c r="B3238" s="134">
        <v>101230</v>
      </c>
      <c r="C3238" s="126" t="s">
        <v>5141</v>
      </c>
      <c r="D3238" s="134" t="s">
        <v>1007</v>
      </c>
      <c r="E3238" s="135">
        <v>11.05</v>
      </c>
      <c r="F3238" s="136">
        <v>0.1032</v>
      </c>
      <c r="G3238" s="135">
        <v>11.85</v>
      </c>
      <c r="H3238" s="136">
        <v>0</v>
      </c>
    </row>
    <row r="3239" spans="1:8" x14ac:dyDescent="0.25">
      <c r="A3239" s="133" t="s">
        <v>7790</v>
      </c>
      <c r="B3239" s="134">
        <v>101231</v>
      </c>
      <c r="C3239" s="126" t="s">
        <v>5142</v>
      </c>
      <c r="D3239" s="134" t="s">
        <v>1007</v>
      </c>
      <c r="E3239" s="135">
        <v>10.52</v>
      </c>
      <c r="F3239" s="136">
        <v>0.11409999999999999</v>
      </c>
      <c r="G3239" s="135">
        <v>11.28</v>
      </c>
      <c r="H3239" s="136">
        <v>0</v>
      </c>
    </row>
    <row r="3240" spans="1:8" x14ac:dyDescent="0.25">
      <c r="A3240" s="133" t="s">
        <v>7790</v>
      </c>
      <c r="B3240" s="134">
        <v>101272</v>
      </c>
      <c r="C3240" s="126" t="s">
        <v>5171</v>
      </c>
      <c r="D3240" s="134" t="s">
        <v>1007</v>
      </c>
      <c r="E3240" s="135">
        <v>31.7</v>
      </c>
      <c r="F3240" s="136">
        <v>0.3574</v>
      </c>
      <c r="G3240" s="135">
        <v>33.840000000000003</v>
      </c>
      <c r="H3240" s="136">
        <v>0</v>
      </c>
    </row>
    <row r="3241" spans="1:8" x14ac:dyDescent="0.25">
      <c r="A3241" s="133" t="s">
        <v>7790</v>
      </c>
      <c r="B3241" s="134">
        <v>101266</v>
      </c>
      <c r="C3241" s="126" t="s">
        <v>5165</v>
      </c>
      <c r="D3241" s="134" t="s">
        <v>1007</v>
      </c>
      <c r="E3241" s="135">
        <v>11.26</v>
      </c>
      <c r="F3241" s="136">
        <v>0.29749999999999999</v>
      </c>
      <c r="G3241" s="135">
        <v>12.19</v>
      </c>
      <c r="H3241" s="136">
        <v>0</v>
      </c>
    </row>
    <row r="3242" spans="1:8" x14ac:dyDescent="0.25">
      <c r="A3242" s="133" t="s">
        <v>7790</v>
      </c>
      <c r="B3242" s="134">
        <v>101239</v>
      </c>
      <c r="C3242" s="126" t="s">
        <v>5150</v>
      </c>
      <c r="D3242" s="134" t="s">
        <v>1007</v>
      </c>
      <c r="E3242" s="135">
        <v>15.1</v>
      </c>
      <c r="F3242" s="136">
        <v>0.1172</v>
      </c>
      <c r="G3242" s="135">
        <v>16.010000000000002</v>
      </c>
      <c r="H3242" s="136">
        <v>0</v>
      </c>
    </row>
    <row r="3243" spans="1:8" x14ac:dyDescent="0.25">
      <c r="A3243" s="133" t="s">
        <v>7790</v>
      </c>
      <c r="B3243" s="134">
        <v>101240</v>
      </c>
      <c r="C3243" s="126" t="s">
        <v>5151</v>
      </c>
      <c r="D3243" s="134" t="s">
        <v>1007</v>
      </c>
      <c r="E3243" s="135">
        <v>15.95</v>
      </c>
      <c r="F3243" s="136">
        <v>0.1154</v>
      </c>
      <c r="G3243" s="135">
        <v>16.850000000000001</v>
      </c>
      <c r="H3243" s="136">
        <v>0</v>
      </c>
    </row>
    <row r="3244" spans="1:8" x14ac:dyDescent="0.25">
      <c r="A3244" s="133" t="s">
        <v>7790</v>
      </c>
      <c r="B3244" s="134">
        <v>101268</v>
      </c>
      <c r="C3244" s="126" t="s">
        <v>5167</v>
      </c>
      <c r="D3244" s="134" t="s">
        <v>1007</v>
      </c>
      <c r="E3244" s="135">
        <v>17.760000000000002</v>
      </c>
      <c r="F3244" s="136">
        <v>0.3271</v>
      </c>
      <c r="G3244" s="135">
        <v>19.04</v>
      </c>
      <c r="H3244" s="136">
        <v>0</v>
      </c>
    </row>
    <row r="3245" spans="1:8" x14ac:dyDescent="0.25">
      <c r="A3245" s="133" t="s">
        <v>7790</v>
      </c>
      <c r="B3245" s="134">
        <v>101234</v>
      </c>
      <c r="C3245" s="126" t="s">
        <v>5145</v>
      </c>
      <c r="D3245" s="134" t="s">
        <v>1007</v>
      </c>
      <c r="E3245" s="135">
        <v>17.2</v>
      </c>
      <c r="F3245" s="136">
        <v>0.1128</v>
      </c>
      <c r="G3245" s="135">
        <v>18.3</v>
      </c>
      <c r="H3245" s="136">
        <v>0</v>
      </c>
    </row>
    <row r="3246" spans="1:8" x14ac:dyDescent="0.25">
      <c r="A3246" s="133" t="s">
        <v>7790</v>
      </c>
      <c r="B3246" s="134">
        <v>101235</v>
      </c>
      <c r="C3246" s="126" t="s">
        <v>5146</v>
      </c>
      <c r="D3246" s="134" t="s">
        <v>1007</v>
      </c>
      <c r="E3246" s="135">
        <v>18.12</v>
      </c>
      <c r="F3246" s="136">
        <v>0.1115</v>
      </c>
      <c r="G3246" s="135">
        <v>19.21</v>
      </c>
      <c r="H3246" s="136">
        <v>0</v>
      </c>
    </row>
    <row r="3247" spans="1:8" x14ac:dyDescent="0.25">
      <c r="A3247" s="133" t="s">
        <v>7790</v>
      </c>
      <c r="B3247" s="134">
        <v>101241</v>
      </c>
      <c r="C3247" s="126" t="s">
        <v>5152</v>
      </c>
      <c r="D3247" s="134" t="s">
        <v>1007</v>
      </c>
      <c r="E3247" s="135">
        <v>18.64</v>
      </c>
      <c r="F3247" s="136">
        <v>0.1207</v>
      </c>
      <c r="G3247" s="135">
        <v>19.690000000000001</v>
      </c>
      <c r="H3247" s="136">
        <v>0</v>
      </c>
    </row>
    <row r="3248" spans="1:8" x14ac:dyDescent="0.25">
      <c r="A3248" s="133" t="s">
        <v>7790</v>
      </c>
      <c r="B3248" s="134">
        <v>101269</v>
      </c>
      <c r="C3248" s="126" t="s">
        <v>5168</v>
      </c>
      <c r="D3248" s="134" t="s">
        <v>1007</v>
      </c>
      <c r="E3248" s="135">
        <v>19.77</v>
      </c>
      <c r="F3248" s="136">
        <v>0.33889999999999998</v>
      </c>
      <c r="G3248" s="135">
        <v>21.21</v>
      </c>
      <c r="H3248" s="136">
        <v>0</v>
      </c>
    </row>
    <row r="3249" spans="1:8" x14ac:dyDescent="0.25">
      <c r="A3249" s="133" t="s">
        <v>7790</v>
      </c>
      <c r="B3249" s="134">
        <v>101236</v>
      </c>
      <c r="C3249" s="126" t="s">
        <v>5147</v>
      </c>
      <c r="D3249" s="134" t="s">
        <v>1007</v>
      </c>
      <c r="E3249" s="135">
        <v>21.1</v>
      </c>
      <c r="F3249" s="136">
        <v>0.1142</v>
      </c>
      <c r="G3249" s="135">
        <v>22.35</v>
      </c>
      <c r="H3249" s="136">
        <v>0</v>
      </c>
    </row>
    <row r="3250" spans="1:8" x14ac:dyDescent="0.25">
      <c r="A3250" s="133" t="s">
        <v>7790</v>
      </c>
      <c r="B3250" s="134">
        <v>101237</v>
      </c>
      <c r="C3250" s="126" t="s">
        <v>5148</v>
      </c>
      <c r="D3250" s="134" t="s">
        <v>1007</v>
      </c>
      <c r="E3250" s="135">
        <v>22.48</v>
      </c>
      <c r="F3250" s="136">
        <v>0.1125</v>
      </c>
      <c r="G3250" s="135">
        <v>23.74</v>
      </c>
      <c r="H3250" s="136">
        <v>0</v>
      </c>
    </row>
    <row r="3251" spans="1:8" x14ac:dyDescent="0.25">
      <c r="A3251" s="133" t="s">
        <v>7790</v>
      </c>
      <c r="B3251" s="134">
        <v>101242</v>
      </c>
      <c r="C3251" s="126" t="s">
        <v>5153</v>
      </c>
      <c r="D3251" s="134" t="s">
        <v>1007</v>
      </c>
      <c r="E3251" s="135">
        <v>20.84</v>
      </c>
      <c r="F3251" s="136">
        <v>0.12479999999999999</v>
      </c>
      <c r="G3251" s="135">
        <v>22.02</v>
      </c>
      <c r="H3251" s="136">
        <v>0</v>
      </c>
    </row>
    <row r="3252" spans="1:8" x14ac:dyDescent="0.25">
      <c r="A3252" s="133" t="s">
        <v>7790</v>
      </c>
      <c r="B3252" s="134">
        <v>101270</v>
      </c>
      <c r="C3252" s="126" t="s">
        <v>5169</v>
      </c>
      <c r="D3252" s="134" t="s">
        <v>1007</v>
      </c>
      <c r="E3252" s="135">
        <v>22.9</v>
      </c>
      <c r="F3252" s="136">
        <v>0.34499999999999997</v>
      </c>
      <c r="G3252" s="135">
        <v>24.52</v>
      </c>
      <c r="H3252" s="136">
        <v>0</v>
      </c>
    </row>
    <row r="3253" spans="1:8" x14ac:dyDescent="0.25">
      <c r="A3253" s="133" t="s">
        <v>7790</v>
      </c>
      <c r="B3253" s="134">
        <v>101243</v>
      </c>
      <c r="C3253" s="126" t="s">
        <v>5154</v>
      </c>
      <c r="D3253" s="134" t="s">
        <v>1007</v>
      </c>
      <c r="E3253" s="135">
        <v>25.27</v>
      </c>
      <c r="F3253" s="136">
        <v>0.12470000000000001</v>
      </c>
      <c r="G3253" s="135">
        <v>26.6</v>
      </c>
      <c r="H3253" s="136">
        <v>0</v>
      </c>
    </row>
    <row r="3254" spans="1:8" x14ac:dyDescent="0.25">
      <c r="A3254" s="133" t="s">
        <v>7790</v>
      </c>
      <c r="B3254" s="134">
        <v>101271</v>
      </c>
      <c r="C3254" s="126" t="s">
        <v>5170</v>
      </c>
      <c r="D3254" s="134" t="s">
        <v>1007</v>
      </c>
      <c r="E3254" s="135">
        <v>25.41</v>
      </c>
      <c r="F3254" s="136">
        <v>0.35099999999999998</v>
      </c>
      <c r="G3254" s="135">
        <v>27.19</v>
      </c>
      <c r="H3254" s="136">
        <v>0</v>
      </c>
    </row>
    <row r="3255" spans="1:8" x14ac:dyDescent="0.25">
      <c r="A3255" s="133" t="s">
        <v>7790</v>
      </c>
      <c r="B3255" s="134">
        <v>101238</v>
      </c>
      <c r="C3255" s="126" t="s">
        <v>5149</v>
      </c>
      <c r="D3255" s="134" t="s">
        <v>1007</v>
      </c>
      <c r="E3255" s="135">
        <v>28.45</v>
      </c>
      <c r="F3255" s="136">
        <v>0.1163</v>
      </c>
      <c r="G3255" s="135">
        <v>30</v>
      </c>
      <c r="H3255" s="136">
        <v>0</v>
      </c>
    </row>
    <row r="3256" spans="1:8" x14ac:dyDescent="0.25">
      <c r="A3256" s="133" t="s">
        <v>7790</v>
      </c>
      <c r="B3256" s="134">
        <v>101232</v>
      </c>
      <c r="C3256" s="126" t="s">
        <v>5143</v>
      </c>
      <c r="D3256" s="134" t="s">
        <v>1007</v>
      </c>
      <c r="E3256" s="135">
        <v>9.4600000000000009</v>
      </c>
      <c r="F3256" s="136">
        <v>9.8299999999999998E-2</v>
      </c>
      <c r="G3256" s="135">
        <v>10.08</v>
      </c>
      <c r="H3256" s="136">
        <v>0</v>
      </c>
    </row>
    <row r="3257" spans="1:8" x14ac:dyDescent="0.25">
      <c r="A3257" s="133" t="s">
        <v>7790</v>
      </c>
      <c r="B3257" s="134">
        <v>101233</v>
      </c>
      <c r="C3257" s="126" t="s">
        <v>5144</v>
      </c>
      <c r="D3257" s="134" t="s">
        <v>1007</v>
      </c>
      <c r="E3257" s="135">
        <v>8.74</v>
      </c>
      <c r="F3257" s="136">
        <v>0.1076</v>
      </c>
      <c r="G3257" s="135">
        <v>9.31</v>
      </c>
      <c r="H3257" s="136">
        <v>0</v>
      </c>
    </row>
    <row r="3258" spans="1:8" x14ac:dyDescent="0.25">
      <c r="A3258" s="133" t="s">
        <v>7790</v>
      </c>
      <c r="B3258" s="134">
        <v>101248</v>
      </c>
      <c r="C3258" s="126" t="s">
        <v>5159</v>
      </c>
      <c r="D3258" s="134" t="s">
        <v>1007</v>
      </c>
      <c r="E3258" s="135">
        <v>27.2</v>
      </c>
      <c r="F3258" s="136">
        <v>0.1169</v>
      </c>
      <c r="G3258" s="135">
        <v>28.61</v>
      </c>
      <c r="H3258" s="136">
        <v>0</v>
      </c>
    </row>
    <row r="3259" spans="1:8" x14ac:dyDescent="0.25">
      <c r="A3259" s="133" t="s">
        <v>7790</v>
      </c>
      <c r="B3259" s="134">
        <v>101277</v>
      </c>
      <c r="C3259" s="126" t="s">
        <v>5176</v>
      </c>
      <c r="D3259" s="134" t="s">
        <v>1007</v>
      </c>
      <c r="E3259" s="135">
        <v>30.72</v>
      </c>
      <c r="F3259" s="136">
        <v>0.3574</v>
      </c>
      <c r="G3259" s="135">
        <v>32.700000000000003</v>
      </c>
      <c r="H3259" s="136">
        <v>0</v>
      </c>
    </row>
    <row r="3260" spans="1:8" x14ac:dyDescent="0.25">
      <c r="A3260" s="133" t="s">
        <v>7790</v>
      </c>
      <c r="B3260" s="134">
        <v>101267</v>
      </c>
      <c r="C3260" s="126" t="s">
        <v>5166</v>
      </c>
      <c r="D3260" s="134" t="s">
        <v>1007</v>
      </c>
      <c r="E3260" s="135">
        <v>10.85</v>
      </c>
      <c r="F3260" s="136">
        <v>0.30880000000000002</v>
      </c>
      <c r="G3260" s="135">
        <v>11.71</v>
      </c>
      <c r="H3260" s="136">
        <v>0</v>
      </c>
    </row>
    <row r="3261" spans="1:8" x14ac:dyDescent="0.25">
      <c r="A3261" s="133" t="s">
        <v>7790</v>
      </c>
      <c r="B3261" s="134">
        <v>101249</v>
      </c>
      <c r="C3261" s="126" t="s">
        <v>5160</v>
      </c>
      <c r="D3261" s="134" t="s">
        <v>1007</v>
      </c>
      <c r="E3261" s="135">
        <v>13.84</v>
      </c>
      <c r="F3261" s="136">
        <v>0.1178</v>
      </c>
      <c r="G3261" s="135">
        <v>14.61</v>
      </c>
      <c r="H3261" s="136">
        <v>0</v>
      </c>
    </row>
    <row r="3262" spans="1:8" x14ac:dyDescent="0.25">
      <c r="A3262" s="133" t="s">
        <v>7790</v>
      </c>
      <c r="B3262" s="134">
        <v>101273</v>
      </c>
      <c r="C3262" s="126" t="s">
        <v>5172</v>
      </c>
      <c r="D3262" s="134" t="s">
        <v>1007</v>
      </c>
      <c r="E3262" s="135">
        <v>17</v>
      </c>
      <c r="F3262" s="136">
        <v>0.32819999999999999</v>
      </c>
      <c r="G3262" s="135">
        <v>18.149999999999999</v>
      </c>
      <c r="H3262" s="136">
        <v>0</v>
      </c>
    </row>
    <row r="3263" spans="1:8" x14ac:dyDescent="0.25">
      <c r="A3263" s="133" t="s">
        <v>7790</v>
      </c>
      <c r="B3263" s="134">
        <v>101245</v>
      </c>
      <c r="C3263" s="126" t="s">
        <v>5156</v>
      </c>
      <c r="D3263" s="134" t="s">
        <v>1007</v>
      </c>
      <c r="E3263" s="135">
        <v>16.829999999999998</v>
      </c>
      <c r="F3263" s="136">
        <v>0.11169999999999999</v>
      </c>
      <c r="G3263" s="135">
        <v>17.79</v>
      </c>
      <c r="H3263" s="136">
        <v>0</v>
      </c>
    </row>
    <row r="3264" spans="1:8" x14ac:dyDescent="0.25">
      <c r="A3264" s="133" t="s">
        <v>7790</v>
      </c>
      <c r="B3264" s="134">
        <v>101250</v>
      </c>
      <c r="C3264" s="126" t="s">
        <v>5161</v>
      </c>
      <c r="D3264" s="134" t="s">
        <v>1007</v>
      </c>
      <c r="E3264" s="135">
        <v>15.37</v>
      </c>
      <c r="F3264" s="136">
        <v>0.123</v>
      </c>
      <c r="G3264" s="135">
        <v>16.25</v>
      </c>
      <c r="H3264" s="136">
        <v>0</v>
      </c>
    </row>
    <row r="3265" spans="1:8" x14ac:dyDescent="0.25">
      <c r="A3265" s="133" t="s">
        <v>7790</v>
      </c>
      <c r="B3265" s="134">
        <v>101251</v>
      </c>
      <c r="C3265" s="126" t="s">
        <v>5162</v>
      </c>
      <c r="D3265" s="134" t="s">
        <v>1007</v>
      </c>
      <c r="E3265" s="135">
        <v>17.5</v>
      </c>
      <c r="F3265" s="136">
        <v>0.1166</v>
      </c>
      <c r="G3265" s="135">
        <v>18.46</v>
      </c>
      <c r="H3265" s="136">
        <v>0</v>
      </c>
    </row>
    <row r="3266" spans="1:8" x14ac:dyDescent="0.25">
      <c r="A3266" s="133" t="s">
        <v>7790</v>
      </c>
      <c r="B3266" s="134">
        <v>101274</v>
      </c>
      <c r="C3266" s="126" t="s">
        <v>5173</v>
      </c>
      <c r="D3266" s="134" t="s">
        <v>1007</v>
      </c>
      <c r="E3266" s="135">
        <v>18.79</v>
      </c>
      <c r="F3266" s="136">
        <v>0.33739999999999998</v>
      </c>
      <c r="G3266" s="135">
        <v>20.07</v>
      </c>
      <c r="H3266" s="136">
        <v>0</v>
      </c>
    </row>
    <row r="3267" spans="1:8" x14ac:dyDescent="0.25">
      <c r="A3267" s="133" t="s">
        <v>7790</v>
      </c>
      <c r="B3267" s="134">
        <v>101246</v>
      </c>
      <c r="C3267" s="126" t="s">
        <v>5157</v>
      </c>
      <c r="D3267" s="134" t="s">
        <v>1007</v>
      </c>
      <c r="E3267" s="135">
        <v>19.57</v>
      </c>
      <c r="F3267" s="136">
        <v>0.1129</v>
      </c>
      <c r="G3267" s="135">
        <v>20.64</v>
      </c>
      <c r="H3267" s="136">
        <v>0</v>
      </c>
    </row>
    <row r="3268" spans="1:8" x14ac:dyDescent="0.25">
      <c r="A3268" s="133" t="s">
        <v>7790</v>
      </c>
      <c r="B3268" s="134">
        <v>101252</v>
      </c>
      <c r="C3268" s="126" t="s">
        <v>5163</v>
      </c>
      <c r="D3268" s="134" t="s">
        <v>1007</v>
      </c>
      <c r="E3268" s="135">
        <v>19</v>
      </c>
      <c r="F3268" s="136">
        <v>0.1221</v>
      </c>
      <c r="G3268" s="135">
        <v>19.98</v>
      </c>
      <c r="H3268" s="136">
        <v>0</v>
      </c>
    </row>
    <row r="3269" spans="1:8" x14ac:dyDescent="0.25">
      <c r="A3269" s="133" t="s">
        <v>7790</v>
      </c>
      <c r="B3269" s="134">
        <v>101275</v>
      </c>
      <c r="C3269" s="126" t="s">
        <v>5174</v>
      </c>
      <c r="D3269" s="134" t="s">
        <v>1007</v>
      </c>
      <c r="E3269" s="135">
        <v>21.76</v>
      </c>
      <c r="F3269" s="136">
        <v>0.34150000000000003</v>
      </c>
      <c r="G3269" s="135">
        <v>23.19</v>
      </c>
      <c r="H3269" s="136">
        <v>0</v>
      </c>
    </row>
    <row r="3270" spans="1:8" x14ac:dyDescent="0.25">
      <c r="A3270" s="133" t="s">
        <v>7790</v>
      </c>
      <c r="B3270" s="134">
        <v>101247</v>
      </c>
      <c r="C3270" s="126" t="s">
        <v>5158</v>
      </c>
      <c r="D3270" s="134" t="s">
        <v>1007</v>
      </c>
      <c r="E3270" s="135">
        <v>21.73</v>
      </c>
      <c r="F3270" s="136">
        <v>0.11550000000000001</v>
      </c>
      <c r="G3270" s="135">
        <v>22.91</v>
      </c>
      <c r="H3270" s="136">
        <v>0</v>
      </c>
    </row>
    <row r="3271" spans="1:8" x14ac:dyDescent="0.25">
      <c r="A3271" s="133" t="s">
        <v>7790</v>
      </c>
      <c r="B3271" s="134">
        <v>101276</v>
      </c>
      <c r="C3271" s="126" t="s">
        <v>5175</v>
      </c>
      <c r="D3271" s="134" t="s">
        <v>1007</v>
      </c>
      <c r="E3271" s="135">
        <v>24.04</v>
      </c>
      <c r="F3271" s="136">
        <v>0.34649999999999997</v>
      </c>
      <c r="G3271" s="135">
        <v>25.61</v>
      </c>
      <c r="H3271" s="136">
        <v>0</v>
      </c>
    </row>
    <row r="3272" spans="1:8" x14ac:dyDescent="0.25">
      <c r="A3272" s="133" t="s">
        <v>7790</v>
      </c>
      <c r="B3272" s="134">
        <v>101253</v>
      </c>
      <c r="C3272" s="126" t="s">
        <v>5164</v>
      </c>
      <c r="D3272" s="134" t="s">
        <v>1007</v>
      </c>
      <c r="E3272" s="135">
        <v>23.94</v>
      </c>
      <c r="F3272" s="136">
        <v>0.12529999999999999</v>
      </c>
      <c r="G3272" s="135">
        <v>25.14</v>
      </c>
      <c r="H3272" s="136">
        <v>0</v>
      </c>
    </row>
    <row r="3273" spans="1:8" x14ac:dyDescent="0.25">
      <c r="A3273" s="133" t="s">
        <v>7790</v>
      </c>
      <c r="B3273" s="134">
        <v>101244</v>
      </c>
      <c r="C3273" s="126" t="s">
        <v>5155</v>
      </c>
      <c r="D3273" s="134" t="s">
        <v>1007</v>
      </c>
      <c r="E3273" s="135">
        <v>15.92</v>
      </c>
      <c r="F3273" s="136">
        <v>0.11310000000000001</v>
      </c>
      <c r="G3273" s="135">
        <v>16.86</v>
      </c>
      <c r="H3273" s="136">
        <v>0</v>
      </c>
    </row>
    <row r="3274" spans="1:8" x14ac:dyDescent="0.25">
      <c r="A3274" s="133" t="s">
        <v>7791</v>
      </c>
      <c r="B3274" s="134">
        <v>93358</v>
      </c>
      <c r="C3274" s="126" t="s">
        <v>6607</v>
      </c>
      <c r="D3274" s="134" t="s">
        <v>1007</v>
      </c>
      <c r="E3274" s="135">
        <v>82.24</v>
      </c>
      <c r="F3274" s="136">
        <v>0</v>
      </c>
      <c r="G3274" s="135">
        <v>121.6</v>
      </c>
      <c r="H3274" s="136">
        <v>0</v>
      </c>
    </row>
    <row r="3275" spans="1:8" x14ac:dyDescent="0.25">
      <c r="A3275" s="133" t="s">
        <v>7791</v>
      </c>
      <c r="B3275" s="134">
        <v>90082</v>
      </c>
      <c r="C3275" s="126" t="s">
        <v>6589</v>
      </c>
      <c r="D3275" s="134" t="s">
        <v>1007</v>
      </c>
      <c r="E3275" s="135">
        <v>9.39</v>
      </c>
      <c r="F3275" s="136">
        <v>0</v>
      </c>
      <c r="G3275" s="135">
        <v>10.95</v>
      </c>
      <c r="H3275" s="136">
        <v>0</v>
      </c>
    </row>
    <row r="3276" spans="1:8" x14ac:dyDescent="0.25">
      <c r="A3276" s="133" t="s">
        <v>7791</v>
      </c>
      <c r="B3276" s="134">
        <v>90091</v>
      </c>
      <c r="C3276" s="126" t="s">
        <v>6594</v>
      </c>
      <c r="D3276" s="134" t="s">
        <v>1007</v>
      </c>
      <c r="E3276" s="135">
        <v>5.92</v>
      </c>
      <c r="F3276" s="136">
        <v>0</v>
      </c>
      <c r="G3276" s="135">
        <v>6.9</v>
      </c>
      <c r="H3276" s="136">
        <v>0</v>
      </c>
    </row>
    <row r="3277" spans="1:8" x14ac:dyDescent="0.25">
      <c r="A3277" s="133" t="s">
        <v>7791</v>
      </c>
      <c r="B3277" s="134">
        <v>102307</v>
      </c>
      <c r="C3277" s="126" t="s">
        <v>6639</v>
      </c>
      <c r="D3277" s="134" t="s">
        <v>1007</v>
      </c>
      <c r="E3277" s="135">
        <v>11.76</v>
      </c>
      <c r="F3277" s="136">
        <v>0</v>
      </c>
      <c r="G3277" s="135">
        <v>13.68</v>
      </c>
      <c r="H3277" s="136">
        <v>0</v>
      </c>
    </row>
    <row r="3278" spans="1:8" x14ac:dyDescent="0.25">
      <c r="A3278" s="133" t="s">
        <v>7791</v>
      </c>
      <c r="B3278" s="134">
        <v>102315</v>
      </c>
      <c r="C3278" s="126" t="s">
        <v>6647</v>
      </c>
      <c r="D3278" s="134" t="s">
        <v>1007</v>
      </c>
      <c r="E3278" s="135">
        <v>7.4</v>
      </c>
      <c r="F3278" s="136">
        <v>0</v>
      </c>
      <c r="G3278" s="135">
        <v>8.6199999999999992</v>
      </c>
      <c r="H3278" s="136">
        <v>0</v>
      </c>
    </row>
    <row r="3279" spans="1:8" x14ac:dyDescent="0.25">
      <c r="A3279" s="133" t="s">
        <v>7791</v>
      </c>
      <c r="B3279" s="134">
        <v>102283</v>
      </c>
      <c r="C3279" s="126" t="s">
        <v>6615</v>
      </c>
      <c r="D3279" s="134" t="s">
        <v>1007</v>
      </c>
      <c r="E3279" s="135">
        <v>12.3</v>
      </c>
      <c r="F3279" s="136">
        <v>0</v>
      </c>
      <c r="G3279" s="135">
        <v>14.33</v>
      </c>
      <c r="H3279" s="136">
        <v>0</v>
      </c>
    </row>
    <row r="3280" spans="1:8" x14ac:dyDescent="0.25">
      <c r="A3280" s="133" t="s">
        <v>7791</v>
      </c>
      <c r="B3280" s="134">
        <v>102291</v>
      </c>
      <c r="C3280" s="126" t="s">
        <v>6623</v>
      </c>
      <c r="D3280" s="134" t="s">
        <v>1007</v>
      </c>
      <c r="E3280" s="135">
        <v>7.75</v>
      </c>
      <c r="F3280" s="136">
        <v>0</v>
      </c>
      <c r="G3280" s="135">
        <v>9.02</v>
      </c>
      <c r="H3280" s="136">
        <v>0</v>
      </c>
    </row>
    <row r="3281" spans="1:8" x14ac:dyDescent="0.25">
      <c r="A3281" s="133" t="s">
        <v>7791</v>
      </c>
      <c r="B3281" s="134">
        <v>102276</v>
      </c>
      <c r="C3281" s="126" t="s">
        <v>6608</v>
      </c>
      <c r="D3281" s="134" t="s">
        <v>1007</v>
      </c>
      <c r="E3281" s="135">
        <v>10.58</v>
      </c>
      <c r="F3281" s="136">
        <v>0</v>
      </c>
      <c r="G3281" s="135">
        <v>12.32</v>
      </c>
      <c r="H3281" s="136">
        <v>0</v>
      </c>
    </row>
    <row r="3282" spans="1:8" x14ac:dyDescent="0.25">
      <c r="A3282" s="133" t="s">
        <v>7791</v>
      </c>
      <c r="B3282" s="134">
        <v>102306</v>
      </c>
      <c r="C3282" s="126" t="s">
        <v>6638</v>
      </c>
      <c r="D3282" s="134" t="s">
        <v>1007</v>
      </c>
      <c r="E3282" s="135">
        <v>13.23</v>
      </c>
      <c r="F3282" s="136">
        <v>0</v>
      </c>
      <c r="G3282" s="135">
        <v>15.42</v>
      </c>
      <c r="H3282" s="136">
        <v>0</v>
      </c>
    </row>
    <row r="3283" spans="1:8" x14ac:dyDescent="0.25">
      <c r="A3283" s="133" t="s">
        <v>7791</v>
      </c>
      <c r="B3283" s="134">
        <v>102279</v>
      </c>
      <c r="C3283" s="126" t="s">
        <v>6611</v>
      </c>
      <c r="D3283" s="134" t="s">
        <v>1007</v>
      </c>
      <c r="E3283" s="135">
        <v>6.66</v>
      </c>
      <c r="F3283" s="136">
        <v>0</v>
      </c>
      <c r="G3283" s="135">
        <v>7.77</v>
      </c>
      <c r="H3283" s="136">
        <v>0</v>
      </c>
    </row>
    <row r="3284" spans="1:8" x14ac:dyDescent="0.25">
      <c r="A3284" s="133" t="s">
        <v>7791</v>
      </c>
      <c r="B3284" s="134">
        <v>102282</v>
      </c>
      <c r="C3284" s="126" t="s">
        <v>6614</v>
      </c>
      <c r="D3284" s="134" t="s">
        <v>1007</v>
      </c>
      <c r="E3284" s="135">
        <v>13.84</v>
      </c>
      <c r="F3284" s="136">
        <v>0</v>
      </c>
      <c r="G3284" s="135">
        <v>16.12</v>
      </c>
      <c r="H3284" s="136">
        <v>0</v>
      </c>
    </row>
    <row r="3285" spans="1:8" x14ac:dyDescent="0.25">
      <c r="A3285" s="133" t="s">
        <v>7791</v>
      </c>
      <c r="B3285" s="134">
        <v>102290</v>
      </c>
      <c r="C3285" s="126" t="s">
        <v>6622</v>
      </c>
      <c r="D3285" s="134" t="s">
        <v>1007</v>
      </c>
      <c r="E3285" s="135">
        <v>8.7100000000000009</v>
      </c>
      <c r="F3285" s="136">
        <v>0</v>
      </c>
      <c r="G3285" s="135">
        <v>10.16</v>
      </c>
      <c r="H3285" s="136">
        <v>0</v>
      </c>
    </row>
    <row r="3286" spans="1:8" x14ac:dyDescent="0.25">
      <c r="A3286" s="133" t="s">
        <v>7791</v>
      </c>
      <c r="B3286" s="134">
        <v>90100</v>
      </c>
      <c r="C3286" s="126" t="s">
        <v>6600</v>
      </c>
      <c r="D3286" s="134" t="s">
        <v>1007</v>
      </c>
      <c r="E3286" s="135">
        <v>12.78</v>
      </c>
      <c r="F3286" s="136">
        <v>0</v>
      </c>
      <c r="G3286" s="135">
        <v>15.47</v>
      </c>
      <c r="H3286" s="136">
        <v>0</v>
      </c>
    </row>
    <row r="3287" spans="1:8" x14ac:dyDescent="0.25">
      <c r="A3287" s="133" t="s">
        <v>7791</v>
      </c>
      <c r="B3287" s="134">
        <v>102323</v>
      </c>
      <c r="C3287" s="126" t="s">
        <v>6655</v>
      </c>
      <c r="D3287" s="134" t="s">
        <v>1007</v>
      </c>
      <c r="E3287" s="135">
        <v>15.98</v>
      </c>
      <c r="F3287" s="136">
        <v>0</v>
      </c>
      <c r="G3287" s="135">
        <v>19.350000000000001</v>
      </c>
      <c r="H3287" s="136">
        <v>0</v>
      </c>
    </row>
    <row r="3288" spans="1:8" x14ac:dyDescent="0.25">
      <c r="A3288" s="133" t="s">
        <v>7791</v>
      </c>
      <c r="B3288" s="134">
        <v>102327</v>
      </c>
      <c r="C3288" s="126" t="s">
        <v>6659</v>
      </c>
      <c r="D3288" s="134" t="s">
        <v>1007</v>
      </c>
      <c r="E3288" s="135">
        <v>10.07</v>
      </c>
      <c r="F3288" s="136">
        <v>0</v>
      </c>
      <c r="G3288" s="135">
        <v>12.18</v>
      </c>
      <c r="H3288" s="136">
        <v>0</v>
      </c>
    </row>
    <row r="3289" spans="1:8" x14ac:dyDescent="0.25">
      <c r="A3289" s="133" t="s">
        <v>7791</v>
      </c>
      <c r="B3289" s="134">
        <v>102299</v>
      </c>
      <c r="C3289" s="126" t="s">
        <v>6631</v>
      </c>
      <c r="D3289" s="134" t="s">
        <v>1007</v>
      </c>
      <c r="E3289" s="135">
        <v>16.73</v>
      </c>
      <c r="F3289" s="136">
        <v>0</v>
      </c>
      <c r="G3289" s="135">
        <v>20.239999999999998</v>
      </c>
      <c r="H3289" s="136">
        <v>0</v>
      </c>
    </row>
    <row r="3290" spans="1:8" x14ac:dyDescent="0.25">
      <c r="A3290" s="133" t="s">
        <v>7791</v>
      </c>
      <c r="B3290" s="134">
        <v>102303</v>
      </c>
      <c r="C3290" s="126" t="s">
        <v>6635</v>
      </c>
      <c r="D3290" s="134" t="s">
        <v>1007</v>
      </c>
      <c r="E3290" s="135">
        <v>10.53</v>
      </c>
      <c r="F3290" s="136">
        <v>0</v>
      </c>
      <c r="G3290" s="135">
        <v>12.75</v>
      </c>
      <c r="H3290" s="136">
        <v>0</v>
      </c>
    </row>
    <row r="3291" spans="1:8" x14ac:dyDescent="0.25">
      <c r="A3291" s="133" t="s">
        <v>7791</v>
      </c>
      <c r="B3291" s="134">
        <v>90099</v>
      </c>
      <c r="C3291" s="126" t="s">
        <v>6599</v>
      </c>
      <c r="D3291" s="134" t="s">
        <v>1007</v>
      </c>
      <c r="E3291" s="135">
        <v>14.92</v>
      </c>
      <c r="F3291" s="136">
        <v>0</v>
      </c>
      <c r="G3291" s="135">
        <v>18.059999999999999</v>
      </c>
      <c r="H3291" s="136">
        <v>0</v>
      </c>
    </row>
    <row r="3292" spans="1:8" x14ac:dyDescent="0.25">
      <c r="A3292" s="133" t="s">
        <v>7791</v>
      </c>
      <c r="B3292" s="134">
        <v>102322</v>
      </c>
      <c r="C3292" s="126" t="s">
        <v>6654</v>
      </c>
      <c r="D3292" s="134" t="s">
        <v>1007</v>
      </c>
      <c r="E3292" s="135">
        <v>18.649999999999999</v>
      </c>
      <c r="F3292" s="136">
        <v>0</v>
      </c>
      <c r="G3292" s="135">
        <v>22.57</v>
      </c>
      <c r="H3292" s="136">
        <v>0</v>
      </c>
    </row>
    <row r="3293" spans="1:8" x14ac:dyDescent="0.25">
      <c r="A3293" s="133" t="s">
        <v>7791</v>
      </c>
      <c r="B3293" s="134">
        <v>102298</v>
      </c>
      <c r="C3293" s="126" t="s">
        <v>6630</v>
      </c>
      <c r="D3293" s="134" t="s">
        <v>1007</v>
      </c>
      <c r="E3293" s="135">
        <v>19.510000000000002</v>
      </c>
      <c r="F3293" s="136">
        <v>0</v>
      </c>
      <c r="G3293" s="135">
        <v>23.63</v>
      </c>
      <c r="H3293" s="136">
        <v>0</v>
      </c>
    </row>
    <row r="3294" spans="1:8" x14ac:dyDescent="0.25">
      <c r="A3294" s="133" t="s">
        <v>7791</v>
      </c>
      <c r="B3294" s="134">
        <v>102302</v>
      </c>
      <c r="C3294" s="126" t="s">
        <v>6634</v>
      </c>
      <c r="D3294" s="134" t="s">
        <v>1007</v>
      </c>
      <c r="E3294" s="135">
        <v>12.3</v>
      </c>
      <c r="F3294" s="136">
        <v>0</v>
      </c>
      <c r="G3294" s="135">
        <v>14.88</v>
      </c>
      <c r="H3294" s="136">
        <v>0</v>
      </c>
    </row>
    <row r="3295" spans="1:8" x14ac:dyDescent="0.25">
      <c r="A3295" s="133" t="s">
        <v>7791</v>
      </c>
      <c r="B3295" s="134">
        <v>102326</v>
      </c>
      <c r="C3295" s="126" t="s">
        <v>6658</v>
      </c>
      <c r="D3295" s="134" t="s">
        <v>1007</v>
      </c>
      <c r="E3295" s="135">
        <v>11.76</v>
      </c>
      <c r="F3295" s="136">
        <v>0</v>
      </c>
      <c r="G3295" s="135">
        <v>14.22</v>
      </c>
      <c r="H3295" s="136">
        <v>0</v>
      </c>
    </row>
    <row r="3296" spans="1:8" x14ac:dyDescent="0.25">
      <c r="A3296" s="133" t="s">
        <v>7791</v>
      </c>
      <c r="B3296" s="134">
        <v>102314</v>
      </c>
      <c r="C3296" s="126" t="s">
        <v>6646</v>
      </c>
      <c r="D3296" s="134" t="s">
        <v>1007</v>
      </c>
      <c r="E3296" s="135">
        <v>8.34</v>
      </c>
      <c r="F3296" s="136">
        <v>0</v>
      </c>
      <c r="G3296" s="135">
        <v>9.7100000000000009</v>
      </c>
      <c r="H3296" s="136">
        <v>0</v>
      </c>
    </row>
    <row r="3297" spans="1:8" x14ac:dyDescent="0.25">
      <c r="A3297" s="133" t="s">
        <v>7791</v>
      </c>
      <c r="B3297" s="134">
        <v>102312</v>
      </c>
      <c r="C3297" s="126" t="s">
        <v>6644</v>
      </c>
      <c r="D3297" s="134" t="s">
        <v>1007</v>
      </c>
      <c r="E3297" s="135">
        <v>10.61</v>
      </c>
      <c r="F3297" s="136">
        <v>0</v>
      </c>
      <c r="G3297" s="135">
        <v>12.17</v>
      </c>
      <c r="H3297" s="136">
        <v>0</v>
      </c>
    </row>
    <row r="3298" spans="1:8" x14ac:dyDescent="0.25">
      <c r="A3298" s="133" t="s">
        <v>7791</v>
      </c>
      <c r="B3298" s="134">
        <v>102288</v>
      </c>
      <c r="C3298" s="126" t="s">
        <v>6620</v>
      </c>
      <c r="D3298" s="134" t="s">
        <v>1007</v>
      </c>
      <c r="E3298" s="135">
        <v>11.1</v>
      </c>
      <c r="F3298" s="136">
        <v>0</v>
      </c>
      <c r="G3298" s="135">
        <v>12.74</v>
      </c>
      <c r="H3298" s="136">
        <v>0</v>
      </c>
    </row>
    <row r="3299" spans="1:8" x14ac:dyDescent="0.25">
      <c r="A3299" s="133" t="s">
        <v>7791</v>
      </c>
      <c r="B3299" s="134">
        <v>90087</v>
      </c>
      <c r="C3299" s="126" t="s">
        <v>6592</v>
      </c>
      <c r="D3299" s="134" t="s">
        <v>1007</v>
      </c>
      <c r="E3299" s="135">
        <v>8.48</v>
      </c>
      <c r="F3299" s="136">
        <v>0</v>
      </c>
      <c r="G3299" s="135">
        <v>9.73</v>
      </c>
      <c r="H3299" s="136">
        <v>0</v>
      </c>
    </row>
    <row r="3300" spans="1:8" x14ac:dyDescent="0.25">
      <c r="A3300" s="133" t="s">
        <v>7791</v>
      </c>
      <c r="B3300" s="134">
        <v>102308</v>
      </c>
      <c r="C3300" s="126" t="s">
        <v>6640</v>
      </c>
      <c r="D3300" s="134" t="s">
        <v>1007</v>
      </c>
      <c r="E3300" s="135">
        <v>11.37</v>
      </c>
      <c r="F3300" s="136">
        <v>0</v>
      </c>
      <c r="G3300" s="135">
        <v>13.26</v>
      </c>
      <c r="H3300" s="136">
        <v>0</v>
      </c>
    </row>
    <row r="3301" spans="1:8" x14ac:dyDescent="0.25">
      <c r="A3301" s="133" t="s">
        <v>7791</v>
      </c>
      <c r="B3301" s="134">
        <v>90084</v>
      </c>
      <c r="C3301" s="126" t="s">
        <v>6590</v>
      </c>
      <c r="D3301" s="134" t="s">
        <v>1007</v>
      </c>
      <c r="E3301" s="135">
        <v>9.1</v>
      </c>
      <c r="F3301" s="136">
        <v>0</v>
      </c>
      <c r="G3301" s="135">
        <v>10.6</v>
      </c>
      <c r="H3301" s="136">
        <v>0</v>
      </c>
    </row>
    <row r="3302" spans="1:8" x14ac:dyDescent="0.25">
      <c r="A3302" s="133" t="s">
        <v>7791</v>
      </c>
      <c r="B3302" s="134">
        <v>102284</v>
      </c>
      <c r="C3302" s="126" t="s">
        <v>6616</v>
      </c>
      <c r="D3302" s="134" t="s">
        <v>1007</v>
      </c>
      <c r="E3302" s="135">
        <v>11.91</v>
      </c>
      <c r="F3302" s="136">
        <v>0</v>
      </c>
      <c r="G3302" s="135">
        <v>13.88</v>
      </c>
      <c r="H3302" s="136">
        <v>0</v>
      </c>
    </row>
    <row r="3303" spans="1:8" x14ac:dyDescent="0.25">
      <c r="A3303" s="133" t="s">
        <v>7791</v>
      </c>
      <c r="B3303" s="134">
        <v>102325</v>
      </c>
      <c r="C3303" s="126" t="s">
        <v>6657</v>
      </c>
      <c r="D3303" s="134" t="s">
        <v>1007</v>
      </c>
      <c r="E3303" s="135">
        <v>14.45</v>
      </c>
      <c r="F3303" s="136">
        <v>0</v>
      </c>
      <c r="G3303" s="135">
        <v>17.5</v>
      </c>
      <c r="H3303" s="136">
        <v>0</v>
      </c>
    </row>
    <row r="3304" spans="1:8" x14ac:dyDescent="0.25">
      <c r="A3304" s="133" t="s">
        <v>7791</v>
      </c>
      <c r="B3304" s="134">
        <v>102329</v>
      </c>
      <c r="C3304" s="126" t="s">
        <v>6661</v>
      </c>
      <c r="D3304" s="134" t="s">
        <v>1007</v>
      </c>
      <c r="E3304" s="135">
        <v>9.1</v>
      </c>
      <c r="F3304" s="136">
        <v>0</v>
      </c>
      <c r="G3304" s="135">
        <v>11.03</v>
      </c>
      <c r="H3304" s="136">
        <v>0</v>
      </c>
    </row>
    <row r="3305" spans="1:8" x14ac:dyDescent="0.25">
      <c r="A3305" s="133" t="s">
        <v>7791</v>
      </c>
      <c r="B3305" s="134">
        <v>102301</v>
      </c>
      <c r="C3305" s="126" t="s">
        <v>6633</v>
      </c>
      <c r="D3305" s="134" t="s">
        <v>1007</v>
      </c>
      <c r="E3305" s="135">
        <v>15.13</v>
      </c>
      <c r="F3305" s="136">
        <v>0</v>
      </c>
      <c r="G3305" s="135">
        <v>18.309999999999999</v>
      </c>
      <c r="H3305" s="136">
        <v>0</v>
      </c>
    </row>
    <row r="3306" spans="1:8" x14ac:dyDescent="0.25">
      <c r="A3306" s="133" t="s">
        <v>7791</v>
      </c>
      <c r="B3306" s="134">
        <v>102305</v>
      </c>
      <c r="C3306" s="126" t="s">
        <v>6637</v>
      </c>
      <c r="D3306" s="134" t="s">
        <v>1007</v>
      </c>
      <c r="E3306" s="135">
        <v>9.5299999999999994</v>
      </c>
      <c r="F3306" s="136">
        <v>0</v>
      </c>
      <c r="G3306" s="135">
        <v>11.54</v>
      </c>
      <c r="H3306" s="136">
        <v>0</v>
      </c>
    </row>
    <row r="3307" spans="1:8" x14ac:dyDescent="0.25">
      <c r="A3307" s="133" t="s">
        <v>7791</v>
      </c>
      <c r="B3307" s="134">
        <v>90101</v>
      </c>
      <c r="C3307" s="126" t="s">
        <v>6601</v>
      </c>
      <c r="D3307" s="134" t="s">
        <v>1007</v>
      </c>
      <c r="E3307" s="135">
        <v>12.63</v>
      </c>
      <c r="F3307" s="136">
        <v>0</v>
      </c>
      <c r="G3307" s="135">
        <v>15.29</v>
      </c>
      <c r="H3307" s="136">
        <v>0</v>
      </c>
    </row>
    <row r="3308" spans="1:8" x14ac:dyDescent="0.25">
      <c r="A3308" s="133" t="s">
        <v>7791</v>
      </c>
      <c r="B3308" s="134">
        <v>102324</v>
      </c>
      <c r="C3308" s="126" t="s">
        <v>6656</v>
      </c>
      <c r="D3308" s="134" t="s">
        <v>1007</v>
      </c>
      <c r="E3308" s="135">
        <v>15.8</v>
      </c>
      <c r="F3308" s="136">
        <v>0</v>
      </c>
      <c r="G3308" s="135">
        <v>19.12</v>
      </c>
      <c r="H3308" s="136">
        <v>0</v>
      </c>
    </row>
    <row r="3309" spans="1:8" x14ac:dyDescent="0.25">
      <c r="A3309" s="133" t="s">
        <v>7791</v>
      </c>
      <c r="B3309" s="134">
        <v>102300</v>
      </c>
      <c r="C3309" s="126" t="s">
        <v>6632</v>
      </c>
      <c r="D3309" s="134" t="s">
        <v>1007</v>
      </c>
      <c r="E3309" s="135">
        <v>16.53</v>
      </c>
      <c r="F3309" s="136">
        <v>0</v>
      </c>
      <c r="G3309" s="135">
        <v>20.010000000000002</v>
      </c>
      <c r="H3309" s="136">
        <v>0</v>
      </c>
    </row>
    <row r="3310" spans="1:8" x14ac:dyDescent="0.25">
      <c r="A3310" s="133" t="s">
        <v>7791</v>
      </c>
      <c r="B3310" s="134">
        <v>90102</v>
      </c>
      <c r="C3310" s="126" t="s">
        <v>6602</v>
      </c>
      <c r="D3310" s="134" t="s">
        <v>1007</v>
      </c>
      <c r="E3310" s="135">
        <v>11.56</v>
      </c>
      <c r="F3310" s="136">
        <v>0</v>
      </c>
      <c r="G3310" s="135">
        <v>14</v>
      </c>
      <c r="H3310" s="136">
        <v>0</v>
      </c>
    </row>
    <row r="3311" spans="1:8" x14ac:dyDescent="0.25">
      <c r="A3311" s="133" t="s">
        <v>7791</v>
      </c>
      <c r="B3311" s="134">
        <v>102328</v>
      </c>
      <c r="C3311" s="126" t="s">
        <v>6660</v>
      </c>
      <c r="D3311" s="134" t="s">
        <v>1007</v>
      </c>
      <c r="E3311" s="135">
        <v>9.94</v>
      </c>
      <c r="F3311" s="136">
        <v>0</v>
      </c>
      <c r="G3311" s="135">
        <v>12.03</v>
      </c>
      <c r="H3311" s="136">
        <v>0</v>
      </c>
    </row>
    <row r="3312" spans="1:8" x14ac:dyDescent="0.25">
      <c r="A3312" s="133" t="s">
        <v>7791</v>
      </c>
      <c r="B3312" s="134">
        <v>102304</v>
      </c>
      <c r="C3312" s="126" t="s">
        <v>6636</v>
      </c>
      <c r="D3312" s="134" t="s">
        <v>1007</v>
      </c>
      <c r="E3312" s="135">
        <v>10.41</v>
      </c>
      <c r="F3312" s="136">
        <v>0</v>
      </c>
      <c r="G3312" s="135">
        <v>12.6</v>
      </c>
      <c r="H3312" s="136">
        <v>0</v>
      </c>
    </row>
    <row r="3313" spans="1:8" x14ac:dyDescent="0.25">
      <c r="A3313" s="133" t="s">
        <v>7791</v>
      </c>
      <c r="B3313" s="134">
        <v>102295</v>
      </c>
      <c r="C3313" s="126" t="s">
        <v>6627</v>
      </c>
      <c r="D3313" s="134" t="s">
        <v>1007</v>
      </c>
      <c r="E3313" s="135">
        <v>7.28</v>
      </c>
      <c r="F3313" s="136">
        <v>0</v>
      </c>
      <c r="G3313" s="135">
        <v>8.34</v>
      </c>
      <c r="H3313" s="136">
        <v>0</v>
      </c>
    </row>
    <row r="3314" spans="1:8" x14ac:dyDescent="0.25">
      <c r="A3314" s="133" t="s">
        <v>7791</v>
      </c>
      <c r="B3314" s="134">
        <v>102281</v>
      </c>
      <c r="C3314" s="126" t="s">
        <v>6613</v>
      </c>
      <c r="D3314" s="134" t="s">
        <v>1007</v>
      </c>
      <c r="E3314" s="135">
        <v>5.56</v>
      </c>
      <c r="F3314" s="136">
        <v>0</v>
      </c>
      <c r="G3314" s="135">
        <v>6.37</v>
      </c>
      <c r="H3314" s="136">
        <v>0</v>
      </c>
    </row>
    <row r="3315" spans="1:8" x14ac:dyDescent="0.25">
      <c r="A3315" s="133" t="s">
        <v>7791</v>
      </c>
      <c r="B3315" s="134">
        <v>102311</v>
      </c>
      <c r="C3315" s="126" t="s">
        <v>6643</v>
      </c>
      <c r="D3315" s="134" t="s">
        <v>1007</v>
      </c>
      <c r="E3315" s="135">
        <v>11.03</v>
      </c>
      <c r="F3315" s="136">
        <v>0</v>
      </c>
      <c r="G3315" s="135">
        <v>12.66</v>
      </c>
      <c r="H3315" s="136">
        <v>0</v>
      </c>
    </row>
    <row r="3316" spans="1:8" x14ac:dyDescent="0.25">
      <c r="A3316" s="133" t="s">
        <v>7791</v>
      </c>
      <c r="B3316" s="134">
        <v>102319</v>
      </c>
      <c r="C3316" s="126" t="s">
        <v>6651</v>
      </c>
      <c r="D3316" s="134" t="s">
        <v>1007</v>
      </c>
      <c r="E3316" s="135">
        <v>6.94</v>
      </c>
      <c r="F3316" s="136">
        <v>0</v>
      </c>
      <c r="G3316" s="135">
        <v>7.97</v>
      </c>
      <c r="H3316" s="136">
        <v>0</v>
      </c>
    </row>
    <row r="3317" spans="1:8" x14ac:dyDescent="0.25">
      <c r="A3317" s="133" t="s">
        <v>7791</v>
      </c>
      <c r="B3317" s="134">
        <v>102287</v>
      </c>
      <c r="C3317" s="126" t="s">
        <v>6619</v>
      </c>
      <c r="D3317" s="134" t="s">
        <v>1007</v>
      </c>
      <c r="E3317" s="135">
        <v>11.54</v>
      </c>
      <c r="F3317" s="136">
        <v>0</v>
      </c>
      <c r="G3317" s="135">
        <v>13.24</v>
      </c>
      <c r="H3317" s="136">
        <v>0</v>
      </c>
    </row>
    <row r="3318" spans="1:8" x14ac:dyDescent="0.25">
      <c r="A3318" s="133" t="s">
        <v>7791</v>
      </c>
      <c r="B3318" s="134">
        <v>102316</v>
      </c>
      <c r="C3318" s="126" t="s">
        <v>6648</v>
      </c>
      <c r="D3318" s="134" t="s">
        <v>1007</v>
      </c>
      <c r="E3318" s="135">
        <v>7.17</v>
      </c>
      <c r="F3318" s="136">
        <v>0</v>
      </c>
      <c r="G3318" s="135">
        <v>8.35</v>
      </c>
      <c r="H3318" s="136">
        <v>0</v>
      </c>
    </row>
    <row r="3319" spans="1:8" x14ac:dyDescent="0.25">
      <c r="A3319" s="133" t="s">
        <v>7791</v>
      </c>
      <c r="B3319" s="134">
        <v>102292</v>
      </c>
      <c r="C3319" s="126" t="s">
        <v>6624</v>
      </c>
      <c r="D3319" s="134" t="s">
        <v>1007</v>
      </c>
      <c r="E3319" s="135">
        <v>7.5</v>
      </c>
      <c r="F3319" s="136">
        <v>0</v>
      </c>
      <c r="G3319" s="135">
        <v>8.74</v>
      </c>
      <c r="H3319" s="136">
        <v>0</v>
      </c>
    </row>
    <row r="3320" spans="1:8" x14ac:dyDescent="0.25">
      <c r="A3320" s="133" t="s">
        <v>7791</v>
      </c>
      <c r="B3320" s="134">
        <v>90092</v>
      </c>
      <c r="C3320" s="126" t="s">
        <v>6595</v>
      </c>
      <c r="D3320" s="134" t="s">
        <v>1007</v>
      </c>
      <c r="E3320" s="135">
        <v>5.73</v>
      </c>
      <c r="F3320" s="136">
        <v>0</v>
      </c>
      <c r="G3320" s="135">
        <v>6.68</v>
      </c>
      <c r="H3320" s="136">
        <v>0</v>
      </c>
    </row>
    <row r="3321" spans="1:8" x14ac:dyDescent="0.25">
      <c r="A3321" s="133" t="s">
        <v>7791</v>
      </c>
      <c r="B3321" s="134">
        <v>102278</v>
      </c>
      <c r="C3321" s="126" t="s">
        <v>6610</v>
      </c>
      <c r="D3321" s="134" t="s">
        <v>1007</v>
      </c>
      <c r="E3321" s="135">
        <v>8.81</v>
      </c>
      <c r="F3321" s="136">
        <v>0</v>
      </c>
      <c r="G3321" s="135">
        <v>10.11</v>
      </c>
      <c r="H3321" s="136">
        <v>0</v>
      </c>
    </row>
    <row r="3322" spans="1:8" x14ac:dyDescent="0.25">
      <c r="A3322" s="133" t="s">
        <v>7791</v>
      </c>
      <c r="B3322" s="134">
        <v>90094</v>
      </c>
      <c r="C3322" s="126" t="s">
        <v>6596</v>
      </c>
      <c r="D3322" s="134" t="s">
        <v>1007</v>
      </c>
      <c r="E3322" s="135">
        <v>5.42</v>
      </c>
      <c r="F3322" s="136">
        <v>0</v>
      </c>
      <c r="G3322" s="135">
        <v>6.32</v>
      </c>
      <c r="H3322" s="136">
        <v>0</v>
      </c>
    </row>
    <row r="3323" spans="1:8" x14ac:dyDescent="0.25">
      <c r="A3323" s="133" t="s">
        <v>7791</v>
      </c>
      <c r="B3323" s="134">
        <v>102309</v>
      </c>
      <c r="C3323" s="126" t="s">
        <v>6641</v>
      </c>
      <c r="D3323" s="134" t="s">
        <v>1007</v>
      </c>
      <c r="E3323" s="135">
        <v>10.76</v>
      </c>
      <c r="F3323" s="136">
        <v>0</v>
      </c>
      <c r="G3323" s="135">
        <v>12.53</v>
      </c>
      <c r="H3323" s="136">
        <v>0</v>
      </c>
    </row>
    <row r="3324" spans="1:8" x14ac:dyDescent="0.25">
      <c r="A3324" s="133" t="s">
        <v>7791</v>
      </c>
      <c r="B3324" s="134">
        <v>102285</v>
      </c>
      <c r="C3324" s="126" t="s">
        <v>6617</v>
      </c>
      <c r="D3324" s="134" t="s">
        <v>1007</v>
      </c>
      <c r="E3324" s="135">
        <v>11.27</v>
      </c>
      <c r="F3324" s="136">
        <v>0</v>
      </c>
      <c r="G3324" s="135">
        <v>13.13</v>
      </c>
      <c r="H3324" s="136">
        <v>0</v>
      </c>
    </row>
    <row r="3325" spans="1:8" x14ac:dyDescent="0.25">
      <c r="A3325" s="133" t="s">
        <v>7791</v>
      </c>
      <c r="B3325" s="134">
        <v>90095</v>
      </c>
      <c r="C3325" s="126" t="s">
        <v>6597</v>
      </c>
      <c r="D3325" s="134" t="s">
        <v>1007</v>
      </c>
      <c r="E3325" s="135">
        <v>5.34</v>
      </c>
      <c r="F3325" s="136">
        <v>0</v>
      </c>
      <c r="G3325" s="135">
        <v>6.13</v>
      </c>
      <c r="H3325" s="136">
        <v>0</v>
      </c>
    </row>
    <row r="3326" spans="1:8" x14ac:dyDescent="0.25">
      <c r="A3326" s="133" t="s">
        <v>7791</v>
      </c>
      <c r="B3326" s="134">
        <v>102320</v>
      </c>
      <c r="C3326" s="126" t="s">
        <v>6652</v>
      </c>
      <c r="D3326" s="134" t="s">
        <v>1007</v>
      </c>
      <c r="E3326" s="135">
        <v>6.68</v>
      </c>
      <c r="F3326" s="136">
        <v>0</v>
      </c>
      <c r="G3326" s="135">
        <v>7.66</v>
      </c>
      <c r="H3326" s="136">
        <v>0</v>
      </c>
    </row>
    <row r="3327" spans="1:8" x14ac:dyDescent="0.25">
      <c r="A3327" s="133" t="s">
        <v>7791</v>
      </c>
      <c r="B3327" s="134">
        <v>102296</v>
      </c>
      <c r="C3327" s="126" t="s">
        <v>6628</v>
      </c>
      <c r="D3327" s="134" t="s">
        <v>1007</v>
      </c>
      <c r="E3327" s="135">
        <v>6.99</v>
      </c>
      <c r="F3327" s="136">
        <v>0</v>
      </c>
      <c r="G3327" s="135">
        <v>8.0299999999999994</v>
      </c>
      <c r="H3327" s="136">
        <v>0</v>
      </c>
    </row>
    <row r="3328" spans="1:8" x14ac:dyDescent="0.25">
      <c r="A3328" s="133" t="s">
        <v>7791</v>
      </c>
      <c r="B3328" s="134">
        <v>90086</v>
      </c>
      <c r="C3328" s="126" t="s">
        <v>6591</v>
      </c>
      <c r="D3328" s="134" t="s">
        <v>1007</v>
      </c>
      <c r="E3328" s="135">
        <v>8.61</v>
      </c>
      <c r="F3328" s="136">
        <v>0</v>
      </c>
      <c r="G3328" s="135">
        <v>10.02</v>
      </c>
      <c r="H3328" s="136">
        <v>0</v>
      </c>
    </row>
    <row r="3329" spans="1:8" x14ac:dyDescent="0.25">
      <c r="A3329" s="133" t="s">
        <v>7791</v>
      </c>
      <c r="B3329" s="134">
        <v>102277</v>
      </c>
      <c r="C3329" s="126" t="s">
        <v>6609</v>
      </c>
      <c r="D3329" s="134" t="s">
        <v>1007</v>
      </c>
      <c r="E3329" s="135">
        <v>8.36</v>
      </c>
      <c r="F3329" s="136">
        <v>0</v>
      </c>
      <c r="G3329" s="135">
        <v>9.75</v>
      </c>
      <c r="H3329" s="136">
        <v>0</v>
      </c>
    </row>
    <row r="3330" spans="1:8" x14ac:dyDescent="0.25">
      <c r="A3330" s="133" t="s">
        <v>7791</v>
      </c>
      <c r="B3330" s="134">
        <v>102286</v>
      </c>
      <c r="C3330" s="126" t="s">
        <v>6618</v>
      </c>
      <c r="D3330" s="134" t="s">
        <v>1007</v>
      </c>
      <c r="E3330" s="135">
        <v>10.94</v>
      </c>
      <c r="F3330" s="136">
        <v>0</v>
      </c>
      <c r="G3330" s="135">
        <v>12.74</v>
      </c>
      <c r="H3330" s="136">
        <v>0</v>
      </c>
    </row>
    <row r="3331" spans="1:8" x14ac:dyDescent="0.25">
      <c r="A3331" s="133" t="s">
        <v>7791</v>
      </c>
      <c r="B3331" s="134">
        <v>90098</v>
      </c>
      <c r="C3331" s="126" t="s">
        <v>6598</v>
      </c>
      <c r="D3331" s="134" t="s">
        <v>1007</v>
      </c>
      <c r="E3331" s="135">
        <v>5.24</v>
      </c>
      <c r="F3331" s="136">
        <v>0</v>
      </c>
      <c r="G3331" s="135">
        <v>6</v>
      </c>
      <c r="H3331" s="136">
        <v>0</v>
      </c>
    </row>
    <row r="3332" spans="1:8" x14ac:dyDescent="0.25">
      <c r="A3332" s="133" t="s">
        <v>7791</v>
      </c>
      <c r="B3332" s="134">
        <v>102313</v>
      </c>
      <c r="C3332" s="126" t="s">
        <v>6645</v>
      </c>
      <c r="D3332" s="134" t="s">
        <v>1007</v>
      </c>
      <c r="E3332" s="135">
        <v>10.39</v>
      </c>
      <c r="F3332" s="136">
        <v>0</v>
      </c>
      <c r="G3332" s="135">
        <v>11.92</v>
      </c>
      <c r="H3332" s="136">
        <v>0</v>
      </c>
    </row>
    <row r="3333" spans="1:8" x14ac:dyDescent="0.25">
      <c r="A3333" s="133" t="s">
        <v>7791</v>
      </c>
      <c r="B3333" s="134">
        <v>102321</v>
      </c>
      <c r="C3333" s="126" t="s">
        <v>6653</v>
      </c>
      <c r="D3333" s="134" t="s">
        <v>1007</v>
      </c>
      <c r="E3333" s="135">
        <v>6.54</v>
      </c>
      <c r="F3333" s="136">
        <v>0</v>
      </c>
      <c r="G3333" s="135">
        <v>7.51</v>
      </c>
      <c r="H3333" s="136">
        <v>0</v>
      </c>
    </row>
    <row r="3334" spans="1:8" x14ac:dyDescent="0.25">
      <c r="A3334" s="133" t="s">
        <v>7791</v>
      </c>
      <c r="B3334" s="134">
        <v>102289</v>
      </c>
      <c r="C3334" s="126" t="s">
        <v>6621</v>
      </c>
      <c r="D3334" s="134" t="s">
        <v>1007</v>
      </c>
      <c r="E3334" s="135">
        <v>10.87</v>
      </c>
      <c r="F3334" s="136">
        <v>0</v>
      </c>
      <c r="G3334" s="135">
        <v>12.48</v>
      </c>
      <c r="H3334" s="136">
        <v>0</v>
      </c>
    </row>
    <row r="3335" spans="1:8" x14ac:dyDescent="0.25">
      <c r="A3335" s="133" t="s">
        <v>7791</v>
      </c>
      <c r="B3335" s="134">
        <v>102297</v>
      </c>
      <c r="C3335" s="126" t="s">
        <v>6629</v>
      </c>
      <c r="D3335" s="134" t="s">
        <v>1007</v>
      </c>
      <c r="E3335" s="135">
        <v>6.85</v>
      </c>
      <c r="F3335" s="136">
        <v>0</v>
      </c>
      <c r="G3335" s="135">
        <v>7.86</v>
      </c>
      <c r="H3335" s="136">
        <v>0</v>
      </c>
    </row>
    <row r="3336" spans="1:8" x14ac:dyDescent="0.25">
      <c r="A3336" s="133" t="s">
        <v>7791</v>
      </c>
      <c r="B3336" s="134">
        <v>102280</v>
      </c>
      <c r="C3336" s="126" t="s">
        <v>6612</v>
      </c>
      <c r="D3336" s="134" t="s">
        <v>1007</v>
      </c>
      <c r="E3336" s="135">
        <v>5.27</v>
      </c>
      <c r="F3336" s="136">
        <v>0</v>
      </c>
      <c r="G3336" s="135">
        <v>6.13</v>
      </c>
      <c r="H3336" s="136">
        <v>0</v>
      </c>
    </row>
    <row r="3337" spans="1:8" x14ac:dyDescent="0.25">
      <c r="A3337" s="133" t="s">
        <v>7791</v>
      </c>
      <c r="B3337" s="134">
        <v>102294</v>
      </c>
      <c r="C3337" s="126" t="s">
        <v>6626</v>
      </c>
      <c r="D3337" s="134" t="s">
        <v>1007</v>
      </c>
      <c r="E3337" s="135">
        <v>6.89</v>
      </c>
      <c r="F3337" s="136">
        <v>0</v>
      </c>
      <c r="G3337" s="135">
        <v>8.0399999999999991</v>
      </c>
      <c r="H3337" s="136">
        <v>0</v>
      </c>
    </row>
    <row r="3338" spans="1:8" x14ac:dyDescent="0.25">
      <c r="A3338" s="133" t="s">
        <v>7791</v>
      </c>
      <c r="B3338" s="134">
        <v>90090</v>
      </c>
      <c r="C3338" s="126" t="s">
        <v>6593</v>
      </c>
      <c r="D3338" s="134" t="s">
        <v>1007</v>
      </c>
      <c r="E3338" s="135">
        <v>8.31</v>
      </c>
      <c r="F3338" s="136">
        <v>0</v>
      </c>
      <c r="G3338" s="135">
        <v>9.5399999999999991</v>
      </c>
      <c r="H3338" s="136">
        <v>0</v>
      </c>
    </row>
    <row r="3339" spans="1:8" x14ac:dyDescent="0.25">
      <c r="A3339" s="133" t="s">
        <v>7791</v>
      </c>
      <c r="B3339" s="134">
        <v>102317</v>
      </c>
      <c r="C3339" s="126" t="s">
        <v>6649</v>
      </c>
      <c r="D3339" s="134" t="s">
        <v>1007</v>
      </c>
      <c r="E3339" s="135">
        <v>6.78</v>
      </c>
      <c r="F3339" s="136">
        <v>0</v>
      </c>
      <c r="G3339" s="135">
        <v>7.9</v>
      </c>
      <c r="H3339" s="136">
        <v>0</v>
      </c>
    </row>
    <row r="3340" spans="1:8" x14ac:dyDescent="0.25">
      <c r="A3340" s="133" t="s">
        <v>7791</v>
      </c>
      <c r="B3340" s="134">
        <v>102293</v>
      </c>
      <c r="C3340" s="126" t="s">
        <v>6625</v>
      </c>
      <c r="D3340" s="134" t="s">
        <v>1007</v>
      </c>
      <c r="E3340" s="135">
        <v>7.09</v>
      </c>
      <c r="F3340" s="136">
        <v>0</v>
      </c>
      <c r="G3340" s="135">
        <v>8.26</v>
      </c>
      <c r="H3340" s="136">
        <v>0</v>
      </c>
    </row>
    <row r="3341" spans="1:8" x14ac:dyDescent="0.25">
      <c r="A3341" s="133" t="s">
        <v>7791</v>
      </c>
      <c r="B3341" s="134">
        <v>102310</v>
      </c>
      <c r="C3341" s="126" t="s">
        <v>6642</v>
      </c>
      <c r="D3341" s="134" t="s">
        <v>1007</v>
      </c>
      <c r="E3341" s="135">
        <v>10.46</v>
      </c>
      <c r="F3341" s="136">
        <v>0</v>
      </c>
      <c r="G3341" s="135">
        <v>12.18</v>
      </c>
      <c r="H3341" s="136">
        <v>0</v>
      </c>
    </row>
    <row r="3342" spans="1:8" x14ac:dyDescent="0.25">
      <c r="A3342" s="133" t="s">
        <v>7791</v>
      </c>
      <c r="B3342" s="134">
        <v>102318</v>
      </c>
      <c r="C3342" s="126" t="s">
        <v>6650</v>
      </c>
      <c r="D3342" s="134" t="s">
        <v>1007</v>
      </c>
      <c r="E3342" s="135">
        <v>6.58</v>
      </c>
      <c r="F3342" s="136">
        <v>0</v>
      </c>
      <c r="G3342" s="135">
        <v>7.66</v>
      </c>
      <c r="H3342" s="136">
        <v>0</v>
      </c>
    </row>
    <row r="3343" spans="1:8" x14ac:dyDescent="0.25">
      <c r="A3343" s="133" t="s">
        <v>7791</v>
      </c>
      <c r="B3343" s="134">
        <v>90106</v>
      </c>
      <c r="C3343" s="126" t="s">
        <v>6604</v>
      </c>
      <c r="D3343" s="134" t="s">
        <v>1007</v>
      </c>
      <c r="E3343" s="135">
        <v>8.0500000000000007</v>
      </c>
      <c r="F3343" s="136">
        <v>0</v>
      </c>
      <c r="G3343" s="135">
        <v>9.75</v>
      </c>
      <c r="H3343" s="136">
        <v>0</v>
      </c>
    </row>
    <row r="3344" spans="1:8" x14ac:dyDescent="0.25">
      <c r="A3344" s="133" t="s">
        <v>7791</v>
      </c>
      <c r="B3344" s="134">
        <v>90105</v>
      </c>
      <c r="C3344" s="126" t="s">
        <v>6603</v>
      </c>
      <c r="D3344" s="134" t="s">
        <v>1007</v>
      </c>
      <c r="E3344" s="135">
        <v>8.84</v>
      </c>
      <c r="F3344" s="136">
        <v>0</v>
      </c>
      <c r="G3344" s="135">
        <v>10.74</v>
      </c>
      <c r="H3344" s="136">
        <v>0</v>
      </c>
    </row>
    <row r="3345" spans="1:8" x14ac:dyDescent="0.25">
      <c r="A3345" s="133" t="s">
        <v>7791</v>
      </c>
      <c r="B3345" s="134">
        <v>90108</v>
      </c>
      <c r="C3345" s="126" t="s">
        <v>6606</v>
      </c>
      <c r="D3345" s="134" t="s">
        <v>1007</v>
      </c>
      <c r="E3345" s="135">
        <v>7.28</v>
      </c>
      <c r="F3345" s="136">
        <v>0</v>
      </c>
      <c r="G3345" s="135">
        <v>8.81</v>
      </c>
      <c r="H3345" s="136">
        <v>0</v>
      </c>
    </row>
    <row r="3346" spans="1:8" x14ac:dyDescent="0.25">
      <c r="A3346" s="133" t="s">
        <v>7791</v>
      </c>
      <c r="B3346" s="134">
        <v>90107</v>
      </c>
      <c r="C3346" s="126" t="s">
        <v>6605</v>
      </c>
      <c r="D3346" s="134" t="s">
        <v>1007</v>
      </c>
      <c r="E3346" s="135">
        <v>7.96</v>
      </c>
      <c r="F3346" s="136">
        <v>0</v>
      </c>
      <c r="G3346" s="135">
        <v>9.6300000000000008</v>
      </c>
      <c r="H3346" s="136">
        <v>0</v>
      </c>
    </row>
    <row r="3347" spans="1:8" x14ac:dyDescent="0.25">
      <c r="A3347" s="133" t="s">
        <v>7792</v>
      </c>
      <c r="B3347" s="134">
        <v>102354</v>
      </c>
      <c r="C3347" s="126" t="s">
        <v>6588</v>
      </c>
      <c r="D3347" s="134" t="s">
        <v>1007</v>
      </c>
      <c r="E3347" s="135">
        <v>159.69999999999999</v>
      </c>
      <c r="F3347" s="136">
        <v>0.16020000000000001</v>
      </c>
      <c r="G3347" s="135">
        <v>182.35</v>
      </c>
      <c r="H3347" s="136">
        <v>0</v>
      </c>
    </row>
    <row r="3348" spans="1:8" x14ac:dyDescent="0.25">
      <c r="A3348" s="133" t="s">
        <v>7792</v>
      </c>
      <c r="B3348" s="134">
        <v>102355</v>
      </c>
      <c r="C3348" s="126" t="s">
        <v>14217</v>
      </c>
      <c r="D3348" s="134" t="s">
        <v>1007</v>
      </c>
      <c r="E3348" s="135">
        <v>188.23</v>
      </c>
      <c r="F3348" s="136">
        <v>0.16569999999999999</v>
      </c>
      <c r="G3348" s="135">
        <v>218.49</v>
      </c>
      <c r="H3348" s="136">
        <v>0</v>
      </c>
    </row>
    <row r="3349" spans="1:8" x14ac:dyDescent="0.25">
      <c r="A3349" s="133" t="s">
        <v>7792</v>
      </c>
      <c r="B3349" s="134">
        <v>102356</v>
      </c>
      <c r="C3349" s="126" t="s">
        <v>7793</v>
      </c>
      <c r="D3349" s="134" t="s">
        <v>1007</v>
      </c>
      <c r="E3349" s="135">
        <v>0</v>
      </c>
      <c r="F3349" s="136"/>
      <c r="G3349" s="135">
        <v>0</v>
      </c>
      <c r="H3349" s="136"/>
    </row>
    <row r="3350" spans="1:8" x14ac:dyDescent="0.25">
      <c r="A3350" s="133" t="s">
        <v>7792</v>
      </c>
      <c r="B3350" s="134">
        <v>102357</v>
      </c>
      <c r="C3350" s="126" t="s">
        <v>7794</v>
      </c>
      <c r="D3350" s="134" t="s">
        <v>1007</v>
      </c>
      <c r="E3350" s="135">
        <v>0</v>
      </c>
      <c r="F3350" s="136"/>
      <c r="G3350" s="135">
        <v>0</v>
      </c>
      <c r="H3350" s="136"/>
    </row>
    <row r="3351" spans="1:8" x14ac:dyDescent="0.25">
      <c r="A3351" s="133" t="s">
        <v>7792</v>
      </c>
      <c r="B3351" s="134">
        <v>102358</v>
      </c>
      <c r="C3351" s="126" t="s">
        <v>7795</v>
      </c>
      <c r="D3351" s="134" t="s">
        <v>1007</v>
      </c>
      <c r="E3351" s="135">
        <v>0</v>
      </c>
      <c r="F3351" s="136"/>
      <c r="G3351" s="135">
        <v>0</v>
      </c>
      <c r="H3351" s="136"/>
    </row>
    <row r="3352" spans="1:8" x14ac:dyDescent="0.25">
      <c r="A3352" s="133" t="s">
        <v>7792</v>
      </c>
      <c r="B3352" s="134">
        <v>102359</v>
      </c>
      <c r="C3352" s="126" t="s">
        <v>14218</v>
      </c>
      <c r="D3352" s="134" t="s">
        <v>1007</v>
      </c>
      <c r="E3352" s="135">
        <v>0</v>
      </c>
      <c r="F3352" s="136"/>
      <c r="G3352" s="135">
        <v>0</v>
      </c>
      <c r="H3352" s="136"/>
    </row>
    <row r="3353" spans="1:8" x14ac:dyDescent="0.25">
      <c r="A3353" s="133" t="s">
        <v>7792</v>
      </c>
      <c r="B3353" s="134">
        <v>102348</v>
      </c>
      <c r="C3353" s="126" t="s">
        <v>7796</v>
      </c>
      <c r="D3353" s="134" t="s">
        <v>1007</v>
      </c>
      <c r="E3353" s="135">
        <v>0</v>
      </c>
      <c r="F3353" s="136"/>
      <c r="G3353" s="135">
        <v>0</v>
      </c>
      <c r="H3353" s="136"/>
    </row>
    <row r="3354" spans="1:8" x14ac:dyDescent="0.25">
      <c r="A3354" s="133" t="s">
        <v>7792</v>
      </c>
      <c r="B3354" s="134">
        <v>102346</v>
      </c>
      <c r="C3354" s="126" t="s">
        <v>7797</v>
      </c>
      <c r="D3354" s="134" t="s">
        <v>1007</v>
      </c>
      <c r="E3354" s="135">
        <v>0</v>
      </c>
      <c r="F3354" s="136"/>
      <c r="G3354" s="135">
        <v>0</v>
      </c>
      <c r="H3354" s="136"/>
    </row>
    <row r="3355" spans="1:8" x14ac:dyDescent="0.25">
      <c r="A3355" s="133" t="s">
        <v>7792</v>
      </c>
      <c r="B3355" s="134">
        <v>102347</v>
      </c>
      <c r="C3355" s="126" t="s">
        <v>7798</v>
      </c>
      <c r="D3355" s="134" t="s">
        <v>1007</v>
      </c>
      <c r="E3355" s="135">
        <v>0</v>
      </c>
      <c r="F3355" s="136"/>
      <c r="G3355" s="135">
        <v>0</v>
      </c>
      <c r="H3355" s="136"/>
    </row>
    <row r="3356" spans="1:8" x14ac:dyDescent="0.25">
      <c r="A3356" s="133" t="s">
        <v>7792</v>
      </c>
      <c r="B3356" s="134">
        <v>102350</v>
      </c>
      <c r="C3356" s="126" t="s">
        <v>7799</v>
      </c>
      <c r="D3356" s="134" t="s">
        <v>1007</v>
      </c>
      <c r="E3356" s="135">
        <v>0</v>
      </c>
      <c r="F3356" s="136"/>
      <c r="G3356" s="135">
        <v>0</v>
      </c>
      <c r="H3356" s="136"/>
    </row>
    <row r="3357" spans="1:8" x14ac:dyDescent="0.25">
      <c r="A3357" s="133" t="s">
        <v>7792</v>
      </c>
      <c r="B3357" s="134">
        <v>102351</v>
      </c>
      <c r="C3357" s="126" t="s">
        <v>7800</v>
      </c>
      <c r="D3357" s="134" t="s">
        <v>1007</v>
      </c>
      <c r="E3357" s="135">
        <v>0</v>
      </c>
      <c r="F3357" s="136"/>
      <c r="G3357" s="135">
        <v>0</v>
      </c>
      <c r="H3357" s="136"/>
    </row>
    <row r="3358" spans="1:8" x14ac:dyDescent="0.25">
      <c r="A3358" s="133" t="s">
        <v>7792</v>
      </c>
      <c r="B3358" s="134">
        <v>102352</v>
      </c>
      <c r="C3358" s="126" t="s">
        <v>7801</v>
      </c>
      <c r="D3358" s="134" t="s">
        <v>1007</v>
      </c>
      <c r="E3358" s="135">
        <v>0</v>
      </c>
      <c r="F3358" s="136"/>
      <c r="G3358" s="135">
        <v>0</v>
      </c>
      <c r="H3358" s="136"/>
    </row>
    <row r="3359" spans="1:8" x14ac:dyDescent="0.25">
      <c r="A3359" s="133" t="s">
        <v>7792</v>
      </c>
      <c r="B3359" s="134">
        <v>102353</v>
      </c>
      <c r="C3359" s="126" t="s">
        <v>7802</v>
      </c>
      <c r="D3359" s="134" t="s">
        <v>1007</v>
      </c>
      <c r="E3359" s="135">
        <v>0</v>
      </c>
      <c r="F3359" s="136"/>
      <c r="G3359" s="135">
        <v>0</v>
      </c>
      <c r="H3359" s="136"/>
    </row>
    <row r="3360" spans="1:8" x14ac:dyDescent="0.25">
      <c r="A3360" s="133" t="s">
        <v>7792</v>
      </c>
      <c r="B3360" s="134">
        <v>102349</v>
      </c>
      <c r="C3360" s="126" t="s">
        <v>7803</v>
      </c>
      <c r="D3360" s="134" t="s">
        <v>1007</v>
      </c>
      <c r="E3360" s="135">
        <v>0</v>
      </c>
      <c r="F3360" s="136"/>
      <c r="G3360" s="135">
        <v>0</v>
      </c>
      <c r="H3360" s="136"/>
    </row>
    <row r="3361" spans="1:8" x14ac:dyDescent="0.25">
      <c r="A3361" s="133" t="s">
        <v>7792</v>
      </c>
      <c r="B3361" s="134">
        <v>102360</v>
      </c>
      <c r="C3361" s="126" t="s">
        <v>3298</v>
      </c>
      <c r="D3361" s="134" t="s">
        <v>1007</v>
      </c>
      <c r="E3361" s="135">
        <v>24.52</v>
      </c>
      <c r="F3361" s="136">
        <v>0</v>
      </c>
      <c r="G3361" s="135">
        <v>28.82</v>
      </c>
      <c r="H3361" s="136">
        <v>0</v>
      </c>
    </row>
    <row r="3362" spans="1:8" x14ac:dyDescent="0.25">
      <c r="A3362" s="133" t="s">
        <v>7792</v>
      </c>
      <c r="B3362" s="134">
        <v>102361</v>
      </c>
      <c r="C3362" s="126" t="s">
        <v>3299</v>
      </c>
      <c r="D3362" s="134" t="s">
        <v>1007</v>
      </c>
      <c r="E3362" s="135">
        <v>37.04</v>
      </c>
      <c r="F3362" s="136">
        <v>0</v>
      </c>
      <c r="G3362" s="135">
        <v>45.02</v>
      </c>
      <c r="H3362" s="136">
        <v>0</v>
      </c>
    </row>
    <row r="3363" spans="1:8" x14ac:dyDescent="0.25">
      <c r="A3363" s="133" t="s">
        <v>7804</v>
      </c>
      <c r="B3363" s="134">
        <v>101595</v>
      </c>
      <c r="C3363" s="126" t="s">
        <v>7805</v>
      </c>
      <c r="D3363" s="134" t="s">
        <v>144</v>
      </c>
      <c r="E3363" s="135">
        <v>0</v>
      </c>
      <c r="F3363" s="136"/>
      <c r="G3363" s="135">
        <v>0</v>
      </c>
      <c r="H3363" s="136"/>
    </row>
    <row r="3364" spans="1:8" x14ac:dyDescent="0.25">
      <c r="A3364" s="133" t="s">
        <v>7804</v>
      </c>
      <c r="B3364" s="134">
        <v>101601</v>
      </c>
      <c r="C3364" s="126" t="s">
        <v>1211</v>
      </c>
      <c r="D3364" s="134" t="s">
        <v>144</v>
      </c>
      <c r="E3364" s="135">
        <v>25.47</v>
      </c>
      <c r="F3364" s="136">
        <v>0</v>
      </c>
      <c r="G3364" s="135">
        <v>31.89</v>
      </c>
      <c r="H3364" s="136">
        <v>0</v>
      </c>
    </row>
    <row r="3365" spans="1:8" x14ac:dyDescent="0.25">
      <c r="A3365" s="133" t="s">
        <v>7804</v>
      </c>
      <c r="B3365" s="134">
        <v>101594</v>
      </c>
      <c r="C3365" s="126" t="s">
        <v>7806</v>
      </c>
      <c r="D3365" s="134" t="s">
        <v>144</v>
      </c>
      <c r="E3365" s="135">
        <v>0</v>
      </c>
      <c r="F3365" s="136"/>
      <c r="G3365" s="135">
        <v>0</v>
      </c>
      <c r="H3365" s="136"/>
    </row>
    <row r="3366" spans="1:8" x14ac:dyDescent="0.25">
      <c r="A3366" s="133" t="s">
        <v>7804</v>
      </c>
      <c r="B3366" s="134">
        <v>101600</v>
      </c>
      <c r="C3366" s="126" t="s">
        <v>1210</v>
      </c>
      <c r="D3366" s="134" t="s">
        <v>144</v>
      </c>
      <c r="E3366" s="135">
        <v>17.22</v>
      </c>
      <c r="F3366" s="136">
        <v>0</v>
      </c>
      <c r="G3366" s="135">
        <v>21.54</v>
      </c>
      <c r="H3366" s="136">
        <v>0</v>
      </c>
    </row>
    <row r="3367" spans="1:8" x14ac:dyDescent="0.25">
      <c r="A3367" s="133" t="s">
        <v>7804</v>
      </c>
      <c r="B3367" s="134">
        <v>101597</v>
      </c>
      <c r="C3367" s="126" t="s">
        <v>7807</v>
      </c>
      <c r="D3367" s="134" t="s">
        <v>144</v>
      </c>
      <c r="E3367" s="135">
        <v>0</v>
      </c>
      <c r="F3367" s="136"/>
      <c r="G3367" s="135">
        <v>0</v>
      </c>
      <c r="H3367" s="136"/>
    </row>
    <row r="3368" spans="1:8" x14ac:dyDescent="0.25">
      <c r="A3368" s="133" t="s">
        <v>7804</v>
      </c>
      <c r="B3368" s="134">
        <v>101603</v>
      </c>
      <c r="C3368" s="126" t="s">
        <v>1213</v>
      </c>
      <c r="D3368" s="134" t="s">
        <v>144</v>
      </c>
      <c r="E3368" s="135">
        <v>21.03</v>
      </c>
      <c r="F3368" s="136">
        <v>0</v>
      </c>
      <c r="G3368" s="135">
        <v>26.32</v>
      </c>
      <c r="H3368" s="136">
        <v>0</v>
      </c>
    </row>
    <row r="3369" spans="1:8" x14ac:dyDescent="0.25">
      <c r="A3369" s="133" t="s">
        <v>7804</v>
      </c>
      <c r="B3369" s="134">
        <v>101596</v>
      </c>
      <c r="C3369" s="126" t="s">
        <v>7808</v>
      </c>
      <c r="D3369" s="134" t="s">
        <v>144</v>
      </c>
      <c r="E3369" s="135">
        <v>0</v>
      </c>
      <c r="F3369" s="136"/>
      <c r="G3369" s="135">
        <v>0</v>
      </c>
      <c r="H3369" s="136"/>
    </row>
    <row r="3370" spans="1:8" x14ac:dyDescent="0.25">
      <c r="A3370" s="133" t="s">
        <v>7804</v>
      </c>
      <c r="B3370" s="134">
        <v>101602</v>
      </c>
      <c r="C3370" s="126" t="s">
        <v>1212</v>
      </c>
      <c r="D3370" s="134" t="s">
        <v>144</v>
      </c>
      <c r="E3370" s="135">
        <v>12.75</v>
      </c>
      <c r="F3370" s="136">
        <v>0</v>
      </c>
      <c r="G3370" s="135">
        <v>15.98</v>
      </c>
      <c r="H3370" s="136">
        <v>0</v>
      </c>
    </row>
    <row r="3371" spans="1:8" x14ac:dyDescent="0.25">
      <c r="A3371" s="133" t="s">
        <v>7804</v>
      </c>
      <c r="B3371" s="134">
        <v>101599</v>
      </c>
      <c r="C3371" s="126" t="s">
        <v>7809</v>
      </c>
      <c r="D3371" s="134" t="s">
        <v>144</v>
      </c>
      <c r="E3371" s="135">
        <v>0</v>
      </c>
      <c r="F3371" s="136"/>
      <c r="G3371" s="135">
        <v>0</v>
      </c>
      <c r="H3371" s="136"/>
    </row>
    <row r="3372" spans="1:8" x14ac:dyDescent="0.25">
      <c r="A3372" s="133" t="s">
        <v>7804</v>
      </c>
      <c r="B3372" s="134">
        <v>101605</v>
      </c>
      <c r="C3372" s="126" t="s">
        <v>1215</v>
      </c>
      <c r="D3372" s="134" t="s">
        <v>144</v>
      </c>
      <c r="E3372" s="135">
        <v>16.61</v>
      </c>
      <c r="F3372" s="136">
        <v>0</v>
      </c>
      <c r="G3372" s="135">
        <v>20.8</v>
      </c>
      <c r="H3372" s="136">
        <v>0</v>
      </c>
    </row>
    <row r="3373" spans="1:8" x14ac:dyDescent="0.25">
      <c r="A3373" s="133" t="s">
        <v>7804</v>
      </c>
      <c r="B3373" s="134">
        <v>101598</v>
      </c>
      <c r="C3373" s="126" t="s">
        <v>7810</v>
      </c>
      <c r="D3373" s="134" t="s">
        <v>144</v>
      </c>
      <c r="E3373" s="135">
        <v>0</v>
      </c>
      <c r="F3373" s="136"/>
      <c r="G3373" s="135">
        <v>0</v>
      </c>
      <c r="H3373" s="136"/>
    </row>
    <row r="3374" spans="1:8" x14ac:dyDescent="0.25">
      <c r="A3374" s="133" t="s">
        <v>7804</v>
      </c>
      <c r="B3374" s="134">
        <v>101604</v>
      </c>
      <c r="C3374" s="126" t="s">
        <v>1214</v>
      </c>
      <c r="D3374" s="134" t="s">
        <v>144</v>
      </c>
      <c r="E3374" s="135">
        <v>8.35</v>
      </c>
      <c r="F3374" s="136">
        <v>0</v>
      </c>
      <c r="G3374" s="135">
        <v>10.46</v>
      </c>
      <c r="H3374" s="136">
        <v>0</v>
      </c>
    </row>
    <row r="3375" spans="1:8" x14ac:dyDescent="0.25">
      <c r="A3375" s="133" t="s">
        <v>7804</v>
      </c>
      <c r="B3375" s="134">
        <v>101588</v>
      </c>
      <c r="C3375" s="126" t="s">
        <v>1204</v>
      </c>
      <c r="D3375" s="134" t="s">
        <v>144</v>
      </c>
      <c r="E3375" s="135">
        <v>92.24</v>
      </c>
      <c r="F3375" s="136">
        <v>0</v>
      </c>
      <c r="G3375" s="135">
        <v>114</v>
      </c>
      <c r="H3375" s="136">
        <v>0</v>
      </c>
    </row>
    <row r="3376" spans="1:8" x14ac:dyDescent="0.25">
      <c r="A3376" s="133" t="s">
        <v>7804</v>
      </c>
      <c r="B3376" s="134">
        <v>101591</v>
      </c>
      <c r="C3376" s="126" t="s">
        <v>1207</v>
      </c>
      <c r="D3376" s="134" t="s">
        <v>144</v>
      </c>
      <c r="E3376" s="135">
        <v>112.3</v>
      </c>
      <c r="F3376" s="136">
        <v>0</v>
      </c>
      <c r="G3376" s="135">
        <v>138.63</v>
      </c>
      <c r="H3376" s="136">
        <v>0</v>
      </c>
    </row>
    <row r="3377" spans="1:8" x14ac:dyDescent="0.25">
      <c r="A3377" s="133" t="s">
        <v>7804</v>
      </c>
      <c r="B3377" s="134">
        <v>101590</v>
      </c>
      <c r="C3377" s="126" t="s">
        <v>1206</v>
      </c>
      <c r="D3377" s="134" t="s">
        <v>144</v>
      </c>
      <c r="E3377" s="135">
        <v>69.930000000000007</v>
      </c>
      <c r="F3377" s="136">
        <v>0</v>
      </c>
      <c r="G3377" s="135">
        <v>86.1</v>
      </c>
      <c r="H3377" s="136">
        <v>0</v>
      </c>
    </row>
    <row r="3378" spans="1:8" x14ac:dyDescent="0.25">
      <c r="A3378" s="133" t="s">
        <v>7804</v>
      </c>
      <c r="B3378" s="134">
        <v>101593</v>
      </c>
      <c r="C3378" s="126" t="s">
        <v>1209</v>
      </c>
      <c r="D3378" s="134" t="s">
        <v>144</v>
      </c>
      <c r="E3378" s="135">
        <v>92.02</v>
      </c>
      <c r="F3378" s="136">
        <v>0</v>
      </c>
      <c r="G3378" s="135">
        <v>112.69</v>
      </c>
      <c r="H3378" s="136">
        <v>0</v>
      </c>
    </row>
    <row r="3379" spans="1:8" x14ac:dyDescent="0.25">
      <c r="A3379" s="133" t="s">
        <v>7804</v>
      </c>
      <c r="B3379" s="134">
        <v>101592</v>
      </c>
      <c r="C3379" s="126" t="s">
        <v>1208</v>
      </c>
      <c r="D3379" s="134" t="s">
        <v>144</v>
      </c>
      <c r="E3379" s="135">
        <v>49.39</v>
      </c>
      <c r="F3379" s="136">
        <v>0</v>
      </c>
      <c r="G3379" s="135">
        <v>59.99</v>
      </c>
      <c r="H3379" s="136">
        <v>0</v>
      </c>
    </row>
    <row r="3380" spans="1:8" x14ac:dyDescent="0.25">
      <c r="A3380" s="133" t="s">
        <v>7804</v>
      </c>
      <c r="B3380" s="134">
        <v>101583</v>
      </c>
      <c r="C3380" s="126" t="s">
        <v>1199</v>
      </c>
      <c r="D3380" s="134" t="s">
        <v>144</v>
      </c>
      <c r="E3380" s="135">
        <v>83.28</v>
      </c>
      <c r="F3380" s="136">
        <v>0</v>
      </c>
      <c r="G3380" s="135">
        <v>105.05</v>
      </c>
      <c r="H3380" s="136">
        <v>0</v>
      </c>
    </row>
    <row r="3381" spans="1:8" x14ac:dyDescent="0.25">
      <c r="A3381" s="133" t="s">
        <v>7804</v>
      </c>
      <c r="B3381" s="134">
        <v>101582</v>
      </c>
      <c r="C3381" s="126" t="s">
        <v>1198</v>
      </c>
      <c r="D3381" s="134" t="s">
        <v>144</v>
      </c>
      <c r="E3381" s="135">
        <v>66.92</v>
      </c>
      <c r="F3381" s="136">
        <v>0</v>
      </c>
      <c r="G3381" s="135">
        <v>82.64</v>
      </c>
      <c r="H3381" s="136">
        <v>0</v>
      </c>
    </row>
    <row r="3382" spans="1:8" x14ac:dyDescent="0.25">
      <c r="A3382" s="133" t="s">
        <v>7804</v>
      </c>
      <c r="B3382" s="134">
        <v>101585</v>
      </c>
      <c r="C3382" s="126" t="s">
        <v>1201</v>
      </c>
      <c r="D3382" s="134" t="s">
        <v>144</v>
      </c>
      <c r="E3382" s="135">
        <v>71.52</v>
      </c>
      <c r="F3382" s="136">
        <v>0</v>
      </c>
      <c r="G3382" s="135">
        <v>89.56</v>
      </c>
      <c r="H3382" s="136">
        <v>0</v>
      </c>
    </row>
    <row r="3383" spans="1:8" x14ac:dyDescent="0.25">
      <c r="A3383" s="133" t="s">
        <v>7804</v>
      </c>
      <c r="B3383" s="134">
        <v>101584</v>
      </c>
      <c r="C3383" s="126" t="s">
        <v>1200</v>
      </c>
      <c r="D3383" s="134" t="s">
        <v>144</v>
      </c>
      <c r="E3383" s="135">
        <v>55.15</v>
      </c>
      <c r="F3383" s="136">
        <v>0</v>
      </c>
      <c r="G3383" s="135">
        <v>67.14</v>
      </c>
      <c r="H3383" s="136">
        <v>0</v>
      </c>
    </row>
    <row r="3384" spans="1:8" x14ac:dyDescent="0.25">
      <c r="A3384" s="133" t="s">
        <v>7804</v>
      </c>
      <c r="B3384" s="134">
        <v>101587</v>
      </c>
      <c r="C3384" s="126" t="s">
        <v>1203</v>
      </c>
      <c r="D3384" s="134" t="s">
        <v>144</v>
      </c>
      <c r="E3384" s="135">
        <v>64.67</v>
      </c>
      <c r="F3384" s="136">
        <v>0</v>
      </c>
      <c r="G3384" s="135">
        <v>79.08</v>
      </c>
      <c r="H3384" s="136">
        <v>0</v>
      </c>
    </row>
    <row r="3385" spans="1:8" x14ac:dyDescent="0.25">
      <c r="A3385" s="133" t="s">
        <v>7804</v>
      </c>
      <c r="B3385" s="134">
        <v>101586</v>
      </c>
      <c r="C3385" s="126" t="s">
        <v>1202</v>
      </c>
      <c r="D3385" s="134" t="s">
        <v>144</v>
      </c>
      <c r="E3385" s="135">
        <v>48.01</v>
      </c>
      <c r="F3385" s="136">
        <v>0</v>
      </c>
      <c r="G3385" s="135">
        <v>56.46</v>
      </c>
      <c r="H3385" s="136">
        <v>0</v>
      </c>
    </row>
    <row r="3386" spans="1:8" x14ac:dyDescent="0.25">
      <c r="A3386" s="133" t="s">
        <v>7804</v>
      </c>
      <c r="B3386" s="134">
        <v>101577</v>
      </c>
      <c r="C3386" s="126" t="s">
        <v>1193</v>
      </c>
      <c r="D3386" s="134" t="s">
        <v>144</v>
      </c>
      <c r="E3386" s="135">
        <v>51.54</v>
      </c>
      <c r="F3386" s="136">
        <v>0</v>
      </c>
      <c r="G3386" s="135">
        <v>64.92</v>
      </c>
      <c r="H3386" s="136">
        <v>0</v>
      </c>
    </row>
    <row r="3387" spans="1:8" x14ac:dyDescent="0.25">
      <c r="A3387" s="133" t="s">
        <v>7804</v>
      </c>
      <c r="B3387" s="134">
        <v>101576</v>
      </c>
      <c r="C3387" s="126" t="s">
        <v>1192</v>
      </c>
      <c r="D3387" s="134" t="s">
        <v>144</v>
      </c>
      <c r="E3387" s="135">
        <v>40.880000000000003</v>
      </c>
      <c r="F3387" s="136">
        <v>0</v>
      </c>
      <c r="G3387" s="135">
        <v>50.54</v>
      </c>
      <c r="H3387" s="136">
        <v>0</v>
      </c>
    </row>
    <row r="3388" spans="1:8" x14ac:dyDescent="0.25">
      <c r="A3388" s="133" t="s">
        <v>7804</v>
      </c>
      <c r="B3388" s="134">
        <v>101579</v>
      </c>
      <c r="C3388" s="126" t="s">
        <v>1195</v>
      </c>
      <c r="D3388" s="134" t="s">
        <v>144</v>
      </c>
      <c r="E3388" s="135">
        <v>44.55</v>
      </c>
      <c r="F3388" s="136">
        <v>0</v>
      </c>
      <c r="G3388" s="135">
        <v>55.63</v>
      </c>
      <c r="H3388" s="136">
        <v>0</v>
      </c>
    </row>
    <row r="3389" spans="1:8" x14ac:dyDescent="0.25">
      <c r="A3389" s="133" t="s">
        <v>7804</v>
      </c>
      <c r="B3389" s="134">
        <v>101578</v>
      </c>
      <c r="C3389" s="126" t="s">
        <v>1194</v>
      </c>
      <c r="D3389" s="134" t="s">
        <v>144</v>
      </c>
      <c r="E3389" s="135">
        <v>33.909999999999997</v>
      </c>
      <c r="F3389" s="136">
        <v>0</v>
      </c>
      <c r="G3389" s="135">
        <v>41.25</v>
      </c>
      <c r="H3389" s="136">
        <v>0</v>
      </c>
    </row>
    <row r="3390" spans="1:8" x14ac:dyDescent="0.25">
      <c r="A3390" s="133" t="s">
        <v>7804</v>
      </c>
      <c r="B3390" s="134">
        <v>101581</v>
      </c>
      <c r="C3390" s="126" t="s">
        <v>1197</v>
      </c>
      <c r="D3390" s="134" t="s">
        <v>144</v>
      </c>
      <c r="E3390" s="135">
        <v>41.23</v>
      </c>
      <c r="F3390" s="136">
        <v>0</v>
      </c>
      <c r="G3390" s="135">
        <v>50.03</v>
      </c>
      <c r="H3390" s="136">
        <v>0</v>
      </c>
    </row>
    <row r="3391" spans="1:8" x14ac:dyDescent="0.25">
      <c r="A3391" s="133" t="s">
        <v>7804</v>
      </c>
      <c r="B3391" s="134">
        <v>101580</v>
      </c>
      <c r="C3391" s="126" t="s">
        <v>1196</v>
      </c>
      <c r="D3391" s="134" t="s">
        <v>144</v>
      </c>
      <c r="E3391" s="135">
        <v>30.29</v>
      </c>
      <c r="F3391" s="136">
        <v>0</v>
      </c>
      <c r="G3391" s="135">
        <v>35.47</v>
      </c>
      <c r="H3391" s="136">
        <v>0</v>
      </c>
    </row>
    <row r="3392" spans="1:8" x14ac:dyDescent="0.25">
      <c r="A3392" s="133" t="s">
        <v>7804</v>
      </c>
      <c r="B3392" s="134">
        <v>101606</v>
      </c>
      <c r="C3392" s="126" t="s">
        <v>7811</v>
      </c>
      <c r="D3392" s="134" t="s">
        <v>144</v>
      </c>
      <c r="E3392" s="135">
        <v>0</v>
      </c>
      <c r="F3392" s="136"/>
      <c r="G3392" s="135">
        <v>0</v>
      </c>
      <c r="H3392" s="136"/>
    </row>
    <row r="3393" spans="1:8" x14ac:dyDescent="0.25">
      <c r="A3393" s="133" t="s">
        <v>7804</v>
      </c>
      <c r="B3393" s="134">
        <v>101607</v>
      </c>
      <c r="C3393" s="126" t="s">
        <v>7812</v>
      </c>
      <c r="D3393" s="134" t="s">
        <v>144</v>
      </c>
      <c r="E3393" s="135">
        <v>0</v>
      </c>
      <c r="F3393" s="136"/>
      <c r="G3393" s="135">
        <v>0</v>
      </c>
      <c r="H3393" s="136"/>
    </row>
    <row r="3394" spans="1:8" x14ac:dyDescent="0.25">
      <c r="A3394" s="133" t="s">
        <v>7804</v>
      </c>
      <c r="B3394" s="134">
        <v>101608</v>
      </c>
      <c r="C3394" s="126" t="s">
        <v>7813</v>
      </c>
      <c r="D3394" s="134" t="s">
        <v>144</v>
      </c>
      <c r="E3394" s="135">
        <v>0</v>
      </c>
      <c r="F3394" s="136"/>
      <c r="G3394" s="135">
        <v>0</v>
      </c>
      <c r="H3394" s="136"/>
    </row>
    <row r="3395" spans="1:8" x14ac:dyDescent="0.25">
      <c r="A3395" s="133" t="s">
        <v>7804</v>
      </c>
      <c r="B3395" s="134">
        <v>101571</v>
      </c>
      <c r="C3395" s="126" t="s">
        <v>1187</v>
      </c>
      <c r="D3395" s="134" t="s">
        <v>144</v>
      </c>
      <c r="E3395" s="135">
        <v>31.3</v>
      </c>
      <c r="F3395" s="136">
        <v>0</v>
      </c>
      <c r="G3395" s="135">
        <v>40.770000000000003</v>
      </c>
      <c r="H3395" s="136">
        <v>0</v>
      </c>
    </row>
    <row r="3396" spans="1:8" x14ac:dyDescent="0.25">
      <c r="A3396" s="133" t="s">
        <v>7804</v>
      </c>
      <c r="B3396" s="134">
        <v>101570</v>
      </c>
      <c r="C3396" s="126" t="s">
        <v>1186</v>
      </c>
      <c r="D3396" s="134" t="s">
        <v>144</v>
      </c>
      <c r="E3396" s="135">
        <v>22.89</v>
      </c>
      <c r="F3396" s="136">
        <v>0</v>
      </c>
      <c r="G3396" s="135">
        <v>29.55</v>
      </c>
      <c r="H3396" s="136">
        <v>0</v>
      </c>
    </row>
    <row r="3397" spans="1:8" x14ac:dyDescent="0.25">
      <c r="A3397" s="133" t="s">
        <v>7804</v>
      </c>
      <c r="B3397" s="134">
        <v>101573</v>
      </c>
      <c r="C3397" s="126" t="s">
        <v>1189</v>
      </c>
      <c r="D3397" s="134" t="s">
        <v>144</v>
      </c>
      <c r="E3397" s="135">
        <v>26.5</v>
      </c>
      <c r="F3397" s="136">
        <v>0</v>
      </c>
      <c r="G3397" s="135">
        <v>34.21</v>
      </c>
      <c r="H3397" s="136">
        <v>0</v>
      </c>
    </row>
    <row r="3398" spans="1:8" x14ac:dyDescent="0.25">
      <c r="A3398" s="133" t="s">
        <v>7804</v>
      </c>
      <c r="B3398" s="134">
        <v>101572</v>
      </c>
      <c r="C3398" s="126" t="s">
        <v>1188</v>
      </c>
      <c r="D3398" s="134" t="s">
        <v>144</v>
      </c>
      <c r="E3398" s="135">
        <v>18.09</v>
      </c>
      <c r="F3398" s="136">
        <v>0</v>
      </c>
      <c r="G3398" s="135">
        <v>23.01</v>
      </c>
      <c r="H3398" s="136">
        <v>0</v>
      </c>
    </row>
    <row r="3399" spans="1:8" x14ac:dyDescent="0.25">
      <c r="A3399" s="133" t="s">
        <v>7804</v>
      </c>
      <c r="B3399" s="134">
        <v>101575</v>
      </c>
      <c r="C3399" s="126" t="s">
        <v>1191</v>
      </c>
      <c r="D3399" s="134" t="s">
        <v>144</v>
      </c>
      <c r="E3399" s="135">
        <v>22.81</v>
      </c>
      <c r="F3399" s="136">
        <v>0</v>
      </c>
      <c r="G3399" s="135">
        <v>28.66</v>
      </c>
      <c r="H3399" s="136">
        <v>0</v>
      </c>
    </row>
    <row r="3400" spans="1:8" x14ac:dyDescent="0.25">
      <c r="A3400" s="133" t="s">
        <v>7804</v>
      </c>
      <c r="B3400" s="134">
        <v>101574</v>
      </c>
      <c r="C3400" s="126" t="s">
        <v>1190</v>
      </c>
      <c r="D3400" s="134" t="s">
        <v>144</v>
      </c>
      <c r="E3400" s="135">
        <v>14.12</v>
      </c>
      <c r="F3400" s="136">
        <v>0</v>
      </c>
      <c r="G3400" s="135">
        <v>17.260000000000002</v>
      </c>
      <c r="H3400" s="136">
        <v>0</v>
      </c>
    </row>
    <row r="3401" spans="1:8" x14ac:dyDescent="0.25">
      <c r="A3401" s="133" t="s">
        <v>7804</v>
      </c>
      <c r="B3401" s="134">
        <v>101589</v>
      </c>
      <c r="C3401" s="126" t="s">
        <v>1205</v>
      </c>
      <c r="D3401" s="134" t="s">
        <v>144</v>
      </c>
      <c r="E3401" s="135">
        <v>134.61000000000001</v>
      </c>
      <c r="F3401" s="136">
        <v>0</v>
      </c>
      <c r="G3401" s="135">
        <v>166.53</v>
      </c>
      <c r="H3401" s="136">
        <v>0</v>
      </c>
    </row>
    <row r="3402" spans="1:8" x14ac:dyDescent="0.25">
      <c r="A3402" s="133" t="s">
        <v>7804</v>
      </c>
      <c r="B3402" s="134">
        <v>101610</v>
      </c>
      <c r="C3402" s="126" t="s">
        <v>14219</v>
      </c>
      <c r="D3402" s="134" t="s">
        <v>33</v>
      </c>
      <c r="E3402" s="135">
        <v>0</v>
      </c>
      <c r="F3402" s="136"/>
      <c r="G3402" s="135">
        <v>0</v>
      </c>
      <c r="H3402" s="136"/>
    </row>
    <row r="3403" spans="1:8" x14ac:dyDescent="0.25">
      <c r="A3403" s="133" t="s">
        <v>7804</v>
      </c>
      <c r="B3403" s="134">
        <v>101613</v>
      </c>
      <c r="C3403" s="126" t="s">
        <v>7814</v>
      </c>
      <c r="D3403" s="134" t="s">
        <v>33</v>
      </c>
      <c r="E3403" s="135">
        <v>0</v>
      </c>
      <c r="F3403" s="136"/>
      <c r="G3403" s="135">
        <v>0</v>
      </c>
      <c r="H3403" s="136"/>
    </row>
    <row r="3404" spans="1:8" x14ac:dyDescent="0.25">
      <c r="A3404" s="133" t="s">
        <v>7804</v>
      </c>
      <c r="B3404" s="134">
        <v>101611</v>
      </c>
      <c r="C3404" s="126" t="s">
        <v>7815</v>
      </c>
      <c r="D3404" s="134" t="s">
        <v>33</v>
      </c>
      <c r="E3404" s="135">
        <v>0</v>
      </c>
      <c r="F3404" s="136"/>
      <c r="G3404" s="135">
        <v>0</v>
      </c>
      <c r="H3404" s="136"/>
    </row>
    <row r="3405" spans="1:8" x14ac:dyDescent="0.25">
      <c r="A3405" s="133" t="s">
        <v>7804</v>
      </c>
      <c r="B3405" s="134">
        <v>101614</v>
      </c>
      <c r="C3405" s="126" t="s">
        <v>7816</v>
      </c>
      <c r="D3405" s="134" t="s">
        <v>33</v>
      </c>
      <c r="E3405" s="135">
        <v>0</v>
      </c>
      <c r="F3405" s="136"/>
      <c r="G3405" s="135">
        <v>0</v>
      </c>
      <c r="H3405" s="136"/>
    </row>
    <row r="3406" spans="1:8" x14ac:dyDescent="0.25">
      <c r="A3406" s="133" t="s">
        <v>7804</v>
      </c>
      <c r="B3406" s="134">
        <v>101612</v>
      </c>
      <c r="C3406" s="126" t="s">
        <v>7817</v>
      </c>
      <c r="D3406" s="134" t="s">
        <v>33</v>
      </c>
      <c r="E3406" s="135">
        <v>0</v>
      </c>
      <c r="F3406" s="136"/>
      <c r="G3406" s="135">
        <v>0</v>
      </c>
      <c r="H3406" s="136"/>
    </row>
    <row r="3407" spans="1:8" x14ac:dyDescent="0.25">
      <c r="A3407" s="133" t="s">
        <v>7804</v>
      </c>
      <c r="B3407" s="134">
        <v>101615</v>
      </c>
      <c r="C3407" s="126" t="s">
        <v>14220</v>
      </c>
      <c r="D3407" s="134" t="s">
        <v>33</v>
      </c>
      <c r="E3407" s="135">
        <v>0</v>
      </c>
      <c r="F3407" s="136"/>
      <c r="G3407" s="135">
        <v>0</v>
      </c>
      <c r="H3407" s="136"/>
    </row>
    <row r="3408" spans="1:8" x14ac:dyDescent="0.25">
      <c r="A3408" s="133" t="s">
        <v>7804</v>
      </c>
      <c r="B3408" s="134">
        <v>101617</v>
      </c>
      <c r="C3408" s="126" t="s">
        <v>3306</v>
      </c>
      <c r="D3408" s="134" t="s">
        <v>144</v>
      </c>
      <c r="E3408" s="135">
        <v>2.97</v>
      </c>
      <c r="F3408" s="136">
        <v>0</v>
      </c>
      <c r="G3408" s="135">
        <v>4.26</v>
      </c>
      <c r="H3408" s="136">
        <v>0</v>
      </c>
    </row>
    <row r="3409" spans="1:8" x14ac:dyDescent="0.25">
      <c r="A3409" s="133" t="s">
        <v>7804</v>
      </c>
      <c r="B3409" s="134">
        <v>101620</v>
      </c>
      <c r="C3409" s="126" t="s">
        <v>3309</v>
      </c>
      <c r="D3409" s="134" t="s">
        <v>1007</v>
      </c>
      <c r="E3409" s="135">
        <v>191</v>
      </c>
      <c r="F3409" s="136">
        <v>0</v>
      </c>
      <c r="G3409" s="135">
        <v>229.97</v>
      </c>
      <c r="H3409" s="136">
        <v>0</v>
      </c>
    </row>
    <row r="3410" spans="1:8" x14ac:dyDescent="0.25">
      <c r="A3410" s="133" t="s">
        <v>7804</v>
      </c>
      <c r="B3410" s="134">
        <v>101625</v>
      </c>
      <c r="C3410" s="126" t="s">
        <v>3314</v>
      </c>
      <c r="D3410" s="134" t="s">
        <v>1007</v>
      </c>
      <c r="E3410" s="135">
        <v>151.82</v>
      </c>
      <c r="F3410" s="136">
        <v>0</v>
      </c>
      <c r="G3410" s="135">
        <v>167.03</v>
      </c>
      <c r="H3410" s="136">
        <v>0</v>
      </c>
    </row>
    <row r="3411" spans="1:8" x14ac:dyDescent="0.25">
      <c r="A3411" s="133" t="s">
        <v>7804</v>
      </c>
      <c r="B3411" s="134">
        <v>101621</v>
      </c>
      <c r="C3411" s="126" t="s">
        <v>3310</v>
      </c>
      <c r="D3411" s="134" t="s">
        <v>1007</v>
      </c>
      <c r="E3411" s="135">
        <v>247.73</v>
      </c>
      <c r="F3411" s="136">
        <v>0</v>
      </c>
      <c r="G3411" s="135">
        <v>273.8</v>
      </c>
      <c r="H3411" s="136">
        <v>0</v>
      </c>
    </row>
    <row r="3412" spans="1:8" x14ac:dyDescent="0.25">
      <c r="A3412" s="133" t="s">
        <v>7804</v>
      </c>
      <c r="B3412" s="134">
        <v>101624</v>
      </c>
      <c r="C3412" s="126" t="s">
        <v>3313</v>
      </c>
      <c r="D3412" s="134" t="s">
        <v>1007</v>
      </c>
      <c r="E3412" s="135">
        <v>197.25</v>
      </c>
      <c r="F3412" s="136">
        <v>0</v>
      </c>
      <c r="G3412" s="135">
        <v>192.72</v>
      </c>
      <c r="H3412" s="136">
        <v>0</v>
      </c>
    </row>
    <row r="3413" spans="1:8" x14ac:dyDescent="0.25">
      <c r="A3413" s="133" t="s">
        <v>7804</v>
      </c>
      <c r="B3413" s="134">
        <v>101616</v>
      </c>
      <c r="C3413" s="126" t="s">
        <v>3305</v>
      </c>
      <c r="D3413" s="134" t="s">
        <v>144</v>
      </c>
      <c r="E3413" s="135">
        <v>6.03</v>
      </c>
      <c r="F3413" s="136">
        <v>0</v>
      </c>
      <c r="G3413" s="135">
        <v>8.6300000000000008</v>
      </c>
      <c r="H3413" s="136">
        <v>0</v>
      </c>
    </row>
    <row r="3414" spans="1:8" x14ac:dyDescent="0.25">
      <c r="A3414" s="133" t="s">
        <v>7804</v>
      </c>
      <c r="B3414" s="134">
        <v>101618</v>
      </c>
      <c r="C3414" s="126" t="s">
        <v>3307</v>
      </c>
      <c r="D3414" s="134" t="s">
        <v>1007</v>
      </c>
      <c r="E3414" s="135">
        <v>215.43</v>
      </c>
      <c r="F3414" s="136">
        <v>0</v>
      </c>
      <c r="G3414" s="135">
        <v>264.7</v>
      </c>
      <c r="H3414" s="136">
        <v>0</v>
      </c>
    </row>
    <row r="3415" spans="1:8" x14ac:dyDescent="0.25">
      <c r="A3415" s="133" t="s">
        <v>7804</v>
      </c>
      <c r="B3415" s="134">
        <v>101622</v>
      </c>
      <c r="C3415" s="126" t="s">
        <v>3311</v>
      </c>
      <c r="D3415" s="134" t="s">
        <v>1007</v>
      </c>
      <c r="E3415" s="135">
        <v>191.22</v>
      </c>
      <c r="F3415" s="136">
        <v>0</v>
      </c>
      <c r="G3415" s="135">
        <v>218.66</v>
      </c>
      <c r="H3415" s="136">
        <v>0</v>
      </c>
    </row>
    <row r="3416" spans="1:8" x14ac:dyDescent="0.25">
      <c r="A3416" s="133" t="s">
        <v>7804</v>
      </c>
      <c r="B3416" s="134">
        <v>101619</v>
      </c>
      <c r="C3416" s="126" t="s">
        <v>3308</v>
      </c>
      <c r="D3416" s="134" t="s">
        <v>1007</v>
      </c>
      <c r="E3416" s="135">
        <v>272.16000000000003</v>
      </c>
      <c r="F3416" s="136">
        <v>0</v>
      </c>
      <c r="G3416" s="135">
        <v>308.52</v>
      </c>
      <c r="H3416" s="136">
        <v>0</v>
      </c>
    </row>
    <row r="3417" spans="1:8" x14ac:dyDescent="0.25">
      <c r="A3417" s="133" t="s">
        <v>7804</v>
      </c>
      <c r="B3417" s="134">
        <v>101623</v>
      </c>
      <c r="C3417" s="126" t="s">
        <v>3312</v>
      </c>
      <c r="D3417" s="134" t="s">
        <v>1007</v>
      </c>
      <c r="E3417" s="135">
        <v>242.32</v>
      </c>
      <c r="F3417" s="136">
        <v>0</v>
      </c>
      <c r="G3417" s="135">
        <v>251.75</v>
      </c>
      <c r="H3417" s="136">
        <v>0</v>
      </c>
    </row>
    <row r="3418" spans="1:8" x14ac:dyDescent="0.25">
      <c r="A3418" s="133" t="s">
        <v>7818</v>
      </c>
      <c r="B3418" s="134">
        <v>104482</v>
      </c>
      <c r="C3418" s="126" t="s">
        <v>4691</v>
      </c>
      <c r="D3418" s="134" t="s">
        <v>374</v>
      </c>
      <c r="E3418" s="135">
        <v>31.13</v>
      </c>
      <c r="F3418" s="136">
        <v>0</v>
      </c>
      <c r="G3418" s="135">
        <v>45.24</v>
      </c>
      <c r="H3418" s="136">
        <v>0</v>
      </c>
    </row>
    <row r="3419" spans="1:8" x14ac:dyDescent="0.25">
      <c r="A3419" s="133" t="s">
        <v>7818</v>
      </c>
      <c r="B3419" s="134">
        <v>104189</v>
      </c>
      <c r="C3419" s="126" t="s">
        <v>4694</v>
      </c>
      <c r="D3419" s="134" t="s">
        <v>1007</v>
      </c>
      <c r="E3419" s="135">
        <v>133.82</v>
      </c>
      <c r="F3419" s="136">
        <v>0</v>
      </c>
      <c r="G3419" s="135">
        <v>148.06</v>
      </c>
      <c r="H3419" s="136">
        <v>0</v>
      </c>
    </row>
    <row r="3420" spans="1:8" x14ac:dyDescent="0.25">
      <c r="A3420" s="133" t="s">
        <v>7818</v>
      </c>
      <c r="B3420" s="134">
        <v>104465</v>
      </c>
      <c r="C3420" s="126" t="s">
        <v>7819</v>
      </c>
      <c r="D3420" s="134" t="s">
        <v>22</v>
      </c>
      <c r="E3420" s="135">
        <v>0</v>
      </c>
      <c r="F3420" s="136"/>
      <c r="G3420" s="135">
        <v>0</v>
      </c>
      <c r="H3420" s="136"/>
    </row>
    <row r="3421" spans="1:8" x14ac:dyDescent="0.25">
      <c r="A3421" s="133" t="s">
        <v>7818</v>
      </c>
      <c r="B3421" s="134">
        <v>104188</v>
      </c>
      <c r="C3421" s="126" t="s">
        <v>7820</v>
      </c>
      <c r="D3421" s="134" t="s">
        <v>22</v>
      </c>
      <c r="E3421" s="135">
        <v>0</v>
      </c>
      <c r="F3421" s="136"/>
      <c r="G3421" s="135">
        <v>0</v>
      </c>
      <c r="H3421" s="136"/>
    </row>
    <row r="3422" spans="1:8" x14ac:dyDescent="0.25">
      <c r="A3422" s="133" t="s">
        <v>7818</v>
      </c>
      <c r="B3422" s="134">
        <v>104185</v>
      </c>
      <c r="C3422" s="126" t="s">
        <v>4693</v>
      </c>
      <c r="D3422" s="134" t="s">
        <v>33</v>
      </c>
      <c r="E3422" s="135">
        <v>25.59</v>
      </c>
      <c r="F3422" s="136">
        <v>0</v>
      </c>
      <c r="G3422" s="135">
        <v>38.29</v>
      </c>
      <c r="H3422" s="136">
        <v>0</v>
      </c>
    </row>
    <row r="3423" spans="1:8" x14ac:dyDescent="0.25">
      <c r="A3423" s="133" t="s">
        <v>7818</v>
      </c>
      <c r="B3423" s="134">
        <v>104182</v>
      </c>
      <c r="C3423" s="126" t="s">
        <v>7821</v>
      </c>
      <c r="D3423" s="134" t="s">
        <v>22</v>
      </c>
      <c r="E3423" s="135">
        <v>0</v>
      </c>
      <c r="F3423" s="136"/>
      <c r="G3423" s="135">
        <v>0</v>
      </c>
      <c r="H3423" s="136"/>
    </row>
    <row r="3424" spans="1:8" x14ac:dyDescent="0.25">
      <c r="A3424" s="133" t="s">
        <v>7818</v>
      </c>
      <c r="B3424" s="134">
        <v>104184</v>
      </c>
      <c r="C3424" s="126" t="s">
        <v>4692</v>
      </c>
      <c r="D3424" s="134" t="s">
        <v>33</v>
      </c>
      <c r="E3424" s="135">
        <v>30.02</v>
      </c>
      <c r="F3424" s="136">
        <v>0</v>
      </c>
      <c r="G3424" s="135">
        <v>44.44</v>
      </c>
      <c r="H3424" s="136">
        <v>0</v>
      </c>
    </row>
    <row r="3425" spans="1:8" x14ac:dyDescent="0.25">
      <c r="A3425" s="133" t="s">
        <v>7818</v>
      </c>
      <c r="B3425" s="134">
        <v>104190</v>
      </c>
      <c r="C3425" s="126" t="s">
        <v>4695</v>
      </c>
      <c r="D3425" s="134" t="s">
        <v>33</v>
      </c>
      <c r="E3425" s="135">
        <v>655.76</v>
      </c>
      <c r="F3425" s="136">
        <v>0</v>
      </c>
      <c r="G3425" s="135">
        <v>997.53</v>
      </c>
      <c r="H3425" s="136">
        <v>0</v>
      </c>
    </row>
    <row r="3426" spans="1:8" x14ac:dyDescent="0.25">
      <c r="A3426" s="133" t="s">
        <v>7818</v>
      </c>
      <c r="B3426" s="134">
        <v>104463</v>
      </c>
      <c r="C3426" s="126" t="s">
        <v>7822</v>
      </c>
      <c r="D3426" s="134" t="s">
        <v>33</v>
      </c>
      <c r="E3426" s="135">
        <v>0</v>
      </c>
      <c r="F3426" s="136"/>
      <c r="G3426" s="135">
        <v>0</v>
      </c>
      <c r="H3426" s="136"/>
    </row>
    <row r="3427" spans="1:8" x14ac:dyDescent="0.25">
      <c r="A3427" s="133" t="s">
        <v>7818</v>
      </c>
      <c r="B3427" s="134">
        <v>104464</v>
      </c>
      <c r="C3427" s="126" t="s">
        <v>7823</v>
      </c>
      <c r="D3427" s="134" t="s">
        <v>33</v>
      </c>
      <c r="E3427" s="135">
        <v>0</v>
      </c>
      <c r="F3427" s="136"/>
      <c r="G3427" s="135">
        <v>0</v>
      </c>
      <c r="H3427" s="136"/>
    </row>
    <row r="3428" spans="1:8" x14ac:dyDescent="0.25">
      <c r="A3428" s="133" t="s">
        <v>7818</v>
      </c>
      <c r="B3428" s="134">
        <v>104183</v>
      </c>
      <c r="C3428" s="126" t="s">
        <v>7824</v>
      </c>
      <c r="D3428" s="134" t="s">
        <v>22</v>
      </c>
      <c r="E3428" s="135">
        <v>244.37</v>
      </c>
      <c r="F3428" s="136">
        <v>0.1583</v>
      </c>
      <c r="G3428" s="135">
        <v>244.64</v>
      </c>
      <c r="H3428" s="136">
        <v>0</v>
      </c>
    </row>
    <row r="3429" spans="1:8" x14ac:dyDescent="0.25">
      <c r="A3429" s="133" t="s">
        <v>7818</v>
      </c>
      <c r="B3429" s="134">
        <v>104187</v>
      </c>
      <c r="C3429" s="126" t="s">
        <v>5802</v>
      </c>
      <c r="D3429" s="134" t="s">
        <v>22</v>
      </c>
      <c r="E3429" s="135">
        <v>1586.47</v>
      </c>
      <c r="F3429" s="136">
        <v>0.91</v>
      </c>
      <c r="G3429" s="135">
        <v>1606.77</v>
      </c>
      <c r="H3429" s="136">
        <v>0</v>
      </c>
    </row>
    <row r="3430" spans="1:8" x14ac:dyDescent="0.25">
      <c r="A3430" s="133" t="s">
        <v>7818</v>
      </c>
      <c r="B3430" s="134">
        <v>104186</v>
      </c>
      <c r="C3430" s="126" t="s">
        <v>5801</v>
      </c>
      <c r="D3430" s="134" t="s">
        <v>22</v>
      </c>
      <c r="E3430" s="135">
        <v>271.17</v>
      </c>
      <c r="F3430" s="136">
        <v>0</v>
      </c>
      <c r="G3430" s="135">
        <v>295.76</v>
      </c>
      <c r="H3430" s="136">
        <v>0</v>
      </c>
    </row>
    <row r="3431" spans="1:8" x14ac:dyDescent="0.25">
      <c r="A3431" s="133" t="s">
        <v>7818</v>
      </c>
      <c r="B3431" s="134">
        <v>104180</v>
      </c>
      <c r="C3431" s="126" t="s">
        <v>7825</v>
      </c>
      <c r="D3431" s="134" t="s">
        <v>22</v>
      </c>
      <c r="E3431" s="135">
        <v>0</v>
      </c>
      <c r="F3431" s="136"/>
      <c r="G3431" s="135">
        <v>0</v>
      </c>
      <c r="H3431" s="136"/>
    </row>
    <row r="3432" spans="1:8" x14ac:dyDescent="0.25">
      <c r="A3432" s="133" t="s">
        <v>7818</v>
      </c>
      <c r="B3432" s="134">
        <v>104181</v>
      </c>
      <c r="C3432" s="126" t="s">
        <v>7826</v>
      </c>
      <c r="D3432" s="134" t="s">
        <v>22</v>
      </c>
      <c r="E3432" s="135">
        <v>0</v>
      </c>
      <c r="F3432" s="136"/>
      <c r="G3432" s="135">
        <v>0</v>
      </c>
      <c r="H3432" s="136"/>
    </row>
    <row r="3433" spans="1:8" x14ac:dyDescent="0.25">
      <c r="A3433" s="133" t="s">
        <v>7827</v>
      </c>
      <c r="B3433" s="134">
        <v>100674</v>
      </c>
      <c r="C3433" s="126" t="s">
        <v>7828</v>
      </c>
      <c r="D3433" s="134" t="s">
        <v>144</v>
      </c>
      <c r="E3433" s="135">
        <v>1022.13</v>
      </c>
      <c r="F3433" s="136">
        <v>0</v>
      </c>
      <c r="G3433" s="135">
        <v>761.09</v>
      </c>
      <c r="H3433" s="136">
        <v>0</v>
      </c>
    </row>
    <row r="3434" spans="1:8" x14ac:dyDescent="0.25">
      <c r="A3434" s="133" t="s">
        <v>7827</v>
      </c>
      <c r="B3434" s="134">
        <v>100664</v>
      </c>
      <c r="C3434" s="126" t="s">
        <v>7829</v>
      </c>
      <c r="D3434" s="134" t="s">
        <v>144</v>
      </c>
      <c r="E3434" s="135">
        <v>0</v>
      </c>
      <c r="F3434" s="136"/>
      <c r="G3434" s="135">
        <v>0</v>
      </c>
      <c r="H3434" s="136"/>
    </row>
    <row r="3435" spans="1:8" x14ac:dyDescent="0.25">
      <c r="A3435" s="133" t="s">
        <v>7827</v>
      </c>
      <c r="B3435" s="134">
        <v>94589</v>
      </c>
      <c r="C3435" s="126" t="s">
        <v>5917</v>
      </c>
      <c r="D3435" s="134" t="s">
        <v>22</v>
      </c>
      <c r="E3435" s="135">
        <v>22.29</v>
      </c>
      <c r="F3435" s="136">
        <v>0</v>
      </c>
      <c r="G3435" s="135">
        <v>23.85</v>
      </c>
      <c r="H3435" s="136">
        <v>0</v>
      </c>
    </row>
    <row r="3436" spans="1:8" x14ac:dyDescent="0.25">
      <c r="A3436" s="133" t="s">
        <v>7827</v>
      </c>
      <c r="B3436" s="134">
        <v>94590</v>
      </c>
      <c r="C3436" s="126" t="s">
        <v>5918</v>
      </c>
      <c r="D3436" s="134" t="s">
        <v>22</v>
      </c>
      <c r="E3436" s="135">
        <v>28.95</v>
      </c>
      <c r="F3436" s="136">
        <v>0</v>
      </c>
      <c r="G3436" s="135">
        <v>31.72</v>
      </c>
      <c r="H3436" s="136">
        <v>0</v>
      </c>
    </row>
    <row r="3437" spans="1:8" x14ac:dyDescent="0.25">
      <c r="A3437" s="133" t="s">
        <v>7827</v>
      </c>
      <c r="B3437" s="134">
        <v>94587</v>
      </c>
      <c r="C3437" s="126" t="s">
        <v>5912</v>
      </c>
      <c r="D3437" s="134" t="s">
        <v>22</v>
      </c>
      <c r="E3437" s="135">
        <v>64.150000000000006</v>
      </c>
      <c r="F3437" s="136">
        <v>0</v>
      </c>
      <c r="G3437" s="135">
        <v>73.06</v>
      </c>
      <c r="H3437" s="136">
        <v>0</v>
      </c>
    </row>
    <row r="3438" spans="1:8" x14ac:dyDescent="0.25">
      <c r="A3438" s="133" t="s">
        <v>7827</v>
      </c>
      <c r="B3438" s="134">
        <v>94588</v>
      </c>
      <c r="C3438" s="126" t="s">
        <v>5913</v>
      </c>
      <c r="D3438" s="134" t="s">
        <v>22</v>
      </c>
      <c r="E3438" s="135">
        <v>74.78</v>
      </c>
      <c r="F3438" s="136">
        <v>0</v>
      </c>
      <c r="G3438" s="135">
        <v>86.54</v>
      </c>
      <c r="H3438" s="136">
        <v>0</v>
      </c>
    </row>
    <row r="3439" spans="1:8" x14ac:dyDescent="0.25">
      <c r="A3439" s="133" t="s">
        <v>7827</v>
      </c>
      <c r="B3439" s="134">
        <v>105812</v>
      </c>
      <c r="C3439" s="126" t="s">
        <v>7830</v>
      </c>
      <c r="D3439" s="134" t="s">
        <v>22</v>
      </c>
      <c r="E3439" s="135">
        <v>41.1</v>
      </c>
      <c r="F3439" s="136">
        <v>0</v>
      </c>
      <c r="G3439" s="135">
        <v>31.12</v>
      </c>
      <c r="H3439" s="136">
        <v>0</v>
      </c>
    </row>
    <row r="3440" spans="1:8" x14ac:dyDescent="0.25">
      <c r="A3440" s="133" t="s">
        <v>7827</v>
      </c>
      <c r="B3440" s="134">
        <v>94571</v>
      </c>
      <c r="C3440" s="126" t="s">
        <v>7831</v>
      </c>
      <c r="D3440" s="134" t="s">
        <v>144</v>
      </c>
      <c r="E3440" s="135">
        <v>0</v>
      </c>
      <c r="F3440" s="136"/>
      <c r="G3440" s="135">
        <v>0</v>
      </c>
      <c r="H3440" s="136"/>
    </row>
    <row r="3441" spans="1:8" x14ac:dyDescent="0.25">
      <c r="A3441" s="133" t="s">
        <v>7827</v>
      </c>
      <c r="B3441" s="134">
        <v>94570</v>
      </c>
      <c r="C3441" s="126" t="s">
        <v>7832</v>
      </c>
      <c r="D3441" s="134" t="s">
        <v>144</v>
      </c>
      <c r="E3441" s="135">
        <v>469.41</v>
      </c>
      <c r="F3441" s="136">
        <v>0</v>
      </c>
      <c r="G3441" s="135">
        <v>349.75</v>
      </c>
      <c r="H3441" s="136">
        <v>0</v>
      </c>
    </row>
    <row r="3442" spans="1:8" x14ac:dyDescent="0.25">
      <c r="A3442" s="133" t="s">
        <v>7827</v>
      </c>
      <c r="B3442" s="134">
        <v>105811</v>
      </c>
      <c r="C3442" s="126" t="s">
        <v>7833</v>
      </c>
      <c r="D3442" s="134" t="s">
        <v>144</v>
      </c>
      <c r="E3442" s="135">
        <v>0</v>
      </c>
      <c r="F3442" s="136"/>
      <c r="G3442" s="135">
        <v>0</v>
      </c>
      <c r="H3442" s="136"/>
    </row>
    <row r="3443" spans="1:8" x14ac:dyDescent="0.25">
      <c r="A3443" s="133" t="s">
        <v>7827</v>
      </c>
      <c r="B3443" s="134">
        <v>94572</v>
      </c>
      <c r="C3443" s="126" t="s">
        <v>7834</v>
      </c>
      <c r="D3443" s="134" t="s">
        <v>144</v>
      </c>
      <c r="E3443" s="135">
        <v>673.82</v>
      </c>
      <c r="F3443" s="136">
        <v>0</v>
      </c>
      <c r="G3443" s="135">
        <v>500.34</v>
      </c>
      <c r="H3443" s="136">
        <v>0</v>
      </c>
    </row>
    <row r="3444" spans="1:8" x14ac:dyDescent="0.25">
      <c r="A3444" s="133" t="s">
        <v>7827</v>
      </c>
      <c r="B3444" s="134">
        <v>94573</v>
      </c>
      <c r="C3444" s="126" t="s">
        <v>7835</v>
      </c>
      <c r="D3444" s="134" t="s">
        <v>144</v>
      </c>
      <c r="E3444" s="135">
        <v>524.9</v>
      </c>
      <c r="F3444" s="136">
        <v>0</v>
      </c>
      <c r="G3444" s="135">
        <v>389.04</v>
      </c>
      <c r="H3444" s="136">
        <v>0</v>
      </c>
    </row>
    <row r="3445" spans="1:8" x14ac:dyDescent="0.25">
      <c r="A3445" s="133" t="s">
        <v>7827</v>
      </c>
      <c r="B3445" s="134">
        <v>105809</v>
      </c>
      <c r="C3445" s="126" t="s">
        <v>7836</v>
      </c>
      <c r="D3445" s="134" t="s">
        <v>144</v>
      </c>
      <c r="E3445" s="135">
        <v>0</v>
      </c>
      <c r="F3445" s="136"/>
      <c r="G3445" s="135">
        <v>0</v>
      </c>
      <c r="H3445" s="136"/>
    </row>
    <row r="3446" spans="1:8" x14ac:dyDescent="0.25">
      <c r="A3446" s="133" t="s">
        <v>7827</v>
      </c>
      <c r="B3446" s="134">
        <v>94569</v>
      </c>
      <c r="C3446" s="126" t="s">
        <v>7837</v>
      </c>
      <c r="D3446" s="134" t="s">
        <v>144</v>
      </c>
      <c r="E3446" s="135">
        <v>880.08</v>
      </c>
      <c r="F3446" s="136">
        <v>0</v>
      </c>
      <c r="G3446" s="135">
        <v>666.14</v>
      </c>
      <c r="H3446" s="136">
        <v>0</v>
      </c>
    </row>
    <row r="3447" spans="1:8" x14ac:dyDescent="0.25">
      <c r="A3447" s="133" t="s">
        <v>7827</v>
      </c>
      <c r="B3447" s="134">
        <v>105810</v>
      </c>
      <c r="C3447" s="126" t="s">
        <v>7838</v>
      </c>
      <c r="D3447" s="134" t="s">
        <v>144</v>
      </c>
      <c r="E3447" s="135">
        <v>0</v>
      </c>
      <c r="F3447" s="136"/>
      <c r="G3447" s="135">
        <v>0</v>
      </c>
      <c r="H3447" s="136"/>
    </row>
    <row r="3448" spans="1:8" x14ac:dyDescent="0.25">
      <c r="A3448" s="133" t="s">
        <v>7827</v>
      </c>
      <c r="B3448" s="134">
        <v>94561</v>
      </c>
      <c r="C3448" s="126" t="s">
        <v>7839</v>
      </c>
      <c r="D3448" s="134" t="s">
        <v>144</v>
      </c>
      <c r="E3448" s="135">
        <v>0</v>
      </c>
      <c r="F3448" s="136"/>
      <c r="G3448" s="135">
        <v>0</v>
      </c>
      <c r="H3448" s="136"/>
    </row>
    <row r="3449" spans="1:8" x14ac:dyDescent="0.25">
      <c r="A3449" s="133" t="s">
        <v>7827</v>
      </c>
      <c r="B3449" s="134">
        <v>94562</v>
      </c>
      <c r="C3449" s="126" t="s">
        <v>7840</v>
      </c>
      <c r="D3449" s="134" t="s">
        <v>144</v>
      </c>
      <c r="E3449" s="135">
        <v>621.83000000000004</v>
      </c>
      <c r="F3449" s="136">
        <v>0.91169999999999995</v>
      </c>
      <c r="G3449" s="135">
        <v>642.14</v>
      </c>
      <c r="H3449" s="136">
        <v>0</v>
      </c>
    </row>
    <row r="3450" spans="1:8" x14ac:dyDescent="0.25">
      <c r="A3450" s="133" t="s">
        <v>7827</v>
      </c>
      <c r="B3450" s="134">
        <v>105813</v>
      </c>
      <c r="C3450" s="126" t="s">
        <v>7841</v>
      </c>
      <c r="D3450" s="134" t="s">
        <v>144</v>
      </c>
      <c r="E3450" s="135">
        <v>1034.22</v>
      </c>
      <c r="F3450" s="136">
        <v>0.81030000000000002</v>
      </c>
      <c r="G3450" s="135">
        <v>1109.6400000000001</v>
      </c>
      <c r="H3450" s="136">
        <v>0</v>
      </c>
    </row>
    <row r="3451" spans="1:8" x14ac:dyDescent="0.25">
      <c r="A3451" s="133" t="s">
        <v>7827</v>
      </c>
      <c r="B3451" s="134">
        <v>94559</v>
      </c>
      <c r="C3451" s="126" t="s">
        <v>7842</v>
      </c>
      <c r="D3451" s="134" t="s">
        <v>144</v>
      </c>
      <c r="E3451" s="135">
        <v>711.12</v>
      </c>
      <c r="F3451" s="136">
        <v>0.72150000000000003</v>
      </c>
      <c r="G3451" s="135">
        <v>786.52</v>
      </c>
      <c r="H3451" s="136">
        <v>0</v>
      </c>
    </row>
    <row r="3452" spans="1:8" x14ac:dyDescent="0.25">
      <c r="A3452" s="133" t="s">
        <v>7827</v>
      </c>
      <c r="B3452" s="134">
        <v>100668</v>
      </c>
      <c r="C3452" s="126" t="s">
        <v>7843</v>
      </c>
      <c r="D3452" s="134" t="s">
        <v>144</v>
      </c>
      <c r="E3452" s="135">
        <v>1154.51</v>
      </c>
      <c r="F3452" s="136">
        <v>0.7177</v>
      </c>
      <c r="G3452" s="135">
        <v>1243.27</v>
      </c>
      <c r="H3452" s="136">
        <v>0</v>
      </c>
    </row>
    <row r="3453" spans="1:8" x14ac:dyDescent="0.25">
      <c r="A3453" s="133" t="s">
        <v>7827</v>
      </c>
      <c r="B3453" s="134">
        <v>100670</v>
      </c>
      <c r="C3453" s="126" t="s">
        <v>7844</v>
      </c>
      <c r="D3453" s="134" t="s">
        <v>144</v>
      </c>
      <c r="E3453" s="135">
        <v>870.22</v>
      </c>
      <c r="F3453" s="136">
        <v>0.8599</v>
      </c>
      <c r="G3453" s="135">
        <v>902.25</v>
      </c>
      <c r="H3453" s="136">
        <v>0</v>
      </c>
    </row>
    <row r="3454" spans="1:8" x14ac:dyDescent="0.25">
      <c r="A3454" s="133" t="s">
        <v>7827</v>
      </c>
      <c r="B3454" s="134">
        <v>100665</v>
      </c>
      <c r="C3454" s="126" t="s">
        <v>7845</v>
      </c>
      <c r="D3454" s="134" t="s">
        <v>144</v>
      </c>
      <c r="E3454" s="135">
        <v>728.97</v>
      </c>
      <c r="F3454" s="136">
        <v>0.80600000000000005</v>
      </c>
      <c r="G3454" s="135">
        <v>766.35</v>
      </c>
      <c r="H3454" s="136">
        <v>0</v>
      </c>
    </row>
    <row r="3455" spans="1:8" x14ac:dyDescent="0.25">
      <c r="A3455" s="133" t="s">
        <v>7827</v>
      </c>
      <c r="B3455" s="134">
        <v>100924</v>
      </c>
      <c r="C3455" s="126" t="s">
        <v>7846</v>
      </c>
      <c r="D3455" s="134" t="s">
        <v>144</v>
      </c>
      <c r="E3455" s="135">
        <v>0</v>
      </c>
      <c r="F3455" s="136"/>
      <c r="G3455" s="135">
        <v>0</v>
      </c>
      <c r="H3455" s="136"/>
    </row>
    <row r="3456" spans="1:8" x14ac:dyDescent="0.25">
      <c r="A3456" s="133" t="s">
        <v>7827</v>
      </c>
      <c r="B3456" s="134">
        <v>100671</v>
      </c>
      <c r="C3456" s="126" t="s">
        <v>7847</v>
      </c>
      <c r="D3456" s="134" t="s">
        <v>144</v>
      </c>
      <c r="E3456" s="135">
        <v>1070.31</v>
      </c>
      <c r="F3456" s="136">
        <v>0.8861</v>
      </c>
      <c r="G3456" s="135">
        <v>1102.3399999999999</v>
      </c>
      <c r="H3456" s="136">
        <v>0</v>
      </c>
    </row>
    <row r="3457" spans="1:8" x14ac:dyDescent="0.25">
      <c r="A3457" s="133" t="s">
        <v>7827</v>
      </c>
      <c r="B3457" s="134">
        <v>100667</v>
      </c>
      <c r="C3457" s="126" t="s">
        <v>7848</v>
      </c>
      <c r="D3457" s="134" t="s">
        <v>144</v>
      </c>
      <c r="E3457" s="135">
        <v>925.95</v>
      </c>
      <c r="F3457" s="136">
        <v>0.84730000000000005</v>
      </c>
      <c r="G3457" s="135">
        <v>963.33</v>
      </c>
      <c r="H3457" s="136">
        <v>0</v>
      </c>
    </row>
    <row r="3458" spans="1:8" x14ac:dyDescent="0.25">
      <c r="A3458" s="133" t="s">
        <v>7827</v>
      </c>
      <c r="B3458" s="134">
        <v>100669</v>
      </c>
      <c r="C3458" s="126" t="s">
        <v>7849</v>
      </c>
      <c r="D3458" s="134" t="s">
        <v>144</v>
      </c>
      <c r="E3458" s="135">
        <v>854.8</v>
      </c>
      <c r="F3458" s="136">
        <v>0.61880000000000002</v>
      </c>
      <c r="G3458" s="135">
        <v>943.56</v>
      </c>
      <c r="H3458" s="136">
        <v>0</v>
      </c>
    </row>
    <row r="3459" spans="1:8" x14ac:dyDescent="0.25">
      <c r="A3459" s="133" t="s">
        <v>7827</v>
      </c>
      <c r="B3459" s="134">
        <v>100672</v>
      </c>
      <c r="C3459" s="126" t="s">
        <v>7850</v>
      </c>
      <c r="D3459" s="134" t="s">
        <v>144</v>
      </c>
      <c r="E3459" s="135">
        <v>705</v>
      </c>
      <c r="F3459" s="136">
        <v>0.82709999999999995</v>
      </c>
      <c r="G3459" s="135">
        <v>737.03</v>
      </c>
      <c r="H3459" s="136">
        <v>0</v>
      </c>
    </row>
    <row r="3460" spans="1:8" x14ac:dyDescent="0.25">
      <c r="A3460" s="133" t="s">
        <v>7827</v>
      </c>
      <c r="B3460" s="134">
        <v>100666</v>
      </c>
      <c r="C3460" s="126" t="s">
        <v>7851</v>
      </c>
      <c r="D3460" s="134" t="s">
        <v>144</v>
      </c>
      <c r="E3460" s="135">
        <v>589.64</v>
      </c>
      <c r="F3460" s="136">
        <v>0.76019999999999999</v>
      </c>
      <c r="G3460" s="135">
        <v>627.02</v>
      </c>
      <c r="H3460" s="136">
        <v>0</v>
      </c>
    </row>
    <row r="3461" spans="1:8" x14ac:dyDescent="0.25">
      <c r="A3461" s="133" t="s">
        <v>7827</v>
      </c>
      <c r="B3461" s="134">
        <v>100663</v>
      </c>
      <c r="C3461" s="126" t="s">
        <v>7852</v>
      </c>
      <c r="D3461" s="134" t="s">
        <v>144</v>
      </c>
      <c r="E3461" s="135">
        <v>0</v>
      </c>
      <c r="F3461" s="136"/>
      <c r="G3461" s="135">
        <v>0</v>
      </c>
      <c r="H3461" s="136"/>
    </row>
    <row r="3462" spans="1:8" x14ac:dyDescent="0.25">
      <c r="A3462" s="133" t="s">
        <v>7827</v>
      </c>
      <c r="B3462" s="134">
        <v>100662</v>
      </c>
      <c r="C3462" s="126" t="s">
        <v>7853</v>
      </c>
      <c r="D3462" s="134" t="s">
        <v>144</v>
      </c>
      <c r="E3462" s="135">
        <v>0</v>
      </c>
      <c r="F3462" s="136"/>
      <c r="G3462" s="135">
        <v>0</v>
      </c>
      <c r="H3462" s="136"/>
    </row>
    <row r="3463" spans="1:8" x14ac:dyDescent="0.25">
      <c r="A3463" s="133" t="s">
        <v>7827</v>
      </c>
      <c r="B3463" s="134">
        <v>100661</v>
      </c>
      <c r="C3463" s="126" t="s">
        <v>7854</v>
      </c>
      <c r="D3463" s="134" t="s">
        <v>144</v>
      </c>
      <c r="E3463" s="135">
        <v>0</v>
      </c>
      <c r="F3463" s="136"/>
      <c r="G3463" s="135">
        <v>0</v>
      </c>
      <c r="H3463" s="136"/>
    </row>
    <row r="3464" spans="1:8" x14ac:dyDescent="0.25">
      <c r="A3464" s="133" t="s">
        <v>7855</v>
      </c>
      <c r="B3464" s="134">
        <v>100659</v>
      </c>
      <c r="C3464" s="126" t="s">
        <v>1294</v>
      </c>
      <c r="D3464" s="134" t="s">
        <v>22</v>
      </c>
      <c r="E3464" s="135">
        <v>12.2</v>
      </c>
      <c r="F3464" s="136">
        <v>0</v>
      </c>
      <c r="G3464" s="135">
        <v>15.34</v>
      </c>
      <c r="H3464" s="136">
        <v>0</v>
      </c>
    </row>
    <row r="3465" spans="1:8" x14ac:dyDescent="0.25">
      <c r="A3465" s="133" t="s">
        <v>7855</v>
      </c>
      <c r="B3465" s="134">
        <v>100660</v>
      </c>
      <c r="C3465" s="126" t="s">
        <v>1295</v>
      </c>
      <c r="D3465" s="134" t="s">
        <v>22</v>
      </c>
      <c r="E3465" s="135">
        <v>8.2799999999999994</v>
      </c>
      <c r="F3465" s="136">
        <v>0</v>
      </c>
      <c r="G3465" s="135">
        <v>10.56</v>
      </c>
      <c r="H3465" s="136">
        <v>0</v>
      </c>
    </row>
    <row r="3466" spans="1:8" x14ac:dyDescent="0.25">
      <c r="A3466" s="133" t="s">
        <v>7855</v>
      </c>
      <c r="B3466" s="134">
        <v>100711</v>
      </c>
      <c r="C3466" s="126" t="s">
        <v>7856</v>
      </c>
      <c r="D3466" s="134" t="s">
        <v>22</v>
      </c>
      <c r="E3466" s="135">
        <v>0</v>
      </c>
      <c r="F3466" s="136"/>
      <c r="G3466" s="135">
        <v>0</v>
      </c>
      <c r="H3466" s="136"/>
    </row>
    <row r="3467" spans="1:8" x14ac:dyDescent="0.25">
      <c r="A3467" s="133" t="s">
        <v>7855</v>
      </c>
      <c r="B3467" s="134">
        <v>100676</v>
      </c>
      <c r="C3467" s="126" t="s">
        <v>1297</v>
      </c>
      <c r="D3467" s="134" t="s">
        <v>33</v>
      </c>
      <c r="E3467" s="135">
        <v>196.04</v>
      </c>
      <c r="F3467" s="136">
        <v>0</v>
      </c>
      <c r="G3467" s="135">
        <v>255.59</v>
      </c>
      <c r="H3467" s="136">
        <v>0</v>
      </c>
    </row>
    <row r="3468" spans="1:8" x14ac:dyDescent="0.25">
      <c r="A3468" s="133" t="s">
        <v>7855</v>
      </c>
      <c r="B3468" s="134">
        <v>90806</v>
      </c>
      <c r="C3468" s="126" t="s">
        <v>1228</v>
      </c>
      <c r="D3468" s="134" t="s">
        <v>33</v>
      </c>
      <c r="E3468" s="135">
        <v>414.7</v>
      </c>
      <c r="F3468" s="136">
        <v>5.0000000000000001E-3</v>
      </c>
      <c r="G3468" s="135">
        <v>535</v>
      </c>
      <c r="H3468" s="136">
        <v>0</v>
      </c>
    </row>
    <row r="3469" spans="1:8" x14ac:dyDescent="0.25">
      <c r="A3469" s="133" t="s">
        <v>7855</v>
      </c>
      <c r="B3469" s="134">
        <v>91292</v>
      </c>
      <c r="C3469" s="126" t="s">
        <v>1258</v>
      </c>
      <c r="D3469" s="134" t="s">
        <v>33</v>
      </c>
      <c r="E3469" s="135">
        <v>327.52</v>
      </c>
      <c r="F3469" s="136">
        <v>6.4000000000000003E-3</v>
      </c>
      <c r="G3469" s="135">
        <v>428.96</v>
      </c>
      <c r="H3469" s="136">
        <v>0</v>
      </c>
    </row>
    <row r="3470" spans="1:8" x14ac:dyDescent="0.25">
      <c r="A3470" s="133" t="s">
        <v>7855</v>
      </c>
      <c r="B3470" s="134">
        <v>90801</v>
      </c>
      <c r="C3470" s="126" t="s">
        <v>1227</v>
      </c>
      <c r="D3470" s="134" t="s">
        <v>33</v>
      </c>
      <c r="E3470" s="135">
        <v>325.55</v>
      </c>
      <c r="F3470" s="136">
        <v>0</v>
      </c>
      <c r="G3470" s="135">
        <v>418.62</v>
      </c>
      <c r="H3470" s="136">
        <v>0</v>
      </c>
    </row>
    <row r="3471" spans="1:8" x14ac:dyDescent="0.25">
      <c r="A3471" s="133" t="s">
        <v>7855</v>
      </c>
      <c r="B3471" s="134">
        <v>91287</v>
      </c>
      <c r="C3471" s="126" t="s">
        <v>1257</v>
      </c>
      <c r="D3471" s="134" t="s">
        <v>33</v>
      </c>
      <c r="E3471" s="135">
        <v>238.37</v>
      </c>
      <c r="F3471" s="136">
        <v>0</v>
      </c>
      <c r="G3471" s="135">
        <v>312.58</v>
      </c>
      <c r="H3471" s="136">
        <v>0</v>
      </c>
    </row>
    <row r="3472" spans="1:8" x14ac:dyDescent="0.25">
      <c r="A3472" s="133" t="s">
        <v>7855</v>
      </c>
      <c r="B3472" s="134">
        <v>100706</v>
      </c>
      <c r="C3472" s="126" t="s">
        <v>1338</v>
      </c>
      <c r="D3472" s="134" t="s">
        <v>33</v>
      </c>
      <c r="E3472" s="135">
        <v>71.989999999999995</v>
      </c>
      <c r="F3472" s="136">
        <v>0</v>
      </c>
      <c r="G3472" s="135">
        <v>85.02</v>
      </c>
      <c r="H3472" s="136">
        <v>0</v>
      </c>
    </row>
    <row r="3473" spans="1:8" x14ac:dyDescent="0.25">
      <c r="A3473" s="133" t="s">
        <v>7855</v>
      </c>
      <c r="B3473" s="134">
        <v>100709</v>
      </c>
      <c r="C3473" s="126" t="s">
        <v>1341</v>
      </c>
      <c r="D3473" s="134" t="s">
        <v>33</v>
      </c>
      <c r="E3473" s="135">
        <v>48.03</v>
      </c>
      <c r="F3473" s="136">
        <v>0</v>
      </c>
      <c r="G3473" s="135">
        <v>67.16</v>
      </c>
      <c r="H3473" s="136">
        <v>0</v>
      </c>
    </row>
    <row r="3474" spans="1:8" x14ac:dyDescent="0.25">
      <c r="A3474" s="133" t="s">
        <v>7855</v>
      </c>
      <c r="B3474" s="134">
        <v>100710</v>
      </c>
      <c r="C3474" s="126" t="s">
        <v>1342</v>
      </c>
      <c r="D3474" s="134" t="s">
        <v>33</v>
      </c>
      <c r="E3474" s="135">
        <v>128.56</v>
      </c>
      <c r="F3474" s="136">
        <v>0</v>
      </c>
      <c r="G3474" s="135">
        <v>172.28</v>
      </c>
      <c r="H3474" s="136">
        <v>0</v>
      </c>
    </row>
    <row r="3475" spans="1:8" x14ac:dyDescent="0.25">
      <c r="A3475" s="133" t="s">
        <v>7855</v>
      </c>
      <c r="B3475" s="134">
        <v>90830</v>
      </c>
      <c r="C3475" s="126" t="s">
        <v>1235</v>
      </c>
      <c r="D3475" s="134" t="s">
        <v>33</v>
      </c>
      <c r="E3475" s="135">
        <v>169.67</v>
      </c>
      <c r="F3475" s="136">
        <v>0</v>
      </c>
      <c r="G3475" s="135">
        <v>209.93</v>
      </c>
      <c r="H3475" s="136">
        <v>0</v>
      </c>
    </row>
    <row r="3476" spans="1:8" x14ac:dyDescent="0.25">
      <c r="A3476" s="133" t="s">
        <v>7855</v>
      </c>
      <c r="B3476" s="134">
        <v>91304</v>
      </c>
      <c r="C3476" s="126" t="s">
        <v>1264</v>
      </c>
      <c r="D3476" s="134" t="s">
        <v>33</v>
      </c>
      <c r="E3476" s="135">
        <v>102.94</v>
      </c>
      <c r="F3476" s="136">
        <v>0</v>
      </c>
      <c r="G3476" s="135">
        <v>131.16</v>
      </c>
      <c r="H3476" s="136">
        <v>0</v>
      </c>
    </row>
    <row r="3477" spans="1:8" x14ac:dyDescent="0.25">
      <c r="A3477" s="133" t="s">
        <v>7855</v>
      </c>
      <c r="B3477" s="134">
        <v>90831</v>
      </c>
      <c r="C3477" s="126" t="s">
        <v>1236</v>
      </c>
      <c r="D3477" s="134" t="s">
        <v>33</v>
      </c>
      <c r="E3477" s="135">
        <v>148.88</v>
      </c>
      <c r="F3477" s="136">
        <v>0</v>
      </c>
      <c r="G3477" s="135">
        <v>183.11</v>
      </c>
      <c r="H3477" s="136">
        <v>0</v>
      </c>
    </row>
    <row r="3478" spans="1:8" x14ac:dyDescent="0.25">
      <c r="A3478" s="133" t="s">
        <v>7855</v>
      </c>
      <c r="B3478" s="134">
        <v>91305</v>
      </c>
      <c r="C3478" s="126" t="s">
        <v>1265</v>
      </c>
      <c r="D3478" s="134" t="s">
        <v>33</v>
      </c>
      <c r="E3478" s="135">
        <v>102.97</v>
      </c>
      <c r="F3478" s="136">
        <v>0</v>
      </c>
      <c r="G3478" s="135">
        <v>128.91999999999999</v>
      </c>
      <c r="H3478" s="136">
        <v>0</v>
      </c>
    </row>
    <row r="3479" spans="1:8" x14ac:dyDescent="0.25">
      <c r="A3479" s="133" t="s">
        <v>7855</v>
      </c>
      <c r="B3479" s="134">
        <v>91306</v>
      </c>
      <c r="C3479" s="126" t="s">
        <v>1266</v>
      </c>
      <c r="D3479" s="134" t="s">
        <v>33</v>
      </c>
      <c r="E3479" s="135">
        <v>148.88</v>
      </c>
      <c r="F3479" s="136">
        <v>0</v>
      </c>
      <c r="G3479" s="135">
        <v>183.11</v>
      </c>
      <c r="H3479" s="136">
        <v>0</v>
      </c>
    </row>
    <row r="3480" spans="1:8" x14ac:dyDescent="0.25">
      <c r="A3480" s="133" t="s">
        <v>7855</v>
      </c>
      <c r="B3480" s="134">
        <v>91307</v>
      </c>
      <c r="C3480" s="126" t="s">
        <v>1267</v>
      </c>
      <c r="D3480" s="134" t="s">
        <v>33</v>
      </c>
      <c r="E3480" s="135">
        <v>87.48</v>
      </c>
      <c r="F3480" s="136">
        <v>0</v>
      </c>
      <c r="G3480" s="135">
        <v>110.64</v>
      </c>
      <c r="H3480" s="136">
        <v>0</v>
      </c>
    </row>
    <row r="3481" spans="1:8" x14ac:dyDescent="0.25">
      <c r="A3481" s="133" t="s">
        <v>7855</v>
      </c>
      <c r="B3481" s="134">
        <v>100707</v>
      </c>
      <c r="C3481" s="126" t="s">
        <v>1339</v>
      </c>
      <c r="D3481" s="134" t="s">
        <v>33</v>
      </c>
      <c r="E3481" s="135">
        <v>155.81</v>
      </c>
      <c r="F3481" s="136">
        <v>0</v>
      </c>
      <c r="G3481" s="135">
        <v>151.78</v>
      </c>
      <c r="H3481" s="136">
        <v>0</v>
      </c>
    </row>
    <row r="3482" spans="1:8" x14ac:dyDescent="0.25">
      <c r="A3482" s="133" t="s">
        <v>7855</v>
      </c>
      <c r="B3482" s="134">
        <v>100708</v>
      </c>
      <c r="C3482" s="126" t="s">
        <v>1340</v>
      </c>
      <c r="D3482" s="134" t="s">
        <v>33</v>
      </c>
      <c r="E3482" s="135">
        <v>196.01</v>
      </c>
      <c r="F3482" s="136">
        <v>0</v>
      </c>
      <c r="G3482" s="135">
        <v>187.2</v>
      </c>
      <c r="H3482" s="136">
        <v>0</v>
      </c>
    </row>
    <row r="3483" spans="1:8" x14ac:dyDescent="0.25">
      <c r="A3483" s="133" t="s">
        <v>7855</v>
      </c>
      <c r="B3483" s="134">
        <v>91328</v>
      </c>
      <c r="C3483" s="126" t="s">
        <v>1284</v>
      </c>
      <c r="D3483" s="134" t="s">
        <v>33</v>
      </c>
      <c r="E3483" s="135">
        <v>940.24</v>
      </c>
      <c r="F3483" s="136">
        <v>2.2000000000000001E-3</v>
      </c>
      <c r="G3483" s="135">
        <v>1104.21</v>
      </c>
      <c r="H3483" s="136">
        <v>0</v>
      </c>
    </row>
    <row r="3484" spans="1:8" x14ac:dyDescent="0.25">
      <c r="A3484" s="133" t="s">
        <v>7855</v>
      </c>
      <c r="B3484" s="134">
        <v>100687</v>
      </c>
      <c r="C3484" s="126" t="s">
        <v>1307</v>
      </c>
      <c r="D3484" s="134" t="s">
        <v>33</v>
      </c>
      <c r="E3484" s="135">
        <v>1089.1199999999999</v>
      </c>
      <c r="F3484" s="136">
        <v>1.9E-3</v>
      </c>
      <c r="G3484" s="135">
        <v>1287.32</v>
      </c>
      <c r="H3484" s="136">
        <v>0</v>
      </c>
    </row>
    <row r="3485" spans="1:8" x14ac:dyDescent="0.25">
      <c r="A3485" s="133" t="s">
        <v>7855</v>
      </c>
      <c r="B3485" s="134">
        <v>100681</v>
      </c>
      <c r="C3485" s="126" t="s">
        <v>1301</v>
      </c>
      <c r="D3485" s="134" t="s">
        <v>33</v>
      </c>
      <c r="E3485" s="135">
        <v>1120.4000000000001</v>
      </c>
      <c r="F3485" s="136">
        <v>1.9E-3</v>
      </c>
      <c r="G3485" s="135">
        <v>1318.64</v>
      </c>
      <c r="H3485" s="136">
        <v>0</v>
      </c>
    </row>
    <row r="3486" spans="1:8" x14ac:dyDescent="0.25">
      <c r="A3486" s="133" t="s">
        <v>7855</v>
      </c>
      <c r="B3486" s="134">
        <v>91330</v>
      </c>
      <c r="C3486" s="126" t="s">
        <v>1286</v>
      </c>
      <c r="D3486" s="134" t="s">
        <v>33</v>
      </c>
      <c r="E3486" s="135">
        <v>971.52</v>
      </c>
      <c r="F3486" s="136">
        <v>2.2000000000000001E-3</v>
      </c>
      <c r="G3486" s="135">
        <v>1135.53</v>
      </c>
      <c r="H3486" s="136">
        <v>0</v>
      </c>
    </row>
    <row r="3487" spans="1:8" x14ac:dyDescent="0.25">
      <c r="A3487" s="133" t="s">
        <v>7855</v>
      </c>
      <c r="B3487" s="134">
        <v>100689</v>
      </c>
      <c r="C3487" s="126" t="s">
        <v>1309</v>
      </c>
      <c r="D3487" s="134" t="s">
        <v>33</v>
      </c>
      <c r="E3487" s="135">
        <v>1187.45</v>
      </c>
      <c r="F3487" s="136">
        <v>1.8E-3</v>
      </c>
      <c r="G3487" s="135">
        <v>1390.09</v>
      </c>
      <c r="H3487" s="136">
        <v>0</v>
      </c>
    </row>
    <row r="3488" spans="1:8" x14ac:dyDescent="0.25">
      <c r="A3488" s="133" t="s">
        <v>7855</v>
      </c>
      <c r="B3488" s="134">
        <v>91332</v>
      </c>
      <c r="C3488" s="126" t="s">
        <v>1288</v>
      </c>
      <c r="D3488" s="134" t="s">
        <v>33</v>
      </c>
      <c r="E3488" s="135">
        <v>1017.78</v>
      </c>
      <c r="F3488" s="136">
        <v>2.0999999999999999E-3</v>
      </c>
      <c r="G3488" s="135">
        <v>1180.1600000000001</v>
      </c>
      <c r="H3488" s="136">
        <v>0</v>
      </c>
    </row>
    <row r="3489" spans="1:8" x14ac:dyDescent="0.25">
      <c r="A3489" s="133" t="s">
        <v>7855</v>
      </c>
      <c r="B3489" s="134">
        <v>100688</v>
      </c>
      <c r="C3489" s="126" t="s">
        <v>1308</v>
      </c>
      <c r="D3489" s="134" t="s">
        <v>33</v>
      </c>
      <c r="E3489" s="135">
        <v>918.39</v>
      </c>
      <c r="F3489" s="136">
        <v>2.3E-3</v>
      </c>
      <c r="G3489" s="135">
        <v>1081.2</v>
      </c>
      <c r="H3489" s="136">
        <v>0</v>
      </c>
    </row>
    <row r="3490" spans="1:8" x14ac:dyDescent="0.25">
      <c r="A3490" s="133" t="s">
        <v>7855</v>
      </c>
      <c r="B3490" s="134">
        <v>91329</v>
      </c>
      <c r="C3490" s="126" t="s">
        <v>1285</v>
      </c>
      <c r="D3490" s="134" t="s">
        <v>33</v>
      </c>
      <c r="E3490" s="135">
        <v>815.42</v>
      </c>
      <c r="F3490" s="136">
        <v>2.5999999999999999E-3</v>
      </c>
      <c r="G3490" s="135">
        <v>952.28</v>
      </c>
      <c r="H3490" s="136">
        <v>0</v>
      </c>
    </row>
    <row r="3491" spans="1:8" x14ac:dyDescent="0.25">
      <c r="A3491" s="133" t="s">
        <v>7855</v>
      </c>
      <c r="B3491" s="134">
        <v>100682</v>
      </c>
      <c r="C3491" s="126" t="s">
        <v>1302</v>
      </c>
      <c r="D3491" s="134" t="s">
        <v>33</v>
      </c>
      <c r="E3491" s="135">
        <v>933.4</v>
      </c>
      <c r="F3491" s="136">
        <v>2.2000000000000001E-3</v>
      </c>
      <c r="G3491" s="135">
        <v>1093.28</v>
      </c>
      <c r="H3491" s="136">
        <v>0</v>
      </c>
    </row>
    <row r="3492" spans="1:8" x14ac:dyDescent="0.25">
      <c r="A3492" s="133" t="s">
        <v>7855</v>
      </c>
      <c r="B3492" s="134">
        <v>91331</v>
      </c>
      <c r="C3492" s="126" t="s">
        <v>1287</v>
      </c>
      <c r="D3492" s="134" t="s">
        <v>33</v>
      </c>
      <c r="E3492" s="135">
        <v>845.92</v>
      </c>
      <c r="F3492" s="136">
        <v>2.5000000000000001E-3</v>
      </c>
      <c r="G3492" s="135">
        <v>982.64</v>
      </c>
      <c r="H3492" s="136">
        <v>0</v>
      </c>
    </row>
    <row r="3493" spans="1:8" x14ac:dyDescent="0.25">
      <c r="A3493" s="133" t="s">
        <v>7855</v>
      </c>
      <c r="B3493" s="134">
        <v>100690</v>
      </c>
      <c r="C3493" s="126" t="s">
        <v>1310</v>
      </c>
      <c r="D3493" s="134" t="s">
        <v>33</v>
      </c>
      <c r="E3493" s="135">
        <v>994.34</v>
      </c>
      <c r="F3493" s="136">
        <v>2.0999999999999999E-3</v>
      </c>
      <c r="G3493" s="135">
        <v>1157.48</v>
      </c>
      <c r="H3493" s="136">
        <v>0</v>
      </c>
    </row>
    <row r="3494" spans="1:8" x14ac:dyDescent="0.25">
      <c r="A3494" s="133" t="s">
        <v>7855</v>
      </c>
      <c r="B3494" s="134">
        <v>91333</v>
      </c>
      <c r="C3494" s="126" t="s">
        <v>1289</v>
      </c>
      <c r="D3494" s="134" t="s">
        <v>33</v>
      </c>
      <c r="E3494" s="135">
        <v>891.4</v>
      </c>
      <c r="F3494" s="136">
        <v>2.3E-3</v>
      </c>
      <c r="G3494" s="135">
        <v>1026.32</v>
      </c>
      <c r="H3494" s="136">
        <v>0</v>
      </c>
    </row>
    <row r="3495" spans="1:8" x14ac:dyDescent="0.25">
      <c r="A3495" s="133" t="s">
        <v>7855</v>
      </c>
      <c r="B3495" s="134">
        <v>90841</v>
      </c>
      <c r="C3495" s="126" t="s">
        <v>1237</v>
      </c>
      <c r="D3495" s="134" t="s">
        <v>33</v>
      </c>
      <c r="E3495" s="135">
        <v>1063.46</v>
      </c>
      <c r="F3495" s="136">
        <v>2E-3</v>
      </c>
      <c r="G3495" s="135">
        <v>1264.5</v>
      </c>
      <c r="H3495" s="136">
        <v>0</v>
      </c>
    </row>
    <row r="3496" spans="1:8" x14ac:dyDescent="0.25">
      <c r="A3496" s="133" t="s">
        <v>7855</v>
      </c>
      <c r="B3496" s="134">
        <v>90847</v>
      </c>
      <c r="C3496" s="126" t="s">
        <v>1243</v>
      </c>
      <c r="D3496" s="134" t="s">
        <v>33</v>
      </c>
      <c r="E3496" s="135">
        <v>914.58</v>
      </c>
      <c r="F3496" s="136">
        <v>2.3E-3</v>
      </c>
      <c r="G3496" s="135">
        <v>1081.3900000000001</v>
      </c>
      <c r="H3496" s="136">
        <v>0</v>
      </c>
    </row>
    <row r="3497" spans="1:8" x14ac:dyDescent="0.25">
      <c r="A3497" s="133" t="s">
        <v>7855</v>
      </c>
      <c r="B3497" s="134">
        <v>90842</v>
      </c>
      <c r="C3497" s="126" t="s">
        <v>1238</v>
      </c>
      <c r="D3497" s="134" t="s">
        <v>33</v>
      </c>
      <c r="E3497" s="135">
        <v>1072.73</v>
      </c>
      <c r="F3497" s="136">
        <v>1.9E-3</v>
      </c>
      <c r="G3497" s="135">
        <v>1276.24</v>
      </c>
      <c r="H3497" s="136">
        <v>0</v>
      </c>
    </row>
    <row r="3498" spans="1:8" x14ac:dyDescent="0.25">
      <c r="A3498" s="133" t="s">
        <v>7855</v>
      </c>
      <c r="B3498" s="134">
        <v>90848</v>
      </c>
      <c r="C3498" s="126" t="s">
        <v>1244</v>
      </c>
      <c r="D3498" s="134" t="s">
        <v>33</v>
      </c>
      <c r="E3498" s="135">
        <v>923.85</v>
      </c>
      <c r="F3498" s="136">
        <v>2.3E-3</v>
      </c>
      <c r="G3498" s="135">
        <v>1093.1300000000001</v>
      </c>
      <c r="H3498" s="136">
        <v>0</v>
      </c>
    </row>
    <row r="3499" spans="1:8" x14ac:dyDescent="0.25">
      <c r="A3499" s="133" t="s">
        <v>7855</v>
      </c>
      <c r="B3499" s="134">
        <v>90843</v>
      </c>
      <c r="C3499" s="126" t="s">
        <v>1239</v>
      </c>
      <c r="D3499" s="134" t="s">
        <v>33</v>
      </c>
      <c r="E3499" s="135">
        <v>1123.68</v>
      </c>
      <c r="F3499" s="136">
        <v>1.9E-3</v>
      </c>
      <c r="G3499" s="135">
        <v>1333.38</v>
      </c>
      <c r="H3499" s="136">
        <v>0</v>
      </c>
    </row>
    <row r="3500" spans="1:8" x14ac:dyDescent="0.25">
      <c r="A3500" s="133" t="s">
        <v>7855</v>
      </c>
      <c r="B3500" s="134">
        <v>90849</v>
      </c>
      <c r="C3500" s="126" t="s">
        <v>1245</v>
      </c>
      <c r="D3500" s="134" t="s">
        <v>33</v>
      </c>
      <c r="E3500" s="135">
        <v>954.01</v>
      </c>
      <c r="F3500" s="136">
        <v>2.2000000000000001E-3</v>
      </c>
      <c r="G3500" s="135">
        <v>1123.45</v>
      </c>
      <c r="H3500" s="136">
        <v>0</v>
      </c>
    </row>
    <row r="3501" spans="1:8" x14ac:dyDescent="0.25">
      <c r="A3501" s="133" t="s">
        <v>7855</v>
      </c>
      <c r="B3501" s="134">
        <v>90844</v>
      </c>
      <c r="C3501" s="126" t="s">
        <v>1240</v>
      </c>
      <c r="D3501" s="134" t="s">
        <v>33</v>
      </c>
      <c r="E3501" s="135">
        <v>1222.52</v>
      </c>
      <c r="F3501" s="136">
        <v>1.6999999999999999E-3</v>
      </c>
      <c r="G3501" s="135">
        <v>1424.77</v>
      </c>
      <c r="H3501" s="136">
        <v>0</v>
      </c>
    </row>
    <row r="3502" spans="1:8" x14ac:dyDescent="0.25">
      <c r="A3502" s="133" t="s">
        <v>7855</v>
      </c>
      <c r="B3502" s="134">
        <v>90850</v>
      </c>
      <c r="C3502" s="126" t="s">
        <v>1246</v>
      </c>
      <c r="D3502" s="134" t="s">
        <v>33</v>
      </c>
      <c r="E3502" s="135">
        <v>1052.8499999999999</v>
      </c>
      <c r="F3502" s="136">
        <v>2E-3</v>
      </c>
      <c r="G3502" s="135">
        <v>1214.8399999999999</v>
      </c>
      <c r="H3502" s="136">
        <v>0</v>
      </c>
    </row>
    <row r="3503" spans="1:8" x14ac:dyDescent="0.25">
      <c r="A3503" s="133" t="s">
        <v>7855</v>
      </c>
      <c r="B3503" s="134">
        <v>91312</v>
      </c>
      <c r="C3503" s="126" t="s">
        <v>1268</v>
      </c>
      <c r="D3503" s="134" t="s">
        <v>33</v>
      </c>
      <c r="E3503" s="135">
        <v>892.73</v>
      </c>
      <c r="F3503" s="136">
        <v>2.3E-3</v>
      </c>
      <c r="G3503" s="135">
        <v>1058.3800000000001</v>
      </c>
      <c r="H3503" s="136">
        <v>0</v>
      </c>
    </row>
    <row r="3504" spans="1:8" x14ac:dyDescent="0.25">
      <c r="A3504" s="133" t="s">
        <v>7855</v>
      </c>
      <c r="B3504" s="134">
        <v>91318</v>
      </c>
      <c r="C3504" s="126" t="s">
        <v>1274</v>
      </c>
      <c r="D3504" s="134" t="s">
        <v>33</v>
      </c>
      <c r="E3504" s="135">
        <v>789.76</v>
      </c>
      <c r="F3504" s="136">
        <v>2.5999999999999999E-3</v>
      </c>
      <c r="G3504" s="135">
        <v>929.46</v>
      </c>
      <c r="H3504" s="136">
        <v>0</v>
      </c>
    </row>
    <row r="3505" spans="1:8" x14ac:dyDescent="0.25">
      <c r="A3505" s="133" t="s">
        <v>7855</v>
      </c>
      <c r="B3505" s="134">
        <v>91313</v>
      </c>
      <c r="C3505" s="126" t="s">
        <v>1269</v>
      </c>
      <c r="D3505" s="134" t="s">
        <v>33</v>
      </c>
      <c r="E3505" s="135">
        <v>885.73</v>
      </c>
      <c r="F3505" s="136">
        <v>2.3999999999999998E-3</v>
      </c>
      <c r="G3505" s="135">
        <v>1050.8800000000001</v>
      </c>
      <c r="H3505" s="136">
        <v>0</v>
      </c>
    </row>
    <row r="3506" spans="1:8" x14ac:dyDescent="0.25">
      <c r="A3506" s="133" t="s">
        <v>7855</v>
      </c>
      <c r="B3506" s="134">
        <v>91319</v>
      </c>
      <c r="C3506" s="126" t="s">
        <v>1275</v>
      </c>
      <c r="D3506" s="134" t="s">
        <v>33</v>
      </c>
      <c r="E3506" s="135">
        <v>798.25</v>
      </c>
      <c r="F3506" s="136">
        <v>2.5999999999999999E-3</v>
      </c>
      <c r="G3506" s="135">
        <v>940.24</v>
      </c>
      <c r="H3506" s="136">
        <v>0</v>
      </c>
    </row>
    <row r="3507" spans="1:8" x14ac:dyDescent="0.25">
      <c r="A3507" s="133" t="s">
        <v>7855</v>
      </c>
      <c r="B3507" s="134">
        <v>91314</v>
      </c>
      <c r="C3507" s="126" t="s">
        <v>1270</v>
      </c>
      <c r="D3507" s="134" t="s">
        <v>33</v>
      </c>
      <c r="E3507" s="135">
        <v>930.57</v>
      </c>
      <c r="F3507" s="136">
        <v>2.2000000000000001E-3</v>
      </c>
      <c r="G3507" s="135">
        <v>1100.77</v>
      </c>
      <c r="H3507" s="136">
        <v>0</v>
      </c>
    </row>
    <row r="3508" spans="1:8" x14ac:dyDescent="0.25">
      <c r="A3508" s="133" t="s">
        <v>7855</v>
      </c>
      <c r="B3508" s="134">
        <v>91320</v>
      </c>
      <c r="C3508" s="126" t="s">
        <v>1276</v>
      </c>
      <c r="D3508" s="134" t="s">
        <v>33</v>
      </c>
      <c r="E3508" s="135">
        <v>827.63</v>
      </c>
      <c r="F3508" s="136">
        <v>2.5000000000000001E-3</v>
      </c>
      <c r="G3508" s="135">
        <v>969.61</v>
      </c>
      <c r="H3508" s="136">
        <v>0</v>
      </c>
    </row>
    <row r="3509" spans="1:8" x14ac:dyDescent="0.25">
      <c r="A3509" s="133" t="s">
        <v>7855</v>
      </c>
      <c r="B3509" s="134">
        <v>91315</v>
      </c>
      <c r="C3509" s="126" t="s">
        <v>1271</v>
      </c>
      <c r="D3509" s="134" t="s">
        <v>33</v>
      </c>
      <c r="E3509" s="135">
        <v>1028.6199999999999</v>
      </c>
      <c r="F3509" s="136">
        <v>2E-3</v>
      </c>
      <c r="G3509" s="135">
        <v>1191.21</v>
      </c>
      <c r="H3509" s="136">
        <v>0</v>
      </c>
    </row>
    <row r="3510" spans="1:8" x14ac:dyDescent="0.25">
      <c r="A3510" s="133" t="s">
        <v>7855</v>
      </c>
      <c r="B3510" s="134">
        <v>91321</v>
      </c>
      <c r="C3510" s="126" t="s">
        <v>1277</v>
      </c>
      <c r="D3510" s="134" t="s">
        <v>33</v>
      </c>
      <c r="E3510" s="135">
        <v>925.68</v>
      </c>
      <c r="F3510" s="136">
        <v>2.3E-3</v>
      </c>
      <c r="G3510" s="135">
        <v>1060.05</v>
      </c>
      <c r="H3510" s="136">
        <v>0</v>
      </c>
    </row>
    <row r="3511" spans="1:8" x14ac:dyDescent="0.25">
      <c r="A3511" s="133" t="s">
        <v>7855</v>
      </c>
      <c r="B3511" s="134">
        <v>90845</v>
      </c>
      <c r="C3511" s="126" t="s">
        <v>1241</v>
      </c>
      <c r="D3511" s="134" t="s">
        <v>33</v>
      </c>
      <c r="E3511" s="135">
        <v>1441.09</v>
      </c>
      <c r="F3511" s="136">
        <v>1.5E-3</v>
      </c>
      <c r="G3511" s="135">
        <v>1627.45</v>
      </c>
      <c r="H3511" s="136">
        <v>0</v>
      </c>
    </row>
    <row r="3512" spans="1:8" x14ac:dyDescent="0.25">
      <c r="A3512" s="133" t="s">
        <v>7855</v>
      </c>
      <c r="B3512" s="134">
        <v>90851</v>
      </c>
      <c r="C3512" s="126" t="s">
        <v>1247</v>
      </c>
      <c r="D3512" s="134" t="s">
        <v>33</v>
      </c>
      <c r="E3512" s="135">
        <v>1271.42</v>
      </c>
      <c r="F3512" s="136">
        <v>1.6000000000000001E-3</v>
      </c>
      <c r="G3512" s="135">
        <v>1417.52</v>
      </c>
      <c r="H3512" s="136">
        <v>0</v>
      </c>
    </row>
    <row r="3513" spans="1:8" x14ac:dyDescent="0.25">
      <c r="A3513" s="133" t="s">
        <v>7855</v>
      </c>
      <c r="B3513" s="134">
        <v>90846</v>
      </c>
      <c r="C3513" s="126" t="s">
        <v>1242</v>
      </c>
      <c r="D3513" s="134" t="s">
        <v>33</v>
      </c>
      <c r="E3513" s="135">
        <v>1527.05</v>
      </c>
      <c r="F3513" s="136">
        <v>1.4E-3</v>
      </c>
      <c r="G3513" s="135">
        <v>1708.39</v>
      </c>
      <c r="H3513" s="136">
        <v>0</v>
      </c>
    </row>
    <row r="3514" spans="1:8" x14ac:dyDescent="0.25">
      <c r="A3514" s="133" t="s">
        <v>7855</v>
      </c>
      <c r="B3514" s="134">
        <v>90852</v>
      </c>
      <c r="C3514" s="126" t="s">
        <v>1248</v>
      </c>
      <c r="D3514" s="134" t="s">
        <v>33</v>
      </c>
      <c r="E3514" s="135">
        <v>1357.38</v>
      </c>
      <c r="F3514" s="136">
        <v>1.5E-3</v>
      </c>
      <c r="G3514" s="135">
        <v>1498.46</v>
      </c>
      <c r="H3514" s="136">
        <v>0</v>
      </c>
    </row>
    <row r="3515" spans="1:8" x14ac:dyDescent="0.25">
      <c r="A3515" s="133" t="s">
        <v>7855</v>
      </c>
      <c r="B3515" s="134">
        <v>91316</v>
      </c>
      <c r="C3515" s="126" t="s">
        <v>1272</v>
      </c>
      <c r="D3515" s="134" t="s">
        <v>33</v>
      </c>
      <c r="E3515" s="135">
        <v>1247.98</v>
      </c>
      <c r="F3515" s="136">
        <v>1.6999999999999999E-3</v>
      </c>
      <c r="G3515" s="135">
        <v>1394.84</v>
      </c>
      <c r="H3515" s="136">
        <v>0</v>
      </c>
    </row>
    <row r="3516" spans="1:8" x14ac:dyDescent="0.25">
      <c r="A3516" s="133" t="s">
        <v>7855</v>
      </c>
      <c r="B3516" s="134">
        <v>91322</v>
      </c>
      <c r="C3516" s="126" t="s">
        <v>1278</v>
      </c>
      <c r="D3516" s="134" t="s">
        <v>33</v>
      </c>
      <c r="E3516" s="135">
        <v>1145.04</v>
      </c>
      <c r="F3516" s="136">
        <v>1.8E-3</v>
      </c>
      <c r="G3516" s="135">
        <v>1263.68</v>
      </c>
      <c r="H3516" s="136">
        <v>0</v>
      </c>
    </row>
    <row r="3517" spans="1:8" x14ac:dyDescent="0.25">
      <c r="A3517" s="133" t="s">
        <v>7855</v>
      </c>
      <c r="B3517" s="134">
        <v>91317</v>
      </c>
      <c r="C3517" s="126" t="s">
        <v>1273</v>
      </c>
      <c r="D3517" s="134" t="s">
        <v>33</v>
      </c>
      <c r="E3517" s="135">
        <v>1333.15</v>
      </c>
      <c r="F3517" s="136">
        <v>1.6000000000000001E-3</v>
      </c>
      <c r="G3517" s="135">
        <v>1474.83</v>
      </c>
      <c r="H3517" s="136">
        <v>0</v>
      </c>
    </row>
    <row r="3518" spans="1:8" x14ac:dyDescent="0.25">
      <c r="A3518" s="133" t="s">
        <v>7855</v>
      </c>
      <c r="B3518" s="134">
        <v>91323</v>
      </c>
      <c r="C3518" s="126" t="s">
        <v>1279</v>
      </c>
      <c r="D3518" s="134" t="s">
        <v>33</v>
      </c>
      <c r="E3518" s="135">
        <v>1230.21</v>
      </c>
      <c r="F3518" s="136">
        <v>1.6999999999999999E-3</v>
      </c>
      <c r="G3518" s="135">
        <v>1343.67</v>
      </c>
      <c r="H3518" s="136">
        <v>0</v>
      </c>
    </row>
    <row r="3519" spans="1:8" x14ac:dyDescent="0.25">
      <c r="A3519" s="133" t="s">
        <v>7855</v>
      </c>
      <c r="B3519" s="134">
        <v>100678</v>
      </c>
      <c r="C3519" s="126" t="s">
        <v>1298</v>
      </c>
      <c r="D3519" s="134" t="s">
        <v>33</v>
      </c>
      <c r="E3519" s="135">
        <v>1077.21</v>
      </c>
      <c r="F3519" s="136">
        <v>1.9E-3</v>
      </c>
      <c r="G3519" s="135">
        <v>1276.73</v>
      </c>
      <c r="H3519" s="136">
        <v>0</v>
      </c>
    </row>
    <row r="3520" spans="1:8" x14ac:dyDescent="0.25">
      <c r="A3520" s="133" t="s">
        <v>7855</v>
      </c>
      <c r="B3520" s="134">
        <v>91013</v>
      </c>
      <c r="C3520" s="126" t="s">
        <v>1253</v>
      </c>
      <c r="D3520" s="134" t="s">
        <v>33</v>
      </c>
      <c r="E3520" s="135">
        <v>928.33</v>
      </c>
      <c r="F3520" s="136">
        <v>2.3E-3</v>
      </c>
      <c r="G3520" s="135">
        <v>1093.6199999999999</v>
      </c>
      <c r="H3520" s="136">
        <v>0</v>
      </c>
    </row>
    <row r="3521" spans="1:8" x14ac:dyDescent="0.25">
      <c r="A3521" s="133" t="s">
        <v>7855</v>
      </c>
      <c r="B3521" s="134">
        <v>100680</v>
      </c>
      <c r="C3521" s="126" t="s">
        <v>1300</v>
      </c>
      <c r="D3521" s="134" t="s">
        <v>33</v>
      </c>
      <c r="E3521" s="135">
        <v>1087.1300000000001</v>
      </c>
      <c r="F3521" s="136">
        <v>1.9E-3</v>
      </c>
      <c r="G3521" s="135">
        <v>1289.05</v>
      </c>
      <c r="H3521" s="136">
        <v>0</v>
      </c>
    </row>
    <row r="3522" spans="1:8" x14ac:dyDescent="0.25">
      <c r="A3522" s="133" t="s">
        <v>7855</v>
      </c>
      <c r="B3522" s="134">
        <v>91014</v>
      </c>
      <c r="C3522" s="126" t="s">
        <v>1254</v>
      </c>
      <c r="D3522" s="134" t="s">
        <v>33</v>
      </c>
      <c r="E3522" s="135">
        <v>938.25</v>
      </c>
      <c r="F3522" s="136">
        <v>2.2000000000000001E-3</v>
      </c>
      <c r="G3522" s="135">
        <v>1105.94</v>
      </c>
      <c r="H3522" s="136">
        <v>0</v>
      </c>
    </row>
    <row r="3523" spans="1:8" x14ac:dyDescent="0.25">
      <c r="A3523" s="133" t="s">
        <v>7855</v>
      </c>
      <c r="B3523" s="134">
        <v>100683</v>
      </c>
      <c r="C3523" s="126" t="s">
        <v>1303</v>
      </c>
      <c r="D3523" s="134" t="s">
        <v>33</v>
      </c>
      <c r="E3523" s="135">
        <v>1179.51</v>
      </c>
      <c r="F3523" s="136">
        <v>1.8E-3</v>
      </c>
      <c r="G3523" s="135">
        <v>1383.03</v>
      </c>
      <c r="H3523" s="136">
        <v>0</v>
      </c>
    </row>
    <row r="3524" spans="1:8" x14ac:dyDescent="0.25">
      <c r="A3524" s="133" t="s">
        <v>7855</v>
      </c>
      <c r="B3524" s="134">
        <v>91015</v>
      </c>
      <c r="C3524" s="126" t="s">
        <v>1255</v>
      </c>
      <c r="D3524" s="134" t="s">
        <v>33</v>
      </c>
      <c r="E3524" s="135">
        <v>1009.84</v>
      </c>
      <c r="F3524" s="136">
        <v>2.0999999999999999E-3</v>
      </c>
      <c r="G3524" s="135">
        <v>1173.0999999999999</v>
      </c>
      <c r="H3524" s="136">
        <v>0</v>
      </c>
    </row>
    <row r="3525" spans="1:8" x14ac:dyDescent="0.25">
      <c r="A3525" s="133" t="s">
        <v>7855</v>
      </c>
      <c r="B3525" s="134">
        <v>100685</v>
      </c>
      <c r="C3525" s="126" t="s">
        <v>1305</v>
      </c>
      <c r="D3525" s="134" t="s">
        <v>33</v>
      </c>
      <c r="E3525" s="135">
        <v>1234.71</v>
      </c>
      <c r="F3525" s="136">
        <v>1.6999999999999999E-3</v>
      </c>
      <c r="G3525" s="135">
        <v>1435.61</v>
      </c>
      <c r="H3525" s="136">
        <v>0</v>
      </c>
    </row>
    <row r="3526" spans="1:8" x14ac:dyDescent="0.25">
      <c r="A3526" s="133" t="s">
        <v>7855</v>
      </c>
      <c r="B3526" s="134">
        <v>91016</v>
      </c>
      <c r="C3526" s="126" t="s">
        <v>1256</v>
      </c>
      <c r="D3526" s="134" t="s">
        <v>33</v>
      </c>
      <c r="E3526" s="135">
        <v>1065.04</v>
      </c>
      <c r="F3526" s="136">
        <v>2E-3</v>
      </c>
      <c r="G3526" s="135">
        <v>1225.68</v>
      </c>
      <c r="H3526" s="136">
        <v>0</v>
      </c>
    </row>
    <row r="3527" spans="1:8" x14ac:dyDescent="0.25">
      <c r="A3527" s="133" t="s">
        <v>7855</v>
      </c>
      <c r="B3527" s="134">
        <v>100679</v>
      </c>
      <c r="C3527" s="126" t="s">
        <v>1299</v>
      </c>
      <c r="D3527" s="134" t="s">
        <v>33</v>
      </c>
      <c r="E3527" s="135">
        <v>906.48</v>
      </c>
      <c r="F3527" s="136">
        <v>2.3E-3</v>
      </c>
      <c r="G3527" s="135">
        <v>1070.6099999999999</v>
      </c>
      <c r="H3527" s="136">
        <v>0</v>
      </c>
    </row>
    <row r="3528" spans="1:8" x14ac:dyDescent="0.25">
      <c r="A3528" s="133" t="s">
        <v>7855</v>
      </c>
      <c r="B3528" s="134">
        <v>91324</v>
      </c>
      <c r="C3528" s="126" t="s">
        <v>1280</v>
      </c>
      <c r="D3528" s="134" t="s">
        <v>33</v>
      </c>
      <c r="E3528" s="135">
        <v>803.51</v>
      </c>
      <c r="F3528" s="136">
        <v>2.5999999999999999E-3</v>
      </c>
      <c r="G3528" s="135">
        <v>941.69</v>
      </c>
      <c r="H3528" s="136">
        <v>0</v>
      </c>
    </row>
    <row r="3529" spans="1:8" x14ac:dyDescent="0.25">
      <c r="A3529" s="133" t="s">
        <v>7855</v>
      </c>
      <c r="B3529" s="134">
        <v>100712</v>
      </c>
      <c r="C3529" s="126" t="s">
        <v>1321</v>
      </c>
      <c r="D3529" s="134" t="s">
        <v>33</v>
      </c>
      <c r="E3529" s="135">
        <v>900.13</v>
      </c>
      <c r="F3529" s="136">
        <v>2.3E-3</v>
      </c>
      <c r="G3529" s="135">
        <v>1063.69</v>
      </c>
      <c r="H3529" s="136">
        <v>0</v>
      </c>
    </row>
    <row r="3530" spans="1:8" x14ac:dyDescent="0.25">
      <c r="A3530" s="133" t="s">
        <v>7855</v>
      </c>
      <c r="B3530" s="134">
        <v>91325</v>
      </c>
      <c r="C3530" s="126" t="s">
        <v>1281</v>
      </c>
      <c r="D3530" s="134" t="s">
        <v>33</v>
      </c>
      <c r="E3530" s="135">
        <v>812.65</v>
      </c>
      <c r="F3530" s="136">
        <v>2.5999999999999999E-3</v>
      </c>
      <c r="G3530" s="135">
        <v>953.05</v>
      </c>
      <c r="H3530" s="136">
        <v>0</v>
      </c>
    </row>
    <row r="3531" spans="1:8" x14ac:dyDescent="0.25">
      <c r="A3531" s="133" t="s">
        <v>7855</v>
      </c>
      <c r="B3531" s="134">
        <v>100684</v>
      </c>
      <c r="C3531" s="126" t="s">
        <v>1304</v>
      </c>
      <c r="D3531" s="134" t="s">
        <v>33</v>
      </c>
      <c r="E3531" s="135">
        <v>986.4</v>
      </c>
      <c r="F3531" s="136">
        <v>2.0999999999999999E-3</v>
      </c>
      <c r="G3531" s="135">
        <v>1150.42</v>
      </c>
      <c r="H3531" s="136">
        <v>0</v>
      </c>
    </row>
    <row r="3532" spans="1:8" x14ac:dyDescent="0.25">
      <c r="A3532" s="133" t="s">
        <v>7855</v>
      </c>
      <c r="B3532" s="134">
        <v>91326</v>
      </c>
      <c r="C3532" s="126" t="s">
        <v>1282</v>
      </c>
      <c r="D3532" s="134" t="s">
        <v>33</v>
      </c>
      <c r="E3532" s="135">
        <v>883.46</v>
      </c>
      <c r="F3532" s="136">
        <v>2.3999999999999998E-3</v>
      </c>
      <c r="G3532" s="135">
        <v>1019.26</v>
      </c>
      <c r="H3532" s="136">
        <v>0</v>
      </c>
    </row>
    <row r="3533" spans="1:8" x14ac:dyDescent="0.25">
      <c r="A3533" s="133" t="s">
        <v>7855</v>
      </c>
      <c r="B3533" s="134">
        <v>91327</v>
      </c>
      <c r="C3533" s="126" t="s">
        <v>1283</v>
      </c>
      <c r="D3533" s="134" t="s">
        <v>33</v>
      </c>
      <c r="E3533" s="135">
        <v>937.87</v>
      </c>
      <c r="F3533" s="136">
        <v>2.2000000000000001E-3</v>
      </c>
      <c r="G3533" s="135">
        <v>1070.8900000000001</v>
      </c>
      <c r="H3533" s="136">
        <v>0</v>
      </c>
    </row>
    <row r="3534" spans="1:8" x14ac:dyDescent="0.25">
      <c r="A3534" s="133" t="s">
        <v>7855</v>
      </c>
      <c r="B3534" s="134">
        <v>100686</v>
      </c>
      <c r="C3534" s="126" t="s">
        <v>1306</v>
      </c>
      <c r="D3534" s="134" t="s">
        <v>33</v>
      </c>
      <c r="E3534" s="135">
        <v>1040.81</v>
      </c>
      <c r="F3534" s="136">
        <v>2E-3</v>
      </c>
      <c r="G3534" s="135">
        <v>1202.05</v>
      </c>
      <c r="H3534" s="136">
        <v>0</v>
      </c>
    </row>
    <row r="3535" spans="1:8" x14ac:dyDescent="0.25">
      <c r="A3535" s="133" t="s">
        <v>7855</v>
      </c>
      <c r="B3535" s="134">
        <v>100693</v>
      </c>
      <c r="C3535" s="126" t="s">
        <v>1313</v>
      </c>
      <c r="D3535" s="134" t="s">
        <v>33</v>
      </c>
      <c r="E3535" s="135">
        <v>1966.09</v>
      </c>
      <c r="F3535" s="136">
        <v>0.56069999999999998</v>
      </c>
      <c r="G3535" s="135">
        <v>2216.1799999999998</v>
      </c>
      <c r="H3535" s="136">
        <v>0</v>
      </c>
    </row>
    <row r="3536" spans="1:8" x14ac:dyDescent="0.25">
      <c r="A3536" s="133" t="s">
        <v>7855</v>
      </c>
      <c r="B3536" s="134">
        <v>91336</v>
      </c>
      <c r="C3536" s="126" t="s">
        <v>1292</v>
      </c>
      <c r="D3536" s="134" t="s">
        <v>33</v>
      </c>
      <c r="E3536" s="135">
        <v>1796.42</v>
      </c>
      <c r="F3536" s="136">
        <v>0.61360000000000003</v>
      </c>
      <c r="G3536" s="135">
        <v>2006.25</v>
      </c>
      <c r="H3536" s="136">
        <v>0</v>
      </c>
    </row>
    <row r="3537" spans="1:8" x14ac:dyDescent="0.25">
      <c r="A3537" s="133" t="s">
        <v>7855</v>
      </c>
      <c r="B3537" s="134">
        <v>100694</v>
      </c>
      <c r="C3537" s="126" t="s">
        <v>1314</v>
      </c>
      <c r="D3537" s="134" t="s">
        <v>33</v>
      </c>
      <c r="E3537" s="135">
        <v>1772.98</v>
      </c>
      <c r="F3537" s="136">
        <v>0.62170000000000003</v>
      </c>
      <c r="G3537" s="135">
        <v>1983.57</v>
      </c>
      <c r="H3537" s="136">
        <v>0</v>
      </c>
    </row>
    <row r="3538" spans="1:8" x14ac:dyDescent="0.25">
      <c r="A3538" s="133" t="s">
        <v>7855</v>
      </c>
      <c r="B3538" s="134">
        <v>91337</v>
      </c>
      <c r="C3538" s="126" t="s">
        <v>1293</v>
      </c>
      <c r="D3538" s="134" t="s">
        <v>33</v>
      </c>
      <c r="E3538" s="135">
        <v>1670.04</v>
      </c>
      <c r="F3538" s="136">
        <v>0.66010000000000002</v>
      </c>
      <c r="G3538" s="135">
        <v>1852.41</v>
      </c>
      <c r="H3538" s="136">
        <v>0</v>
      </c>
    </row>
    <row r="3539" spans="1:8" x14ac:dyDescent="0.25">
      <c r="A3539" s="133" t="s">
        <v>7855</v>
      </c>
      <c r="B3539" s="134">
        <v>100691</v>
      </c>
      <c r="C3539" s="126" t="s">
        <v>1311</v>
      </c>
      <c r="D3539" s="134" t="s">
        <v>33</v>
      </c>
      <c r="E3539" s="135">
        <v>1610.79</v>
      </c>
      <c r="F3539" s="136">
        <v>0.47670000000000001</v>
      </c>
      <c r="G3539" s="135">
        <v>1851.36</v>
      </c>
      <c r="H3539" s="136">
        <v>0</v>
      </c>
    </row>
    <row r="3540" spans="1:8" x14ac:dyDescent="0.25">
      <c r="A3540" s="133" t="s">
        <v>7855</v>
      </c>
      <c r="B3540" s="134">
        <v>100692</v>
      </c>
      <c r="C3540" s="126" t="s">
        <v>1312</v>
      </c>
      <c r="D3540" s="134" t="s">
        <v>33</v>
      </c>
      <c r="E3540" s="135">
        <v>1417.68</v>
      </c>
      <c r="F3540" s="136">
        <v>0.54159999999999997</v>
      </c>
      <c r="G3540" s="135">
        <v>1618.75</v>
      </c>
      <c r="H3540" s="136">
        <v>0</v>
      </c>
    </row>
    <row r="3541" spans="1:8" x14ac:dyDescent="0.25">
      <c r="A3541" s="133" t="s">
        <v>7855</v>
      </c>
      <c r="B3541" s="134">
        <v>91334</v>
      </c>
      <c r="C3541" s="126" t="s">
        <v>1290</v>
      </c>
      <c r="D3541" s="134" t="s">
        <v>33</v>
      </c>
      <c r="E3541" s="135">
        <v>1441.12</v>
      </c>
      <c r="F3541" s="136">
        <v>0.53280000000000005</v>
      </c>
      <c r="G3541" s="135">
        <v>1641.43</v>
      </c>
      <c r="H3541" s="136">
        <v>0</v>
      </c>
    </row>
    <row r="3542" spans="1:8" x14ac:dyDescent="0.25">
      <c r="A3542" s="133" t="s">
        <v>7855</v>
      </c>
      <c r="B3542" s="134">
        <v>91335</v>
      </c>
      <c r="C3542" s="126" t="s">
        <v>1291</v>
      </c>
      <c r="D3542" s="134" t="s">
        <v>33</v>
      </c>
      <c r="E3542" s="135">
        <v>1314.74</v>
      </c>
      <c r="F3542" s="136">
        <v>0.58399999999999996</v>
      </c>
      <c r="G3542" s="135">
        <v>1487.59</v>
      </c>
      <c r="H3542" s="136">
        <v>0</v>
      </c>
    </row>
    <row r="3543" spans="1:8" x14ac:dyDescent="0.25">
      <c r="A3543" s="133" t="s">
        <v>7855</v>
      </c>
      <c r="B3543" s="134">
        <v>90788</v>
      </c>
      <c r="C3543" s="126" t="s">
        <v>1216</v>
      </c>
      <c r="D3543" s="134" t="s">
        <v>33</v>
      </c>
      <c r="E3543" s="135">
        <v>1002.36</v>
      </c>
      <c r="F3543" s="136">
        <v>0</v>
      </c>
      <c r="G3543" s="135">
        <v>900.89</v>
      </c>
      <c r="H3543" s="136">
        <v>0</v>
      </c>
    </row>
    <row r="3544" spans="1:8" x14ac:dyDescent="0.25">
      <c r="A3544" s="133" t="s">
        <v>7855</v>
      </c>
      <c r="B3544" s="134">
        <v>90789</v>
      </c>
      <c r="C3544" s="126" t="s">
        <v>1217</v>
      </c>
      <c r="D3544" s="134" t="s">
        <v>33</v>
      </c>
      <c r="E3544" s="135">
        <v>1004.02</v>
      </c>
      <c r="F3544" s="136">
        <v>0</v>
      </c>
      <c r="G3544" s="135">
        <v>903.31</v>
      </c>
      <c r="H3544" s="136">
        <v>0</v>
      </c>
    </row>
    <row r="3545" spans="1:8" x14ac:dyDescent="0.25">
      <c r="A3545" s="133" t="s">
        <v>7855</v>
      </c>
      <c r="B3545" s="134">
        <v>90790</v>
      </c>
      <c r="C3545" s="126" t="s">
        <v>1218</v>
      </c>
      <c r="D3545" s="134" t="s">
        <v>33</v>
      </c>
      <c r="E3545" s="135">
        <v>1035.3900000000001</v>
      </c>
      <c r="F3545" s="136">
        <v>0</v>
      </c>
      <c r="G3545" s="135">
        <v>932.14</v>
      </c>
      <c r="H3545" s="136">
        <v>0</v>
      </c>
    </row>
    <row r="3546" spans="1:8" x14ac:dyDescent="0.25">
      <c r="A3546" s="133" t="s">
        <v>7855</v>
      </c>
      <c r="B3546" s="134">
        <v>100675</v>
      </c>
      <c r="C3546" s="126" t="s">
        <v>1296</v>
      </c>
      <c r="D3546" s="134" t="s">
        <v>33</v>
      </c>
      <c r="E3546" s="135">
        <v>1135.97</v>
      </c>
      <c r="F3546" s="136">
        <v>0</v>
      </c>
      <c r="G3546" s="135">
        <v>1025.08</v>
      </c>
      <c r="H3546" s="136">
        <v>0</v>
      </c>
    </row>
    <row r="3547" spans="1:8" x14ac:dyDescent="0.25">
      <c r="A3547" s="133" t="s">
        <v>7855</v>
      </c>
      <c r="B3547" s="134">
        <v>90794</v>
      </c>
      <c r="C3547" s="126" t="s">
        <v>1221</v>
      </c>
      <c r="D3547" s="134" t="s">
        <v>33</v>
      </c>
      <c r="E3547" s="135">
        <v>853.72</v>
      </c>
      <c r="F3547" s="136">
        <v>0</v>
      </c>
      <c r="G3547" s="135">
        <v>794.22</v>
      </c>
      <c r="H3547" s="136">
        <v>0</v>
      </c>
    </row>
    <row r="3548" spans="1:8" x14ac:dyDescent="0.25">
      <c r="A3548" s="133" t="s">
        <v>7855</v>
      </c>
      <c r="B3548" s="134">
        <v>90795</v>
      </c>
      <c r="C3548" s="126" t="s">
        <v>1222</v>
      </c>
      <c r="D3548" s="134" t="s">
        <v>33</v>
      </c>
      <c r="E3548" s="135">
        <v>860.83</v>
      </c>
      <c r="F3548" s="136">
        <v>0</v>
      </c>
      <c r="G3548" s="135">
        <v>804.22</v>
      </c>
      <c r="H3548" s="136">
        <v>0</v>
      </c>
    </row>
    <row r="3549" spans="1:8" x14ac:dyDescent="0.25">
      <c r="A3549" s="133" t="s">
        <v>7855</v>
      </c>
      <c r="B3549" s="134">
        <v>90796</v>
      </c>
      <c r="C3549" s="126" t="s">
        <v>1223</v>
      </c>
      <c r="D3549" s="134" t="s">
        <v>33</v>
      </c>
      <c r="E3549" s="135">
        <v>867.96</v>
      </c>
      <c r="F3549" s="136">
        <v>0</v>
      </c>
      <c r="G3549" s="135">
        <v>814.22</v>
      </c>
      <c r="H3549" s="136">
        <v>0</v>
      </c>
    </row>
    <row r="3550" spans="1:8" x14ac:dyDescent="0.25">
      <c r="A3550" s="133" t="s">
        <v>7855</v>
      </c>
      <c r="B3550" s="134">
        <v>90797</v>
      </c>
      <c r="C3550" s="126" t="s">
        <v>1224</v>
      </c>
      <c r="D3550" s="134" t="s">
        <v>33</v>
      </c>
      <c r="E3550" s="135">
        <v>875.05</v>
      </c>
      <c r="F3550" s="136">
        <v>0</v>
      </c>
      <c r="G3550" s="135">
        <v>824.23</v>
      </c>
      <c r="H3550" s="136">
        <v>0</v>
      </c>
    </row>
    <row r="3551" spans="1:8" x14ac:dyDescent="0.25">
      <c r="A3551" s="133" t="s">
        <v>7855</v>
      </c>
      <c r="B3551" s="134">
        <v>90791</v>
      </c>
      <c r="C3551" s="126" t="s">
        <v>1219</v>
      </c>
      <c r="D3551" s="134" t="s">
        <v>33</v>
      </c>
      <c r="E3551" s="135">
        <v>1213.24</v>
      </c>
      <c r="F3551" s="136">
        <v>0</v>
      </c>
      <c r="G3551" s="135">
        <v>1094.1300000000001</v>
      </c>
      <c r="H3551" s="136">
        <v>0</v>
      </c>
    </row>
    <row r="3552" spans="1:8" x14ac:dyDescent="0.25">
      <c r="A3552" s="133" t="s">
        <v>7855</v>
      </c>
      <c r="B3552" s="134">
        <v>90793</v>
      </c>
      <c r="C3552" s="126" t="s">
        <v>1220</v>
      </c>
      <c r="D3552" s="134" t="s">
        <v>33</v>
      </c>
      <c r="E3552" s="135">
        <v>1274.54</v>
      </c>
      <c r="F3552" s="136">
        <v>0</v>
      </c>
      <c r="G3552" s="135">
        <v>1153.21</v>
      </c>
      <c r="H3552" s="136">
        <v>0</v>
      </c>
    </row>
    <row r="3553" spans="1:8" x14ac:dyDescent="0.25">
      <c r="A3553" s="133" t="s">
        <v>7855</v>
      </c>
      <c r="B3553" s="134">
        <v>90798</v>
      </c>
      <c r="C3553" s="126" t="s">
        <v>1225</v>
      </c>
      <c r="D3553" s="134" t="s">
        <v>33</v>
      </c>
      <c r="E3553" s="135">
        <v>1278.28</v>
      </c>
      <c r="F3553" s="136">
        <v>0</v>
      </c>
      <c r="G3553" s="135">
        <v>1184.6300000000001</v>
      </c>
      <c r="H3553" s="136">
        <v>0</v>
      </c>
    </row>
    <row r="3554" spans="1:8" x14ac:dyDescent="0.25">
      <c r="A3554" s="133" t="s">
        <v>7855</v>
      </c>
      <c r="B3554" s="134">
        <v>90799</v>
      </c>
      <c r="C3554" s="126" t="s">
        <v>1226</v>
      </c>
      <c r="D3554" s="134" t="s">
        <v>33</v>
      </c>
      <c r="E3554" s="135">
        <v>1318.1</v>
      </c>
      <c r="F3554" s="136">
        <v>0</v>
      </c>
      <c r="G3554" s="135">
        <v>1224.2</v>
      </c>
      <c r="H3554" s="136">
        <v>0</v>
      </c>
    </row>
    <row r="3555" spans="1:8" x14ac:dyDescent="0.25">
      <c r="A3555" s="133" t="s">
        <v>7855</v>
      </c>
      <c r="B3555" s="134">
        <v>100704</v>
      </c>
      <c r="C3555" s="126" t="s">
        <v>1336</v>
      </c>
      <c r="D3555" s="134" t="s">
        <v>33</v>
      </c>
      <c r="E3555" s="135">
        <v>73.66</v>
      </c>
      <c r="F3555" s="136">
        <v>0</v>
      </c>
      <c r="G3555" s="135">
        <v>71.72</v>
      </c>
      <c r="H3555" s="136">
        <v>0</v>
      </c>
    </row>
    <row r="3556" spans="1:8" x14ac:dyDescent="0.25">
      <c r="A3556" s="133" t="s">
        <v>7855</v>
      </c>
      <c r="B3556" s="134">
        <v>90838</v>
      </c>
      <c r="C3556" s="126" t="s">
        <v>1326</v>
      </c>
      <c r="D3556" s="134" t="s">
        <v>33</v>
      </c>
      <c r="E3556" s="135">
        <v>1389.94</v>
      </c>
      <c r="F3556" s="136">
        <v>0</v>
      </c>
      <c r="G3556" s="135">
        <v>1790.35</v>
      </c>
      <c r="H3556" s="136">
        <v>0</v>
      </c>
    </row>
    <row r="3557" spans="1:8" x14ac:dyDescent="0.25">
      <c r="A3557" s="133" t="s">
        <v>7855</v>
      </c>
      <c r="B3557" s="134">
        <v>91338</v>
      </c>
      <c r="C3557" s="126" t="s">
        <v>1327</v>
      </c>
      <c r="D3557" s="134" t="s">
        <v>144</v>
      </c>
      <c r="E3557" s="135">
        <v>936.11</v>
      </c>
      <c r="F3557" s="136">
        <v>0</v>
      </c>
      <c r="G3557" s="135">
        <v>889.1</v>
      </c>
      <c r="H3557" s="136">
        <v>0</v>
      </c>
    </row>
    <row r="3558" spans="1:8" x14ac:dyDescent="0.25">
      <c r="A3558" s="133" t="s">
        <v>7855</v>
      </c>
      <c r="B3558" s="134">
        <v>94805</v>
      </c>
      <c r="C3558" s="126" t="s">
        <v>1329</v>
      </c>
      <c r="D3558" s="134" t="s">
        <v>33</v>
      </c>
      <c r="E3558" s="135">
        <v>853.72</v>
      </c>
      <c r="F3558" s="136">
        <v>0</v>
      </c>
      <c r="G3558" s="135">
        <v>891.2</v>
      </c>
      <c r="H3558" s="136">
        <v>0</v>
      </c>
    </row>
    <row r="3559" spans="1:8" x14ac:dyDescent="0.25">
      <c r="A3559" s="133" t="s">
        <v>7855</v>
      </c>
      <c r="B3559" s="134">
        <v>100702</v>
      </c>
      <c r="C3559" s="126" t="s">
        <v>1332</v>
      </c>
      <c r="D3559" s="134" t="s">
        <v>144</v>
      </c>
      <c r="E3559" s="135">
        <v>499.91</v>
      </c>
      <c r="F3559" s="136">
        <v>0</v>
      </c>
      <c r="G3559" s="135">
        <v>494.38</v>
      </c>
      <c r="H3559" s="136">
        <v>0</v>
      </c>
    </row>
    <row r="3560" spans="1:8" x14ac:dyDescent="0.25">
      <c r="A3560" s="133" t="s">
        <v>7855</v>
      </c>
      <c r="B3560" s="134">
        <v>100701</v>
      </c>
      <c r="C3560" s="126" t="s">
        <v>1322</v>
      </c>
      <c r="D3560" s="134" t="s">
        <v>144</v>
      </c>
      <c r="E3560" s="135">
        <v>548.17999999999995</v>
      </c>
      <c r="F3560" s="136">
        <v>0</v>
      </c>
      <c r="G3560" s="135">
        <v>702.95</v>
      </c>
      <c r="H3560" s="136">
        <v>0</v>
      </c>
    </row>
    <row r="3561" spans="1:8" x14ac:dyDescent="0.25">
      <c r="A3561" s="133" t="s">
        <v>7855</v>
      </c>
      <c r="B3561" s="134">
        <v>100700</v>
      </c>
      <c r="C3561" s="126" t="s">
        <v>1320</v>
      </c>
      <c r="D3561" s="134" t="s">
        <v>33</v>
      </c>
      <c r="E3561" s="135">
        <v>952.25</v>
      </c>
      <c r="F3561" s="136">
        <v>0</v>
      </c>
      <c r="G3561" s="135">
        <v>1028.8900000000001</v>
      </c>
      <c r="H3561" s="136">
        <v>0</v>
      </c>
    </row>
    <row r="3562" spans="1:8" x14ac:dyDescent="0.25">
      <c r="A3562" s="133" t="s">
        <v>7855</v>
      </c>
      <c r="B3562" s="134">
        <v>91295</v>
      </c>
      <c r="C3562" s="126" t="s">
        <v>1259</v>
      </c>
      <c r="D3562" s="134" t="s">
        <v>33</v>
      </c>
      <c r="E3562" s="135">
        <v>408.42</v>
      </c>
      <c r="F3562" s="136">
        <v>0</v>
      </c>
      <c r="G3562" s="135">
        <v>421.95</v>
      </c>
      <c r="H3562" s="136">
        <v>0</v>
      </c>
    </row>
    <row r="3563" spans="1:8" x14ac:dyDescent="0.25">
      <c r="A3563" s="133" t="s">
        <v>7855</v>
      </c>
      <c r="B3563" s="134">
        <v>91296</v>
      </c>
      <c r="C3563" s="126" t="s">
        <v>1260</v>
      </c>
      <c r="D3563" s="134" t="s">
        <v>33</v>
      </c>
      <c r="E3563" s="135">
        <v>437.26</v>
      </c>
      <c r="F3563" s="136">
        <v>0</v>
      </c>
      <c r="G3563" s="135">
        <v>450.2</v>
      </c>
      <c r="H3563" s="136">
        <v>0</v>
      </c>
    </row>
    <row r="3564" spans="1:8" x14ac:dyDescent="0.25">
      <c r="A3564" s="133" t="s">
        <v>7855</v>
      </c>
      <c r="B3564" s="134">
        <v>91297</v>
      </c>
      <c r="C3564" s="126" t="s">
        <v>1261</v>
      </c>
      <c r="D3564" s="134" t="s">
        <v>33</v>
      </c>
      <c r="E3564" s="135">
        <v>481.08</v>
      </c>
      <c r="F3564" s="136">
        <v>0</v>
      </c>
      <c r="G3564" s="135">
        <v>491.76</v>
      </c>
      <c r="H3564" s="136">
        <v>0</v>
      </c>
    </row>
    <row r="3565" spans="1:8" x14ac:dyDescent="0.25">
      <c r="A3565" s="133" t="s">
        <v>7855</v>
      </c>
      <c r="B3565" s="134">
        <v>90820</v>
      </c>
      <c r="C3565" s="126" t="s">
        <v>1229</v>
      </c>
      <c r="D3565" s="134" t="s">
        <v>33</v>
      </c>
      <c r="E3565" s="135">
        <v>382.76</v>
      </c>
      <c r="F3565" s="136">
        <v>0</v>
      </c>
      <c r="G3565" s="135">
        <v>399.13</v>
      </c>
      <c r="H3565" s="136">
        <v>0</v>
      </c>
    </row>
    <row r="3566" spans="1:8" x14ac:dyDescent="0.25">
      <c r="A3566" s="133" t="s">
        <v>7855</v>
      </c>
      <c r="B3566" s="134">
        <v>90821</v>
      </c>
      <c r="C3566" s="126" t="s">
        <v>1230</v>
      </c>
      <c r="D3566" s="134" t="s">
        <v>33</v>
      </c>
      <c r="E3566" s="135">
        <v>389.59</v>
      </c>
      <c r="F3566" s="136">
        <v>0</v>
      </c>
      <c r="G3566" s="135">
        <v>407.8</v>
      </c>
      <c r="H3566" s="136">
        <v>0</v>
      </c>
    </row>
    <row r="3567" spans="1:8" x14ac:dyDescent="0.25">
      <c r="A3567" s="133" t="s">
        <v>7855</v>
      </c>
      <c r="B3567" s="134">
        <v>90822</v>
      </c>
      <c r="C3567" s="126" t="s">
        <v>1231</v>
      </c>
      <c r="D3567" s="134" t="s">
        <v>33</v>
      </c>
      <c r="E3567" s="135">
        <v>417.31</v>
      </c>
      <c r="F3567" s="136">
        <v>0</v>
      </c>
      <c r="G3567" s="135">
        <v>435.05</v>
      </c>
      <c r="H3567" s="136">
        <v>0</v>
      </c>
    </row>
    <row r="3568" spans="1:8" x14ac:dyDescent="0.25">
      <c r="A3568" s="133" t="s">
        <v>7855</v>
      </c>
      <c r="B3568" s="134">
        <v>90823</v>
      </c>
      <c r="C3568" s="126" t="s">
        <v>1232</v>
      </c>
      <c r="D3568" s="134" t="s">
        <v>33</v>
      </c>
      <c r="E3568" s="135">
        <v>513.71</v>
      </c>
      <c r="F3568" s="136">
        <v>0</v>
      </c>
      <c r="G3568" s="135">
        <v>523.38</v>
      </c>
      <c r="H3568" s="136">
        <v>0</v>
      </c>
    </row>
    <row r="3569" spans="1:8" x14ac:dyDescent="0.25">
      <c r="A3569" s="133" t="s">
        <v>7855</v>
      </c>
      <c r="B3569" s="134">
        <v>90824</v>
      </c>
      <c r="C3569" s="126" t="s">
        <v>1233</v>
      </c>
      <c r="D3569" s="134" t="s">
        <v>33</v>
      </c>
      <c r="E3569" s="135">
        <v>734.72</v>
      </c>
      <c r="F3569" s="136">
        <v>0</v>
      </c>
      <c r="G3569" s="135">
        <v>729.12</v>
      </c>
      <c r="H3569" s="136">
        <v>0</v>
      </c>
    </row>
    <row r="3570" spans="1:8" x14ac:dyDescent="0.25">
      <c r="A3570" s="133" t="s">
        <v>7855</v>
      </c>
      <c r="B3570" s="134">
        <v>91009</v>
      </c>
      <c r="C3570" s="126" t="s">
        <v>1249</v>
      </c>
      <c r="D3570" s="134" t="s">
        <v>33</v>
      </c>
      <c r="E3570" s="135">
        <v>396.51</v>
      </c>
      <c r="F3570" s="136">
        <v>0</v>
      </c>
      <c r="G3570" s="135">
        <v>411.36</v>
      </c>
      <c r="H3570" s="136">
        <v>0</v>
      </c>
    </row>
    <row r="3571" spans="1:8" x14ac:dyDescent="0.25">
      <c r="A3571" s="133" t="s">
        <v>7855</v>
      </c>
      <c r="B3571" s="134">
        <v>91010</v>
      </c>
      <c r="C3571" s="126" t="s">
        <v>1250</v>
      </c>
      <c r="D3571" s="134" t="s">
        <v>33</v>
      </c>
      <c r="E3571" s="135">
        <v>403.99</v>
      </c>
      <c r="F3571" s="136">
        <v>0</v>
      </c>
      <c r="G3571" s="135">
        <v>420.61</v>
      </c>
      <c r="H3571" s="136">
        <v>0</v>
      </c>
    </row>
    <row r="3572" spans="1:8" x14ac:dyDescent="0.25">
      <c r="A3572" s="133" t="s">
        <v>7855</v>
      </c>
      <c r="B3572" s="134">
        <v>91011</v>
      </c>
      <c r="C3572" s="126" t="s">
        <v>1251</v>
      </c>
      <c r="D3572" s="134" t="s">
        <v>33</v>
      </c>
      <c r="E3572" s="135">
        <v>473.14</v>
      </c>
      <c r="F3572" s="136">
        <v>0</v>
      </c>
      <c r="G3572" s="135">
        <v>484.7</v>
      </c>
      <c r="H3572" s="136">
        <v>0</v>
      </c>
    </row>
    <row r="3573" spans="1:8" x14ac:dyDescent="0.25">
      <c r="A3573" s="133" t="s">
        <v>7855</v>
      </c>
      <c r="B3573" s="134">
        <v>91012</v>
      </c>
      <c r="C3573" s="126" t="s">
        <v>1252</v>
      </c>
      <c r="D3573" s="134" t="s">
        <v>33</v>
      </c>
      <c r="E3573" s="135">
        <v>525.9</v>
      </c>
      <c r="F3573" s="136">
        <v>0</v>
      </c>
      <c r="G3573" s="135">
        <v>534.22</v>
      </c>
      <c r="H3573" s="136">
        <v>0</v>
      </c>
    </row>
    <row r="3574" spans="1:8" x14ac:dyDescent="0.25">
      <c r="A3574" s="133" t="s">
        <v>7855</v>
      </c>
      <c r="B3574" s="134">
        <v>91298</v>
      </c>
      <c r="C3574" s="126" t="s">
        <v>1262</v>
      </c>
      <c r="D3574" s="134" t="s">
        <v>33</v>
      </c>
      <c r="E3574" s="135">
        <v>904.42</v>
      </c>
      <c r="F3574" s="136">
        <v>0.84670000000000001</v>
      </c>
      <c r="G3574" s="135">
        <v>953.03</v>
      </c>
      <c r="H3574" s="136">
        <v>0</v>
      </c>
    </row>
    <row r="3575" spans="1:8" x14ac:dyDescent="0.25">
      <c r="A3575" s="133" t="s">
        <v>7855</v>
      </c>
      <c r="B3575" s="134">
        <v>90825</v>
      </c>
      <c r="C3575" s="126" t="s">
        <v>1234</v>
      </c>
      <c r="D3575" s="134" t="s">
        <v>33</v>
      </c>
      <c r="E3575" s="135">
        <v>818.24</v>
      </c>
      <c r="F3575" s="136">
        <v>0</v>
      </c>
      <c r="G3575" s="135">
        <v>807</v>
      </c>
      <c r="H3575" s="136">
        <v>0</v>
      </c>
    </row>
    <row r="3576" spans="1:8" x14ac:dyDescent="0.25">
      <c r="A3576" s="133" t="s">
        <v>7855</v>
      </c>
      <c r="B3576" s="134">
        <v>91299</v>
      </c>
      <c r="C3576" s="126" t="s">
        <v>1263</v>
      </c>
      <c r="D3576" s="134" t="s">
        <v>33</v>
      </c>
      <c r="E3576" s="135">
        <v>1259.72</v>
      </c>
      <c r="F3576" s="136">
        <v>0.87339999999999995</v>
      </c>
      <c r="G3576" s="135">
        <v>1317.85</v>
      </c>
      <c r="H3576" s="136">
        <v>0</v>
      </c>
    </row>
    <row r="3577" spans="1:8" x14ac:dyDescent="0.25">
      <c r="A3577" s="133" t="s">
        <v>7855</v>
      </c>
      <c r="B3577" s="134">
        <v>91341</v>
      </c>
      <c r="C3577" s="126" t="s">
        <v>1328</v>
      </c>
      <c r="D3577" s="134" t="s">
        <v>144</v>
      </c>
      <c r="E3577" s="135">
        <v>744.63</v>
      </c>
      <c r="F3577" s="136">
        <v>0</v>
      </c>
      <c r="G3577" s="135">
        <v>690.97</v>
      </c>
      <c r="H3577" s="136">
        <v>0</v>
      </c>
    </row>
    <row r="3578" spans="1:8" x14ac:dyDescent="0.25">
      <c r="A3578" s="133" t="s">
        <v>7855</v>
      </c>
      <c r="B3578" s="134">
        <v>94806</v>
      </c>
      <c r="C3578" s="126" t="s">
        <v>1330</v>
      </c>
      <c r="D3578" s="134" t="s">
        <v>33</v>
      </c>
      <c r="E3578" s="135">
        <v>649.63</v>
      </c>
      <c r="F3578" s="136">
        <v>0</v>
      </c>
      <c r="G3578" s="135">
        <v>820.16</v>
      </c>
      <c r="H3578" s="136">
        <v>0</v>
      </c>
    </row>
    <row r="3579" spans="1:8" x14ac:dyDescent="0.25">
      <c r="A3579" s="133" t="s">
        <v>7855</v>
      </c>
      <c r="B3579" s="134">
        <v>94807</v>
      </c>
      <c r="C3579" s="126" t="s">
        <v>1331</v>
      </c>
      <c r="D3579" s="134" t="s">
        <v>33</v>
      </c>
      <c r="E3579" s="135">
        <v>593.29999999999995</v>
      </c>
      <c r="F3579" s="136">
        <v>0</v>
      </c>
      <c r="G3579" s="135">
        <v>748.15</v>
      </c>
      <c r="H3579" s="136">
        <v>0</v>
      </c>
    </row>
    <row r="3580" spans="1:8" x14ac:dyDescent="0.25">
      <c r="A3580" s="133" t="s">
        <v>7855</v>
      </c>
      <c r="B3580" s="134">
        <v>100703</v>
      </c>
      <c r="C3580" s="126" t="s">
        <v>1335</v>
      </c>
      <c r="D3580" s="134" t="s">
        <v>33</v>
      </c>
      <c r="E3580" s="135">
        <v>34.28</v>
      </c>
      <c r="F3580" s="136">
        <v>0</v>
      </c>
      <c r="G3580" s="135">
        <v>35.28</v>
      </c>
      <c r="H3580" s="136">
        <v>0</v>
      </c>
    </row>
    <row r="3581" spans="1:8" x14ac:dyDescent="0.25">
      <c r="A3581" s="133" t="s">
        <v>7855</v>
      </c>
      <c r="B3581" s="134">
        <v>100695</v>
      </c>
      <c r="C3581" s="126" t="s">
        <v>1315</v>
      </c>
      <c r="D3581" s="134" t="s">
        <v>33</v>
      </c>
      <c r="E3581" s="135">
        <v>56.66</v>
      </c>
      <c r="F3581" s="136">
        <v>0</v>
      </c>
      <c r="G3581" s="135">
        <v>82.28</v>
      </c>
      <c r="H3581" s="136">
        <v>0</v>
      </c>
    </row>
    <row r="3582" spans="1:8" x14ac:dyDescent="0.25">
      <c r="A3582" s="133" t="s">
        <v>7855</v>
      </c>
      <c r="B3582" s="134">
        <v>100696</v>
      </c>
      <c r="C3582" s="126" t="s">
        <v>1316</v>
      </c>
      <c r="D3582" s="134" t="s">
        <v>33</v>
      </c>
      <c r="E3582" s="135">
        <v>63.05</v>
      </c>
      <c r="F3582" s="136">
        <v>0</v>
      </c>
      <c r="G3582" s="135">
        <v>91.57</v>
      </c>
      <c r="H3582" s="136">
        <v>0</v>
      </c>
    </row>
    <row r="3583" spans="1:8" x14ac:dyDescent="0.25">
      <c r="A3583" s="133" t="s">
        <v>7855</v>
      </c>
      <c r="B3583" s="134">
        <v>100697</v>
      </c>
      <c r="C3583" s="126" t="s">
        <v>1317</v>
      </c>
      <c r="D3583" s="134" t="s">
        <v>33</v>
      </c>
      <c r="E3583" s="135">
        <v>69.510000000000005</v>
      </c>
      <c r="F3583" s="136">
        <v>0</v>
      </c>
      <c r="G3583" s="135">
        <v>100.94</v>
      </c>
      <c r="H3583" s="136">
        <v>0</v>
      </c>
    </row>
    <row r="3584" spans="1:8" x14ac:dyDescent="0.25">
      <c r="A3584" s="133" t="s">
        <v>7855</v>
      </c>
      <c r="B3584" s="134">
        <v>100698</v>
      </c>
      <c r="C3584" s="126" t="s">
        <v>1318</v>
      </c>
      <c r="D3584" s="134" t="s">
        <v>33</v>
      </c>
      <c r="E3584" s="135">
        <v>75.92</v>
      </c>
      <c r="F3584" s="136">
        <v>0</v>
      </c>
      <c r="G3584" s="135">
        <v>110.26</v>
      </c>
      <c r="H3584" s="136">
        <v>0</v>
      </c>
    </row>
    <row r="3585" spans="1:8" x14ac:dyDescent="0.25">
      <c r="A3585" s="133" t="s">
        <v>7855</v>
      </c>
      <c r="B3585" s="134">
        <v>100699</v>
      </c>
      <c r="C3585" s="126" t="s">
        <v>1319</v>
      </c>
      <c r="D3585" s="134" t="s">
        <v>33</v>
      </c>
      <c r="E3585" s="135">
        <v>90.27</v>
      </c>
      <c r="F3585" s="136">
        <v>0</v>
      </c>
      <c r="G3585" s="135">
        <v>131.21</v>
      </c>
      <c r="H3585" s="136">
        <v>0</v>
      </c>
    </row>
    <row r="3586" spans="1:8" x14ac:dyDescent="0.25">
      <c r="A3586" s="133" t="s">
        <v>7855</v>
      </c>
      <c r="B3586" s="134">
        <v>100705</v>
      </c>
      <c r="C3586" s="126" t="s">
        <v>1337</v>
      </c>
      <c r="D3586" s="134" t="s">
        <v>33</v>
      </c>
      <c r="E3586" s="135">
        <v>83.1</v>
      </c>
      <c r="F3586" s="136">
        <v>0</v>
      </c>
      <c r="G3586" s="135">
        <v>87.96</v>
      </c>
      <c r="H3586" s="136">
        <v>0</v>
      </c>
    </row>
    <row r="3587" spans="1:8" x14ac:dyDescent="0.25">
      <c r="A3587" s="133" t="s">
        <v>7857</v>
      </c>
      <c r="B3587" s="134">
        <v>101173</v>
      </c>
      <c r="C3587" s="126" t="s">
        <v>1392</v>
      </c>
      <c r="D3587" s="134" t="s">
        <v>22</v>
      </c>
      <c r="E3587" s="135">
        <v>58.86</v>
      </c>
      <c r="F3587" s="136">
        <v>0</v>
      </c>
      <c r="G3587" s="135">
        <v>66.930000000000007</v>
      </c>
      <c r="H3587" s="136">
        <v>0</v>
      </c>
    </row>
    <row r="3588" spans="1:8" x14ac:dyDescent="0.25">
      <c r="A3588" s="133" t="s">
        <v>7857</v>
      </c>
      <c r="B3588" s="134">
        <v>101174</v>
      </c>
      <c r="C3588" s="126" t="s">
        <v>1393</v>
      </c>
      <c r="D3588" s="134" t="s">
        <v>22</v>
      </c>
      <c r="E3588" s="135">
        <v>82.56</v>
      </c>
      <c r="F3588" s="136">
        <v>0</v>
      </c>
      <c r="G3588" s="135">
        <v>96.17</v>
      </c>
      <c r="H3588" s="136">
        <v>0</v>
      </c>
    </row>
    <row r="3589" spans="1:8" x14ac:dyDescent="0.25">
      <c r="A3589" s="133" t="s">
        <v>7857</v>
      </c>
      <c r="B3589" s="134">
        <v>101175</v>
      </c>
      <c r="C3589" s="126" t="s">
        <v>1394</v>
      </c>
      <c r="D3589" s="134" t="s">
        <v>22</v>
      </c>
      <c r="E3589" s="135">
        <v>112.82</v>
      </c>
      <c r="F3589" s="136">
        <v>0</v>
      </c>
      <c r="G3589" s="135">
        <v>131.08000000000001</v>
      </c>
      <c r="H3589" s="136">
        <v>0</v>
      </c>
    </row>
    <row r="3590" spans="1:8" x14ac:dyDescent="0.25">
      <c r="A3590" s="133" t="s">
        <v>7857</v>
      </c>
      <c r="B3590" s="134">
        <v>101176</v>
      </c>
      <c r="C3590" s="126" t="s">
        <v>7858</v>
      </c>
      <c r="D3590" s="134" t="s">
        <v>22</v>
      </c>
      <c r="E3590" s="135">
        <v>140.01</v>
      </c>
      <c r="F3590" s="136">
        <v>3.3E-3</v>
      </c>
      <c r="G3590" s="135">
        <v>158.44</v>
      </c>
      <c r="H3590" s="136">
        <v>0</v>
      </c>
    </row>
    <row r="3591" spans="1:8" x14ac:dyDescent="0.25">
      <c r="A3591" s="133" t="s">
        <v>7857</v>
      </c>
      <c r="B3591" s="134">
        <v>101183</v>
      </c>
      <c r="C3591" s="126" t="s">
        <v>7859</v>
      </c>
      <c r="D3591" s="134" t="s">
        <v>22</v>
      </c>
      <c r="E3591" s="135">
        <v>0</v>
      </c>
      <c r="F3591" s="136"/>
      <c r="G3591" s="135">
        <v>0</v>
      </c>
      <c r="H3591" s="136"/>
    </row>
    <row r="3592" spans="1:8" x14ac:dyDescent="0.25">
      <c r="A3592" s="133" t="s">
        <v>7857</v>
      </c>
      <c r="B3592" s="134">
        <v>101184</v>
      </c>
      <c r="C3592" s="126" t="s">
        <v>7860</v>
      </c>
      <c r="D3592" s="134" t="s">
        <v>22</v>
      </c>
      <c r="E3592" s="135">
        <v>0</v>
      </c>
      <c r="F3592" s="136"/>
      <c r="G3592" s="135">
        <v>0</v>
      </c>
      <c r="H3592" s="136"/>
    </row>
    <row r="3593" spans="1:8" x14ac:dyDescent="0.25">
      <c r="A3593" s="133" t="s">
        <v>7857</v>
      </c>
      <c r="B3593" s="134">
        <v>101182</v>
      </c>
      <c r="C3593" s="126" t="s">
        <v>7861</v>
      </c>
      <c r="D3593" s="134" t="s">
        <v>22</v>
      </c>
      <c r="E3593" s="135">
        <v>0</v>
      </c>
      <c r="F3593" s="136"/>
      <c r="G3593" s="135">
        <v>0</v>
      </c>
      <c r="H3593" s="136"/>
    </row>
    <row r="3594" spans="1:8" x14ac:dyDescent="0.25">
      <c r="A3594" s="133" t="s">
        <v>7857</v>
      </c>
      <c r="B3594" s="134">
        <v>101185</v>
      </c>
      <c r="C3594" s="126" t="s">
        <v>7862</v>
      </c>
      <c r="D3594" s="134" t="s">
        <v>22</v>
      </c>
      <c r="E3594" s="135">
        <v>0</v>
      </c>
      <c r="F3594" s="136"/>
      <c r="G3594" s="135">
        <v>0</v>
      </c>
      <c r="H3594" s="136"/>
    </row>
    <row r="3595" spans="1:8" x14ac:dyDescent="0.25">
      <c r="A3595" s="133" t="s">
        <v>7857</v>
      </c>
      <c r="B3595" s="134">
        <v>101186</v>
      </c>
      <c r="C3595" s="126" t="s">
        <v>7863</v>
      </c>
      <c r="D3595" s="134" t="s">
        <v>22</v>
      </c>
      <c r="E3595" s="135">
        <v>0</v>
      </c>
      <c r="F3595" s="136"/>
      <c r="G3595" s="135">
        <v>0</v>
      </c>
      <c r="H3595" s="136"/>
    </row>
    <row r="3596" spans="1:8" x14ac:dyDescent="0.25">
      <c r="A3596" s="133" t="s">
        <v>7857</v>
      </c>
      <c r="B3596" s="134">
        <v>101187</v>
      </c>
      <c r="C3596" s="126" t="s">
        <v>7864</v>
      </c>
      <c r="D3596" s="134" t="s">
        <v>22</v>
      </c>
      <c r="E3596" s="135">
        <v>0</v>
      </c>
      <c r="F3596" s="136"/>
      <c r="G3596" s="135">
        <v>0</v>
      </c>
      <c r="H3596" s="136"/>
    </row>
    <row r="3597" spans="1:8" x14ac:dyDescent="0.25">
      <c r="A3597" s="133" t="s">
        <v>7857</v>
      </c>
      <c r="B3597" s="134">
        <v>101177</v>
      </c>
      <c r="C3597" s="126" t="s">
        <v>7865</v>
      </c>
      <c r="D3597" s="134" t="s">
        <v>22</v>
      </c>
      <c r="E3597" s="135">
        <v>0</v>
      </c>
      <c r="F3597" s="136"/>
      <c r="G3597" s="135">
        <v>0</v>
      </c>
      <c r="H3597" s="136"/>
    </row>
    <row r="3598" spans="1:8" x14ac:dyDescent="0.25">
      <c r="A3598" s="133" t="s">
        <v>7857</v>
      </c>
      <c r="B3598" s="134">
        <v>101178</v>
      </c>
      <c r="C3598" s="126" t="s">
        <v>7866</v>
      </c>
      <c r="D3598" s="134" t="s">
        <v>22</v>
      </c>
      <c r="E3598" s="135">
        <v>0</v>
      </c>
      <c r="F3598" s="136"/>
      <c r="G3598" s="135">
        <v>0</v>
      </c>
      <c r="H3598" s="136"/>
    </row>
    <row r="3599" spans="1:8" x14ac:dyDescent="0.25">
      <c r="A3599" s="133" t="s">
        <v>7857</v>
      </c>
      <c r="B3599" s="134">
        <v>101180</v>
      </c>
      <c r="C3599" s="126" t="s">
        <v>7867</v>
      </c>
      <c r="D3599" s="134" t="s">
        <v>22</v>
      </c>
      <c r="E3599" s="135">
        <v>0</v>
      </c>
      <c r="F3599" s="136"/>
      <c r="G3599" s="135">
        <v>0</v>
      </c>
      <c r="H3599" s="136"/>
    </row>
    <row r="3600" spans="1:8" x14ac:dyDescent="0.25">
      <c r="A3600" s="133" t="s">
        <v>7857</v>
      </c>
      <c r="B3600" s="134">
        <v>101179</v>
      </c>
      <c r="C3600" s="126" t="s">
        <v>7868</v>
      </c>
      <c r="D3600" s="134" t="s">
        <v>22</v>
      </c>
      <c r="E3600" s="135">
        <v>0</v>
      </c>
      <c r="F3600" s="136"/>
      <c r="G3600" s="135">
        <v>0</v>
      </c>
      <c r="H3600" s="136"/>
    </row>
    <row r="3601" spans="1:8" x14ac:dyDescent="0.25">
      <c r="A3601" s="133" t="s">
        <v>7857</v>
      </c>
      <c r="B3601" s="134">
        <v>101181</v>
      </c>
      <c r="C3601" s="126" t="s">
        <v>7869</v>
      </c>
      <c r="D3601" s="134" t="s">
        <v>22</v>
      </c>
      <c r="E3601" s="135">
        <v>0</v>
      </c>
      <c r="F3601" s="136"/>
      <c r="G3601" s="135">
        <v>0</v>
      </c>
      <c r="H3601" s="136"/>
    </row>
    <row r="3602" spans="1:8" x14ac:dyDescent="0.25">
      <c r="A3602" s="133" t="s">
        <v>7870</v>
      </c>
      <c r="B3602" s="134">
        <v>100899</v>
      </c>
      <c r="C3602" s="126" t="s">
        <v>7871</v>
      </c>
      <c r="D3602" s="134" t="s">
        <v>22</v>
      </c>
      <c r="E3602" s="135">
        <v>87.71</v>
      </c>
      <c r="F3602" s="136">
        <v>4.8000000000000001E-2</v>
      </c>
      <c r="G3602" s="135">
        <v>95.7</v>
      </c>
      <c r="H3602" s="136">
        <v>0</v>
      </c>
    </row>
    <row r="3603" spans="1:8" x14ac:dyDescent="0.25">
      <c r="A3603" s="133" t="s">
        <v>7870</v>
      </c>
      <c r="B3603" s="134">
        <v>100896</v>
      </c>
      <c r="C3603" s="126" t="s">
        <v>7872</v>
      </c>
      <c r="D3603" s="134" t="s">
        <v>22</v>
      </c>
      <c r="E3603" s="135">
        <v>64.37</v>
      </c>
      <c r="F3603" s="136">
        <v>6.2100000000000002E-2</v>
      </c>
      <c r="G3603" s="135">
        <v>60.42</v>
      </c>
      <c r="H3603" s="136">
        <v>0</v>
      </c>
    </row>
    <row r="3604" spans="1:8" x14ac:dyDescent="0.25">
      <c r="A3604" s="133" t="s">
        <v>7870</v>
      </c>
      <c r="B3604" s="134">
        <v>100897</v>
      </c>
      <c r="C3604" s="126" t="s">
        <v>7873</v>
      </c>
      <c r="D3604" s="134" t="s">
        <v>22</v>
      </c>
      <c r="E3604" s="135">
        <v>128.26</v>
      </c>
      <c r="F3604" s="136">
        <v>4.2999999999999997E-2</v>
      </c>
      <c r="G3604" s="135">
        <v>114.06</v>
      </c>
      <c r="H3604" s="136">
        <v>0</v>
      </c>
    </row>
    <row r="3605" spans="1:8" x14ac:dyDescent="0.25">
      <c r="A3605" s="133" t="s">
        <v>7870</v>
      </c>
      <c r="B3605" s="134">
        <v>100900</v>
      </c>
      <c r="C3605" s="126" t="s">
        <v>7874</v>
      </c>
      <c r="D3605" s="134" t="s">
        <v>22</v>
      </c>
      <c r="E3605" s="135">
        <v>289.24</v>
      </c>
      <c r="F3605" s="136">
        <v>2.4299999999999999E-2</v>
      </c>
      <c r="G3605" s="135">
        <v>248.2</v>
      </c>
      <c r="H3605" s="136">
        <v>0</v>
      </c>
    </row>
    <row r="3606" spans="1:8" x14ac:dyDescent="0.25">
      <c r="A3606" s="133" t="s">
        <v>7870</v>
      </c>
      <c r="B3606" s="134">
        <v>100898</v>
      </c>
      <c r="C3606" s="126" t="s">
        <v>7875</v>
      </c>
      <c r="D3606" s="134" t="s">
        <v>22</v>
      </c>
      <c r="E3606" s="135">
        <v>251.05</v>
      </c>
      <c r="F3606" s="136">
        <v>2.8000000000000001E-2</v>
      </c>
      <c r="G3606" s="135">
        <v>214.89</v>
      </c>
      <c r="H3606" s="136">
        <v>0</v>
      </c>
    </row>
    <row r="3607" spans="1:8" x14ac:dyDescent="0.25">
      <c r="A3607" s="133" t="s">
        <v>7876</v>
      </c>
      <c r="B3607" s="134">
        <v>100892</v>
      </c>
      <c r="C3607" s="126" t="s">
        <v>1389</v>
      </c>
      <c r="D3607" s="134" t="s">
        <v>950</v>
      </c>
      <c r="E3607" s="135">
        <v>12.78</v>
      </c>
      <c r="F3607" s="136">
        <v>2.1100000000000001E-2</v>
      </c>
      <c r="G3607" s="135">
        <v>12.81</v>
      </c>
      <c r="H3607" s="136">
        <v>0</v>
      </c>
    </row>
    <row r="3608" spans="1:8" x14ac:dyDescent="0.25">
      <c r="A3608" s="133" t="s">
        <v>7876</v>
      </c>
      <c r="B3608" s="134">
        <v>100893</v>
      </c>
      <c r="C3608" s="126" t="s">
        <v>1390</v>
      </c>
      <c r="D3608" s="134" t="s">
        <v>950</v>
      </c>
      <c r="E3608" s="135">
        <v>12.58</v>
      </c>
      <c r="F3608" s="136">
        <v>1.83E-2</v>
      </c>
      <c r="G3608" s="135">
        <v>12.55</v>
      </c>
      <c r="H3608" s="136">
        <v>0</v>
      </c>
    </row>
    <row r="3609" spans="1:8" x14ac:dyDescent="0.25">
      <c r="A3609" s="133" t="s">
        <v>7876</v>
      </c>
      <c r="B3609" s="134">
        <v>100894</v>
      </c>
      <c r="C3609" s="126" t="s">
        <v>1391</v>
      </c>
      <c r="D3609" s="134" t="s">
        <v>950</v>
      </c>
      <c r="E3609" s="135">
        <v>12.48</v>
      </c>
      <c r="F3609" s="136">
        <v>1.52E-2</v>
      </c>
      <c r="G3609" s="135">
        <v>12.42</v>
      </c>
      <c r="H3609" s="136">
        <v>0</v>
      </c>
    </row>
    <row r="3610" spans="1:8" x14ac:dyDescent="0.25">
      <c r="A3610" s="133" t="s">
        <v>7876</v>
      </c>
      <c r="B3610" s="134">
        <v>100889</v>
      </c>
      <c r="C3610" s="126" t="s">
        <v>1387</v>
      </c>
      <c r="D3610" s="134" t="s">
        <v>950</v>
      </c>
      <c r="E3610" s="135">
        <v>12.33</v>
      </c>
      <c r="F3610" s="136">
        <v>1.38E-2</v>
      </c>
      <c r="G3610" s="135">
        <v>12.2</v>
      </c>
      <c r="H3610" s="136">
        <v>0</v>
      </c>
    </row>
    <row r="3611" spans="1:8" x14ac:dyDescent="0.25">
      <c r="A3611" s="133" t="s">
        <v>7876</v>
      </c>
      <c r="B3611" s="134">
        <v>100891</v>
      </c>
      <c r="C3611" s="126" t="s">
        <v>7877</v>
      </c>
      <c r="D3611" s="134" t="s">
        <v>950</v>
      </c>
      <c r="E3611" s="135">
        <v>0</v>
      </c>
      <c r="F3611" s="136"/>
      <c r="G3611" s="135">
        <v>0</v>
      </c>
      <c r="H3611" s="136"/>
    </row>
    <row r="3612" spans="1:8" x14ac:dyDescent="0.25">
      <c r="A3612" s="133" t="s">
        <v>7876</v>
      </c>
      <c r="B3612" s="134">
        <v>100890</v>
      </c>
      <c r="C3612" s="126" t="s">
        <v>1388</v>
      </c>
      <c r="D3612" s="134" t="s">
        <v>950</v>
      </c>
      <c r="E3612" s="135">
        <v>12.16</v>
      </c>
      <c r="F3612" s="136">
        <v>1.0699999999999999E-2</v>
      </c>
      <c r="G3612" s="135">
        <v>12</v>
      </c>
      <c r="H3612" s="136">
        <v>0</v>
      </c>
    </row>
    <row r="3613" spans="1:8" x14ac:dyDescent="0.25">
      <c r="A3613" s="133" t="s">
        <v>7878</v>
      </c>
      <c r="B3613" s="134">
        <v>100658</v>
      </c>
      <c r="C3613" s="126" t="s">
        <v>1386</v>
      </c>
      <c r="D3613" s="134" t="s">
        <v>22</v>
      </c>
      <c r="E3613" s="135">
        <v>362.93</v>
      </c>
      <c r="F3613" s="136">
        <v>0.91890000000000005</v>
      </c>
      <c r="G3613" s="135">
        <v>374.17</v>
      </c>
      <c r="H3613" s="136">
        <v>0</v>
      </c>
    </row>
    <row r="3614" spans="1:8" x14ac:dyDescent="0.25">
      <c r="A3614" s="133" t="s">
        <v>7878</v>
      </c>
      <c r="B3614" s="134">
        <v>100657</v>
      </c>
      <c r="C3614" s="126" t="s">
        <v>1385</v>
      </c>
      <c r="D3614" s="134" t="s">
        <v>22</v>
      </c>
      <c r="E3614" s="135">
        <v>155.93</v>
      </c>
      <c r="F3614" s="136">
        <v>0.85829999999999995</v>
      </c>
      <c r="G3614" s="135">
        <v>164.11</v>
      </c>
      <c r="H3614" s="136">
        <v>0</v>
      </c>
    </row>
    <row r="3615" spans="1:8" x14ac:dyDescent="0.25">
      <c r="A3615" s="133" t="s">
        <v>7878</v>
      </c>
      <c r="B3615" s="134">
        <v>100656</v>
      </c>
      <c r="C3615" s="126" t="s">
        <v>1384</v>
      </c>
      <c r="D3615" s="134" t="s">
        <v>22</v>
      </c>
      <c r="E3615" s="135">
        <v>120.31</v>
      </c>
      <c r="F3615" s="136">
        <v>0.82989999999999997</v>
      </c>
      <c r="G3615" s="135">
        <v>127.85</v>
      </c>
      <c r="H3615" s="136">
        <v>0</v>
      </c>
    </row>
    <row r="3616" spans="1:8" x14ac:dyDescent="0.25">
      <c r="A3616" s="133" t="s">
        <v>7879</v>
      </c>
      <c r="B3616" s="134">
        <v>102649</v>
      </c>
      <c r="C3616" s="126" t="s">
        <v>7880</v>
      </c>
      <c r="D3616" s="134" t="s">
        <v>22</v>
      </c>
      <c r="E3616" s="135">
        <v>0</v>
      </c>
      <c r="F3616" s="136"/>
      <c r="G3616" s="135">
        <v>0</v>
      </c>
      <c r="H3616" s="136"/>
    </row>
    <row r="3617" spans="1:8" x14ac:dyDescent="0.25">
      <c r="A3617" s="133" t="s">
        <v>7879</v>
      </c>
      <c r="B3617" s="134">
        <v>102645</v>
      </c>
      <c r="C3617" s="126" t="s">
        <v>7881</v>
      </c>
      <c r="D3617" s="134" t="s">
        <v>22</v>
      </c>
      <c r="E3617" s="135">
        <v>0</v>
      </c>
      <c r="F3617" s="136"/>
      <c r="G3617" s="135">
        <v>0</v>
      </c>
      <c r="H3617" s="136"/>
    </row>
    <row r="3618" spans="1:8" x14ac:dyDescent="0.25">
      <c r="A3618" s="133" t="s">
        <v>7879</v>
      </c>
      <c r="B3618" s="134">
        <v>102650</v>
      </c>
      <c r="C3618" s="126" t="s">
        <v>7882</v>
      </c>
      <c r="D3618" s="134" t="s">
        <v>22</v>
      </c>
      <c r="E3618" s="135">
        <v>0</v>
      </c>
      <c r="F3618" s="136"/>
      <c r="G3618" s="135">
        <v>0</v>
      </c>
      <c r="H3618" s="136"/>
    </row>
    <row r="3619" spans="1:8" x14ac:dyDescent="0.25">
      <c r="A3619" s="133" t="s">
        <v>7879</v>
      </c>
      <c r="B3619" s="134">
        <v>102646</v>
      </c>
      <c r="C3619" s="126" t="s">
        <v>7883</v>
      </c>
      <c r="D3619" s="134" t="s">
        <v>22</v>
      </c>
      <c r="E3619" s="135">
        <v>0</v>
      </c>
      <c r="F3619" s="136"/>
      <c r="G3619" s="135">
        <v>0</v>
      </c>
      <c r="H3619" s="136"/>
    </row>
    <row r="3620" spans="1:8" x14ac:dyDescent="0.25">
      <c r="A3620" s="133" t="s">
        <v>7879</v>
      </c>
      <c r="B3620" s="134">
        <v>102651</v>
      </c>
      <c r="C3620" s="126" t="s">
        <v>7884</v>
      </c>
      <c r="D3620" s="134" t="s">
        <v>22</v>
      </c>
      <c r="E3620" s="135">
        <v>0</v>
      </c>
      <c r="F3620" s="136"/>
      <c r="G3620" s="135">
        <v>0</v>
      </c>
      <c r="H3620" s="136"/>
    </row>
    <row r="3621" spans="1:8" x14ac:dyDescent="0.25">
      <c r="A3621" s="133" t="s">
        <v>7879</v>
      </c>
      <c r="B3621" s="134">
        <v>102647</v>
      </c>
      <c r="C3621" s="126" t="s">
        <v>7885</v>
      </c>
      <c r="D3621" s="134" t="s">
        <v>22</v>
      </c>
      <c r="E3621" s="135">
        <v>0</v>
      </c>
      <c r="F3621" s="136"/>
      <c r="G3621" s="135">
        <v>0</v>
      </c>
      <c r="H3621" s="136"/>
    </row>
    <row r="3622" spans="1:8" x14ac:dyDescent="0.25">
      <c r="A3622" s="133" t="s">
        <v>7879</v>
      </c>
      <c r="B3622" s="134">
        <v>102652</v>
      </c>
      <c r="C3622" s="126" t="s">
        <v>7886</v>
      </c>
      <c r="D3622" s="134" t="s">
        <v>22</v>
      </c>
      <c r="E3622" s="135">
        <v>0</v>
      </c>
      <c r="F3622" s="136"/>
      <c r="G3622" s="135">
        <v>0</v>
      </c>
      <c r="H3622" s="136"/>
    </row>
    <row r="3623" spans="1:8" x14ac:dyDescent="0.25">
      <c r="A3623" s="133" t="s">
        <v>7879</v>
      </c>
      <c r="B3623" s="134">
        <v>102648</v>
      </c>
      <c r="C3623" s="126" t="s">
        <v>7887</v>
      </c>
      <c r="D3623" s="134" t="s">
        <v>22</v>
      </c>
      <c r="E3623" s="135">
        <v>0</v>
      </c>
      <c r="F3623" s="136"/>
      <c r="G3623" s="135">
        <v>0</v>
      </c>
      <c r="H3623" s="136"/>
    </row>
    <row r="3624" spans="1:8" x14ac:dyDescent="0.25">
      <c r="A3624" s="133" t="s">
        <v>7888</v>
      </c>
      <c r="B3624" s="134">
        <v>100651</v>
      </c>
      <c r="C3624" s="126" t="s">
        <v>7889</v>
      </c>
      <c r="D3624" s="134" t="s">
        <v>22</v>
      </c>
      <c r="E3624" s="135">
        <v>148.49</v>
      </c>
      <c r="F3624" s="136">
        <v>2.8E-3</v>
      </c>
      <c r="G3624" s="135">
        <v>137.09</v>
      </c>
      <c r="H3624" s="136">
        <v>0</v>
      </c>
    </row>
    <row r="3625" spans="1:8" x14ac:dyDescent="0.25">
      <c r="A3625" s="133" t="s">
        <v>7888</v>
      </c>
      <c r="B3625" s="134">
        <v>100652</v>
      </c>
      <c r="C3625" s="126" t="s">
        <v>14221</v>
      </c>
      <c r="D3625" s="134" t="s">
        <v>22</v>
      </c>
      <c r="E3625" s="135">
        <v>287.13</v>
      </c>
      <c r="F3625" s="136">
        <v>3.5999999999999999E-3</v>
      </c>
      <c r="G3625" s="135">
        <v>253.01</v>
      </c>
      <c r="H3625" s="136">
        <v>0</v>
      </c>
    </row>
    <row r="3626" spans="1:8" x14ac:dyDescent="0.25">
      <c r="A3626" s="133" t="s">
        <v>7888</v>
      </c>
      <c r="B3626" s="134">
        <v>100653</v>
      </c>
      <c r="C3626" s="126" t="s">
        <v>7890</v>
      </c>
      <c r="D3626" s="134" t="s">
        <v>22</v>
      </c>
      <c r="E3626" s="135">
        <v>479.54</v>
      </c>
      <c r="F3626" s="136">
        <v>4.0000000000000001E-3</v>
      </c>
      <c r="G3626" s="135">
        <v>412.35</v>
      </c>
      <c r="H3626" s="136">
        <v>0</v>
      </c>
    </row>
    <row r="3627" spans="1:8" x14ac:dyDescent="0.25">
      <c r="A3627" s="133" t="s">
        <v>7888</v>
      </c>
      <c r="B3627" s="134">
        <v>100654</v>
      </c>
      <c r="C3627" s="126" t="s">
        <v>7891</v>
      </c>
      <c r="D3627" s="134" t="s">
        <v>22</v>
      </c>
      <c r="E3627" s="135">
        <v>638.14</v>
      </c>
      <c r="F3627" s="136">
        <v>3.7000000000000002E-3</v>
      </c>
      <c r="G3627" s="135">
        <v>546.38</v>
      </c>
      <c r="H3627" s="136">
        <v>0</v>
      </c>
    </row>
    <row r="3628" spans="1:8" x14ac:dyDescent="0.25">
      <c r="A3628" s="133" t="s">
        <v>7888</v>
      </c>
      <c r="B3628" s="134">
        <v>100655</v>
      </c>
      <c r="C3628" s="126" t="s">
        <v>7892</v>
      </c>
      <c r="D3628" s="134" t="s">
        <v>22</v>
      </c>
      <c r="E3628" s="135">
        <v>744.26</v>
      </c>
      <c r="F3628" s="136">
        <v>3.8999999999999998E-3</v>
      </c>
      <c r="G3628" s="135">
        <v>630.98</v>
      </c>
      <c r="H3628" s="136">
        <v>0</v>
      </c>
    </row>
    <row r="3629" spans="1:8" x14ac:dyDescent="0.25">
      <c r="A3629" s="133" t="s">
        <v>7893</v>
      </c>
      <c r="B3629" s="134">
        <v>100364</v>
      </c>
      <c r="C3629" s="126" t="s">
        <v>958</v>
      </c>
      <c r="D3629" s="134" t="s">
        <v>33</v>
      </c>
      <c r="E3629" s="135">
        <v>3051.43</v>
      </c>
      <c r="F3629" s="136">
        <v>7.6200000000000004E-2</v>
      </c>
      <c r="G3629" s="135">
        <v>3583.24</v>
      </c>
      <c r="H3629" s="136">
        <v>0</v>
      </c>
    </row>
    <row r="3630" spans="1:8" x14ac:dyDescent="0.25">
      <c r="A3630" s="133" t="s">
        <v>7893</v>
      </c>
      <c r="B3630" s="134">
        <v>100374</v>
      </c>
      <c r="C3630" s="126" t="s">
        <v>968</v>
      </c>
      <c r="D3630" s="134" t="s">
        <v>33</v>
      </c>
      <c r="E3630" s="135">
        <v>2834.18</v>
      </c>
      <c r="F3630" s="136">
        <v>8.2100000000000006E-2</v>
      </c>
      <c r="G3630" s="135">
        <v>3350.57</v>
      </c>
      <c r="H3630" s="136">
        <v>0</v>
      </c>
    </row>
    <row r="3631" spans="1:8" x14ac:dyDescent="0.25">
      <c r="A3631" s="133" t="s">
        <v>7893</v>
      </c>
      <c r="B3631" s="134">
        <v>100365</v>
      </c>
      <c r="C3631" s="126" t="s">
        <v>959</v>
      </c>
      <c r="D3631" s="134" t="s">
        <v>33</v>
      </c>
      <c r="E3631" s="135">
        <v>3508.08</v>
      </c>
      <c r="F3631" s="136">
        <v>6.6299999999999998E-2</v>
      </c>
      <c r="G3631" s="135">
        <v>4149.58</v>
      </c>
      <c r="H3631" s="136">
        <v>0</v>
      </c>
    </row>
    <row r="3632" spans="1:8" x14ac:dyDescent="0.25">
      <c r="A3632" s="133" t="s">
        <v>7893</v>
      </c>
      <c r="B3632" s="134">
        <v>100375</v>
      </c>
      <c r="C3632" s="126" t="s">
        <v>969</v>
      </c>
      <c r="D3632" s="134" t="s">
        <v>33</v>
      </c>
      <c r="E3632" s="135">
        <v>3184.84</v>
      </c>
      <c r="F3632" s="136">
        <v>7.2999999999999995E-2</v>
      </c>
      <c r="G3632" s="135">
        <v>3801.24</v>
      </c>
      <c r="H3632" s="136">
        <v>0</v>
      </c>
    </row>
    <row r="3633" spans="1:8" x14ac:dyDescent="0.25">
      <c r="A3633" s="133" t="s">
        <v>7893</v>
      </c>
      <c r="B3633" s="134">
        <v>100366</v>
      </c>
      <c r="C3633" s="126" t="s">
        <v>960</v>
      </c>
      <c r="D3633" s="134" t="s">
        <v>33</v>
      </c>
      <c r="E3633" s="135">
        <v>3757.28</v>
      </c>
      <c r="F3633" s="136">
        <v>6.1899999999999997E-2</v>
      </c>
      <c r="G3633" s="135">
        <v>4416.71</v>
      </c>
      <c r="H3633" s="136">
        <v>0</v>
      </c>
    </row>
    <row r="3634" spans="1:8" x14ac:dyDescent="0.25">
      <c r="A3634" s="133" t="s">
        <v>7893</v>
      </c>
      <c r="B3634" s="134">
        <v>100376</v>
      </c>
      <c r="C3634" s="126" t="s">
        <v>970</v>
      </c>
      <c r="D3634" s="134" t="s">
        <v>33</v>
      </c>
      <c r="E3634" s="135">
        <v>3115.06</v>
      </c>
      <c r="F3634" s="136">
        <v>7.4700000000000003E-2</v>
      </c>
      <c r="G3634" s="135">
        <v>3722.02</v>
      </c>
      <c r="H3634" s="136">
        <v>0</v>
      </c>
    </row>
    <row r="3635" spans="1:8" x14ac:dyDescent="0.25">
      <c r="A3635" s="133" t="s">
        <v>7893</v>
      </c>
      <c r="B3635" s="134">
        <v>100357</v>
      </c>
      <c r="C3635" s="126" t="s">
        <v>951</v>
      </c>
      <c r="D3635" s="134" t="s">
        <v>33</v>
      </c>
      <c r="E3635" s="135">
        <v>1056.6500000000001</v>
      </c>
      <c r="F3635" s="136">
        <v>5.5300000000000002E-2</v>
      </c>
      <c r="G3635" s="135">
        <v>1253</v>
      </c>
      <c r="H3635" s="136">
        <v>0</v>
      </c>
    </row>
    <row r="3636" spans="1:8" x14ac:dyDescent="0.25">
      <c r="A3636" s="133" t="s">
        <v>7893</v>
      </c>
      <c r="B3636" s="134">
        <v>100367</v>
      </c>
      <c r="C3636" s="126" t="s">
        <v>961</v>
      </c>
      <c r="D3636" s="134" t="s">
        <v>33</v>
      </c>
      <c r="E3636" s="135">
        <v>1027.67</v>
      </c>
      <c r="F3636" s="136">
        <v>5.6800000000000003E-2</v>
      </c>
      <c r="G3636" s="135">
        <v>1221.27</v>
      </c>
      <c r="H3636" s="136">
        <v>0</v>
      </c>
    </row>
    <row r="3637" spans="1:8" x14ac:dyDescent="0.25">
      <c r="A3637" s="133" t="s">
        <v>7893</v>
      </c>
      <c r="B3637" s="134">
        <v>100358</v>
      </c>
      <c r="C3637" s="126" t="s">
        <v>952</v>
      </c>
      <c r="D3637" s="134" t="s">
        <v>33</v>
      </c>
      <c r="E3637" s="135">
        <v>1424.59</v>
      </c>
      <c r="F3637" s="136">
        <v>4.1000000000000002E-2</v>
      </c>
      <c r="G3637" s="135">
        <v>1725.59</v>
      </c>
      <c r="H3637" s="136">
        <v>0</v>
      </c>
    </row>
    <row r="3638" spans="1:8" x14ac:dyDescent="0.25">
      <c r="A3638" s="133" t="s">
        <v>7893</v>
      </c>
      <c r="B3638" s="134">
        <v>100368</v>
      </c>
      <c r="C3638" s="126" t="s">
        <v>962</v>
      </c>
      <c r="D3638" s="134" t="s">
        <v>33</v>
      </c>
      <c r="E3638" s="135">
        <v>1388.84</v>
      </c>
      <c r="F3638" s="136">
        <v>4.2000000000000003E-2</v>
      </c>
      <c r="G3638" s="135">
        <v>1686.44</v>
      </c>
      <c r="H3638" s="136">
        <v>0</v>
      </c>
    </row>
    <row r="3639" spans="1:8" x14ac:dyDescent="0.25">
      <c r="A3639" s="133" t="s">
        <v>7893</v>
      </c>
      <c r="B3639" s="134">
        <v>100359</v>
      </c>
      <c r="C3639" s="126" t="s">
        <v>953</v>
      </c>
      <c r="D3639" s="134" t="s">
        <v>33</v>
      </c>
      <c r="E3639" s="135">
        <v>1500.59</v>
      </c>
      <c r="F3639" s="136">
        <v>3.8899999999999997E-2</v>
      </c>
      <c r="G3639" s="135">
        <v>1806.55</v>
      </c>
      <c r="H3639" s="136">
        <v>0</v>
      </c>
    </row>
    <row r="3640" spans="1:8" x14ac:dyDescent="0.25">
      <c r="A3640" s="133" t="s">
        <v>7893</v>
      </c>
      <c r="B3640" s="134">
        <v>100369</v>
      </c>
      <c r="C3640" s="126" t="s">
        <v>963</v>
      </c>
      <c r="D3640" s="134" t="s">
        <v>33</v>
      </c>
      <c r="E3640" s="135">
        <v>1464.84</v>
      </c>
      <c r="F3640" s="136">
        <v>3.9899999999999998E-2</v>
      </c>
      <c r="G3640" s="135">
        <v>1767.41</v>
      </c>
      <c r="H3640" s="136">
        <v>0</v>
      </c>
    </row>
    <row r="3641" spans="1:8" x14ac:dyDescent="0.25">
      <c r="A3641" s="133" t="s">
        <v>7893</v>
      </c>
      <c r="B3641" s="134">
        <v>100360</v>
      </c>
      <c r="C3641" s="126" t="s">
        <v>954</v>
      </c>
      <c r="D3641" s="134" t="s">
        <v>33</v>
      </c>
      <c r="E3641" s="135">
        <v>1665.01</v>
      </c>
      <c r="F3641" s="136">
        <v>3.5099999999999999E-2</v>
      </c>
      <c r="G3641" s="135">
        <v>2003.52</v>
      </c>
      <c r="H3641" s="136">
        <v>0</v>
      </c>
    </row>
    <row r="3642" spans="1:8" x14ac:dyDescent="0.25">
      <c r="A3642" s="133" t="s">
        <v>7893</v>
      </c>
      <c r="B3642" s="134">
        <v>100370</v>
      </c>
      <c r="C3642" s="126" t="s">
        <v>964</v>
      </c>
      <c r="D3642" s="134" t="s">
        <v>33</v>
      </c>
      <c r="E3642" s="135">
        <v>1740</v>
      </c>
      <c r="F3642" s="136">
        <v>3.3599999999999998E-2</v>
      </c>
      <c r="G3642" s="135">
        <v>2085.64</v>
      </c>
      <c r="H3642" s="136">
        <v>0</v>
      </c>
    </row>
    <row r="3643" spans="1:8" x14ac:dyDescent="0.25">
      <c r="A3643" s="133" t="s">
        <v>7893</v>
      </c>
      <c r="B3643" s="134">
        <v>100361</v>
      </c>
      <c r="C3643" s="126" t="s">
        <v>955</v>
      </c>
      <c r="D3643" s="134" t="s">
        <v>33</v>
      </c>
      <c r="E3643" s="135">
        <v>2065.09</v>
      </c>
      <c r="F3643" s="136">
        <v>2.8299999999999999E-2</v>
      </c>
      <c r="G3643" s="135">
        <v>2511.3000000000002</v>
      </c>
      <c r="H3643" s="136">
        <v>0</v>
      </c>
    </row>
    <row r="3644" spans="1:8" x14ac:dyDescent="0.25">
      <c r="A3644" s="133" t="s">
        <v>7893</v>
      </c>
      <c r="B3644" s="134">
        <v>100371</v>
      </c>
      <c r="C3644" s="126" t="s">
        <v>965</v>
      </c>
      <c r="D3644" s="134" t="s">
        <v>33</v>
      </c>
      <c r="E3644" s="135">
        <v>1969.74</v>
      </c>
      <c r="F3644" s="136">
        <v>2.9600000000000001E-2</v>
      </c>
      <c r="G3644" s="135">
        <v>2406.92</v>
      </c>
      <c r="H3644" s="136">
        <v>0</v>
      </c>
    </row>
    <row r="3645" spans="1:8" x14ac:dyDescent="0.25">
      <c r="A3645" s="133" t="s">
        <v>7893</v>
      </c>
      <c r="B3645" s="134">
        <v>100362</v>
      </c>
      <c r="C3645" s="126" t="s">
        <v>956</v>
      </c>
      <c r="D3645" s="134" t="s">
        <v>33</v>
      </c>
      <c r="E3645" s="135">
        <v>2713.92</v>
      </c>
      <c r="F3645" s="136">
        <v>8.5699999999999998E-2</v>
      </c>
      <c r="G3645" s="135">
        <v>3193.93</v>
      </c>
      <c r="H3645" s="136">
        <v>0</v>
      </c>
    </row>
    <row r="3646" spans="1:8" x14ac:dyDescent="0.25">
      <c r="A3646" s="133" t="s">
        <v>7893</v>
      </c>
      <c r="B3646" s="134">
        <v>100372</v>
      </c>
      <c r="C3646" s="126" t="s">
        <v>966</v>
      </c>
      <c r="D3646" s="134" t="s">
        <v>33</v>
      </c>
      <c r="E3646" s="135">
        <v>2550.58</v>
      </c>
      <c r="F3646" s="136">
        <v>9.1200000000000003E-2</v>
      </c>
      <c r="G3646" s="135">
        <v>3015.09</v>
      </c>
      <c r="H3646" s="136">
        <v>0</v>
      </c>
    </row>
    <row r="3647" spans="1:8" x14ac:dyDescent="0.25">
      <c r="A3647" s="133" t="s">
        <v>7893</v>
      </c>
      <c r="B3647" s="134">
        <v>100363</v>
      </c>
      <c r="C3647" s="126" t="s">
        <v>957</v>
      </c>
      <c r="D3647" s="134" t="s">
        <v>33</v>
      </c>
      <c r="E3647" s="135">
        <v>2807.25</v>
      </c>
      <c r="F3647" s="136">
        <v>8.2900000000000001E-2</v>
      </c>
      <c r="G3647" s="135">
        <v>3291.11</v>
      </c>
      <c r="H3647" s="136">
        <v>0</v>
      </c>
    </row>
    <row r="3648" spans="1:8" x14ac:dyDescent="0.25">
      <c r="A3648" s="133" t="s">
        <v>7893</v>
      </c>
      <c r="B3648" s="134">
        <v>100373</v>
      </c>
      <c r="C3648" s="126" t="s">
        <v>967</v>
      </c>
      <c r="D3648" s="134" t="s">
        <v>33</v>
      </c>
      <c r="E3648" s="135">
        <v>2642.61</v>
      </c>
      <c r="F3648" s="136">
        <v>8.7999999999999995E-2</v>
      </c>
      <c r="G3648" s="135">
        <v>3113.36</v>
      </c>
      <c r="H3648" s="136">
        <v>0</v>
      </c>
    </row>
    <row r="3649" spans="1:8" x14ac:dyDescent="0.25">
      <c r="A3649" s="133" t="s">
        <v>7893</v>
      </c>
      <c r="B3649" s="134">
        <v>100381</v>
      </c>
      <c r="C3649" s="126" t="s">
        <v>881</v>
      </c>
      <c r="D3649" s="134" t="s">
        <v>144</v>
      </c>
      <c r="E3649" s="135">
        <v>56.29</v>
      </c>
      <c r="F3649" s="136">
        <v>0</v>
      </c>
      <c r="G3649" s="135">
        <v>67.400000000000006</v>
      </c>
      <c r="H3649" s="136">
        <v>0</v>
      </c>
    </row>
    <row r="3650" spans="1:8" x14ac:dyDescent="0.25">
      <c r="A3650" s="133" t="s">
        <v>7893</v>
      </c>
      <c r="B3650" s="134">
        <v>100380</v>
      </c>
      <c r="C3650" s="126" t="s">
        <v>880</v>
      </c>
      <c r="D3650" s="134" t="s">
        <v>144</v>
      </c>
      <c r="E3650" s="135">
        <v>50.33</v>
      </c>
      <c r="F3650" s="136">
        <v>7.9000000000000008E-3</v>
      </c>
      <c r="G3650" s="135">
        <v>59.07</v>
      </c>
      <c r="H3650" s="136">
        <v>0</v>
      </c>
    </row>
    <row r="3651" spans="1:8" x14ac:dyDescent="0.25">
      <c r="A3651" s="133" t="s">
        <v>7893</v>
      </c>
      <c r="B3651" s="134">
        <v>100379</v>
      </c>
      <c r="C3651" s="126" t="s">
        <v>879</v>
      </c>
      <c r="D3651" s="134" t="s">
        <v>144</v>
      </c>
      <c r="E3651" s="135">
        <v>38.43</v>
      </c>
      <c r="F3651" s="136">
        <v>0</v>
      </c>
      <c r="G3651" s="135">
        <v>43.87</v>
      </c>
      <c r="H3651" s="136">
        <v>0</v>
      </c>
    </row>
    <row r="3652" spans="1:8" x14ac:dyDescent="0.25">
      <c r="A3652" s="133" t="s">
        <v>7893</v>
      </c>
      <c r="B3652" s="134">
        <v>100384</v>
      </c>
      <c r="C3652" s="126" t="s">
        <v>883</v>
      </c>
      <c r="D3652" s="134" t="s">
        <v>144</v>
      </c>
      <c r="E3652" s="135">
        <v>27.25</v>
      </c>
      <c r="F3652" s="136">
        <v>0</v>
      </c>
      <c r="G3652" s="135">
        <v>30.98</v>
      </c>
      <c r="H3652" s="136">
        <v>0</v>
      </c>
    </row>
    <row r="3653" spans="1:8" x14ac:dyDescent="0.25">
      <c r="A3653" s="133" t="s">
        <v>7893</v>
      </c>
      <c r="B3653" s="134">
        <v>100383</v>
      </c>
      <c r="C3653" s="126" t="s">
        <v>882</v>
      </c>
      <c r="D3653" s="134" t="s">
        <v>144</v>
      </c>
      <c r="E3653" s="135">
        <v>25.93</v>
      </c>
      <c r="F3653" s="136">
        <v>1.2699999999999999E-2</v>
      </c>
      <c r="G3653" s="135">
        <v>28.93</v>
      </c>
      <c r="H3653" s="136">
        <v>0</v>
      </c>
    </row>
    <row r="3654" spans="1:8" x14ac:dyDescent="0.25">
      <c r="A3654" s="133" t="s">
        <v>7893</v>
      </c>
      <c r="B3654" s="134">
        <v>100382</v>
      </c>
      <c r="C3654" s="126" t="s">
        <v>973</v>
      </c>
      <c r="D3654" s="134" t="s">
        <v>144</v>
      </c>
      <c r="E3654" s="135">
        <v>24.03</v>
      </c>
      <c r="F3654" s="136">
        <v>0</v>
      </c>
      <c r="G3654" s="135">
        <v>26.77</v>
      </c>
      <c r="H3654" s="136">
        <v>0</v>
      </c>
    </row>
    <row r="3655" spans="1:8" x14ac:dyDescent="0.25">
      <c r="A3655" s="133" t="s">
        <v>7893</v>
      </c>
      <c r="B3655" s="134">
        <v>100387</v>
      </c>
      <c r="C3655" s="126" t="s">
        <v>886</v>
      </c>
      <c r="D3655" s="134" t="s">
        <v>144</v>
      </c>
      <c r="E3655" s="135">
        <v>53.98</v>
      </c>
      <c r="F3655" s="136">
        <v>0</v>
      </c>
      <c r="G3655" s="135">
        <v>62.73</v>
      </c>
      <c r="H3655" s="136">
        <v>0</v>
      </c>
    </row>
    <row r="3656" spans="1:8" x14ac:dyDescent="0.25">
      <c r="A3656" s="133" t="s">
        <v>7893</v>
      </c>
      <c r="B3656" s="134">
        <v>100386</v>
      </c>
      <c r="C3656" s="126" t="s">
        <v>885</v>
      </c>
      <c r="D3656" s="134" t="s">
        <v>144</v>
      </c>
      <c r="E3656" s="135">
        <v>44.13</v>
      </c>
      <c r="F3656" s="136">
        <v>1.0699999999999999E-2</v>
      </c>
      <c r="G3656" s="135">
        <v>50.39</v>
      </c>
      <c r="H3656" s="136">
        <v>0</v>
      </c>
    </row>
    <row r="3657" spans="1:8" x14ac:dyDescent="0.25">
      <c r="A3657" s="133" t="s">
        <v>7893</v>
      </c>
      <c r="B3657" s="134">
        <v>100385</v>
      </c>
      <c r="C3657" s="126" t="s">
        <v>884</v>
      </c>
      <c r="D3657" s="134" t="s">
        <v>144</v>
      </c>
      <c r="E3657" s="135">
        <v>34.67</v>
      </c>
      <c r="F3657" s="136">
        <v>0</v>
      </c>
      <c r="G3657" s="135">
        <v>38.729999999999997</v>
      </c>
      <c r="H3657" s="136">
        <v>0</v>
      </c>
    </row>
    <row r="3658" spans="1:8" x14ac:dyDescent="0.25">
      <c r="A3658" s="133" t="s">
        <v>7893</v>
      </c>
      <c r="B3658" s="134">
        <v>100377</v>
      </c>
      <c r="C3658" s="126" t="s">
        <v>971</v>
      </c>
      <c r="D3658" s="134" t="s">
        <v>950</v>
      </c>
      <c r="E3658" s="135">
        <v>11.97</v>
      </c>
      <c r="F3658" s="136">
        <v>6.2700000000000006E-2</v>
      </c>
      <c r="G3658" s="135">
        <v>12.27</v>
      </c>
      <c r="H3658" s="136">
        <v>0</v>
      </c>
    </row>
    <row r="3659" spans="1:8" x14ac:dyDescent="0.25">
      <c r="A3659" s="133" t="s">
        <v>7893</v>
      </c>
      <c r="B3659" s="134">
        <v>100378</v>
      </c>
      <c r="C3659" s="126" t="s">
        <v>972</v>
      </c>
      <c r="D3659" s="134" t="s">
        <v>950</v>
      </c>
      <c r="E3659" s="135">
        <v>11.09</v>
      </c>
      <c r="F3659" s="136">
        <v>3.1600000000000003E-2</v>
      </c>
      <c r="G3659" s="135">
        <v>11.35</v>
      </c>
      <c r="H3659" s="136">
        <v>0</v>
      </c>
    </row>
    <row r="3660" spans="1:8" x14ac:dyDescent="0.25">
      <c r="A3660" s="133" t="s">
        <v>7893</v>
      </c>
      <c r="B3660" s="134">
        <v>92596</v>
      </c>
      <c r="C3660" s="126" t="s">
        <v>5788</v>
      </c>
      <c r="D3660" s="134" t="s">
        <v>33</v>
      </c>
      <c r="E3660" s="135">
        <v>1958.5</v>
      </c>
      <c r="F3660" s="136">
        <v>2.98E-2</v>
      </c>
      <c r="G3660" s="135">
        <v>2017.43</v>
      </c>
      <c r="H3660" s="136">
        <v>0</v>
      </c>
    </row>
    <row r="3661" spans="1:8" x14ac:dyDescent="0.25">
      <c r="A3661" s="133" t="s">
        <v>7893</v>
      </c>
      <c r="B3661" s="134">
        <v>92616</v>
      </c>
      <c r="C3661" s="126" t="s">
        <v>5798</v>
      </c>
      <c r="D3661" s="134" t="s">
        <v>33</v>
      </c>
      <c r="E3661" s="135">
        <v>1867.37</v>
      </c>
      <c r="F3661" s="136">
        <v>3.1300000000000001E-2</v>
      </c>
      <c r="G3661" s="135">
        <v>1929.37</v>
      </c>
      <c r="H3661" s="136">
        <v>0</v>
      </c>
    </row>
    <row r="3662" spans="1:8" x14ac:dyDescent="0.25">
      <c r="A3662" s="133" t="s">
        <v>7893</v>
      </c>
      <c r="B3662" s="134">
        <v>92598</v>
      </c>
      <c r="C3662" s="126" t="s">
        <v>5789</v>
      </c>
      <c r="D3662" s="134" t="s">
        <v>33</v>
      </c>
      <c r="E3662" s="135">
        <v>2078.5500000000002</v>
      </c>
      <c r="F3662" s="136">
        <v>2.81E-2</v>
      </c>
      <c r="G3662" s="135">
        <v>2133.48</v>
      </c>
      <c r="H3662" s="136">
        <v>0</v>
      </c>
    </row>
    <row r="3663" spans="1:8" x14ac:dyDescent="0.25">
      <c r="A3663" s="133" t="s">
        <v>7893</v>
      </c>
      <c r="B3663" s="134">
        <v>92618</v>
      </c>
      <c r="C3663" s="126" t="s">
        <v>5799</v>
      </c>
      <c r="D3663" s="134" t="s">
        <v>33</v>
      </c>
      <c r="E3663" s="135">
        <v>1987.42</v>
      </c>
      <c r="F3663" s="136">
        <v>2.9399999999999999E-2</v>
      </c>
      <c r="G3663" s="135">
        <v>2045.42</v>
      </c>
      <c r="H3663" s="136">
        <v>0</v>
      </c>
    </row>
    <row r="3664" spans="1:8" x14ac:dyDescent="0.25">
      <c r="A3664" s="133" t="s">
        <v>7893</v>
      </c>
      <c r="B3664" s="134">
        <v>92600</v>
      </c>
      <c r="C3664" s="126" t="s">
        <v>5790</v>
      </c>
      <c r="D3664" s="134" t="s">
        <v>33</v>
      </c>
      <c r="E3664" s="135">
        <v>2228.9899999999998</v>
      </c>
      <c r="F3664" s="136">
        <v>2.6200000000000001E-2</v>
      </c>
      <c r="G3664" s="135">
        <v>2278.89</v>
      </c>
      <c r="H3664" s="136">
        <v>0</v>
      </c>
    </row>
    <row r="3665" spans="1:8" x14ac:dyDescent="0.25">
      <c r="A3665" s="133" t="s">
        <v>7893</v>
      </c>
      <c r="B3665" s="134">
        <v>92620</v>
      </c>
      <c r="C3665" s="126" t="s">
        <v>5800</v>
      </c>
      <c r="D3665" s="134" t="s">
        <v>33</v>
      </c>
      <c r="E3665" s="135">
        <v>2107.4699999999998</v>
      </c>
      <c r="F3665" s="136">
        <v>2.7699999999999999E-2</v>
      </c>
      <c r="G3665" s="135">
        <v>2161.4699999999998</v>
      </c>
      <c r="H3665" s="136">
        <v>0</v>
      </c>
    </row>
    <row r="3666" spans="1:8" x14ac:dyDescent="0.25">
      <c r="A3666" s="133" t="s">
        <v>7893</v>
      </c>
      <c r="B3666" s="134">
        <v>92582</v>
      </c>
      <c r="C3666" s="126" t="s">
        <v>5781</v>
      </c>
      <c r="D3666" s="134" t="s">
        <v>33</v>
      </c>
      <c r="E3666" s="135">
        <v>726.06</v>
      </c>
      <c r="F3666" s="136">
        <v>8.0399999999999999E-2</v>
      </c>
      <c r="G3666" s="135">
        <v>755.81</v>
      </c>
      <c r="H3666" s="136">
        <v>0</v>
      </c>
    </row>
    <row r="3667" spans="1:8" x14ac:dyDescent="0.25">
      <c r="A3667" s="133" t="s">
        <v>7893</v>
      </c>
      <c r="B3667" s="134">
        <v>92602</v>
      </c>
      <c r="C3667" s="126" t="s">
        <v>5791</v>
      </c>
      <c r="D3667" s="134" t="s">
        <v>33</v>
      </c>
      <c r="E3667" s="135">
        <v>726.06</v>
      </c>
      <c r="F3667" s="136">
        <v>8.0399999999999999E-2</v>
      </c>
      <c r="G3667" s="135">
        <v>755.81</v>
      </c>
      <c r="H3667" s="136">
        <v>0</v>
      </c>
    </row>
    <row r="3668" spans="1:8" x14ac:dyDescent="0.25">
      <c r="A3668" s="133" t="s">
        <v>7893</v>
      </c>
      <c r="B3668" s="134">
        <v>92584</v>
      </c>
      <c r="C3668" s="126" t="s">
        <v>5782</v>
      </c>
      <c r="D3668" s="134" t="s">
        <v>33</v>
      </c>
      <c r="E3668" s="135">
        <v>846.12</v>
      </c>
      <c r="F3668" s="136">
        <v>6.9000000000000006E-2</v>
      </c>
      <c r="G3668" s="135">
        <v>871.87</v>
      </c>
      <c r="H3668" s="136">
        <v>0</v>
      </c>
    </row>
    <row r="3669" spans="1:8" x14ac:dyDescent="0.25">
      <c r="A3669" s="133" t="s">
        <v>7893</v>
      </c>
      <c r="B3669" s="134">
        <v>92604</v>
      </c>
      <c r="C3669" s="126" t="s">
        <v>5792</v>
      </c>
      <c r="D3669" s="134" t="s">
        <v>33</v>
      </c>
      <c r="E3669" s="135">
        <v>815.74</v>
      </c>
      <c r="F3669" s="136">
        <v>7.1599999999999997E-2</v>
      </c>
      <c r="G3669" s="135">
        <v>842.51</v>
      </c>
      <c r="H3669" s="136">
        <v>0</v>
      </c>
    </row>
    <row r="3670" spans="1:8" x14ac:dyDescent="0.25">
      <c r="A3670" s="133" t="s">
        <v>7893</v>
      </c>
      <c r="B3670" s="134">
        <v>92586</v>
      </c>
      <c r="C3670" s="126" t="s">
        <v>5783</v>
      </c>
      <c r="D3670" s="134" t="s">
        <v>33</v>
      </c>
      <c r="E3670" s="135">
        <v>966.17</v>
      </c>
      <c r="F3670" s="136">
        <v>6.0400000000000002E-2</v>
      </c>
      <c r="G3670" s="135">
        <v>987.92</v>
      </c>
      <c r="H3670" s="136">
        <v>0</v>
      </c>
    </row>
    <row r="3671" spans="1:8" x14ac:dyDescent="0.25">
      <c r="A3671" s="133" t="s">
        <v>7893</v>
      </c>
      <c r="B3671" s="134">
        <v>92606</v>
      </c>
      <c r="C3671" s="126" t="s">
        <v>5793</v>
      </c>
      <c r="D3671" s="134" t="s">
        <v>33</v>
      </c>
      <c r="E3671" s="135">
        <v>935.79</v>
      </c>
      <c r="F3671" s="136">
        <v>6.2399999999999997E-2</v>
      </c>
      <c r="G3671" s="135">
        <v>958.57</v>
      </c>
      <c r="H3671" s="136">
        <v>0</v>
      </c>
    </row>
    <row r="3672" spans="1:8" x14ac:dyDescent="0.25">
      <c r="A3672" s="133" t="s">
        <v>7893</v>
      </c>
      <c r="B3672" s="134">
        <v>92588</v>
      </c>
      <c r="C3672" s="126" t="s">
        <v>5784</v>
      </c>
      <c r="D3672" s="134" t="s">
        <v>33</v>
      </c>
      <c r="E3672" s="135">
        <v>1225.3499999999999</v>
      </c>
      <c r="F3672" s="136">
        <v>4.7699999999999999E-2</v>
      </c>
      <c r="G3672" s="135">
        <v>1262.1500000000001</v>
      </c>
      <c r="H3672" s="136">
        <v>0</v>
      </c>
    </row>
    <row r="3673" spans="1:8" x14ac:dyDescent="0.25">
      <c r="A3673" s="133" t="s">
        <v>7893</v>
      </c>
      <c r="B3673" s="134">
        <v>92608</v>
      </c>
      <c r="C3673" s="126" t="s">
        <v>5794</v>
      </c>
      <c r="D3673" s="134" t="s">
        <v>33</v>
      </c>
      <c r="E3673" s="135">
        <v>1164.5899999999999</v>
      </c>
      <c r="F3673" s="136">
        <v>5.0099999999999999E-2</v>
      </c>
      <c r="G3673" s="135">
        <v>1203.44</v>
      </c>
      <c r="H3673" s="136">
        <v>0</v>
      </c>
    </row>
    <row r="3674" spans="1:8" x14ac:dyDescent="0.25">
      <c r="A3674" s="133" t="s">
        <v>7893</v>
      </c>
      <c r="B3674" s="134">
        <v>92590</v>
      </c>
      <c r="C3674" s="126" t="s">
        <v>5785</v>
      </c>
      <c r="D3674" s="134" t="s">
        <v>33</v>
      </c>
      <c r="E3674" s="135">
        <v>1345.4</v>
      </c>
      <c r="F3674" s="136">
        <v>4.3400000000000001E-2</v>
      </c>
      <c r="G3674" s="135">
        <v>1378.2</v>
      </c>
      <c r="H3674" s="136">
        <v>0</v>
      </c>
    </row>
    <row r="3675" spans="1:8" x14ac:dyDescent="0.25">
      <c r="A3675" s="133" t="s">
        <v>7893</v>
      </c>
      <c r="B3675" s="134">
        <v>92610</v>
      </c>
      <c r="C3675" s="126" t="s">
        <v>5795</v>
      </c>
      <c r="D3675" s="134" t="s">
        <v>33</v>
      </c>
      <c r="E3675" s="135">
        <v>1284.6400000000001</v>
      </c>
      <c r="F3675" s="136">
        <v>4.5499999999999999E-2</v>
      </c>
      <c r="G3675" s="135">
        <v>1319.5</v>
      </c>
      <c r="H3675" s="136">
        <v>0</v>
      </c>
    </row>
    <row r="3676" spans="1:8" x14ac:dyDescent="0.25">
      <c r="A3676" s="133" t="s">
        <v>7893</v>
      </c>
      <c r="B3676" s="134">
        <v>92592</v>
      </c>
      <c r="C3676" s="126" t="s">
        <v>5786</v>
      </c>
      <c r="D3676" s="134" t="s">
        <v>33</v>
      </c>
      <c r="E3676" s="135">
        <v>1514.57</v>
      </c>
      <c r="F3676" s="136">
        <v>3.8600000000000002E-2</v>
      </c>
      <c r="G3676" s="135">
        <v>1555.96</v>
      </c>
      <c r="H3676" s="136">
        <v>0</v>
      </c>
    </row>
    <row r="3677" spans="1:8" x14ac:dyDescent="0.25">
      <c r="A3677" s="133" t="s">
        <v>7893</v>
      </c>
      <c r="B3677" s="134">
        <v>92612</v>
      </c>
      <c r="C3677" s="126" t="s">
        <v>5796</v>
      </c>
      <c r="D3677" s="134" t="s">
        <v>33</v>
      </c>
      <c r="E3677" s="135">
        <v>1453.81</v>
      </c>
      <c r="F3677" s="136">
        <v>4.02E-2</v>
      </c>
      <c r="G3677" s="135">
        <v>1497.25</v>
      </c>
      <c r="H3677" s="136">
        <v>0</v>
      </c>
    </row>
    <row r="3678" spans="1:8" x14ac:dyDescent="0.25">
      <c r="A3678" s="133" t="s">
        <v>7893</v>
      </c>
      <c r="B3678" s="134">
        <v>92594</v>
      </c>
      <c r="C3678" s="126" t="s">
        <v>5787</v>
      </c>
      <c r="D3678" s="134" t="s">
        <v>33</v>
      </c>
      <c r="E3678" s="135">
        <v>1754.33</v>
      </c>
      <c r="F3678" s="136">
        <v>3.3300000000000003E-2</v>
      </c>
      <c r="G3678" s="135">
        <v>1797.17</v>
      </c>
      <c r="H3678" s="136">
        <v>0</v>
      </c>
    </row>
    <row r="3679" spans="1:8" x14ac:dyDescent="0.25">
      <c r="A3679" s="133" t="s">
        <v>7893</v>
      </c>
      <c r="B3679" s="134">
        <v>92614</v>
      </c>
      <c r="C3679" s="126" t="s">
        <v>5797</v>
      </c>
      <c r="D3679" s="134" t="s">
        <v>33</v>
      </c>
      <c r="E3679" s="135">
        <v>1632.82</v>
      </c>
      <c r="F3679" s="136">
        <v>3.5799999999999998E-2</v>
      </c>
      <c r="G3679" s="135">
        <v>1679.76</v>
      </c>
      <c r="H3679" s="136">
        <v>0</v>
      </c>
    </row>
    <row r="3680" spans="1:8" x14ac:dyDescent="0.25">
      <c r="A3680" s="133" t="s">
        <v>7893</v>
      </c>
      <c r="B3680" s="134">
        <v>92552</v>
      </c>
      <c r="C3680" s="126" t="s">
        <v>866</v>
      </c>
      <c r="D3680" s="134" t="s">
        <v>33</v>
      </c>
      <c r="E3680" s="135">
        <v>2538.64</v>
      </c>
      <c r="F3680" s="136">
        <v>5.7299999999999997E-2</v>
      </c>
      <c r="G3680" s="135">
        <v>3007.08</v>
      </c>
      <c r="H3680" s="136">
        <v>0</v>
      </c>
    </row>
    <row r="3681" spans="1:8" x14ac:dyDescent="0.25">
      <c r="A3681" s="133" t="s">
        <v>7893</v>
      </c>
      <c r="B3681" s="134">
        <v>92562</v>
      </c>
      <c r="C3681" s="126" t="s">
        <v>876</v>
      </c>
      <c r="D3681" s="134" t="s">
        <v>33</v>
      </c>
      <c r="E3681" s="135">
        <v>2477.5</v>
      </c>
      <c r="F3681" s="136">
        <v>5.8700000000000002E-2</v>
      </c>
      <c r="G3681" s="135">
        <v>2940.14</v>
      </c>
      <c r="H3681" s="136">
        <v>0</v>
      </c>
    </row>
    <row r="3682" spans="1:8" x14ac:dyDescent="0.25">
      <c r="A3682" s="133" t="s">
        <v>7893</v>
      </c>
      <c r="B3682" s="134">
        <v>92553</v>
      </c>
      <c r="C3682" s="126" t="s">
        <v>867</v>
      </c>
      <c r="D3682" s="134" t="s">
        <v>33</v>
      </c>
      <c r="E3682" s="135">
        <v>2911.56</v>
      </c>
      <c r="F3682" s="136">
        <v>0.05</v>
      </c>
      <c r="G3682" s="135">
        <v>3481.64</v>
      </c>
      <c r="H3682" s="136">
        <v>0</v>
      </c>
    </row>
    <row r="3683" spans="1:8" x14ac:dyDescent="0.25">
      <c r="A3683" s="133" t="s">
        <v>7893</v>
      </c>
      <c r="B3683" s="134">
        <v>92563</v>
      </c>
      <c r="C3683" s="126" t="s">
        <v>877</v>
      </c>
      <c r="D3683" s="134" t="s">
        <v>33</v>
      </c>
      <c r="E3683" s="135">
        <v>2840.06</v>
      </c>
      <c r="F3683" s="136">
        <v>5.1200000000000002E-2</v>
      </c>
      <c r="G3683" s="135">
        <v>3403.36</v>
      </c>
      <c r="H3683" s="136">
        <v>0</v>
      </c>
    </row>
    <row r="3684" spans="1:8" x14ac:dyDescent="0.25">
      <c r="A3684" s="133" t="s">
        <v>7893</v>
      </c>
      <c r="B3684" s="134">
        <v>92554</v>
      </c>
      <c r="C3684" s="126" t="s">
        <v>868</v>
      </c>
      <c r="D3684" s="134" t="s">
        <v>33</v>
      </c>
      <c r="E3684" s="135">
        <v>3021.19</v>
      </c>
      <c r="F3684" s="136">
        <v>4.82E-2</v>
      </c>
      <c r="G3684" s="135">
        <v>3598.44</v>
      </c>
      <c r="H3684" s="136">
        <v>0</v>
      </c>
    </row>
    <row r="3685" spans="1:8" x14ac:dyDescent="0.25">
      <c r="A3685" s="133" t="s">
        <v>7893</v>
      </c>
      <c r="B3685" s="134">
        <v>92564</v>
      </c>
      <c r="C3685" s="126" t="s">
        <v>878</v>
      </c>
      <c r="D3685" s="134" t="s">
        <v>33</v>
      </c>
      <c r="E3685" s="135">
        <v>2933.61</v>
      </c>
      <c r="F3685" s="136">
        <v>4.9599999999999998E-2</v>
      </c>
      <c r="G3685" s="135">
        <v>3502.56</v>
      </c>
      <c r="H3685" s="136">
        <v>0</v>
      </c>
    </row>
    <row r="3686" spans="1:8" x14ac:dyDescent="0.25">
      <c r="A3686" s="133" t="s">
        <v>7893</v>
      </c>
      <c r="B3686" s="134">
        <v>92545</v>
      </c>
      <c r="C3686" s="126" t="s">
        <v>859</v>
      </c>
      <c r="D3686" s="134" t="s">
        <v>33</v>
      </c>
      <c r="E3686" s="135">
        <v>1016.09</v>
      </c>
      <c r="F3686" s="136">
        <v>5.7500000000000002E-2</v>
      </c>
      <c r="G3686" s="135">
        <v>1207.0899999999999</v>
      </c>
      <c r="H3686" s="136">
        <v>0</v>
      </c>
    </row>
    <row r="3687" spans="1:8" x14ac:dyDescent="0.25">
      <c r="A3687" s="133" t="s">
        <v>7893</v>
      </c>
      <c r="B3687" s="134">
        <v>92555</v>
      </c>
      <c r="C3687" s="126" t="s">
        <v>869</v>
      </c>
      <c r="D3687" s="134" t="s">
        <v>33</v>
      </c>
      <c r="E3687" s="135">
        <v>1001.6</v>
      </c>
      <c r="F3687" s="136">
        <v>5.8299999999999998E-2</v>
      </c>
      <c r="G3687" s="135">
        <v>1191.23</v>
      </c>
      <c r="H3687" s="136">
        <v>0</v>
      </c>
    </row>
    <row r="3688" spans="1:8" x14ac:dyDescent="0.25">
      <c r="A3688" s="133" t="s">
        <v>7893</v>
      </c>
      <c r="B3688" s="134">
        <v>92546</v>
      </c>
      <c r="C3688" s="126" t="s">
        <v>860</v>
      </c>
      <c r="D3688" s="134" t="s">
        <v>33</v>
      </c>
      <c r="E3688" s="135">
        <v>1247.42</v>
      </c>
      <c r="F3688" s="136">
        <v>4.6800000000000001E-2</v>
      </c>
      <c r="G3688" s="135">
        <v>1493.62</v>
      </c>
      <c r="H3688" s="136">
        <v>0</v>
      </c>
    </row>
    <row r="3689" spans="1:8" x14ac:dyDescent="0.25">
      <c r="A3689" s="133" t="s">
        <v>7893</v>
      </c>
      <c r="B3689" s="134">
        <v>92556</v>
      </c>
      <c r="C3689" s="126" t="s">
        <v>870</v>
      </c>
      <c r="D3689" s="134" t="s">
        <v>33</v>
      </c>
      <c r="E3689" s="135">
        <v>1222.03</v>
      </c>
      <c r="F3689" s="136">
        <v>4.7800000000000002E-2</v>
      </c>
      <c r="G3689" s="135">
        <v>1465.83</v>
      </c>
      <c r="H3689" s="136">
        <v>0</v>
      </c>
    </row>
    <row r="3690" spans="1:8" x14ac:dyDescent="0.25">
      <c r="A3690" s="133" t="s">
        <v>7893</v>
      </c>
      <c r="B3690" s="134">
        <v>92547</v>
      </c>
      <c r="C3690" s="126" t="s">
        <v>861</v>
      </c>
      <c r="D3690" s="134" t="s">
        <v>33</v>
      </c>
      <c r="E3690" s="135">
        <v>1321.84</v>
      </c>
      <c r="F3690" s="136">
        <v>4.4200000000000003E-2</v>
      </c>
      <c r="G3690" s="135">
        <v>1572.38</v>
      </c>
      <c r="H3690" s="136">
        <v>0</v>
      </c>
    </row>
    <row r="3691" spans="1:8" x14ac:dyDescent="0.25">
      <c r="A3691" s="133" t="s">
        <v>7893</v>
      </c>
      <c r="B3691" s="134">
        <v>92557</v>
      </c>
      <c r="C3691" s="126" t="s">
        <v>871</v>
      </c>
      <c r="D3691" s="134" t="s">
        <v>33</v>
      </c>
      <c r="E3691" s="135">
        <v>1296.45</v>
      </c>
      <c r="F3691" s="136">
        <v>4.4999999999999998E-2</v>
      </c>
      <c r="G3691" s="135">
        <v>1544.58</v>
      </c>
      <c r="H3691" s="136">
        <v>0</v>
      </c>
    </row>
    <row r="3692" spans="1:8" x14ac:dyDescent="0.25">
      <c r="A3692" s="133" t="s">
        <v>7893</v>
      </c>
      <c r="B3692" s="134">
        <v>92548</v>
      </c>
      <c r="C3692" s="126" t="s">
        <v>862</v>
      </c>
      <c r="D3692" s="134" t="s">
        <v>33</v>
      </c>
      <c r="E3692" s="135">
        <v>1471.19</v>
      </c>
      <c r="F3692" s="136">
        <v>3.9699999999999999E-2</v>
      </c>
      <c r="G3692" s="135">
        <v>1752.36</v>
      </c>
      <c r="H3692" s="136">
        <v>0</v>
      </c>
    </row>
    <row r="3693" spans="1:8" x14ac:dyDescent="0.25">
      <c r="A3693" s="133" t="s">
        <v>7893</v>
      </c>
      <c r="B3693" s="134">
        <v>92558</v>
      </c>
      <c r="C3693" s="126" t="s">
        <v>872</v>
      </c>
      <c r="D3693" s="134" t="s">
        <v>33</v>
      </c>
      <c r="E3693" s="135">
        <v>1456.7</v>
      </c>
      <c r="F3693" s="136">
        <v>4.0099999999999997E-2</v>
      </c>
      <c r="G3693" s="135">
        <v>1736.49</v>
      </c>
      <c r="H3693" s="136">
        <v>0</v>
      </c>
    </row>
    <row r="3694" spans="1:8" x14ac:dyDescent="0.25">
      <c r="A3694" s="133" t="s">
        <v>7893</v>
      </c>
      <c r="B3694" s="134">
        <v>92549</v>
      </c>
      <c r="C3694" s="126" t="s">
        <v>863</v>
      </c>
      <c r="D3694" s="134" t="s">
        <v>33</v>
      </c>
      <c r="E3694" s="135">
        <v>1833.94</v>
      </c>
      <c r="F3694" s="136">
        <v>3.1800000000000002E-2</v>
      </c>
      <c r="G3694" s="135">
        <v>2218.75</v>
      </c>
      <c r="H3694" s="136">
        <v>0</v>
      </c>
    </row>
    <row r="3695" spans="1:8" x14ac:dyDescent="0.25">
      <c r="A3695" s="133" t="s">
        <v>7893</v>
      </c>
      <c r="B3695" s="134">
        <v>92559</v>
      </c>
      <c r="C3695" s="126" t="s">
        <v>873</v>
      </c>
      <c r="D3695" s="134" t="s">
        <v>33</v>
      </c>
      <c r="E3695" s="135">
        <v>1806.96</v>
      </c>
      <c r="F3695" s="136">
        <v>3.2300000000000002E-2</v>
      </c>
      <c r="G3695" s="135">
        <v>2189.21</v>
      </c>
      <c r="H3695" s="136">
        <v>0</v>
      </c>
    </row>
    <row r="3696" spans="1:8" x14ac:dyDescent="0.25">
      <c r="A3696" s="133" t="s">
        <v>7893</v>
      </c>
      <c r="B3696" s="134">
        <v>92550</v>
      </c>
      <c r="C3696" s="126" t="s">
        <v>864</v>
      </c>
      <c r="D3696" s="134" t="s">
        <v>33</v>
      </c>
      <c r="E3696" s="135">
        <v>2238.52</v>
      </c>
      <c r="F3696" s="136">
        <v>6.5000000000000002E-2</v>
      </c>
      <c r="G3696" s="135">
        <v>2654.51</v>
      </c>
      <c r="H3696" s="136">
        <v>0</v>
      </c>
    </row>
    <row r="3697" spans="1:8" x14ac:dyDescent="0.25">
      <c r="A3697" s="133" t="s">
        <v>7893</v>
      </c>
      <c r="B3697" s="134">
        <v>92560</v>
      </c>
      <c r="C3697" s="126" t="s">
        <v>874</v>
      </c>
      <c r="D3697" s="134" t="s">
        <v>33</v>
      </c>
      <c r="E3697" s="135">
        <v>2201.77</v>
      </c>
      <c r="F3697" s="136">
        <v>6.6100000000000006E-2</v>
      </c>
      <c r="G3697" s="135">
        <v>2614.27</v>
      </c>
      <c r="H3697" s="136">
        <v>0</v>
      </c>
    </row>
    <row r="3698" spans="1:8" x14ac:dyDescent="0.25">
      <c r="A3698" s="133" t="s">
        <v>7893</v>
      </c>
      <c r="B3698" s="134">
        <v>92551</v>
      </c>
      <c r="C3698" s="126" t="s">
        <v>865</v>
      </c>
      <c r="D3698" s="134" t="s">
        <v>33</v>
      </c>
      <c r="E3698" s="135">
        <v>2334.16</v>
      </c>
      <c r="F3698" s="136">
        <v>6.2300000000000001E-2</v>
      </c>
      <c r="G3698" s="135">
        <v>2756.23</v>
      </c>
      <c r="H3698" s="136">
        <v>0</v>
      </c>
    </row>
    <row r="3699" spans="1:8" x14ac:dyDescent="0.25">
      <c r="A3699" s="133" t="s">
        <v>7893</v>
      </c>
      <c r="B3699" s="134">
        <v>92561</v>
      </c>
      <c r="C3699" s="126" t="s">
        <v>875</v>
      </c>
      <c r="D3699" s="134" t="s">
        <v>33</v>
      </c>
      <c r="E3699" s="135">
        <v>2298.41</v>
      </c>
      <c r="F3699" s="136">
        <v>6.3299999999999995E-2</v>
      </c>
      <c r="G3699" s="135">
        <v>2717.08</v>
      </c>
      <c r="H3699" s="136">
        <v>0</v>
      </c>
    </row>
    <row r="3700" spans="1:8" x14ac:dyDescent="0.25">
      <c r="A3700" s="133" t="s">
        <v>7893</v>
      </c>
      <c r="B3700" s="134">
        <v>92262</v>
      </c>
      <c r="C3700" s="126" t="s">
        <v>852</v>
      </c>
      <c r="D3700" s="134" t="s">
        <v>33</v>
      </c>
      <c r="E3700" s="135">
        <v>686.26</v>
      </c>
      <c r="F3700" s="136">
        <v>8.5099999999999995E-2</v>
      </c>
      <c r="G3700" s="135">
        <v>841.49</v>
      </c>
      <c r="H3700" s="136">
        <v>0</v>
      </c>
    </row>
    <row r="3701" spans="1:8" x14ac:dyDescent="0.25">
      <c r="A3701" s="133" t="s">
        <v>7893</v>
      </c>
      <c r="B3701" s="134">
        <v>92259</v>
      </c>
      <c r="C3701" s="126" t="s">
        <v>849</v>
      </c>
      <c r="D3701" s="134" t="s">
        <v>33</v>
      </c>
      <c r="E3701" s="135">
        <v>472.87</v>
      </c>
      <c r="F3701" s="136">
        <v>0.1235</v>
      </c>
      <c r="G3701" s="135">
        <v>540.09</v>
      </c>
      <c r="H3701" s="136">
        <v>0</v>
      </c>
    </row>
    <row r="3702" spans="1:8" x14ac:dyDescent="0.25">
      <c r="A3702" s="133" t="s">
        <v>7893</v>
      </c>
      <c r="B3702" s="134">
        <v>92260</v>
      </c>
      <c r="C3702" s="126" t="s">
        <v>850</v>
      </c>
      <c r="D3702" s="134" t="s">
        <v>33</v>
      </c>
      <c r="E3702" s="135">
        <v>533.30999999999995</v>
      </c>
      <c r="F3702" s="136">
        <v>0.1095</v>
      </c>
      <c r="G3702" s="135">
        <v>625.46</v>
      </c>
      <c r="H3702" s="136">
        <v>0</v>
      </c>
    </row>
    <row r="3703" spans="1:8" x14ac:dyDescent="0.25">
      <c r="A3703" s="133" t="s">
        <v>7893</v>
      </c>
      <c r="B3703" s="134">
        <v>92261</v>
      </c>
      <c r="C3703" s="126" t="s">
        <v>851</v>
      </c>
      <c r="D3703" s="134" t="s">
        <v>33</v>
      </c>
      <c r="E3703" s="135">
        <v>591.91</v>
      </c>
      <c r="F3703" s="136">
        <v>9.8699999999999996E-2</v>
      </c>
      <c r="G3703" s="135">
        <v>708.23</v>
      </c>
      <c r="H3703" s="136">
        <v>0</v>
      </c>
    </row>
    <row r="3704" spans="1:8" x14ac:dyDescent="0.25">
      <c r="A3704" s="133" t="s">
        <v>7893</v>
      </c>
      <c r="B3704" s="134">
        <v>92258</v>
      </c>
      <c r="C3704" s="126" t="s">
        <v>935</v>
      </c>
      <c r="D3704" s="134" t="s">
        <v>33</v>
      </c>
      <c r="E3704" s="135">
        <v>382.28</v>
      </c>
      <c r="F3704" s="136">
        <v>0.15279999999999999</v>
      </c>
      <c r="G3704" s="135">
        <v>456.87</v>
      </c>
      <c r="H3704" s="136">
        <v>0</v>
      </c>
    </row>
    <row r="3705" spans="1:8" x14ac:dyDescent="0.25">
      <c r="A3705" s="133" t="s">
        <v>7893</v>
      </c>
      <c r="B3705" s="134">
        <v>92255</v>
      </c>
      <c r="C3705" s="126" t="s">
        <v>932</v>
      </c>
      <c r="D3705" s="134" t="s">
        <v>33</v>
      </c>
      <c r="E3705" s="135">
        <v>204.39</v>
      </c>
      <c r="F3705" s="136">
        <v>0.28570000000000001</v>
      </c>
      <c r="G3705" s="135">
        <v>233.55</v>
      </c>
      <c r="H3705" s="136">
        <v>0</v>
      </c>
    </row>
    <row r="3706" spans="1:8" x14ac:dyDescent="0.25">
      <c r="A3706" s="133" t="s">
        <v>7893</v>
      </c>
      <c r="B3706" s="134">
        <v>92256</v>
      </c>
      <c r="C3706" s="126" t="s">
        <v>933</v>
      </c>
      <c r="D3706" s="134" t="s">
        <v>33</v>
      </c>
      <c r="E3706" s="135">
        <v>254.19</v>
      </c>
      <c r="F3706" s="136">
        <v>0.22969999999999999</v>
      </c>
      <c r="G3706" s="135">
        <v>295.93</v>
      </c>
      <c r="H3706" s="136">
        <v>0</v>
      </c>
    </row>
    <row r="3707" spans="1:8" x14ac:dyDescent="0.25">
      <c r="A3707" s="133" t="s">
        <v>7893</v>
      </c>
      <c r="B3707" s="134">
        <v>92257</v>
      </c>
      <c r="C3707" s="126" t="s">
        <v>934</v>
      </c>
      <c r="D3707" s="134" t="s">
        <v>33</v>
      </c>
      <c r="E3707" s="135">
        <v>303.3</v>
      </c>
      <c r="F3707" s="136">
        <v>0.1925</v>
      </c>
      <c r="G3707" s="135">
        <v>357.63</v>
      </c>
      <c r="H3707" s="136">
        <v>0</v>
      </c>
    </row>
    <row r="3708" spans="1:8" x14ac:dyDescent="0.25">
      <c r="A3708" s="133" t="s">
        <v>7893</v>
      </c>
      <c r="B3708" s="134">
        <v>100393</v>
      </c>
      <c r="C3708" s="126" t="s">
        <v>892</v>
      </c>
      <c r="D3708" s="134" t="s">
        <v>144</v>
      </c>
      <c r="E3708" s="135">
        <v>19.489999999999998</v>
      </c>
      <c r="F3708" s="136">
        <v>0</v>
      </c>
      <c r="G3708" s="135">
        <v>25.17</v>
      </c>
      <c r="H3708" s="136">
        <v>0</v>
      </c>
    </row>
    <row r="3709" spans="1:8" x14ac:dyDescent="0.25">
      <c r="A3709" s="133" t="s">
        <v>7893</v>
      </c>
      <c r="B3709" s="134">
        <v>100389</v>
      </c>
      <c r="C3709" s="126" t="s">
        <v>888</v>
      </c>
      <c r="D3709" s="134" t="s">
        <v>144</v>
      </c>
      <c r="E3709" s="135">
        <v>17.13</v>
      </c>
      <c r="F3709" s="136">
        <v>0</v>
      </c>
      <c r="G3709" s="135">
        <v>21.96</v>
      </c>
      <c r="H3709" s="136">
        <v>0</v>
      </c>
    </row>
    <row r="3710" spans="1:8" x14ac:dyDescent="0.25">
      <c r="A3710" s="133" t="s">
        <v>7893</v>
      </c>
      <c r="B3710" s="134">
        <v>100395</v>
      </c>
      <c r="C3710" s="126" t="s">
        <v>894</v>
      </c>
      <c r="D3710" s="134" t="s">
        <v>144</v>
      </c>
      <c r="E3710" s="135">
        <v>23.07</v>
      </c>
      <c r="F3710" s="136">
        <v>0</v>
      </c>
      <c r="G3710" s="135">
        <v>30.24</v>
      </c>
      <c r="H3710" s="136">
        <v>0</v>
      </c>
    </row>
    <row r="3711" spans="1:8" x14ac:dyDescent="0.25">
      <c r="A3711" s="133" t="s">
        <v>7893</v>
      </c>
      <c r="B3711" s="134">
        <v>100391</v>
      </c>
      <c r="C3711" s="126" t="s">
        <v>890</v>
      </c>
      <c r="D3711" s="134" t="s">
        <v>144</v>
      </c>
      <c r="E3711" s="135">
        <v>19.39</v>
      </c>
      <c r="F3711" s="136">
        <v>0</v>
      </c>
      <c r="G3711" s="135">
        <v>25.27</v>
      </c>
      <c r="H3711" s="136">
        <v>0</v>
      </c>
    </row>
    <row r="3712" spans="1:8" x14ac:dyDescent="0.25">
      <c r="A3712" s="133" t="s">
        <v>7893</v>
      </c>
      <c r="B3712" s="134">
        <v>100392</v>
      </c>
      <c r="C3712" s="126" t="s">
        <v>891</v>
      </c>
      <c r="D3712" s="134" t="s">
        <v>144</v>
      </c>
      <c r="E3712" s="135">
        <v>15.33</v>
      </c>
      <c r="F3712" s="136">
        <v>0</v>
      </c>
      <c r="G3712" s="135">
        <v>19.350000000000001</v>
      </c>
      <c r="H3712" s="136">
        <v>0</v>
      </c>
    </row>
    <row r="3713" spans="1:8" x14ac:dyDescent="0.25">
      <c r="A3713" s="133" t="s">
        <v>7893</v>
      </c>
      <c r="B3713" s="134">
        <v>100388</v>
      </c>
      <c r="C3713" s="126" t="s">
        <v>887</v>
      </c>
      <c r="D3713" s="134" t="s">
        <v>144</v>
      </c>
      <c r="E3713" s="135">
        <v>19.45</v>
      </c>
      <c r="F3713" s="136">
        <v>0</v>
      </c>
      <c r="G3713" s="135">
        <v>24.66</v>
      </c>
      <c r="H3713" s="136">
        <v>0</v>
      </c>
    </row>
    <row r="3714" spans="1:8" x14ac:dyDescent="0.25">
      <c r="A3714" s="133" t="s">
        <v>7893</v>
      </c>
      <c r="B3714" s="134">
        <v>100394</v>
      </c>
      <c r="C3714" s="126" t="s">
        <v>893</v>
      </c>
      <c r="D3714" s="134" t="s">
        <v>144</v>
      </c>
      <c r="E3714" s="135">
        <v>18.13</v>
      </c>
      <c r="F3714" s="136">
        <v>0</v>
      </c>
      <c r="G3714" s="135">
        <v>23.3</v>
      </c>
      <c r="H3714" s="136">
        <v>0</v>
      </c>
    </row>
    <row r="3715" spans="1:8" x14ac:dyDescent="0.25">
      <c r="A3715" s="133" t="s">
        <v>7893</v>
      </c>
      <c r="B3715" s="134">
        <v>100390</v>
      </c>
      <c r="C3715" s="126" t="s">
        <v>889</v>
      </c>
      <c r="D3715" s="134" t="s">
        <v>144</v>
      </c>
      <c r="E3715" s="135">
        <v>23.01</v>
      </c>
      <c r="F3715" s="136">
        <v>0</v>
      </c>
      <c r="G3715" s="135">
        <v>29.72</v>
      </c>
      <c r="H3715" s="136">
        <v>0</v>
      </c>
    </row>
    <row r="3716" spans="1:8" x14ac:dyDescent="0.25">
      <c r="A3716" s="133" t="s">
        <v>7893</v>
      </c>
      <c r="B3716" s="134">
        <v>92575</v>
      </c>
      <c r="C3716" s="126" t="s">
        <v>943</v>
      </c>
      <c r="D3716" s="134" t="s">
        <v>144</v>
      </c>
      <c r="E3716" s="135">
        <v>65.37</v>
      </c>
      <c r="F3716" s="136">
        <v>2.4199999999999999E-2</v>
      </c>
      <c r="G3716" s="135">
        <v>65.28</v>
      </c>
      <c r="H3716" s="136">
        <v>0</v>
      </c>
    </row>
    <row r="3717" spans="1:8" x14ac:dyDescent="0.25">
      <c r="A3717" s="133" t="s">
        <v>7893</v>
      </c>
      <c r="B3717" s="134">
        <v>92569</v>
      </c>
      <c r="C3717" s="126" t="s">
        <v>937</v>
      </c>
      <c r="D3717" s="134" t="s">
        <v>144</v>
      </c>
      <c r="E3717" s="135">
        <v>71.38</v>
      </c>
      <c r="F3717" s="136">
        <v>2.2100000000000002E-2</v>
      </c>
      <c r="G3717" s="135">
        <v>71.11</v>
      </c>
      <c r="H3717" s="136">
        <v>0</v>
      </c>
    </row>
    <row r="3718" spans="1:8" x14ac:dyDescent="0.25">
      <c r="A3718" s="133" t="s">
        <v>7893</v>
      </c>
      <c r="B3718" s="134">
        <v>92578</v>
      </c>
      <c r="C3718" s="126" t="s">
        <v>946</v>
      </c>
      <c r="D3718" s="134" t="s">
        <v>144</v>
      </c>
      <c r="E3718" s="135">
        <v>70.900000000000006</v>
      </c>
      <c r="F3718" s="136">
        <v>2.23E-2</v>
      </c>
      <c r="G3718" s="135">
        <v>72.03</v>
      </c>
      <c r="H3718" s="136">
        <v>0</v>
      </c>
    </row>
    <row r="3719" spans="1:8" x14ac:dyDescent="0.25">
      <c r="A3719" s="133" t="s">
        <v>7893</v>
      </c>
      <c r="B3719" s="134">
        <v>92572</v>
      </c>
      <c r="C3719" s="126" t="s">
        <v>940</v>
      </c>
      <c r="D3719" s="134" t="s">
        <v>144</v>
      </c>
      <c r="E3719" s="135">
        <v>82.51</v>
      </c>
      <c r="F3719" s="136">
        <v>1.9099999999999999E-2</v>
      </c>
      <c r="G3719" s="135">
        <v>83.47</v>
      </c>
      <c r="H3719" s="136">
        <v>0</v>
      </c>
    </row>
    <row r="3720" spans="1:8" x14ac:dyDescent="0.25">
      <c r="A3720" s="133" t="s">
        <v>7893</v>
      </c>
      <c r="B3720" s="134">
        <v>92576</v>
      </c>
      <c r="C3720" s="126" t="s">
        <v>944</v>
      </c>
      <c r="D3720" s="134" t="s">
        <v>144</v>
      </c>
      <c r="E3720" s="135">
        <v>35.9</v>
      </c>
      <c r="F3720" s="136">
        <v>0</v>
      </c>
      <c r="G3720" s="135">
        <v>35.47</v>
      </c>
      <c r="H3720" s="136">
        <v>0</v>
      </c>
    </row>
    <row r="3721" spans="1:8" x14ac:dyDescent="0.25">
      <c r="A3721" s="133" t="s">
        <v>7893</v>
      </c>
      <c r="B3721" s="134">
        <v>92570</v>
      </c>
      <c r="C3721" s="126" t="s">
        <v>938</v>
      </c>
      <c r="D3721" s="134" t="s">
        <v>144</v>
      </c>
      <c r="E3721" s="135">
        <v>45.39</v>
      </c>
      <c r="F3721" s="136">
        <v>0</v>
      </c>
      <c r="G3721" s="135">
        <v>44.84</v>
      </c>
      <c r="H3721" s="136">
        <v>0</v>
      </c>
    </row>
    <row r="3722" spans="1:8" x14ac:dyDescent="0.25">
      <c r="A3722" s="133" t="s">
        <v>7893</v>
      </c>
      <c r="B3722" s="134">
        <v>92579</v>
      </c>
      <c r="C3722" s="126" t="s">
        <v>947</v>
      </c>
      <c r="D3722" s="134" t="s">
        <v>144</v>
      </c>
      <c r="E3722" s="135">
        <v>39.14</v>
      </c>
      <c r="F3722" s="136">
        <v>0</v>
      </c>
      <c r="G3722" s="135">
        <v>39.49</v>
      </c>
      <c r="H3722" s="136">
        <v>0</v>
      </c>
    </row>
    <row r="3723" spans="1:8" x14ac:dyDescent="0.25">
      <c r="A3723" s="133" t="s">
        <v>7893</v>
      </c>
      <c r="B3723" s="134">
        <v>92573</v>
      </c>
      <c r="C3723" s="126" t="s">
        <v>941</v>
      </c>
      <c r="D3723" s="134" t="s">
        <v>144</v>
      </c>
      <c r="E3723" s="135">
        <v>49.44</v>
      </c>
      <c r="F3723" s="136">
        <v>0</v>
      </c>
      <c r="G3723" s="135">
        <v>49.88</v>
      </c>
      <c r="H3723" s="136">
        <v>0</v>
      </c>
    </row>
    <row r="3724" spans="1:8" x14ac:dyDescent="0.25">
      <c r="A3724" s="133" t="s">
        <v>7893</v>
      </c>
      <c r="B3724" s="134">
        <v>92574</v>
      </c>
      <c r="C3724" s="126" t="s">
        <v>942</v>
      </c>
      <c r="D3724" s="134" t="s">
        <v>144</v>
      </c>
      <c r="E3724" s="135">
        <v>130.19999999999999</v>
      </c>
      <c r="F3724" s="136">
        <v>3.8899999999999997E-2</v>
      </c>
      <c r="G3724" s="135">
        <v>131.16</v>
      </c>
      <c r="H3724" s="136">
        <v>0</v>
      </c>
    </row>
    <row r="3725" spans="1:8" x14ac:dyDescent="0.25">
      <c r="A3725" s="133" t="s">
        <v>7893</v>
      </c>
      <c r="B3725" s="134">
        <v>92568</v>
      </c>
      <c r="C3725" s="126" t="s">
        <v>936</v>
      </c>
      <c r="D3725" s="134" t="s">
        <v>144</v>
      </c>
      <c r="E3725" s="135">
        <v>127.95</v>
      </c>
      <c r="F3725" s="136">
        <v>3.9600000000000003E-2</v>
      </c>
      <c r="G3725" s="135">
        <v>128.57</v>
      </c>
      <c r="H3725" s="136">
        <v>0</v>
      </c>
    </row>
    <row r="3726" spans="1:8" x14ac:dyDescent="0.25">
      <c r="A3726" s="133" t="s">
        <v>7893</v>
      </c>
      <c r="B3726" s="134">
        <v>92577</v>
      </c>
      <c r="C3726" s="126" t="s">
        <v>945</v>
      </c>
      <c r="D3726" s="134" t="s">
        <v>144</v>
      </c>
      <c r="E3726" s="135">
        <v>140.07</v>
      </c>
      <c r="F3726" s="136">
        <v>3.6200000000000003E-2</v>
      </c>
      <c r="G3726" s="135">
        <v>143.16999999999999</v>
      </c>
      <c r="H3726" s="136">
        <v>0</v>
      </c>
    </row>
    <row r="3727" spans="1:8" x14ac:dyDescent="0.25">
      <c r="A3727" s="133" t="s">
        <v>7893</v>
      </c>
      <c r="B3727" s="134">
        <v>92571</v>
      </c>
      <c r="C3727" s="126" t="s">
        <v>939</v>
      </c>
      <c r="D3727" s="134" t="s">
        <v>144</v>
      </c>
      <c r="E3727" s="135">
        <v>137.38</v>
      </c>
      <c r="F3727" s="136">
        <v>3.6900000000000002E-2</v>
      </c>
      <c r="G3727" s="135">
        <v>140.21</v>
      </c>
      <c r="H3727" s="136">
        <v>0</v>
      </c>
    </row>
    <row r="3728" spans="1:8" x14ac:dyDescent="0.25">
      <c r="A3728" s="133" t="s">
        <v>7893</v>
      </c>
      <c r="B3728" s="134">
        <v>92581</v>
      </c>
      <c r="C3728" s="126" t="s">
        <v>949</v>
      </c>
      <c r="D3728" s="134" t="s">
        <v>144</v>
      </c>
      <c r="E3728" s="135">
        <v>50.91</v>
      </c>
      <c r="F3728" s="136">
        <v>0</v>
      </c>
      <c r="G3728" s="135">
        <v>51.77</v>
      </c>
      <c r="H3728" s="136">
        <v>0</v>
      </c>
    </row>
    <row r="3729" spans="1:8" x14ac:dyDescent="0.25">
      <c r="A3729" s="133" t="s">
        <v>7893</v>
      </c>
      <c r="B3729" s="134">
        <v>104314</v>
      </c>
      <c r="C3729" s="126" t="s">
        <v>974</v>
      </c>
      <c r="D3729" s="134" t="s">
        <v>950</v>
      </c>
      <c r="E3729" s="135">
        <v>11.29</v>
      </c>
      <c r="F3729" s="136">
        <v>0</v>
      </c>
      <c r="G3729" s="135">
        <v>11.55</v>
      </c>
      <c r="H3729" s="136">
        <v>0</v>
      </c>
    </row>
    <row r="3730" spans="1:8" x14ac:dyDescent="0.25">
      <c r="A3730" s="133" t="s">
        <v>7893</v>
      </c>
      <c r="B3730" s="134">
        <v>92580</v>
      </c>
      <c r="C3730" s="126" t="s">
        <v>948</v>
      </c>
      <c r="D3730" s="134" t="s">
        <v>144</v>
      </c>
      <c r="E3730" s="135">
        <v>49</v>
      </c>
      <c r="F3730" s="136">
        <v>0</v>
      </c>
      <c r="G3730" s="135">
        <v>50.12</v>
      </c>
      <c r="H3730" s="136">
        <v>0</v>
      </c>
    </row>
    <row r="3731" spans="1:8" x14ac:dyDescent="0.25">
      <c r="A3731" s="133" t="s">
        <v>7893</v>
      </c>
      <c r="B3731" s="134">
        <v>92541</v>
      </c>
      <c r="C3731" s="126" t="s">
        <v>855</v>
      </c>
      <c r="D3731" s="134" t="s">
        <v>144</v>
      </c>
      <c r="E3731" s="135">
        <v>84.58</v>
      </c>
      <c r="F3731" s="136">
        <v>0</v>
      </c>
      <c r="G3731" s="135">
        <v>98.35</v>
      </c>
      <c r="H3731" s="136">
        <v>0</v>
      </c>
    </row>
    <row r="3732" spans="1:8" x14ac:dyDescent="0.25">
      <c r="A3732" s="133" t="s">
        <v>7893</v>
      </c>
      <c r="B3732" s="134">
        <v>92539</v>
      </c>
      <c r="C3732" s="126" t="s">
        <v>853</v>
      </c>
      <c r="D3732" s="134" t="s">
        <v>144</v>
      </c>
      <c r="E3732" s="135">
        <v>78.41</v>
      </c>
      <c r="F3732" s="136">
        <v>0</v>
      </c>
      <c r="G3732" s="135">
        <v>91.4</v>
      </c>
      <c r="H3732" s="136">
        <v>0</v>
      </c>
    </row>
    <row r="3733" spans="1:8" x14ac:dyDescent="0.25">
      <c r="A3733" s="133" t="s">
        <v>7893</v>
      </c>
      <c r="B3733" s="134">
        <v>92542</v>
      </c>
      <c r="C3733" s="126" t="s">
        <v>856</v>
      </c>
      <c r="D3733" s="134" t="s">
        <v>144</v>
      </c>
      <c r="E3733" s="135">
        <v>102.22</v>
      </c>
      <c r="F3733" s="136">
        <v>0</v>
      </c>
      <c r="G3733" s="135">
        <v>120.6</v>
      </c>
      <c r="H3733" s="136">
        <v>0</v>
      </c>
    </row>
    <row r="3734" spans="1:8" x14ac:dyDescent="0.25">
      <c r="A3734" s="133" t="s">
        <v>7893</v>
      </c>
      <c r="B3734" s="134">
        <v>92540</v>
      </c>
      <c r="C3734" s="126" t="s">
        <v>854</v>
      </c>
      <c r="D3734" s="134" t="s">
        <v>144</v>
      </c>
      <c r="E3734" s="135">
        <v>87.49</v>
      </c>
      <c r="F3734" s="136">
        <v>0</v>
      </c>
      <c r="G3734" s="135">
        <v>104.12</v>
      </c>
      <c r="H3734" s="136">
        <v>0</v>
      </c>
    </row>
    <row r="3735" spans="1:8" x14ac:dyDescent="0.25">
      <c r="A3735" s="133" t="s">
        <v>7893</v>
      </c>
      <c r="B3735" s="134">
        <v>92544</v>
      </c>
      <c r="C3735" s="126" t="s">
        <v>858</v>
      </c>
      <c r="D3735" s="134" t="s">
        <v>144</v>
      </c>
      <c r="E3735" s="135">
        <v>18.8</v>
      </c>
      <c r="F3735" s="136">
        <v>0</v>
      </c>
      <c r="G3735" s="135">
        <v>21.61</v>
      </c>
      <c r="H3735" s="136">
        <v>0</v>
      </c>
    </row>
    <row r="3736" spans="1:8" x14ac:dyDescent="0.25">
      <c r="A3736" s="133" t="s">
        <v>7893</v>
      </c>
      <c r="B3736" s="134">
        <v>92543</v>
      </c>
      <c r="C3736" s="126" t="s">
        <v>857</v>
      </c>
      <c r="D3736" s="134" t="s">
        <v>144</v>
      </c>
      <c r="E3736" s="135">
        <v>23.64</v>
      </c>
      <c r="F3736" s="136">
        <v>0</v>
      </c>
      <c r="G3736" s="135">
        <v>27.13</v>
      </c>
      <c r="H3736" s="136">
        <v>0</v>
      </c>
    </row>
    <row r="3737" spans="1:8" x14ac:dyDescent="0.25">
      <c r="A3737" s="133" t="s">
        <v>7894</v>
      </c>
      <c r="B3737" s="134">
        <v>97725</v>
      </c>
      <c r="C3737" s="126" t="s">
        <v>7895</v>
      </c>
      <c r="D3737" s="134" t="s">
        <v>1007</v>
      </c>
      <c r="E3737" s="135">
        <v>0</v>
      </c>
      <c r="F3737" s="136"/>
      <c r="G3737" s="135">
        <v>0</v>
      </c>
      <c r="H3737" s="136"/>
    </row>
    <row r="3738" spans="1:8" x14ac:dyDescent="0.25">
      <c r="A3738" s="133" t="s">
        <v>7894</v>
      </c>
      <c r="B3738" s="134">
        <v>97721</v>
      </c>
      <c r="C3738" s="126" t="s">
        <v>7896</v>
      </c>
      <c r="D3738" s="134" t="s">
        <v>1007</v>
      </c>
      <c r="E3738" s="135">
        <v>0</v>
      </c>
      <c r="F3738" s="136"/>
      <c r="G3738" s="135">
        <v>0</v>
      </c>
      <c r="H3738" s="136"/>
    </row>
    <row r="3739" spans="1:8" x14ac:dyDescent="0.25">
      <c r="A3739" s="133" t="s">
        <v>7894</v>
      </c>
      <c r="B3739" s="134">
        <v>97724</v>
      </c>
      <c r="C3739" s="126" t="s">
        <v>7897</v>
      </c>
      <c r="D3739" s="134" t="s">
        <v>1007</v>
      </c>
      <c r="E3739" s="135">
        <v>0</v>
      </c>
      <c r="F3739" s="136"/>
      <c r="G3739" s="135">
        <v>0</v>
      </c>
      <c r="H3739" s="136"/>
    </row>
    <row r="3740" spans="1:8" x14ac:dyDescent="0.25">
      <c r="A3740" s="133" t="s">
        <v>7894</v>
      </c>
      <c r="B3740" s="134">
        <v>97719</v>
      </c>
      <c r="C3740" s="126" t="s">
        <v>7898</v>
      </c>
      <c r="D3740" s="134" t="s">
        <v>1007</v>
      </c>
      <c r="E3740" s="135">
        <v>0</v>
      </c>
      <c r="F3740" s="136"/>
      <c r="G3740" s="135">
        <v>0</v>
      </c>
      <c r="H3740" s="136"/>
    </row>
    <row r="3741" spans="1:8" x14ac:dyDescent="0.25">
      <c r="A3741" s="133" t="s">
        <v>7894</v>
      </c>
      <c r="B3741" s="134">
        <v>97723</v>
      </c>
      <c r="C3741" s="126" t="s">
        <v>7899</v>
      </c>
      <c r="D3741" s="134" t="s">
        <v>1007</v>
      </c>
      <c r="E3741" s="135">
        <v>0</v>
      </c>
      <c r="F3741" s="136"/>
      <c r="G3741" s="135">
        <v>0</v>
      </c>
      <c r="H3741" s="136"/>
    </row>
    <row r="3742" spans="1:8" x14ac:dyDescent="0.25">
      <c r="A3742" s="133" t="s">
        <v>7894</v>
      </c>
      <c r="B3742" s="134">
        <v>104946</v>
      </c>
      <c r="C3742" s="126" t="s">
        <v>7900</v>
      </c>
      <c r="D3742" s="134" t="s">
        <v>1007</v>
      </c>
      <c r="E3742" s="135">
        <v>0</v>
      </c>
      <c r="F3742" s="136"/>
      <c r="G3742" s="135">
        <v>0</v>
      </c>
      <c r="H3742" s="136"/>
    </row>
    <row r="3743" spans="1:8" x14ac:dyDescent="0.25">
      <c r="A3743" s="133" t="s">
        <v>7894</v>
      </c>
      <c r="B3743" s="134">
        <v>104944</v>
      </c>
      <c r="C3743" s="126" t="s">
        <v>7901</v>
      </c>
      <c r="D3743" s="134" t="s">
        <v>1007</v>
      </c>
      <c r="E3743" s="135">
        <v>0</v>
      </c>
      <c r="F3743" s="136"/>
      <c r="G3743" s="135">
        <v>0</v>
      </c>
      <c r="H3743" s="136"/>
    </row>
    <row r="3744" spans="1:8" x14ac:dyDescent="0.25">
      <c r="A3744" s="133" t="s">
        <v>7894</v>
      </c>
      <c r="B3744" s="134">
        <v>104945</v>
      </c>
      <c r="C3744" s="126" t="s">
        <v>7902</v>
      </c>
      <c r="D3744" s="134" t="s">
        <v>1007</v>
      </c>
      <c r="E3744" s="135">
        <v>0</v>
      </c>
      <c r="F3744" s="136"/>
      <c r="G3744" s="135">
        <v>0</v>
      </c>
      <c r="H3744" s="136"/>
    </row>
    <row r="3745" spans="1:8" x14ac:dyDescent="0.25">
      <c r="A3745" s="133" t="s">
        <v>7894</v>
      </c>
      <c r="B3745" s="134">
        <v>97720</v>
      </c>
      <c r="C3745" s="126" t="s">
        <v>7903</v>
      </c>
      <c r="D3745" s="134" t="s">
        <v>1007</v>
      </c>
      <c r="E3745" s="135">
        <v>0</v>
      </c>
      <c r="F3745" s="136"/>
      <c r="G3745" s="135">
        <v>0</v>
      </c>
      <c r="H3745" s="136"/>
    </row>
    <row r="3746" spans="1:8" x14ac:dyDescent="0.25">
      <c r="A3746" s="133" t="s">
        <v>7894</v>
      </c>
      <c r="B3746" s="134">
        <v>97740</v>
      </c>
      <c r="C3746" s="126" t="s">
        <v>6029</v>
      </c>
      <c r="D3746" s="134" t="s">
        <v>1007</v>
      </c>
      <c r="E3746" s="135">
        <v>2047.25</v>
      </c>
      <c r="F3746" s="136">
        <v>6.1699999999999998E-2</v>
      </c>
      <c r="G3746" s="135">
        <v>2066.9</v>
      </c>
      <c r="H3746" s="136">
        <v>0</v>
      </c>
    </row>
    <row r="3747" spans="1:8" x14ac:dyDescent="0.25">
      <c r="A3747" s="133" t="s">
        <v>7894</v>
      </c>
      <c r="B3747" s="134">
        <v>97738</v>
      </c>
      <c r="C3747" s="126" t="s">
        <v>6027</v>
      </c>
      <c r="D3747" s="134" t="s">
        <v>1007</v>
      </c>
      <c r="E3747" s="135">
        <v>3909.52</v>
      </c>
      <c r="F3747" s="136">
        <v>4.0000000000000001E-3</v>
      </c>
      <c r="G3747" s="135">
        <v>4431.6499999999996</v>
      </c>
      <c r="H3747" s="136">
        <v>0</v>
      </c>
    </row>
    <row r="3748" spans="1:8" x14ac:dyDescent="0.25">
      <c r="A3748" s="133" t="s">
        <v>7894</v>
      </c>
      <c r="B3748" s="134">
        <v>97739</v>
      </c>
      <c r="C3748" s="126" t="s">
        <v>6028</v>
      </c>
      <c r="D3748" s="134" t="s">
        <v>1007</v>
      </c>
      <c r="E3748" s="135">
        <v>2827.91</v>
      </c>
      <c r="F3748" s="136">
        <v>8.6E-3</v>
      </c>
      <c r="G3748" s="135">
        <v>3150.66</v>
      </c>
      <c r="H3748" s="136">
        <v>0</v>
      </c>
    </row>
    <row r="3749" spans="1:8" x14ac:dyDescent="0.25">
      <c r="A3749" s="133" t="s">
        <v>7894</v>
      </c>
      <c r="B3749" s="134">
        <v>97736</v>
      </c>
      <c r="C3749" s="126" t="s">
        <v>6025</v>
      </c>
      <c r="D3749" s="134" t="s">
        <v>1007</v>
      </c>
      <c r="E3749" s="135">
        <v>1447.63</v>
      </c>
      <c r="F3749" s="136">
        <v>6.7699999999999996E-2</v>
      </c>
      <c r="G3749" s="135">
        <v>1528.53</v>
      </c>
      <c r="H3749" s="136">
        <v>0</v>
      </c>
    </row>
    <row r="3750" spans="1:8" x14ac:dyDescent="0.25">
      <c r="A3750" s="133" t="s">
        <v>7894</v>
      </c>
      <c r="B3750" s="134">
        <v>97734</v>
      </c>
      <c r="C3750" s="126" t="s">
        <v>6023</v>
      </c>
      <c r="D3750" s="134" t="s">
        <v>1007</v>
      </c>
      <c r="E3750" s="135">
        <v>2834.63</v>
      </c>
      <c r="F3750" s="136">
        <v>1.15E-2</v>
      </c>
      <c r="G3750" s="135">
        <v>3474.85</v>
      </c>
      <c r="H3750" s="136">
        <v>0</v>
      </c>
    </row>
    <row r="3751" spans="1:8" x14ac:dyDescent="0.25">
      <c r="A3751" s="133" t="s">
        <v>7894</v>
      </c>
      <c r="B3751" s="134">
        <v>97735</v>
      </c>
      <c r="C3751" s="126" t="s">
        <v>6024</v>
      </c>
      <c r="D3751" s="134" t="s">
        <v>1007</v>
      </c>
      <c r="E3751" s="135">
        <v>2331.7600000000002</v>
      </c>
      <c r="F3751" s="136">
        <v>1.23E-2</v>
      </c>
      <c r="G3751" s="135">
        <v>2772.76</v>
      </c>
      <c r="H3751" s="136">
        <v>0</v>
      </c>
    </row>
    <row r="3752" spans="1:8" x14ac:dyDescent="0.25">
      <c r="A3752" s="133" t="s">
        <v>7894</v>
      </c>
      <c r="B3752" s="134">
        <v>97737</v>
      </c>
      <c r="C3752" s="126" t="s">
        <v>6026</v>
      </c>
      <c r="D3752" s="134" t="s">
        <v>1007</v>
      </c>
      <c r="E3752" s="135">
        <v>3088</v>
      </c>
      <c r="F3752" s="136">
        <v>9.4000000000000004E-3</v>
      </c>
      <c r="G3752" s="135">
        <v>3559.49</v>
      </c>
      <c r="H3752" s="136">
        <v>0</v>
      </c>
    </row>
    <row r="3753" spans="1:8" x14ac:dyDescent="0.25">
      <c r="A3753" s="133" t="s">
        <v>7894</v>
      </c>
      <c r="B3753" s="134">
        <v>97733</v>
      </c>
      <c r="C3753" s="126" t="s">
        <v>6022</v>
      </c>
      <c r="D3753" s="134" t="s">
        <v>1007</v>
      </c>
      <c r="E3753" s="135">
        <v>3246.35</v>
      </c>
      <c r="F3753" s="136">
        <v>1.2800000000000001E-2</v>
      </c>
      <c r="G3753" s="135">
        <v>3938.92</v>
      </c>
      <c r="H3753" s="136">
        <v>0</v>
      </c>
    </row>
    <row r="3754" spans="1:8" x14ac:dyDescent="0.25">
      <c r="A3754" s="133" t="s">
        <v>7904</v>
      </c>
      <c r="B3754" s="134">
        <v>98616</v>
      </c>
      <c r="C3754" s="126" t="s">
        <v>7905</v>
      </c>
      <c r="D3754" s="134" t="s">
        <v>144</v>
      </c>
      <c r="E3754" s="135">
        <v>268.5</v>
      </c>
      <c r="F3754" s="136">
        <v>3.8300000000000001E-2</v>
      </c>
      <c r="G3754" s="135">
        <v>249.13</v>
      </c>
      <c r="H3754" s="136">
        <v>0</v>
      </c>
    </row>
    <row r="3755" spans="1:8" x14ac:dyDescent="0.25">
      <c r="A3755" s="133" t="s">
        <v>7904</v>
      </c>
      <c r="B3755" s="134">
        <v>98619</v>
      </c>
      <c r="C3755" s="126" t="s">
        <v>7906</v>
      </c>
      <c r="D3755" s="134" t="s">
        <v>144</v>
      </c>
      <c r="E3755" s="135">
        <v>295.83</v>
      </c>
      <c r="F3755" s="136">
        <v>3.2399999999999998E-2</v>
      </c>
      <c r="G3755" s="135">
        <v>266.92</v>
      </c>
      <c r="H3755" s="136">
        <v>0</v>
      </c>
    </row>
    <row r="3756" spans="1:8" x14ac:dyDescent="0.25">
      <c r="A3756" s="133" t="s">
        <v>7904</v>
      </c>
      <c r="B3756" s="134">
        <v>98622</v>
      </c>
      <c r="C3756" s="126" t="s">
        <v>7907</v>
      </c>
      <c r="D3756" s="134" t="s">
        <v>144</v>
      </c>
      <c r="E3756" s="135">
        <v>456.6</v>
      </c>
      <c r="F3756" s="136">
        <v>2.46E-2</v>
      </c>
      <c r="G3756" s="135">
        <v>414.37</v>
      </c>
      <c r="H3756" s="136">
        <v>0</v>
      </c>
    </row>
    <row r="3757" spans="1:8" x14ac:dyDescent="0.25">
      <c r="A3757" s="133" t="s">
        <v>7904</v>
      </c>
      <c r="B3757" s="134">
        <v>98625</v>
      </c>
      <c r="C3757" s="126" t="s">
        <v>7908</v>
      </c>
      <c r="D3757" s="134" t="s">
        <v>144</v>
      </c>
      <c r="E3757" s="135">
        <v>483.39</v>
      </c>
      <c r="F3757" s="136">
        <v>2.1999999999999999E-2</v>
      </c>
      <c r="G3757" s="135">
        <v>429.05</v>
      </c>
      <c r="H3757" s="136">
        <v>0</v>
      </c>
    </row>
    <row r="3758" spans="1:8" x14ac:dyDescent="0.25">
      <c r="A3758" s="133" t="s">
        <v>7904</v>
      </c>
      <c r="B3758" s="134">
        <v>105918</v>
      </c>
      <c r="C3758" s="126" t="s">
        <v>7909</v>
      </c>
      <c r="D3758" s="134" t="s">
        <v>144</v>
      </c>
      <c r="E3758" s="135">
        <v>0</v>
      </c>
      <c r="F3758" s="136"/>
      <c r="G3758" s="135">
        <v>0</v>
      </c>
      <c r="H3758" s="136"/>
    </row>
    <row r="3759" spans="1:8" x14ac:dyDescent="0.25">
      <c r="A3759" s="133" t="s">
        <v>7904</v>
      </c>
      <c r="B3759" s="134">
        <v>98631</v>
      </c>
      <c r="C3759" s="126" t="s">
        <v>7910</v>
      </c>
      <c r="D3759" s="134" t="s">
        <v>144</v>
      </c>
      <c r="E3759" s="135">
        <v>0</v>
      </c>
      <c r="F3759" s="136"/>
      <c r="G3759" s="135">
        <v>0</v>
      </c>
      <c r="H3759" s="136"/>
    </row>
    <row r="3760" spans="1:8" x14ac:dyDescent="0.25">
      <c r="A3760" s="133" t="s">
        <v>7904</v>
      </c>
      <c r="B3760" s="134">
        <v>98637</v>
      </c>
      <c r="C3760" s="126" t="s">
        <v>7911</v>
      </c>
      <c r="D3760" s="134" t="s">
        <v>1007</v>
      </c>
      <c r="E3760" s="135">
        <v>0</v>
      </c>
      <c r="F3760" s="136"/>
      <c r="G3760" s="135">
        <v>0</v>
      </c>
      <c r="H3760" s="136"/>
    </row>
    <row r="3761" spans="1:8" x14ac:dyDescent="0.25">
      <c r="A3761" s="133" t="s">
        <v>7904</v>
      </c>
      <c r="B3761" s="134">
        <v>98641</v>
      </c>
      <c r="C3761" s="126" t="s">
        <v>7912</v>
      </c>
      <c r="D3761" s="134" t="s">
        <v>1007</v>
      </c>
      <c r="E3761" s="135">
        <v>0</v>
      </c>
      <c r="F3761" s="136"/>
      <c r="G3761" s="135">
        <v>0</v>
      </c>
      <c r="H3761" s="136"/>
    </row>
    <row r="3762" spans="1:8" x14ac:dyDescent="0.25">
      <c r="A3762" s="133" t="s">
        <v>7904</v>
      </c>
      <c r="B3762" s="134">
        <v>98645</v>
      </c>
      <c r="C3762" s="126" t="s">
        <v>7913</v>
      </c>
      <c r="D3762" s="134" t="s">
        <v>1007</v>
      </c>
      <c r="E3762" s="135">
        <v>0</v>
      </c>
      <c r="F3762" s="136"/>
      <c r="G3762" s="135">
        <v>0</v>
      </c>
      <c r="H3762" s="136"/>
    </row>
    <row r="3763" spans="1:8" x14ac:dyDescent="0.25">
      <c r="A3763" s="133" t="s">
        <v>7904</v>
      </c>
      <c r="B3763" s="134">
        <v>98649</v>
      </c>
      <c r="C3763" s="126" t="s">
        <v>7914</v>
      </c>
      <c r="D3763" s="134" t="s">
        <v>1007</v>
      </c>
      <c r="E3763" s="135">
        <v>0</v>
      </c>
      <c r="F3763" s="136"/>
      <c r="G3763" s="135">
        <v>0</v>
      </c>
      <c r="H3763" s="136"/>
    </row>
    <row r="3764" spans="1:8" x14ac:dyDescent="0.25">
      <c r="A3764" s="133" t="s">
        <v>7904</v>
      </c>
      <c r="B3764" s="134">
        <v>98653</v>
      </c>
      <c r="C3764" s="126" t="s">
        <v>7915</v>
      </c>
      <c r="D3764" s="134" t="s">
        <v>1007</v>
      </c>
      <c r="E3764" s="135">
        <v>0</v>
      </c>
      <c r="F3764" s="136"/>
      <c r="G3764" s="135">
        <v>0</v>
      </c>
      <c r="H3764" s="136"/>
    </row>
    <row r="3765" spans="1:8" x14ac:dyDescent="0.25">
      <c r="A3765" s="133" t="s">
        <v>7904</v>
      </c>
      <c r="B3765" s="134">
        <v>98657</v>
      </c>
      <c r="C3765" s="126" t="s">
        <v>7916</v>
      </c>
      <c r="D3765" s="134" t="s">
        <v>22</v>
      </c>
      <c r="E3765" s="135">
        <v>691.88</v>
      </c>
      <c r="F3765" s="136">
        <v>9.4999999999999998E-3</v>
      </c>
      <c r="G3765" s="135">
        <v>713.78</v>
      </c>
      <c r="H3765" s="136">
        <v>0</v>
      </c>
    </row>
    <row r="3766" spans="1:8" x14ac:dyDescent="0.25">
      <c r="A3766" s="133" t="s">
        <v>7917</v>
      </c>
      <c r="B3766" s="134">
        <v>100344</v>
      </c>
      <c r="C3766" s="126" t="s">
        <v>5869</v>
      </c>
      <c r="D3766" s="134" t="s">
        <v>950</v>
      </c>
      <c r="E3766" s="135">
        <v>12.21</v>
      </c>
      <c r="F3766" s="136">
        <v>8.9999999999999993E-3</v>
      </c>
      <c r="G3766" s="135">
        <v>12.06</v>
      </c>
      <c r="H3766" s="136">
        <v>0</v>
      </c>
    </row>
    <row r="3767" spans="1:8" x14ac:dyDescent="0.25">
      <c r="A3767" s="133" t="s">
        <v>7917</v>
      </c>
      <c r="B3767" s="134">
        <v>100345</v>
      </c>
      <c r="C3767" s="126" t="s">
        <v>5870</v>
      </c>
      <c r="D3767" s="134" t="s">
        <v>950</v>
      </c>
      <c r="E3767" s="135">
        <v>9.6300000000000008</v>
      </c>
      <c r="F3767" s="136">
        <v>8.3000000000000001E-3</v>
      </c>
      <c r="G3767" s="135">
        <v>9.1</v>
      </c>
      <c r="H3767" s="136">
        <v>0</v>
      </c>
    </row>
    <row r="3768" spans="1:8" x14ac:dyDescent="0.25">
      <c r="A3768" s="133" t="s">
        <v>7917</v>
      </c>
      <c r="B3768" s="134">
        <v>100346</v>
      </c>
      <c r="C3768" s="126" t="s">
        <v>5871</v>
      </c>
      <c r="D3768" s="134" t="s">
        <v>950</v>
      </c>
      <c r="E3768" s="135">
        <v>9.25</v>
      </c>
      <c r="F3768" s="136">
        <v>4.3E-3</v>
      </c>
      <c r="G3768" s="135">
        <v>8.57</v>
      </c>
      <c r="H3768" s="136">
        <v>0</v>
      </c>
    </row>
    <row r="3769" spans="1:8" x14ac:dyDescent="0.25">
      <c r="A3769" s="133" t="s">
        <v>7917</v>
      </c>
      <c r="B3769" s="134">
        <v>100347</v>
      </c>
      <c r="C3769" s="126" t="s">
        <v>5872</v>
      </c>
      <c r="D3769" s="134" t="s">
        <v>950</v>
      </c>
      <c r="E3769" s="135">
        <v>10.44</v>
      </c>
      <c r="F3769" s="136">
        <v>1.9E-3</v>
      </c>
      <c r="G3769" s="135">
        <v>9.51</v>
      </c>
      <c r="H3769" s="136">
        <v>0</v>
      </c>
    </row>
    <row r="3770" spans="1:8" x14ac:dyDescent="0.25">
      <c r="A3770" s="133" t="s">
        <v>7917</v>
      </c>
      <c r="B3770" s="134">
        <v>100348</v>
      </c>
      <c r="C3770" s="126" t="s">
        <v>5873</v>
      </c>
      <c r="D3770" s="134" t="s">
        <v>950</v>
      </c>
      <c r="E3770" s="135">
        <v>10.28</v>
      </c>
      <c r="F3770" s="136">
        <v>1E-3</v>
      </c>
      <c r="G3770" s="135">
        <v>9.2899999999999991</v>
      </c>
      <c r="H3770" s="136">
        <v>0</v>
      </c>
    </row>
    <row r="3771" spans="1:8" x14ac:dyDescent="0.25">
      <c r="A3771" s="133" t="s">
        <v>7917</v>
      </c>
      <c r="B3771" s="134">
        <v>100342</v>
      </c>
      <c r="C3771" s="126" t="s">
        <v>5867</v>
      </c>
      <c r="D3771" s="134" t="s">
        <v>950</v>
      </c>
      <c r="E3771" s="135">
        <v>16.420000000000002</v>
      </c>
      <c r="F3771" s="136">
        <v>1.2800000000000001E-2</v>
      </c>
      <c r="G3771" s="135">
        <v>17.739999999999998</v>
      </c>
      <c r="H3771" s="136">
        <v>0</v>
      </c>
    </row>
    <row r="3772" spans="1:8" x14ac:dyDescent="0.25">
      <c r="A3772" s="133" t="s">
        <v>7917</v>
      </c>
      <c r="B3772" s="134">
        <v>100343</v>
      </c>
      <c r="C3772" s="126" t="s">
        <v>5868</v>
      </c>
      <c r="D3772" s="134" t="s">
        <v>950</v>
      </c>
      <c r="E3772" s="135">
        <v>14.69</v>
      </c>
      <c r="F3772" s="136">
        <v>1.09E-2</v>
      </c>
      <c r="G3772" s="135">
        <v>15.16</v>
      </c>
      <c r="H3772" s="136">
        <v>0</v>
      </c>
    </row>
    <row r="3773" spans="1:8" x14ac:dyDescent="0.25">
      <c r="A3773" s="133" t="s">
        <v>7917</v>
      </c>
      <c r="B3773" s="134">
        <v>100349</v>
      </c>
      <c r="C3773" s="126" t="s">
        <v>5874</v>
      </c>
      <c r="D3773" s="134" t="s">
        <v>1007</v>
      </c>
      <c r="E3773" s="135">
        <v>730.43</v>
      </c>
      <c r="F3773" s="136">
        <v>2.0000000000000001E-4</v>
      </c>
      <c r="G3773" s="135">
        <v>595.22</v>
      </c>
      <c r="H3773" s="136">
        <v>0</v>
      </c>
    </row>
    <row r="3774" spans="1:8" x14ac:dyDescent="0.25">
      <c r="A3774" s="133" t="s">
        <v>7917</v>
      </c>
      <c r="B3774" s="134">
        <v>100336</v>
      </c>
      <c r="C3774" s="126" t="s">
        <v>7918</v>
      </c>
      <c r="D3774" s="134" t="s">
        <v>144</v>
      </c>
      <c r="E3774" s="135">
        <v>0</v>
      </c>
      <c r="F3774" s="136"/>
      <c r="G3774" s="135">
        <v>0</v>
      </c>
      <c r="H3774" s="136"/>
    </row>
    <row r="3775" spans="1:8" x14ac:dyDescent="0.25">
      <c r="A3775" s="133" t="s">
        <v>7917</v>
      </c>
      <c r="B3775" s="134">
        <v>100337</v>
      </c>
      <c r="C3775" s="126" t="s">
        <v>7919</v>
      </c>
      <c r="D3775" s="134" t="s">
        <v>144</v>
      </c>
      <c r="E3775" s="135">
        <v>0</v>
      </c>
      <c r="F3775" s="136"/>
      <c r="G3775" s="135">
        <v>0</v>
      </c>
      <c r="H3775" s="136"/>
    </row>
    <row r="3776" spans="1:8" x14ac:dyDescent="0.25">
      <c r="A3776" s="133" t="s">
        <v>7917</v>
      </c>
      <c r="B3776" s="134">
        <v>100339</v>
      </c>
      <c r="C3776" s="126" t="s">
        <v>7920</v>
      </c>
      <c r="D3776" s="134" t="s">
        <v>144</v>
      </c>
      <c r="E3776" s="135">
        <v>0</v>
      </c>
      <c r="F3776" s="136"/>
      <c r="G3776" s="135">
        <v>0</v>
      </c>
      <c r="H3776" s="136"/>
    </row>
    <row r="3777" spans="1:8" x14ac:dyDescent="0.25">
      <c r="A3777" s="133" t="s">
        <v>7917</v>
      </c>
      <c r="B3777" s="134">
        <v>100340</v>
      </c>
      <c r="C3777" s="126" t="s">
        <v>7921</v>
      </c>
      <c r="D3777" s="134" t="s">
        <v>144</v>
      </c>
      <c r="E3777" s="135">
        <v>0</v>
      </c>
      <c r="F3777" s="136"/>
      <c r="G3777" s="135">
        <v>0</v>
      </c>
      <c r="H3777" s="136"/>
    </row>
    <row r="3778" spans="1:8" x14ac:dyDescent="0.25">
      <c r="A3778" s="133" t="s">
        <v>7917</v>
      </c>
      <c r="B3778" s="134">
        <v>105805</v>
      </c>
      <c r="C3778" s="126" t="s">
        <v>7922</v>
      </c>
      <c r="D3778" s="134" t="s">
        <v>144</v>
      </c>
      <c r="E3778" s="135">
        <v>0</v>
      </c>
      <c r="F3778" s="136"/>
      <c r="G3778" s="135">
        <v>0</v>
      </c>
      <c r="H3778" s="136"/>
    </row>
    <row r="3779" spans="1:8" x14ac:dyDescent="0.25">
      <c r="A3779" s="133" t="s">
        <v>7917</v>
      </c>
      <c r="B3779" s="134">
        <v>105806</v>
      </c>
      <c r="C3779" s="126" t="s">
        <v>7923</v>
      </c>
      <c r="D3779" s="134" t="s">
        <v>144</v>
      </c>
      <c r="E3779" s="135">
        <v>0</v>
      </c>
      <c r="F3779" s="136"/>
      <c r="G3779" s="135">
        <v>0</v>
      </c>
      <c r="H3779" s="136"/>
    </row>
    <row r="3780" spans="1:8" x14ac:dyDescent="0.25">
      <c r="A3780" s="133" t="s">
        <v>7917</v>
      </c>
      <c r="B3780" s="134">
        <v>105807</v>
      </c>
      <c r="C3780" s="126" t="s">
        <v>7924</v>
      </c>
      <c r="D3780" s="134" t="s">
        <v>144</v>
      </c>
      <c r="E3780" s="135">
        <v>0</v>
      </c>
      <c r="F3780" s="136"/>
      <c r="G3780" s="135">
        <v>0</v>
      </c>
      <c r="H3780" s="136"/>
    </row>
    <row r="3781" spans="1:8" x14ac:dyDescent="0.25">
      <c r="A3781" s="133" t="s">
        <v>7917</v>
      </c>
      <c r="B3781" s="134">
        <v>105808</v>
      </c>
      <c r="C3781" s="126" t="s">
        <v>7925</v>
      </c>
      <c r="D3781" s="134" t="s">
        <v>144</v>
      </c>
      <c r="E3781" s="135">
        <v>0</v>
      </c>
      <c r="F3781" s="136"/>
      <c r="G3781" s="135">
        <v>0</v>
      </c>
      <c r="H3781" s="136"/>
    </row>
    <row r="3782" spans="1:8" x14ac:dyDescent="0.25">
      <c r="A3782" s="133" t="s">
        <v>7917</v>
      </c>
      <c r="B3782" s="134">
        <v>100341</v>
      </c>
      <c r="C3782" s="126" t="s">
        <v>5866</v>
      </c>
      <c r="D3782" s="134" t="s">
        <v>144</v>
      </c>
      <c r="E3782" s="135">
        <v>42.91</v>
      </c>
      <c r="F3782" s="136">
        <v>0</v>
      </c>
      <c r="G3782" s="135">
        <v>44.66</v>
      </c>
      <c r="H3782" s="136">
        <v>0</v>
      </c>
    </row>
    <row r="3783" spans="1:8" x14ac:dyDescent="0.25">
      <c r="A3783" s="133" t="s">
        <v>7917</v>
      </c>
      <c r="B3783" s="134">
        <v>100351</v>
      </c>
      <c r="C3783" s="126" t="s">
        <v>7926</v>
      </c>
      <c r="D3783" s="134" t="s">
        <v>144</v>
      </c>
      <c r="E3783" s="135">
        <v>0</v>
      </c>
      <c r="F3783" s="136"/>
      <c r="G3783" s="135">
        <v>0</v>
      </c>
      <c r="H3783" s="136"/>
    </row>
    <row r="3784" spans="1:8" x14ac:dyDescent="0.25">
      <c r="A3784" s="133" t="s">
        <v>7917</v>
      </c>
      <c r="B3784" s="134">
        <v>100353</v>
      </c>
      <c r="C3784" s="126" t="s">
        <v>7927</v>
      </c>
      <c r="D3784" s="134" t="s">
        <v>144</v>
      </c>
      <c r="E3784" s="135">
        <v>0</v>
      </c>
      <c r="F3784" s="136"/>
      <c r="G3784" s="135">
        <v>0</v>
      </c>
      <c r="H3784" s="136"/>
    </row>
    <row r="3785" spans="1:8" x14ac:dyDescent="0.25">
      <c r="A3785" s="133" t="s">
        <v>7917</v>
      </c>
      <c r="B3785" s="134">
        <v>100350</v>
      </c>
      <c r="C3785" s="126" t="s">
        <v>7928</v>
      </c>
      <c r="D3785" s="134" t="s">
        <v>144</v>
      </c>
      <c r="E3785" s="135">
        <v>0</v>
      </c>
      <c r="F3785" s="136"/>
      <c r="G3785" s="135">
        <v>0</v>
      </c>
      <c r="H3785" s="136"/>
    </row>
    <row r="3786" spans="1:8" x14ac:dyDescent="0.25">
      <c r="A3786" s="133" t="s">
        <v>7929</v>
      </c>
      <c r="B3786" s="134">
        <v>105043</v>
      </c>
      <c r="C3786" s="126" t="s">
        <v>7930</v>
      </c>
      <c r="D3786" s="134" t="s">
        <v>22</v>
      </c>
      <c r="E3786" s="135">
        <v>0</v>
      </c>
      <c r="F3786" s="136"/>
      <c r="G3786" s="135">
        <v>0</v>
      </c>
      <c r="H3786" s="136"/>
    </row>
    <row r="3787" spans="1:8" x14ac:dyDescent="0.25">
      <c r="A3787" s="133" t="s">
        <v>7929</v>
      </c>
      <c r="B3787" s="134">
        <v>105047</v>
      </c>
      <c r="C3787" s="126" t="s">
        <v>7931</v>
      </c>
      <c r="D3787" s="134" t="s">
        <v>22</v>
      </c>
      <c r="E3787" s="135">
        <v>0</v>
      </c>
      <c r="F3787" s="136"/>
      <c r="G3787" s="135">
        <v>0</v>
      </c>
      <c r="H3787" s="136"/>
    </row>
    <row r="3788" spans="1:8" x14ac:dyDescent="0.25">
      <c r="A3788" s="133" t="s">
        <v>7929</v>
      </c>
      <c r="B3788" s="134">
        <v>105044</v>
      </c>
      <c r="C3788" s="126" t="s">
        <v>7932</v>
      </c>
      <c r="D3788" s="134" t="s">
        <v>22</v>
      </c>
      <c r="E3788" s="135">
        <v>0</v>
      </c>
      <c r="F3788" s="136"/>
      <c r="G3788" s="135">
        <v>0</v>
      </c>
      <c r="H3788" s="136"/>
    </row>
    <row r="3789" spans="1:8" x14ac:dyDescent="0.25">
      <c r="A3789" s="133" t="s">
        <v>7929</v>
      </c>
      <c r="B3789" s="134">
        <v>105094</v>
      </c>
      <c r="C3789" s="126" t="s">
        <v>7933</v>
      </c>
      <c r="D3789" s="134" t="s">
        <v>22</v>
      </c>
      <c r="E3789" s="135">
        <v>0</v>
      </c>
      <c r="F3789" s="136"/>
      <c r="G3789" s="135">
        <v>0</v>
      </c>
      <c r="H3789" s="136"/>
    </row>
    <row r="3790" spans="1:8" x14ac:dyDescent="0.25">
      <c r="A3790" s="133" t="s">
        <v>7929</v>
      </c>
      <c r="B3790" s="134">
        <v>105096</v>
      </c>
      <c r="C3790" s="126" t="s">
        <v>7934</v>
      </c>
      <c r="D3790" s="134" t="s">
        <v>22</v>
      </c>
      <c r="E3790" s="135">
        <v>0</v>
      </c>
      <c r="F3790" s="136"/>
      <c r="G3790" s="135">
        <v>0</v>
      </c>
      <c r="H3790" s="136"/>
    </row>
    <row r="3791" spans="1:8" x14ac:dyDescent="0.25">
      <c r="A3791" s="133" t="s">
        <v>7929</v>
      </c>
      <c r="B3791" s="134">
        <v>105048</v>
      </c>
      <c r="C3791" s="126" t="s">
        <v>7935</v>
      </c>
      <c r="D3791" s="134" t="s">
        <v>22</v>
      </c>
      <c r="E3791" s="135">
        <v>0</v>
      </c>
      <c r="F3791" s="136"/>
      <c r="G3791" s="135">
        <v>0</v>
      </c>
      <c r="H3791" s="136"/>
    </row>
    <row r="3792" spans="1:8" x14ac:dyDescent="0.25">
      <c r="A3792" s="133" t="s">
        <v>7929</v>
      </c>
      <c r="B3792" s="134">
        <v>105097</v>
      </c>
      <c r="C3792" s="126" t="s">
        <v>7936</v>
      </c>
      <c r="D3792" s="134" t="s">
        <v>22</v>
      </c>
      <c r="E3792" s="135">
        <v>0</v>
      </c>
      <c r="F3792" s="136"/>
      <c r="G3792" s="135">
        <v>0</v>
      </c>
      <c r="H3792" s="136"/>
    </row>
    <row r="3793" spans="1:8" x14ac:dyDescent="0.25">
      <c r="A3793" s="133" t="s">
        <v>7929</v>
      </c>
      <c r="B3793" s="134">
        <v>105049</v>
      </c>
      <c r="C3793" s="126" t="s">
        <v>7937</v>
      </c>
      <c r="D3793" s="134" t="s">
        <v>22</v>
      </c>
      <c r="E3793" s="135">
        <v>0</v>
      </c>
      <c r="F3793" s="136"/>
      <c r="G3793" s="135">
        <v>0</v>
      </c>
      <c r="H3793" s="136"/>
    </row>
    <row r="3794" spans="1:8" x14ac:dyDescent="0.25">
      <c r="A3794" s="133" t="s">
        <v>7929</v>
      </c>
      <c r="B3794" s="134">
        <v>105051</v>
      </c>
      <c r="C3794" s="126" t="s">
        <v>7938</v>
      </c>
      <c r="D3794" s="134" t="s">
        <v>22</v>
      </c>
      <c r="E3794" s="135">
        <v>0</v>
      </c>
      <c r="F3794" s="136"/>
      <c r="G3794" s="135">
        <v>0</v>
      </c>
      <c r="H3794" s="136"/>
    </row>
    <row r="3795" spans="1:8" x14ac:dyDescent="0.25">
      <c r="A3795" s="133" t="s">
        <v>7929</v>
      </c>
      <c r="B3795" s="134">
        <v>105054</v>
      </c>
      <c r="C3795" s="126" t="s">
        <v>7939</v>
      </c>
      <c r="D3795" s="134" t="s">
        <v>22</v>
      </c>
      <c r="E3795" s="135">
        <v>0</v>
      </c>
      <c r="F3795" s="136"/>
      <c r="G3795" s="135">
        <v>0</v>
      </c>
      <c r="H3795" s="136"/>
    </row>
    <row r="3796" spans="1:8" x14ac:dyDescent="0.25">
      <c r="A3796" s="133" t="s">
        <v>7929</v>
      </c>
      <c r="B3796" s="134">
        <v>105052</v>
      </c>
      <c r="C3796" s="126" t="s">
        <v>7940</v>
      </c>
      <c r="D3796" s="134" t="s">
        <v>22</v>
      </c>
      <c r="E3796" s="135">
        <v>0</v>
      </c>
      <c r="F3796" s="136"/>
      <c r="G3796" s="135">
        <v>0</v>
      </c>
      <c r="H3796" s="136"/>
    </row>
    <row r="3797" spans="1:8" x14ac:dyDescent="0.25">
      <c r="A3797" s="133" t="s">
        <v>7929</v>
      </c>
      <c r="B3797" s="134">
        <v>105055</v>
      </c>
      <c r="C3797" s="126" t="s">
        <v>7941</v>
      </c>
      <c r="D3797" s="134" t="s">
        <v>22</v>
      </c>
      <c r="E3797" s="135">
        <v>0</v>
      </c>
      <c r="F3797" s="136"/>
      <c r="G3797" s="135">
        <v>0</v>
      </c>
      <c r="H3797" s="136"/>
    </row>
    <row r="3798" spans="1:8" x14ac:dyDescent="0.25">
      <c r="A3798" s="133" t="s">
        <v>7929</v>
      </c>
      <c r="B3798" s="134">
        <v>105065</v>
      </c>
      <c r="C3798" s="126" t="s">
        <v>7942</v>
      </c>
      <c r="D3798" s="134" t="s">
        <v>22</v>
      </c>
      <c r="E3798" s="135">
        <v>0</v>
      </c>
      <c r="F3798" s="136"/>
      <c r="G3798" s="135">
        <v>0</v>
      </c>
      <c r="H3798" s="136"/>
    </row>
    <row r="3799" spans="1:8" x14ac:dyDescent="0.25">
      <c r="A3799" s="133" t="s">
        <v>7929</v>
      </c>
      <c r="B3799" s="134">
        <v>105059</v>
      </c>
      <c r="C3799" s="126" t="s">
        <v>7943</v>
      </c>
      <c r="D3799" s="134" t="s">
        <v>22</v>
      </c>
      <c r="E3799" s="135">
        <v>0</v>
      </c>
      <c r="F3799" s="136"/>
      <c r="G3799" s="135">
        <v>0</v>
      </c>
      <c r="H3799" s="136"/>
    </row>
    <row r="3800" spans="1:8" x14ac:dyDescent="0.25">
      <c r="A3800" s="133" t="s">
        <v>7929</v>
      </c>
      <c r="B3800" s="134">
        <v>105057</v>
      </c>
      <c r="C3800" s="126" t="s">
        <v>7944</v>
      </c>
      <c r="D3800" s="134" t="s">
        <v>22</v>
      </c>
      <c r="E3800" s="135">
        <v>0</v>
      </c>
      <c r="F3800" s="136"/>
      <c r="G3800" s="135">
        <v>0</v>
      </c>
      <c r="H3800" s="136"/>
    </row>
    <row r="3801" spans="1:8" x14ac:dyDescent="0.25">
      <c r="A3801" s="133" t="s">
        <v>7929</v>
      </c>
      <c r="B3801" s="134">
        <v>105060</v>
      </c>
      <c r="C3801" s="126" t="s">
        <v>7945</v>
      </c>
      <c r="D3801" s="134" t="s">
        <v>22</v>
      </c>
      <c r="E3801" s="135">
        <v>0</v>
      </c>
      <c r="F3801" s="136"/>
      <c r="G3801" s="135">
        <v>0</v>
      </c>
      <c r="H3801" s="136"/>
    </row>
    <row r="3802" spans="1:8" x14ac:dyDescent="0.25">
      <c r="A3802" s="133" t="s">
        <v>7929</v>
      </c>
      <c r="B3802" s="134">
        <v>105042</v>
      </c>
      <c r="C3802" s="126" t="s">
        <v>6034</v>
      </c>
      <c r="D3802" s="134" t="s">
        <v>22</v>
      </c>
      <c r="E3802" s="135">
        <v>82.71</v>
      </c>
      <c r="F3802" s="136">
        <v>0</v>
      </c>
      <c r="G3802" s="135">
        <v>72.430000000000007</v>
      </c>
      <c r="H3802" s="136">
        <v>0</v>
      </c>
    </row>
    <row r="3803" spans="1:8" x14ac:dyDescent="0.25">
      <c r="A3803" s="133" t="s">
        <v>7929</v>
      </c>
      <c r="B3803" s="134">
        <v>105046</v>
      </c>
      <c r="C3803" s="126" t="s">
        <v>6036</v>
      </c>
      <c r="D3803" s="134" t="s">
        <v>22</v>
      </c>
      <c r="E3803" s="135">
        <v>73.180000000000007</v>
      </c>
      <c r="F3803" s="136">
        <v>0</v>
      </c>
      <c r="G3803" s="135">
        <v>59.53</v>
      </c>
      <c r="H3803" s="136">
        <v>0</v>
      </c>
    </row>
    <row r="3804" spans="1:8" x14ac:dyDescent="0.25">
      <c r="A3804" s="133" t="s">
        <v>7929</v>
      </c>
      <c r="B3804" s="134">
        <v>105095</v>
      </c>
      <c r="C3804" s="126" t="s">
        <v>6061</v>
      </c>
      <c r="D3804" s="134" t="s">
        <v>22</v>
      </c>
      <c r="E3804" s="135">
        <v>131.38</v>
      </c>
      <c r="F3804" s="136">
        <v>0</v>
      </c>
      <c r="G3804" s="135">
        <v>105.19</v>
      </c>
      <c r="H3804" s="136">
        <v>0</v>
      </c>
    </row>
    <row r="3805" spans="1:8" x14ac:dyDescent="0.25">
      <c r="A3805" s="133" t="s">
        <v>7929</v>
      </c>
      <c r="B3805" s="134">
        <v>105098</v>
      </c>
      <c r="C3805" s="126" t="s">
        <v>6062</v>
      </c>
      <c r="D3805" s="134" t="s">
        <v>22</v>
      </c>
      <c r="E3805" s="135">
        <v>121.86</v>
      </c>
      <c r="F3805" s="136">
        <v>0</v>
      </c>
      <c r="G3805" s="135">
        <v>92.31</v>
      </c>
      <c r="H3805" s="136">
        <v>0</v>
      </c>
    </row>
    <row r="3806" spans="1:8" x14ac:dyDescent="0.25">
      <c r="A3806" s="133" t="s">
        <v>7929</v>
      </c>
      <c r="B3806" s="134">
        <v>105050</v>
      </c>
      <c r="C3806" s="126" t="s">
        <v>6037</v>
      </c>
      <c r="D3806" s="134" t="s">
        <v>22</v>
      </c>
      <c r="E3806" s="135">
        <v>290.61</v>
      </c>
      <c r="F3806" s="136">
        <v>0</v>
      </c>
      <c r="G3806" s="135">
        <v>212.29</v>
      </c>
      <c r="H3806" s="136">
        <v>0</v>
      </c>
    </row>
    <row r="3807" spans="1:8" x14ac:dyDescent="0.25">
      <c r="A3807" s="133" t="s">
        <v>7929</v>
      </c>
      <c r="B3807" s="134">
        <v>105053</v>
      </c>
      <c r="C3807" s="126" t="s">
        <v>6038</v>
      </c>
      <c r="D3807" s="134" t="s">
        <v>22</v>
      </c>
      <c r="E3807" s="135">
        <v>281.22000000000003</v>
      </c>
      <c r="F3807" s="136">
        <v>0</v>
      </c>
      <c r="G3807" s="135">
        <v>199.57</v>
      </c>
      <c r="H3807" s="136">
        <v>0</v>
      </c>
    </row>
    <row r="3808" spans="1:8" x14ac:dyDescent="0.25">
      <c r="A3808" s="133" t="s">
        <v>7929</v>
      </c>
      <c r="B3808" s="134">
        <v>105056</v>
      </c>
      <c r="C3808" s="126" t="s">
        <v>6039</v>
      </c>
      <c r="D3808" s="134" t="s">
        <v>22</v>
      </c>
      <c r="E3808" s="135">
        <v>407.6</v>
      </c>
      <c r="F3808" s="136">
        <v>0</v>
      </c>
      <c r="G3808" s="135">
        <v>291.16000000000003</v>
      </c>
      <c r="H3808" s="136">
        <v>0</v>
      </c>
    </row>
    <row r="3809" spans="1:8" x14ac:dyDescent="0.25">
      <c r="A3809" s="133" t="s">
        <v>7929</v>
      </c>
      <c r="B3809" s="134">
        <v>105058</v>
      </c>
      <c r="C3809" s="126" t="s">
        <v>6040</v>
      </c>
      <c r="D3809" s="134" t="s">
        <v>22</v>
      </c>
      <c r="E3809" s="135">
        <v>398.83</v>
      </c>
      <c r="F3809" s="136">
        <v>0</v>
      </c>
      <c r="G3809" s="135">
        <v>279.37</v>
      </c>
      <c r="H3809" s="136">
        <v>0</v>
      </c>
    </row>
    <row r="3810" spans="1:8" x14ac:dyDescent="0.25">
      <c r="A3810" s="133" t="s">
        <v>7929</v>
      </c>
      <c r="B3810" s="134">
        <v>105062</v>
      </c>
      <c r="C3810" s="126" t="s">
        <v>7946</v>
      </c>
      <c r="D3810" s="134" t="s">
        <v>22</v>
      </c>
      <c r="E3810" s="135">
        <v>0</v>
      </c>
      <c r="F3810" s="136"/>
      <c r="G3810" s="135">
        <v>0</v>
      </c>
      <c r="H3810" s="136"/>
    </row>
    <row r="3811" spans="1:8" x14ac:dyDescent="0.25">
      <c r="A3811" s="133" t="s">
        <v>7929</v>
      </c>
      <c r="B3811" s="134">
        <v>105066</v>
      </c>
      <c r="C3811" s="126" t="s">
        <v>7947</v>
      </c>
      <c r="D3811" s="134" t="s">
        <v>22</v>
      </c>
      <c r="E3811" s="135">
        <v>0</v>
      </c>
      <c r="F3811" s="136"/>
      <c r="G3811" s="135">
        <v>0</v>
      </c>
      <c r="H3811" s="136"/>
    </row>
    <row r="3812" spans="1:8" x14ac:dyDescent="0.25">
      <c r="A3812" s="133" t="s">
        <v>7929</v>
      </c>
      <c r="B3812" s="134">
        <v>105063</v>
      </c>
      <c r="C3812" s="126" t="s">
        <v>7948</v>
      </c>
      <c r="D3812" s="134" t="s">
        <v>22</v>
      </c>
      <c r="E3812" s="135">
        <v>0</v>
      </c>
      <c r="F3812" s="136"/>
      <c r="G3812" s="135">
        <v>0</v>
      </c>
      <c r="H3812" s="136"/>
    </row>
    <row r="3813" spans="1:8" x14ac:dyDescent="0.25">
      <c r="A3813" s="133" t="s">
        <v>7929</v>
      </c>
      <c r="B3813" s="134">
        <v>105067</v>
      </c>
      <c r="C3813" s="126" t="s">
        <v>7949</v>
      </c>
      <c r="D3813" s="134" t="s">
        <v>22</v>
      </c>
      <c r="E3813" s="135">
        <v>0</v>
      </c>
      <c r="F3813" s="136"/>
      <c r="G3813" s="135">
        <v>0</v>
      </c>
      <c r="H3813" s="136"/>
    </row>
    <row r="3814" spans="1:8" x14ac:dyDescent="0.25">
      <c r="A3814" s="133" t="s">
        <v>7929</v>
      </c>
      <c r="B3814" s="134">
        <v>105069</v>
      </c>
      <c r="C3814" s="126" t="s">
        <v>7950</v>
      </c>
      <c r="D3814" s="134" t="s">
        <v>22</v>
      </c>
      <c r="E3814" s="135">
        <v>0</v>
      </c>
      <c r="F3814" s="136"/>
      <c r="G3814" s="135">
        <v>0</v>
      </c>
      <c r="H3814" s="136"/>
    </row>
    <row r="3815" spans="1:8" x14ac:dyDescent="0.25">
      <c r="A3815" s="133" t="s">
        <v>7929</v>
      </c>
      <c r="B3815" s="134">
        <v>105072</v>
      </c>
      <c r="C3815" s="126" t="s">
        <v>7951</v>
      </c>
      <c r="D3815" s="134" t="s">
        <v>22</v>
      </c>
      <c r="E3815" s="135">
        <v>0</v>
      </c>
      <c r="F3815" s="136"/>
      <c r="G3815" s="135">
        <v>0</v>
      </c>
      <c r="H3815" s="136"/>
    </row>
    <row r="3816" spans="1:8" x14ac:dyDescent="0.25">
      <c r="A3816" s="133" t="s">
        <v>7929</v>
      </c>
      <c r="B3816" s="134">
        <v>105070</v>
      </c>
      <c r="C3816" s="126" t="s">
        <v>7952</v>
      </c>
      <c r="D3816" s="134" t="s">
        <v>22</v>
      </c>
      <c r="E3816" s="135">
        <v>0</v>
      </c>
      <c r="F3816" s="136"/>
      <c r="G3816" s="135">
        <v>0</v>
      </c>
      <c r="H3816" s="136"/>
    </row>
    <row r="3817" spans="1:8" x14ac:dyDescent="0.25">
      <c r="A3817" s="133" t="s">
        <v>7929</v>
      </c>
      <c r="B3817" s="134">
        <v>105073</v>
      </c>
      <c r="C3817" s="126" t="s">
        <v>7953</v>
      </c>
      <c r="D3817" s="134" t="s">
        <v>22</v>
      </c>
      <c r="E3817" s="135">
        <v>0</v>
      </c>
      <c r="F3817" s="136"/>
      <c r="G3817" s="135">
        <v>0</v>
      </c>
      <c r="H3817" s="136"/>
    </row>
    <row r="3818" spans="1:8" x14ac:dyDescent="0.25">
      <c r="A3818" s="133" t="s">
        <v>7929</v>
      </c>
      <c r="B3818" s="134">
        <v>105075</v>
      </c>
      <c r="C3818" s="126" t="s">
        <v>7954</v>
      </c>
      <c r="D3818" s="134" t="s">
        <v>22</v>
      </c>
      <c r="E3818" s="135">
        <v>0</v>
      </c>
      <c r="F3818" s="136"/>
      <c r="G3818" s="135">
        <v>0</v>
      </c>
      <c r="H3818" s="136"/>
    </row>
    <row r="3819" spans="1:8" x14ac:dyDescent="0.25">
      <c r="A3819" s="133" t="s">
        <v>7929</v>
      </c>
      <c r="B3819" s="134">
        <v>105078</v>
      </c>
      <c r="C3819" s="126" t="s">
        <v>7955</v>
      </c>
      <c r="D3819" s="134" t="s">
        <v>22</v>
      </c>
      <c r="E3819" s="135">
        <v>0</v>
      </c>
      <c r="F3819" s="136"/>
      <c r="G3819" s="135">
        <v>0</v>
      </c>
      <c r="H3819" s="136"/>
    </row>
    <row r="3820" spans="1:8" x14ac:dyDescent="0.25">
      <c r="A3820" s="133" t="s">
        <v>7929</v>
      </c>
      <c r="B3820" s="134">
        <v>105076</v>
      </c>
      <c r="C3820" s="126" t="s">
        <v>7956</v>
      </c>
      <c r="D3820" s="134" t="s">
        <v>22</v>
      </c>
      <c r="E3820" s="135">
        <v>0</v>
      </c>
      <c r="F3820" s="136"/>
      <c r="G3820" s="135">
        <v>0</v>
      </c>
      <c r="H3820" s="136"/>
    </row>
    <row r="3821" spans="1:8" x14ac:dyDescent="0.25">
      <c r="A3821" s="133" t="s">
        <v>7929</v>
      </c>
      <c r="B3821" s="134">
        <v>105079</v>
      </c>
      <c r="C3821" s="126" t="s">
        <v>7957</v>
      </c>
      <c r="D3821" s="134" t="s">
        <v>22</v>
      </c>
      <c r="E3821" s="135">
        <v>0</v>
      </c>
      <c r="F3821" s="136"/>
      <c r="G3821" s="135">
        <v>0</v>
      </c>
      <c r="H3821" s="136"/>
    </row>
    <row r="3822" spans="1:8" x14ac:dyDescent="0.25">
      <c r="A3822" s="133" t="s">
        <v>7929</v>
      </c>
      <c r="B3822" s="134">
        <v>105061</v>
      </c>
      <c r="C3822" s="126" t="s">
        <v>6041</v>
      </c>
      <c r="D3822" s="134" t="s">
        <v>22</v>
      </c>
      <c r="E3822" s="135">
        <v>97.13</v>
      </c>
      <c r="F3822" s="136">
        <v>0</v>
      </c>
      <c r="G3822" s="135">
        <v>110.2</v>
      </c>
      <c r="H3822" s="136">
        <v>0</v>
      </c>
    </row>
    <row r="3823" spans="1:8" x14ac:dyDescent="0.25">
      <c r="A3823" s="133" t="s">
        <v>7929</v>
      </c>
      <c r="B3823" s="134">
        <v>105064</v>
      </c>
      <c r="C3823" s="126" t="s">
        <v>6042</v>
      </c>
      <c r="D3823" s="134" t="s">
        <v>22</v>
      </c>
      <c r="E3823" s="135">
        <v>85.01</v>
      </c>
      <c r="F3823" s="136">
        <v>0</v>
      </c>
      <c r="G3823" s="135">
        <v>93.54</v>
      </c>
      <c r="H3823" s="136">
        <v>0</v>
      </c>
    </row>
    <row r="3824" spans="1:8" x14ac:dyDescent="0.25">
      <c r="A3824" s="133" t="s">
        <v>7929</v>
      </c>
      <c r="B3824" s="134">
        <v>105068</v>
      </c>
      <c r="C3824" s="126" t="s">
        <v>6043</v>
      </c>
      <c r="D3824" s="134" t="s">
        <v>22</v>
      </c>
      <c r="E3824" s="135">
        <v>161.11000000000001</v>
      </c>
      <c r="F3824" s="136">
        <v>0</v>
      </c>
      <c r="G3824" s="135">
        <v>180.29</v>
      </c>
      <c r="H3824" s="136">
        <v>0</v>
      </c>
    </row>
    <row r="3825" spans="1:8" x14ac:dyDescent="0.25">
      <c r="A3825" s="133" t="s">
        <v>7929</v>
      </c>
      <c r="B3825" s="134">
        <v>105071</v>
      </c>
      <c r="C3825" s="126" t="s">
        <v>6044</v>
      </c>
      <c r="D3825" s="134" t="s">
        <v>22</v>
      </c>
      <c r="E3825" s="135">
        <v>149.01</v>
      </c>
      <c r="F3825" s="136">
        <v>0</v>
      </c>
      <c r="G3825" s="135">
        <v>163.66</v>
      </c>
      <c r="H3825" s="136">
        <v>0</v>
      </c>
    </row>
    <row r="3826" spans="1:8" x14ac:dyDescent="0.25">
      <c r="A3826" s="133" t="s">
        <v>7929</v>
      </c>
      <c r="B3826" s="134">
        <v>105074</v>
      </c>
      <c r="C3826" s="126" t="s">
        <v>6045</v>
      </c>
      <c r="D3826" s="134" t="s">
        <v>22</v>
      </c>
      <c r="E3826" s="135">
        <v>250.66</v>
      </c>
      <c r="F3826" s="136">
        <v>0</v>
      </c>
      <c r="G3826" s="135">
        <v>278.39999999999998</v>
      </c>
      <c r="H3826" s="136">
        <v>0</v>
      </c>
    </row>
    <row r="3827" spans="1:8" x14ac:dyDescent="0.25">
      <c r="A3827" s="133" t="s">
        <v>7929</v>
      </c>
      <c r="B3827" s="134">
        <v>105077</v>
      </c>
      <c r="C3827" s="126" t="s">
        <v>6046</v>
      </c>
      <c r="D3827" s="134" t="s">
        <v>22</v>
      </c>
      <c r="E3827" s="135">
        <v>238.62</v>
      </c>
      <c r="F3827" s="136">
        <v>0</v>
      </c>
      <c r="G3827" s="135">
        <v>261.83999999999997</v>
      </c>
      <c r="H3827" s="136">
        <v>0</v>
      </c>
    </row>
    <row r="3828" spans="1:8" x14ac:dyDescent="0.25">
      <c r="A3828" s="133" t="s">
        <v>7929</v>
      </c>
      <c r="B3828" s="134">
        <v>105090</v>
      </c>
      <c r="C3828" s="126" t="s">
        <v>6057</v>
      </c>
      <c r="D3828" s="134" t="s">
        <v>144</v>
      </c>
      <c r="E3828" s="135">
        <v>562.99</v>
      </c>
      <c r="F3828" s="136">
        <v>0.87719999999999998</v>
      </c>
      <c r="G3828" s="135">
        <v>578.98</v>
      </c>
      <c r="H3828" s="136">
        <v>0</v>
      </c>
    </row>
    <row r="3829" spans="1:8" x14ac:dyDescent="0.25">
      <c r="A3829" s="133" t="s">
        <v>7929</v>
      </c>
      <c r="B3829" s="134">
        <v>105099</v>
      </c>
      <c r="C3829" s="126" t="s">
        <v>6063</v>
      </c>
      <c r="D3829" s="134" t="s">
        <v>22</v>
      </c>
      <c r="E3829" s="135">
        <v>94.39</v>
      </c>
      <c r="F3829" s="136">
        <v>0</v>
      </c>
      <c r="G3829" s="135">
        <v>91.2</v>
      </c>
      <c r="H3829" s="136">
        <v>0</v>
      </c>
    </row>
    <row r="3830" spans="1:8" x14ac:dyDescent="0.25">
      <c r="A3830" s="133" t="s">
        <v>7929</v>
      </c>
      <c r="B3830" s="134">
        <v>105100</v>
      </c>
      <c r="C3830" s="126" t="s">
        <v>6064</v>
      </c>
      <c r="D3830" s="134" t="s">
        <v>22</v>
      </c>
      <c r="E3830" s="135">
        <v>145.57</v>
      </c>
      <c r="F3830" s="136">
        <v>0</v>
      </c>
      <c r="G3830" s="135">
        <v>127.56</v>
      </c>
      <c r="H3830" s="136">
        <v>0</v>
      </c>
    </row>
    <row r="3831" spans="1:8" x14ac:dyDescent="0.25">
      <c r="A3831" s="133" t="s">
        <v>7929</v>
      </c>
      <c r="B3831" s="134">
        <v>105101</v>
      </c>
      <c r="C3831" s="126" t="s">
        <v>6065</v>
      </c>
      <c r="D3831" s="134" t="s">
        <v>22</v>
      </c>
      <c r="E3831" s="135">
        <v>310.02</v>
      </c>
      <c r="F3831" s="136">
        <v>0</v>
      </c>
      <c r="G3831" s="135">
        <v>242.24</v>
      </c>
      <c r="H3831" s="136">
        <v>0</v>
      </c>
    </row>
    <row r="3832" spans="1:8" x14ac:dyDescent="0.25">
      <c r="A3832" s="133" t="s">
        <v>7929</v>
      </c>
      <c r="B3832" s="134">
        <v>105102</v>
      </c>
      <c r="C3832" s="126" t="s">
        <v>6066</v>
      </c>
      <c r="D3832" s="134" t="s">
        <v>22</v>
      </c>
      <c r="E3832" s="135">
        <v>433.81</v>
      </c>
      <c r="F3832" s="136">
        <v>0</v>
      </c>
      <c r="G3832" s="135">
        <v>330.96</v>
      </c>
      <c r="H3832" s="136">
        <v>0</v>
      </c>
    </row>
    <row r="3833" spans="1:8" x14ac:dyDescent="0.25">
      <c r="A3833" s="133" t="s">
        <v>7929</v>
      </c>
      <c r="B3833" s="134">
        <v>105080</v>
      </c>
      <c r="C3833" s="126" t="s">
        <v>6047</v>
      </c>
      <c r="D3833" s="134" t="s">
        <v>22</v>
      </c>
      <c r="E3833" s="135">
        <v>63.62</v>
      </c>
      <c r="F3833" s="136">
        <v>0</v>
      </c>
      <c r="G3833" s="135">
        <v>73.39</v>
      </c>
      <c r="H3833" s="136">
        <v>0</v>
      </c>
    </row>
    <row r="3834" spans="1:8" x14ac:dyDescent="0.25">
      <c r="A3834" s="133" t="s">
        <v>7929</v>
      </c>
      <c r="B3834" s="134">
        <v>105081</v>
      </c>
      <c r="C3834" s="126" t="s">
        <v>6048</v>
      </c>
      <c r="D3834" s="134" t="s">
        <v>22</v>
      </c>
      <c r="E3834" s="135">
        <v>73.67</v>
      </c>
      <c r="F3834" s="136">
        <v>0</v>
      </c>
      <c r="G3834" s="135">
        <v>84.61</v>
      </c>
      <c r="H3834" s="136">
        <v>0</v>
      </c>
    </row>
    <row r="3835" spans="1:8" x14ac:dyDescent="0.25">
      <c r="A3835" s="133" t="s">
        <v>7929</v>
      </c>
      <c r="B3835" s="134">
        <v>105091</v>
      </c>
      <c r="C3835" s="126" t="s">
        <v>6058</v>
      </c>
      <c r="D3835" s="134" t="s">
        <v>22</v>
      </c>
      <c r="E3835" s="135">
        <v>128.86000000000001</v>
      </c>
      <c r="F3835" s="136">
        <v>0</v>
      </c>
      <c r="G3835" s="135">
        <v>145.80000000000001</v>
      </c>
      <c r="H3835" s="136">
        <v>0</v>
      </c>
    </row>
    <row r="3836" spans="1:8" x14ac:dyDescent="0.25">
      <c r="A3836" s="133" t="s">
        <v>7929</v>
      </c>
      <c r="B3836" s="134">
        <v>105089</v>
      </c>
      <c r="C3836" s="126" t="s">
        <v>6056</v>
      </c>
      <c r="D3836" s="134" t="s">
        <v>22</v>
      </c>
      <c r="E3836" s="135">
        <v>162.68</v>
      </c>
      <c r="F3836" s="136">
        <v>0</v>
      </c>
      <c r="G3836" s="135">
        <v>183.45</v>
      </c>
      <c r="H3836" s="136">
        <v>0</v>
      </c>
    </row>
    <row r="3837" spans="1:8" x14ac:dyDescent="0.25">
      <c r="A3837" s="133" t="s">
        <v>7929</v>
      </c>
      <c r="B3837" s="134">
        <v>105082</v>
      </c>
      <c r="C3837" s="126" t="s">
        <v>6049</v>
      </c>
      <c r="D3837" s="134" t="s">
        <v>22</v>
      </c>
      <c r="E3837" s="135">
        <v>66.36</v>
      </c>
      <c r="F3837" s="136">
        <v>0</v>
      </c>
      <c r="G3837" s="135">
        <v>76.38</v>
      </c>
      <c r="H3837" s="136">
        <v>0</v>
      </c>
    </row>
    <row r="3838" spans="1:8" x14ac:dyDescent="0.25">
      <c r="A3838" s="133" t="s">
        <v>7929</v>
      </c>
      <c r="B3838" s="134">
        <v>105083</v>
      </c>
      <c r="C3838" s="126" t="s">
        <v>6050</v>
      </c>
      <c r="D3838" s="134" t="s">
        <v>22</v>
      </c>
      <c r="E3838" s="135">
        <v>74.91</v>
      </c>
      <c r="F3838" s="136">
        <v>0</v>
      </c>
      <c r="G3838" s="135">
        <v>85.97</v>
      </c>
      <c r="H3838" s="136">
        <v>0</v>
      </c>
    </row>
    <row r="3839" spans="1:8" x14ac:dyDescent="0.25">
      <c r="A3839" s="133" t="s">
        <v>7929</v>
      </c>
      <c r="B3839" s="134">
        <v>105084</v>
      </c>
      <c r="C3839" s="126" t="s">
        <v>6051</v>
      </c>
      <c r="D3839" s="134" t="s">
        <v>22</v>
      </c>
      <c r="E3839" s="135">
        <v>93.17</v>
      </c>
      <c r="F3839" s="136">
        <v>0</v>
      </c>
      <c r="G3839" s="135">
        <v>106.21</v>
      </c>
      <c r="H3839" s="136">
        <v>0</v>
      </c>
    </row>
    <row r="3840" spans="1:8" x14ac:dyDescent="0.25">
      <c r="A3840" s="133" t="s">
        <v>7929</v>
      </c>
      <c r="B3840" s="134">
        <v>105086</v>
      </c>
      <c r="C3840" s="126" t="s">
        <v>6053</v>
      </c>
      <c r="D3840" s="134" t="s">
        <v>22</v>
      </c>
      <c r="E3840" s="135">
        <v>86.4</v>
      </c>
      <c r="F3840" s="136">
        <v>0</v>
      </c>
      <c r="G3840" s="135">
        <v>99.09</v>
      </c>
      <c r="H3840" s="136">
        <v>0</v>
      </c>
    </row>
    <row r="3841" spans="1:8" x14ac:dyDescent="0.25">
      <c r="A3841" s="133" t="s">
        <v>7929</v>
      </c>
      <c r="B3841" s="134">
        <v>105087</v>
      </c>
      <c r="C3841" s="126" t="s">
        <v>6054</v>
      </c>
      <c r="D3841" s="134" t="s">
        <v>22</v>
      </c>
      <c r="E3841" s="135">
        <v>97.09</v>
      </c>
      <c r="F3841" s="136">
        <v>0</v>
      </c>
      <c r="G3841" s="135">
        <v>111.06</v>
      </c>
      <c r="H3841" s="136">
        <v>0</v>
      </c>
    </row>
    <row r="3842" spans="1:8" x14ac:dyDescent="0.25">
      <c r="A3842" s="133" t="s">
        <v>7929</v>
      </c>
      <c r="B3842" s="134">
        <v>105088</v>
      </c>
      <c r="C3842" s="126" t="s">
        <v>6055</v>
      </c>
      <c r="D3842" s="134" t="s">
        <v>22</v>
      </c>
      <c r="E3842" s="135">
        <v>176.39</v>
      </c>
      <c r="F3842" s="136">
        <v>0</v>
      </c>
      <c r="G3842" s="135">
        <v>198.46</v>
      </c>
      <c r="H3842" s="136">
        <v>0</v>
      </c>
    </row>
    <row r="3843" spans="1:8" x14ac:dyDescent="0.25">
      <c r="A3843" s="133" t="s">
        <v>7929</v>
      </c>
      <c r="B3843" s="134">
        <v>105092</v>
      </c>
      <c r="C3843" s="126" t="s">
        <v>6059</v>
      </c>
      <c r="D3843" s="134" t="s">
        <v>22</v>
      </c>
      <c r="E3843" s="135">
        <v>140.29</v>
      </c>
      <c r="F3843" s="136">
        <v>0</v>
      </c>
      <c r="G3843" s="135">
        <v>158.31</v>
      </c>
      <c r="H3843" s="136">
        <v>0</v>
      </c>
    </row>
    <row r="3844" spans="1:8" x14ac:dyDescent="0.25">
      <c r="A3844" s="133" t="s">
        <v>7929</v>
      </c>
      <c r="B3844" s="134">
        <v>105085</v>
      </c>
      <c r="C3844" s="126" t="s">
        <v>6052</v>
      </c>
      <c r="D3844" s="134" t="s">
        <v>22</v>
      </c>
      <c r="E3844" s="135">
        <v>97.4</v>
      </c>
      <c r="F3844" s="136">
        <v>0</v>
      </c>
      <c r="G3844" s="135">
        <v>110.92</v>
      </c>
      <c r="H3844" s="136">
        <v>0</v>
      </c>
    </row>
    <row r="3845" spans="1:8" x14ac:dyDescent="0.25">
      <c r="A3845" s="133" t="s">
        <v>7929</v>
      </c>
      <c r="B3845" s="134">
        <v>105093</v>
      </c>
      <c r="C3845" s="126" t="s">
        <v>6060</v>
      </c>
      <c r="D3845" s="134" t="s">
        <v>22</v>
      </c>
      <c r="E3845" s="135">
        <v>142.11000000000001</v>
      </c>
      <c r="F3845" s="136">
        <v>0</v>
      </c>
      <c r="G3845" s="135">
        <v>160.94</v>
      </c>
      <c r="H3845" s="136">
        <v>0</v>
      </c>
    </row>
    <row r="3846" spans="1:8" x14ac:dyDescent="0.25">
      <c r="A3846" s="133" t="s">
        <v>7929</v>
      </c>
      <c r="B3846" s="134">
        <v>105041</v>
      </c>
      <c r="C3846" s="126" t="s">
        <v>6033</v>
      </c>
      <c r="D3846" s="134" t="s">
        <v>22</v>
      </c>
      <c r="E3846" s="135">
        <v>50.03</v>
      </c>
      <c r="F3846" s="136">
        <v>0</v>
      </c>
      <c r="G3846" s="135">
        <v>58.99</v>
      </c>
      <c r="H3846" s="136">
        <v>0</v>
      </c>
    </row>
    <row r="3847" spans="1:8" x14ac:dyDescent="0.25">
      <c r="A3847" s="133" t="s">
        <v>7929</v>
      </c>
      <c r="B3847" s="134">
        <v>105045</v>
      </c>
      <c r="C3847" s="126" t="s">
        <v>6035</v>
      </c>
      <c r="D3847" s="134" t="s">
        <v>22</v>
      </c>
      <c r="E3847" s="135">
        <v>56.75</v>
      </c>
      <c r="F3847" s="136">
        <v>0</v>
      </c>
      <c r="G3847" s="135">
        <v>66.91</v>
      </c>
      <c r="H3847" s="136">
        <v>0</v>
      </c>
    </row>
    <row r="3848" spans="1:8" x14ac:dyDescent="0.25">
      <c r="A3848" s="133" t="s">
        <v>7958</v>
      </c>
      <c r="B3848" s="134">
        <v>93961</v>
      </c>
      <c r="C3848" s="126" t="s">
        <v>5861</v>
      </c>
      <c r="D3848" s="134" t="s">
        <v>22</v>
      </c>
      <c r="E3848" s="135">
        <v>249.92</v>
      </c>
      <c r="F3848" s="136">
        <v>6.3200000000000006E-2</v>
      </c>
      <c r="G3848" s="135">
        <v>284.42</v>
      </c>
      <c r="H3848" s="136">
        <v>0</v>
      </c>
    </row>
    <row r="3849" spans="1:8" x14ac:dyDescent="0.25">
      <c r="A3849" s="133" t="s">
        <v>7958</v>
      </c>
      <c r="B3849" s="134">
        <v>93971</v>
      </c>
      <c r="C3849" s="126" t="s">
        <v>5864</v>
      </c>
      <c r="D3849" s="134" t="s">
        <v>22</v>
      </c>
      <c r="E3849" s="135">
        <v>209.17</v>
      </c>
      <c r="F3849" s="136">
        <v>6.6600000000000006E-2</v>
      </c>
      <c r="G3849" s="135">
        <v>235.47</v>
      </c>
      <c r="H3849" s="136">
        <v>0</v>
      </c>
    </row>
    <row r="3850" spans="1:8" x14ac:dyDescent="0.25">
      <c r="A3850" s="133" t="s">
        <v>7958</v>
      </c>
      <c r="B3850" s="134">
        <v>93959</v>
      </c>
      <c r="C3850" s="126" t="s">
        <v>5860</v>
      </c>
      <c r="D3850" s="134" t="s">
        <v>22</v>
      </c>
      <c r="E3850" s="135">
        <v>277.33999999999997</v>
      </c>
      <c r="F3850" s="136">
        <v>6.6900000000000001E-2</v>
      </c>
      <c r="G3850" s="135">
        <v>317.99</v>
      </c>
      <c r="H3850" s="136">
        <v>0</v>
      </c>
    </row>
    <row r="3851" spans="1:8" x14ac:dyDescent="0.25">
      <c r="A3851" s="133" t="s">
        <v>7958</v>
      </c>
      <c r="B3851" s="134">
        <v>93969</v>
      </c>
      <c r="C3851" s="126" t="s">
        <v>5863</v>
      </c>
      <c r="D3851" s="134" t="s">
        <v>22</v>
      </c>
      <c r="E3851" s="135">
        <v>231.24</v>
      </c>
      <c r="F3851" s="136">
        <v>6.8199999999999997E-2</v>
      </c>
      <c r="G3851" s="135">
        <v>262.62</v>
      </c>
      <c r="H3851" s="136">
        <v>0</v>
      </c>
    </row>
    <row r="3852" spans="1:8" x14ac:dyDescent="0.25">
      <c r="A3852" s="133" t="s">
        <v>7958</v>
      </c>
      <c r="B3852" s="134">
        <v>93957</v>
      </c>
      <c r="C3852" s="126" t="s">
        <v>5859</v>
      </c>
      <c r="D3852" s="134" t="s">
        <v>22</v>
      </c>
      <c r="E3852" s="135">
        <v>342.5</v>
      </c>
      <c r="F3852" s="136">
        <v>6.9699999999999998E-2</v>
      </c>
      <c r="G3852" s="135">
        <v>398.14</v>
      </c>
      <c r="H3852" s="136">
        <v>0</v>
      </c>
    </row>
    <row r="3853" spans="1:8" x14ac:dyDescent="0.25">
      <c r="A3853" s="133" t="s">
        <v>7958</v>
      </c>
      <c r="B3853" s="134">
        <v>93967</v>
      </c>
      <c r="C3853" s="126" t="s">
        <v>5862</v>
      </c>
      <c r="D3853" s="134" t="s">
        <v>22</v>
      </c>
      <c r="E3853" s="135">
        <v>285.5</v>
      </c>
      <c r="F3853" s="136">
        <v>6.7199999999999996E-2</v>
      </c>
      <c r="G3853" s="135">
        <v>329.68</v>
      </c>
      <c r="H3853" s="136">
        <v>0</v>
      </c>
    </row>
    <row r="3854" spans="1:8" x14ac:dyDescent="0.25">
      <c r="A3854" s="133" t="s">
        <v>7959</v>
      </c>
      <c r="B3854" s="134">
        <v>104878</v>
      </c>
      <c r="C3854" s="126" t="s">
        <v>5893</v>
      </c>
      <c r="D3854" s="134" t="s">
        <v>33</v>
      </c>
      <c r="E3854" s="135">
        <v>2377.31</v>
      </c>
      <c r="F3854" s="136">
        <v>0</v>
      </c>
      <c r="G3854" s="135">
        <v>2374.87</v>
      </c>
      <c r="H3854" s="136">
        <v>0</v>
      </c>
    </row>
    <row r="3855" spans="1:8" x14ac:dyDescent="0.25">
      <c r="A3855" s="133" t="s">
        <v>7959</v>
      </c>
      <c r="B3855" s="134">
        <v>104877</v>
      </c>
      <c r="C3855" s="126" t="s">
        <v>5892</v>
      </c>
      <c r="D3855" s="134" t="s">
        <v>33</v>
      </c>
      <c r="E3855" s="135">
        <v>615.32000000000005</v>
      </c>
      <c r="F3855" s="136">
        <v>0</v>
      </c>
      <c r="G3855" s="135">
        <v>672.47</v>
      </c>
      <c r="H3855" s="136">
        <v>0</v>
      </c>
    </row>
    <row r="3856" spans="1:8" x14ac:dyDescent="0.25">
      <c r="A3856" s="133" t="s">
        <v>7959</v>
      </c>
      <c r="B3856" s="134">
        <v>104841</v>
      </c>
      <c r="C3856" s="126" t="s">
        <v>5875</v>
      </c>
      <c r="D3856" s="134" t="s">
        <v>22</v>
      </c>
      <c r="E3856" s="135">
        <v>85.82</v>
      </c>
      <c r="F3856" s="136">
        <v>0.1192</v>
      </c>
      <c r="G3856" s="135">
        <v>89.86</v>
      </c>
      <c r="H3856" s="136">
        <v>0</v>
      </c>
    </row>
    <row r="3857" spans="1:8" x14ac:dyDescent="0.25">
      <c r="A3857" s="133" t="s">
        <v>7959</v>
      </c>
      <c r="B3857" s="134">
        <v>104849</v>
      </c>
      <c r="C3857" s="126" t="s">
        <v>5883</v>
      </c>
      <c r="D3857" s="134" t="s">
        <v>22</v>
      </c>
      <c r="E3857" s="135">
        <v>59.67</v>
      </c>
      <c r="F3857" s="136">
        <v>0.13689999999999999</v>
      </c>
      <c r="G3857" s="135">
        <v>59.95</v>
      </c>
      <c r="H3857" s="136">
        <v>0</v>
      </c>
    </row>
    <row r="3858" spans="1:8" x14ac:dyDescent="0.25">
      <c r="A3858" s="133" t="s">
        <v>7959</v>
      </c>
      <c r="B3858" s="134">
        <v>104887</v>
      </c>
      <c r="C3858" s="126" t="s">
        <v>5897</v>
      </c>
      <c r="D3858" s="134" t="s">
        <v>22</v>
      </c>
      <c r="E3858" s="135">
        <v>47.17</v>
      </c>
      <c r="F3858" s="136">
        <v>8.4199999999999997E-2</v>
      </c>
      <c r="G3858" s="135">
        <v>45.06</v>
      </c>
      <c r="H3858" s="136">
        <v>0</v>
      </c>
    </row>
    <row r="3859" spans="1:8" x14ac:dyDescent="0.25">
      <c r="A3859" s="133" t="s">
        <v>7959</v>
      </c>
      <c r="B3859" s="134">
        <v>104844</v>
      </c>
      <c r="C3859" s="126" t="s">
        <v>5878</v>
      </c>
      <c r="D3859" s="134" t="s">
        <v>22</v>
      </c>
      <c r="E3859" s="135">
        <v>94.37</v>
      </c>
      <c r="F3859" s="136">
        <v>0.1229</v>
      </c>
      <c r="G3859" s="135">
        <v>99.77</v>
      </c>
      <c r="H3859" s="136">
        <v>0</v>
      </c>
    </row>
    <row r="3860" spans="1:8" x14ac:dyDescent="0.25">
      <c r="A3860" s="133" t="s">
        <v>7959</v>
      </c>
      <c r="B3860" s="134">
        <v>104852</v>
      </c>
      <c r="C3860" s="126" t="s">
        <v>5886</v>
      </c>
      <c r="D3860" s="134" t="s">
        <v>22</v>
      </c>
      <c r="E3860" s="135">
        <v>65.349999999999994</v>
      </c>
      <c r="F3860" s="136">
        <v>0.14399999999999999</v>
      </c>
      <c r="G3860" s="135">
        <v>66.599999999999994</v>
      </c>
      <c r="H3860" s="136">
        <v>0</v>
      </c>
    </row>
    <row r="3861" spans="1:8" x14ac:dyDescent="0.25">
      <c r="A3861" s="133" t="s">
        <v>7959</v>
      </c>
      <c r="B3861" s="134">
        <v>104846</v>
      </c>
      <c r="C3861" s="126" t="s">
        <v>5880</v>
      </c>
      <c r="D3861" s="134" t="s">
        <v>22</v>
      </c>
      <c r="E3861" s="135">
        <v>107.09</v>
      </c>
      <c r="F3861" s="136">
        <v>0.1275</v>
      </c>
      <c r="G3861" s="135">
        <v>114.52</v>
      </c>
      <c r="H3861" s="136">
        <v>0</v>
      </c>
    </row>
    <row r="3862" spans="1:8" x14ac:dyDescent="0.25">
      <c r="A3862" s="133" t="s">
        <v>7959</v>
      </c>
      <c r="B3862" s="134">
        <v>104854</v>
      </c>
      <c r="C3862" s="126" t="s">
        <v>5888</v>
      </c>
      <c r="D3862" s="134" t="s">
        <v>22</v>
      </c>
      <c r="E3862" s="135">
        <v>73.8</v>
      </c>
      <c r="F3862" s="136">
        <v>0.15279999999999999</v>
      </c>
      <c r="G3862" s="135">
        <v>76.48</v>
      </c>
      <c r="H3862" s="136">
        <v>0</v>
      </c>
    </row>
    <row r="3863" spans="1:8" x14ac:dyDescent="0.25">
      <c r="A3863" s="133" t="s">
        <v>7959</v>
      </c>
      <c r="B3863" s="134">
        <v>104890</v>
      </c>
      <c r="C3863" s="126" t="s">
        <v>5900</v>
      </c>
      <c r="D3863" s="134" t="s">
        <v>22</v>
      </c>
      <c r="E3863" s="135">
        <v>53.6</v>
      </c>
      <c r="F3863" s="136">
        <v>9.3700000000000006E-2</v>
      </c>
      <c r="G3863" s="135">
        <v>52.5</v>
      </c>
      <c r="H3863" s="136">
        <v>0</v>
      </c>
    </row>
    <row r="3864" spans="1:8" x14ac:dyDescent="0.25">
      <c r="A3864" s="133" t="s">
        <v>7959</v>
      </c>
      <c r="B3864" s="134">
        <v>104842</v>
      </c>
      <c r="C3864" s="126" t="s">
        <v>5876</v>
      </c>
      <c r="D3864" s="134" t="s">
        <v>22</v>
      </c>
      <c r="E3864" s="135">
        <v>73.819999999999993</v>
      </c>
      <c r="F3864" s="136">
        <v>0.11269999999999999</v>
      </c>
      <c r="G3864" s="135">
        <v>75.930000000000007</v>
      </c>
      <c r="H3864" s="136">
        <v>0</v>
      </c>
    </row>
    <row r="3865" spans="1:8" x14ac:dyDescent="0.25">
      <c r="A3865" s="133" t="s">
        <v>7959</v>
      </c>
      <c r="B3865" s="134">
        <v>104850</v>
      </c>
      <c r="C3865" s="126" t="s">
        <v>5884</v>
      </c>
      <c r="D3865" s="134" t="s">
        <v>22</v>
      </c>
      <c r="E3865" s="135">
        <v>53.51</v>
      </c>
      <c r="F3865" s="136">
        <v>0.1275</v>
      </c>
      <c r="G3865" s="135">
        <v>52.77</v>
      </c>
      <c r="H3865" s="136">
        <v>0</v>
      </c>
    </row>
    <row r="3866" spans="1:8" x14ac:dyDescent="0.25">
      <c r="A3866" s="133" t="s">
        <v>7959</v>
      </c>
      <c r="B3866" s="134">
        <v>104888</v>
      </c>
      <c r="C3866" s="126" t="s">
        <v>5898</v>
      </c>
      <c r="D3866" s="134" t="s">
        <v>22</v>
      </c>
      <c r="E3866" s="135">
        <v>43.12</v>
      </c>
      <c r="F3866" s="136">
        <v>7.6999999999999999E-2</v>
      </c>
      <c r="G3866" s="135">
        <v>40.369999999999997</v>
      </c>
      <c r="H3866" s="136">
        <v>0</v>
      </c>
    </row>
    <row r="3867" spans="1:8" x14ac:dyDescent="0.25">
      <c r="A3867" s="133" t="s">
        <v>7959</v>
      </c>
      <c r="B3867" s="134">
        <v>104879</v>
      </c>
      <c r="C3867" s="126" t="s">
        <v>5894</v>
      </c>
      <c r="D3867" s="134" t="s">
        <v>22</v>
      </c>
      <c r="E3867" s="135">
        <v>80.97</v>
      </c>
      <c r="F3867" s="136">
        <v>0.1168</v>
      </c>
      <c r="G3867" s="135">
        <v>84.23</v>
      </c>
      <c r="H3867" s="136">
        <v>0</v>
      </c>
    </row>
    <row r="3868" spans="1:8" x14ac:dyDescent="0.25">
      <c r="A3868" s="133" t="s">
        <v>7959</v>
      </c>
      <c r="B3868" s="134">
        <v>104853</v>
      </c>
      <c r="C3868" s="126" t="s">
        <v>5887</v>
      </c>
      <c r="D3868" s="134" t="s">
        <v>22</v>
      </c>
      <c r="E3868" s="135">
        <v>58.28</v>
      </c>
      <c r="F3868" s="136">
        <v>0.13500000000000001</v>
      </c>
      <c r="G3868" s="135">
        <v>58.33</v>
      </c>
      <c r="H3868" s="136">
        <v>0</v>
      </c>
    </row>
    <row r="3869" spans="1:8" x14ac:dyDescent="0.25">
      <c r="A3869" s="133" t="s">
        <v>7959</v>
      </c>
      <c r="B3869" s="134">
        <v>104847</v>
      </c>
      <c r="C3869" s="126" t="s">
        <v>5881</v>
      </c>
      <c r="D3869" s="134" t="s">
        <v>22</v>
      </c>
      <c r="E3869" s="135">
        <v>91.57</v>
      </c>
      <c r="F3869" s="136">
        <v>0.122</v>
      </c>
      <c r="G3869" s="135">
        <v>96.5</v>
      </c>
      <c r="H3869" s="136">
        <v>0</v>
      </c>
    </row>
    <row r="3870" spans="1:8" x14ac:dyDescent="0.25">
      <c r="A3870" s="133" t="s">
        <v>7959</v>
      </c>
      <c r="B3870" s="134">
        <v>104855</v>
      </c>
      <c r="C3870" s="126" t="s">
        <v>5889</v>
      </c>
      <c r="D3870" s="134" t="s">
        <v>22</v>
      </c>
      <c r="E3870" s="135">
        <v>65.319999999999993</v>
      </c>
      <c r="F3870" s="136">
        <v>0.14419999999999999</v>
      </c>
      <c r="G3870" s="135">
        <v>66.540000000000006</v>
      </c>
      <c r="H3870" s="136">
        <v>0</v>
      </c>
    </row>
    <row r="3871" spans="1:8" x14ac:dyDescent="0.25">
      <c r="A3871" s="133" t="s">
        <v>7959</v>
      </c>
      <c r="B3871" s="134">
        <v>104891</v>
      </c>
      <c r="C3871" s="126" t="s">
        <v>5901</v>
      </c>
      <c r="D3871" s="134" t="s">
        <v>22</v>
      </c>
      <c r="E3871" s="135">
        <v>48.54</v>
      </c>
      <c r="F3871" s="136">
        <v>8.6900000000000005E-2</v>
      </c>
      <c r="G3871" s="135">
        <v>46.66</v>
      </c>
      <c r="H3871" s="136">
        <v>0</v>
      </c>
    </row>
    <row r="3872" spans="1:8" x14ac:dyDescent="0.25">
      <c r="A3872" s="133" t="s">
        <v>7959</v>
      </c>
      <c r="B3872" s="134">
        <v>104892</v>
      </c>
      <c r="C3872" s="126" t="s">
        <v>5902</v>
      </c>
      <c r="D3872" s="134" t="s">
        <v>22</v>
      </c>
      <c r="E3872" s="135">
        <v>105.85</v>
      </c>
      <c r="F3872" s="136">
        <v>0.1268</v>
      </c>
      <c r="G3872" s="135">
        <v>113.07</v>
      </c>
      <c r="H3872" s="136">
        <v>0</v>
      </c>
    </row>
    <row r="3873" spans="1:8" x14ac:dyDescent="0.25">
      <c r="A3873" s="133" t="s">
        <v>7959</v>
      </c>
      <c r="B3873" s="134">
        <v>104848</v>
      </c>
      <c r="C3873" s="126" t="s">
        <v>5882</v>
      </c>
      <c r="D3873" s="134" t="s">
        <v>22</v>
      </c>
      <c r="E3873" s="135">
        <v>68.819999999999993</v>
      </c>
      <c r="F3873" s="136">
        <v>0.14760000000000001</v>
      </c>
      <c r="G3873" s="135">
        <v>70.709999999999994</v>
      </c>
      <c r="H3873" s="136">
        <v>0</v>
      </c>
    </row>
    <row r="3874" spans="1:8" x14ac:dyDescent="0.25">
      <c r="A3874" s="133" t="s">
        <v>7959</v>
      </c>
      <c r="B3874" s="134">
        <v>104886</v>
      </c>
      <c r="C3874" s="126" t="s">
        <v>5896</v>
      </c>
      <c r="D3874" s="134" t="s">
        <v>22</v>
      </c>
      <c r="E3874" s="135">
        <v>53.16</v>
      </c>
      <c r="F3874" s="136">
        <v>9.2600000000000002E-2</v>
      </c>
      <c r="G3874" s="135">
        <v>52.02</v>
      </c>
      <c r="H3874" s="136">
        <v>0</v>
      </c>
    </row>
    <row r="3875" spans="1:8" x14ac:dyDescent="0.25">
      <c r="A3875" s="133" t="s">
        <v>7959</v>
      </c>
      <c r="B3875" s="134">
        <v>104843</v>
      </c>
      <c r="C3875" s="126" t="s">
        <v>5877</v>
      </c>
      <c r="D3875" s="134" t="s">
        <v>22</v>
      </c>
      <c r="E3875" s="135">
        <v>116.51</v>
      </c>
      <c r="F3875" s="136">
        <v>0.12989999999999999</v>
      </c>
      <c r="G3875" s="135">
        <v>125.45</v>
      </c>
      <c r="H3875" s="136">
        <v>0</v>
      </c>
    </row>
    <row r="3876" spans="1:8" x14ac:dyDescent="0.25">
      <c r="A3876" s="133" t="s">
        <v>7959</v>
      </c>
      <c r="B3876" s="134">
        <v>104851</v>
      </c>
      <c r="C3876" s="126" t="s">
        <v>5885</v>
      </c>
      <c r="D3876" s="134" t="s">
        <v>22</v>
      </c>
      <c r="E3876" s="135">
        <v>75.930000000000007</v>
      </c>
      <c r="F3876" s="136">
        <v>0.15440000000000001</v>
      </c>
      <c r="G3876" s="135">
        <v>78.989999999999995</v>
      </c>
      <c r="H3876" s="136">
        <v>0</v>
      </c>
    </row>
    <row r="3877" spans="1:8" x14ac:dyDescent="0.25">
      <c r="A3877" s="133" t="s">
        <v>7959</v>
      </c>
      <c r="B3877" s="134">
        <v>104845</v>
      </c>
      <c r="C3877" s="126" t="s">
        <v>5879</v>
      </c>
      <c r="D3877" s="134" t="s">
        <v>22</v>
      </c>
      <c r="E3877" s="135">
        <v>132.37</v>
      </c>
      <c r="F3877" s="136">
        <v>0.1336</v>
      </c>
      <c r="G3877" s="135">
        <v>143.83000000000001</v>
      </c>
      <c r="H3877" s="136">
        <v>0</v>
      </c>
    </row>
    <row r="3878" spans="1:8" x14ac:dyDescent="0.25">
      <c r="A3878" s="133" t="s">
        <v>7959</v>
      </c>
      <c r="B3878" s="134">
        <v>104880</v>
      </c>
      <c r="C3878" s="126" t="s">
        <v>5895</v>
      </c>
      <c r="D3878" s="134" t="s">
        <v>22</v>
      </c>
      <c r="E3878" s="135">
        <v>86.44</v>
      </c>
      <c r="F3878" s="136">
        <v>0.1623</v>
      </c>
      <c r="G3878" s="135">
        <v>91.3</v>
      </c>
      <c r="H3878" s="136">
        <v>0</v>
      </c>
    </row>
    <row r="3879" spans="1:8" x14ac:dyDescent="0.25">
      <c r="A3879" s="133" t="s">
        <v>7959</v>
      </c>
      <c r="B3879" s="134">
        <v>104889</v>
      </c>
      <c r="C3879" s="126" t="s">
        <v>5899</v>
      </c>
      <c r="D3879" s="134" t="s">
        <v>22</v>
      </c>
      <c r="E3879" s="135">
        <v>61.16</v>
      </c>
      <c r="F3879" s="136">
        <v>0.1017</v>
      </c>
      <c r="G3879" s="135">
        <v>61.26</v>
      </c>
      <c r="H3879" s="136">
        <v>0</v>
      </c>
    </row>
    <row r="3880" spans="1:8" x14ac:dyDescent="0.25">
      <c r="A3880" s="133" t="s">
        <v>7959</v>
      </c>
      <c r="B3880" s="134">
        <v>95108</v>
      </c>
      <c r="C3880" s="126" t="s">
        <v>5865</v>
      </c>
      <c r="D3880" s="134" t="s">
        <v>33</v>
      </c>
      <c r="E3880" s="135">
        <v>35.28</v>
      </c>
      <c r="F3880" s="136">
        <v>4.48E-2</v>
      </c>
      <c r="G3880" s="135">
        <v>45.87</v>
      </c>
      <c r="H3880" s="136">
        <v>0</v>
      </c>
    </row>
    <row r="3881" spans="1:8" x14ac:dyDescent="0.25">
      <c r="A3881" s="133" t="s">
        <v>7959</v>
      </c>
      <c r="B3881" s="134">
        <v>104857</v>
      </c>
      <c r="C3881" s="126" t="s">
        <v>7960</v>
      </c>
      <c r="D3881" s="134" t="s">
        <v>22</v>
      </c>
      <c r="E3881" s="135">
        <v>0</v>
      </c>
      <c r="F3881" s="136"/>
      <c r="G3881" s="135">
        <v>0</v>
      </c>
      <c r="H3881" s="136"/>
    </row>
    <row r="3882" spans="1:8" x14ac:dyDescent="0.25">
      <c r="A3882" s="133" t="s">
        <v>7959</v>
      </c>
      <c r="B3882" s="134">
        <v>104859</v>
      </c>
      <c r="C3882" s="126" t="s">
        <v>7961</v>
      </c>
      <c r="D3882" s="134" t="s">
        <v>22</v>
      </c>
      <c r="E3882" s="135">
        <v>0</v>
      </c>
      <c r="F3882" s="136"/>
      <c r="G3882" s="135">
        <v>0</v>
      </c>
      <c r="H3882" s="136"/>
    </row>
    <row r="3883" spans="1:8" x14ac:dyDescent="0.25">
      <c r="A3883" s="133" t="s">
        <v>7959</v>
      </c>
      <c r="B3883" s="134">
        <v>104861</v>
      </c>
      <c r="C3883" s="126" t="s">
        <v>7962</v>
      </c>
      <c r="D3883" s="134" t="s">
        <v>22</v>
      </c>
      <c r="E3883" s="135">
        <v>0</v>
      </c>
      <c r="F3883" s="136"/>
      <c r="G3883" s="135">
        <v>0</v>
      </c>
      <c r="H3883" s="136"/>
    </row>
    <row r="3884" spans="1:8" x14ac:dyDescent="0.25">
      <c r="A3884" s="133" t="s">
        <v>7959</v>
      </c>
      <c r="B3884" s="134">
        <v>104856</v>
      </c>
      <c r="C3884" s="126" t="s">
        <v>7963</v>
      </c>
      <c r="D3884" s="134" t="s">
        <v>22</v>
      </c>
      <c r="E3884" s="135">
        <v>0</v>
      </c>
      <c r="F3884" s="136"/>
      <c r="G3884" s="135">
        <v>0</v>
      </c>
      <c r="H3884" s="136"/>
    </row>
    <row r="3885" spans="1:8" x14ac:dyDescent="0.25">
      <c r="A3885" s="133" t="s">
        <v>7959</v>
      </c>
      <c r="B3885" s="134">
        <v>104858</v>
      </c>
      <c r="C3885" s="126" t="s">
        <v>7964</v>
      </c>
      <c r="D3885" s="134" t="s">
        <v>22</v>
      </c>
      <c r="E3885" s="135">
        <v>0</v>
      </c>
      <c r="F3885" s="136"/>
      <c r="G3885" s="135">
        <v>0</v>
      </c>
      <c r="H3885" s="136"/>
    </row>
    <row r="3886" spans="1:8" x14ac:dyDescent="0.25">
      <c r="A3886" s="133" t="s">
        <v>7959</v>
      </c>
      <c r="B3886" s="134">
        <v>104860</v>
      </c>
      <c r="C3886" s="126" t="s">
        <v>7965</v>
      </c>
      <c r="D3886" s="134" t="s">
        <v>22</v>
      </c>
      <c r="E3886" s="135">
        <v>0</v>
      </c>
      <c r="F3886" s="136"/>
      <c r="G3886" s="135">
        <v>0</v>
      </c>
      <c r="H3886" s="136"/>
    </row>
    <row r="3887" spans="1:8" x14ac:dyDescent="0.25">
      <c r="A3887" s="133" t="s">
        <v>7959</v>
      </c>
      <c r="B3887" s="134">
        <v>104871</v>
      </c>
      <c r="C3887" s="126" t="s">
        <v>7966</v>
      </c>
      <c r="D3887" s="134" t="s">
        <v>22</v>
      </c>
      <c r="E3887" s="135">
        <v>0</v>
      </c>
      <c r="F3887" s="136"/>
      <c r="G3887" s="135">
        <v>0</v>
      </c>
      <c r="H3887" s="136"/>
    </row>
    <row r="3888" spans="1:8" x14ac:dyDescent="0.25">
      <c r="A3888" s="133" t="s">
        <v>7959</v>
      </c>
      <c r="B3888" s="134">
        <v>104883</v>
      </c>
      <c r="C3888" s="126" t="s">
        <v>7967</v>
      </c>
      <c r="D3888" s="134" t="s">
        <v>22</v>
      </c>
      <c r="E3888" s="135">
        <v>0</v>
      </c>
      <c r="F3888" s="136"/>
      <c r="G3888" s="135">
        <v>0</v>
      </c>
      <c r="H3888" s="136"/>
    </row>
    <row r="3889" spans="1:8" x14ac:dyDescent="0.25">
      <c r="A3889" s="133" t="s">
        <v>7959</v>
      </c>
      <c r="B3889" s="134">
        <v>104865</v>
      </c>
      <c r="C3889" s="126" t="s">
        <v>7968</v>
      </c>
      <c r="D3889" s="134" t="s">
        <v>22</v>
      </c>
      <c r="E3889" s="135">
        <v>0</v>
      </c>
      <c r="F3889" s="136"/>
      <c r="G3889" s="135">
        <v>0</v>
      </c>
      <c r="H3889" s="136"/>
    </row>
    <row r="3890" spans="1:8" x14ac:dyDescent="0.25">
      <c r="A3890" s="133" t="s">
        <v>7959</v>
      </c>
      <c r="B3890" s="134">
        <v>104872</v>
      </c>
      <c r="C3890" s="126" t="s">
        <v>7969</v>
      </c>
      <c r="D3890" s="134" t="s">
        <v>22</v>
      </c>
      <c r="E3890" s="135">
        <v>0</v>
      </c>
      <c r="F3890" s="136"/>
      <c r="G3890" s="135">
        <v>0</v>
      </c>
      <c r="H3890" s="136"/>
    </row>
    <row r="3891" spans="1:8" x14ac:dyDescent="0.25">
      <c r="A3891" s="133" t="s">
        <v>7959</v>
      </c>
      <c r="B3891" s="134">
        <v>104884</v>
      </c>
      <c r="C3891" s="126" t="s">
        <v>7970</v>
      </c>
      <c r="D3891" s="134" t="s">
        <v>22</v>
      </c>
      <c r="E3891" s="135">
        <v>0</v>
      </c>
      <c r="F3891" s="136"/>
      <c r="G3891" s="135">
        <v>0</v>
      </c>
      <c r="H3891" s="136"/>
    </row>
    <row r="3892" spans="1:8" x14ac:dyDescent="0.25">
      <c r="A3892" s="133" t="s">
        <v>7959</v>
      </c>
      <c r="B3892" s="134">
        <v>104866</v>
      </c>
      <c r="C3892" s="126" t="s">
        <v>7971</v>
      </c>
      <c r="D3892" s="134" t="s">
        <v>22</v>
      </c>
      <c r="E3892" s="135">
        <v>0</v>
      </c>
      <c r="F3892" s="136"/>
      <c r="G3892" s="135">
        <v>0</v>
      </c>
      <c r="H3892" s="136"/>
    </row>
    <row r="3893" spans="1:8" x14ac:dyDescent="0.25">
      <c r="A3893" s="133" t="s">
        <v>7959</v>
      </c>
      <c r="B3893" s="134">
        <v>104873</v>
      </c>
      <c r="C3893" s="126" t="s">
        <v>7972</v>
      </c>
      <c r="D3893" s="134" t="s">
        <v>22</v>
      </c>
      <c r="E3893" s="135">
        <v>0</v>
      </c>
      <c r="F3893" s="136"/>
      <c r="G3893" s="135">
        <v>0</v>
      </c>
      <c r="H3893" s="136"/>
    </row>
    <row r="3894" spans="1:8" x14ac:dyDescent="0.25">
      <c r="A3894" s="133" t="s">
        <v>7959</v>
      </c>
      <c r="B3894" s="134">
        <v>104885</v>
      </c>
      <c r="C3894" s="126" t="s">
        <v>7973</v>
      </c>
      <c r="D3894" s="134" t="s">
        <v>22</v>
      </c>
      <c r="E3894" s="135">
        <v>0</v>
      </c>
      <c r="F3894" s="136"/>
      <c r="G3894" s="135">
        <v>0</v>
      </c>
      <c r="H3894" s="136"/>
    </row>
    <row r="3895" spans="1:8" x14ac:dyDescent="0.25">
      <c r="A3895" s="133" t="s">
        <v>7959</v>
      </c>
      <c r="B3895" s="134">
        <v>104867</v>
      </c>
      <c r="C3895" s="126" t="s">
        <v>7974</v>
      </c>
      <c r="D3895" s="134" t="s">
        <v>22</v>
      </c>
      <c r="E3895" s="135">
        <v>0</v>
      </c>
      <c r="F3895" s="136"/>
      <c r="G3895" s="135">
        <v>0</v>
      </c>
      <c r="H3895" s="136"/>
    </row>
    <row r="3896" spans="1:8" x14ac:dyDescent="0.25">
      <c r="A3896" s="133" t="s">
        <v>7959</v>
      </c>
      <c r="B3896" s="134">
        <v>104868</v>
      </c>
      <c r="C3896" s="126" t="s">
        <v>7975</v>
      </c>
      <c r="D3896" s="134" t="s">
        <v>22</v>
      </c>
      <c r="E3896" s="135">
        <v>0</v>
      </c>
      <c r="F3896" s="136"/>
      <c r="G3896" s="135">
        <v>0</v>
      </c>
      <c r="H3896" s="136"/>
    </row>
    <row r="3897" spans="1:8" x14ac:dyDescent="0.25">
      <c r="A3897" s="133" t="s">
        <v>7959</v>
      </c>
      <c r="B3897" s="134">
        <v>104874</v>
      </c>
      <c r="C3897" s="126" t="s">
        <v>7976</v>
      </c>
      <c r="D3897" s="134" t="s">
        <v>22</v>
      </c>
      <c r="E3897" s="135">
        <v>0</v>
      </c>
      <c r="F3897" s="136"/>
      <c r="G3897" s="135">
        <v>0</v>
      </c>
      <c r="H3897" s="136"/>
    </row>
    <row r="3898" spans="1:8" x14ac:dyDescent="0.25">
      <c r="A3898" s="133" t="s">
        <v>7959</v>
      </c>
      <c r="B3898" s="134">
        <v>104862</v>
      </c>
      <c r="C3898" s="126" t="s">
        <v>7977</v>
      </c>
      <c r="D3898" s="134" t="s">
        <v>22</v>
      </c>
      <c r="E3898" s="135">
        <v>0</v>
      </c>
      <c r="F3898" s="136"/>
      <c r="G3898" s="135">
        <v>0</v>
      </c>
      <c r="H3898" s="136"/>
    </row>
    <row r="3899" spans="1:8" x14ac:dyDescent="0.25">
      <c r="A3899" s="133" t="s">
        <v>7959</v>
      </c>
      <c r="B3899" s="134">
        <v>104869</v>
      </c>
      <c r="C3899" s="126" t="s">
        <v>7978</v>
      </c>
      <c r="D3899" s="134" t="s">
        <v>22</v>
      </c>
      <c r="E3899" s="135">
        <v>0</v>
      </c>
      <c r="F3899" s="136"/>
      <c r="G3899" s="135">
        <v>0</v>
      </c>
      <c r="H3899" s="136"/>
    </row>
    <row r="3900" spans="1:8" x14ac:dyDescent="0.25">
      <c r="A3900" s="133" t="s">
        <v>7959</v>
      </c>
      <c r="B3900" s="134">
        <v>104881</v>
      </c>
      <c r="C3900" s="126" t="s">
        <v>7979</v>
      </c>
      <c r="D3900" s="134" t="s">
        <v>22</v>
      </c>
      <c r="E3900" s="135">
        <v>0</v>
      </c>
      <c r="F3900" s="136"/>
      <c r="G3900" s="135">
        <v>0</v>
      </c>
      <c r="H3900" s="136"/>
    </row>
    <row r="3901" spans="1:8" x14ac:dyDescent="0.25">
      <c r="A3901" s="133" t="s">
        <v>7959</v>
      </c>
      <c r="B3901" s="134">
        <v>104863</v>
      </c>
      <c r="C3901" s="126" t="s">
        <v>7980</v>
      </c>
      <c r="D3901" s="134" t="s">
        <v>22</v>
      </c>
      <c r="E3901" s="135">
        <v>0</v>
      </c>
      <c r="F3901" s="136"/>
      <c r="G3901" s="135">
        <v>0</v>
      </c>
      <c r="H3901" s="136"/>
    </row>
    <row r="3902" spans="1:8" x14ac:dyDescent="0.25">
      <c r="A3902" s="133" t="s">
        <v>7959</v>
      </c>
      <c r="B3902" s="134">
        <v>104870</v>
      </c>
      <c r="C3902" s="126" t="s">
        <v>7981</v>
      </c>
      <c r="D3902" s="134" t="s">
        <v>22</v>
      </c>
      <c r="E3902" s="135">
        <v>0</v>
      </c>
      <c r="F3902" s="136"/>
      <c r="G3902" s="135">
        <v>0</v>
      </c>
      <c r="H3902" s="136"/>
    </row>
    <row r="3903" spans="1:8" x14ac:dyDescent="0.25">
      <c r="A3903" s="133" t="s">
        <v>7959</v>
      </c>
      <c r="B3903" s="134">
        <v>104882</v>
      </c>
      <c r="C3903" s="126" t="s">
        <v>7982</v>
      </c>
      <c r="D3903" s="134" t="s">
        <v>22</v>
      </c>
      <c r="E3903" s="135">
        <v>0</v>
      </c>
      <c r="F3903" s="136"/>
      <c r="G3903" s="135">
        <v>0</v>
      </c>
      <c r="H3903" s="136"/>
    </row>
    <row r="3904" spans="1:8" x14ac:dyDescent="0.25">
      <c r="A3904" s="133" t="s">
        <v>7959</v>
      </c>
      <c r="B3904" s="134">
        <v>104864</v>
      </c>
      <c r="C3904" s="126" t="s">
        <v>7983</v>
      </c>
      <c r="D3904" s="134" t="s">
        <v>22</v>
      </c>
      <c r="E3904" s="135">
        <v>0</v>
      </c>
      <c r="F3904" s="136"/>
      <c r="G3904" s="135">
        <v>0</v>
      </c>
      <c r="H3904" s="136"/>
    </row>
    <row r="3905" spans="1:8" x14ac:dyDescent="0.25">
      <c r="A3905" s="133" t="s">
        <v>7959</v>
      </c>
      <c r="B3905" s="134">
        <v>104876</v>
      </c>
      <c r="C3905" s="126" t="s">
        <v>5891</v>
      </c>
      <c r="D3905" s="134" t="s">
        <v>33</v>
      </c>
      <c r="E3905" s="135">
        <v>23.59</v>
      </c>
      <c r="F3905" s="136">
        <v>0</v>
      </c>
      <c r="G3905" s="135">
        <v>31.76</v>
      </c>
      <c r="H3905" s="136">
        <v>0</v>
      </c>
    </row>
    <row r="3906" spans="1:8" x14ac:dyDescent="0.25">
      <c r="A3906" s="133" t="s">
        <v>7959</v>
      </c>
      <c r="B3906" s="134">
        <v>104875</v>
      </c>
      <c r="C3906" s="126" t="s">
        <v>5890</v>
      </c>
      <c r="D3906" s="134" t="s">
        <v>22</v>
      </c>
      <c r="E3906" s="135">
        <v>119.39</v>
      </c>
      <c r="F3906" s="136">
        <v>0</v>
      </c>
      <c r="G3906" s="135">
        <v>159.72999999999999</v>
      </c>
      <c r="H3906" s="136">
        <v>0</v>
      </c>
    </row>
    <row r="3907" spans="1:8" x14ac:dyDescent="0.25">
      <c r="A3907" s="133" t="s">
        <v>14222</v>
      </c>
      <c r="B3907" s="134">
        <v>105942</v>
      </c>
      <c r="C3907" s="126" t="s">
        <v>14223</v>
      </c>
      <c r="D3907" s="134" t="s">
        <v>22</v>
      </c>
      <c r="E3907" s="135">
        <v>0</v>
      </c>
      <c r="F3907" s="136"/>
      <c r="G3907" s="135">
        <v>0</v>
      </c>
      <c r="H3907" s="136"/>
    </row>
    <row r="3908" spans="1:8" x14ac:dyDescent="0.25">
      <c r="A3908" s="133" t="s">
        <v>14222</v>
      </c>
      <c r="B3908" s="134">
        <v>105943</v>
      </c>
      <c r="C3908" s="126" t="s">
        <v>14224</v>
      </c>
      <c r="D3908" s="134" t="s">
        <v>22</v>
      </c>
      <c r="E3908" s="135">
        <v>0</v>
      </c>
      <c r="F3908" s="136"/>
      <c r="G3908" s="135">
        <v>0</v>
      </c>
      <c r="H3908" s="136"/>
    </row>
    <row r="3909" spans="1:8" x14ac:dyDescent="0.25">
      <c r="A3909" s="133" t="s">
        <v>14222</v>
      </c>
      <c r="B3909" s="134">
        <v>105941</v>
      </c>
      <c r="C3909" s="126" t="s">
        <v>14225</v>
      </c>
      <c r="D3909" s="134" t="s">
        <v>144</v>
      </c>
      <c r="E3909" s="135">
        <v>0</v>
      </c>
      <c r="F3909" s="136"/>
      <c r="G3909" s="135">
        <v>0</v>
      </c>
      <c r="H3909" s="136"/>
    </row>
    <row r="3910" spans="1:8" x14ac:dyDescent="0.25">
      <c r="A3910" s="133" t="s">
        <v>14222</v>
      </c>
      <c r="B3910" s="134">
        <v>105940</v>
      </c>
      <c r="C3910" s="126" t="s">
        <v>14226</v>
      </c>
      <c r="D3910" s="134" t="s">
        <v>144</v>
      </c>
      <c r="E3910" s="135">
        <v>0</v>
      </c>
      <c r="F3910" s="136"/>
      <c r="G3910" s="135">
        <v>0</v>
      </c>
      <c r="H3910" s="136"/>
    </row>
    <row r="3911" spans="1:8" x14ac:dyDescent="0.25">
      <c r="A3911" s="133" t="s">
        <v>14222</v>
      </c>
      <c r="B3911" s="134">
        <v>105938</v>
      </c>
      <c r="C3911" s="126" t="s">
        <v>14227</v>
      </c>
      <c r="D3911" s="134" t="s">
        <v>144</v>
      </c>
      <c r="E3911" s="135">
        <v>0</v>
      </c>
      <c r="F3911" s="136"/>
      <c r="G3911" s="135">
        <v>0</v>
      </c>
      <c r="H3911" s="136"/>
    </row>
    <row r="3912" spans="1:8" x14ac:dyDescent="0.25">
      <c r="A3912" s="133" t="s">
        <v>14222</v>
      </c>
      <c r="B3912" s="134">
        <v>105939</v>
      </c>
      <c r="C3912" s="126" t="s">
        <v>14228</v>
      </c>
      <c r="D3912" s="134" t="s">
        <v>144</v>
      </c>
      <c r="E3912" s="135">
        <v>0</v>
      </c>
      <c r="F3912" s="136"/>
      <c r="G3912" s="135">
        <v>0</v>
      </c>
      <c r="H3912" s="136"/>
    </row>
    <row r="3913" spans="1:8" x14ac:dyDescent="0.25">
      <c r="A3913" s="133" t="s">
        <v>7984</v>
      </c>
      <c r="B3913" s="134">
        <v>96120</v>
      </c>
      <c r="C3913" s="126" t="s">
        <v>5343</v>
      </c>
      <c r="D3913" s="134" t="s">
        <v>22</v>
      </c>
      <c r="E3913" s="135">
        <v>3.08</v>
      </c>
      <c r="F3913" s="136">
        <v>0</v>
      </c>
      <c r="G3913" s="135">
        <v>3.56</v>
      </c>
      <c r="H3913" s="136">
        <v>0</v>
      </c>
    </row>
    <row r="3914" spans="1:8" x14ac:dyDescent="0.25">
      <c r="A3914" s="133" t="s">
        <v>7984</v>
      </c>
      <c r="B3914" s="134">
        <v>96123</v>
      </c>
      <c r="C3914" s="126" t="s">
        <v>5344</v>
      </c>
      <c r="D3914" s="134" t="s">
        <v>22</v>
      </c>
      <c r="E3914" s="135">
        <v>29</v>
      </c>
      <c r="F3914" s="136">
        <v>0</v>
      </c>
      <c r="G3914" s="135">
        <v>31.41</v>
      </c>
      <c r="H3914" s="136">
        <v>0</v>
      </c>
    </row>
    <row r="3915" spans="1:8" x14ac:dyDescent="0.25">
      <c r="A3915" s="133" t="s">
        <v>7984</v>
      </c>
      <c r="B3915" s="134">
        <v>96122</v>
      </c>
      <c r="C3915" s="126" t="s">
        <v>5337</v>
      </c>
      <c r="D3915" s="134" t="s">
        <v>22</v>
      </c>
      <c r="E3915" s="135">
        <v>44.16</v>
      </c>
      <c r="F3915" s="136">
        <v>0</v>
      </c>
      <c r="G3915" s="135">
        <v>51.36</v>
      </c>
      <c r="H3915" s="136">
        <v>0</v>
      </c>
    </row>
    <row r="3916" spans="1:8" x14ac:dyDescent="0.25">
      <c r="A3916" s="133" t="s">
        <v>7984</v>
      </c>
      <c r="B3916" s="134">
        <v>96121</v>
      </c>
      <c r="C3916" s="126" t="s">
        <v>5347</v>
      </c>
      <c r="D3916" s="134" t="s">
        <v>22</v>
      </c>
      <c r="E3916" s="135">
        <v>13.93</v>
      </c>
      <c r="F3916" s="136">
        <v>0</v>
      </c>
      <c r="G3916" s="135">
        <v>14.28</v>
      </c>
      <c r="H3916" s="136">
        <v>0</v>
      </c>
    </row>
    <row r="3917" spans="1:8" x14ac:dyDescent="0.25">
      <c r="A3917" s="133" t="s">
        <v>7984</v>
      </c>
      <c r="B3917" s="134">
        <v>99054</v>
      </c>
      <c r="C3917" s="126" t="s">
        <v>5345</v>
      </c>
      <c r="D3917" s="134" t="s">
        <v>144</v>
      </c>
      <c r="E3917" s="135">
        <v>59.58</v>
      </c>
      <c r="F3917" s="136">
        <v>0</v>
      </c>
      <c r="G3917" s="135">
        <v>72.739999999999995</v>
      </c>
      <c r="H3917" s="136">
        <v>0</v>
      </c>
    </row>
    <row r="3918" spans="1:8" x14ac:dyDescent="0.25">
      <c r="A3918" s="133" t="s">
        <v>7984</v>
      </c>
      <c r="B3918" s="134">
        <v>96110</v>
      </c>
      <c r="C3918" s="126" t="s">
        <v>5340</v>
      </c>
      <c r="D3918" s="134" t="s">
        <v>144</v>
      </c>
      <c r="E3918" s="135">
        <v>75.86</v>
      </c>
      <c r="F3918" s="136">
        <v>0</v>
      </c>
      <c r="G3918" s="135">
        <v>81.19</v>
      </c>
      <c r="H3918" s="136">
        <v>0</v>
      </c>
    </row>
    <row r="3919" spans="1:8" x14ac:dyDescent="0.25">
      <c r="A3919" s="133" t="s">
        <v>7984</v>
      </c>
      <c r="B3919" s="134">
        <v>96114</v>
      </c>
      <c r="C3919" s="126" t="s">
        <v>5342</v>
      </c>
      <c r="D3919" s="134" t="s">
        <v>144</v>
      </c>
      <c r="E3919" s="135">
        <v>76.58</v>
      </c>
      <c r="F3919" s="136">
        <v>0</v>
      </c>
      <c r="G3919" s="135">
        <v>80.489999999999995</v>
      </c>
      <c r="H3919" s="136">
        <v>0</v>
      </c>
    </row>
    <row r="3920" spans="1:8" x14ac:dyDescent="0.25">
      <c r="A3920" s="133" t="s">
        <v>7984</v>
      </c>
      <c r="B3920" s="134">
        <v>104757</v>
      </c>
      <c r="C3920" s="126" t="s">
        <v>7985</v>
      </c>
      <c r="D3920" s="134" t="s">
        <v>144</v>
      </c>
      <c r="E3920" s="135">
        <v>0</v>
      </c>
      <c r="F3920" s="136"/>
      <c r="G3920" s="135">
        <v>0</v>
      </c>
      <c r="H3920" s="136"/>
    </row>
    <row r="3921" spans="1:8" x14ac:dyDescent="0.25">
      <c r="A3921" s="133" t="s">
        <v>7984</v>
      </c>
      <c r="B3921" s="134">
        <v>104756</v>
      </c>
      <c r="C3921" s="126" t="s">
        <v>5338</v>
      </c>
      <c r="D3921" s="134" t="s">
        <v>144</v>
      </c>
      <c r="E3921" s="135">
        <v>185.83</v>
      </c>
      <c r="F3921" s="136">
        <v>0</v>
      </c>
      <c r="G3921" s="135">
        <v>213.91</v>
      </c>
      <c r="H3921" s="136">
        <v>0</v>
      </c>
    </row>
    <row r="3922" spans="1:8" x14ac:dyDescent="0.25">
      <c r="A3922" s="133" t="s">
        <v>7984</v>
      </c>
      <c r="B3922" s="134">
        <v>96112</v>
      </c>
      <c r="C3922" s="126" t="s">
        <v>6969</v>
      </c>
      <c r="D3922" s="134" t="s">
        <v>144</v>
      </c>
      <c r="E3922" s="135">
        <v>136.56</v>
      </c>
      <c r="F3922" s="136">
        <v>0</v>
      </c>
      <c r="G3922" s="135">
        <v>161.37</v>
      </c>
      <c r="H3922" s="136">
        <v>0</v>
      </c>
    </row>
    <row r="3923" spans="1:8" x14ac:dyDescent="0.25">
      <c r="A3923" s="133" t="s">
        <v>7984</v>
      </c>
      <c r="B3923" s="134">
        <v>96113</v>
      </c>
      <c r="C3923" s="126" t="s">
        <v>5341</v>
      </c>
      <c r="D3923" s="134" t="s">
        <v>144</v>
      </c>
      <c r="E3923" s="135">
        <v>47.16</v>
      </c>
      <c r="F3923" s="136">
        <v>0</v>
      </c>
      <c r="G3923" s="135">
        <v>56.33</v>
      </c>
      <c r="H3923" s="136">
        <v>0</v>
      </c>
    </row>
    <row r="3924" spans="1:8" x14ac:dyDescent="0.25">
      <c r="A3924" s="133" t="s">
        <v>7984</v>
      </c>
      <c r="B3924" s="134">
        <v>96109</v>
      </c>
      <c r="C3924" s="126" t="s">
        <v>5339</v>
      </c>
      <c r="D3924" s="134" t="s">
        <v>144</v>
      </c>
      <c r="E3924" s="135">
        <v>52.18</v>
      </c>
      <c r="F3924" s="136">
        <v>0</v>
      </c>
      <c r="G3924" s="135">
        <v>62.99</v>
      </c>
      <c r="H3924" s="136">
        <v>0</v>
      </c>
    </row>
    <row r="3925" spans="1:8" x14ac:dyDescent="0.25">
      <c r="A3925" s="133" t="s">
        <v>7984</v>
      </c>
      <c r="B3925" s="134">
        <v>96116</v>
      </c>
      <c r="C3925" s="126" t="s">
        <v>6970</v>
      </c>
      <c r="D3925" s="134" t="s">
        <v>144</v>
      </c>
      <c r="E3925" s="135">
        <v>73.05</v>
      </c>
      <c r="F3925" s="136">
        <v>0</v>
      </c>
      <c r="G3925" s="135">
        <v>70.72</v>
      </c>
      <c r="H3925" s="136">
        <v>0</v>
      </c>
    </row>
    <row r="3926" spans="1:8" x14ac:dyDescent="0.25">
      <c r="A3926" s="133" t="s">
        <v>7984</v>
      </c>
      <c r="B3926" s="134">
        <v>96111</v>
      </c>
      <c r="C3926" s="126" t="s">
        <v>5346</v>
      </c>
      <c r="D3926" s="134" t="s">
        <v>144</v>
      </c>
      <c r="E3926" s="135">
        <v>70.95</v>
      </c>
      <c r="F3926" s="136">
        <v>0</v>
      </c>
      <c r="G3926" s="135">
        <v>69.58</v>
      </c>
      <c r="H3926" s="136">
        <v>0</v>
      </c>
    </row>
    <row r="3927" spans="1:8" x14ac:dyDescent="0.25">
      <c r="A3927" s="133" t="s">
        <v>7984</v>
      </c>
      <c r="B3927" s="134">
        <v>96486</v>
      </c>
      <c r="C3927" s="126" t="s">
        <v>5349</v>
      </c>
      <c r="D3927" s="134" t="s">
        <v>144</v>
      </c>
      <c r="E3927" s="135">
        <v>85.79</v>
      </c>
      <c r="F3927" s="136">
        <v>0</v>
      </c>
      <c r="G3927" s="135">
        <v>81.569999999999993</v>
      </c>
      <c r="H3927" s="136">
        <v>0</v>
      </c>
    </row>
    <row r="3928" spans="1:8" x14ac:dyDescent="0.25">
      <c r="A3928" s="133" t="s">
        <v>7984</v>
      </c>
      <c r="B3928" s="134">
        <v>96485</v>
      </c>
      <c r="C3928" s="126" t="s">
        <v>5348</v>
      </c>
      <c r="D3928" s="134" t="s">
        <v>144</v>
      </c>
      <c r="E3928" s="135">
        <v>83.69</v>
      </c>
      <c r="F3928" s="136">
        <v>0</v>
      </c>
      <c r="G3928" s="135">
        <v>80.430000000000007</v>
      </c>
      <c r="H3928" s="136">
        <v>0</v>
      </c>
    </row>
    <row r="3929" spans="1:8" x14ac:dyDescent="0.25">
      <c r="A3929" s="133" t="s">
        <v>7984</v>
      </c>
      <c r="B3929" s="134">
        <v>97557</v>
      </c>
      <c r="C3929" s="126" t="s">
        <v>7986</v>
      </c>
      <c r="D3929" s="134" t="s">
        <v>144</v>
      </c>
      <c r="E3929" s="135">
        <v>0</v>
      </c>
      <c r="F3929" s="136"/>
      <c r="G3929" s="135">
        <v>0</v>
      </c>
      <c r="H3929" s="136"/>
    </row>
    <row r="3930" spans="1:8" x14ac:dyDescent="0.25">
      <c r="A3930" s="133" t="s">
        <v>7987</v>
      </c>
      <c r="B3930" s="134">
        <v>101807</v>
      </c>
      <c r="C3930" s="126" t="s">
        <v>1108</v>
      </c>
      <c r="D3930" s="134" t="s">
        <v>33</v>
      </c>
      <c r="E3930" s="135">
        <v>492.4</v>
      </c>
      <c r="F3930" s="136">
        <v>3.0999999999999999E-3</v>
      </c>
      <c r="G3930" s="135">
        <v>574.79</v>
      </c>
      <c r="H3930" s="136">
        <v>0</v>
      </c>
    </row>
    <row r="3931" spans="1:8" x14ac:dyDescent="0.25">
      <c r="A3931" s="133" t="s">
        <v>7987</v>
      </c>
      <c r="B3931" s="134">
        <v>101806</v>
      </c>
      <c r="C3931" s="126" t="s">
        <v>1107</v>
      </c>
      <c r="D3931" s="134" t="s">
        <v>33</v>
      </c>
      <c r="E3931" s="135">
        <v>527.23</v>
      </c>
      <c r="F3931" s="136">
        <v>2.8E-3</v>
      </c>
      <c r="G3931" s="135">
        <v>618.99</v>
      </c>
      <c r="H3931" s="136">
        <v>0</v>
      </c>
    </row>
    <row r="3932" spans="1:8" x14ac:dyDescent="0.25">
      <c r="A3932" s="133" t="s">
        <v>7987</v>
      </c>
      <c r="B3932" s="134">
        <v>101808</v>
      </c>
      <c r="C3932" s="126" t="s">
        <v>1109</v>
      </c>
      <c r="D3932" s="134" t="s">
        <v>33</v>
      </c>
      <c r="E3932" s="135">
        <v>586.44000000000005</v>
      </c>
      <c r="F3932" s="136">
        <v>1.9E-3</v>
      </c>
      <c r="G3932" s="135">
        <v>621.92999999999995</v>
      </c>
      <c r="H3932" s="136">
        <v>0</v>
      </c>
    </row>
    <row r="3933" spans="1:8" x14ac:dyDescent="0.25">
      <c r="A3933" s="133" t="s">
        <v>7987</v>
      </c>
      <c r="B3933" s="134">
        <v>98058</v>
      </c>
      <c r="C3933" s="126" t="s">
        <v>7988</v>
      </c>
      <c r="D3933" s="134" t="s">
        <v>33</v>
      </c>
      <c r="E3933" s="135">
        <v>1845.38</v>
      </c>
      <c r="F3933" s="136">
        <v>1.6999999999999999E-3</v>
      </c>
      <c r="G3933" s="135">
        <v>1947.17</v>
      </c>
      <c r="H3933" s="136">
        <v>0</v>
      </c>
    </row>
    <row r="3934" spans="1:8" x14ac:dyDescent="0.25">
      <c r="A3934" s="133" t="s">
        <v>7987</v>
      </c>
      <c r="B3934" s="134">
        <v>98059</v>
      </c>
      <c r="C3934" s="126" t="s">
        <v>7989</v>
      </c>
      <c r="D3934" s="134" t="s">
        <v>33</v>
      </c>
      <c r="E3934" s="135">
        <v>3997.89</v>
      </c>
      <c r="F3934" s="136">
        <v>1.11E-2</v>
      </c>
      <c r="G3934" s="135">
        <v>4104.37</v>
      </c>
      <c r="H3934" s="136">
        <v>0</v>
      </c>
    </row>
    <row r="3935" spans="1:8" x14ac:dyDescent="0.25">
      <c r="A3935" s="133" t="s">
        <v>7987</v>
      </c>
      <c r="B3935" s="134">
        <v>98060</v>
      </c>
      <c r="C3935" s="126" t="s">
        <v>7990</v>
      </c>
      <c r="D3935" s="134" t="s">
        <v>33</v>
      </c>
      <c r="E3935" s="135">
        <v>5562.62</v>
      </c>
      <c r="F3935" s="136">
        <v>1.2699999999999999E-2</v>
      </c>
      <c r="G3935" s="135">
        <v>5690.13</v>
      </c>
      <c r="H3935" s="136">
        <v>0</v>
      </c>
    </row>
    <row r="3936" spans="1:8" x14ac:dyDescent="0.25">
      <c r="A3936" s="133" t="s">
        <v>7987</v>
      </c>
      <c r="B3936" s="134">
        <v>98061</v>
      </c>
      <c r="C3936" s="126" t="s">
        <v>7991</v>
      </c>
      <c r="D3936" s="134" t="s">
        <v>33</v>
      </c>
      <c r="E3936" s="135">
        <v>7757.54</v>
      </c>
      <c r="F3936" s="136">
        <v>1.32E-2</v>
      </c>
      <c r="G3936" s="135">
        <v>7917.54</v>
      </c>
      <c r="H3936" s="136">
        <v>0</v>
      </c>
    </row>
    <row r="3937" spans="1:8" x14ac:dyDescent="0.25">
      <c r="A3937" s="133" t="s">
        <v>7987</v>
      </c>
      <c r="B3937" s="134">
        <v>98088</v>
      </c>
      <c r="C3937" s="126" t="s">
        <v>3111</v>
      </c>
      <c r="D3937" s="134" t="s">
        <v>33</v>
      </c>
      <c r="E3937" s="135">
        <v>3162.88</v>
      </c>
      <c r="F3937" s="136">
        <v>4.7999999999999996E-3</v>
      </c>
      <c r="G3937" s="135">
        <v>3450.18</v>
      </c>
      <c r="H3937" s="136">
        <v>0</v>
      </c>
    </row>
    <row r="3938" spans="1:8" x14ac:dyDescent="0.25">
      <c r="A3938" s="133" t="s">
        <v>7987</v>
      </c>
      <c r="B3938" s="134">
        <v>98089</v>
      </c>
      <c r="C3938" s="126" t="s">
        <v>3112</v>
      </c>
      <c r="D3938" s="134" t="s">
        <v>33</v>
      </c>
      <c r="E3938" s="135">
        <v>4986.2</v>
      </c>
      <c r="F3938" s="136">
        <v>5.3E-3</v>
      </c>
      <c r="G3938" s="135">
        <v>5454.24</v>
      </c>
      <c r="H3938" s="136">
        <v>0</v>
      </c>
    </row>
    <row r="3939" spans="1:8" x14ac:dyDescent="0.25">
      <c r="A3939" s="133" t="s">
        <v>7987</v>
      </c>
      <c r="B3939" s="134">
        <v>98090</v>
      </c>
      <c r="C3939" s="126" t="s">
        <v>3113</v>
      </c>
      <c r="D3939" s="134" t="s">
        <v>33</v>
      </c>
      <c r="E3939" s="135">
        <v>7815.22</v>
      </c>
      <c r="F3939" s="136">
        <v>5.7999999999999996E-3</v>
      </c>
      <c r="G3939" s="135">
        <v>8561.2000000000007</v>
      </c>
      <c r="H3939" s="136">
        <v>0</v>
      </c>
    </row>
    <row r="3940" spans="1:8" x14ac:dyDescent="0.25">
      <c r="A3940" s="133" t="s">
        <v>7987</v>
      </c>
      <c r="B3940" s="134">
        <v>98091</v>
      </c>
      <c r="C3940" s="126" t="s">
        <v>3114</v>
      </c>
      <c r="D3940" s="134" t="s">
        <v>33</v>
      </c>
      <c r="E3940" s="135">
        <v>10200.48</v>
      </c>
      <c r="F3940" s="136">
        <v>5.8999999999999999E-3</v>
      </c>
      <c r="G3940" s="135">
        <v>11178.84</v>
      </c>
      <c r="H3940" s="136">
        <v>0</v>
      </c>
    </row>
    <row r="3941" spans="1:8" x14ac:dyDescent="0.25">
      <c r="A3941" s="133" t="s">
        <v>7987</v>
      </c>
      <c r="B3941" s="134">
        <v>98092</v>
      </c>
      <c r="C3941" s="126" t="s">
        <v>3115</v>
      </c>
      <c r="D3941" s="134" t="s">
        <v>33</v>
      </c>
      <c r="E3941" s="135">
        <v>11835.62</v>
      </c>
      <c r="F3941" s="136">
        <v>6.1000000000000004E-3</v>
      </c>
      <c r="G3941" s="135">
        <v>12977.59</v>
      </c>
      <c r="H3941" s="136">
        <v>0</v>
      </c>
    </row>
    <row r="3942" spans="1:8" x14ac:dyDescent="0.25">
      <c r="A3942" s="133" t="s">
        <v>7987</v>
      </c>
      <c r="B3942" s="134">
        <v>98093</v>
      </c>
      <c r="C3942" s="126" t="s">
        <v>3116</v>
      </c>
      <c r="D3942" s="134" t="s">
        <v>33</v>
      </c>
      <c r="E3942" s="135">
        <v>13965.19</v>
      </c>
      <c r="F3942" s="136">
        <v>6.1999999999999998E-3</v>
      </c>
      <c r="G3942" s="135">
        <v>15315.38</v>
      </c>
      <c r="H3942" s="136">
        <v>0</v>
      </c>
    </row>
    <row r="3943" spans="1:8" x14ac:dyDescent="0.25">
      <c r="A3943" s="133" t="s">
        <v>7987</v>
      </c>
      <c r="B3943" s="134">
        <v>98072</v>
      </c>
      <c r="C3943" s="126" t="s">
        <v>3095</v>
      </c>
      <c r="D3943" s="134" t="s">
        <v>33</v>
      </c>
      <c r="E3943" s="135">
        <v>3758.69</v>
      </c>
      <c r="F3943" s="136">
        <v>4.0000000000000001E-3</v>
      </c>
      <c r="G3943" s="135">
        <v>4146.57</v>
      </c>
      <c r="H3943" s="136">
        <v>0</v>
      </c>
    </row>
    <row r="3944" spans="1:8" x14ac:dyDescent="0.25">
      <c r="A3944" s="133" t="s">
        <v>7987</v>
      </c>
      <c r="B3944" s="134">
        <v>98073</v>
      </c>
      <c r="C3944" s="126" t="s">
        <v>3096</v>
      </c>
      <c r="D3944" s="134" t="s">
        <v>33</v>
      </c>
      <c r="E3944" s="135">
        <v>5901.94</v>
      </c>
      <c r="F3944" s="136">
        <v>4.4999999999999997E-3</v>
      </c>
      <c r="G3944" s="135">
        <v>6516.54</v>
      </c>
      <c r="H3944" s="136">
        <v>0</v>
      </c>
    </row>
    <row r="3945" spans="1:8" x14ac:dyDescent="0.25">
      <c r="A3945" s="133" t="s">
        <v>7987</v>
      </c>
      <c r="B3945" s="134">
        <v>98074</v>
      </c>
      <c r="C3945" s="126" t="s">
        <v>3097</v>
      </c>
      <c r="D3945" s="134" t="s">
        <v>33</v>
      </c>
      <c r="E3945" s="135">
        <v>9195.11</v>
      </c>
      <c r="F3945" s="136">
        <v>4.8999999999999998E-3</v>
      </c>
      <c r="G3945" s="135">
        <v>10155.73</v>
      </c>
      <c r="H3945" s="136">
        <v>0</v>
      </c>
    </row>
    <row r="3946" spans="1:8" x14ac:dyDescent="0.25">
      <c r="A3946" s="133" t="s">
        <v>7987</v>
      </c>
      <c r="B3946" s="134">
        <v>98075</v>
      </c>
      <c r="C3946" s="126" t="s">
        <v>3098</v>
      </c>
      <c r="D3946" s="134" t="s">
        <v>33</v>
      </c>
      <c r="E3946" s="135">
        <v>11972.65</v>
      </c>
      <c r="F3946" s="136">
        <v>5.0000000000000001E-3</v>
      </c>
      <c r="G3946" s="135">
        <v>13222.77</v>
      </c>
      <c r="H3946" s="136">
        <v>0</v>
      </c>
    </row>
    <row r="3947" spans="1:8" x14ac:dyDescent="0.25">
      <c r="A3947" s="133" t="s">
        <v>7987</v>
      </c>
      <c r="B3947" s="134">
        <v>98076</v>
      </c>
      <c r="C3947" s="126" t="s">
        <v>3099</v>
      </c>
      <c r="D3947" s="134" t="s">
        <v>33</v>
      </c>
      <c r="E3947" s="135">
        <v>13816.67</v>
      </c>
      <c r="F3947" s="136">
        <v>5.1999999999999998E-3</v>
      </c>
      <c r="G3947" s="135">
        <v>15261.92</v>
      </c>
      <c r="H3947" s="136">
        <v>0</v>
      </c>
    </row>
    <row r="3948" spans="1:8" x14ac:dyDescent="0.25">
      <c r="A3948" s="133" t="s">
        <v>7987</v>
      </c>
      <c r="B3948" s="134">
        <v>98077</v>
      </c>
      <c r="C3948" s="126" t="s">
        <v>3100</v>
      </c>
      <c r="D3948" s="134" t="s">
        <v>33</v>
      </c>
      <c r="E3948" s="135">
        <v>16277.44</v>
      </c>
      <c r="F3948" s="136">
        <v>5.3E-3</v>
      </c>
      <c r="G3948" s="135">
        <v>17979.43</v>
      </c>
      <c r="H3948" s="136">
        <v>0</v>
      </c>
    </row>
    <row r="3949" spans="1:8" x14ac:dyDescent="0.25">
      <c r="A3949" s="133" t="s">
        <v>7987</v>
      </c>
      <c r="B3949" s="134">
        <v>98062</v>
      </c>
      <c r="C3949" s="126" t="s">
        <v>7992</v>
      </c>
      <c r="D3949" s="134" t="s">
        <v>33</v>
      </c>
      <c r="E3949" s="135">
        <v>3260.82</v>
      </c>
      <c r="F3949" s="136">
        <v>9.2999999999999992E-3</v>
      </c>
      <c r="G3949" s="135">
        <v>3381.52</v>
      </c>
      <c r="H3949" s="136">
        <v>0</v>
      </c>
    </row>
    <row r="3950" spans="1:8" x14ac:dyDescent="0.25">
      <c r="A3950" s="133" t="s">
        <v>7987</v>
      </c>
      <c r="B3950" s="134">
        <v>98063</v>
      </c>
      <c r="C3950" s="126" t="s">
        <v>7993</v>
      </c>
      <c r="D3950" s="134" t="s">
        <v>33</v>
      </c>
      <c r="E3950" s="135">
        <v>4986</v>
      </c>
      <c r="F3950" s="136">
        <v>9.5999999999999992E-3</v>
      </c>
      <c r="G3950" s="135">
        <v>5164.88</v>
      </c>
      <c r="H3950" s="136">
        <v>0</v>
      </c>
    </row>
    <row r="3951" spans="1:8" x14ac:dyDescent="0.25">
      <c r="A3951" s="133" t="s">
        <v>7987</v>
      </c>
      <c r="B3951" s="134">
        <v>98064</v>
      </c>
      <c r="C3951" s="126" t="s">
        <v>7994</v>
      </c>
      <c r="D3951" s="134" t="s">
        <v>33</v>
      </c>
      <c r="E3951" s="135">
        <v>5791.19</v>
      </c>
      <c r="F3951" s="136">
        <v>8.3000000000000001E-3</v>
      </c>
      <c r="G3951" s="135">
        <v>6002.83</v>
      </c>
      <c r="H3951" s="136">
        <v>0</v>
      </c>
    </row>
    <row r="3952" spans="1:8" x14ac:dyDescent="0.25">
      <c r="A3952" s="133" t="s">
        <v>7987</v>
      </c>
      <c r="B3952" s="134">
        <v>98065</v>
      </c>
      <c r="C3952" s="126" t="s">
        <v>7995</v>
      </c>
      <c r="D3952" s="134" t="s">
        <v>33</v>
      </c>
      <c r="E3952" s="135">
        <v>8056.22</v>
      </c>
      <c r="F3952" s="136">
        <v>8.6E-3</v>
      </c>
      <c r="G3952" s="135">
        <v>8333.98</v>
      </c>
      <c r="H3952" s="136">
        <v>0</v>
      </c>
    </row>
    <row r="3953" spans="1:8" x14ac:dyDescent="0.25">
      <c r="A3953" s="133" t="s">
        <v>7987</v>
      </c>
      <c r="B3953" s="134">
        <v>98094</v>
      </c>
      <c r="C3953" s="126" t="s">
        <v>3117</v>
      </c>
      <c r="D3953" s="134" t="s">
        <v>33</v>
      </c>
      <c r="E3953" s="135">
        <v>2695.91</v>
      </c>
      <c r="F3953" s="136">
        <v>1.6000000000000001E-3</v>
      </c>
      <c r="G3953" s="135">
        <v>2904.61</v>
      </c>
      <c r="H3953" s="136">
        <v>0</v>
      </c>
    </row>
    <row r="3954" spans="1:8" x14ac:dyDescent="0.25">
      <c r="A3954" s="133" t="s">
        <v>7987</v>
      </c>
      <c r="B3954" s="134">
        <v>98099</v>
      </c>
      <c r="C3954" s="126" t="s">
        <v>3118</v>
      </c>
      <c r="D3954" s="134" t="s">
        <v>33</v>
      </c>
      <c r="E3954" s="135">
        <v>4596.8599999999997</v>
      </c>
      <c r="F3954" s="136">
        <v>2.0999999999999999E-3</v>
      </c>
      <c r="G3954" s="135">
        <v>4963.67</v>
      </c>
      <c r="H3954" s="136">
        <v>0</v>
      </c>
    </row>
    <row r="3955" spans="1:8" x14ac:dyDescent="0.25">
      <c r="A3955" s="133" t="s">
        <v>7987</v>
      </c>
      <c r="B3955" s="134">
        <v>98100</v>
      </c>
      <c r="C3955" s="126" t="s">
        <v>3119</v>
      </c>
      <c r="D3955" s="134" t="s">
        <v>33</v>
      </c>
      <c r="E3955" s="135">
        <v>5995.94</v>
      </c>
      <c r="F3955" s="136">
        <v>2.5000000000000001E-3</v>
      </c>
      <c r="G3955" s="135">
        <v>6494.16</v>
      </c>
      <c r="H3955" s="136">
        <v>0</v>
      </c>
    </row>
    <row r="3956" spans="1:8" x14ac:dyDescent="0.25">
      <c r="A3956" s="133" t="s">
        <v>7987</v>
      </c>
      <c r="B3956" s="134">
        <v>98101</v>
      </c>
      <c r="C3956" s="126" t="s">
        <v>3120</v>
      </c>
      <c r="D3956" s="134" t="s">
        <v>33</v>
      </c>
      <c r="E3956" s="135">
        <v>8844.9500000000007</v>
      </c>
      <c r="F3956" s="136">
        <v>2.8E-3</v>
      </c>
      <c r="G3956" s="135">
        <v>9600.4</v>
      </c>
      <c r="H3956" s="136">
        <v>0</v>
      </c>
    </row>
    <row r="3957" spans="1:8" x14ac:dyDescent="0.25">
      <c r="A3957" s="133" t="s">
        <v>7987</v>
      </c>
      <c r="B3957" s="134">
        <v>98078</v>
      </c>
      <c r="C3957" s="126" t="s">
        <v>3101</v>
      </c>
      <c r="D3957" s="134" t="s">
        <v>33</v>
      </c>
      <c r="E3957" s="135">
        <v>4143.99</v>
      </c>
      <c r="F3957" s="136">
        <v>1.1000000000000001E-3</v>
      </c>
      <c r="G3957" s="135">
        <v>4487.26</v>
      </c>
      <c r="H3957" s="136">
        <v>0</v>
      </c>
    </row>
    <row r="3958" spans="1:8" x14ac:dyDescent="0.25">
      <c r="A3958" s="133" t="s">
        <v>7987</v>
      </c>
      <c r="B3958" s="134">
        <v>98079</v>
      </c>
      <c r="C3958" s="126" t="s">
        <v>3102</v>
      </c>
      <c r="D3958" s="134" t="s">
        <v>33</v>
      </c>
      <c r="E3958" s="135">
        <v>7259.77</v>
      </c>
      <c r="F3958" s="136">
        <v>1.2999999999999999E-3</v>
      </c>
      <c r="G3958" s="135">
        <v>7864.79</v>
      </c>
      <c r="H3958" s="136">
        <v>0</v>
      </c>
    </row>
    <row r="3959" spans="1:8" x14ac:dyDescent="0.25">
      <c r="A3959" s="133" t="s">
        <v>7987</v>
      </c>
      <c r="B3959" s="134">
        <v>98080</v>
      </c>
      <c r="C3959" s="126" t="s">
        <v>3103</v>
      </c>
      <c r="D3959" s="134" t="s">
        <v>33</v>
      </c>
      <c r="E3959" s="135">
        <v>9333.7999999999993</v>
      </c>
      <c r="F3959" s="136">
        <v>1.6000000000000001E-3</v>
      </c>
      <c r="G3959" s="135">
        <v>10127.879999999999</v>
      </c>
      <c r="H3959" s="136">
        <v>0</v>
      </c>
    </row>
    <row r="3960" spans="1:8" x14ac:dyDescent="0.25">
      <c r="A3960" s="133" t="s">
        <v>7987</v>
      </c>
      <c r="B3960" s="134">
        <v>98081</v>
      </c>
      <c r="C3960" s="126" t="s">
        <v>3104</v>
      </c>
      <c r="D3960" s="134" t="s">
        <v>33</v>
      </c>
      <c r="E3960" s="135">
        <v>13826.69</v>
      </c>
      <c r="F3960" s="136">
        <v>1.8E-3</v>
      </c>
      <c r="G3960" s="135">
        <v>15015.63</v>
      </c>
      <c r="H3960" s="136">
        <v>0</v>
      </c>
    </row>
    <row r="3961" spans="1:8" x14ac:dyDescent="0.25">
      <c r="A3961" s="133" t="s">
        <v>7987</v>
      </c>
      <c r="B3961" s="134">
        <v>98052</v>
      </c>
      <c r="C3961" s="126" t="s">
        <v>7996</v>
      </c>
      <c r="D3961" s="134" t="s">
        <v>33</v>
      </c>
      <c r="E3961" s="135">
        <v>2197.16</v>
      </c>
      <c r="F3961" s="136">
        <v>1E-3</v>
      </c>
      <c r="G3961" s="135">
        <v>2323.3200000000002</v>
      </c>
      <c r="H3961" s="136">
        <v>0</v>
      </c>
    </row>
    <row r="3962" spans="1:8" x14ac:dyDescent="0.25">
      <c r="A3962" s="133" t="s">
        <v>7987</v>
      </c>
      <c r="B3962" s="134">
        <v>98053</v>
      </c>
      <c r="C3962" s="126" t="s">
        <v>7997</v>
      </c>
      <c r="D3962" s="134" t="s">
        <v>33</v>
      </c>
      <c r="E3962" s="135">
        <v>3026.19</v>
      </c>
      <c r="F3962" s="136">
        <v>1.1000000000000001E-3</v>
      </c>
      <c r="G3962" s="135">
        <v>3192.01</v>
      </c>
      <c r="H3962" s="136">
        <v>0</v>
      </c>
    </row>
    <row r="3963" spans="1:8" x14ac:dyDescent="0.25">
      <c r="A3963" s="133" t="s">
        <v>7987</v>
      </c>
      <c r="B3963" s="134">
        <v>98054</v>
      </c>
      <c r="C3963" s="126" t="s">
        <v>7998</v>
      </c>
      <c r="D3963" s="134" t="s">
        <v>33</v>
      </c>
      <c r="E3963" s="135">
        <v>4959.62</v>
      </c>
      <c r="F3963" s="136">
        <v>6.1999999999999998E-3</v>
      </c>
      <c r="G3963" s="135">
        <v>5152.04</v>
      </c>
      <c r="H3963" s="136">
        <v>0</v>
      </c>
    </row>
    <row r="3964" spans="1:8" x14ac:dyDescent="0.25">
      <c r="A3964" s="133" t="s">
        <v>7987</v>
      </c>
      <c r="B3964" s="134">
        <v>98055</v>
      </c>
      <c r="C3964" s="126" t="s">
        <v>7999</v>
      </c>
      <c r="D3964" s="134" t="s">
        <v>33</v>
      </c>
      <c r="E3964" s="135">
        <v>6736.19</v>
      </c>
      <c r="F3964" s="136">
        <v>7.1999999999999998E-3</v>
      </c>
      <c r="G3964" s="135">
        <v>6984.36</v>
      </c>
      <c r="H3964" s="136">
        <v>0</v>
      </c>
    </row>
    <row r="3965" spans="1:8" x14ac:dyDescent="0.25">
      <c r="A3965" s="133" t="s">
        <v>7987</v>
      </c>
      <c r="B3965" s="134">
        <v>98056</v>
      </c>
      <c r="C3965" s="126" t="s">
        <v>8000</v>
      </c>
      <c r="D3965" s="134" t="s">
        <v>33</v>
      </c>
      <c r="E3965" s="135">
        <v>7890.47</v>
      </c>
      <c r="F3965" s="136">
        <v>6.1000000000000004E-3</v>
      </c>
      <c r="G3965" s="135">
        <v>8185.23</v>
      </c>
      <c r="H3965" s="136">
        <v>0</v>
      </c>
    </row>
    <row r="3966" spans="1:8" x14ac:dyDescent="0.25">
      <c r="A3966" s="133" t="s">
        <v>7987</v>
      </c>
      <c r="B3966" s="134">
        <v>98057</v>
      </c>
      <c r="C3966" s="126" t="s">
        <v>8001</v>
      </c>
      <c r="D3966" s="134" t="s">
        <v>33</v>
      </c>
      <c r="E3966" s="135">
        <v>9372.01</v>
      </c>
      <c r="F3966" s="136">
        <v>7.4999999999999997E-3</v>
      </c>
      <c r="G3966" s="135">
        <v>9700.1</v>
      </c>
      <c r="H3966" s="136">
        <v>0</v>
      </c>
    </row>
    <row r="3967" spans="1:8" x14ac:dyDescent="0.25">
      <c r="A3967" s="133" t="s">
        <v>7987</v>
      </c>
      <c r="B3967" s="134">
        <v>98082</v>
      </c>
      <c r="C3967" s="126" t="s">
        <v>3105</v>
      </c>
      <c r="D3967" s="134" t="s">
        <v>33</v>
      </c>
      <c r="E3967" s="135">
        <v>3658.77</v>
      </c>
      <c r="F3967" s="136">
        <v>5.1999999999999998E-3</v>
      </c>
      <c r="G3967" s="135">
        <v>4002.47</v>
      </c>
      <c r="H3967" s="136">
        <v>0</v>
      </c>
    </row>
    <row r="3968" spans="1:8" x14ac:dyDescent="0.25">
      <c r="A3968" s="133" t="s">
        <v>7987</v>
      </c>
      <c r="B3968" s="134">
        <v>98083</v>
      </c>
      <c r="C3968" s="126" t="s">
        <v>3106</v>
      </c>
      <c r="D3968" s="134" t="s">
        <v>33</v>
      </c>
      <c r="E3968" s="135">
        <v>4824.6400000000003</v>
      </c>
      <c r="F3968" s="136">
        <v>5.1000000000000004E-3</v>
      </c>
      <c r="G3968" s="135">
        <v>5286.51</v>
      </c>
      <c r="H3968" s="136">
        <v>0</v>
      </c>
    </row>
    <row r="3969" spans="1:8" x14ac:dyDescent="0.25">
      <c r="A3969" s="133" t="s">
        <v>7987</v>
      </c>
      <c r="B3969" s="134">
        <v>98084</v>
      </c>
      <c r="C3969" s="126" t="s">
        <v>3107</v>
      </c>
      <c r="D3969" s="134" t="s">
        <v>33</v>
      </c>
      <c r="E3969" s="135">
        <v>6760.75</v>
      </c>
      <c r="F3969" s="136">
        <v>5.1000000000000004E-3</v>
      </c>
      <c r="G3969" s="135">
        <v>7422.26</v>
      </c>
      <c r="H3969" s="136">
        <v>0</v>
      </c>
    </row>
    <row r="3970" spans="1:8" x14ac:dyDescent="0.25">
      <c r="A3970" s="133" t="s">
        <v>7987</v>
      </c>
      <c r="B3970" s="134">
        <v>98085</v>
      </c>
      <c r="C3970" s="126" t="s">
        <v>3108</v>
      </c>
      <c r="D3970" s="134" t="s">
        <v>33</v>
      </c>
      <c r="E3970" s="135">
        <v>9147.8799999999992</v>
      </c>
      <c r="F3970" s="136">
        <v>5.4999999999999997E-3</v>
      </c>
      <c r="G3970" s="135">
        <v>10066.219999999999</v>
      </c>
      <c r="H3970" s="136">
        <v>0</v>
      </c>
    </row>
    <row r="3971" spans="1:8" x14ac:dyDescent="0.25">
      <c r="A3971" s="133" t="s">
        <v>7987</v>
      </c>
      <c r="B3971" s="134">
        <v>98087</v>
      </c>
      <c r="C3971" s="126" t="s">
        <v>3110</v>
      </c>
      <c r="D3971" s="134" t="s">
        <v>33</v>
      </c>
      <c r="E3971" s="135">
        <v>11058.77</v>
      </c>
      <c r="F3971" s="136">
        <v>4.7000000000000002E-3</v>
      </c>
      <c r="G3971" s="135">
        <v>12154.98</v>
      </c>
      <c r="H3971" s="136">
        <v>0</v>
      </c>
    </row>
    <row r="3972" spans="1:8" x14ac:dyDescent="0.25">
      <c r="A3972" s="133" t="s">
        <v>7987</v>
      </c>
      <c r="B3972" s="134">
        <v>98086</v>
      </c>
      <c r="C3972" s="126" t="s">
        <v>3109</v>
      </c>
      <c r="D3972" s="134" t="s">
        <v>33</v>
      </c>
      <c r="E3972" s="135">
        <v>10336.719999999999</v>
      </c>
      <c r="F3972" s="136">
        <v>5.3E-3</v>
      </c>
      <c r="G3972" s="135">
        <v>11372.71</v>
      </c>
      <c r="H3972" s="136">
        <v>0</v>
      </c>
    </row>
    <row r="3973" spans="1:8" x14ac:dyDescent="0.25">
      <c r="A3973" s="133" t="s">
        <v>7987</v>
      </c>
      <c r="B3973" s="134">
        <v>98066</v>
      </c>
      <c r="C3973" s="126" t="s">
        <v>3089</v>
      </c>
      <c r="D3973" s="134" t="s">
        <v>33</v>
      </c>
      <c r="E3973" s="135">
        <v>4471.8500000000004</v>
      </c>
      <c r="F3973" s="136">
        <v>4.1999999999999997E-3</v>
      </c>
      <c r="G3973" s="135">
        <v>4915.28</v>
      </c>
      <c r="H3973" s="136">
        <v>0</v>
      </c>
    </row>
    <row r="3974" spans="1:8" x14ac:dyDescent="0.25">
      <c r="A3974" s="133" t="s">
        <v>7987</v>
      </c>
      <c r="B3974" s="134">
        <v>98067</v>
      </c>
      <c r="C3974" s="126" t="s">
        <v>3090</v>
      </c>
      <c r="D3974" s="134" t="s">
        <v>33</v>
      </c>
      <c r="E3974" s="135">
        <v>5960.99</v>
      </c>
      <c r="F3974" s="136">
        <v>4.1000000000000003E-3</v>
      </c>
      <c r="G3974" s="135">
        <v>6554.64</v>
      </c>
      <c r="H3974" s="136">
        <v>0</v>
      </c>
    </row>
    <row r="3975" spans="1:8" x14ac:dyDescent="0.25">
      <c r="A3975" s="133" t="s">
        <v>7987</v>
      </c>
      <c r="B3975" s="134">
        <v>98068</v>
      </c>
      <c r="C3975" s="126" t="s">
        <v>3091</v>
      </c>
      <c r="D3975" s="134" t="s">
        <v>33</v>
      </c>
      <c r="E3975" s="135">
        <v>8420.7000000000007</v>
      </c>
      <c r="F3975" s="136">
        <v>4.1000000000000003E-3</v>
      </c>
      <c r="G3975" s="135">
        <v>9265.7099999999991</v>
      </c>
      <c r="H3975" s="136">
        <v>0</v>
      </c>
    </row>
    <row r="3976" spans="1:8" x14ac:dyDescent="0.25">
      <c r="A3976" s="133" t="s">
        <v>7987</v>
      </c>
      <c r="B3976" s="134">
        <v>98069</v>
      </c>
      <c r="C3976" s="126" t="s">
        <v>3092</v>
      </c>
      <c r="D3976" s="134" t="s">
        <v>33</v>
      </c>
      <c r="E3976" s="135">
        <v>11324.47</v>
      </c>
      <c r="F3976" s="136">
        <v>4.4999999999999997E-3</v>
      </c>
      <c r="G3976" s="135">
        <v>12480.27</v>
      </c>
      <c r="H3976" s="136">
        <v>0</v>
      </c>
    </row>
    <row r="3977" spans="1:8" x14ac:dyDescent="0.25">
      <c r="A3977" s="133" t="s">
        <v>7987</v>
      </c>
      <c r="B3977" s="134">
        <v>98071</v>
      </c>
      <c r="C3977" s="126" t="s">
        <v>3094</v>
      </c>
      <c r="D3977" s="134" t="s">
        <v>33</v>
      </c>
      <c r="E3977" s="135">
        <v>14113.15</v>
      </c>
      <c r="F3977" s="136">
        <v>3.7000000000000002E-3</v>
      </c>
      <c r="G3977" s="135">
        <v>15521.63</v>
      </c>
      <c r="H3977" s="136">
        <v>0</v>
      </c>
    </row>
    <row r="3978" spans="1:8" x14ac:dyDescent="0.25">
      <c r="A3978" s="133" t="s">
        <v>7987</v>
      </c>
      <c r="B3978" s="134">
        <v>98070</v>
      </c>
      <c r="C3978" s="126" t="s">
        <v>3093</v>
      </c>
      <c r="D3978" s="134" t="s">
        <v>33</v>
      </c>
      <c r="E3978" s="135">
        <v>12937.61</v>
      </c>
      <c r="F3978" s="136">
        <v>4.1999999999999997E-3</v>
      </c>
      <c r="G3978" s="135">
        <v>14249.55</v>
      </c>
      <c r="H3978" s="136">
        <v>0</v>
      </c>
    </row>
    <row r="3979" spans="1:8" x14ac:dyDescent="0.25">
      <c r="A3979" s="133" t="s">
        <v>8002</v>
      </c>
      <c r="B3979" s="134">
        <v>104915</v>
      </c>
      <c r="C3979" s="126" t="s">
        <v>5963</v>
      </c>
      <c r="D3979" s="134" t="s">
        <v>950</v>
      </c>
      <c r="E3979" s="135">
        <v>10.15</v>
      </c>
      <c r="F3979" s="136">
        <v>1E-3</v>
      </c>
      <c r="G3979" s="135">
        <v>9.14</v>
      </c>
      <c r="H3979" s="136">
        <v>0</v>
      </c>
    </row>
    <row r="3980" spans="1:8" x14ac:dyDescent="0.25">
      <c r="A3980" s="133" t="s">
        <v>8002</v>
      </c>
      <c r="B3980" s="134">
        <v>96546</v>
      </c>
      <c r="C3980" s="126" t="s">
        <v>5962</v>
      </c>
      <c r="D3980" s="134" t="s">
        <v>950</v>
      </c>
      <c r="E3980" s="135">
        <v>13.72</v>
      </c>
      <c r="F3980" s="136">
        <v>7.3000000000000001E-3</v>
      </c>
      <c r="G3980" s="135">
        <v>14.31</v>
      </c>
      <c r="H3980" s="136">
        <v>0</v>
      </c>
    </row>
    <row r="3981" spans="1:8" x14ac:dyDescent="0.25">
      <c r="A3981" s="133" t="s">
        <v>8002</v>
      </c>
      <c r="B3981" s="134">
        <v>96544</v>
      </c>
      <c r="C3981" s="126" t="s">
        <v>5960</v>
      </c>
      <c r="D3981" s="134" t="s">
        <v>950</v>
      </c>
      <c r="E3981" s="135">
        <v>17.309999999999999</v>
      </c>
      <c r="F3981" s="136">
        <v>1.04E-2</v>
      </c>
      <c r="G3981" s="135">
        <v>19.27</v>
      </c>
      <c r="H3981" s="136">
        <v>0</v>
      </c>
    </row>
    <row r="3982" spans="1:8" x14ac:dyDescent="0.25">
      <c r="A3982" s="133" t="s">
        <v>8002</v>
      </c>
      <c r="B3982" s="134">
        <v>96545</v>
      </c>
      <c r="C3982" s="126" t="s">
        <v>5961</v>
      </c>
      <c r="D3982" s="134" t="s">
        <v>950</v>
      </c>
      <c r="E3982" s="135">
        <v>15.67</v>
      </c>
      <c r="F3982" s="136">
        <v>8.3000000000000001E-3</v>
      </c>
      <c r="G3982" s="135">
        <v>16.73</v>
      </c>
      <c r="H3982" s="136">
        <v>0</v>
      </c>
    </row>
    <row r="3983" spans="1:8" x14ac:dyDescent="0.25">
      <c r="A3983" s="133" t="s">
        <v>8002</v>
      </c>
      <c r="B3983" s="134">
        <v>96543</v>
      </c>
      <c r="C3983" s="126" t="s">
        <v>5949</v>
      </c>
      <c r="D3983" s="134" t="s">
        <v>950</v>
      </c>
      <c r="E3983" s="135">
        <v>19.13</v>
      </c>
      <c r="F3983" s="136">
        <v>1.3100000000000001E-2</v>
      </c>
      <c r="G3983" s="135">
        <v>22.34</v>
      </c>
      <c r="H3983" s="136">
        <v>0</v>
      </c>
    </row>
    <row r="3984" spans="1:8" x14ac:dyDescent="0.25">
      <c r="A3984" s="133" t="s">
        <v>8002</v>
      </c>
      <c r="B3984" s="134">
        <v>104922</v>
      </c>
      <c r="C3984" s="126" t="s">
        <v>5969</v>
      </c>
      <c r="D3984" s="134" t="s">
        <v>950</v>
      </c>
      <c r="E3984" s="135">
        <v>11.09</v>
      </c>
      <c r="F3984" s="136">
        <v>3.5999999999999999E-3</v>
      </c>
      <c r="G3984" s="135">
        <v>10.46</v>
      </c>
      <c r="H3984" s="136">
        <v>0</v>
      </c>
    </row>
    <row r="3985" spans="1:8" x14ac:dyDescent="0.25">
      <c r="A3985" s="133" t="s">
        <v>8002</v>
      </c>
      <c r="B3985" s="134">
        <v>104920</v>
      </c>
      <c r="C3985" s="126" t="s">
        <v>5967</v>
      </c>
      <c r="D3985" s="134" t="s">
        <v>950</v>
      </c>
      <c r="E3985" s="135">
        <v>10.64</v>
      </c>
      <c r="F3985" s="136">
        <v>5.5999999999999999E-3</v>
      </c>
      <c r="G3985" s="135">
        <v>10.59</v>
      </c>
      <c r="H3985" s="136">
        <v>0</v>
      </c>
    </row>
    <row r="3986" spans="1:8" x14ac:dyDescent="0.25">
      <c r="A3986" s="133" t="s">
        <v>8002</v>
      </c>
      <c r="B3986" s="134">
        <v>104921</v>
      </c>
      <c r="C3986" s="126" t="s">
        <v>5968</v>
      </c>
      <c r="D3986" s="134" t="s">
        <v>950</v>
      </c>
      <c r="E3986" s="135">
        <v>10.050000000000001</v>
      </c>
      <c r="F3986" s="136">
        <v>5.0000000000000001E-3</v>
      </c>
      <c r="G3986" s="135">
        <v>9.75</v>
      </c>
      <c r="H3986" s="136">
        <v>0</v>
      </c>
    </row>
    <row r="3987" spans="1:8" x14ac:dyDescent="0.25">
      <c r="A3987" s="133" t="s">
        <v>8002</v>
      </c>
      <c r="B3987" s="134">
        <v>104919</v>
      </c>
      <c r="C3987" s="126" t="s">
        <v>5966</v>
      </c>
      <c r="D3987" s="134" t="s">
        <v>950</v>
      </c>
      <c r="E3987" s="135">
        <v>12.53</v>
      </c>
      <c r="F3987" s="136">
        <v>6.4000000000000003E-3</v>
      </c>
      <c r="G3987" s="135">
        <v>12.63</v>
      </c>
      <c r="H3987" s="136">
        <v>0</v>
      </c>
    </row>
    <row r="3988" spans="1:8" x14ac:dyDescent="0.25">
      <c r="A3988" s="133" t="s">
        <v>8002</v>
      </c>
      <c r="B3988" s="134">
        <v>104917</v>
      </c>
      <c r="C3988" s="126" t="s">
        <v>5964</v>
      </c>
      <c r="D3988" s="134" t="s">
        <v>950</v>
      </c>
      <c r="E3988" s="135">
        <v>15.07</v>
      </c>
      <c r="F3988" s="136">
        <v>9.2999999999999992E-3</v>
      </c>
      <c r="G3988" s="135">
        <v>16.100000000000001</v>
      </c>
      <c r="H3988" s="136">
        <v>0</v>
      </c>
    </row>
    <row r="3989" spans="1:8" x14ac:dyDescent="0.25">
      <c r="A3989" s="133" t="s">
        <v>8002</v>
      </c>
      <c r="B3989" s="134">
        <v>104918</v>
      </c>
      <c r="C3989" s="126" t="s">
        <v>5965</v>
      </c>
      <c r="D3989" s="134" t="s">
        <v>950</v>
      </c>
      <c r="E3989" s="135">
        <v>14.03</v>
      </c>
      <c r="F3989" s="136">
        <v>7.7999999999999996E-3</v>
      </c>
      <c r="G3989" s="135">
        <v>14.43</v>
      </c>
      <c r="H3989" s="136">
        <v>0</v>
      </c>
    </row>
    <row r="3990" spans="1:8" x14ac:dyDescent="0.25">
      <c r="A3990" s="133" t="s">
        <v>8002</v>
      </c>
      <c r="B3990" s="134">
        <v>104916</v>
      </c>
      <c r="C3990" s="126" t="s">
        <v>5986</v>
      </c>
      <c r="D3990" s="134" t="s">
        <v>950</v>
      </c>
      <c r="E3990" s="135">
        <v>16.16</v>
      </c>
      <c r="F3990" s="136">
        <v>1.11E-2</v>
      </c>
      <c r="G3990" s="135">
        <v>18.14</v>
      </c>
      <c r="H3990" s="136">
        <v>0</v>
      </c>
    </row>
    <row r="3991" spans="1:8" x14ac:dyDescent="0.25">
      <c r="A3991" s="133" t="s">
        <v>8002</v>
      </c>
      <c r="B3991" s="134">
        <v>96557</v>
      </c>
      <c r="C3991" s="126" t="s">
        <v>5972</v>
      </c>
      <c r="D3991" s="134" t="s">
        <v>1007</v>
      </c>
      <c r="E3991" s="135">
        <v>802.94</v>
      </c>
      <c r="F3991" s="136">
        <v>1E-4</v>
      </c>
      <c r="G3991" s="135">
        <v>648.79999999999995</v>
      </c>
      <c r="H3991" s="136">
        <v>0</v>
      </c>
    </row>
    <row r="3992" spans="1:8" x14ac:dyDescent="0.25">
      <c r="A3992" s="133" t="s">
        <v>8002</v>
      </c>
      <c r="B3992" s="134">
        <v>96555</v>
      </c>
      <c r="C3992" s="126" t="s">
        <v>5970</v>
      </c>
      <c r="D3992" s="134" t="s">
        <v>1007</v>
      </c>
      <c r="E3992" s="135">
        <v>715.91</v>
      </c>
      <c r="F3992" s="136">
        <v>1.1999999999999999E-3</v>
      </c>
      <c r="G3992" s="135">
        <v>704.46</v>
      </c>
      <c r="H3992" s="136">
        <v>0</v>
      </c>
    </row>
    <row r="3993" spans="1:8" x14ac:dyDescent="0.25">
      <c r="A3993" s="133" t="s">
        <v>8002</v>
      </c>
      <c r="B3993" s="134">
        <v>104924</v>
      </c>
      <c r="C3993" s="126" t="s">
        <v>5988</v>
      </c>
      <c r="D3993" s="134" t="s">
        <v>1007</v>
      </c>
      <c r="E3993" s="135">
        <v>828.15</v>
      </c>
      <c r="F3993" s="136">
        <v>2.0000000000000001E-4</v>
      </c>
      <c r="G3993" s="135">
        <v>672.65</v>
      </c>
      <c r="H3993" s="136">
        <v>0</v>
      </c>
    </row>
    <row r="3994" spans="1:8" x14ac:dyDescent="0.25">
      <c r="A3994" s="133" t="s">
        <v>8002</v>
      </c>
      <c r="B3994" s="134">
        <v>104923</v>
      </c>
      <c r="C3994" s="126" t="s">
        <v>5987</v>
      </c>
      <c r="D3994" s="134" t="s">
        <v>1007</v>
      </c>
      <c r="E3994" s="135">
        <v>768.73</v>
      </c>
      <c r="F3994" s="136">
        <v>1.5E-3</v>
      </c>
      <c r="G3994" s="135">
        <v>771.62</v>
      </c>
      <c r="H3994" s="136">
        <v>0</v>
      </c>
    </row>
    <row r="3995" spans="1:8" x14ac:dyDescent="0.25">
      <c r="A3995" s="133" t="s">
        <v>8002</v>
      </c>
      <c r="B3995" s="134">
        <v>96558</v>
      </c>
      <c r="C3995" s="126" t="s">
        <v>5973</v>
      </c>
      <c r="D3995" s="134" t="s">
        <v>1007</v>
      </c>
      <c r="E3995" s="135">
        <v>836.6</v>
      </c>
      <c r="F3995" s="136">
        <v>2.9999999999999997E-4</v>
      </c>
      <c r="G3995" s="135">
        <v>684.75</v>
      </c>
      <c r="H3995" s="136">
        <v>0</v>
      </c>
    </row>
    <row r="3996" spans="1:8" x14ac:dyDescent="0.25">
      <c r="A3996" s="133" t="s">
        <v>8002</v>
      </c>
      <c r="B3996" s="134">
        <v>96556</v>
      </c>
      <c r="C3996" s="126" t="s">
        <v>5971</v>
      </c>
      <c r="D3996" s="134" t="s">
        <v>1007</v>
      </c>
      <c r="E3996" s="135">
        <v>859.27</v>
      </c>
      <c r="F3996" s="136">
        <v>1.8E-3</v>
      </c>
      <c r="G3996" s="135">
        <v>899.09</v>
      </c>
      <c r="H3996" s="136">
        <v>0</v>
      </c>
    </row>
    <row r="3997" spans="1:8" x14ac:dyDescent="0.25">
      <c r="A3997" s="133" t="s">
        <v>8002</v>
      </c>
      <c r="B3997" s="134">
        <v>96523</v>
      </c>
      <c r="C3997" s="126" t="s">
        <v>6582</v>
      </c>
      <c r="D3997" s="134" t="s">
        <v>1007</v>
      </c>
      <c r="E3997" s="135">
        <v>89.85</v>
      </c>
      <c r="F3997" s="136">
        <v>0</v>
      </c>
      <c r="G3997" s="135">
        <v>130.46</v>
      </c>
      <c r="H3997" s="136">
        <v>0</v>
      </c>
    </row>
    <row r="3998" spans="1:8" x14ac:dyDescent="0.25">
      <c r="A3998" s="133" t="s">
        <v>8002</v>
      </c>
      <c r="B3998" s="134">
        <v>96522</v>
      </c>
      <c r="C3998" s="126" t="s">
        <v>6581</v>
      </c>
      <c r="D3998" s="134" t="s">
        <v>1007</v>
      </c>
      <c r="E3998" s="135">
        <v>135.65</v>
      </c>
      <c r="F3998" s="136">
        <v>0</v>
      </c>
      <c r="G3998" s="135">
        <v>196.39</v>
      </c>
      <c r="H3998" s="136">
        <v>0</v>
      </c>
    </row>
    <row r="3999" spans="1:8" x14ac:dyDescent="0.25">
      <c r="A3999" s="133" t="s">
        <v>8002</v>
      </c>
      <c r="B3999" s="134">
        <v>96527</v>
      </c>
      <c r="C3999" s="126" t="s">
        <v>6586</v>
      </c>
      <c r="D3999" s="134" t="s">
        <v>1007</v>
      </c>
      <c r="E3999" s="135">
        <v>98.92</v>
      </c>
      <c r="F3999" s="136">
        <v>0</v>
      </c>
      <c r="G3999" s="135">
        <v>143.77000000000001</v>
      </c>
      <c r="H3999" s="136">
        <v>0</v>
      </c>
    </row>
    <row r="4000" spans="1:8" x14ac:dyDescent="0.25">
      <c r="A4000" s="133" t="s">
        <v>8002</v>
      </c>
      <c r="B4000" s="134">
        <v>96526</v>
      </c>
      <c r="C4000" s="126" t="s">
        <v>6585</v>
      </c>
      <c r="D4000" s="134" t="s">
        <v>1007</v>
      </c>
      <c r="E4000" s="135">
        <v>193.81</v>
      </c>
      <c r="F4000" s="136">
        <v>0</v>
      </c>
      <c r="G4000" s="135">
        <v>279.83</v>
      </c>
      <c r="H4000" s="136">
        <v>0</v>
      </c>
    </row>
    <row r="4001" spans="1:8" x14ac:dyDescent="0.25">
      <c r="A4001" s="133" t="s">
        <v>8002</v>
      </c>
      <c r="B4001" s="134">
        <v>96521</v>
      </c>
      <c r="C4001" s="126" t="s">
        <v>6580</v>
      </c>
      <c r="D4001" s="134" t="s">
        <v>1007</v>
      </c>
      <c r="E4001" s="135">
        <v>40.39</v>
      </c>
      <c r="F4001" s="136">
        <v>0</v>
      </c>
      <c r="G4001" s="135">
        <v>47.74</v>
      </c>
      <c r="H4001" s="136">
        <v>0</v>
      </c>
    </row>
    <row r="4002" spans="1:8" x14ac:dyDescent="0.25">
      <c r="A4002" s="133" t="s">
        <v>8002</v>
      </c>
      <c r="B4002" s="134">
        <v>96520</v>
      </c>
      <c r="C4002" s="126" t="s">
        <v>6579</v>
      </c>
      <c r="D4002" s="134" t="s">
        <v>1007</v>
      </c>
      <c r="E4002" s="135">
        <v>87.98</v>
      </c>
      <c r="F4002" s="136">
        <v>0</v>
      </c>
      <c r="G4002" s="135">
        <v>112.9</v>
      </c>
      <c r="H4002" s="136">
        <v>0</v>
      </c>
    </row>
    <row r="4003" spans="1:8" x14ac:dyDescent="0.25">
      <c r="A4003" s="133" t="s">
        <v>8002</v>
      </c>
      <c r="B4003" s="134">
        <v>96525</v>
      </c>
      <c r="C4003" s="126" t="s">
        <v>6584</v>
      </c>
      <c r="D4003" s="134" t="s">
        <v>1007</v>
      </c>
      <c r="E4003" s="135">
        <v>57.85</v>
      </c>
      <c r="F4003" s="136">
        <v>0</v>
      </c>
      <c r="G4003" s="135">
        <v>64.930000000000007</v>
      </c>
      <c r="H4003" s="136">
        <v>0</v>
      </c>
    </row>
    <row r="4004" spans="1:8" x14ac:dyDescent="0.25">
      <c r="A4004" s="133" t="s">
        <v>8002</v>
      </c>
      <c r="B4004" s="134">
        <v>96524</v>
      </c>
      <c r="C4004" s="126" t="s">
        <v>6583</v>
      </c>
      <c r="D4004" s="134" t="s">
        <v>1007</v>
      </c>
      <c r="E4004" s="135">
        <v>151.38</v>
      </c>
      <c r="F4004" s="136">
        <v>0</v>
      </c>
      <c r="G4004" s="135">
        <v>193.32</v>
      </c>
      <c r="H4004" s="136">
        <v>0</v>
      </c>
    </row>
    <row r="4005" spans="1:8" x14ac:dyDescent="0.25">
      <c r="A4005" s="133" t="s">
        <v>8002</v>
      </c>
      <c r="B4005" s="134">
        <v>96537</v>
      </c>
      <c r="C4005" s="126" t="s">
        <v>5943</v>
      </c>
      <c r="D4005" s="134" t="s">
        <v>144</v>
      </c>
      <c r="E4005" s="135">
        <v>173.55</v>
      </c>
      <c r="F4005" s="136">
        <v>0</v>
      </c>
      <c r="G4005" s="135">
        <v>202.11</v>
      </c>
      <c r="H4005" s="136">
        <v>0</v>
      </c>
    </row>
    <row r="4006" spans="1:8" x14ac:dyDescent="0.25">
      <c r="A4006" s="133" t="s">
        <v>8002</v>
      </c>
      <c r="B4006" s="134">
        <v>96540</v>
      </c>
      <c r="C4006" s="126" t="s">
        <v>5946</v>
      </c>
      <c r="D4006" s="134" t="s">
        <v>144</v>
      </c>
      <c r="E4006" s="135">
        <v>121.26</v>
      </c>
      <c r="F4006" s="136">
        <v>0</v>
      </c>
      <c r="G4006" s="135">
        <v>148.68</v>
      </c>
      <c r="H4006" s="136">
        <v>0</v>
      </c>
    </row>
    <row r="4007" spans="1:8" x14ac:dyDescent="0.25">
      <c r="A4007" s="133" t="s">
        <v>8002</v>
      </c>
      <c r="B4007" s="134">
        <v>96528</v>
      </c>
      <c r="C4007" s="126" t="s">
        <v>6587</v>
      </c>
      <c r="D4007" s="134" t="s">
        <v>144</v>
      </c>
      <c r="E4007" s="135">
        <v>140.21</v>
      </c>
      <c r="F4007" s="136">
        <v>0</v>
      </c>
      <c r="G4007" s="135">
        <v>174.7</v>
      </c>
      <c r="H4007" s="136">
        <v>0</v>
      </c>
    </row>
    <row r="4008" spans="1:8" x14ac:dyDescent="0.25">
      <c r="A4008" s="133" t="s">
        <v>8002</v>
      </c>
      <c r="B4008" s="134">
        <v>96531</v>
      </c>
      <c r="C4008" s="126" t="s">
        <v>5937</v>
      </c>
      <c r="D4008" s="134" t="s">
        <v>144</v>
      </c>
      <c r="E4008" s="135">
        <v>94.02</v>
      </c>
      <c r="F4008" s="136">
        <v>0</v>
      </c>
      <c r="G4008" s="135">
        <v>120.81</v>
      </c>
      <c r="H4008" s="136">
        <v>0</v>
      </c>
    </row>
    <row r="4009" spans="1:8" x14ac:dyDescent="0.25">
      <c r="A4009" s="133" t="s">
        <v>8002</v>
      </c>
      <c r="B4009" s="134">
        <v>96534</v>
      </c>
      <c r="C4009" s="126" t="s">
        <v>5940</v>
      </c>
      <c r="D4009" s="134" t="s">
        <v>144</v>
      </c>
      <c r="E4009" s="135">
        <v>69.98</v>
      </c>
      <c r="F4009" s="136">
        <v>0</v>
      </c>
      <c r="G4009" s="135">
        <v>92.74</v>
      </c>
      <c r="H4009" s="136">
        <v>0</v>
      </c>
    </row>
    <row r="4010" spans="1:8" x14ac:dyDescent="0.25">
      <c r="A4010" s="133" t="s">
        <v>8002</v>
      </c>
      <c r="B4010" s="134">
        <v>104928</v>
      </c>
      <c r="C4010" s="126" t="s">
        <v>5955</v>
      </c>
      <c r="D4010" s="134" t="s">
        <v>144</v>
      </c>
      <c r="E4010" s="135">
        <v>142.41</v>
      </c>
      <c r="F4010" s="136">
        <v>0</v>
      </c>
      <c r="G4010" s="135">
        <v>164.85</v>
      </c>
      <c r="H4010" s="136">
        <v>0</v>
      </c>
    </row>
    <row r="4011" spans="1:8" x14ac:dyDescent="0.25">
      <c r="A4011" s="133" t="s">
        <v>8002</v>
      </c>
      <c r="B4011" s="134">
        <v>104929</v>
      </c>
      <c r="C4011" s="126" t="s">
        <v>5956</v>
      </c>
      <c r="D4011" s="134" t="s">
        <v>144</v>
      </c>
      <c r="E4011" s="135">
        <v>86.64</v>
      </c>
      <c r="F4011" s="136">
        <v>0</v>
      </c>
      <c r="G4011" s="135">
        <v>100.69</v>
      </c>
      <c r="H4011" s="136">
        <v>0</v>
      </c>
    </row>
    <row r="4012" spans="1:8" x14ac:dyDescent="0.25">
      <c r="A4012" s="133" t="s">
        <v>8002</v>
      </c>
      <c r="B4012" s="134">
        <v>104925</v>
      </c>
      <c r="C4012" s="126" t="s">
        <v>5952</v>
      </c>
      <c r="D4012" s="134" t="s">
        <v>144</v>
      </c>
      <c r="E4012" s="135">
        <v>144.38</v>
      </c>
      <c r="F4012" s="136">
        <v>0</v>
      </c>
      <c r="G4012" s="135">
        <v>177.05</v>
      </c>
      <c r="H4012" s="136">
        <v>0</v>
      </c>
    </row>
    <row r="4013" spans="1:8" x14ac:dyDescent="0.25">
      <c r="A4013" s="133" t="s">
        <v>8002</v>
      </c>
      <c r="B4013" s="134">
        <v>104926</v>
      </c>
      <c r="C4013" s="126" t="s">
        <v>5953</v>
      </c>
      <c r="D4013" s="134" t="s">
        <v>144</v>
      </c>
      <c r="E4013" s="135">
        <v>92.65</v>
      </c>
      <c r="F4013" s="136">
        <v>0</v>
      </c>
      <c r="G4013" s="135">
        <v>116.41</v>
      </c>
      <c r="H4013" s="136">
        <v>0</v>
      </c>
    </row>
    <row r="4014" spans="1:8" x14ac:dyDescent="0.25">
      <c r="A4014" s="133" t="s">
        <v>8002</v>
      </c>
      <c r="B4014" s="134">
        <v>104927</v>
      </c>
      <c r="C4014" s="126" t="s">
        <v>5954</v>
      </c>
      <c r="D4014" s="134" t="s">
        <v>144</v>
      </c>
      <c r="E4014" s="135">
        <v>65.77</v>
      </c>
      <c r="F4014" s="136">
        <v>0</v>
      </c>
      <c r="G4014" s="135">
        <v>84.89</v>
      </c>
      <c r="H4014" s="136">
        <v>0</v>
      </c>
    </row>
    <row r="4015" spans="1:8" x14ac:dyDescent="0.25">
      <c r="A4015" s="133" t="s">
        <v>8002</v>
      </c>
      <c r="B4015" s="134">
        <v>96538</v>
      </c>
      <c r="C4015" s="126" t="s">
        <v>5944</v>
      </c>
      <c r="D4015" s="134" t="s">
        <v>144</v>
      </c>
      <c r="E4015" s="135">
        <v>230.73</v>
      </c>
      <c r="F4015" s="136">
        <v>0</v>
      </c>
      <c r="G4015" s="135">
        <v>282.02</v>
      </c>
      <c r="H4015" s="136">
        <v>0</v>
      </c>
    </row>
    <row r="4016" spans="1:8" x14ac:dyDescent="0.25">
      <c r="A4016" s="133" t="s">
        <v>8002</v>
      </c>
      <c r="B4016" s="134">
        <v>96541</v>
      </c>
      <c r="C4016" s="126" t="s">
        <v>5947</v>
      </c>
      <c r="D4016" s="134" t="s">
        <v>144</v>
      </c>
      <c r="E4016" s="135">
        <v>167.87</v>
      </c>
      <c r="F4016" s="136">
        <v>0</v>
      </c>
      <c r="G4016" s="135">
        <v>213.56</v>
      </c>
      <c r="H4016" s="136">
        <v>0</v>
      </c>
    </row>
    <row r="4017" spans="1:8" x14ac:dyDescent="0.25">
      <c r="A4017" s="133" t="s">
        <v>8002</v>
      </c>
      <c r="B4017" s="134">
        <v>96529</v>
      </c>
      <c r="C4017" s="126" t="s">
        <v>5935</v>
      </c>
      <c r="D4017" s="134" t="s">
        <v>144</v>
      </c>
      <c r="E4017" s="135">
        <v>235.48</v>
      </c>
      <c r="F4017" s="136">
        <v>0</v>
      </c>
      <c r="G4017" s="135">
        <v>302.94</v>
      </c>
      <c r="H4017" s="136">
        <v>0</v>
      </c>
    </row>
    <row r="4018" spans="1:8" x14ac:dyDescent="0.25">
      <c r="A4018" s="133" t="s">
        <v>8002</v>
      </c>
      <c r="B4018" s="134">
        <v>96532</v>
      </c>
      <c r="C4018" s="126" t="s">
        <v>5938</v>
      </c>
      <c r="D4018" s="134" t="s">
        <v>144</v>
      </c>
      <c r="E4018" s="135">
        <v>159.35</v>
      </c>
      <c r="F4018" s="136">
        <v>0</v>
      </c>
      <c r="G4018" s="135">
        <v>209.93</v>
      </c>
      <c r="H4018" s="136">
        <v>0</v>
      </c>
    </row>
    <row r="4019" spans="1:8" x14ac:dyDescent="0.25">
      <c r="A4019" s="133" t="s">
        <v>8002</v>
      </c>
      <c r="B4019" s="134">
        <v>96535</v>
      </c>
      <c r="C4019" s="126" t="s">
        <v>5941</v>
      </c>
      <c r="D4019" s="134" t="s">
        <v>144</v>
      </c>
      <c r="E4019" s="135">
        <v>119.76</v>
      </c>
      <c r="F4019" s="136">
        <v>0</v>
      </c>
      <c r="G4019" s="135">
        <v>161.54</v>
      </c>
      <c r="H4019" s="136">
        <v>0</v>
      </c>
    </row>
    <row r="4020" spans="1:8" x14ac:dyDescent="0.25">
      <c r="A4020" s="133" t="s">
        <v>8002</v>
      </c>
      <c r="B4020" s="134">
        <v>96539</v>
      </c>
      <c r="C4020" s="126" t="s">
        <v>5945</v>
      </c>
      <c r="D4020" s="134" t="s">
        <v>144</v>
      </c>
      <c r="E4020" s="135">
        <v>125.1</v>
      </c>
      <c r="F4020" s="136">
        <v>0</v>
      </c>
      <c r="G4020" s="135">
        <v>143.37</v>
      </c>
      <c r="H4020" s="136">
        <v>0</v>
      </c>
    </row>
    <row r="4021" spans="1:8" x14ac:dyDescent="0.25">
      <c r="A4021" s="133" t="s">
        <v>8002</v>
      </c>
      <c r="B4021" s="134">
        <v>96542</v>
      </c>
      <c r="C4021" s="126" t="s">
        <v>5948</v>
      </c>
      <c r="D4021" s="134" t="s">
        <v>144</v>
      </c>
      <c r="E4021" s="135">
        <v>91.24</v>
      </c>
      <c r="F4021" s="136">
        <v>0</v>
      </c>
      <c r="G4021" s="135">
        <v>111.52</v>
      </c>
      <c r="H4021" s="136">
        <v>0</v>
      </c>
    </row>
    <row r="4022" spans="1:8" x14ac:dyDescent="0.25">
      <c r="A4022" s="133" t="s">
        <v>8002</v>
      </c>
      <c r="B4022" s="134">
        <v>96530</v>
      </c>
      <c r="C4022" s="126" t="s">
        <v>5936</v>
      </c>
      <c r="D4022" s="134" t="s">
        <v>144</v>
      </c>
      <c r="E4022" s="135">
        <v>128.43</v>
      </c>
      <c r="F4022" s="136">
        <v>0</v>
      </c>
      <c r="G4022" s="135">
        <v>158.33000000000001</v>
      </c>
      <c r="H4022" s="136">
        <v>0</v>
      </c>
    </row>
    <row r="4023" spans="1:8" x14ac:dyDescent="0.25">
      <c r="A4023" s="133" t="s">
        <v>8002</v>
      </c>
      <c r="B4023" s="134">
        <v>96533</v>
      </c>
      <c r="C4023" s="126" t="s">
        <v>5939</v>
      </c>
      <c r="D4023" s="134" t="s">
        <v>144</v>
      </c>
      <c r="E4023" s="135">
        <v>84.04</v>
      </c>
      <c r="F4023" s="136">
        <v>0</v>
      </c>
      <c r="G4023" s="135">
        <v>106.5</v>
      </c>
      <c r="H4023" s="136">
        <v>0</v>
      </c>
    </row>
    <row r="4024" spans="1:8" x14ac:dyDescent="0.25">
      <c r="A4024" s="133" t="s">
        <v>8002</v>
      </c>
      <c r="B4024" s="134">
        <v>96536</v>
      </c>
      <c r="C4024" s="126" t="s">
        <v>5942</v>
      </c>
      <c r="D4024" s="134" t="s">
        <v>144</v>
      </c>
      <c r="E4024" s="135">
        <v>60.89</v>
      </c>
      <c r="F4024" s="136">
        <v>0</v>
      </c>
      <c r="G4024" s="135">
        <v>79.47</v>
      </c>
      <c r="H4024" s="136">
        <v>0</v>
      </c>
    </row>
    <row r="4025" spans="1:8" x14ac:dyDescent="0.25">
      <c r="A4025" s="133" t="s">
        <v>8003</v>
      </c>
      <c r="B4025" s="134">
        <v>105518</v>
      </c>
      <c r="C4025" s="126" t="s">
        <v>8004</v>
      </c>
      <c r="D4025" s="134" t="s">
        <v>144</v>
      </c>
      <c r="E4025" s="135">
        <v>0</v>
      </c>
      <c r="F4025" s="136"/>
      <c r="G4025" s="135">
        <v>0</v>
      </c>
      <c r="H4025" s="136"/>
    </row>
    <row r="4026" spans="1:8" x14ac:dyDescent="0.25">
      <c r="A4026" s="133" t="s">
        <v>8003</v>
      </c>
      <c r="B4026" s="134">
        <v>105517</v>
      </c>
      <c r="C4026" s="126" t="s">
        <v>8005</v>
      </c>
      <c r="D4026" s="134" t="s">
        <v>144</v>
      </c>
      <c r="E4026" s="135">
        <v>0</v>
      </c>
      <c r="F4026" s="136"/>
      <c r="G4026" s="135">
        <v>0</v>
      </c>
      <c r="H4026" s="136"/>
    </row>
    <row r="4027" spans="1:8" x14ac:dyDescent="0.25">
      <c r="A4027" s="133" t="s">
        <v>8003</v>
      </c>
      <c r="B4027" s="134">
        <v>105520</v>
      </c>
      <c r="C4027" s="126" t="s">
        <v>8006</v>
      </c>
      <c r="D4027" s="134" t="s">
        <v>144</v>
      </c>
      <c r="E4027" s="135">
        <v>0</v>
      </c>
      <c r="F4027" s="136"/>
      <c r="G4027" s="135">
        <v>0</v>
      </c>
      <c r="H4027" s="136"/>
    </row>
    <row r="4028" spans="1:8" x14ac:dyDescent="0.25">
      <c r="A4028" s="133" t="s">
        <v>8003</v>
      </c>
      <c r="B4028" s="134">
        <v>105519</v>
      </c>
      <c r="C4028" s="126" t="s">
        <v>8007</v>
      </c>
      <c r="D4028" s="134" t="s">
        <v>144</v>
      </c>
      <c r="E4028" s="135">
        <v>0</v>
      </c>
      <c r="F4028" s="136"/>
      <c r="G4028" s="135">
        <v>0</v>
      </c>
      <c r="H4028" s="136"/>
    </row>
    <row r="4029" spans="1:8" x14ac:dyDescent="0.25">
      <c r="A4029" s="133" t="s">
        <v>8008</v>
      </c>
      <c r="B4029" s="134">
        <v>101793</v>
      </c>
      <c r="C4029" s="126" t="s">
        <v>1518</v>
      </c>
      <c r="D4029" s="134" t="s">
        <v>1007</v>
      </c>
      <c r="E4029" s="135">
        <v>23.41</v>
      </c>
      <c r="F4029" s="136">
        <v>0</v>
      </c>
      <c r="G4029" s="135">
        <v>29.19</v>
      </c>
      <c r="H4029" s="136">
        <v>0</v>
      </c>
    </row>
    <row r="4030" spans="1:8" x14ac:dyDescent="0.25">
      <c r="A4030" s="133" t="s">
        <v>8008</v>
      </c>
      <c r="B4030" s="134">
        <v>101792</v>
      </c>
      <c r="C4030" s="126" t="s">
        <v>1517</v>
      </c>
      <c r="D4030" s="134" t="s">
        <v>1007</v>
      </c>
      <c r="E4030" s="135">
        <v>15.62</v>
      </c>
      <c r="F4030" s="136">
        <v>0</v>
      </c>
      <c r="G4030" s="135">
        <v>19.46</v>
      </c>
      <c r="H4030" s="136">
        <v>0</v>
      </c>
    </row>
    <row r="4031" spans="1:8" x14ac:dyDescent="0.25">
      <c r="A4031" s="133" t="s">
        <v>8008</v>
      </c>
      <c r="B4031" s="134">
        <v>92272</v>
      </c>
      <c r="C4031" s="126" t="s">
        <v>1432</v>
      </c>
      <c r="D4031" s="134" t="s">
        <v>22</v>
      </c>
      <c r="E4031" s="135">
        <v>36.880000000000003</v>
      </c>
      <c r="F4031" s="136">
        <v>0</v>
      </c>
      <c r="G4031" s="135">
        <v>36.200000000000003</v>
      </c>
      <c r="H4031" s="136">
        <v>0</v>
      </c>
    </row>
    <row r="4032" spans="1:8" x14ac:dyDescent="0.25">
      <c r="A4032" s="133" t="s">
        <v>8008</v>
      </c>
      <c r="B4032" s="134">
        <v>101791</v>
      </c>
      <c r="C4032" s="126" t="s">
        <v>1516</v>
      </c>
      <c r="D4032" s="134" t="s">
        <v>22</v>
      </c>
      <c r="E4032" s="135">
        <v>23.09</v>
      </c>
      <c r="F4032" s="136">
        <v>0</v>
      </c>
      <c r="G4032" s="135">
        <v>26.42</v>
      </c>
      <c r="H4032" s="136">
        <v>0</v>
      </c>
    </row>
    <row r="4033" spans="1:8" x14ac:dyDescent="0.25">
      <c r="A4033" s="133" t="s">
        <v>8008</v>
      </c>
      <c r="B4033" s="134">
        <v>92273</v>
      </c>
      <c r="C4033" s="126" t="s">
        <v>1433</v>
      </c>
      <c r="D4033" s="134" t="s">
        <v>22</v>
      </c>
      <c r="E4033" s="135">
        <v>13.74</v>
      </c>
      <c r="F4033" s="136">
        <v>0</v>
      </c>
      <c r="G4033" s="135">
        <v>16.260000000000002</v>
      </c>
      <c r="H4033" s="136">
        <v>0</v>
      </c>
    </row>
    <row r="4034" spans="1:8" x14ac:dyDescent="0.25">
      <c r="A4034" s="133" t="s">
        <v>8008</v>
      </c>
      <c r="B4034" s="134">
        <v>92268</v>
      </c>
      <c r="C4034" s="126" t="s">
        <v>1428</v>
      </c>
      <c r="D4034" s="134" t="s">
        <v>144</v>
      </c>
      <c r="E4034" s="135">
        <v>107.14</v>
      </c>
      <c r="F4034" s="136">
        <v>0</v>
      </c>
      <c r="G4034" s="135">
        <v>68.88</v>
      </c>
      <c r="H4034" s="136">
        <v>0</v>
      </c>
    </row>
    <row r="4035" spans="1:8" x14ac:dyDescent="0.25">
      <c r="A4035" s="133" t="s">
        <v>8008</v>
      </c>
      <c r="B4035" s="134">
        <v>92267</v>
      </c>
      <c r="C4035" s="126" t="s">
        <v>1427</v>
      </c>
      <c r="D4035" s="134" t="s">
        <v>144</v>
      </c>
      <c r="E4035" s="135">
        <v>63.67</v>
      </c>
      <c r="F4035" s="136">
        <v>0</v>
      </c>
      <c r="G4035" s="135">
        <v>41.23</v>
      </c>
      <c r="H4035" s="136">
        <v>0</v>
      </c>
    </row>
    <row r="4036" spans="1:8" x14ac:dyDescent="0.25">
      <c r="A4036" s="133" t="s">
        <v>8008</v>
      </c>
      <c r="B4036" s="134">
        <v>92271</v>
      </c>
      <c r="C4036" s="126" t="s">
        <v>1431</v>
      </c>
      <c r="D4036" s="134" t="s">
        <v>144</v>
      </c>
      <c r="E4036" s="135">
        <v>109.42</v>
      </c>
      <c r="F4036" s="136">
        <v>0</v>
      </c>
      <c r="G4036" s="135">
        <v>119.94</v>
      </c>
      <c r="H4036" s="136">
        <v>0</v>
      </c>
    </row>
    <row r="4037" spans="1:8" x14ac:dyDescent="0.25">
      <c r="A4037" s="133" t="s">
        <v>8008</v>
      </c>
      <c r="B4037" s="134">
        <v>92264</v>
      </c>
      <c r="C4037" s="126" t="s">
        <v>1424</v>
      </c>
      <c r="D4037" s="134" t="s">
        <v>144</v>
      </c>
      <c r="E4037" s="135">
        <v>223.76</v>
      </c>
      <c r="F4037" s="136">
        <v>0</v>
      </c>
      <c r="G4037" s="135">
        <v>195.62</v>
      </c>
      <c r="H4037" s="136">
        <v>0</v>
      </c>
    </row>
    <row r="4038" spans="1:8" x14ac:dyDescent="0.25">
      <c r="A4038" s="133" t="s">
        <v>8008</v>
      </c>
      <c r="B4038" s="134">
        <v>92263</v>
      </c>
      <c r="C4038" s="126" t="s">
        <v>1423</v>
      </c>
      <c r="D4038" s="134" t="s">
        <v>144</v>
      </c>
      <c r="E4038" s="135">
        <v>168.45</v>
      </c>
      <c r="F4038" s="136">
        <v>0</v>
      </c>
      <c r="G4038" s="135">
        <v>160.44</v>
      </c>
      <c r="H4038" s="136">
        <v>0</v>
      </c>
    </row>
    <row r="4039" spans="1:8" x14ac:dyDescent="0.25">
      <c r="A4039" s="133" t="s">
        <v>8008</v>
      </c>
      <c r="B4039" s="134">
        <v>92269</v>
      </c>
      <c r="C4039" s="126" t="s">
        <v>1429</v>
      </c>
      <c r="D4039" s="134" t="s">
        <v>144</v>
      </c>
      <c r="E4039" s="135">
        <v>117.03</v>
      </c>
      <c r="F4039" s="136">
        <v>0</v>
      </c>
      <c r="G4039" s="135">
        <v>137.66999999999999</v>
      </c>
      <c r="H4039" s="136">
        <v>0</v>
      </c>
    </row>
    <row r="4040" spans="1:8" x14ac:dyDescent="0.25">
      <c r="A4040" s="133" t="s">
        <v>8008</v>
      </c>
      <c r="B4040" s="134">
        <v>92270</v>
      </c>
      <c r="C4040" s="126" t="s">
        <v>1430</v>
      </c>
      <c r="D4040" s="134" t="s">
        <v>144</v>
      </c>
      <c r="E4040" s="135">
        <v>170.96</v>
      </c>
      <c r="F4040" s="136">
        <v>0</v>
      </c>
      <c r="G4040" s="135">
        <v>195.82</v>
      </c>
      <c r="H4040" s="136">
        <v>0</v>
      </c>
    </row>
    <row r="4041" spans="1:8" x14ac:dyDescent="0.25">
      <c r="A4041" s="133" t="s">
        <v>8008</v>
      </c>
      <c r="B4041" s="134">
        <v>92266</v>
      </c>
      <c r="C4041" s="126" t="s">
        <v>1426</v>
      </c>
      <c r="D4041" s="134" t="s">
        <v>144</v>
      </c>
      <c r="E4041" s="135">
        <v>173.56</v>
      </c>
      <c r="F4041" s="136">
        <v>0</v>
      </c>
      <c r="G4041" s="135">
        <v>146.62</v>
      </c>
      <c r="H4041" s="136">
        <v>0</v>
      </c>
    </row>
    <row r="4042" spans="1:8" x14ac:dyDescent="0.25">
      <c r="A4042" s="133" t="s">
        <v>8008</v>
      </c>
      <c r="B4042" s="134">
        <v>92265</v>
      </c>
      <c r="C4042" s="126" t="s">
        <v>1425</v>
      </c>
      <c r="D4042" s="134" t="s">
        <v>144</v>
      </c>
      <c r="E4042" s="135">
        <v>126.12</v>
      </c>
      <c r="F4042" s="136">
        <v>0</v>
      </c>
      <c r="G4042" s="135">
        <v>116.45</v>
      </c>
      <c r="H4042" s="136">
        <v>0</v>
      </c>
    </row>
    <row r="4043" spans="1:8" x14ac:dyDescent="0.25">
      <c r="A4043" s="133" t="s">
        <v>8008</v>
      </c>
      <c r="B4043" s="134">
        <v>92524</v>
      </c>
      <c r="C4043" s="126" t="s">
        <v>1508</v>
      </c>
      <c r="D4043" s="134" t="s">
        <v>144</v>
      </c>
      <c r="E4043" s="135">
        <v>89.97</v>
      </c>
      <c r="F4043" s="136">
        <v>5.57E-2</v>
      </c>
      <c r="G4043" s="135">
        <v>87.59</v>
      </c>
      <c r="H4043" s="136">
        <v>0</v>
      </c>
    </row>
    <row r="4044" spans="1:8" x14ac:dyDescent="0.25">
      <c r="A4044" s="133" t="s">
        <v>8008</v>
      </c>
      <c r="B4044" s="134">
        <v>92528</v>
      </c>
      <c r="C4044" s="126" t="s">
        <v>1510</v>
      </c>
      <c r="D4044" s="134" t="s">
        <v>144</v>
      </c>
      <c r="E4044" s="135">
        <v>86.54</v>
      </c>
      <c r="F4044" s="136">
        <v>5.79E-2</v>
      </c>
      <c r="G4044" s="135">
        <v>83.92</v>
      </c>
      <c r="H4044" s="136">
        <v>0</v>
      </c>
    </row>
    <row r="4045" spans="1:8" x14ac:dyDescent="0.25">
      <c r="A4045" s="133" t="s">
        <v>8008</v>
      </c>
      <c r="B4045" s="134">
        <v>92532</v>
      </c>
      <c r="C4045" s="126" t="s">
        <v>1512</v>
      </c>
      <c r="D4045" s="134" t="s">
        <v>144</v>
      </c>
      <c r="E4045" s="135">
        <v>83.6</v>
      </c>
      <c r="F4045" s="136">
        <v>5.9900000000000002E-2</v>
      </c>
      <c r="G4045" s="135">
        <v>80.69</v>
      </c>
      <c r="H4045" s="136">
        <v>0</v>
      </c>
    </row>
    <row r="4046" spans="1:8" x14ac:dyDescent="0.25">
      <c r="A4046" s="133" t="s">
        <v>8008</v>
      </c>
      <c r="B4046" s="134">
        <v>92536</v>
      </c>
      <c r="C4046" s="126" t="s">
        <v>1514</v>
      </c>
      <c r="D4046" s="134" t="s">
        <v>144</v>
      </c>
      <c r="E4046" s="135">
        <v>77.87</v>
      </c>
      <c r="F4046" s="136">
        <v>6.4299999999999996E-2</v>
      </c>
      <c r="G4046" s="135">
        <v>74.59</v>
      </c>
      <c r="H4046" s="136">
        <v>0</v>
      </c>
    </row>
    <row r="4047" spans="1:8" x14ac:dyDescent="0.25">
      <c r="A4047" s="133" t="s">
        <v>8008</v>
      </c>
      <c r="B4047" s="134">
        <v>92508</v>
      </c>
      <c r="C4047" s="126" t="s">
        <v>1500</v>
      </c>
      <c r="D4047" s="134" t="s">
        <v>144</v>
      </c>
      <c r="E4047" s="135">
        <v>121.52</v>
      </c>
      <c r="F4047" s="136">
        <v>4.1200000000000001E-2</v>
      </c>
      <c r="G4047" s="135">
        <v>115.24</v>
      </c>
      <c r="H4047" s="136">
        <v>0</v>
      </c>
    </row>
    <row r="4048" spans="1:8" x14ac:dyDescent="0.25">
      <c r="A4048" s="133" t="s">
        <v>8008</v>
      </c>
      <c r="B4048" s="134">
        <v>92512</v>
      </c>
      <c r="C4048" s="126" t="s">
        <v>1502</v>
      </c>
      <c r="D4048" s="134" t="s">
        <v>144</v>
      </c>
      <c r="E4048" s="135">
        <v>103.9</v>
      </c>
      <c r="F4048" s="136">
        <v>4.82E-2</v>
      </c>
      <c r="G4048" s="135">
        <v>101.82</v>
      </c>
      <c r="H4048" s="136">
        <v>0</v>
      </c>
    </row>
    <row r="4049" spans="1:8" x14ac:dyDescent="0.25">
      <c r="A4049" s="133" t="s">
        <v>8008</v>
      </c>
      <c r="B4049" s="134">
        <v>92515</v>
      </c>
      <c r="C4049" s="126" t="s">
        <v>1504</v>
      </c>
      <c r="D4049" s="134" t="s">
        <v>144</v>
      </c>
      <c r="E4049" s="135">
        <v>95.35</v>
      </c>
      <c r="F4049" s="136">
        <v>5.2499999999999998E-2</v>
      </c>
      <c r="G4049" s="135">
        <v>94.46</v>
      </c>
      <c r="H4049" s="136">
        <v>0</v>
      </c>
    </row>
    <row r="4050" spans="1:8" x14ac:dyDescent="0.25">
      <c r="A4050" s="133" t="s">
        <v>8008</v>
      </c>
      <c r="B4050" s="134">
        <v>92520</v>
      </c>
      <c r="C4050" s="126" t="s">
        <v>1506</v>
      </c>
      <c r="D4050" s="134" t="s">
        <v>144</v>
      </c>
      <c r="E4050" s="135">
        <v>89.92</v>
      </c>
      <c r="F4050" s="136">
        <v>5.57E-2</v>
      </c>
      <c r="G4050" s="135">
        <v>89.22</v>
      </c>
      <c r="H4050" s="136">
        <v>0</v>
      </c>
    </row>
    <row r="4051" spans="1:8" x14ac:dyDescent="0.25">
      <c r="A4051" s="133" t="s">
        <v>8008</v>
      </c>
      <c r="B4051" s="134">
        <v>92526</v>
      </c>
      <c r="C4051" s="126" t="s">
        <v>1509</v>
      </c>
      <c r="D4051" s="134" t="s">
        <v>144</v>
      </c>
      <c r="E4051" s="135">
        <v>46.95</v>
      </c>
      <c r="F4051" s="136">
        <v>0.1067</v>
      </c>
      <c r="G4051" s="135">
        <v>45.6</v>
      </c>
      <c r="H4051" s="136">
        <v>0</v>
      </c>
    </row>
    <row r="4052" spans="1:8" x14ac:dyDescent="0.25">
      <c r="A4052" s="133" t="s">
        <v>8008</v>
      </c>
      <c r="B4052" s="134">
        <v>92530</v>
      </c>
      <c r="C4052" s="126" t="s">
        <v>1511</v>
      </c>
      <c r="D4052" s="134" t="s">
        <v>144</v>
      </c>
      <c r="E4052" s="135">
        <v>44.34</v>
      </c>
      <c r="F4052" s="136">
        <v>0.113</v>
      </c>
      <c r="G4052" s="135">
        <v>43.07</v>
      </c>
      <c r="H4052" s="136">
        <v>0</v>
      </c>
    </row>
    <row r="4053" spans="1:8" x14ac:dyDescent="0.25">
      <c r="A4053" s="133" t="s">
        <v>8008</v>
      </c>
      <c r="B4053" s="134">
        <v>92534</v>
      </c>
      <c r="C4053" s="126" t="s">
        <v>1513</v>
      </c>
      <c r="D4053" s="134" t="s">
        <v>144</v>
      </c>
      <c r="E4053" s="135">
        <v>42.14</v>
      </c>
      <c r="F4053" s="136">
        <v>0.11890000000000001</v>
      </c>
      <c r="G4053" s="135">
        <v>40.89</v>
      </c>
      <c r="H4053" s="136">
        <v>0</v>
      </c>
    </row>
    <row r="4054" spans="1:8" x14ac:dyDescent="0.25">
      <c r="A4054" s="133" t="s">
        <v>8008</v>
      </c>
      <c r="B4054" s="134">
        <v>92538</v>
      </c>
      <c r="C4054" s="126" t="s">
        <v>1515</v>
      </c>
      <c r="D4054" s="134" t="s">
        <v>144</v>
      </c>
      <c r="E4054" s="135">
        <v>37.72</v>
      </c>
      <c r="F4054" s="136">
        <v>0.1328</v>
      </c>
      <c r="G4054" s="135">
        <v>36.630000000000003</v>
      </c>
      <c r="H4054" s="136">
        <v>0</v>
      </c>
    </row>
    <row r="4055" spans="1:8" x14ac:dyDescent="0.25">
      <c r="A4055" s="133" t="s">
        <v>8008</v>
      </c>
      <c r="B4055" s="134">
        <v>103760</v>
      </c>
      <c r="C4055" s="126" t="s">
        <v>1596</v>
      </c>
      <c r="D4055" s="134" t="s">
        <v>144</v>
      </c>
      <c r="E4055" s="135">
        <v>119.73</v>
      </c>
      <c r="F4055" s="136">
        <v>0</v>
      </c>
      <c r="G4055" s="135">
        <v>124.04</v>
      </c>
      <c r="H4055" s="136">
        <v>0</v>
      </c>
    </row>
    <row r="4056" spans="1:8" x14ac:dyDescent="0.25">
      <c r="A4056" s="133" t="s">
        <v>8008</v>
      </c>
      <c r="B4056" s="134">
        <v>103761</v>
      </c>
      <c r="C4056" s="126" t="s">
        <v>1597</v>
      </c>
      <c r="D4056" s="134" t="s">
        <v>144</v>
      </c>
      <c r="E4056" s="135">
        <v>79.819999999999993</v>
      </c>
      <c r="F4056" s="136">
        <v>0</v>
      </c>
      <c r="G4056" s="135">
        <v>86.31</v>
      </c>
      <c r="H4056" s="136">
        <v>0</v>
      </c>
    </row>
    <row r="4057" spans="1:8" x14ac:dyDescent="0.25">
      <c r="A4057" s="133" t="s">
        <v>8008</v>
      </c>
      <c r="B4057" s="134">
        <v>103762</v>
      </c>
      <c r="C4057" s="126" t="s">
        <v>1598</v>
      </c>
      <c r="D4057" s="134" t="s">
        <v>144</v>
      </c>
      <c r="E4057" s="135">
        <v>67.47</v>
      </c>
      <c r="F4057" s="136">
        <v>0</v>
      </c>
      <c r="G4057" s="135">
        <v>74.8</v>
      </c>
      <c r="H4057" s="136">
        <v>0</v>
      </c>
    </row>
    <row r="4058" spans="1:8" x14ac:dyDescent="0.25">
      <c r="A4058" s="133" t="s">
        <v>8008</v>
      </c>
      <c r="B4058" s="134">
        <v>103763</v>
      </c>
      <c r="C4058" s="126" t="s">
        <v>1599</v>
      </c>
      <c r="D4058" s="134" t="s">
        <v>144</v>
      </c>
      <c r="E4058" s="135">
        <v>59.1</v>
      </c>
      <c r="F4058" s="136">
        <v>0</v>
      </c>
      <c r="G4058" s="135">
        <v>66.38</v>
      </c>
      <c r="H4058" s="136">
        <v>0</v>
      </c>
    </row>
    <row r="4059" spans="1:8" x14ac:dyDescent="0.25">
      <c r="A4059" s="133" t="s">
        <v>8008</v>
      </c>
      <c r="B4059" s="134">
        <v>92510</v>
      </c>
      <c r="C4059" s="126" t="s">
        <v>1501</v>
      </c>
      <c r="D4059" s="134" t="s">
        <v>144</v>
      </c>
      <c r="E4059" s="135">
        <v>74.55</v>
      </c>
      <c r="F4059" s="136">
        <v>6.7199999999999996E-2</v>
      </c>
      <c r="G4059" s="135">
        <v>67.680000000000007</v>
      </c>
      <c r="H4059" s="136">
        <v>0</v>
      </c>
    </row>
    <row r="4060" spans="1:8" x14ac:dyDescent="0.25">
      <c r="A4060" s="133" t="s">
        <v>8008</v>
      </c>
      <c r="B4060" s="134">
        <v>92514</v>
      </c>
      <c r="C4060" s="126" t="s">
        <v>1503</v>
      </c>
      <c r="D4060" s="134" t="s">
        <v>144</v>
      </c>
      <c r="E4060" s="135">
        <v>58</v>
      </c>
      <c r="F4060" s="136">
        <v>8.6400000000000005E-2</v>
      </c>
      <c r="G4060" s="135">
        <v>55.79</v>
      </c>
      <c r="H4060" s="136">
        <v>0</v>
      </c>
    </row>
    <row r="4061" spans="1:8" x14ac:dyDescent="0.25">
      <c r="A4061" s="133" t="s">
        <v>8008</v>
      </c>
      <c r="B4061" s="134">
        <v>92518</v>
      </c>
      <c r="C4061" s="126" t="s">
        <v>1505</v>
      </c>
      <c r="D4061" s="134" t="s">
        <v>144</v>
      </c>
      <c r="E4061" s="135">
        <v>50.5</v>
      </c>
      <c r="F4061" s="136">
        <v>9.9199999999999997E-2</v>
      </c>
      <c r="G4061" s="135">
        <v>49.88</v>
      </c>
      <c r="H4061" s="136">
        <v>0</v>
      </c>
    </row>
    <row r="4062" spans="1:8" x14ac:dyDescent="0.25">
      <c r="A4062" s="133" t="s">
        <v>8008</v>
      </c>
      <c r="B4062" s="134">
        <v>92522</v>
      </c>
      <c r="C4062" s="126" t="s">
        <v>1507</v>
      </c>
      <c r="D4062" s="134" t="s">
        <v>144</v>
      </c>
      <c r="E4062" s="135">
        <v>46.01</v>
      </c>
      <c r="F4062" s="136">
        <v>0.1089</v>
      </c>
      <c r="G4062" s="135">
        <v>45.98</v>
      </c>
      <c r="H4062" s="136">
        <v>0</v>
      </c>
    </row>
    <row r="4063" spans="1:8" x14ac:dyDescent="0.25">
      <c r="A4063" s="133" t="s">
        <v>8008</v>
      </c>
      <c r="B4063" s="134">
        <v>92482</v>
      </c>
      <c r="C4063" s="126" t="s">
        <v>1487</v>
      </c>
      <c r="D4063" s="134" t="s">
        <v>144</v>
      </c>
      <c r="E4063" s="135">
        <v>322.66000000000003</v>
      </c>
      <c r="F4063" s="136">
        <v>0</v>
      </c>
      <c r="G4063" s="135">
        <v>390.37</v>
      </c>
      <c r="H4063" s="136">
        <v>0</v>
      </c>
    </row>
    <row r="4064" spans="1:8" x14ac:dyDescent="0.25">
      <c r="A4064" s="133" t="s">
        <v>8008</v>
      </c>
      <c r="B4064" s="134">
        <v>92484</v>
      </c>
      <c r="C4064" s="126" t="s">
        <v>1488</v>
      </c>
      <c r="D4064" s="134" t="s">
        <v>144</v>
      </c>
      <c r="E4064" s="135">
        <v>220.93</v>
      </c>
      <c r="F4064" s="136">
        <v>0</v>
      </c>
      <c r="G4064" s="135">
        <v>272.39999999999998</v>
      </c>
      <c r="H4064" s="136">
        <v>0</v>
      </c>
    </row>
    <row r="4065" spans="1:8" x14ac:dyDescent="0.25">
      <c r="A4065" s="133" t="s">
        <v>8008</v>
      </c>
      <c r="B4065" s="134">
        <v>92486</v>
      </c>
      <c r="C4065" s="126" t="s">
        <v>1489</v>
      </c>
      <c r="D4065" s="134" t="s">
        <v>144</v>
      </c>
      <c r="E4065" s="135">
        <v>156.44</v>
      </c>
      <c r="F4065" s="136">
        <v>0</v>
      </c>
      <c r="G4065" s="135">
        <v>196.34</v>
      </c>
      <c r="H4065" s="136">
        <v>0</v>
      </c>
    </row>
    <row r="4066" spans="1:8" x14ac:dyDescent="0.25">
      <c r="A4066" s="133" t="s">
        <v>8008</v>
      </c>
      <c r="B4066" s="134">
        <v>92492</v>
      </c>
      <c r="C4066" s="126" t="s">
        <v>1492</v>
      </c>
      <c r="D4066" s="134" t="s">
        <v>144</v>
      </c>
      <c r="E4066" s="135">
        <v>118.85</v>
      </c>
      <c r="F4066" s="136">
        <v>4.2200000000000001E-2</v>
      </c>
      <c r="G4066" s="135">
        <v>122.07</v>
      </c>
      <c r="H4066" s="136">
        <v>0</v>
      </c>
    </row>
    <row r="4067" spans="1:8" x14ac:dyDescent="0.25">
      <c r="A4067" s="133" t="s">
        <v>8008</v>
      </c>
      <c r="B4067" s="134">
        <v>92496</v>
      </c>
      <c r="C4067" s="126" t="s">
        <v>1494</v>
      </c>
      <c r="D4067" s="134" t="s">
        <v>144</v>
      </c>
      <c r="E4067" s="135">
        <v>114.14</v>
      </c>
      <c r="F4067" s="136">
        <v>4.3900000000000002E-2</v>
      </c>
      <c r="G4067" s="135">
        <v>116.66</v>
      </c>
      <c r="H4067" s="136">
        <v>0</v>
      </c>
    </row>
    <row r="4068" spans="1:8" x14ac:dyDescent="0.25">
      <c r="A4068" s="133" t="s">
        <v>8008</v>
      </c>
      <c r="B4068" s="134">
        <v>92500</v>
      </c>
      <c r="C4068" s="126" t="s">
        <v>1496</v>
      </c>
      <c r="D4068" s="134" t="s">
        <v>144</v>
      </c>
      <c r="E4068" s="135">
        <v>110.51</v>
      </c>
      <c r="F4068" s="136">
        <v>4.53E-2</v>
      </c>
      <c r="G4068" s="135">
        <v>112.06</v>
      </c>
      <c r="H4068" s="136">
        <v>0</v>
      </c>
    </row>
    <row r="4069" spans="1:8" x14ac:dyDescent="0.25">
      <c r="A4069" s="133" t="s">
        <v>8008</v>
      </c>
      <c r="B4069" s="134">
        <v>92504</v>
      </c>
      <c r="C4069" s="126" t="s">
        <v>1498</v>
      </c>
      <c r="D4069" s="134" t="s">
        <v>144</v>
      </c>
      <c r="E4069" s="135">
        <v>103.82</v>
      </c>
      <c r="F4069" s="136">
        <v>4.8300000000000003E-2</v>
      </c>
      <c r="G4069" s="135">
        <v>103.8</v>
      </c>
      <c r="H4069" s="136">
        <v>0</v>
      </c>
    </row>
    <row r="4070" spans="1:8" x14ac:dyDescent="0.25">
      <c r="A4070" s="133" t="s">
        <v>8008</v>
      </c>
      <c r="B4070" s="134">
        <v>92488</v>
      </c>
      <c r="C4070" s="126" t="s">
        <v>1490</v>
      </c>
      <c r="D4070" s="134" t="s">
        <v>144</v>
      </c>
      <c r="E4070" s="135">
        <v>124.59</v>
      </c>
      <c r="F4070" s="136">
        <v>4.02E-2</v>
      </c>
      <c r="G4070" s="135">
        <v>128.38</v>
      </c>
      <c r="H4070" s="136">
        <v>0</v>
      </c>
    </row>
    <row r="4071" spans="1:8" x14ac:dyDescent="0.25">
      <c r="A4071" s="133" t="s">
        <v>8008</v>
      </c>
      <c r="B4071" s="134">
        <v>92494</v>
      </c>
      <c r="C4071" s="126" t="s">
        <v>1493</v>
      </c>
      <c r="D4071" s="134" t="s">
        <v>144</v>
      </c>
      <c r="E4071" s="135">
        <v>74.64</v>
      </c>
      <c r="F4071" s="136">
        <v>6.7100000000000007E-2</v>
      </c>
      <c r="G4071" s="135">
        <v>78.400000000000006</v>
      </c>
      <c r="H4071" s="136">
        <v>0</v>
      </c>
    </row>
    <row r="4072" spans="1:8" x14ac:dyDescent="0.25">
      <c r="A4072" s="133" t="s">
        <v>8008</v>
      </c>
      <c r="B4072" s="134">
        <v>92498</v>
      </c>
      <c r="C4072" s="126" t="s">
        <v>1495</v>
      </c>
      <c r="D4072" s="134" t="s">
        <v>144</v>
      </c>
      <c r="E4072" s="135">
        <v>70.81</v>
      </c>
      <c r="F4072" s="136">
        <v>7.0800000000000002E-2</v>
      </c>
      <c r="G4072" s="135">
        <v>74.2</v>
      </c>
      <c r="H4072" s="136">
        <v>0</v>
      </c>
    </row>
    <row r="4073" spans="1:8" x14ac:dyDescent="0.25">
      <c r="A4073" s="133" t="s">
        <v>8008</v>
      </c>
      <c r="B4073" s="134">
        <v>92502</v>
      </c>
      <c r="C4073" s="126" t="s">
        <v>1497</v>
      </c>
      <c r="D4073" s="134" t="s">
        <v>144</v>
      </c>
      <c r="E4073" s="135">
        <v>68.010000000000005</v>
      </c>
      <c r="F4073" s="136">
        <v>7.3700000000000002E-2</v>
      </c>
      <c r="G4073" s="135">
        <v>70.790000000000006</v>
      </c>
      <c r="H4073" s="136">
        <v>0</v>
      </c>
    </row>
    <row r="4074" spans="1:8" x14ac:dyDescent="0.25">
      <c r="A4074" s="133" t="s">
        <v>8008</v>
      </c>
      <c r="B4074" s="134">
        <v>92506</v>
      </c>
      <c r="C4074" s="126" t="s">
        <v>1499</v>
      </c>
      <c r="D4074" s="134" t="s">
        <v>144</v>
      </c>
      <c r="E4074" s="135">
        <v>62.76</v>
      </c>
      <c r="F4074" s="136">
        <v>7.9799999999999996E-2</v>
      </c>
      <c r="G4074" s="135">
        <v>64.58</v>
      </c>
      <c r="H4074" s="136">
        <v>0</v>
      </c>
    </row>
    <row r="4075" spans="1:8" x14ac:dyDescent="0.25">
      <c r="A4075" s="133" t="s">
        <v>8008</v>
      </c>
      <c r="B4075" s="134">
        <v>92490</v>
      </c>
      <c r="C4075" s="126" t="s">
        <v>1491</v>
      </c>
      <c r="D4075" s="134" t="s">
        <v>144</v>
      </c>
      <c r="E4075" s="135">
        <v>79.37</v>
      </c>
      <c r="F4075" s="136">
        <v>6.3100000000000003E-2</v>
      </c>
      <c r="G4075" s="135">
        <v>83.29</v>
      </c>
      <c r="H4075" s="136">
        <v>0</v>
      </c>
    </row>
    <row r="4076" spans="1:8" x14ac:dyDescent="0.25">
      <c r="A4076" s="133" t="s">
        <v>8008</v>
      </c>
      <c r="B4076" s="134">
        <v>92433</v>
      </c>
      <c r="C4076" s="126" t="s">
        <v>1446</v>
      </c>
      <c r="D4076" s="134" t="s">
        <v>144</v>
      </c>
      <c r="E4076" s="135">
        <v>80.790000000000006</v>
      </c>
      <c r="F4076" s="136">
        <v>0</v>
      </c>
      <c r="G4076" s="135">
        <v>86.44</v>
      </c>
      <c r="H4076" s="136">
        <v>0</v>
      </c>
    </row>
    <row r="4077" spans="1:8" x14ac:dyDescent="0.25">
      <c r="A4077" s="133" t="s">
        <v>8008</v>
      </c>
      <c r="B4077" s="134">
        <v>92437</v>
      </c>
      <c r="C4077" s="126" t="s">
        <v>1448</v>
      </c>
      <c r="D4077" s="134" t="s">
        <v>144</v>
      </c>
      <c r="E4077" s="135">
        <v>77.239999999999995</v>
      </c>
      <c r="F4077" s="136">
        <v>0</v>
      </c>
      <c r="G4077" s="135">
        <v>82.75</v>
      </c>
      <c r="H4077" s="136">
        <v>0</v>
      </c>
    </row>
    <row r="4078" spans="1:8" x14ac:dyDescent="0.25">
      <c r="A4078" s="133" t="s">
        <v>8008</v>
      </c>
      <c r="B4078" s="134">
        <v>92441</v>
      </c>
      <c r="C4078" s="126" t="s">
        <v>1450</v>
      </c>
      <c r="D4078" s="134" t="s">
        <v>144</v>
      </c>
      <c r="E4078" s="135">
        <v>74.680000000000007</v>
      </c>
      <c r="F4078" s="136">
        <v>0</v>
      </c>
      <c r="G4078" s="135">
        <v>80.12</v>
      </c>
      <c r="H4078" s="136">
        <v>0</v>
      </c>
    </row>
    <row r="4079" spans="1:8" x14ac:dyDescent="0.25">
      <c r="A4079" s="133" t="s">
        <v>8008</v>
      </c>
      <c r="B4079" s="134">
        <v>92445</v>
      </c>
      <c r="C4079" s="126" t="s">
        <v>1452</v>
      </c>
      <c r="D4079" s="134" t="s">
        <v>144</v>
      </c>
      <c r="E4079" s="135">
        <v>69.37</v>
      </c>
      <c r="F4079" s="136">
        <v>0</v>
      </c>
      <c r="G4079" s="135">
        <v>74.900000000000006</v>
      </c>
      <c r="H4079" s="136">
        <v>0</v>
      </c>
    </row>
    <row r="4080" spans="1:8" x14ac:dyDescent="0.25">
      <c r="A4080" s="133" t="s">
        <v>8008</v>
      </c>
      <c r="B4080" s="134">
        <v>92417</v>
      </c>
      <c r="C4080" s="126" t="s">
        <v>1438</v>
      </c>
      <c r="D4080" s="134" t="s">
        <v>144</v>
      </c>
      <c r="E4080" s="135">
        <v>168.13</v>
      </c>
      <c r="F4080" s="136">
        <v>0</v>
      </c>
      <c r="G4080" s="135">
        <v>181.64</v>
      </c>
      <c r="H4080" s="136">
        <v>0</v>
      </c>
    </row>
    <row r="4081" spans="1:8" x14ac:dyDescent="0.25">
      <c r="A4081" s="133" t="s">
        <v>8008</v>
      </c>
      <c r="B4081" s="134">
        <v>92421</v>
      </c>
      <c r="C4081" s="126" t="s">
        <v>1440</v>
      </c>
      <c r="D4081" s="134" t="s">
        <v>144</v>
      </c>
      <c r="E4081" s="135">
        <v>111.47</v>
      </c>
      <c r="F4081" s="136">
        <v>0</v>
      </c>
      <c r="G4081" s="135">
        <v>121.97</v>
      </c>
      <c r="H4081" s="136">
        <v>0</v>
      </c>
    </row>
    <row r="4082" spans="1:8" x14ac:dyDescent="0.25">
      <c r="A4082" s="133" t="s">
        <v>8008</v>
      </c>
      <c r="B4082" s="134">
        <v>92425</v>
      </c>
      <c r="C4082" s="126" t="s">
        <v>1442</v>
      </c>
      <c r="D4082" s="134" t="s">
        <v>144</v>
      </c>
      <c r="E4082" s="135">
        <v>93.37</v>
      </c>
      <c r="F4082" s="136">
        <v>0</v>
      </c>
      <c r="G4082" s="135">
        <v>102.26</v>
      </c>
      <c r="H4082" s="136">
        <v>0</v>
      </c>
    </row>
    <row r="4083" spans="1:8" x14ac:dyDescent="0.25">
      <c r="A4083" s="133" t="s">
        <v>8008</v>
      </c>
      <c r="B4083" s="134">
        <v>92429</v>
      </c>
      <c r="C4083" s="126" t="s">
        <v>1444</v>
      </c>
      <c r="D4083" s="134" t="s">
        <v>144</v>
      </c>
      <c r="E4083" s="135">
        <v>84.26</v>
      </c>
      <c r="F4083" s="136">
        <v>0</v>
      </c>
      <c r="G4083" s="135">
        <v>92.33</v>
      </c>
      <c r="H4083" s="136">
        <v>0</v>
      </c>
    </row>
    <row r="4084" spans="1:8" x14ac:dyDescent="0.25">
      <c r="A4084" s="133" t="s">
        <v>8008</v>
      </c>
      <c r="B4084" s="134">
        <v>92431</v>
      </c>
      <c r="C4084" s="126" t="s">
        <v>1445</v>
      </c>
      <c r="D4084" s="134" t="s">
        <v>144</v>
      </c>
      <c r="E4084" s="135">
        <v>68.31</v>
      </c>
      <c r="F4084" s="136">
        <v>0</v>
      </c>
      <c r="G4084" s="135">
        <v>68.88</v>
      </c>
      <c r="H4084" s="136">
        <v>0</v>
      </c>
    </row>
    <row r="4085" spans="1:8" x14ac:dyDescent="0.25">
      <c r="A4085" s="133" t="s">
        <v>8008</v>
      </c>
      <c r="B4085" s="134">
        <v>92435</v>
      </c>
      <c r="C4085" s="126" t="s">
        <v>1447</v>
      </c>
      <c r="D4085" s="134" t="s">
        <v>144</v>
      </c>
      <c r="E4085" s="135">
        <v>65.180000000000007</v>
      </c>
      <c r="F4085" s="136">
        <v>0</v>
      </c>
      <c r="G4085" s="135">
        <v>65.790000000000006</v>
      </c>
      <c r="H4085" s="136">
        <v>0</v>
      </c>
    </row>
    <row r="4086" spans="1:8" x14ac:dyDescent="0.25">
      <c r="A4086" s="133" t="s">
        <v>8008</v>
      </c>
      <c r="B4086" s="134">
        <v>92439</v>
      </c>
      <c r="C4086" s="126" t="s">
        <v>1449</v>
      </c>
      <c r="D4086" s="134" t="s">
        <v>144</v>
      </c>
      <c r="E4086" s="135">
        <v>62.93</v>
      </c>
      <c r="F4086" s="136">
        <v>0</v>
      </c>
      <c r="G4086" s="135">
        <v>63.56</v>
      </c>
      <c r="H4086" s="136">
        <v>0</v>
      </c>
    </row>
    <row r="4087" spans="1:8" x14ac:dyDescent="0.25">
      <c r="A4087" s="133" t="s">
        <v>8008</v>
      </c>
      <c r="B4087" s="134">
        <v>92443</v>
      </c>
      <c r="C4087" s="126" t="s">
        <v>1451</v>
      </c>
      <c r="D4087" s="134" t="s">
        <v>144</v>
      </c>
      <c r="E4087" s="135">
        <v>58.04</v>
      </c>
      <c r="F4087" s="136">
        <v>0</v>
      </c>
      <c r="G4087" s="135">
        <v>58.94</v>
      </c>
      <c r="H4087" s="136">
        <v>0</v>
      </c>
    </row>
    <row r="4088" spans="1:8" x14ac:dyDescent="0.25">
      <c r="A4088" s="133" t="s">
        <v>8008</v>
      </c>
      <c r="B4088" s="134">
        <v>92415</v>
      </c>
      <c r="C4088" s="126" t="s">
        <v>1437</v>
      </c>
      <c r="D4088" s="134" t="s">
        <v>144</v>
      </c>
      <c r="E4088" s="135">
        <v>146.86000000000001</v>
      </c>
      <c r="F4088" s="136">
        <v>0</v>
      </c>
      <c r="G4088" s="135">
        <v>151.69999999999999</v>
      </c>
      <c r="H4088" s="136">
        <v>0</v>
      </c>
    </row>
    <row r="4089" spans="1:8" x14ac:dyDescent="0.25">
      <c r="A4089" s="133" t="s">
        <v>8008</v>
      </c>
      <c r="B4089" s="134">
        <v>92419</v>
      </c>
      <c r="C4089" s="126" t="s">
        <v>1439</v>
      </c>
      <c r="D4089" s="134" t="s">
        <v>144</v>
      </c>
      <c r="E4089" s="135">
        <v>95.17</v>
      </c>
      <c r="F4089" s="136">
        <v>0</v>
      </c>
      <c r="G4089" s="135">
        <v>99.02</v>
      </c>
      <c r="H4089" s="136">
        <v>0</v>
      </c>
    </row>
    <row r="4090" spans="1:8" x14ac:dyDescent="0.25">
      <c r="A4090" s="133" t="s">
        <v>8008</v>
      </c>
      <c r="B4090" s="134">
        <v>92423</v>
      </c>
      <c r="C4090" s="126" t="s">
        <v>1441</v>
      </c>
      <c r="D4090" s="134" t="s">
        <v>144</v>
      </c>
      <c r="E4090" s="135">
        <v>79.19</v>
      </c>
      <c r="F4090" s="136">
        <v>0</v>
      </c>
      <c r="G4090" s="135">
        <v>82.3</v>
      </c>
      <c r="H4090" s="136">
        <v>0</v>
      </c>
    </row>
    <row r="4091" spans="1:8" x14ac:dyDescent="0.25">
      <c r="A4091" s="133" t="s">
        <v>8008</v>
      </c>
      <c r="B4091" s="134">
        <v>92427</v>
      </c>
      <c r="C4091" s="126" t="s">
        <v>1443</v>
      </c>
      <c r="D4091" s="134" t="s">
        <v>144</v>
      </c>
      <c r="E4091" s="135">
        <v>71.11</v>
      </c>
      <c r="F4091" s="136">
        <v>0</v>
      </c>
      <c r="G4091" s="135">
        <v>73.84</v>
      </c>
      <c r="H4091" s="136">
        <v>0</v>
      </c>
    </row>
    <row r="4092" spans="1:8" x14ac:dyDescent="0.25">
      <c r="A4092" s="133" t="s">
        <v>8008</v>
      </c>
      <c r="B4092" s="134">
        <v>92409</v>
      </c>
      <c r="C4092" s="126" t="s">
        <v>1434</v>
      </c>
      <c r="D4092" s="134" t="s">
        <v>144</v>
      </c>
      <c r="E4092" s="135">
        <v>208.52</v>
      </c>
      <c r="F4092" s="136">
        <v>0</v>
      </c>
      <c r="G4092" s="135">
        <v>265.3</v>
      </c>
      <c r="H4092" s="136">
        <v>0</v>
      </c>
    </row>
    <row r="4093" spans="1:8" x14ac:dyDescent="0.25">
      <c r="A4093" s="133" t="s">
        <v>8008</v>
      </c>
      <c r="B4093" s="134">
        <v>92411</v>
      </c>
      <c r="C4093" s="126" t="s">
        <v>1435</v>
      </c>
      <c r="D4093" s="134" t="s">
        <v>144</v>
      </c>
      <c r="E4093" s="135">
        <v>140.79</v>
      </c>
      <c r="F4093" s="136">
        <v>0</v>
      </c>
      <c r="G4093" s="135">
        <v>183.24</v>
      </c>
      <c r="H4093" s="136">
        <v>0</v>
      </c>
    </row>
    <row r="4094" spans="1:8" x14ac:dyDescent="0.25">
      <c r="A4094" s="133" t="s">
        <v>8008</v>
      </c>
      <c r="B4094" s="134">
        <v>92413</v>
      </c>
      <c r="C4094" s="126" t="s">
        <v>1436</v>
      </c>
      <c r="D4094" s="134" t="s">
        <v>144</v>
      </c>
      <c r="E4094" s="135">
        <v>92.94</v>
      </c>
      <c r="F4094" s="136">
        <v>0</v>
      </c>
      <c r="G4094" s="135">
        <v>122.78</v>
      </c>
      <c r="H4094" s="136">
        <v>0</v>
      </c>
    </row>
    <row r="4095" spans="1:8" x14ac:dyDescent="0.25">
      <c r="A4095" s="133" t="s">
        <v>8008</v>
      </c>
      <c r="B4095" s="134">
        <v>92465</v>
      </c>
      <c r="C4095" s="126" t="s">
        <v>1471</v>
      </c>
      <c r="D4095" s="134" t="s">
        <v>144</v>
      </c>
      <c r="E4095" s="135">
        <v>151.12</v>
      </c>
      <c r="F4095" s="136">
        <v>0</v>
      </c>
      <c r="G4095" s="135">
        <v>160.07</v>
      </c>
      <c r="H4095" s="136">
        <v>0</v>
      </c>
    </row>
    <row r="4096" spans="1:8" x14ac:dyDescent="0.25">
      <c r="A4096" s="133" t="s">
        <v>8008</v>
      </c>
      <c r="B4096" s="134">
        <v>92469</v>
      </c>
      <c r="C4096" s="126" t="s">
        <v>1475</v>
      </c>
      <c r="D4096" s="134" t="s">
        <v>144</v>
      </c>
      <c r="E4096" s="135">
        <v>137.58000000000001</v>
      </c>
      <c r="F4096" s="136">
        <v>0</v>
      </c>
      <c r="G4096" s="135">
        <v>146.03</v>
      </c>
      <c r="H4096" s="136">
        <v>0</v>
      </c>
    </row>
    <row r="4097" spans="1:8" x14ac:dyDescent="0.25">
      <c r="A4097" s="133" t="s">
        <v>8008</v>
      </c>
      <c r="B4097" s="134">
        <v>92473</v>
      </c>
      <c r="C4097" s="126" t="s">
        <v>1479</v>
      </c>
      <c r="D4097" s="134" t="s">
        <v>144</v>
      </c>
      <c r="E4097" s="135">
        <v>126.68</v>
      </c>
      <c r="F4097" s="136">
        <v>0</v>
      </c>
      <c r="G4097" s="135">
        <v>134.58000000000001</v>
      </c>
      <c r="H4097" s="136">
        <v>0</v>
      </c>
    </row>
    <row r="4098" spans="1:8" x14ac:dyDescent="0.25">
      <c r="A4098" s="133" t="s">
        <v>8008</v>
      </c>
      <c r="B4098" s="134">
        <v>92477</v>
      </c>
      <c r="C4098" s="126" t="s">
        <v>1483</v>
      </c>
      <c r="D4098" s="134" t="s">
        <v>144</v>
      </c>
      <c r="E4098" s="135">
        <v>103.22</v>
      </c>
      <c r="F4098" s="136">
        <v>0</v>
      </c>
      <c r="G4098" s="135">
        <v>110.41</v>
      </c>
      <c r="H4098" s="136">
        <v>0</v>
      </c>
    </row>
    <row r="4099" spans="1:8" x14ac:dyDescent="0.25">
      <c r="A4099" s="133" t="s">
        <v>8008</v>
      </c>
      <c r="B4099" s="134">
        <v>92449</v>
      </c>
      <c r="C4099" s="126" t="s">
        <v>1456</v>
      </c>
      <c r="D4099" s="134" t="s">
        <v>144</v>
      </c>
      <c r="E4099" s="135">
        <v>276.13</v>
      </c>
      <c r="F4099" s="136">
        <v>0</v>
      </c>
      <c r="G4099" s="135">
        <v>288.12</v>
      </c>
      <c r="H4099" s="136">
        <v>0</v>
      </c>
    </row>
    <row r="4100" spans="1:8" x14ac:dyDescent="0.25">
      <c r="A4100" s="133" t="s">
        <v>8008</v>
      </c>
      <c r="B4100" s="134">
        <v>92453</v>
      </c>
      <c r="C4100" s="126" t="s">
        <v>1460</v>
      </c>
      <c r="D4100" s="134" t="s">
        <v>144</v>
      </c>
      <c r="E4100" s="135">
        <v>235.16</v>
      </c>
      <c r="F4100" s="136">
        <v>0</v>
      </c>
      <c r="G4100" s="135">
        <v>247.44</v>
      </c>
      <c r="H4100" s="136">
        <v>0</v>
      </c>
    </row>
    <row r="4101" spans="1:8" x14ac:dyDescent="0.25">
      <c r="A4101" s="133" t="s">
        <v>8008</v>
      </c>
      <c r="B4101" s="134">
        <v>92457</v>
      </c>
      <c r="C4101" s="126" t="s">
        <v>1464</v>
      </c>
      <c r="D4101" s="134" t="s">
        <v>144</v>
      </c>
      <c r="E4101" s="135">
        <v>203.86</v>
      </c>
      <c r="F4101" s="136">
        <v>0</v>
      </c>
      <c r="G4101" s="135">
        <v>216.14</v>
      </c>
      <c r="H4101" s="136">
        <v>0</v>
      </c>
    </row>
    <row r="4102" spans="1:8" x14ac:dyDescent="0.25">
      <c r="A4102" s="133" t="s">
        <v>8008</v>
      </c>
      <c r="B4102" s="134">
        <v>92461</v>
      </c>
      <c r="C4102" s="126" t="s">
        <v>1467</v>
      </c>
      <c r="D4102" s="134" t="s">
        <v>144</v>
      </c>
      <c r="E4102" s="135">
        <v>187.97</v>
      </c>
      <c r="F4102" s="136">
        <v>0</v>
      </c>
      <c r="G4102" s="135">
        <v>199.65</v>
      </c>
      <c r="H4102" s="136">
        <v>0</v>
      </c>
    </row>
    <row r="4103" spans="1:8" x14ac:dyDescent="0.25">
      <c r="A4103" s="133" t="s">
        <v>8008</v>
      </c>
      <c r="B4103" s="134">
        <v>92467</v>
      </c>
      <c r="C4103" s="126" t="s">
        <v>1473</v>
      </c>
      <c r="D4103" s="134" t="s">
        <v>144</v>
      </c>
      <c r="E4103" s="135">
        <v>98.38</v>
      </c>
      <c r="F4103" s="136">
        <v>0</v>
      </c>
      <c r="G4103" s="135">
        <v>103.08</v>
      </c>
      <c r="H4103" s="136">
        <v>0</v>
      </c>
    </row>
    <row r="4104" spans="1:8" x14ac:dyDescent="0.25">
      <c r="A4104" s="133" t="s">
        <v>8008</v>
      </c>
      <c r="B4104" s="134">
        <v>92471</v>
      </c>
      <c r="C4104" s="126" t="s">
        <v>1477</v>
      </c>
      <c r="D4104" s="134" t="s">
        <v>144</v>
      </c>
      <c r="E4104" s="135">
        <v>89.68</v>
      </c>
      <c r="F4104" s="136">
        <v>0</v>
      </c>
      <c r="G4104" s="135">
        <v>94.16</v>
      </c>
      <c r="H4104" s="136">
        <v>0</v>
      </c>
    </row>
    <row r="4105" spans="1:8" x14ac:dyDescent="0.25">
      <c r="A4105" s="133" t="s">
        <v>8008</v>
      </c>
      <c r="B4105" s="134">
        <v>92475</v>
      </c>
      <c r="C4105" s="126" t="s">
        <v>1481</v>
      </c>
      <c r="D4105" s="134" t="s">
        <v>144</v>
      </c>
      <c r="E4105" s="135">
        <v>82.65</v>
      </c>
      <c r="F4105" s="136">
        <v>0</v>
      </c>
      <c r="G4105" s="135">
        <v>86.86</v>
      </c>
      <c r="H4105" s="136">
        <v>0</v>
      </c>
    </row>
    <row r="4106" spans="1:8" x14ac:dyDescent="0.25">
      <c r="A4106" s="133" t="s">
        <v>8008</v>
      </c>
      <c r="B4106" s="134">
        <v>92479</v>
      </c>
      <c r="C4106" s="126" t="s">
        <v>1485</v>
      </c>
      <c r="D4106" s="134" t="s">
        <v>144</v>
      </c>
      <c r="E4106" s="135">
        <v>67.52</v>
      </c>
      <c r="F4106" s="136">
        <v>0</v>
      </c>
      <c r="G4106" s="135">
        <v>71.45</v>
      </c>
      <c r="H4106" s="136">
        <v>0</v>
      </c>
    </row>
    <row r="4107" spans="1:8" x14ac:dyDescent="0.25">
      <c r="A4107" s="133" t="s">
        <v>8008</v>
      </c>
      <c r="B4107" s="134">
        <v>92451</v>
      </c>
      <c r="C4107" s="126" t="s">
        <v>1458</v>
      </c>
      <c r="D4107" s="134" t="s">
        <v>144</v>
      </c>
      <c r="E4107" s="135">
        <v>189.1</v>
      </c>
      <c r="F4107" s="136">
        <v>0</v>
      </c>
      <c r="G4107" s="135">
        <v>195.52</v>
      </c>
      <c r="H4107" s="136">
        <v>0</v>
      </c>
    </row>
    <row r="4108" spans="1:8" x14ac:dyDescent="0.25">
      <c r="A4108" s="133" t="s">
        <v>8008</v>
      </c>
      <c r="B4108" s="134">
        <v>92455</v>
      </c>
      <c r="C4108" s="126" t="s">
        <v>1462</v>
      </c>
      <c r="D4108" s="134" t="s">
        <v>144</v>
      </c>
      <c r="E4108" s="135">
        <v>153.85</v>
      </c>
      <c r="F4108" s="136">
        <v>0</v>
      </c>
      <c r="G4108" s="135">
        <v>161.11000000000001</v>
      </c>
      <c r="H4108" s="136">
        <v>0</v>
      </c>
    </row>
    <row r="4109" spans="1:8" x14ac:dyDescent="0.25">
      <c r="A4109" s="133" t="s">
        <v>8008</v>
      </c>
      <c r="B4109" s="134">
        <v>92459</v>
      </c>
      <c r="C4109" s="126" t="s">
        <v>1465</v>
      </c>
      <c r="D4109" s="134" t="s">
        <v>144</v>
      </c>
      <c r="E4109" s="135">
        <v>130.24</v>
      </c>
      <c r="F4109" s="136">
        <v>0</v>
      </c>
      <c r="G4109" s="135">
        <v>137.82</v>
      </c>
      <c r="H4109" s="136">
        <v>0</v>
      </c>
    </row>
    <row r="4110" spans="1:8" x14ac:dyDescent="0.25">
      <c r="A4110" s="133" t="s">
        <v>8008</v>
      </c>
      <c r="B4110" s="134">
        <v>92463</v>
      </c>
      <c r="C4110" s="126" t="s">
        <v>1469</v>
      </c>
      <c r="D4110" s="134" t="s">
        <v>144</v>
      </c>
      <c r="E4110" s="135">
        <v>117.87</v>
      </c>
      <c r="F4110" s="136">
        <v>0</v>
      </c>
      <c r="G4110" s="135">
        <v>125.22</v>
      </c>
      <c r="H4110" s="136">
        <v>0</v>
      </c>
    </row>
    <row r="4111" spans="1:8" x14ac:dyDescent="0.25">
      <c r="A4111" s="133" t="s">
        <v>8008</v>
      </c>
      <c r="B4111" s="134">
        <v>92446</v>
      </c>
      <c r="C4111" s="126" t="s">
        <v>1453</v>
      </c>
      <c r="D4111" s="134" t="s">
        <v>144</v>
      </c>
      <c r="E4111" s="135">
        <v>289.43</v>
      </c>
      <c r="F4111" s="136">
        <v>0</v>
      </c>
      <c r="G4111" s="135">
        <v>349.6</v>
      </c>
      <c r="H4111" s="136">
        <v>0</v>
      </c>
    </row>
    <row r="4112" spans="1:8" x14ac:dyDescent="0.25">
      <c r="A4112" s="133" t="s">
        <v>8008</v>
      </c>
      <c r="B4112" s="134">
        <v>92447</v>
      </c>
      <c r="C4112" s="126" t="s">
        <v>1454</v>
      </c>
      <c r="D4112" s="134" t="s">
        <v>144</v>
      </c>
      <c r="E4112" s="135">
        <v>199.76</v>
      </c>
      <c r="F4112" s="136">
        <v>0</v>
      </c>
      <c r="G4112" s="135">
        <v>243.91</v>
      </c>
      <c r="H4112" s="136">
        <v>0</v>
      </c>
    </row>
    <row r="4113" spans="1:8" x14ac:dyDescent="0.25">
      <c r="A4113" s="133" t="s">
        <v>8008</v>
      </c>
      <c r="B4113" s="134">
        <v>92448</v>
      </c>
      <c r="C4113" s="126" t="s">
        <v>1455</v>
      </c>
      <c r="D4113" s="134" t="s">
        <v>144</v>
      </c>
      <c r="E4113" s="135">
        <v>154.82</v>
      </c>
      <c r="F4113" s="136">
        <v>0</v>
      </c>
      <c r="G4113" s="135">
        <v>190</v>
      </c>
      <c r="H4113" s="136">
        <v>0</v>
      </c>
    </row>
    <row r="4114" spans="1:8" x14ac:dyDescent="0.25">
      <c r="A4114" s="133" t="s">
        <v>8008</v>
      </c>
      <c r="B4114" s="134">
        <v>92466</v>
      </c>
      <c r="C4114" s="126" t="s">
        <v>1472</v>
      </c>
      <c r="D4114" s="134" t="s">
        <v>144</v>
      </c>
      <c r="E4114" s="135">
        <v>313.06</v>
      </c>
      <c r="F4114" s="136">
        <v>0</v>
      </c>
      <c r="G4114" s="135">
        <v>289.89999999999998</v>
      </c>
      <c r="H4114" s="136">
        <v>0</v>
      </c>
    </row>
    <row r="4115" spans="1:8" x14ac:dyDescent="0.25">
      <c r="A4115" s="133" t="s">
        <v>8008</v>
      </c>
      <c r="B4115" s="134">
        <v>92470</v>
      </c>
      <c r="C4115" s="126" t="s">
        <v>1476</v>
      </c>
      <c r="D4115" s="134" t="s">
        <v>144</v>
      </c>
      <c r="E4115" s="135">
        <v>306.31</v>
      </c>
      <c r="F4115" s="136">
        <v>0</v>
      </c>
      <c r="G4115" s="135">
        <v>282.05</v>
      </c>
      <c r="H4115" s="136">
        <v>0</v>
      </c>
    </row>
    <row r="4116" spans="1:8" x14ac:dyDescent="0.25">
      <c r="A4116" s="133" t="s">
        <v>8008</v>
      </c>
      <c r="B4116" s="134">
        <v>92474</v>
      </c>
      <c r="C4116" s="126" t="s">
        <v>1480</v>
      </c>
      <c r="D4116" s="134" t="s">
        <v>144</v>
      </c>
      <c r="E4116" s="135">
        <v>300.55</v>
      </c>
      <c r="F4116" s="136">
        <v>0</v>
      </c>
      <c r="G4116" s="135">
        <v>275.22000000000003</v>
      </c>
      <c r="H4116" s="136">
        <v>0</v>
      </c>
    </row>
    <row r="4117" spans="1:8" x14ac:dyDescent="0.25">
      <c r="A4117" s="133" t="s">
        <v>8008</v>
      </c>
      <c r="B4117" s="134">
        <v>92478</v>
      </c>
      <c r="C4117" s="126" t="s">
        <v>1484</v>
      </c>
      <c r="D4117" s="134" t="s">
        <v>144</v>
      </c>
      <c r="E4117" s="135">
        <v>289.04000000000002</v>
      </c>
      <c r="F4117" s="136">
        <v>0</v>
      </c>
      <c r="G4117" s="135">
        <v>261.95</v>
      </c>
      <c r="H4117" s="136">
        <v>0</v>
      </c>
    </row>
    <row r="4118" spans="1:8" x14ac:dyDescent="0.25">
      <c r="A4118" s="133" t="s">
        <v>8008</v>
      </c>
      <c r="B4118" s="134">
        <v>92450</v>
      </c>
      <c r="C4118" s="126" t="s">
        <v>1457</v>
      </c>
      <c r="D4118" s="134" t="s">
        <v>144</v>
      </c>
      <c r="E4118" s="135">
        <v>382.03</v>
      </c>
      <c r="F4118" s="136">
        <v>0</v>
      </c>
      <c r="G4118" s="135">
        <v>364.84</v>
      </c>
      <c r="H4118" s="136">
        <v>0</v>
      </c>
    </row>
    <row r="4119" spans="1:8" x14ac:dyDescent="0.25">
      <c r="A4119" s="133" t="s">
        <v>8008</v>
      </c>
      <c r="B4119" s="134">
        <v>92454</v>
      </c>
      <c r="C4119" s="126" t="s">
        <v>1461</v>
      </c>
      <c r="D4119" s="134" t="s">
        <v>144</v>
      </c>
      <c r="E4119" s="135">
        <v>350.11</v>
      </c>
      <c r="F4119" s="136">
        <v>0</v>
      </c>
      <c r="G4119" s="135">
        <v>332.85</v>
      </c>
      <c r="H4119" s="136">
        <v>0</v>
      </c>
    </row>
    <row r="4120" spans="1:8" x14ac:dyDescent="0.25">
      <c r="A4120" s="133" t="s">
        <v>8008</v>
      </c>
      <c r="B4120" s="134">
        <v>92458</v>
      </c>
      <c r="C4120" s="126" t="s">
        <v>5932</v>
      </c>
      <c r="D4120" s="134" t="s">
        <v>144</v>
      </c>
      <c r="E4120" s="135">
        <v>330.5</v>
      </c>
      <c r="F4120" s="136">
        <v>0</v>
      </c>
      <c r="G4120" s="135">
        <v>312.41000000000003</v>
      </c>
      <c r="H4120" s="136">
        <v>0</v>
      </c>
    </row>
    <row r="4121" spans="1:8" x14ac:dyDescent="0.25">
      <c r="A4121" s="133" t="s">
        <v>8008</v>
      </c>
      <c r="B4121" s="134">
        <v>92462</v>
      </c>
      <c r="C4121" s="126" t="s">
        <v>1468</v>
      </c>
      <c r="D4121" s="134" t="s">
        <v>144</v>
      </c>
      <c r="E4121" s="135">
        <v>318.33999999999997</v>
      </c>
      <c r="F4121" s="136">
        <v>0</v>
      </c>
      <c r="G4121" s="135">
        <v>299.01</v>
      </c>
      <c r="H4121" s="136">
        <v>0</v>
      </c>
    </row>
    <row r="4122" spans="1:8" x14ac:dyDescent="0.25">
      <c r="A4122" s="133" t="s">
        <v>8008</v>
      </c>
      <c r="B4122" s="134">
        <v>92468</v>
      </c>
      <c r="C4122" s="126" t="s">
        <v>1474</v>
      </c>
      <c r="D4122" s="134" t="s">
        <v>144</v>
      </c>
      <c r="E4122" s="135">
        <v>133.33000000000001</v>
      </c>
      <c r="F4122" s="136">
        <v>0</v>
      </c>
      <c r="G4122" s="135">
        <v>133.35</v>
      </c>
      <c r="H4122" s="136">
        <v>0</v>
      </c>
    </row>
    <row r="4123" spans="1:8" x14ac:dyDescent="0.25">
      <c r="A4123" s="133" t="s">
        <v>8008</v>
      </c>
      <c r="B4123" s="134">
        <v>92472</v>
      </c>
      <c r="C4123" s="126" t="s">
        <v>1478</v>
      </c>
      <c r="D4123" s="134" t="s">
        <v>144</v>
      </c>
      <c r="E4123" s="135">
        <v>127.35</v>
      </c>
      <c r="F4123" s="136">
        <v>0</v>
      </c>
      <c r="G4123" s="135">
        <v>126.64</v>
      </c>
      <c r="H4123" s="136">
        <v>0</v>
      </c>
    </row>
    <row r="4124" spans="1:8" x14ac:dyDescent="0.25">
      <c r="A4124" s="133" t="s">
        <v>8008</v>
      </c>
      <c r="B4124" s="134">
        <v>92476</v>
      </c>
      <c r="C4124" s="126" t="s">
        <v>1482</v>
      </c>
      <c r="D4124" s="134" t="s">
        <v>144</v>
      </c>
      <c r="E4124" s="135">
        <v>122.34</v>
      </c>
      <c r="F4124" s="136">
        <v>0</v>
      </c>
      <c r="G4124" s="135">
        <v>120.88</v>
      </c>
      <c r="H4124" s="136">
        <v>0</v>
      </c>
    </row>
    <row r="4125" spans="1:8" x14ac:dyDescent="0.25">
      <c r="A4125" s="133" t="s">
        <v>8008</v>
      </c>
      <c r="B4125" s="134">
        <v>92480</v>
      </c>
      <c r="C4125" s="126" t="s">
        <v>1486</v>
      </c>
      <c r="D4125" s="134" t="s">
        <v>144</v>
      </c>
      <c r="E4125" s="135">
        <v>112.16</v>
      </c>
      <c r="F4125" s="136">
        <v>0</v>
      </c>
      <c r="G4125" s="135">
        <v>109.57</v>
      </c>
      <c r="H4125" s="136">
        <v>0</v>
      </c>
    </row>
    <row r="4126" spans="1:8" x14ac:dyDescent="0.25">
      <c r="A4126" s="133" t="s">
        <v>8008</v>
      </c>
      <c r="B4126" s="134">
        <v>92452</v>
      </c>
      <c r="C4126" s="126" t="s">
        <v>1459</v>
      </c>
      <c r="D4126" s="134" t="s">
        <v>144</v>
      </c>
      <c r="E4126" s="135">
        <v>201.38</v>
      </c>
      <c r="F4126" s="136">
        <v>0</v>
      </c>
      <c r="G4126" s="135">
        <v>205.95</v>
      </c>
      <c r="H4126" s="136">
        <v>0</v>
      </c>
    </row>
    <row r="4127" spans="1:8" x14ac:dyDescent="0.25">
      <c r="A4127" s="133" t="s">
        <v>8008</v>
      </c>
      <c r="B4127" s="134">
        <v>92456</v>
      </c>
      <c r="C4127" s="126" t="s">
        <v>1463</v>
      </c>
      <c r="D4127" s="134" t="s">
        <v>144</v>
      </c>
      <c r="E4127" s="135">
        <v>169.25</v>
      </c>
      <c r="F4127" s="136">
        <v>0</v>
      </c>
      <c r="G4127" s="135">
        <v>174.1</v>
      </c>
      <c r="H4127" s="136">
        <v>0</v>
      </c>
    </row>
    <row r="4128" spans="1:8" x14ac:dyDescent="0.25">
      <c r="A4128" s="133" t="s">
        <v>8008</v>
      </c>
      <c r="B4128" s="134">
        <v>92460</v>
      </c>
      <c r="C4128" s="126" t="s">
        <v>1466</v>
      </c>
      <c r="D4128" s="134" t="s">
        <v>144</v>
      </c>
      <c r="E4128" s="135">
        <v>142.13999999999999</v>
      </c>
      <c r="F4128" s="136">
        <v>0</v>
      </c>
      <c r="G4128" s="135">
        <v>147.79</v>
      </c>
      <c r="H4128" s="136">
        <v>0</v>
      </c>
    </row>
    <row r="4129" spans="1:8" x14ac:dyDescent="0.25">
      <c r="A4129" s="133" t="s">
        <v>8008</v>
      </c>
      <c r="B4129" s="134">
        <v>92464</v>
      </c>
      <c r="C4129" s="126" t="s">
        <v>1470</v>
      </c>
      <c r="D4129" s="134" t="s">
        <v>144</v>
      </c>
      <c r="E4129" s="135">
        <v>138.22999999999999</v>
      </c>
      <c r="F4129" s="136">
        <v>0</v>
      </c>
      <c r="G4129" s="135">
        <v>141.74</v>
      </c>
      <c r="H4129" s="136">
        <v>0</v>
      </c>
    </row>
    <row r="4130" spans="1:8" x14ac:dyDescent="0.25">
      <c r="A4130" s="133" t="s">
        <v>8009</v>
      </c>
      <c r="B4130" s="134">
        <v>105403</v>
      </c>
      <c r="C4130" s="126" t="s">
        <v>5957</v>
      </c>
      <c r="D4130" s="134" t="s">
        <v>144</v>
      </c>
      <c r="E4130" s="135">
        <v>193.69</v>
      </c>
      <c r="F4130" s="136">
        <v>0</v>
      </c>
      <c r="G4130" s="135">
        <v>170.67</v>
      </c>
      <c r="H4130" s="136">
        <v>0</v>
      </c>
    </row>
    <row r="4131" spans="1:8" x14ac:dyDescent="0.25">
      <c r="A4131" s="133" t="s">
        <v>8009</v>
      </c>
      <c r="B4131" s="134">
        <v>96252</v>
      </c>
      <c r="C4131" s="126" t="s">
        <v>5933</v>
      </c>
      <c r="D4131" s="134" t="s">
        <v>144</v>
      </c>
      <c r="E4131" s="135">
        <v>157.15</v>
      </c>
      <c r="F4131" s="136">
        <v>0</v>
      </c>
      <c r="G4131" s="135">
        <v>143.34</v>
      </c>
      <c r="H4131" s="136">
        <v>0</v>
      </c>
    </row>
    <row r="4132" spans="1:8" x14ac:dyDescent="0.25">
      <c r="A4132" s="133" t="s">
        <v>8009</v>
      </c>
      <c r="B4132" s="134">
        <v>96254</v>
      </c>
      <c r="C4132" s="126" t="s">
        <v>8010</v>
      </c>
      <c r="D4132" s="134" t="s">
        <v>22</v>
      </c>
      <c r="E4132" s="135">
        <v>0</v>
      </c>
      <c r="F4132" s="136"/>
      <c r="G4132" s="135">
        <v>0</v>
      </c>
      <c r="H4132" s="136"/>
    </row>
    <row r="4133" spans="1:8" x14ac:dyDescent="0.25">
      <c r="A4133" s="133" t="s">
        <v>8009</v>
      </c>
      <c r="B4133" s="134">
        <v>96253</v>
      </c>
      <c r="C4133" s="126" t="s">
        <v>8011</v>
      </c>
      <c r="D4133" s="134" t="s">
        <v>22</v>
      </c>
      <c r="E4133" s="135">
        <v>0</v>
      </c>
      <c r="F4133" s="136"/>
      <c r="G4133" s="135">
        <v>0</v>
      </c>
      <c r="H4133" s="136"/>
    </row>
    <row r="4134" spans="1:8" x14ac:dyDescent="0.25">
      <c r="A4134" s="133" t="s">
        <v>8009</v>
      </c>
      <c r="B4134" s="134">
        <v>105406</v>
      </c>
      <c r="C4134" s="126" t="s">
        <v>5958</v>
      </c>
      <c r="D4134" s="134" t="s">
        <v>144</v>
      </c>
      <c r="E4134" s="135">
        <v>198.84</v>
      </c>
      <c r="F4134" s="136">
        <v>0</v>
      </c>
      <c r="G4134" s="135">
        <v>212.06</v>
      </c>
      <c r="H4134" s="136">
        <v>0</v>
      </c>
    </row>
    <row r="4135" spans="1:8" x14ac:dyDescent="0.25">
      <c r="A4135" s="133" t="s">
        <v>8009</v>
      </c>
      <c r="B4135" s="134">
        <v>96264</v>
      </c>
      <c r="C4135" s="126" t="s">
        <v>8012</v>
      </c>
      <c r="D4135" s="134" t="s">
        <v>144</v>
      </c>
      <c r="E4135" s="135">
        <v>0</v>
      </c>
      <c r="F4135" s="136"/>
      <c r="G4135" s="135">
        <v>0</v>
      </c>
      <c r="H4135" s="136"/>
    </row>
    <row r="4136" spans="1:8" x14ac:dyDescent="0.25">
      <c r="A4136" s="133" t="s">
        <v>8009</v>
      </c>
      <c r="B4136" s="134">
        <v>105405</v>
      </c>
      <c r="C4136" s="126" t="s">
        <v>8013</v>
      </c>
      <c r="D4136" s="134" t="s">
        <v>144</v>
      </c>
      <c r="E4136" s="135">
        <v>0</v>
      </c>
      <c r="F4136" s="136"/>
      <c r="G4136" s="135">
        <v>0</v>
      </c>
      <c r="H4136" s="136"/>
    </row>
    <row r="4137" spans="1:8" x14ac:dyDescent="0.25">
      <c r="A4137" s="133" t="s">
        <v>8009</v>
      </c>
      <c r="B4137" s="134">
        <v>96258</v>
      </c>
      <c r="C4137" s="126" t="s">
        <v>5934</v>
      </c>
      <c r="D4137" s="134" t="s">
        <v>144</v>
      </c>
      <c r="E4137" s="135">
        <v>140.78</v>
      </c>
      <c r="F4137" s="136">
        <v>0</v>
      </c>
      <c r="G4137" s="135">
        <v>152.72</v>
      </c>
      <c r="H4137" s="136">
        <v>0</v>
      </c>
    </row>
    <row r="4138" spans="1:8" x14ac:dyDescent="0.25">
      <c r="A4138" s="133" t="s">
        <v>8009</v>
      </c>
      <c r="B4138" s="134">
        <v>96262</v>
      </c>
      <c r="C4138" s="126" t="s">
        <v>8014</v>
      </c>
      <c r="D4138" s="134" t="s">
        <v>144</v>
      </c>
      <c r="E4138" s="135">
        <v>0</v>
      </c>
      <c r="F4138" s="136"/>
      <c r="G4138" s="135">
        <v>0</v>
      </c>
      <c r="H4138" s="136"/>
    </row>
    <row r="4139" spans="1:8" x14ac:dyDescent="0.25">
      <c r="A4139" s="133" t="s">
        <v>8009</v>
      </c>
      <c r="B4139" s="134">
        <v>105404</v>
      </c>
      <c r="C4139" s="126" t="s">
        <v>8015</v>
      </c>
      <c r="D4139" s="134" t="s">
        <v>144</v>
      </c>
      <c r="E4139" s="135">
        <v>0</v>
      </c>
      <c r="F4139" s="136"/>
      <c r="G4139" s="135">
        <v>0</v>
      </c>
      <c r="H4139" s="136"/>
    </row>
    <row r="4140" spans="1:8" x14ac:dyDescent="0.25">
      <c r="A4140" s="133" t="s">
        <v>8016</v>
      </c>
      <c r="B4140" s="134">
        <v>92751</v>
      </c>
      <c r="C4140" s="126" t="s">
        <v>5819</v>
      </c>
      <c r="D4140" s="134" t="s">
        <v>1007</v>
      </c>
      <c r="E4140" s="135">
        <v>1778.56</v>
      </c>
      <c r="F4140" s="136">
        <v>9.7999999999999997E-3</v>
      </c>
      <c r="G4140" s="135">
        <v>2005.25</v>
      </c>
      <c r="H4140" s="136">
        <v>0</v>
      </c>
    </row>
    <row r="4141" spans="1:8" x14ac:dyDescent="0.25">
      <c r="A4141" s="133" t="s">
        <v>8016</v>
      </c>
      <c r="B4141" s="134">
        <v>92752</v>
      </c>
      <c r="C4141" s="126" t="s">
        <v>5820</v>
      </c>
      <c r="D4141" s="134" t="s">
        <v>1007</v>
      </c>
      <c r="E4141" s="135">
        <v>2109.59</v>
      </c>
      <c r="F4141" s="136">
        <v>8.3000000000000001E-3</v>
      </c>
      <c r="G4141" s="135">
        <v>2381</v>
      </c>
      <c r="H4141" s="136">
        <v>0</v>
      </c>
    </row>
    <row r="4142" spans="1:8" x14ac:dyDescent="0.25">
      <c r="A4142" s="133" t="s">
        <v>8016</v>
      </c>
      <c r="B4142" s="134">
        <v>92750</v>
      </c>
      <c r="C4142" s="126" t="s">
        <v>5818</v>
      </c>
      <c r="D4142" s="134" t="s">
        <v>1007</v>
      </c>
      <c r="E4142" s="135">
        <v>1445.17</v>
      </c>
      <c r="F4142" s="136">
        <v>1.21E-2</v>
      </c>
      <c r="G4142" s="135">
        <v>1626.44</v>
      </c>
      <c r="H4142" s="136">
        <v>0</v>
      </c>
    </row>
    <row r="4143" spans="1:8" x14ac:dyDescent="0.25">
      <c r="A4143" s="133" t="s">
        <v>8016</v>
      </c>
      <c r="B4143" s="134">
        <v>92749</v>
      </c>
      <c r="C4143" s="126" t="s">
        <v>5817</v>
      </c>
      <c r="D4143" s="134" t="s">
        <v>1007</v>
      </c>
      <c r="E4143" s="135">
        <v>874.88</v>
      </c>
      <c r="F4143" s="136">
        <v>1.7299999999999999E-2</v>
      </c>
      <c r="G4143" s="135">
        <v>978.81</v>
      </c>
      <c r="H4143" s="136">
        <v>0</v>
      </c>
    </row>
    <row r="4144" spans="1:8" x14ac:dyDescent="0.25">
      <c r="A4144" s="133" t="s">
        <v>8016</v>
      </c>
      <c r="B4144" s="134">
        <v>92745</v>
      </c>
      <c r="C4144" s="126" t="s">
        <v>5813</v>
      </c>
      <c r="D4144" s="134" t="s">
        <v>1007</v>
      </c>
      <c r="E4144" s="135">
        <v>747.39</v>
      </c>
      <c r="F4144" s="136">
        <v>7.7000000000000002E-3</v>
      </c>
      <c r="G4144" s="135">
        <v>840.85</v>
      </c>
      <c r="H4144" s="136">
        <v>0</v>
      </c>
    </row>
    <row r="4145" spans="1:8" x14ac:dyDescent="0.25">
      <c r="A4145" s="133" t="s">
        <v>8016</v>
      </c>
      <c r="B4145" s="134">
        <v>92747</v>
      </c>
      <c r="C4145" s="126" t="s">
        <v>5815</v>
      </c>
      <c r="D4145" s="134" t="s">
        <v>1007</v>
      </c>
      <c r="E4145" s="135">
        <v>827.75</v>
      </c>
      <c r="F4145" s="136">
        <v>4.4000000000000003E-3</v>
      </c>
      <c r="G4145" s="135">
        <v>935.45</v>
      </c>
      <c r="H4145" s="136">
        <v>0</v>
      </c>
    </row>
    <row r="4146" spans="1:8" x14ac:dyDescent="0.25">
      <c r="A4146" s="133" t="s">
        <v>8016</v>
      </c>
      <c r="B4146" s="134">
        <v>92743</v>
      </c>
      <c r="C4146" s="126" t="s">
        <v>5811</v>
      </c>
      <c r="D4146" s="134" t="s">
        <v>1007</v>
      </c>
      <c r="E4146" s="135">
        <v>618.64</v>
      </c>
      <c r="F4146" s="136">
        <v>1.18E-2</v>
      </c>
      <c r="G4146" s="135">
        <v>691.2</v>
      </c>
      <c r="H4146" s="136">
        <v>0</v>
      </c>
    </row>
    <row r="4147" spans="1:8" x14ac:dyDescent="0.25">
      <c r="A4147" s="133" t="s">
        <v>8016</v>
      </c>
      <c r="B4147" s="134">
        <v>92746</v>
      </c>
      <c r="C4147" s="126" t="s">
        <v>5814</v>
      </c>
      <c r="D4147" s="134" t="s">
        <v>1007</v>
      </c>
      <c r="E4147" s="135">
        <v>677.56</v>
      </c>
      <c r="F4147" s="136">
        <v>8.5000000000000006E-3</v>
      </c>
      <c r="G4147" s="135">
        <v>742.96</v>
      </c>
      <c r="H4147" s="136">
        <v>0</v>
      </c>
    </row>
    <row r="4148" spans="1:8" x14ac:dyDescent="0.25">
      <c r="A4148" s="133" t="s">
        <v>8016</v>
      </c>
      <c r="B4148" s="134">
        <v>92748</v>
      </c>
      <c r="C4148" s="126" t="s">
        <v>5816</v>
      </c>
      <c r="D4148" s="134" t="s">
        <v>1007</v>
      </c>
      <c r="E4148" s="135">
        <v>740.88</v>
      </c>
      <c r="F4148" s="136">
        <v>4.8999999999999998E-3</v>
      </c>
      <c r="G4148" s="135">
        <v>818.96</v>
      </c>
      <c r="H4148" s="136">
        <v>0</v>
      </c>
    </row>
    <row r="4149" spans="1:8" x14ac:dyDescent="0.25">
      <c r="A4149" s="133" t="s">
        <v>8016</v>
      </c>
      <c r="B4149" s="134">
        <v>92744</v>
      </c>
      <c r="C4149" s="126" t="s">
        <v>5812</v>
      </c>
      <c r="D4149" s="134" t="s">
        <v>1007</v>
      </c>
      <c r="E4149" s="135">
        <v>572.76</v>
      </c>
      <c r="F4149" s="136">
        <v>1.2699999999999999E-2</v>
      </c>
      <c r="G4149" s="135">
        <v>618.08000000000004</v>
      </c>
      <c r="H4149" s="136">
        <v>0</v>
      </c>
    </row>
    <row r="4150" spans="1:8" x14ac:dyDescent="0.25">
      <c r="A4150" s="133" t="s">
        <v>8016</v>
      </c>
      <c r="B4150" s="134">
        <v>92754</v>
      </c>
      <c r="C4150" s="126" t="s">
        <v>5822</v>
      </c>
      <c r="D4150" s="134" t="s">
        <v>1007</v>
      </c>
      <c r="E4150" s="135">
        <v>573.71</v>
      </c>
      <c r="F4150" s="136">
        <v>0.14530000000000001</v>
      </c>
      <c r="G4150" s="135">
        <v>666.43</v>
      </c>
      <c r="H4150" s="136">
        <v>0</v>
      </c>
    </row>
    <row r="4151" spans="1:8" x14ac:dyDescent="0.25">
      <c r="A4151" s="133" t="s">
        <v>8016</v>
      </c>
      <c r="B4151" s="134">
        <v>92753</v>
      </c>
      <c r="C4151" s="126" t="s">
        <v>5821</v>
      </c>
      <c r="D4151" s="134" t="s">
        <v>1007</v>
      </c>
      <c r="E4151" s="135">
        <v>586.30999999999995</v>
      </c>
      <c r="F4151" s="136">
        <v>0.15040000000000001</v>
      </c>
      <c r="G4151" s="135">
        <v>675.66</v>
      </c>
      <c r="H4151" s="136">
        <v>0</v>
      </c>
    </row>
    <row r="4152" spans="1:8" x14ac:dyDescent="0.25">
      <c r="A4152" s="133" t="s">
        <v>8016</v>
      </c>
      <c r="B4152" s="134">
        <v>92755</v>
      </c>
      <c r="C4152" s="126" t="s">
        <v>5823</v>
      </c>
      <c r="D4152" s="134" t="s">
        <v>144</v>
      </c>
      <c r="E4152" s="135">
        <v>225.04</v>
      </c>
      <c r="F4152" s="136">
        <v>4.07E-2</v>
      </c>
      <c r="G4152" s="135">
        <v>257.64999999999998</v>
      </c>
      <c r="H4152" s="136">
        <v>0</v>
      </c>
    </row>
    <row r="4153" spans="1:8" x14ac:dyDescent="0.25">
      <c r="A4153" s="133" t="s">
        <v>8016</v>
      </c>
      <c r="B4153" s="134">
        <v>92756</v>
      </c>
      <c r="C4153" s="126" t="s">
        <v>5824</v>
      </c>
      <c r="D4153" s="134" t="s">
        <v>144</v>
      </c>
      <c r="E4153" s="135">
        <v>258.73</v>
      </c>
      <c r="F4153" s="136">
        <v>3.5400000000000001E-2</v>
      </c>
      <c r="G4153" s="135">
        <v>295.8</v>
      </c>
      <c r="H4153" s="136">
        <v>0</v>
      </c>
    </row>
    <row r="4154" spans="1:8" x14ac:dyDescent="0.25">
      <c r="A4154" s="133" t="s">
        <v>8016</v>
      </c>
      <c r="B4154" s="134">
        <v>92757</v>
      </c>
      <c r="C4154" s="126" t="s">
        <v>5825</v>
      </c>
      <c r="D4154" s="134" t="s">
        <v>144</v>
      </c>
      <c r="E4154" s="135">
        <v>299.07</v>
      </c>
      <c r="F4154" s="136">
        <v>3.0599999999999999E-2</v>
      </c>
      <c r="G4154" s="135">
        <v>341.43</v>
      </c>
      <c r="H4154" s="136">
        <v>0</v>
      </c>
    </row>
    <row r="4155" spans="1:8" x14ac:dyDescent="0.25">
      <c r="A4155" s="133" t="s">
        <v>8016</v>
      </c>
      <c r="B4155" s="134">
        <v>92758</v>
      </c>
      <c r="C4155" s="126" t="s">
        <v>5826</v>
      </c>
      <c r="D4155" s="134" t="s">
        <v>1007</v>
      </c>
      <c r="E4155" s="135">
        <v>626.55999999999995</v>
      </c>
      <c r="F4155" s="136">
        <v>0</v>
      </c>
      <c r="G4155" s="135">
        <v>674.66</v>
      </c>
      <c r="H4155" s="136">
        <v>0</v>
      </c>
    </row>
    <row r="4156" spans="1:8" x14ac:dyDescent="0.25">
      <c r="A4156" s="133" t="s">
        <v>8017</v>
      </c>
      <c r="B4156" s="134">
        <v>104500</v>
      </c>
      <c r="C4156" s="126" t="s">
        <v>14229</v>
      </c>
      <c r="D4156" s="134" t="s">
        <v>22</v>
      </c>
      <c r="E4156" s="135">
        <v>0</v>
      </c>
      <c r="F4156" s="136"/>
      <c r="G4156" s="135">
        <v>0</v>
      </c>
      <c r="H4156" s="136"/>
    </row>
    <row r="4157" spans="1:8" x14ac:dyDescent="0.25">
      <c r="A4157" s="133" t="s">
        <v>8017</v>
      </c>
      <c r="B4157" s="134">
        <v>104503</v>
      </c>
      <c r="C4157" s="126" t="s">
        <v>14230</v>
      </c>
      <c r="D4157" s="134" t="s">
        <v>22</v>
      </c>
      <c r="E4157" s="135">
        <v>0</v>
      </c>
      <c r="F4157" s="136"/>
      <c r="G4157" s="135">
        <v>0</v>
      </c>
      <c r="H4157" s="136"/>
    </row>
    <row r="4158" spans="1:8" x14ac:dyDescent="0.25">
      <c r="A4158" s="133" t="s">
        <v>8017</v>
      </c>
      <c r="B4158" s="134">
        <v>104504</v>
      </c>
      <c r="C4158" s="126" t="s">
        <v>14231</v>
      </c>
      <c r="D4158" s="134" t="s">
        <v>22</v>
      </c>
      <c r="E4158" s="135">
        <v>0</v>
      </c>
      <c r="F4158" s="136"/>
      <c r="G4158" s="135">
        <v>0</v>
      </c>
      <c r="H4158" s="136"/>
    </row>
    <row r="4159" spans="1:8" x14ac:dyDescent="0.25">
      <c r="A4159" s="133" t="s">
        <v>8017</v>
      </c>
      <c r="B4159" s="134">
        <v>104507</v>
      </c>
      <c r="C4159" s="126" t="s">
        <v>14232</v>
      </c>
      <c r="D4159" s="134" t="s">
        <v>22</v>
      </c>
      <c r="E4159" s="135">
        <v>0</v>
      </c>
      <c r="F4159" s="136"/>
      <c r="G4159" s="135">
        <v>0</v>
      </c>
      <c r="H4159" s="136"/>
    </row>
    <row r="4160" spans="1:8" x14ac:dyDescent="0.25">
      <c r="A4160" s="133" t="s">
        <v>8017</v>
      </c>
      <c r="B4160" s="134">
        <v>104508</v>
      </c>
      <c r="C4160" s="126" t="s">
        <v>14233</v>
      </c>
      <c r="D4160" s="134" t="s">
        <v>22</v>
      </c>
      <c r="E4160" s="135">
        <v>0</v>
      </c>
      <c r="F4160" s="136"/>
      <c r="G4160" s="135">
        <v>0</v>
      </c>
      <c r="H4160" s="136"/>
    </row>
    <row r="4161" spans="1:8" x14ac:dyDescent="0.25">
      <c r="A4161" s="133" t="s">
        <v>8017</v>
      </c>
      <c r="B4161" s="134">
        <v>104509</v>
      </c>
      <c r="C4161" s="126" t="s">
        <v>14234</v>
      </c>
      <c r="D4161" s="134" t="s">
        <v>22</v>
      </c>
      <c r="E4161" s="135">
        <v>0</v>
      </c>
      <c r="F4161" s="136"/>
      <c r="G4161" s="135">
        <v>0</v>
      </c>
      <c r="H4161" s="136"/>
    </row>
    <row r="4162" spans="1:8" x14ac:dyDescent="0.25">
      <c r="A4162" s="133" t="s">
        <v>8017</v>
      </c>
      <c r="B4162" s="134">
        <v>104512</v>
      </c>
      <c r="C4162" s="126" t="s">
        <v>14235</v>
      </c>
      <c r="D4162" s="134" t="s">
        <v>22</v>
      </c>
      <c r="E4162" s="135">
        <v>0</v>
      </c>
      <c r="F4162" s="136"/>
      <c r="G4162" s="135">
        <v>0</v>
      </c>
      <c r="H4162" s="136"/>
    </row>
    <row r="4163" spans="1:8" x14ac:dyDescent="0.25">
      <c r="A4163" s="133" t="s">
        <v>8017</v>
      </c>
      <c r="B4163" s="134">
        <v>104513</v>
      </c>
      <c r="C4163" s="126" t="s">
        <v>14236</v>
      </c>
      <c r="D4163" s="134" t="s">
        <v>22</v>
      </c>
      <c r="E4163" s="135">
        <v>0</v>
      </c>
      <c r="F4163" s="136"/>
      <c r="G4163" s="135">
        <v>0</v>
      </c>
      <c r="H4163" s="136"/>
    </row>
    <row r="4164" spans="1:8" x14ac:dyDescent="0.25">
      <c r="A4164" s="133" t="s">
        <v>8017</v>
      </c>
      <c r="B4164" s="134">
        <v>104514</v>
      </c>
      <c r="C4164" s="126" t="s">
        <v>14237</v>
      </c>
      <c r="D4164" s="134" t="s">
        <v>22</v>
      </c>
      <c r="E4164" s="135">
        <v>0</v>
      </c>
      <c r="F4164" s="136"/>
      <c r="G4164" s="135">
        <v>0</v>
      </c>
      <c r="H4164" s="136"/>
    </row>
    <row r="4165" spans="1:8" x14ac:dyDescent="0.25">
      <c r="A4165" s="133" t="s">
        <v>8017</v>
      </c>
      <c r="B4165" s="134">
        <v>104501</v>
      </c>
      <c r="C4165" s="126" t="s">
        <v>14238</v>
      </c>
      <c r="D4165" s="134" t="s">
        <v>22</v>
      </c>
      <c r="E4165" s="135">
        <v>0</v>
      </c>
      <c r="F4165" s="136"/>
      <c r="G4165" s="135">
        <v>0</v>
      </c>
      <c r="H4165" s="136"/>
    </row>
    <row r="4166" spans="1:8" x14ac:dyDescent="0.25">
      <c r="A4166" s="133" t="s">
        <v>8017</v>
      </c>
      <c r="B4166" s="134">
        <v>104502</v>
      </c>
      <c r="C4166" s="126" t="s">
        <v>14239</v>
      </c>
      <c r="D4166" s="134" t="s">
        <v>22</v>
      </c>
      <c r="E4166" s="135">
        <v>0</v>
      </c>
      <c r="F4166" s="136"/>
      <c r="G4166" s="135">
        <v>0</v>
      </c>
      <c r="H4166" s="136"/>
    </row>
    <row r="4167" spans="1:8" x14ac:dyDescent="0.25">
      <c r="A4167" s="133" t="s">
        <v>8017</v>
      </c>
      <c r="B4167" s="134">
        <v>104505</v>
      </c>
      <c r="C4167" s="126" t="s">
        <v>14240</v>
      </c>
      <c r="D4167" s="134" t="s">
        <v>22</v>
      </c>
      <c r="E4167" s="135">
        <v>0</v>
      </c>
      <c r="F4167" s="136"/>
      <c r="G4167" s="135">
        <v>0</v>
      </c>
      <c r="H4167" s="136"/>
    </row>
    <row r="4168" spans="1:8" x14ac:dyDescent="0.25">
      <c r="A4168" s="133" t="s">
        <v>8017</v>
      </c>
      <c r="B4168" s="134">
        <v>104506</v>
      </c>
      <c r="C4168" s="126" t="s">
        <v>14241</v>
      </c>
      <c r="D4168" s="134" t="s">
        <v>22</v>
      </c>
      <c r="E4168" s="135">
        <v>0</v>
      </c>
      <c r="F4168" s="136"/>
      <c r="G4168" s="135">
        <v>0</v>
      </c>
      <c r="H4168" s="136"/>
    </row>
    <row r="4169" spans="1:8" x14ac:dyDescent="0.25">
      <c r="A4169" s="133" t="s">
        <v>8017</v>
      </c>
      <c r="B4169" s="134">
        <v>104510</v>
      </c>
      <c r="C4169" s="126" t="s">
        <v>14242</v>
      </c>
      <c r="D4169" s="134" t="s">
        <v>22</v>
      </c>
      <c r="E4169" s="135">
        <v>0</v>
      </c>
      <c r="F4169" s="136"/>
      <c r="G4169" s="135">
        <v>0</v>
      </c>
      <c r="H4169" s="136"/>
    </row>
    <row r="4170" spans="1:8" x14ac:dyDescent="0.25">
      <c r="A4170" s="133" t="s">
        <v>8017</v>
      </c>
      <c r="B4170" s="134">
        <v>104511</v>
      </c>
      <c r="C4170" s="126" t="s">
        <v>14243</v>
      </c>
      <c r="D4170" s="134" t="s">
        <v>22</v>
      </c>
      <c r="E4170" s="135">
        <v>0</v>
      </c>
      <c r="F4170" s="136"/>
      <c r="G4170" s="135">
        <v>0</v>
      </c>
      <c r="H4170" s="136"/>
    </row>
    <row r="4171" spans="1:8" x14ac:dyDescent="0.25">
      <c r="A4171" s="133" t="s">
        <v>8017</v>
      </c>
      <c r="B4171" s="134">
        <v>104491</v>
      </c>
      <c r="C4171" s="126" t="s">
        <v>14244</v>
      </c>
      <c r="D4171" s="134" t="s">
        <v>22</v>
      </c>
      <c r="E4171" s="135">
        <v>4416.84</v>
      </c>
      <c r="F4171" s="136">
        <v>0</v>
      </c>
      <c r="G4171" s="135">
        <v>4570.1899999999996</v>
      </c>
      <c r="H4171" s="136">
        <v>0</v>
      </c>
    </row>
    <row r="4172" spans="1:8" x14ac:dyDescent="0.25">
      <c r="A4172" s="133" t="s">
        <v>8017</v>
      </c>
      <c r="B4172" s="134">
        <v>104492</v>
      </c>
      <c r="C4172" s="126" t="s">
        <v>14245</v>
      </c>
      <c r="D4172" s="134" t="s">
        <v>22</v>
      </c>
      <c r="E4172" s="135">
        <v>5523.76</v>
      </c>
      <c r="F4172" s="136">
        <v>0</v>
      </c>
      <c r="G4172" s="135">
        <v>5714.86</v>
      </c>
      <c r="H4172" s="136">
        <v>0</v>
      </c>
    </row>
    <row r="4173" spans="1:8" x14ac:dyDescent="0.25">
      <c r="A4173" s="133" t="s">
        <v>8017</v>
      </c>
      <c r="B4173" s="134">
        <v>104493</v>
      </c>
      <c r="C4173" s="126" t="s">
        <v>14246</v>
      </c>
      <c r="D4173" s="134" t="s">
        <v>22</v>
      </c>
      <c r="E4173" s="135">
        <v>0</v>
      </c>
      <c r="F4173" s="136"/>
      <c r="G4173" s="135">
        <v>0</v>
      </c>
      <c r="H4173" s="136"/>
    </row>
    <row r="4174" spans="1:8" x14ac:dyDescent="0.25">
      <c r="A4174" s="133" t="s">
        <v>8017</v>
      </c>
      <c r="B4174" s="134">
        <v>104494</v>
      </c>
      <c r="C4174" s="126" t="s">
        <v>14247</v>
      </c>
      <c r="D4174" s="134" t="s">
        <v>22</v>
      </c>
      <c r="E4174" s="135">
        <v>7464.88</v>
      </c>
      <c r="F4174" s="136">
        <v>0</v>
      </c>
      <c r="G4174" s="135">
        <v>7717.89</v>
      </c>
      <c r="H4174" s="136">
        <v>0</v>
      </c>
    </row>
    <row r="4175" spans="1:8" x14ac:dyDescent="0.25">
      <c r="A4175" s="133" t="s">
        <v>8017</v>
      </c>
      <c r="B4175" s="134">
        <v>104495</v>
      </c>
      <c r="C4175" s="126" t="s">
        <v>14248</v>
      </c>
      <c r="D4175" s="134" t="s">
        <v>22</v>
      </c>
      <c r="E4175" s="135">
        <v>0</v>
      </c>
      <c r="F4175" s="136"/>
      <c r="G4175" s="135">
        <v>0</v>
      </c>
      <c r="H4175" s="136"/>
    </row>
    <row r="4176" spans="1:8" x14ac:dyDescent="0.25">
      <c r="A4176" s="133" t="s">
        <v>8017</v>
      </c>
      <c r="B4176" s="134">
        <v>104496</v>
      </c>
      <c r="C4176" s="126" t="s">
        <v>14249</v>
      </c>
      <c r="D4176" s="134" t="s">
        <v>22</v>
      </c>
      <c r="E4176" s="135">
        <v>0</v>
      </c>
      <c r="F4176" s="136"/>
      <c r="G4176" s="135">
        <v>0</v>
      </c>
      <c r="H4176" s="136"/>
    </row>
    <row r="4177" spans="1:8" x14ac:dyDescent="0.25">
      <c r="A4177" s="133" t="s">
        <v>8017</v>
      </c>
      <c r="B4177" s="134">
        <v>104497</v>
      </c>
      <c r="C4177" s="126" t="s">
        <v>14250</v>
      </c>
      <c r="D4177" s="134" t="s">
        <v>22</v>
      </c>
      <c r="E4177" s="135">
        <v>8943.4500000000007</v>
      </c>
      <c r="F4177" s="136">
        <v>1.3899999999999999E-2</v>
      </c>
      <c r="G4177" s="135">
        <v>9238.44</v>
      </c>
      <c r="H4177" s="136">
        <v>0</v>
      </c>
    </row>
    <row r="4178" spans="1:8" x14ac:dyDescent="0.25">
      <c r="A4178" s="133" t="s">
        <v>8017</v>
      </c>
      <c r="B4178" s="134">
        <v>104498</v>
      </c>
      <c r="C4178" s="126" t="s">
        <v>14251</v>
      </c>
      <c r="D4178" s="134" t="s">
        <v>22</v>
      </c>
      <c r="E4178" s="135">
        <v>0</v>
      </c>
      <c r="F4178" s="136"/>
      <c r="G4178" s="135">
        <v>0</v>
      </c>
      <c r="H4178" s="136"/>
    </row>
    <row r="4179" spans="1:8" x14ac:dyDescent="0.25">
      <c r="A4179" s="133" t="s">
        <v>8017</v>
      </c>
      <c r="B4179" s="134">
        <v>104499</v>
      </c>
      <c r="C4179" s="126" t="s">
        <v>14252</v>
      </c>
      <c r="D4179" s="134" t="s">
        <v>22</v>
      </c>
      <c r="E4179" s="135">
        <v>0</v>
      </c>
      <c r="F4179" s="136"/>
      <c r="G4179" s="135">
        <v>0</v>
      </c>
      <c r="H4179" s="136"/>
    </row>
    <row r="4180" spans="1:8" x14ac:dyDescent="0.25">
      <c r="A4180" s="133" t="s">
        <v>8017</v>
      </c>
      <c r="B4180" s="134">
        <v>104515</v>
      </c>
      <c r="C4180" s="126" t="s">
        <v>4868</v>
      </c>
      <c r="D4180" s="134" t="s">
        <v>144</v>
      </c>
      <c r="E4180" s="135">
        <v>25.4</v>
      </c>
      <c r="F4180" s="136">
        <v>0.98499999999999999</v>
      </c>
      <c r="G4180" s="135">
        <v>25.57</v>
      </c>
      <c r="H4180" s="136">
        <v>0</v>
      </c>
    </row>
    <row r="4181" spans="1:8" x14ac:dyDescent="0.25">
      <c r="A4181" s="133" t="s">
        <v>8018</v>
      </c>
      <c r="B4181" s="134">
        <v>87430</v>
      </c>
      <c r="C4181" s="126" t="s">
        <v>5220</v>
      </c>
      <c r="D4181" s="134" t="s">
        <v>144</v>
      </c>
      <c r="E4181" s="135">
        <v>19.579999999999998</v>
      </c>
      <c r="F4181" s="136">
        <v>0</v>
      </c>
      <c r="G4181" s="135">
        <v>22.75</v>
      </c>
      <c r="H4181" s="136">
        <v>0</v>
      </c>
    </row>
    <row r="4182" spans="1:8" x14ac:dyDescent="0.25">
      <c r="A4182" s="133" t="s">
        <v>8018</v>
      </c>
      <c r="B4182" s="134">
        <v>87433</v>
      </c>
      <c r="C4182" s="126" t="s">
        <v>5221</v>
      </c>
      <c r="D4182" s="134" t="s">
        <v>144</v>
      </c>
      <c r="E4182" s="135">
        <v>28.5</v>
      </c>
      <c r="F4182" s="136">
        <v>0</v>
      </c>
      <c r="G4182" s="135">
        <v>32.270000000000003</v>
      </c>
      <c r="H4182" s="136">
        <v>0</v>
      </c>
    </row>
    <row r="4183" spans="1:8" x14ac:dyDescent="0.25">
      <c r="A4183" s="133" t="s">
        <v>8018</v>
      </c>
      <c r="B4183" s="134">
        <v>87436</v>
      </c>
      <c r="C4183" s="126" t="s">
        <v>5222</v>
      </c>
      <c r="D4183" s="134" t="s">
        <v>144</v>
      </c>
      <c r="E4183" s="135">
        <v>32.270000000000003</v>
      </c>
      <c r="F4183" s="136">
        <v>0</v>
      </c>
      <c r="G4183" s="135">
        <v>37.17</v>
      </c>
      <c r="H4183" s="136">
        <v>0</v>
      </c>
    </row>
    <row r="4184" spans="1:8" x14ac:dyDescent="0.25">
      <c r="A4184" s="133" t="s">
        <v>8018</v>
      </c>
      <c r="B4184" s="134">
        <v>87439</v>
      </c>
      <c r="C4184" s="126" t="s">
        <v>5223</v>
      </c>
      <c r="D4184" s="134" t="s">
        <v>144</v>
      </c>
      <c r="E4184" s="135">
        <v>39.61</v>
      </c>
      <c r="F4184" s="136">
        <v>0</v>
      </c>
      <c r="G4184" s="135">
        <v>45.27</v>
      </c>
      <c r="H4184" s="136">
        <v>0</v>
      </c>
    </row>
    <row r="4185" spans="1:8" x14ac:dyDescent="0.25">
      <c r="A4185" s="133" t="s">
        <v>8018</v>
      </c>
      <c r="B4185" s="134">
        <v>104633</v>
      </c>
      <c r="C4185" s="126" t="s">
        <v>5230</v>
      </c>
      <c r="D4185" s="134" t="s">
        <v>144</v>
      </c>
      <c r="E4185" s="135">
        <v>26.93</v>
      </c>
      <c r="F4185" s="136">
        <v>0</v>
      </c>
      <c r="G4185" s="135">
        <v>31.87</v>
      </c>
      <c r="H4185" s="136">
        <v>0</v>
      </c>
    </row>
    <row r="4186" spans="1:8" x14ac:dyDescent="0.25">
      <c r="A4186" s="133" t="s">
        <v>8018</v>
      </c>
      <c r="B4186" s="134">
        <v>104634</v>
      </c>
      <c r="C4186" s="126" t="s">
        <v>5231</v>
      </c>
      <c r="D4186" s="134" t="s">
        <v>144</v>
      </c>
      <c r="E4186" s="135">
        <v>39.880000000000003</v>
      </c>
      <c r="F4186" s="136">
        <v>0</v>
      </c>
      <c r="G4186" s="135">
        <v>46.3</v>
      </c>
      <c r="H4186" s="136">
        <v>0</v>
      </c>
    </row>
    <row r="4187" spans="1:8" x14ac:dyDescent="0.25">
      <c r="A4187" s="133" t="s">
        <v>8018</v>
      </c>
      <c r="B4187" s="134">
        <v>87418</v>
      </c>
      <c r="C4187" s="126" t="s">
        <v>5216</v>
      </c>
      <c r="D4187" s="134" t="s">
        <v>144</v>
      </c>
      <c r="E4187" s="135">
        <v>19.72</v>
      </c>
      <c r="F4187" s="136">
        <v>0</v>
      </c>
      <c r="G4187" s="135">
        <v>22.49</v>
      </c>
      <c r="H4187" s="136">
        <v>0</v>
      </c>
    </row>
    <row r="4188" spans="1:8" x14ac:dyDescent="0.25">
      <c r="A4188" s="133" t="s">
        <v>8018</v>
      </c>
      <c r="B4188" s="134">
        <v>87421</v>
      </c>
      <c r="C4188" s="126" t="s">
        <v>5217</v>
      </c>
      <c r="D4188" s="134" t="s">
        <v>144</v>
      </c>
      <c r="E4188" s="135">
        <v>30.27</v>
      </c>
      <c r="F4188" s="136">
        <v>0</v>
      </c>
      <c r="G4188" s="135">
        <v>33.79</v>
      </c>
      <c r="H4188" s="136">
        <v>0</v>
      </c>
    </row>
    <row r="4189" spans="1:8" x14ac:dyDescent="0.25">
      <c r="A4189" s="133" t="s">
        <v>8018</v>
      </c>
      <c r="B4189" s="134">
        <v>104628</v>
      </c>
      <c r="C4189" s="126" t="s">
        <v>5225</v>
      </c>
      <c r="D4189" s="134" t="s">
        <v>144</v>
      </c>
      <c r="E4189" s="135">
        <v>30.46</v>
      </c>
      <c r="F4189" s="136">
        <v>0</v>
      </c>
      <c r="G4189" s="135">
        <v>36.479999999999997</v>
      </c>
      <c r="H4189" s="136">
        <v>0</v>
      </c>
    </row>
    <row r="4190" spans="1:8" x14ac:dyDescent="0.25">
      <c r="A4190" s="133" t="s">
        <v>8018</v>
      </c>
      <c r="B4190" s="134">
        <v>104631</v>
      </c>
      <c r="C4190" s="126" t="s">
        <v>5228</v>
      </c>
      <c r="D4190" s="134" t="s">
        <v>144</v>
      </c>
      <c r="E4190" s="135">
        <v>41.77</v>
      </c>
      <c r="F4190" s="136">
        <v>0</v>
      </c>
      <c r="G4190" s="135">
        <v>48.77</v>
      </c>
      <c r="H4190" s="136">
        <v>0</v>
      </c>
    </row>
    <row r="4191" spans="1:8" x14ac:dyDescent="0.25">
      <c r="A4191" s="133" t="s">
        <v>8018</v>
      </c>
      <c r="B4191" s="134">
        <v>104627</v>
      </c>
      <c r="C4191" s="126" t="s">
        <v>5224</v>
      </c>
      <c r="D4191" s="134" t="s">
        <v>144</v>
      </c>
      <c r="E4191" s="135">
        <v>19.690000000000001</v>
      </c>
      <c r="F4191" s="136">
        <v>0</v>
      </c>
      <c r="G4191" s="135">
        <v>22.46</v>
      </c>
      <c r="H4191" s="136">
        <v>0</v>
      </c>
    </row>
    <row r="4192" spans="1:8" x14ac:dyDescent="0.25">
      <c r="A4192" s="133" t="s">
        <v>8018</v>
      </c>
      <c r="B4192" s="134">
        <v>104630</v>
      </c>
      <c r="C4192" s="126" t="s">
        <v>5227</v>
      </c>
      <c r="D4192" s="134" t="s">
        <v>144</v>
      </c>
      <c r="E4192" s="135">
        <v>31.02</v>
      </c>
      <c r="F4192" s="136">
        <v>0</v>
      </c>
      <c r="G4192" s="135">
        <v>34.76</v>
      </c>
      <c r="H4192" s="136">
        <v>0</v>
      </c>
    </row>
    <row r="4193" spans="1:8" x14ac:dyDescent="0.25">
      <c r="A4193" s="133" t="s">
        <v>8018</v>
      </c>
      <c r="B4193" s="134">
        <v>104629</v>
      </c>
      <c r="C4193" s="126" t="s">
        <v>5226</v>
      </c>
      <c r="D4193" s="134" t="s">
        <v>144</v>
      </c>
      <c r="E4193" s="135">
        <v>36.64</v>
      </c>
      <c r="F4193" s="136">
        <v>0</v>
      </c>
      <c r="G4193" s="135">
        <v>44.53</v>
      </c>
      <c r="H4193" s="136">
        <v>0</v>
      </c>
    </row>
    <row r="4194" spans="1:8" x14ac:dyDescent="0.25">
      <c r="A4194" s="133" t="s">
        <v>8018</v>
      </c>
      <c r="B4194" s="134">
        <v>104632</v>
      </c>
      <c r="C4194" s="126" t="s">
        <v>5229</v>
      </c>
      <c r="D4194" s="134" t="s">
        <v>144</v>
      </c>
      <c r="E4194" s="135">
        <v>47.96</v>
      </c>
      <c r="F4194" s="136">
        <v>0</v>
      </c>
      <c r="G4194" s="135">
        <v>56.82</v>
      </c>
      <c r="H4194" s="136">
        <v>0</v>
      </c>
    </row>
    <row r="4195" spans="1:8" x14ac:dyDescent="0.25">
      <c r="A4195" s="133" t="s">
        <v>8018</v>
      </c>
      <c r="B4195" s="134">
        <v>87412</v>
      </c>
      <c r="C4195" s="126" t="s">
        <v>5211</v>
      </c>
      <c r="D4195" s="134" t="s">
        <v>144</v>
      </c>
      <c r="E4195" s="135">
        <v>25.37</v>
      </c>
      <c r="F4195" s="136">
        <v>0</v>
      </c>
      <c r="G4195" s="135">
        <v>29.86</v>
      </c>
      <c r="H4195" s="136">
        <v>0</v>
      </c>
    </row>
    <row r="4196" spans="1:8" x14ac:dyDescent="0.25">
      <c r="A4196" s="133" t="s">
        <v>8018</v>
      </c>
      <c r="B4196" s="134">
        <v>87415</v>
      </c>
      <c r="C4196" s="126" t="s">
        <v>5214</v>
      </c>
      <c r="D4196" s="134" t="s">
        <v>144</v>
      </c>
      <c r="E4196" s="135">
        <v>35.56</v>
      </c>
      <c r="F4196" s="136">
        <v>0</v>
      </c>
      <c r="G4196" s="135">
        <v>40.67</v>
      </c>
      <c r="H4196" s="136">
        <v>0</v>
      </c>
    </row>
    <row r="4197" spans="1:8" x14ac:dyDescent="0.25">
      <c r="A4197" s="133" t="s">
        <v>8018</v>
      </c>
      <c r="B4197" s="134">
        <v>87411</v>
      </c>
      <c r="C4197" s="126" t="s">
        <v>5210</v>
      </c>
      <c r="D4197" s="134" t="s">
        <v>144</v>
      </c>
      <c r="E4197" s="135">
        <v>17.09</v>
      </c>
      <c r="F4197" s="136">
        <v>0</v>
      </c>
      <c r="G4197" s="135">
        <v>19.059999999999999</v>
      </c>
      <c r="H4197" s="136">
        <v>0</v>
      </c>
    </row>
    <row r="4198" spans="1:8" x14ac:dyDescent="0.25">
      <c r="A4198" s="133" t="s">
        <v>8018</v>
      </c>
      <c r="B4198" s="134">
        <v>87414</v>
      </c>
      <c r="C4198" s="126" t="s">
        <v>5213</v>
      </c>
      <c r="D4198" s="134" t="s">
        <v>144</v>
      </c>
      <c r="E4198" s="135">
        <v>27.27</v>
      </c>
      <c r="F4198" s="136">
        <v>0</v>
      </c>
      <c r="G4198" s="135">
        <v>29.88</v>
      </c>
      <c r="H4198" s="136">
        <v>0</v>
      </c>
    </row>
    <row r="4199" spans="1:8" x14ac:dyDescent="0.25">
      <c r="A4199" s="133" t="s">
        <v>8018</v>
      </c>
      <c r="B4199" s="134">
        <v>87413</v>
      </c>
      <c r="C4199" s="126" t="s">
        <v>5212</v>
      </c>
      <c r="D4199" s="134" t="s">
        <v>144</v>
      </c>
      <c r="E4199" s="135">
        <v>30.14</v>
      </c>
      <c r="F4199" s="136">
        <v>0</v>
      </c>
      <c r="G4199" s="135">
        <v>36.06</v>
      </c>
      <c r="H4199" s="136">
        <v>0</v>
      </c>
    </row>
    <row r="4200" spans="1:8" x14ac:dyDescent="0.25">
      <c r="A4200" s="133" t="s">
        <v>8018</v>
      </c>
      <c r="B4200" s="134">
        <v>87416</v>
      </c>
      <c r="C4200" s="126" t="s">
        <v>5215</v>
      </c>
      <c r="D4200" s="134" t="s">
        <v>144</v>
      </c>
      <c r="E4200" s="135">
        <v>40.33</v>
      </c>
      <c r="F4200" s="136">
        <v>0</v>
      </c>
      <c r="G4200" s="135">
        <v>46.88</v>
      </c>
      <c r="H4200" s="136">
        <v>0</v>
      </c>
    </row>
    <row r="4201" spans="1:8" x14ac:dyDescent="0.25">
      <c r="A4201" s="133" t="s">
        <v>8018</v>
      </c>
      <c r="B4201" s="134">
        <v>104635</v>
      </c>
      <c r="C4201" s="126" t="s">
        <v>5232</v>
      </c>
      <c r="D4201" s="134" t="s">
        <v>144</v>
      </c>
      <c r="E4201" s="135">
        <v>54.86</v>
      </c>
      <c r="F4201" s="136">
        <v>0</v>
      </c>
      <c r="G4201" s="135">
        <v>65.81</v>
      </c>
      <c r="H4201" s="136">
        <v>0</v>
      </c>
    </row>
    <row r="4202" spans="1:8" x14ac:dyDescent="0.25">
      <c r="A4202" s="133" t="s">
        <v>8018</v>
      </c>
      <c r="B4202" s="134">
        <v>104636</v>
      </c>
      <c r="C4202" s="126" t="s">
        <v>5233</v>
      </c>
      <c r="D4202" s="134" t="s">
        <v>144</v>
      </c>
      <c r="E4202" s="135">
        <v>63.87</v>
      </c>
      <c r="F4202" s="136">
        <v>0</v>
      </c>
      <c r="G4202" s="135">
        <v>75.86</v>
      </c>
      <c r="H4202" s="136">
        <v>0</v>
      </c>
    </row>
    <row r="4203" spans="1:8" x14ac:dyDescent="0.25">
      <c r="A4203" s="133" t="s">
        <v>8018</v>
      </c>
      <c r="B4203" s="134">
        <v>87424</v>
      </c>
      <c r="C4203" s="126" t="s">
        <v>5218</v>
      </c>
      <c r="D4203" s="134" t="s">
        <v>144</v>
      </c>
      <c r="E4203" s="135">
        <v>39.54</v>
      </c>
      <c r="F4203" s="136">
        <v>0</v>
      </c>
      <c r="G4203" s="135">
        <v>45.86</v>
      </c>
      <c r="H4203" s="136">
        <v>0</v>
      </c>
    </row>
    <row r="4204" spans="1:8" x14ac:dyDescent="0.25">
      <c r="A4204" s="133" t="s">
        <v>8018</v>
      </c>
      <c r="B4204" s="134">
        <v>87427</v>
      </c>
      <c r="C4204" s="126" t="s">
        <v>5219</v>
      </c>
      <c r="D4204" s="134" t="s">
        <v>144</v>
      </c>
      <c r="E4204" s="135">
        <v>46.89</v>
      </c>
      <c r="F4204" s="136">
        <v>0</v>
      </c>
      <c r="G4204" s="135">
        <v>53.74</v>
      </c>
      <c r="H4204" s="136">
        <v>0</v>
      </c>
    </row>
    <row r="4205" spans="1:8" x14ac:dyDescent="0.25">
      <c r="A4205" s="133" t="s">
        <v>8019</v>
      </c>
      <c r="B4205" s="134">
        <v>89998</v>
      </c>
      <c r="C4205" s="126" t="s">
        <v>1602</v>
      </c>
      <c r="D4205" s="134" t="s">
        <v>950</v>
      </c>
      <c r="E4205" s="135">
        <v>10.039999999999999</v>
      </c>
      <c r="F4205" s="136">
        <v>0</v>
      </c>
      <c r="G4205" s="135">
        <v>9.8000000000000007</v>
      </c>
      <c r="H4205" s="136">
        <v>0</v>
      </c>
    </row>
    <row r="4206" spans="1:8" x14ac:dyDescent="0.25">
      <c r="A4206" s="133" t="s">
        <v>8019</v>
      </c>
      <c r="B4206" s="134">
        <v>102920</v>
      </c>
      <c r="C4206" s="126" t="s">
        <v>1668</v>
      </c>
      <c r="D4206" s="134" t="s">
        <v>950</v>
      </c>
      <c r="E4206" s="135">
        <v>8.27</v>
      </c>
      <c r="F4206" s="136">
        <v>0</v>
      </c>
      <c r="G4206" s="135">
        <v>7.86</v>
      </c>
      <c r="H4206" s="136">
        <v>0</v>
      </c>
    </row>
    <row r="4207" spans="1:8" x14ac:dyDescent="0.25">
      <c r="A4207" s="133" t="s">
        <v>8019</v>
      </c>
      <c r="B4207" s="134">
        <v>102923</v>
      </c>
      <c r="C4207" s="126" t="s">
        <v>1671</v>
      </c>
      <c r="D4207" s="134" t="s">
        <v>950</v>
      </c>
      <c r="E4207" s="135">
        <v>7.78</v>
      </c>
      <c r="F4207" s="136">
        <v>0</v>
      </c>
      <c r="G4207" s="135">
        <v>7.16</v>
      </c>
      <c r="H4207" s="136">
        <v>0</v>
      </c>
    </row>
    <row r="4208" spans="1:8" x14ac:dyDescent="0.25">
      <c r="A4208" s="133" t="s">
        <v>8019</v>
      </c>
      <c r="B4208" s="134">
        <v>90000</v>
      </c>
      <c r="C4208" s="126" t="s">
        <v>1604</v>
      </c>
      <c r="D4208" s="134" t="s">
        <v>950</v>
      </c>
      <c r="E4208" s="135">
        <v>12.66</v>
      </c>
      <c r="F4208" s="136">
        <v>0</v>
      </c>
      <c r="G4208" s="135">
        <v>13.59</v>
      </c>
      <c r="H4208" s="136">
        <v>0</v>
      </c>
    </row>
    <row r="4209" spans="1:8" x14ac:dyDescent="0.25">
      <c r="A4209" s="133" t="s">
        <v>8019</v>
      </c>
      <c r="B4209" s="134">
        <v>103088</v>
      </c>
      <c r="C4209" s="126" t="s">
        <v>1672</v>
      </c>
      <c r="D4209" s="134" t="s">
        <v>950</v>
      </c>
      <c r="E4209" s="135">
        <v>9.94</v>
      </c>
      <c r="F4209" s="136">
        <v>0</v>
      </c>
      <c r="G4209" s="135">
        <v>10.28</v>
      </c>
      <c r="H4209" s="136">
        <v>0</v>
      </c>
    </row>
    <row r="4210" spans="1:8" x14ac:dyDescent="0.25">
      <c r="A4210" s="133" t="s">
        <v>8019</v>
      </c>
      <c r="B4210" s="134">
        <v>102922</v>
      </c>
      <c r="C4210" s="126" t="s">
        <v>1670</v>
      </c>
      <c r="D4210" s="134" t="s">
        <v>950</v>
      </c>
      <c r="E4210" s="135">
        <v>8.8000000000000007</v>
      </c>
      <c r="F4210" s="136">
        <v>0</v>
      </c>
      <c r="G4210" s="135">
        <v>8.6300000000000008</v>
      </c>
      <c r="H4210" s="136">
        <v>0</v>
      </c>
    </row>
    <row r="4211" spans="1:8" x14ac:dyDescent="0.25">
      <c r="A4211" s="133" t="s">
        <v>8019</v>
      </c>
      <c r="B4211" s="134">
        <v>89999</v>
      </c>
      <c r="C4211" s="126" t="s">
        <v>1603</v>
      </c>
      <c r="D4211" s="134" t="s">
        <v>950</v>
      </c>
      <c r="E4211" s="135">
        <v>15.73</v>
      </c>
      <c r="F4211" s="136">
        <v>0</v>
      </c>
      <c r="G4211" s="135">
        <v>17.71</v>
      </c>
      <c r="H4211" s="136">
        <v>0</v>
      </c>
    </row>
    <row r="4212" spans="1:8" x14ac:dyDescent="0.25">
      <c r="A4212" s="133" t="s">
        <v>8019</v>
      </c>
      <c r="B4212" s="134">
        <v>89996</v>
      </c>
      <c r="C4212" s="126" t="s">
        <v>1600</v>
      </c>
      <c r="D4212" s="134" t="s">
        <v>950</v>
      </c>
      <c r="E4212" s="135">
        <v>10.55</v>
      </c>
      <c r="F4212" s="136">
        <v>0</v>
      </c>
      <c r="G4212" s="135">
        <v>10.53</v>
      </c>
      <c r="H4212" s="136">
        <v>0</v>
      </c>
    </row>
    <row r="4213" spans="1:8" x14ac:dyDescent="0.25">
      <c r="A4213" s="133" t="s">
        <v>8019</v>
      </c>
      <c r="B4213" s="134">
        <v>89997</v>
      </c>
      <c r="C4213" s="126" t="s">
        <v>1601</v>
      </c>
      <c r="D4213" s="134" t="s">
        <v>950</v>
      </c>
      <c r="E4213" s="135">
        <v>8.58</v>
      </c>
      <c r="F4213" s="136">
        <v>0</v>
      </c>
      <c r="G4213" s="135">
        <v>8.33</v>
      </c>
      <c r="H4213" s="136">
        <v>0</v>
      </c>
    </row>
    <row r="4214" spans="1:8" x14ac:dyDescent="0.25">
      <c r="A4214" s="133" t="s">
        <v>8019</v>
      </c>
      <c r="B4214" s="134">
        <v>102921</v>
      </c>
      <c r="C4214" s="126" t="s">
        <v>1669</v>
      </c>
      <c r="D4214" s="134" t="s">
        <v>950</v>
      </c>
      <c r="E4214" s="135">
        <v>7.98</v>
      </c>
      <c r="F4214" s="136">
        <v>0</v>
      </c>
      <c r="G4214" s="135">
        <v>7.44</v>
      </c>
      <c r="H4214" s="136">
        <v>0</v>
      </c>
    </row>
    <row r="4215" spans="1:8" x14ac:dyDescent="0.25">
      <c r="A4215" s="133" t="s">
        <v>8019</v>
      </c>
      <c r="B4215" s="134">
        <v>90278</v>
      </c>
      <c r="C4215" s="126" t="s">
        <v>1684</v>
      </c>
      <c r="D4215" s="134" t="s">
        <v>1007</v>
      </c>
      <c r="E4215" s="135">
        <v>516.33000000000004</v>
      </c>
      <c r="F4215" s="136">
        <v>0</v>
      </c>
      <c r="G4215" s="135">
        <v>467.79</v>
      </c>
      <c r="H4215" s="136">
        <v>0</v>
      </c>
    </row>
    <row r="4216" spans="1:8" x14ac:dyDescent="0.25">
      <c r="A4216" s="133" t="s">
        <v>8019</v>
      </c>
      <c r="B4216" s="134">
        <v>90282</v>
      </c>
      <c r="C4216" s="126" t="s">
        <v>1688</v>
      </c>
      <c r="D4216" s="134" t="s">
        <v>1007</v>
      </c>
      <c r="E4216" s="135">
        <v>503.83</v>
      </c>
      <c r="F4216" s="136">
        <v>0</v>
      </c>
      <c r="G4216" s="135">
        <v>457.01</v>
      </c>
      <c r="H4216" s="136">
        <v>0</v>
      </c>
    </row>
    <row r="4217" spans="1:8" x14ac:dyDescent="0.25">
      <c r="A4217" s="133" t="s">
        <v>8019</v>
      </c>
      <c r="B4217" s="134">
        <v>90279</v>
      </c>
      <c r="C4217" s="126" t="s">
        <v>1685</v>
      </c>
      <c r="D4217" s="134" t="s">
        <v>1007</v>
      </c>
      <c r="E4217" s="135">
        <v>573.77</v>
      </c>
      <c r="F4217" s="136">
        <v>0</v>
      </c>
      <c r="G4217" s="135">
        <v>516.88</v>
      </c>
      <c r="H4217" s="136">
        <v>0</v>
      </c>
    </row>
    <row r="4218" spans="1:8" x14ac:dyDescent="0.25">
      <c r="A4218" s="133" t="s">
        <v>8019</v>
      </c>
      <c r="B4218" s="134">
        <v>90283</v>
      </c>
      <c r="C4218" s="126" t="s">
        <v>1689</v>
      </c>
      <c r="D4218" s="134" t="s">
        <v>1007</v>
      </c>
      <c r="E4218" s="135">
        <v>561.05999999999995</v>
      </c>
      <c r="F4218" s="136">
        <v>0</v>
      </c>
      <c r="G4218" s="135">
        <v>506.17</v>
      </c>
      <c r="H4218" s="136">
        <v>0</v>
      </c>
    </row>
    <row r="4219" spans="1:8" x14ac:dyDescent="0.25">
      <c r="A4219" s="133" t="s">
        <v>8019</v>
      </c>
      <c r="B4219" s="134">
        <v>90280</v>
      </c>
      <c r="C4219" s="126" t="s">
        <v>1686</v>
      </c>
      <c r="D4219" s="134" t="s">
        <v>1007</v>
      </c>
      <c r="E4219" s="135">
        <v>639.80999999999995</v>
      </c>
      <c r="F4219" s="136">
        <v>0</v>
      </c>
      <c r="G4219" s="135">
        <v>567.11</v>
      </c>
      <c r="H4219" s="136">
        <v>0</v>
      </c>
    </row>
    <row r="4220" spans="1:8" x14ac:dyDescent="0.25">
      <c r="A4220" s="133" t="s">
        <v>8019</v>
      </c>
      <c r="B4220" s="134">
        <v>90284</v>
      </c>
      <c r="C4220" s="126" t="s">
        <v>1690</v>
      </c>
      <c r="D4220" s="134" t="s">
        <v>1007</v>
      </c>
      <c r="E4220" s="135">
        <v>631.69000000000005</v>
      </c>
      <c r="F4220" s="136">
        <v>0</v>
      </c>
      <c r="G4220" s="135">
        <v>560.29</v>
      </c>
      <c r="H4220" s="136">
        <v>0</v>
      </c>
    </row>
    <row r="4221" spans="1:8" x14ac:dyDescent="0.25">
      <c r="A4221" s="133" t="s">
        <v>8019</v>
      </c>
      <c r="B4221" s="134">
        <v>90281</v>
      </c>
      <c r="C4221" s="126" t="s">
        <v>1687</v>
      </c>
      <c r="D4221" s="134" t="s">
        <v>1007</v>
      </c>
      <c r="E4221" s="135">
        <v>750.13</v>
      </c>
      <c r="F4221" s="136">
        <v>0</v>
      </c>
      <c r="G4221" s="135">
        <v>649.66999999999996</v>
      </c>
      <c r="H4221" s="136">
        <v>0</v>
      </c>
    </row>
    <row r="4222" spans="1:8" x14ac:dyDescent="0.25">
      <c r="A4222" s="133" t="s">
        <v>8019</v>
      </c>
      <c r="B4222" s="134">
        <v>90285</v>
      </c>
      <c r="C4222" s="126" t="s">
        <v>1691</v>
      </c>
      <c r="D4222" s="134" t="s">
        <v>1007</v>
      </c>
      <c r="E4222" s="135">
        <v>747.57</v>
      </c>
      <c r="F4222" s="136">
        <v>0</v>
      </c>
      <c r="G4222" s="135">
        <v>649.47</v>
      </c>
      <c r="H4222" s="136">
        <v>0</v>
      </c>
    </row>
    <row r="4223" spans="1:8" x14ac:dyDescent="0.25">
      <c r="A4223" s="133" t="s">
        <v>8019</v>
      </c>
      <c r="B4223" s="134">
        <v>89994</v>
      </c>
      <c r="C4223" s="126" t="s">
        <v>1682</v>
      </c>
      <c r="D4223" s="134" t="s">
        <v>1007</v>
      </c>
      <c r="E4223" s="135">
        <v>882.21</v>
      </c>
      <c r="F4223" s="136">
        <v>0</v>
      </c>
      <c r="G4223" s="135">
        <v>893.58</v>
      </c>
      <c r="H4223" s="136">
        <v>0</v>
      </c>
    </row>
    <row r="4224" spans="1:8" x14ac:dyDescent="0.25">
      <c r="A4224" s="133" t="s">
        <v>8019</v>
      </c>
      <c r="B4224" s="134">
        <v>89995</v>
      </c>
      <c r="C4224" s="126" t="s">
        <v>1683</v>
      </c>
      <c r="D4224" s="134" t="s">
        <v>1007</v>
      </c>
      <c r="E4224" s="135">
        <v>983.93</v>
      </c>
      <c r="F4224" s="136">
        <v>0</v>
      </c>
      <c r="G4224" s="135">
        <v>1037.56</v>
      </c>
      <c r="H4224" s="136">
        <v>0</v>
      </c>
    </row>
    <row r="4225" spans="1:8" x14ac:dyDescent="0.25">
      <c r="A4225" s="133" t="s">
        <v>8019</v>
      </c>
      <c r="B4225" s="134">
        <v>89993</v>
      </c>
      <c r="C4225" s="126" t="s">
        <v>1681</v>
      </c>
      <c r="D4225" s="134" t="s">
        <v>1007</v>
      </c>
      <c r="E4225" s="135">
        <v>1018.88</v>
      </c>
      <c r="F4225" s="136">
        <v>0</v>
      </c>
      <c r="G4225" s="135">
        <v>1087.04</v>
      </c>
      <c r="H4225" s="136">
        <v>0</v>
      </c>
    </row>
    <row r="4226" spans="1:8" x14ac:dyDescent="0.25">
      <c r="A4226" s="133" t="s">
        <v>8020</v>
      </c>
      <c r="B4226" s="134">
        <v>99860</v>
      </c>
      <c r="C4226" s="126" t="s">
        <v>8021</v>
      </c>
      <c r="D4226" s="134" t="s">
        <v>22</v>
      </c>
      <c r="E4226" s="135">
        <v>0</v>
      </c>
      <c r="F4226" s="136"/>
      <c r="G4226" s="135">
        <v>0</v>
      </c>
      <c r="H4226" s="136"/>
    </row>
    <row r="4227" spans="1:8" x14ac:dyDescent="0.25">
      <c r="A4227" s="133" t="s">
        <v>8020</v>
      </c>
      <c r="B4227" s="134">
        <v>99858</v>
      </c>
      <c r="C4227" s="126" t="s">
        <v>8022</v>
      </c>
      <c r="D4227" s="134" t="s">
        <v>22</v>
      </c>
      <c r="E4227" s="135">
        <v>0</v>
      </c>
      <c r="F4227" s="136"/>
      <c r="G4227" s="135">
        <v>0</v>
      </c>
      <c r="H4227" s="136"/>
    </row>
    <row r="4228" spans="1:8" x14ac:dyDescent="0.25">
      <c r="A4228" s="133" t="s">
        <v>8020</v>
      </c>
      <c r="B4228" s="134">
        <v>99859</v>
      </c>
      <c r="C4228" s="126" t="s">
        <v>8023</v>
      </c>
      <c r="D4228" s="134" t="s">
        <v>22</v>
      </c>
      <c r="E4228" s="135">
        <v>0</v>
      </c>
      <c r="F4228" s="136"/>
      <c r="G4228" s="135">
        <v>0</v>
      </c>
      <c r="H4228" s="136"/>
    </row>
    <row r="4229" spans="1:8" x14ac:dyDescent="0.25">
      <c r="A4229" s="133" t="s">
        <v>8020</v>
      </c>
      <c r="B4229" s="134">
        <v>99857</v>
      </c>
      <c r="C4229" s="126" t="s">
        <v>5916</v>
      </c>
      <c r="D4229" s="134" t="s">
        <v>22</v>
      </c>
      <c r="E4229" s="135">
        <v>102.33</v>
      </c>
      <c r="F4229" s="136">
        <v>0</v>
      </c>
      <c r="G4229" s="135">
        <v>113.7</v>
      </c>
      <c r="H4229" s="136">
        <v>0</v>
      </c>
    </row>
    <row r="4230" spans="1:8" x14ac:dyDescent="0.25">
      <c r="A4230" s="133" t="s">
        <v>8020</v>
      </c>
      <c r="B4230" s="134">
        <v>99855</v>
      </c>
      <c r="C4230" s="126" t="s">
        <v>5915</v>
      </c>
      <c r="D4230" s="134" t="s">
        <v>22</v>
      </c>
      <c r="E4230" s="135">
        <v>101.42</v>
      </c>
      <c r="F4230" s="136">
        <v>0.52239999999999998</v>
      </c>
      <c r="G4230" s="135">
        <v>122.58</v>
      </c>
      <c r="H4230" s="136">
        <v>0</v>
      </c>
    </row>
    <row r="4231" spans="1:8" x14ac:dyDescent="0.25">
      <c r="A4231" s="133" t="s">
        <v>8020</v>
      </c>
      <c r="B4231" s="134">
        <v>99856</v>
      </c>
      <c r="C4231" s="126" t="s">
        <v>8024</v>
      </c>
      <c r="D4231" s="134" t="s">
        <v>22</v>
      </c>
      <c r="E4231" s="135">
        <v>0</v>
      </c>
      <c r="F4231" s="136"/>
      <c r="G4231" s="135">
        <v>0</v>
      </c>
      <c r="H4231" s="136"/>
    </row>
    <row r="4232" spans="1:8" x14ac:dyDescent="0.25">
      <c r="A4232" s="133" t="s">
        <v>8020</v>
      </c>
      <c r="B4232" s="134">
        <v>99862</v>
      </c>
      <c r="C4232" s="126" t="s">
        <v>1325</v>
      </c>
      <c r="D4232" s="134" t="s">
        <v>144</v>
      </c>
      <c r="E4232" s="135">
        <v>730.53</v>
      </c>
      <c r="F4232" s="136">
        <v>0</v>
      </c>
      <c r="G4232" s="135">
        <v>749.97</v>
      </c>
      <c r="H4232" s="136">
        <v>0</v>
      </c>
    </row>
    <row r="4233" spans="1:8" x14ac:dyDescent="0.25">
      <c r="A4233" s="133" t="s">
        <v>8020</v>
      </c>
      <c r="B4233" s="134">
        <v>99861</v>
      </c>
      <c r="C4233" s="126" t="s">
        <v>1324</v>
      </c>
      <c r="D4233" s="134" t="s">
        <v>144</v>
      </c>
      <c r="E4233" s="135">
        <v>599.89</v>
      </c>
      <c r="F4233" s="136">
        <v>0</v>
      </c>
      <c r="G4233" s="135">
        <v>772.87</v>
      </c>
      <c r="H4233" s="136">
        <v>0</v>
      </c>
    </row>
    <row r="4234" spans="1:8" x14ac:dyDescent="0.25">
      <c r="A4234" s="133" t="s">
        <v>8020</v>
      </c>
      <c r="B4234" s="134">
        <v>99839</v>
      </c>
      <c r="C4234" s="126" t="s">
        <v>14253</v>
      </c>
      <c r="D4234" s="134" t="s">
        <v>22</v>
      </c>
      <c r="E4234" s="135">
        <v>478.26</v>
      </c>
      <c r="F4234" s="136">
        <v>0.25629999999999997</v>
      </c>
      <c r="G4234" s="135">
        <v>596.49</v>
      </c>
      <c r="H4234" s="136">
        <v>0</v>
      </c>
    </row>
    <row r="4235" spans="1:8" x14ac:dyDescent="0.25">
      <c r="A4235" s="133" t="s">
        <v>8020</v>
      </c>
      <c r="B4235" s="134">
        <v>99849</v>
      </c>
      <c r="C4235" s="126" t="s">
        <v>8025</v>
      </c>
      <c r="D4235" s="134" t="s">
        <v>22</v>
      </c>
      <c r="E4235" s="135">
        <v>0</v>
      </c>
      <c r="F4235" s="136"/>
      <c r="G4235" s="135">
        <v>0</v>
      </c>
      <c r="H4235" s="136"/>
    </row>
    <row r="4236" spans="1:8" x14ac:dyDescent="0.25">
      <c r="A4236" s="133" t="s">
        <v>8020</v>
      </c>
      <c r="B4236" s="134">
        <v>99853</v>
      </c>
      <c r="C4236" s="126" t="s">
        <v>8026</v>
      </c>
      <c r="D4236" s="134" t="s">
        <v>22</v>
      </c>
      <c r="E4236" s="135">
        <v>0</v>
      </c>
      <c r="F4236" s="136"/>
      <c r="G4236" s="135">
        <v>0</v>
      </c>
      <c r="H4236" s="136"/>
    </row>
    <row r="4237" spans="1:8" x14ac:dyDescent="0.25">
      <c r="A4237" s="133" t="s">
        <v>8020</v>
      </c>
      <c r="B4237" s="134">
        <v>99847</v>
      </c>
      <c r="C4237" s="126" t="s">
        <v>8027</v>
      </c>
      <c r="D4237" s="134" t="s">
        <v>22</v>
      </c>
      <c r="E4237" s="135">
        <v>0</v>
      </c>
      <c r="F4237" s="136"/>
      <c r="G4237" s="135">
        <v>0</v>
      </c>
      <c r="H4237" s="136"/>
    </row>
    <row r="4238" spans="1:8" x14ac:dyDescent="0.25">
      <c r="A4238" s="133" t="s">
        <v>8020</v>
      </c>
      <c r="B4238" s="134">
        <v>99851</v>
      </c>
      <c r="C4238" s="126" t="s">
        <v>8028</v>
      </c>
      <c r="D4238" s="134" t="s">
        <v>22</v>
      </c>
      <c r="E4238" s="135">
        <v>0</v>
      </c>
      <c r="F4238" s="136"/>
      <c r="G4238" s="135">
        <v>0</v>
      </c>
      <c r="H4238" s="136"/>
    </row>
    <row r="4239" spans="1:8" x14ac:dyDescent="0.25">
      <c r="A4239" s="133" t="s">
        <v>8020</v>
      </c>
      <c r="B4239" s="134">
        <v>99850</v>
      </c>
      <c r="C4239" s="126" t="s">
        <v>8029</v>
      </c>
      <c r="D4239" s="134" t="s">
        <v>22</v>
      </c>
      <c r="E4239" s="135">
        <v>0</v>
      </c>
      <c r="F4239" s="136"/>
      <c r="G4239" s="135">
        <v>0</v>
      </c>
      <c r="H4239" s="136"/>
    </row>
    <row r="4240" spans="1:8" x14ac:dyDescent="0.25">
      <c r="A4240" s="133" t="s">
        <v>8020</v>
      </c>
      <c r="B4240" s="134">
        <v>99854</v>
      </c>
      <c r="C4240" s="126" t="s">
        <v>8030</v>
      </c>
      <c r="D4240" s="134" t="s">
        <v>22</v>
      </c>
      <c r="E4240" s="135">
        <v>0</v>
      </c>
      <c r="F4240" s="136"/>
      <c r="G4240" s="135">
        <v>0</v>
      </c>
      <c r="H4240" s="136"/>
    </row>
    <row r="4241" spans="1:8" x14ac:dyDescent="0.25">
      <c r="A4241" s="133" t="s">
        <v>8020</v>
      </c>
      <c r="B4241" s="134">
        <v>99848</v>
      </c>
      <c r="C4241" s="126" t="s">
        <v>8031</v>
      </c>
      <c r="D4241" s="134" t="s">
        <v>22</v>
      </c>
      <c r="E4241" s="135">
        <v>0</v>
      </c>
      <c r="F4241" s="136"/>
      <c r="G4241" s="135">
        <v>0</v>
      </c>
      <c r="H4241" s="136"/>
    </row>
    <row r="4242" spans="1:8" x14ac:dyDescent="0.25">
      <c r="A4242" s="133" t="s">
        <v>8020</v>
      </c>
      <c r="B4242" s="134">
        <v>99852</v>
      </c>
      <c r="C4242" s="126" t="s">
        <v>8032</v>
      </c>
      <c r="D4242" s="134" t="s">
        <v>22</v>
      </c>
      <c r="E4242" s="135">
        <v>0</v>
      </c>
      <c r="F4242" s="136"/>
      <c r="G4242" s="135">
        <v>0</v>
      </c>
      <c r="H4242" s="136"/>
    </row>
    <row r="4243" spans="1:8" x14ac:dyDescent="0.25">
      <c r="A4243" s="133" t="s">
        <v>8020</v>
      </c>
      <c r="B4243" s="134">
        <v>99844</v>
      </c>
      <c r="C4243" s="126" t="s">
        <v>8033</v>
      </c>
      <c r="D4243" s="134" t="s">
        <v>22</v>
      </c>
      <c r="E4243" s="135">
        <v>0</v>
      </c>
      <c r="F4243" s="136"/>
      <c r="G4243" s="135">
        <v>0</v>
      </c>
      <c r="H4243" s="136"/>
    </row>
    <row r="4244" spans="1:8" x14ac:dyDescent="0.25">
      <c r="A4244" s="133" t="s">
        <v>8020</v>
      </c>
      <c r="B4244" s="134">
        <v>99842</v>
      </c>
      <c r="C4244" s="126" t="s">
        <v>8034</v>
      </c>
      <c r="D4244" s="134" t="s">
        <v>22</v>
      </c>
      <c r="E4244" s="135">
        <v>0</v>
      </c>
      <c r="F4244" s="136"/>
      <c r="G4244" s="135">
        <v>0</v>
      </c>
      <c r="H4244" s="136"/>
    </row>
    <row r="4245" spans="1:8" x14ac:dyDescent="0.25">
      <c r="A4245" s="133" t="s">
        <v>8020</v>
      </c>
      <c r="B4245" s="134">
        <v>99837</v>
      </c>
      <c r="C4245" s="126" t="s">
        <v>5914</v>
      </c>
      <c r="D4245" s="134" t="s">
        <v>22</v>
      </c>
      <c r="E4245" s="135">
        <v>567.75</v>
      </c>
      <c r="F4245" s="136">
        <v>0.55789999999999995</v>
      </c>
      <c r="G4245" s="135">
        <v>676.97</v>
      </c>
      <c r="H4245" s="136">
        <v>0</v>
      </c>
    </row>
    <row r="4246" spans="1:8" x14ac:dyDescent="0.25">
      <c r="A4246" s="133" t="s">
        <v>8020</v>
      </c>
      <c r="B4246" s="134">
        <v>99840</v>
      </c>
      <c r="C4246" s="126" t="s">
        <v>8035</v>
      </c>
      <c r="D4246" s="134" t="s">
        <v>22</v>
      </c>
      <c r="E4246" s="135">
        <v>0</v>
      </c>
      <c r="F4246" s="136"/>
      <c r="G4246" s="135">
        <v>0</v>
      </c>
      <c r="H4246" s="136"/>
    </row>
    <row r="4247" spans="1:8" x14ac:dyDescent="0.25">
      <c r="A4247" s="133" t="s">
        <v>8020</v>
      </c>
      <c r="B4247" s="134">
        <v>99845</v>
      </c>
      <c r="C4247" s="126" t="s">
        <v>14254</v>
      </c>
      <c r="D4247" s="134" t="s">
        <v>22</v>
      </c>
      <c r="E4247" s="135">
        <v>0</v>
      </c>
      <c r="F4247" s="136"/>
      <c r="G4247" s="135">
        <v>0</v>
      </c>
      <c r="H4247" s="136"/>
    </row>
    <row r="4248" spans="1:8" x14ac:dyDescent="0.25">
      <c r="A4248" s="133" t="s">
        <v>8020</v>
      </c>
      <c r="B4248" s="134">
        <v>99843</v>
      </c>
      <c r="C4248" s="126" t="s">
        <v>8036</v>
      </c>
      <c r="D4248" s="134" t="s">
        <v>22</v>
      </c>
      <c r="E4248" s="135">
        <v>0</v>
      </c>
      <c r="F4248" s="136"/>
      <c r="G4248" s="135">
        <v>0</v>
      </c>
      <c r="H4248" s="136"/>
    </row>
    <row r="4249" spans="1:8" x14ac:dyDescent="0.25">
      <c r="A4249" s="133" t="s">
        <v>8020</v>
      </c>
      <c r="B4249" s="134">
        <v>99838</v>
      </c>
      <c r="C4249" s="126" t="s">
        <v>8037</v>
      </c>
      <c r="D4249" s="134" t="s">
        <v>22</v>
      </c>
      <c r="E4249" s="135">
        <v>0</v>
      </c>
      <c r="F4249" s="136"/>
      <c r="G4249" s="135">
        <v>0</v>
      </c>
      <c r="H4249" s="136"/>
    </row>
    <row r="4250" spans="1:8" x14ac:dyDescent="0.25">
      <c r="A4250" s="133" t="s">
        <v>8020</v>
      </c>
      <c r="B4250" s="134">
        <v>99846</v>
      </c>
      <c r="C4250" s="126" t="s">
        <v>8038</v>
      </c>
      <c r="D4250" s="134" t="s">
        <v>22</v>
      </c>
      <c r="E4250" s="135">
        <v>0</v>
      </c>
      <c r="F4250" s="136"/>
      <c r="G4250" s="135">
        <v>0</v>
      </c>
      <c r="H4250" s="136"/>
    </row>
    <row r="4251" spans="1:8" x14ac:dyDescent="0.25">
      <c r="A4251" s="133" t="s">
        <v>8020</v>
      </c>
      <c r="B4251" s="134">
        <v>99841</v>
      </c>
      <c r="C4251" s="126" t="s">
        <v>1323</v>
      </c>
      <c r="D4251" s="134" t="s">
        <v>22</v>
      </c>
      <c r="E4251" s="135">
        <v>1266.0999999999999</v>
      </c>
      <c r="F4251" s="136">
        <v>4.2900000000000001E-2</v>
      </c>
      <c r="G4251" s="135">
        <v>1302.5</v>
      </c>
      <c r="H4251" s="136">
        <v>0</v>
      </c>
    </row>
    <row r="4252" spans="1:8" x14ac:dyDescent="0.25">
      <c r="A4252" s="133" t="s">
        <v>8039</v>
      </c>
      <c r="B4252" s="134">
        <v>94276</v>
      </c>
      <c r="C4252" s="126" t="s">
        <v>5906</v>
      </c>
      <c r="D4252" s="134" t="s">
        <v>22</v>
      </c>
      <c r="E4252" s="135">
        <v>43.03</v>
      </c>
      <c r="F4252" s="136">
        <v>0</v>
      </c>
      <c r="G4252" s="135">
        <v>46.15</v>
      </c>
      <c r="H4252" s="136">
        <v>0</v>
      </c>
    </row>
    <row r="4253" spans="1:8" x14ac:dyDescent="0.25">
      <c r="A4253" s="133" t="s">
        <v>8039</v>
      </c>
      <c r="B4253" s="134">
        <v>94274</v>
      </c>
      <c r="C4253" s="126" t="s">
        <v>5904</v>
      </c>
      <c r="D4253" s="134" t="s">
        <v>22</v>
      </c>
      <c r="E4253" s="135">
        <v>47.13</v>
      </c>
      <c r="F4253" s="136">
        <v>0</v>
      </c>
      <c r="G4253" s="135">
        <v>50.3</v>
      </c>
      <c r="H4253" s="136">
        <v>0</v>
      </c>
    </row>
    <row r="4254" spans="1:8" x14ac:dyDescent="0.25">
      <c r="A4254" s="133" t="s">
        <v>8039</v>
      </c>
      <c r="B4254" s="134">
        <v>94280</v>
      </c>
      <c r="C4254" s="126" t="s">
        <v>5910</v>
      </c>
      <c r="D4254" s="134" t="s">
        <v>22</v>
      </c>
      <c r="E4254" s="135">
        <v>45.59</v>
      </c>
      <c r="F4254" s="136">
        <v>0</v>
      </c>
      <c r="G4254" s="135">
        <v>47.96</v>
      </c>
      <c r="H4254" s="136">
        <v>0</v>
      </c>
    </row>
    <row r="4255" spans="1:8" x14ac:dyDescent="0.25">
      <c r="A4255" s="133" t="s">
        <v>8039</v>
      </c>
      <c r="B4255" s="134">
        <v>94278</v>
      </c>
      <c r="C4255" s="126" t="s">
        <v>5908</v>
      </c>
      <c r="D4255" s="134" t="s">
        <v>22</v>
      </c>
      <c r="E4255" s="135">
        <v>38.17</v>
      </c>
      <c r="F4255" s="136">
        <v>0</v>
      </c>
      <c r="G4255" s="135">
        <v>41.38</v>
      </c>
      <c r="H4255" s="136">
        <v>0</v>
      </c>
    </row>
    <row r="4256" spans="1:8" x14ac:dyDescent="0.25">
      <c r="A4256" s="133" t="s">
        <v>8039</v>
      </c>
      <c r="B4256" s="134">
        <v>94275</v>
      </c>
      <c r="C4256" s="126" t="s">
        <v>5905</v>
      </c>
      <c r="D4256" s="134" t="s">
        <v>22</v>
      </c>
      <c r="E4256" s="135">
        <v>40.4</v>
      </c>
      <c r="F4256" s="136">
        <v>0</v>
      </c>
      <c r="G4256" s="135">
        <v>42.42</v>
      </c>
      <c r="H4256" s="136">
        <v>0</v>
      </c>
    </row>
    <row r="4257" spans="1:8" x14ac:dyDescent="0.25">
      <c r="A4257" s="133" t="s">
        <v>8039</v>
      </c>
      <c r="B4257" s="134">
        <v>94273</v>
      </c>
      <c r="C4257" s="126" t="s">
        <v>5903</v>
      </c>
      <c r="D4257" s="134" t="s">
        <v>22</v>
      </c>
      <c r="E4257" s="135">
        <v>44.51</v>
      </c>
      <c r="F4257" s="136">
        <v>0</v>
      </c>
      <c r="G4257" s="135">
        <v>46.55</v>
      </c>
      <c r="H4257" s="136">
        <v>0</v>
      </c>
    </row>
    <row r="4258" spans="1:8" x14ac:dyDescent="0.25">
      <c r="A4258" s="133" t="s">
        <v>8039</v>
      </c>
      <c r="B4258" s="134">
        <v>94279</v>
      </c>
      <c r="C4258" s="126" t="s">
        <v>5909</v>
      </c>
      <c r="D4258" s="134" t="s">
        <v>22</v>
      </c>
      <c r="E4258" s="135">
        <v>42.97</v>
      </c>
      <c r="F4258" s="136">
        <v>0</v>
      </c>
      <c r="G4258" s="135">
        <v>44.23</v>
      </c>
      <c r="H4258" s="136">
        <v>0</v>
      </c>
    </row>
    <row r="4259" spans="1:8" x14ac:dyDescent="0.25">
      <c r="A4259" s="133" t="s">
        <v>8039</v>
      </c>
      <c r="B4259" s="134">
        <v>94277</v>
      </c>
      <c r="C4259" s="126" t="s">
        <v>5907</v>
      </c>
      <c r="D4259" s="134" t="s">
        <v>22</v>
      </c>
      <c r="E4259" s="135">
        <v>35.549999999999997</v>
      </c>
      <c r="F4259" s="136">
        <v>0</v>
      </c>
      <c r="G4259" s="135">
        <v>37.65</v>
      </c>
      <c r="H4259" s="136">
        <v>0</v>
      </c>
    </row>
    <row r="4260" spans="1:8" x14ac:dyDescent="0.25">
      <c r="A4260" s="133" t="s">
        <v>8039</v>
      </c>
      <c r="B4260" s="134">
        <v>104930</v>
      </c>
      <c r="C4260" s="126" t="s">
        <v>8040</v>
      </c>
      <c r="D4260" s="134" t="s">
        <v>22</v>
      </c>
      <c r="E4260" s="135">
        <v>0</v>
      </c>
      <c r="F4260" s="136"/>
      <c r="G4260" s="135">
        <v>0</v>
      </c>
      <c r="H4260" s="136"/>
    </row>
    <row r="4261" spans="1:8" x14ac:dyDescent="0.25">
      <c r="A4261" s="133" t="s">
        <v>8039</v>
      </c>
      <c r="B4261" s="134">
        <v>104931</v>
      </c>
      <c r="C4261" s="126" t="s">
        <v>8041</v>
      </c>
      <c r="D4261" s="134" t="s">
        <v>22</v>
      </c>
      <c r="E4261" s="135">
        <v>0</v>
      </c>
      <c r="F4261" s="136"/>
      <c r="G4261" s="135">
        <v>0</v>
      </c>
      <c r="H4261" s="136"/>
    </row>
    <row r="4262" spans="1:8" x14ac:dyDescent="0.25">
      <c r="A4262" s="133" t="s">
        <v>8039</v>
      </c>
      <c r="B4262" s="134">
        <v>94294</v>
      </c>
      <c r="C4262" s="126" t="s">
        <v>5911</v>
      </c>
      <c r="D4262" s="134" t="s">
        <v>22</v>
      </c>
      <c r="E4262" s="135">
        <v>7.83</v>
      </c>
      <c r="F4262" s="136">
        <v>0</v>
      </c>
      <c r="G4262" s="135">
        <v>7.83</v>
      </c>
      <c r="H4262" s="136">
        <v>0</v>
      </c>
    </row>
    <row r="4263" spans="1:8" x14ac:dyDescent="0.25">
      <c r="A4263" s="133" t="s">
        <v>8039</v>
      </c>
      <c r="B4263" s="134">
        <v>94288</v>
      </c>
      <c r="C4263" s="126" t="s">
        <v>14255</v>
      </c>
      <c r="D4263" s="134" t="s">
        <v>22</v>
      </c>
      <c r="E4263" s="135">
        <v>40.18</v>
      </c>
      <c r="F4263" s="136">
        <v>0</v>
      </c>
      <c r="G4263" s="135">
        <v>43.27</v>
      </c>
      <c r="H4263" s="136">
        <v>0</v>
      </c>
    </row>
    <row r="4264" spans="1:8" x14ac:dyDescent="0.25">
      <c r="A4264" s="133" t="s">
        <v>8039</v>
      </c>
      <c r="B4264" s="134">
        <v>94282</v>
      </c>
      <c r="C4264" s="126" t="s">
        <v>14256</v>
      </c>
      <c r="D4264" s="134" t="s">
        <v>22</v>
      </c>
      <c r="E4264" s="135">
        <v>52.66</v>
      </c>
      <c r="F4264" s="136">
        <v>0</v>
      </c>
      <c r="G4264" s="135">
        <v>54.31</v>
      </c>
      <c r="H4264" s="136">
        <v>0</v>
      </c>
    </row>
    <row r="4265" spans="1:8" x14ac:dyDescent="0.25">
      <c r="A4265" s="133" t="s">
        <v>8039</v>
      </c>
      <c r="B4265" s="134">
        <v>94290</v>
      </c>
      <c r="C4265" s="126" t="s">
        <v>14257</v>
      </c>
      <c r="D4265" s="134" t="s">
        <v>22</v>
      </c>
      <c r="E4265" s="135">
        <v>51.26</v>
      </c>
      <c r="F4265" s="136">
        <v>0</v>
      </c>
      <c r="G4265" s="135">
        <v>52.28</v>
      </c>
      <c r="H4265" s="136">
        <v>0</v>
      </c>
    </row>
    <row r="4266" spans="1:8" x14ac:dyDescent="0.25">
      <c r="A4266" s="133" t="s">
        <v>8039</v>
      </c>
      <c r="B4266" s="134">
        <v>94284</v>
      </c>
      <c r="C4266" s="126" t="s">
        <v>14258</v>
      </c>
      <c r="D4266" s="134" t="s">
        <v>22</v>
      </c>
      <c r="E4266" s="135">
        <v>70.02</v>
      </c>
      <c r="F4266" s="136">
        <v>0</v>
      </c>
      <c r="G4266" s="135">
        <v>68.97</v>
      </c>
      <c r="H4266" s="136">
        <v>0</v>
      </c>
    </row>
    <row r="4267" spans="1:8" x14ac:dyDescent="0.25">
      <c r="A4267" s="133" t="s">
        <v>8039</v>
      </c>
      <c r="B4267" s="134">
        <v>94292</v>
      </c>
      <c r="C4267" s="126" t="s">
        <v>14259</v>
      </c>
      <c r="D4267" s="134" t="s">
        <v>22</v>
      </c>
      <c r="E4267" s="135">
        <v>62.8</v>
      </c>
      <c r="F4267" s="136">
        <v>0</v>
      </c>
      <c r="G4267" s="135">
        <v>61.94</v>
      </c>
      <c r="H4267" s="136">
        <v>0</v>
      </c>
    </row>
    <row r="4268" spans="1:8" x14ac:dyDescent="0.25">
      <c r="A4268" s="133" t="s">
        <v>8039</v>
      </c>
      <c r="B4268" s="134">
        <v>94286</v>
      </c>
      <c r="C4268" s="126" t="s">
        <v>14260</v>
      </c>
      <c r="D4268" s="134" t="s">
        <v>22</v>
      </c>
      <c r="E4268" s="135">
        <v>89.54</v>
      </c>
      <c r="F4268" s="136">
        <v>0</v>
      </c>
      <c r="G4268" s="135">
        <v>86.69</v>
      </c>
      <c r="H4268" s="136">
        <v>0</v>
      </c>
    </row>
    <row r="4269" spans="1:8" x14ac:dyDescent="0.25">
      <c r="A4269" s="133" t="s">
        <v>8039</v>
      </c>
      <c r="B4269" s="134">
        <v>94287</v>
      </c>
      <c r="C4269" s="126" t="s">
        <v>14261</v>
      </c>
      <c r="D4269" s="134" t="s">
        <v>22</v>
      </c>
      <c r="E4269" s="135">
        <v>34.020000000000003</v>
      </c>
      <c r="F4269" s="136">
        <v>0</v>
      </c>
      <c r="G4269" s="135">
        <v>34.49</v>
      </c>
      <c r="H4269" s="136">
        <v>0</v>
      </c>
    </row>
    <row r="4270" spans="1:8" x14ac:dyDescent="0.25">
      <c r="A4270" s="133" t="s">
        <v>8039</v>
      </c>
      <c r="B4270" s="134">
        <v>94281</v>
      </c>
      <c r="C4270" s="126" t="s">
        <v>14262</v>
      </c>
      <c r="D4270" s="134" t="s">
        <v>22</v>
      </c>
      <c r="E4270" s="135">
        <v>45.74</v>
      </c>
      <c r="F4270" s="136">
        <v>0</v>
      </c>
      <c r="G4270" s="135">
        <v>44.45</v>
      </c>
      <c r="H4270" s="136">
        <v>0</v>
      </c>
    </row>
    <row r="4271" spans="1:8" x14ac:dyDescent="0.25">
      <c r="A4271" s="133" t="s">
        <v>8039</v>
      </c>
      <c r="B4271" s="134">
        <v>94289</v>
      </c>
      <c r="C4271" s="126" t="s">
        <v>14263</v>
      </c>
      <c r="D4271" s="134" t="s">
        <v>22</v>
      </c>
      <c r="E4271" s="135">
        <v>45.08</v>
      </c>
      <c r="F4271" s="136">
        <v>0</v>
      </c>
      <c r="G4271" s="135">
        <v>43.49</v>
      </c>
      <c r="H4271" s="136">
        <v>0</v>
      </c>
    </row>
    <row r="4272" spans="1:8" x14ac:dyDescent="0.25">
      <c r="A4272" s="133" t="s">
        <v>8039</v>
      </c>
      <c r="B4272" s="134">
        <v>94283</v>
      </c>
      <c r="C4272" s="126" t="s">
        <v>14264</v>
      </c>
      <c r="D4272" s="134" t="s">
        <v>22</v>
      </c>
      <c r="E4272" s="135">
        <v>63.09</v>
      </c>
      <c r="F4272" s="136">
        <v>0</v>
      </c>
      <c r="G4272" s="135">
        <v>59.09</v>
      </c>
      <c r="H4272" s="136">
        <v>0</v>
      </c>
    </row>
    <row r="4273" spans="1:8" x14ac:dyDescent="0.25">
      <c r="A4273" s="133" t="s">
        <v>8039</v>
      </c>
      <c r="B4273" s="134">
        <v>94291</v>
      </c>
      <c r="C4273" s="126" t="s">
        <v>14265</v>
      </c>
      <c r="D4273" s="134" t="s">
        <v>22</v>
      </c>
      <c r="E4273" s="135">
        <v>56.64</v>
      </c>
      <c r="F4273" s="136">
        <v>0</v>
      </c>
      <c r="G4273" s="135">
        <v>53.15</v>
      </c>
      <c r="H4273" s="136">
        <v>0</v>
      </c>
    </row>
    <row r="4274" spans="1:8" x14ac:dyDescent="0.25">
      <c r="A4274" s="133" t="s">
        <v>8039</v>
      </c>
      <c r="B4274" s="134">
        <v>94285</v>
      </c>
      <c r="C4274" s="126" t="s">
        <v>14266</v>
      </c>
      <c r="D4274" s="134" t="s">
        <v>22</v>
      </c>
      <c r="E4274" s="135">
        <v>82.61</v>
      </c>
      <c r="F4274" s="136">
        <v>0</v>
      </c>
      <c r="G4274" s="135">
        <v>76.81</v>
      </c>
      <c r="H4274" s="136">
        <v>0</v>
      </c>
    </row>
    <row r="4275" spans="1:8" x14ac:dyDescent="0.25">
      <c r="A4275" s="133" t="s">
        <v>8039</v>
      </c>
      <c r="B4275" s="134">
        <v>94293</v>
      </c>
      <c r="C4275" s="126" t="s">
        <v>14267</v>
      </c>
      <c r="D4275" s="134" t="s">
        <v>22</v>
      </c>
      <c r="E4275" s="135">
        <v>184.85</v>
      </c>
      <c r="F4275" s="136">
        <v>0</v>
      </c>
      <c r="G4275" s="135">
        <v>172.17</v>
      </c>
      <c r="H4275" s="136">
        <v>0</v>
      </c>
    </row>
    <row r="4276" spans="1:8" x14ac:dyDescent="0.25">
      <c r="A4276" s="133" t="s">
        <v>8039</v>
      </c>
      <c r="B4276" s="134">
        <v>94264</v>
      </c>
      <c r="C4276" s="126" t="s">
        <v>14268</v>
      </c>
      <c r="D4276" s="134" t="s">
        <v>22</v>
      </c>
      <c r="E4276" s="135">
        <v>39.51</v>
      </c>
      <c r="F4276" s="136">
        <v>2.0500000000000001E-2</v>
      </c>
      <c r="G4276" s="135">
        <v>44.68</v>
      </c>
      <c r="H4276" s="136">
        <v>0</v>
      </c>
    </row>
    <row r="4277" spans="1:8" x14ac:dyDescent="0.25">
      <c r="A4277" s="133" t="s">
        <v>8039</v>
      </c>
      <c r="B4277" s="134">
        <v>94266</v>
      </c>
      <c r="C4277" s="126" t="s">
        <v>14269</v>
      </c>
      <c r="D4277" s="134" t="s">
        <v>22</v>
      </c>
      <c r="E4277" s="135">
        <v>53.86</v>
      </c>
      <c r="F4277" s="136">
        <v>1.7100000000000001E-2</v>
      </c>
      <c r="G4277" s="135">
        <v>57.28</v>
      </c>
      <c r="H4277" s="136">
        <v>0</v>
      </c>
    </row>
    <row r="4278" spans="1:8" x14ac:dyDescent="0.25">
      <c r="A4278" s="133" t="s">
        <v>8039</v>
      </c>
      <c r="B4278" s="134">
        <v>94263</v>
      </c>
      <c r="C4278" s="126" t="s">
        <v>14270</v>
      </c>
      <c r="D4278" s="134" t="s">
        <v>22</v>
      </c>
      <c r="E4278" s="135">
        <v>35.159999999999997</v>
      </c>
      <c r="F4278" s="136">
        <v>1.4800000000000001E-2</v>
      </c>
      <c r="G4278" s="135">
        <v>38.520000000000003</v>
      </c>
      <c r="H4278" s="136">
        <v>0</v>
      </c>
    </row>
    <row r="4279" spans="1:8" x14ac:dyDescent="0.25">
      <c r="A4279" s="133" t="s">
        <v>8039</v>
      </c>
      <c r="B4279" s="134">
        <v>94265</v>
      </c>
      <c r="C4279" s="126" t="s">
        <v>14271</v>
      </c>
      <c r="D4279" s="134" t="s">
        <v>22</v>
      </c>
      <c r="E4279" s="135">
        <v>48.88</v>
      </c>
      <c r="F4279" s="136">
        <v>1.23E-2</v>
      </c>
      <c r="G4279" s="135">
        <v>50.23</v>
      </c>
      <c r="H4279" s="136">
        <v>0</v>
      </c>
    </row>
    <row r="4280" spans="1:8" x14ac:dyDescent="0.25">
      <c r="A4280" s="133" t="s">
        <v>8039</v>
      </c>
      <c r="B4280" s="134">
        <v>94268</v>
      </c>
      <c r="C4280" s="126" t="s">
        <v>14272</v>
      </c>
      <c r="D4280" s="134" t="s">
        <v>22</v>
      </c>
      <c r="E4280" s="135">
        <v>64.48</v>
      </c>
      <c r="F4280" s="136">
        <v>1.5800000000000002E-2</v>
      </c>
      <c r="G4280" s="135">
        <v>66.900000000000006</v>
      </c>
      <c r="H4280" s="136">
        <v>0</v>
      </c>
    </row>
    <row r="4281" spans="1:8" x14ac:dyDescent="0.25">
      <c r="A4281" s="133" t="s">
        <v>8039</v>
      </c>
      <c r="B4281" s="134">
        <v>94270</v>
      </c>
      <c r="C4281" s="126" t="s">
        <v>14273</v>
      </c>
      <c r="D4281" s="134" t="s">
        <v>22</v>
      </c>
      <c r="E4281" s="135">
        <v>93.25</v>
      </c>
      <c r="F4281" s="136">
        <v>1.52E-2</v>
      </c>
      <c r="G4281" s="135">
        <v>93.83</v>
      </c>
      <c r="H4281" s="136">
        <v>0</v>
      </c>
    </row>
    <row r="4282" spans="1:8" x14ac:dyDescent="0.25">
      <c r="A4282" s="133" t="s">
        <v>8039</v>
      </c>
      <c r="B4282" s="134">
        <v>94272</v>
      </c>
      <c r="C4282" s="126" t="s">
        <v>14274</v>
      </c>
      <c r="D4282" s="134" t="s">
        <v>22</v>
      </c>
      <c r="E4282" s="135">
        <v>114.94</v>
      </c>
      <c r="F4282" s="136">
        <v>1.6500000000000001E-2</v>
      </c>
      <c r="G4282" s="135">
        <v>115.78</v>
      </c>
      <c r="H4282" s="136">
        <v>0</v>
      </c>
    </row>
    <row r="4283" spans="1:8" x14ac:dyDescent="0.25">
      <c r="A4283" s="133" t="s">
        <v>8039</v>
      </c>
      <c r="B4283" s="134">
        <v>94267</v>
      </c>
      <c r="C4283" s="126" t="s">
        <v>14275</v>
      </c>
      <c r="D4283" s="134" t="s">
        <v>22</v>
      </c>
      <c r="E4283" s="135">
        <v>59</v>
      </c>
      <c r="F4283" s="136">
        <v>1.14E-2</v>
      </c>
      <c r="G4283" s="135">
        <v>59.14</v>
      </c>
      <c r="H4283" s="136">
        <v>0</v>
      </c>
    </row>
    <row r="4284" spans="1:8" x14ac:dyDescent="0.25">
      <c r="A4284" s="133" t="s">
        <v>8039</v>
      </c>
      <c r="B4284" s="134">
        <v>94269</v>
      </c>
      <c r="C4284" s="126" t="s">
        <v>14276</v>
      </c>
      <c r="D4284" s="134" t="s">
        <v>22</v>
      </c>
      <c r="E4284" s="135">
        <v>85.62</v>
      </c>
      <c r="F4284" s="136">
        <v>1.09E-2</v>
      </c>
      <c r="G4284" s="135">
        <v>83.05</v>
      </c>
      <c r="H4284" s="136">
        <v>0</v>
      </c>
    </row>
    <row r="4285" spans="1:8" x14ac:dyDescent="0.25">
      <c r="A4285" s="133" t="s">
        <v>8039</v>
      </c>
      <c r="B4285" s="134">
        <v>94271</v>
      </c>
      <c r="C4285" s="126" t="s">
        <v>14277</v>
      </c>
      <c r="D4285" s="134" t="s">
        <v>22</v>
      </c>
      <c r="E4285" s="135">
        <v>104.76</v>
      </c>
      <c r="F4285" s="136">
        <v>1.1900000000000001E-2</v>
      </c>
      <c r="G4285" s="135">
        <v>101.36</v>
      </c>
      <c r="H4285" s="136">
        <v>0</v>
      </c>
    </row>
    <row r="4286" spans="1:8" x14ac:dyDescent="0.25">
      <c r="A4286" s="133" t="s">
        <v>8042</v>
      </c>
      <c r="B4286" s="134">
        <v>105555</v>
      </c>
      <c r="C4286" s="126" t="s">
        <v>8043</v>
      </c>
      <c r="D4286" s="134" t="s">
        <v>33</v>
      </c>
      <c r="E4286" s="135">
        <v>0</v>
      </c>
      <c r="F4286" s="136"/>
      <c r="G4286" s="135">
        <v>0</v>
      </c>
      <c r="H4286" s="136"/>
    </row>
    <row r="4287" spans="1:8" x14ac:dyDescent="0.25">
      <c r="A4287" s="133" t="s">
        <v>8042</v>
      </c>
      <c r="B4287" s="134">
        <v>97603</v>
      </c>
      <c r="C4287" s="126" t="s">
        <v>8044</v>
      </c>
      <c r="D4287" s="134" t="s">
        <v>33</v>
      </c>
      <c r="E4287" s="135">
        <v>0</v>
      </c>
      <c r="F4287" s="136"/>
      <c r="G4287" s="135">
        <v>0</v>
      </c>
      <c r="H4287" s="136"/>
    </row>
    <row r="4288" spans="1:8" x14ac:dyDescent="0.25">
      <c r="A4288" s="133" t="s">
        <v>8042</v>
      </c>
      <c r="B4288" s="134">
        <v>97602</v>
      </c>
      <c r="C4288" s="126" t="s">
        <v>8045</v>
      </c>
      <c r="D4288" s="134" t="s">
        <v>33</v>
      </c>
      <c r="E4288" s="135">
        <v>0</v>
      </c>
      <c r="F4288" s="136"/>
      <c r="G4288" s="135">
        <v>0</v>
      </c>
      <c r="H4288" s="136"/>
    </row>
    <row r="4289" spans="1:8" x14ac:dyDescent="0.25">
      <c r="A4289" s="133" t="s">
        <v>8042</v>
      </c>
      <c r="B4289" s="134">
        <v>97604</v>
      </c>
      <c r="C4289" s="126" t="s">
        <v>8046</v>
      </c>
      <c r="D4289" s="134" t="s">
        <v>33</v>
      </c>
      <c r="E4289" s="135">
        <v>0</v>
      </c>
      <c r="F4289" s="136"/>
      <c r="G4289" s="135">
        <v>0</v>
      </c>
      <c r="H4289" s="136"/>
    </row>
    <row r="4290" spans="1:8" x14ac:dyDescent="0.25">
      <c r="A4290" s="133" t="s">
        <v>8042</v>
      </c>
      <c r="B4290" s="134">
        <v>105553</v>
      </c>
      <c r="C4290" s="126" t="s">
        <v>8047</v>
      </c>
      <c r="D4290" s="134" t="s">
        <v>33</v>
      </c>
      <c r="E4290" s="135">
        <v>0</v>
      </c>
      <c r="F4290" s="136"/>
      <c r="G4290" s="135">
        <v>0</v>
      </c>
      <c r="H4290" s="136"/>
    </row>
    <row r="4291" spans="1:8" x14ac:dyDescent="0.25">
      <c r="A4291" s="133" t="s">
        <v>8042</v>
      </c>
      <c r="B4291" s="134">
        <v>105552</v>
      </c>
      <c r="C4291" s="126" t="s">
        <v>8048</v>
      </c>
      <c r="D4291" s="134" t="s">
        <v>33</v>
      </c>
      <c r="E4291" s="135">
        <v>0</v>
      </c>
      <c r="F4291" s="136"/>
      <c r="G4291" s="135">
        <v>0</v>
      </c>
      <c r="H4291" s="136"/>
    </row>
    <row r="4292" spans="1:8" x14ac:dyDescent="0.25">
      <c r="A4292" s="133" t="s">
        <v>8042</v>
      </c>
      <c r="B4292" s="134">
        <v>105550</v>
      </c>
      <c r="C4292" s="126" t="s">
        <v>8049</v>
      </c>
      <c r="D4292" s="134" t="s">
        <v>33</v>
      </c>
      <c r="E4292" s="135">
        <v>0</v>
      </c>
      <c r="F4292" s="136"/>
      <c r="G4292" s="135">
        <v>0</v>
      </c>
      <c r="H4292" s="136"/>
    </row>
    <row r="4293" spans="1:8" x14ac:dyDescent="0.25">
      <c r="A4293" s="133" t="s">
        <v>8042</v>
      </c>
      <c r="B4293" s="134">
        <v>105551</v>
      </c>
      <c r="C4293" s="126" t="s">
        <v>8050</v>
      </c>
      <c r="D4293" s="134" t="s">
        <v>33</v>
      </c>
      <c r="E4293" s="135">
        <v>0</v>
      </c>
      <c r="F4293" s="136"/>
      <c r="G4293" s="135">
        <v>0</v>
      </c>
      <c r="H4293" s="136"/>
    </row>
    <row r="4294" spans="1:8" x14ac:dyDescent="0.25">
      <c r="A4294" s="133" t="s">
        <v>8042</v>
      </c>
      <c r="B4294" s="134">
        <v>105549</v>
      </c>
      <c r="C4294" s="126" t="s">
        <v>8051</v>
      </c>
      <c r="D4294" s="134" t="s">
        <v>33</v>
      </c>
      <c r="E4294" s="135">
        <v>0</v>
      </c>
      <c r="F4294" s="136"/>
      <c r="G4294" s="135">
        <v>0</v>
      </c>
      <c r="H4294" s="136"/>
    </row>
    <row r="4295" spans="1:8" x14ac:dyDescent="0.25">
      <c r="A4295" s="133" t="s">
        <v>8042</v>
      </c>
      <c r="B4295" s="134">
        <v>105547</v>
      </c>
      <c r="C4295" s="126" t="s">
        <v>8052</v>
      </c>
      <c r="D4295" s="134" t="s">
        <v>22</v>
      </c>
      <c r="E4295" s="135">
        <v>0</v>
      </c>
      <c r="F4295" s="136"/>
      <c r="G4295" s="135">
        <v>0</v>
      </c>
      <c r="H4295" s="136"/>
    </row>
    <row r="4296" spans="1:8" x14ac:dyDescent="0.25">
      <c r="A4296" s="133" t="s">
        <v>8042</v>
      </c>
      <c r="B4296" s="134">
        <v>97605</v>
      </c>
      <c r="C4296" s="126" t="s">
        <v>6108</v>
      </c>
      <c r="D4296" s="134" t="s">
        <v>33</v>
      </c>
      <c r="E4296" s="135">
        <v>83.26</v>
      </c>
      <c r="F4296" s="136">
        <v>0.78390000000000004</v>
      </c>
      <c r="G4296" s="135">
        <v>89.92</v>
      </c>
      <c r="H4296" s="136">
        <v>0</v>
      </c>
    </row>
    <row r="4297" spans="1:8" x14ac:dyDescent="0.25">
      <c r="A4297" s="133" t="s">
        <v>8042</v>
      </c>
      <c r="B4297" s="134">
        <v>97607</v>
      </c>
      <c r="C4297" s="126" t="s">
        <v>6109</v>
      </c>
      <c r="D4297" s="134" t="s">
        <v>33</v>
      </c>
      <c r="E4297" s="135">
        <v>105.84</v>
      </c>
      <c r="F4297" s="136">
        <v>0.76329999999999998</v>
      </c>
      <c r="G4297" s="135">
        <v>116.03</v>
      </c>
      <c r="H4297" s="136">
        <v>0</v>
      </c>
    </row>
    <row r="4298" spans="1:8" x14ac:dyDescent="0.25">
      <c r="A4298" s="133" t="s">
        <v>8042</v>
      </c>
      <c r="B4298" s="134">
        <v>97599</v>
      </c>
      <c r="C4298" s="126" t="s">
        <v>6093</v>
      </c>
      <c r="D4298" s="134" t="s">
        <v>33</v>
      </c>
      <c r="E4298" s="135">
        <v>18.02</v>
      </c>
      <c r="F4298" s="136">
        <v>0</v>
      </c>
      <c r="G4298" s="135">
        <v>20.190000000000001</v>
      </c>
      <c r="H4298" s="136">
        <v>0</v>
      </c>
    </row>
    <row r="4299" spans="1:8" x14ac:dyDescent="0.25">
      <c r="A4299" s="133" t="s">
        <v>8042</v>
      </c>
      <c r="B4299" s="134">
        <v>105542</v>
      </c>
      <c r="C4299" s="126" t="s">
        <v>8053</v>
      </c>
      <c r="D4299" s="134" t="s">
        <v>33</v>
      </c>
      <c r="E4299" s="135">
        <v>0</v>
      </c>
      <c r="F4299" s="136"/>
      <c r="G4299" s="135">
        <v>0</v>
      </c>
      <c r="H4299" s="136"/>
    </row>
    <row r="4300" spans="1:8" x14ac:dyDescent="0.25">
      <c r="A4300" s="133" t="s">
        <v>8042</v>
      </c>
      <c r="B4300" s="134">
        <v>105543</v>
      </c>
      <c r="C4300" s="126" t="s">
        <v>8054</v>
      </c>
      <c r="D4300" s="134" t="s">
        <v>33</v>
      </c>
      <c r="E4300" s="135">
        <v>0</v>
      </c>
      <c r="F4300" s="136"/>
      <c r="G4300" s="135">
        <v>0</v>
      </c>
      <c r="H4300" s="136"/>
    </row>
    <row r="4301" spans="1:8" x14ac:dyDescent="0.25">
      <c r="A4301" s="133" t="s">
        <v>8042</v>
      </c>
      <c r="B4301" s="134">
        <v>105544</v>
      </c>
      <c r="C4301" s="126" t="s">
        <v>8055</v>
      </c>
      <c r="D4301" s="134" t="s">
        <v>33</v>
      </c>
      <c r="E4301" s="135">
        <v>0</v>
      </c>
      <c r="F4301" s="136"/>
      <c r="G4301" s="135">
        <v>0</v>
      </c>
      <c r="H4301" s="136"/>
    </row>
    <row r="4302" spans="1:8" x14ac:dyDescent="0.25">
      <c r="A4302" s="133" t="s">
        <v>8042</v>
      </c>
      <c r="B4302" s="134">
        <v>100913</v>
      </c>
      <c r="C4302" s="126" t="s">
        <v>8056</v>
      </c>
      <c r="D4302" s="134" t="s">
        <v>33</v>
      </c>
      <c r="E4302" s="135">
        <v>0</v>
      </c>
      <c r="F4302" s="136"/>
      <c r="G4302" s="135">
        <v>0</v>
      </c>
      <c r="H4302" s="136"/>
    </row>
    <row r="4303" spans="1:8" x14ac:dyDescent="0.25">
      <c r="A4303" s="133" t="s">
        <v>8042</v>
      </c>
      <c r="B4303" s="134">
        <v>100916</v>
      </c>
      <c r="C4303" s="126" t="s">
        <v>8057</v>
      </c>
      <c r="D4303" s="134" t="s">
        <v>33</v>
      </c>
      <c r="E4303" s="135">
        <v>0</v>
      </c>
      <c r="F4303" s="136"/>
      <c r="G4303" s="135">
        <v>0</v>
      </c>
      <c r="H4303" s="136"/>
    </row>
    <row r="4304" spans="1:8" x14ac:dyDescent="0.25">
      <c r="A4304" s="133" t="s">
        <v>8042</v>
      </c>
      <c r="B4304" s="134">
        <v>100918</v>
      </c>
      <c r="C4304" s="126" t="s">
        <v>8058</v>
      </c>
      <c r="D4304" s="134" t="s">
        <v>33</v>
      </c>
      <c r="E4304" s="135">
        <v>0</v>
      </c>
      <c r="F4304" s="136"/>
      <c r="G4304" s="135">
        <v>0</v>
      </c>
      <c r="H4304" s="136"/>
    </row>
    <row r="4305" spans="1:8" x14ac:dyDescent="0.25">
      <c r="A4305" s="133" t="s">
        <v>8042</v>
      </c>
      <c r="B4305" s="134">
        <v>100914</v>
      </c>
      <c r="C4305" s="126" t="s">
        <v>8059</v>
      </c>
      <c r="D4305" s="134" t="s">
        <v>33</v>
      </c>
      <c r="E4305" s="135">
        <v>0</v>
      </c>
      <c r="F4305" s="136"/>
      <c r="G4305" s="135">
        <v>0</v>
      </c>
      <c r="H4305" s="136"/>
    </row>
    <row r="4306" spans="1:8" x14ac:dyDescent="0.25">
      <c r="A4306" s="133" t="s">
        <v>8042</v>
      </c>
      <c r="B4306" s="134">
        <v>100917</v>
      </c>
      <c r="C4306" s="126" t="s">
        <v>8060</v>
      </c>
      <c r="D4306" s="134" t="s">
        <v>33</v>
      </c>
      <c r="E4306" s="135">
        <v>0</v>
      </c>
      <c r="F4306" s="136"/>
      <c r="G4306" s="135">
        <v>0</v>
      </c>
      <c r="H4306" s="136"/>
    </row>
    <row r="4307" spans="1:8" x14ac:dyDescent="0.25">
      <c r="A4307" s="133" t="s">
        <v>8042</v>
      </c>
      <c r="B4307" s="134">
        <v>100907</v>
      </c>
      <c r="C4307" s="126" t="s">
        <v>8061</v>
      </c>
      <c r="D4307" s="134" t="s">
        <v>33</v>
      </c>
      <c r="E4307" s="135">
        <v>0</v>
      </c>
      <c r="F4307" s="136"/>
      <c r="G4307" s="135">
        <v>0</v>
      </c>
      <c r="H4307" s="136"/>
    </row>
    <row r="4308" spans="1:8" x14ac:dyDescent="0.25">
      <c r="A4308" s="133" t="s">
        <v>8042</v>
      </c>
      <c r="B4308" s="134">
        <v>102467</v>
      </c>
      <c r="C4308" s="126" t="s">
        <v>8062</v>
      </c>
      <c r="D4308" s="134" t="s">
        <v>33</v>
      </c>
      <c r="E4308" s="135">
        <v>0</v>
      </c>
      <c r="F4308" s="136"/>
      <c r="G4308" s="135">
        <v>0</v>
      </c>
      <c r="H4308" s="136"/>
    </row>
    <row r="4309" spans="1:8" x14ac:dyDescent="0.25">
      <c r="A4309" s="133" t="s">
        <v>8042</v>
      </c>
      <c r="B4309" s="134">
        <v>100910</v>
      </c>
      <c r="C4309" s="126" t="s">
        <v>8063</v>
      </c>
      <c r="D4309" s="134" t="s">
        <v>33</v>
      </c>
      <c r="E4309" s="135">
        <v>0</v>
      </c>
      <c r="F4309" s="136"/>
      <c r="G4309" s="135">
        <v>0</v>
      </c>
      <c r="H4309" s="136"/>
    </row>
    <row r="4310" spans="1:8" x14ac:dyDescent="0.25">
      <c r="A4310" s="133" t="s">
        <v>8042</v>
      </c>
      <c r="B4310" s="134">
        <v>105541</v>
      </c>
      <c r="C4310" s="126" t="s">
        <v>8064</v>
      </c>
      <c r="D4310" s="134" t="s">
        <v>33</v>
      </c>
      <c r="E4310" s="135">
        <v>0</v>
      </c>
      <c r="F4310" s="136"/>
      <c r="G4310" s="135">
        <v>0</v>
      </c>
      <c r="H4310" s="136"/>
    </row>
    <row r="4311" spans="1:8" x14ac:dyDescent="0.25">
      <c r="A4311" s="133" t="s">
        <v>8042</v>
      </c>
      <c r="B4311" s="134">
        <v>100908</v>
      </c>
      <c r="C4311" s="126" t="s">
        <v>8065</v>
      </c>
      <c r="D4311" s="134" t="s">
        <v>33</v>
      </c>
      <c r="E4311" s="135">
        <v>0</v>
      </c>
      <c r="F4311" s="136"/>
      <c r="G4311" s="135">
        <v>0</v>
      </c>
      <c r="H4311" s="136"/>
    </row>
    <row r="4312" spans="1:8" x14ac:dyDescent="0.25">
      <c r="A4312" s="133" t="s">
        <v>8042</v>
      </c>
      <c r="B4312" s="134">
        <v>100911</v>
      </c>
      <c r="C4312" s="126" t="s">
        <v>8066</v>
      </c>
      <c r="D4312" s="134" t="s">
        <v>33</v>
      </c>
      <c r="E4312" s="135">
        <v>0</v>
      </c>
      <c r="F4312" s="136"/>
      <c r="G4312" s="135">
        <v>0</v>
      </c>
      <c r="H4312" s="136"/>
    </row>
    <row r="4313" spans="1:8" x14ac:dyDescent="0.25">
      <c r="A4313" s="133" t="s">
        <v>8042</v>
      </c>
      <c r="B4313" s="134">
        <v>103782</v>
      </c>
      <c r="C4313" s="126" t="s">
        <v>6098</v>
      </c>
      <c r="D4313" s="134" t="s">
        <v>33</v>
      </c>
      <c r="E4313" s="135">
        <v>28.22</v>
      </c>
      <c r="F4313" s="136">
        <v>0</v>
      </c>
      <c r="G4313" s="135">
        <v>36.090000000000003</v>
      </c>
      <c r="H4313" s="136">
        <v>0</v>
      </c>
    </row>
    <row r="4314" spans="1:8" x14ac:dyDescent="0.25">
      <c r="A4314" s="133" t="s">
        <v>8042</v>
      </c>
      <c r="B4314" s="134">
        <v>103786</v>
      </c>
      <c r="C4314" s="126" t="s">
        <v>8067</v>
      </c>
      <c r="D4314" s="134" t="s">
        <v>33</v>
      </c>
      <c r="E4314" s="135">
        <v>0</v>
      </c>
      <c r="F4314" s="136"/>
      <c r="G4314" s="135">
        <v>0</v>
      </c>
      <c r="H4314" s="136"/>
    </row>
    <row r="4315" spans="1:8" x14ac:dyDescent="0.25">
      <c r="A4315" s="133" t="s">
        <v>8042</v>
      </c>
      <c r="B4315" s="134">
        <v>103787</v>
      </c>
      <c r="C4315" s="126" t="s">
        <v>8068</v>
      </c>
      <c r="D4315" s="134" t="s">
        <v>33</v>
      </c>
      <c r="E4315" s="135">
        <v>0</v>
      </c>
      <c r="F4315" s="136"/>
      <c r="G4315" s="135">
        <v>0</v>
      </c>
      <c r="H4315" s="136"/>
    </row>
    <row r="4316" spans="1:8" x14ac:dyDescent="0.25">
      <c r="A4316" s="133" t="s">
        <v>8042</v>
      </c>
      <c r="B4316" s="134">
        <v>103788</v>
      </c>
      <c r="C4316" s="126" t="s">
        <v>8069</v>
      </c>
      <c r="D4316" s="134" t="s">
        <v>33</v>
      </c>
      <c r="E4316" s="135">
        <v>0</v>
      </c>
      <c r="F4316" s="136"/>
      <c r="G4316" s="135">
        <v>0</v>
      </c>
      <c r="H4316" s="136"/>
    </row>
    <row r="4317" spans="1:8" x14ac:dyDescent="0.25">
      <c r="A4317" s="133" t="s">
        <v>8042</v>
      </c>
      <c r="B4317" s="134">
        <v>103783</v>
      </c>
      <c r="C4317" s="126" t="s">
        <v>8070</v>
      </c>
      <c r="D4317" s="134" t="s">
        <v>33</v>
      </c>
      <c r="E4317" s="135">
        <v>0</v>
      </c>
      <c r="F4317" s="136"/>
      <c r="G4317" s="135">
        <v>0</v>
      </c>
      <c r="H4317" s="136"/>
    </row>
    <row r="4318" spans="1:8" x14ac:dyDescent="0.25">
      <c r="A4318" s="133" t="s">
        <v>8042</v>
      </c>
      <c r="B4318" s="134">
        <v>103784</v>
      </c>
      <c r="C4318" s="126" t="s">
        <v>8071</v>
      </c>
      <c r="D4318" s="134" t="s">
        <v>33</v>
      </c>
      <c r="E4318" s="135">
        <v>0</v>
      </c>
      <c r="F4318" s="136"/>
      <c r="G4318" s="135">
        <v>0</v>
      </c>
      <c r="H4318" s="136"/>
    </row>
    <row r="4319" spans="1:8" x14ac:dyDescent="0.25">
      <c r="A4319" s="133" t="s">
        <v>8042</v>
      </c>
      <c r="B4319" s="134">
        <v>103785</v>
      </c>
      <c r="C4319" s="126" t="s">
        <v>8072</v>
      </c>
      <c r="D4319" s="134" t="s">
        <v>33</v>
      </c>
      <c r="E4319" s="135">
        <v>0</v>
      </c>
      <c r="F4319" s="136"/>
      <c r="G4319" s="135">
        <v>0</v>
      </c>
      <c r="H4319" s="136"/>
    </row>
    <row r="4320" spans="1:8" x14ac:dyDescent="0.25">
      <c r="A4320" s="133" t="s">
        <v>8042</v>
      </c>
      <c r="B4320" s="134">
        <v>105546</v>
      </c>
      <c r="C4320" s="126" t="s">
        <v>8073</v>
      </c>
      <c r="D4320" s="134" t="s">
        <v>33</v>
      </c>
      <c r="E4320" s="135">
        <v>0</v>
      </c>
      <c r="F4320" s="136"/>
      <c r="G4320" s="135">
        <v>0</v>
      </c>
      <c r="H4320" s="136"/>
    </row>
    <row r="4321" spans="1:8" x14ac:dyDescent="0.25">
      <c r="A4321" s="133" t="s">
        <v>8042</v>
      </c>
      <c r="B4321" s="134">
        <v>105545</v>
      </c>
      <c r="C4321" s="126" t="s">
        <v>8074</v>
      </c>
      <c r="D4321" s="134" t="s">
        <v>33</v>
      </c>
      <c r="E4321" s="135">
        <v>0</v>
      </c>
      <c r="F4321" s="136"/>
      <c r="G4321" s="135">
        <v>0</v>
      </c>
      <c r="H4321" s="136"/>
    </row>
    <row r="4322" spans="1:8" x14ac:dyDescent="0.25">
      <c r="A4322" s="133" t="s">
        <v>8042</v>
      </c>
      <c r="B4322" s="134">
        <v>97610</v>
      </c>
      <c r="C4322" s="126" t="s">
        <v>6095</v>
      </c>
      <c r="D4322" s="134" t="s">
        <v>33</v>
      </c>
      <c r="E4322" s="135">
        <v>13.24</v>
      </c>
      <c r="F4322" s="136">
        <v>0</v>
      </c>
      <c r="G4322" s="135">
        <v>15.92</v>
      </c>
      <c r="H4322" s="136">
        <v>0</v>
      </c>
    </row>
    <row r="4323" spans="1:8" x14ac:dyDescent="0.25">
      <c r="A4323" s="133" t="s">
        <v>8042</v>
      </c>
      <c r="B4323" s="134">
        <v>97609</v>
      </c>
      <c r="C4323" s="126" t="s">
        <v>6094</v>
      </c>
      <c r="D4323" s="134" t="s">
        <v>33</v>
      </c>
      <c r="E4323" s="135">
        <v>12.63</v>
      </c>
      <c r="F4323" s="136">
        <v>0</v>
      </c>
      <c r="G4323" s="135">
        <v>15.37</v>
      </c>
      <c r="H4323" s="136">
        <v>0</v>
      </c>
    </row>
    <row r="4324" spans="1:8" x14ac:dyDescent="0.25">
      <c r="A4324" s="133" t="s">
        <v>8042</v>
      </c>
      <c r="B4324" s="134">
        <v>105554</v>
      </c>
      <c r="C4324" s="126" t="s">
        <v>6099</v>
      </c>
      <c r="D4324" s="134" t="s">
        <v>33</v>
      </c>
      <c r="E4324" s="135">
        <v>14.89</v>
      </c>
      <c r="F4324" s="136">
        <v>0</v>
      </c>
      <c r="G4324" s="135">
        <v>18.71</v>
      </c>
      <c r="H4324" s="136">
        <v>0</v>
      </c>
    </row>
    <row r="4325" spans="1:8" x14ac:dyDescent="0.25">
      <c r="A4325" s="133" t="s">
        <v>8042</v>
      </c>
      <c r="B4325" s="134">
        <v>100903</v>
      </c>
      <c r="C4325" s="126" t="s">
        <v>6097</v>
      </c>
      <c r="D4325" s="134" t="s">
        <v>33</v>
      </c>
      <c r="E4325" s="135">
        <v>28.83</v>
      </c>
      <c r="F4325" s="136">
        <v>0</v>
      </c>
      <c r="G4325" s="135">
        <v>35.590000000000003</v>
      </c>
      <c r="H4325" s="136">
        <v>0</v>
      </c>
    </row>
    <row r="4326" spans="1:8" x14ac:dyDescent="0.25">
      <c r="A4326" s="133" t="s">
        <v>8042</v>
      </c>
      <c r="B4326" s="134">
        <v>100902</v>
      </c>
      <c r="C4326" s="126" t="s">
        <v>6096</v>
      </c>
      <c r="D4326" s="134" t="s">
        <v>33</v>
      </c>
      <c r="E4326" s="135">
        <v>26.15</v>
      </c>
      <c r="F4326" s="136">
        <v>0</v>
      </c>
      <c r="G4326" s="135">
        <v>33.159999999999997</v>
      </c>
      <c r="H4326" s="136">
        <v>0</v>
      </c>
    </row>
    <row r="4327" spans="1:8" x14ac:dyDescent="0.25">
      <c r="A4327" s="133" t="s">
        <v>8042</v>
      </c>
      <c r="B4327" s="134">
        <v>105548</v>
      </c>
      <c r="C4327" s="126" t="s">
        <v>8075</v>
      </c>
      <c r="D4327" s="134" t="s">
        <v>22</v>
      </c>
      <c r="E4327" s="135">
        <v>0</v>
      </c>
      <c r="F4327" s="136"/>
      <c r="G4327" s="135">
        <v>0</v>
      </c>
      <c r="H4327" s="136"/>
    </row>
    <row r="4328" spans="1:8" x14ac:dyDescent="0.25">
      <c r="A4328" s="133" t="s">
        <v>8042</v>
      </c>
      <c r="B4328" s="134">
        <v>97595</v>
      </c>
      <c r="C4328" s="126" t="s">
        <v>6089</v>
      </c>
      <c r="D4328" s="134" t="s">
        <v>33</v>
      </c>
      <c r="E4328" s="135">
        <v>101.26</v>
      </c>
      <c r="F4328" s="136">
        <v>0.77359999999999995</v>
      </c>
      <c r="G4328" s="135">
        <v>112.76</v>
      </c>
      <c r="H4328" s="136">
        <v>0</v>
      </c>
    </row>
    <row r="4329" spans="1:8" x14ac:dyDescent="0.25">
      <c r="A4329" s="133" t="s">
        <v>8042</v>
      </c>
      <c r="B4329" s="134">
        <v>97597</v>
      </c>
      <c r="C4329" s="126" t="s">
        <v>6091</v>
      </c>
      <c r="D4329" s="134" t="s">
        <v>33</v>
      </c>
      <c r="E4329" s="135">
        <v>71.349999999999994</v>
      </c>
      <c r="F4329" s="136">
        <v>0.7641</v>
      </c>
      <c r="G4329" s="135">
        <v>79.78</v>
      </c>
      <c r="H4329" s="136">
        <v>0</v>
      </c>
    </row>
    <row r="4330" spans="1:8" x14ac:dyDescent="0.25">
      <c r="A4330" s="133" t="s">
        <v>8042</v>
      </c>
      <c r="B4330" s="134">
        <v>97596</v>
      </c>
      <c r="C4330" s="126" t="s">
        <v>6090</v>
      </c>
      <c r="D4330" s="134" t="s">
        <v>33</v>
      </c>
      <c r="E4330" s="135">
        <v>71.37</v>
      </c>
      <c r="F4330" s="136">
        <v>0.67869999999999997</v>
      </c>
      <c r="G4330" s="135">
        <v>82.87</v>
      </c>
      <c r="H4330" s="136">
        <v>0</v>
      </c>
    </row>
    <row r="4331" spans="1:8" x14ac:dyDescent="0.25">
      <c r="A4331" s="133" t="s">
        <v>8042</v>
      </c>
      <c r="B4331" s="134">
        <v>97598</v>
      </c>
      <c r="C4331" s="126" t="s">
        <v>6092</v>
      </c>
      <c r="D4331" s="134" t="s">
        <v>33</v>
      </c>
      <c r="E4331" s="135">
        <v>67.53</v>
      </c>
      <c r="F4331" s="136">
        <v>0.75080000000000002</v>
      </c>
      <c r="G4331" s="135">
        <v>75.959999999999994</v>
      </c>
      <c r="H4331" s="136">
        <v>0</v>
      </c>
    </row>
    <row r="4332" spans="1:8" x14ac:dyDescent="0.25">
      <c r="A4332" s="133" t="s">
        <v>8076</v>
      </c>
      <c r="B4332" s="134">
        <v>98549</v>
      </c>
      <c r="C4332" s="126" t="s">
        <v>8077</v>
      </c>
      <c r="D4332" s="134" t="s">
        <v>144</v>
      </c>
      <c r="E4332" s="135">
        <v>0</v>
      </c>
      <c r="F4332" s="136"/>
      <c r="G4332" s="135">
        <v>0</v>
      </c>
      <c r="H4332" s="136"/>
    </row>
    <row r="4333" spans="1:8" x14ac:dyDescent="0.25">
      <c r="A4333" s="133" t="s">
        <v>8076</v>
      </c>
      <c r="B4333" s="134">
        <v>98562</v>
      </c>
      <c r="C4333" s="126" t="s">
        <v>6067</v>
      </c>
      <c r="D4333" s="134" t="s">
        <v>144</v>
      </c>
      <c r="E4333" s="135">
        <v>47.04</v>
      </c>
      <c r="F4333" s="136">
        <v>0</v>
      </c>
      <c r="G4333" s="135">
        <v>57.6</v>
      </c>
      <c r="H4333" s="136">
        <v>0</v>
      </c>
    </row>
    <row r="4334" spans="1:8" x14ac:dyDescent="0.25">
      <c r="A4334" s="133" t="s">
        <v>8076</v>
      </c>
      <c r="B4334" s="134">
        <v>98555</v>
      </c>
      <c r="C4334" s="126" t="s">
        <v>6068</v>
      </c>
      <c r="D4334" s="134" t="s">
        <v>144</v>
      </c>
      <c r="E4334" s="135">
        <v>29.89</v>
      </c>
      <c r="F4334" s="136">
        <v>0</v>
      </c>
      <c r="G4334" s="135">
        <v>37.4</v>
      </c>
      <c r="H4334" s="136">
        <v>0</v>
      </c>
    </row>
    <row r="4335" spans="1:8" x14ac:dyDescent="0.25">
      <c r="A4335" s="133" t="s">
        <v>8076</v>
      </c>
      <c r="B4335" s="134">
        <v>98556</v>
      </c>
      <c r="C4335" s="126" t="s">
        <v>6069</v>
      </c>
      <c r="D4335" s="134" t="s">
        <v>144</v>
      </c>
      <c r="E4335" s="135">
        <v>55.4</v>
      </c>
      <c r="F4335" s="136">
        <v>0.18</v>
      </c>
      <c r="G4335" s="135">
        <v>67.67</v>
      </c>
      <c r="H4335" s="136">
        <v>0</v>
      </c>
    </row>
    <row r="4336" spans="1:8" x14ac:dyDescent="0.25">
      <c r="A4336" s="133" t="s">
        <v>8076</v>
      </c>
      <c r="B4336" s="134">
        <v>98557</v>
      </c>
      <c r="C4336" s="126" t="s">
        <v>6076</v>
      </c>
      <c r="D4336" s="134" t="s">
        <v>144</v>
      </c>
      <c r="E4336" s="135">
        <v>42.62</v>
      </c>
      <c r="F4336" s="136">
        <v>0.69330000000000003</v>
      </c>
      <c r="G4336" s="135">
        <v>47.94</v>
      </c>
      <c r="H4336" s="136">
        <v>0</v>
      </c>
    </row>
    <row r="4337" spans="1:8" x14ac:dyDescent="0.25">
      <c r="A4337" s="133" t="s">
        <v>8076</v>
      </c>
      <c r="B4337" s="134">
        <v>98548</v>
      </c>
      <c r="C4337" s="126" t="s">
        <v>8078</v>
      </c>
      <c r="D4337" s="134" t="s">
        <v>144</v>
      </c>
      <c r="E4337" s="135">
        <v>0</v>
      </c>
      <c r="F4337" s="136"/>
      <c r="G4337" s="135">
        <v>0</v>
      </c>
      <c r="H4337" s="136"/>
    </row>
    <row r="4338" spans="1:8" x14ac:dyDescent="0.25">
      <c r="A4338" s="133" t="s">
        <v>8076</v>
      </c>
      <c r="B4338" s="134">
        <v>98547</v>
      </c>
      <c r="C4338" s="126" t="s">
        <v>6073</v>
      </c>
      <c r="D4338" s="134" t="s">
        <v>144</v>
      </c>
      <c r="E4338" s="135">
        <v>202.28</v>
      </c>
      <c r="F4338" s="136">
        <v>0.75470000000000004</v>
      </c>
      <c r="G4338" s="135">
        <v>220.64</v>
      </c>
      <c r="H4338" s="136">
        <v>0</v>
      </c>
    </row>
    <row r="4339" spans="1:8" x14ac:dyDescent="0.25">
      <c r="A4339" s="133" t="s">
        <v>8076</v>
      </c>
      <c r="B4339" s="134">
        <v>98546</v>
      </c>
      <c r="C4339" s="126" t="s">
        <v>6072</v>
      </c>
      <c r="D4339" s="134" t="s">
        <v>144</v>
      </c>
      <c r="E4339" s="135">
        <v>119.47</v>
      </c>
      <c r="F4339" s="136">
        <v>0.74399999999999999</v>
      </c>
      <c r="G4339" s="135">
        <v>130.99</v>
      </c>
      <c r="H4339" s="136">
        <v>0</v>
      </c>
    </row>
    <row r="4340" spans="1:8" x14ac:dyDescent="0.25">
      <c r="A4340" s="133" t="s">
        <v>8076</v>
      </c>
      <c r="B4340" s="134">
        <v>98552</v>
      </c>
      <c r="C4340" s="126" t="s">
        <v>8079</v>
      </c>
      <c r="D4340" s="134" t="s">
        <v>144</v>
      </c>
      <c r="E4340" s="135">
        <v>0</v>
      </c>
      <c r="F4340" s="136"/>
      <c r="G4340" s="135">
        <v>0</v>
      </c>
      <c r="H4340" s="136"/>
    </row>
    <row r="4341" spans="1:8" x14ac:dyDescent="0.25">
      <c r="A4341" s="133" t="s">
        <v>8076</v>
      </c>
      <c r="B4341" s="134">
        <v>98553</v>
      </c>
      <c r="C4341" s="126" t="s">
        <v>6074</v>
      </c>
      <c r="D4341" s="134" t="s">
        <v>144</v>
      </c>
      <c r="E4341" s="135">
        <v>171.67</v>
      </c>
      <c r="F4341" s="136">
        <v>0</v>
      </c>
      <c r="G4341" s="135">
        <v>185.51</v>
      </c>
      <c r="H4341" s="136">
        <v>0</v>
      </c>
    </row>
    <row r="4342" spans="1:8" x14ac:dyDescent="0.25">
      <c r="A4342" s="133" t="s">
        <v>8076</v>
      </c>
      <c r="B4342" s="134">
        <v>98554</v>
      </c>
      <c r="C4342" s="126" t="s">
        <v>6075</v>
      </c>
      <c r="D4342" s="134" t="s">
        <v>144</v>
      </c>
      <c r="E4342" s="135">
        <v>45.41</v>
      </c>
      <c r="F4342" s="136">
        <v>0</v>
      </c>
      <c r="G4342" s="135">
        <v>52.55</v>
      </c>
      <c r="H4342" s="136">
        <v>0</v>
      </c>
    </row>
    <row r="4343" spans="1:8" x14ac:dyDescent="0.25">
      <c r="A4343" s="133" t="s">
        <v>8076</v>
      </c>
      <c r="B4343" s="134">
        <v>98565</v>
      </c>
      <c r="C4343" s="126" t="s">
        <v>6079</v>
      </c>
      <c r="D4343" s="134" t="s">
        <v>144</v>
      </c>
      <c r="E4343" s="135">
        <v>51.34</v>
      </c>
      <c r="F4343" s="136">
        <v>4.3999999999999997E-2</v>
      </c>
      <c r="G4343" s="135">
        <v>60.11</v>
      </c>
      <c r="H4343" s="136">
        <v>0</v>
      </c>
    </row>
    <row r="4344" spans="1:8" x14ac:dyDescent="0.25">
      <c r="A4344" s="133" t="s">
        <v>8076</v>
      </c>
      <c r="B4344" s="134">
        <v>98567</v>
      </c>
      <c r="C4344" s="126" t="s">
        <v>6081</v>
      </c>
      <c r="D4344" s="134" t="s">
        <v>144</v>
      </c>
      <c r="E4344" s="135">
        <v>65.790000000000006</v>
      </c>
      <c r="F4344" s="136">
        <v>3.44E-2</v>
      </c>
      <c r="G4344" s="135">
        <v>77.510000000000005</v>
      </c>
      <c r="H4344" s="136">
        <v>0</v>
      </c>
    </row>
    <row r="4345" spans="1:8" x14ac:dyDescent="0.25">
      <c r="A4345" s="133" t="s">
        <v>8076</v>
      </c>
      <c r="B4345" s="134">
        <v>98569</v>
      </c>
      <c r="C4345" s="126" t="s">
        <v>6083</v>
      </c>
      <c r="D4345" s="134" t="s">
        <v>144</v>
      </c>
      <c r="E4345" s="135">
        <v>81.010000000000005</v>
      </c>
      <c r="F4345" s="136">
        <v>2.7900000000000001E-2</v>
      </c>
      <c r="G4345" s="135">
        <v>95.73</v>
      </c>
      <c r="H4345" s="136">
        <v>0</v>
      </c>
    </row>
    <row r="4346" spans="1:8" x14ac:dyDescent="0.25">
      <c r="A4346" s="133" t="s">
        <v>8076</v>
      </c>
      <c r="B4346" s="134">
        <v>98571</v>
      </c>
      <c r="C4346" s="126" t="s">
        <v>6085</v>
      </c>
      <c r="D4346" s="134" t="s">
        <v>144</v>
      </c>
      <c r="E4346" s="135">
        <v>45.95</v>
      </c>
      <c r="F4346" s="136">
        <v>4.9200000000000001E-2</v>
      </c>
      <c r="G4346" s="135">
        <v>49.13</v>
      </c>
      <c r="H4346" s="136">
        <v>0</v>
      </c>
    </row>
    <row r="4347" spans="1:8" x14ac:dyDescent="0.25">
      <c r="A4347" s="133" t="s">
        <v>8076</v>
      </c>
      <c r="B4347" s="134">
        <v>98572</v>
      </c>
      <c r="C4347" s="126" t="s">
        <v>6086</v>
      </c>
      <c r="D4347" s="134" t="s">
        <v>144</v>
      </c>
      <c r="E4347" s="135">
        <v>56.34</v>
      </c>
      <c r="F4347" s="136">
        <v>4.0099999999999997E-2</v>
      </c>
      <c r="G4347" s="135">
        <v>60.42</v>
      </c>
      <c r="H4347" s="136">
        <v>0</v>
      </c>
    </row>
    <row r="4348" spans="1:8" x14ac:dyDescent="0.25">
      <c r="A4348" s="133" t="s">
        <v>8076</v>
      </c>
      <c r="B4348" s="134">
        <v>98563</v>
      </c>
      <c r="C4348" s="126" t="s">
        <v>6077</v>
      </c>
      <c r="D4348" s="134" t="s">
        <v>144</v>
      </c>
      <c r="E4348" s="135">
        <v>36.11</v>
      </c>
      <c r="F4348" s="136">
        <v>6.2600000000000003E-2</v>
      </c>
      <c r="G4348" s="135">
        <v>41.89</v>
      </c>
      <c r="H4348" s="136">
        <v>0</v>
      </c>
    </row>
    <row r="4349" spans="1:8" x14ac:dyDescent="0.25">
      <c r="A4349" s="133" t="s">
        <v>8076</v>
      </c>
      <c r="B4349" s="134">
        <v>98564</v>
      </c>
      <c r="C4349" s="126" t="s">
        <v>6078</v>
      </c>
      <c r="D4349" s="134" t="s">
        <v>144</v>
      </c>
      <c r="E4349" s="135">
        <v>48.61</v>
      </c>
      <c r="F4349" s="136">
        <v>0</v>
      </c>
      <c r="G4349" s="135">
        <v>55.72</v>
      </c>
      <c r="H4349" s="136">
        <v>0</v>
      </c>
    </row>
    <row r="4350" spans="1:8" x14ac:dyDescent="0.25">
      <c r="A4350" s="133" t="s">
        <v>8076</v>
      </c>
      <c r="B4350" s="134">
        <v>98566</v>
      </c>
      <c r="C4350" s="126" t="s">
        <v>6080</v>
      </c>
      <c r="D4350" s="134" t="s">
        <v>144</v>
      </c>
      <c r="E4350" s="135">
        <v>63.84</v>
      </c>
      <c r="F4350" s="136">
        <v>0</v>
      </c>
      <c r="G4350" s="135">
        <v>73.94</v>
      </c>
      <c r="H4350" s="136">
        <v>0</v>
      </c>
    </row>
    <row r="4351" spans="1:8" x14ac:dyDescent="0.25">
      <c r="A4351" s="133" t="s">
        <v>8076</v>
      </c>
      <c r="B4351" s="134">
        <v>98568</v>
      </c>
      <c r="C4351" s="126" t="s">
        <v>6082</v>
      </c>
      <c r="D4351" s="134" t="s">
        <v>144</v>
      </c>
      <c r="E4351" s="135">
        <v>78.28</v>
      </c>
      <c r="F4351" s="136">
        <v>0</v>
      </c>
      <c r="G4351" s="135">
        <v>91.33</v>
      </c>
      <c r="H4351" s="136">
        <v>0</v>
      </c>
    </row>
    <row r="4352" spans="1:8" x14ac:dyDescent="0.25">
      <c r="A4352" s="133" t="s">
        <v>8076</v>
      </c>
      <c r="B4352" s="134">
        <v>98570</v>
      </c>
      <c r="C4352" s="126" t="s">
        <v>6084</v>
      </c>
      <c r="D4352" s="134" t="s">
        <v>144</v>
      </c>
      <c r="E4352" s="135">
        <v>93.51</v>
      </c>
      <c r="F4352" s="136">
        <v>0</v>
      </c>
      <c r="G4352" s="135">
        <v>109.56</v>
      </c>
      <c r="H4352" s="136">
        <v>0</v>
      </c>
    </row>
    <row r="4353" spans="1:8" x14ac:dyDescent="0.25">
      <c r="A4353" s="133" t="s">
        <v>8076</v>
      </c>
      <c r="B4353" s="134">
        <v>98573</v>
      </c>
      <c r="C4353" s="126" t="s">
        <v>6087</v>
      </c>
      <c r="D4353" s="134" t="s">
        <v>144</v>
      </c>
      <c r="E4353" s="135">
        <v>68.31</v>
      </c>
      <c r="F4353" s="136">
        <v>0</v>
      </c>
      <c r="G4353" s="135">
        <v>73.52</v>
      </c>
      <c r="H4353" s="136">
        <v>0</v>
      </c>
    </row>
    <row r="4354" spans="1:8" x14ac:dyDescent="0.25">
      <c r="A4354" s="133" t="s">
        <v>8076</v>
      </c>
      <c r="B4354" s="134">
        <v>98576</v>
      </c>
      <c r="C4354" s="126" t="s">
        <v>5990</v>
      </c>
      <c r="D4354" s="134" t="s">
        <v>22</v>
      </c>
      <c r="E4354" s="135">
        <v>23.18</v>
      </c>
      <c r="F4354" s="136">
        <v>0.93440000000000001</v>
      </c>
      <c r="G4354" s="135">
        <v>23.53</v>
      </c>
      <c r="H4354" s="136">
        <v>0</v>
      </c>
    </row>
    <row r="4355" spans="1:8" x14ac:dyDescent="0.25">
      <c r="A4355" s="133" t="s">
        <v>8076</v>
      </c>
      <c r="B4355" s="134">
        <v>98575</v>
      </c>
      <c r="C4355" s="126" t="s">
        <v>5989</v>
      </c>
      <c r="D4355" s="134" t="s">
        <v>22</v>
      </c>
      <c r="E4355" s="135">
        <v>66.23</v>
      </c>
      <c r="F4355" s="136">
        <v>0</v>
      </c>
      <c r="G4355" s="135">
        <v>82.18</v>
      </c>
      <c r="H4355" s="136">
        <v>0</v>
      </c>
    </row>
    <row r="4356" spans="1:8" x14ac:dyDescent="0.25">
      <c r="A4356" s="133" t="s">
        <v>8076</v>
      </c>
      <c r="B4356" s="134">
        <v>98577</v>
      </c>
      <c r="C4356" s="126" t="s">
        <v>5991</v>
      </c>
      <c r="D4356" s="134" t="s">
        <v>22</v>
      </c>
      <c r="E4356" s="135">
        <v>44.08</v>
      </c>
      <c r="F4356" s="136">
        <v>0</v>
      </c>
      <c r="G4356" s="135">
        <v>58.06</v>
      </c>
      <c r="H4356" s="136">
        <v>0</v>
      </c>
    </row>
    <row r="4357" spans="1:8" x14ac:dyDescent="0.25">
      <c r="A4357" s="133" t="s">
        <v>8076</v>
      </c>
      <c r="B4357" s="134">
        <v>98558</v>
      </c>
      <c r="C4357" s="126" t="s">
        <v>6070</v>
      </c>
      <c r="D4357" s="134" t="s">
        <v>33</v>
      </c>
      <c r="E4357" s="135">
        <v>9.2100000000000009</v>
      </c>
      <c r="F4357" s="136">
        <v>0.28560000000000002</v>
      </c>
      <c r="G4357" s="135">
        <v>10.91</v>
      </c>
      <c r="H4357" s="136">
        <v>0</v>
      </c>
    </row>
    <row r="4358" spans="1:8" x14ac:dyDescent="0.25">
      <c r="A4358" s="133" t="s">
        <v>8076</v>
      </c>
      <c r="B4358" s="134">
        <v>98550</v>
      </c>
      <c r="C4358" s="126" t="s">
        <v>8080</v>
      </c>
      <c r="D4358" s="134" t="s">
        <v>144</v>
      </c>
      <c r="E4358" s="135">
        <v>0</v>
      </c>
      <c r="F4358" s="136"/>
      <c r="G4358" s="135">
        <v>0</v>
      </c>
      <c r="H4358" s="136"/>
    </row>
    <row r="4359" spans="1:8" x14ac:dyDescent="0.25">
      <c r="A4359" s="133" t="s">
        <v>8076</v>
      </c>
      <c r="B4359" s="134">
        <v>98551</v>
      </c>
      <c r="C4359" s="126" t="s">
        <v>8081</v>
      </c>
      <c r="D4359" s="134" t="s">
        <v>22</v>
      </c>
      <c r="E4359" s="135">
        <v>0</v>
      </c>
      <c r="F4359" s="136"/>
      <c r="G4359" s="135">
        <v>0</v>
      </c>
      <c r="H4359" s="136"/>
    </row>
    <row r="4360" spans="1:8" x14ac:dyDescent="0.25">
      <c r="A4360" s="133" t="s">
        <v>8076</v>
      </c>
      <c r="B4360" s="134">
        <v>98559</v>
      </c>
      <c r="C4360" s="126" t="s">
        <v>6071</v>
      </c>
      <c r="D4360" s="134" t="s">
        <v>22</v>
      </c>
      <c r="E4360" s="135">
        <v>4.82</v>
      </c>
      <c r="F4360" s="136">
        <v>0.62029999999999996</v>
      </c>
      <c r="G4360" s="135">
        <v>5.56</v>
      </c>
      <c r="H4360" s="136">
        <v>0</v>
      </c>
    </row>
    <row r="4361" spans="1:8" x14ac:dyDescent="0.25">
      <c r="A4361" s="133" t="s">
        <v>8082</v>
      </c>
      <c r="B4361" s="134">
        <v>91925</v>
      </c>
      <c r="C4361" s="126" t="s">
        <v>4944</v>
      </c>
      <c r="D4361" s="134" t="s">
        <v>22</v>
      </c>
      <c r="E4361" s="135">
        <v>3.64</v>
      </c>
      <c r="F4361" s="136">
        <v>0</v>
      </c>
      <c r="G4361" s="135">
        <v>4.34</v>
      </c>
      <c r="H4361" s="136">
        <v>0</v>
      </c>
    </row>
    <row r="4362" spans="1:8" x14ac:dyDescent="0.25">
      <c r="A4362" s="133" t="s">
        <v>8082</v>
      </c>
      <c r="B4362" s="134">
        <v>91924</v>
      </c>
      <c r="C4362" s="126" t="s">
        <v>4943</v>
      </c>
      <c r="D4362" s="134" t="s">
        <v>22</v>
      </c>
      <c r="E4362" s="135">
        <v>3.02</v>
      </c>
      <c r="F4362" s="136">
        <v>0</v>
      </c>
      <c r="G4362" s="135">
        <v>3.7</v>
      </c>
      <c r="H4362" s="136">
        <v>0</v>
      </c>
    </row>
    <row r="4363" spans="1:8" x14ac:dyDescent="0.25">
      <c r="A4363" s="133" t="s">
        <v>8082</v>
      </c>
      <c r="B4363" s="134">
        <v>91933</v>
      </c>
      <c r="C4363" s="126" t="s">
        <v>4952</v>
      </c>
      <c r="D4363" s="134" t="s">
        <v>22</v>
      </c>
      <c r="E4363" s="135">
        <v>16.41</v>
      </c>
      <c r="F4363" s="136">
        <v>0</v>
      </c>
      <c r="G4363" s="135">
        <v>18.75</v>
      </c>
      <c r="H4363" s="136">
        <v>0</v>
      </c>
    </row>
    <row r="4364" spans="1:8" x14ac:dyDescent="0.25">
      <c r="A4364" s="133" t="s">
        <v>8082</v>
      </c>
      <c r="B4364" s="134">
        <v>91932</v>
      </c>
      <c r="C4364" s="126" t="s">
        <v>4951</v>
      </c>
      <c r="D4364" s="134" t="s">
        <v>22</v>
      </c>
      <c r="E4364" s="135">
        <v>17.02</v>
      </c>
      <c r="F4364" s="136">
        <v>0</v>
      </c>
      <c r="G4364" s="135">
        <v>19.38</v>
      </c>
      <c r="H4364" s="136">
        <v>0</v>
      </c>
    </row>
    <row r="4365" spans="1:8" x14ac:dyDescent="0.25">
      <c r="A4365" s="133" t="s">
        <v>8082</v>
      </c>
      <c r="B4365" s="134">
        <v>91935</v>
      </c>
      <c r="C4365" s="126" t="s">
        <v>4954</v>
      </c>
      <c r="D4365" s="134" t="s">
        <v>22</v>
      </c>
      <c r="E4365" s="135">
        <v>25.75</v>
      </c>
      <c r="F4365" s="136">
        <v>0</v>
      </c>
      <c r="G4365" s="135">
        <v>29.27</v>
      </c>
      <c r="H4365" s="136">
        <v>0</v>
      </c>
    </row>
    <row r="4366" spans="1:8" x14ac:dyDescent="0.25">
      <c r="A4366" s="133" t="s">
        <v>8082</v>
      </c>
      <c r="B4366" s="134">
        <v>91934</v>
      </c>
      <c r="C4366" s="126" t="s">
        <v>4953</v>
      </c>
      <c r="D4366" s="134" t="s">
        <v>22</v>
      </c>
      <c r="E4366" s="135">
        <v>24.58</v>
      </c>
      <c r="F4366" s="136">
        <v>0</v>
      </c>
      <c r="G4366" s="135">
        <v>28.08</v>
      </c>
      <c r="H4366" s="136">
        <v>0</v>
      </c>
    </row>
    <row r="4367" spans="1:8" x14ac:dyDescent="0.25">
      <c r="A4367" s="133" t="s">
        <v>8082</v>
      </c>
      <c r="B4367" s="134">
        <v>91927</v>
      </c>
      <c r="C4367" s="126" t="s">
        <v>4946</v>
      </c>
      <c r="D4367" s="134" t="s">
        <v>22</v>
      </c>
      <c r="E4367" s="135">
        <v>4.92</v>
      </c>
      <c r="F4367" s="136">
        <v>0</v>
      </c>
      <c r="G4367" s="135">
        <v>5.81</v>
      </c>
      <c r="H4367" s="136">
        <v>0</v>
      </c>
    </row>
    <row r="4368" spans="1:8" x14ac:dyDescent="0.25">
      <c r="A4368" s="133" t="s">
        <v>8082</v>
      </c>
      <c r="B4368" s="134">
        <v>91926</v>
      </c>
      <c r="C4368" s="126" t="s">
        <v>4945</v>
      </c>
      <c r="D4368" s="134" t="s">
        <v>22</v>
      </c>
      <c r="E4368" s="135">
        <v>4.3899999999999997</v>
      </c>
      <c r="F4368" s="136">
        <v>0</v>
      </c>
      <c r="G4368" s="135">
        <v>5.25</v>
      </c>
      <c r="H4368" s="136">
        <v>0</v>
      </c>
    </row>
    <row r="4369" spans="1:8" x14ac:dyDescent="0.25">
      <c r="A4369" s="133" t="s">
        <v>8082</v>
      </c>
      <c r="B4369" s="134">
        <v>91929</v>
      </c>
      <c r="C4369" s="126" t="s">
        <v>4948</v>
      </c>
      <c r="D4369" s="134" t="s">
        <v>22</v>
      </c>
      <c r="E4369" s="135">
        <v>7.27</v>
      </c>
      <c r="F4369" s="136">
        <v>0</v>
      </c>
      <c r="G4369" s="135">
        <v>8.4499999999999993</v>
      </c>
      <c r="H4369" s="136">
        <v>0</v>
      </c>
    </row>
    <row r="4370" spans="1:8" x14ac:dyDescent="0.25">
      <c r="A4370" s="133" t="s">
        <v>8082</v>
      </c>
      <c r="B4370" s="134">
        <v>91928</v>
      </c>
      <c r="C4370" s="126" t="s">
        <v>4947</v>
      </c>
      <c r="D4370" s="134" t="s">
        <v>22</v>
      </c>
      <c r="E4370" s="135">
        <v>6.8</v>
      </c>
      <c r="F4370" s="136">
        <v>0</v>
      </c>
      <c r="G4370" s="135">
        <v>7.97</v>
      </c>
      <c r="H4370" s="136">
        <v>0</v>
      </c>
    </row>
    <row r="4371" spans="1:8" x14ac:dyDescent="0.25">
      <c r="A4371" s="133" t="s">
        <v>8082</v>
      </c>
      <c r="B4371" s="134">
        <v>91931</v>
      </c>
      <c r="C4371" s="126" t="s">
        <v>4950</v>
      </c>
      <c r="D4371" s="134" t="s">
        <v>22</v>
      </c>
      <c r="E4371" s="135">
        <v>10.25</v>
      </c>
      <c r="F4371" s="136">
        <v>0</v>
      </c>
      <c r="G4371" s="135">
        <v>11.82</v>
      </c>
      <c r="H4371" s="136">
        <v>0</v>
      </c>
    </row>
    <row r="4372" spans="1:8" x14ac:dyDescent="0.25">
      <c r="A4372" s="133" t="s">
        <v>8082</v>
      </c>
      <c r="B4372" s="134">
        <v>91930</v>
      </c>
      <c r="C4372" s="126" t="s">
        <v>4949</v>
      </c>
      <c r="D4372" s="134" t="s">
        <v>22</v>
      </c>
      <c r="E4372" s="135">
        <v>9.48</v>
      </c>
      <c r="F4372" s="136">
        <v>0</v>
      </c>
      <c r="G4372" s="135">
        <v>11.04</v>
      </c>
      <c r="H4372" s="136">
        <v>0</v>
      </c>
    </row>
    <row r="4373" spans="1:8" x14ac:dyDescent="0.25">
      <c r="A4373" s="133" t="s">
        <v>8082</v>
      </c>
      <c r="B4373" s="134">
        <v>104620</v>
      </c>
      <c r="C4373" s="126" t="s">
        <v>8083</v>
      </c>
      <c r="D4373" s="134" t="s">
        <v>33</v>
      </c>
      <c r="E4373" s="135">
        <v>0</v>
      </c>
      <c r="F4373" s="136"/>
      <c r="G4373" s="135">
        <v>0</v>
      </c>
      <c r="H4373" s="136"/>
    </row>
    <row r="4374" spans="1:8" x14ac:dyDescent="0.25">
      <c r="A4374" s="133" t="s">
        <v>8082</v>
      </c>
      <c r="B4374" s="134">
        <v>104624</v>
      </c>
      <c r="C4374" s="126" t="s">
        <v>8084</v>
      </c>
      <c r="D4374" s="134" t="s">
        <v>33</v>
      </c>
      <c r="E4374" s="135">
        <v>0</v>
      </c>
      <c r="F4374" s="136"/>
      <c r="G4374" s="135">
        <v>0</v>
      </c>
      <c r="H4374" s="136"/>
    </row>
    <row r="4375" spans="1:8" x14ac:dyDescent="0.25">
      <c r="A4375" s="133" t="s">
        <v>8082</v>
      </c>
      <c r="B4375" s="134">
        <v>104622</v>
      </c>
      <c r="C4375" s="126" t="s">
        <v>8085</v>
      </c>
      <c r="D4375" s="134" t="s">
        <v>33</v>
      </c>
      <c r="E4375" s="135">
        <v>0</v>
      </c>
      <c r="F4375" s="136"/>
      <c r="G4375" s="135">
        <v>0</v>
      </c>
      <c r="H4375" s="136"/>
    </row>
    <row r="4376" spans="1:8" x14ac:dyDescent="0.25">
      <c r="A4376" s="133" t="s">
        <v>8082</v>
      </c>
      <c r="B4376" s="134">
        <v>104621</v>
      </c>
      <c r="C4376" s="126" t="s">
        <v>8086</v>
      </c>
      <c r="D4376" s="134" t="s">
        <v>33</v>
      </c>
      <c r="E4376" s="135">
        <v>0</v>
      </c>
      <c r="F4376" s="136"/>
      <c r="G4376" s="135">
        <v>0</v>
      </c>
      <c r="H4376" s="136"/>
    </row>
    <row r="4377" spans="1:8" x14ac:dyDescent="0.25">
      <c r="A4377" s="133" t="s">
        <v>8082</v>
      </c>
      <c r="B4377" s="134">
        <v>104625</v>
      </c>
      <c r="C4377" s="126" t="s">
        <v>8087</v>
      </c>
      <c r="D4377" s="134" t="s">
        <v>33</v>
      </c>
      <c r="E4377" s="135">
        <v>0</v>
      </c>
      <c r="F4377" s="136"/>
      <c r="G4377" s="135">
        <v>0</v>
      </c>
      <c r="H4377" s="136"/>
    </row>
    <row r="4378" spans="1:8" x14ac:dyDescent="0.25">
      <c r="A4378" s="133" t="s">
        <v>8082</v>
      </c>
      <c r="B4378" s="134">
        <v>104623</v>
      </c>
      <c r="C4378" s="126" t="s">
        <v>8088</v>
      </c>
      <c r="D4378" s="134" t="s">
        <v>33</v>
      </c>
      <c r="E4378" s="135">
        <v>0</v>
      </c>
      <c r="F4378" s="136"/>
      <c r="G4378" s="135">
        <v>0</v>
      </c>
      <c r="H4378" s="136"/>
    </row>
    <row r="4379" spans="1:8" x14ac:dyDescent="0.25">
      <c r="A4379" s="133" t="s">
        <v>8082</v>
      </c>
      <c r="B4379" s="134">
        <v>91937</v>
      </c>
      <c r="C4379" s="126" t="s">
        <v>4956</v>
      </c>
      <c r="D4379" s="134" t="s">
        <v>33</v>
      </c>
      <c r="E4379" s="135">
        <v>14.66</v>
      </c>
      <c r="F4379" s="136">
        <v>0</v>
      </c>
      <c r="G4379" s="135">
        <v>20.67</v>
      </c>
      <c r="H4379" s="136">
        <v>0</v>
      </c>
    </row>
    <row r="4380" spans="1:8" x14ac:dyDescent="0.25">
      <c r="A4380" s="133" t="s">
        <v>8082</v>
      </c>
      <c r="B4380" s="134">
        <v>92865</v>
      </c>
      <c r="C4380" s="126" t="s">
        <v>4963</v>
      </c>
      <c r="D4380" s="134" t="s">
        <v>33</v>
      </c>
      <c r="E4380" s="135">
        <v>14.19</v>
      </c>
      <c r="F4380" s="136">
        <v>0.19589999999999999</v>
      </c>
      <c r="G4380" s="135">
        <v>20.09</v>
      </c>
      <c r="H4380" s="136">
        <v>0</v>
      </c>
    </row>
    <row r="4381" spans="1:8" x14ac:dyDescent="0.25">
      <c r="A4381" s="133" t="s">
        <v>8082</v>
      </c>
      <c r="B4381" s="134">
        <v>91936</v>
      </c>
      <c r="C4381" s="126" t="s">
        <v>4955</v>
      </c>
      <c r="D4381" s="134" t="s">
        <v>33</v>
      </c>
      <c r="E4381" s="135">
        <v>16.11</v>
      </c>
      <c r="F4381" s="136">
        <v>0</v>
      </c>
      <c r="G4381" s="135">
        <v>22.17</v>
      </c>
      <c r="H4381" s="136">
        <v>0</v>
      </c>
    </row>
    <row r="4382" spans="1:8" x14ac:dyDescent="0.25">
      <c r="A4382" s="133" t="s">
        <v>8082</v>
      </c>
      <c r="B4382" s="134">
        <v>92867</v>
      </c>
      <c r="C4382" s="126" t="s">
        <v>4965</v>
      </c>
      <c r="D4382" s="134" t="s">
        <v>33</v>
      </c>
      <c r="E4382" s="135">
        <v>30.19</v>
      </c>
      <c r="F4382" s="136">
        <v>4.3700000000000003E-2</v>
      </c>
      <c r="G4382" s="135">
        <v>44.8</v>
      </c>
      <c r="H4382" s="136">
        <v>0</v>
      </c>
    </row>
    <row r="4383" spans="1:8" x14ac:dyDescent="0.25">
      <c r="A4383" s="133" t="s">
        <v>8082</v>
      </c>
      <c r="B4383" s="134">
        <v>91939</v>
      </c>
      <c r="C4383" s="126" t="s">
        <v>4957</v>
      </c>
      <c r="D4383" s="134" t="s">
        <v>33</v>
      </c>
      <c r="E4383" s="135">
        <v>30.69</v>
      </c>
      <c r="F4383" s="136">
        <v>0</v>
      </c>
      <c r="G4383" s="135">
        <v>45.36</v>
      </c>
      <c r="H4383" s="136">
        <v>0</v>
      </c>
    </row>
    <row r="4384" spans="1:8" x14ac:dyDescent="0.25">
      <c r="A4384" s="133" t="s">
        <v>8082</v>
      </c>
      <c r="B4384" s="134">
        <v>92869</v>
      </c>
      <c r="C4384" s="126" t="s">
        <v>4967</v>
      </c>
      <c r="D4384" s="134" t="s">
        <v>33</v>
      </c>
      <c r="E4384" s="135">
        <v>10.33</v>
      </c>
      <c r="F4384" s="136">
        <v>0.1278</v>
      </c>
      <c r="G4384" s="135">
        <v>14.69</v>
      </c>
      <c r="H4384" s="136">
        <v>0</v>
      </c>
    </row>
    <row r="4385" spans="1:8" x14ac:dyDescent="0.25">
      <c r="A4385" s="133" t="s">
        <v>8082</v>
      </c>
      <c r="B4385" s="134">
        <v>91941</v>
      </c>
      <c r="C4385" s="126" t="s">
        <v>4959</v>
      </c>
      <c r="D4385" s="134" t="s">
        <v>33</v>
      </c>
      <c r="E4385" s="135">
        <v>10.83</v>
      </c>
      <c r="F4385" s="136">
        <v>0</v>
      </c>
      <c r="G4385" s="135">
        <v>15.25</v>
      </c>
      <c r="H4385" s="136">
        <v>0</v>
      </c>
    </row>
    <row r="4386" spans="1:8" x14ac:dyDescent="0.25">
      <c r="A4386" s="133" t="s">
        <v>8082</v>
      </c>
      <c r="B4386" s="134">
        <v>92868</v>
      </c>
      <c r="C4386" s="126" t="s">
        <v>4966</v>
      </c>
      <c r="D4386" s="134" t="s">
        <v>33</v>
      </c>
      <c r="E4386" s="135">
        <v>16.87</v>
      </c>
      <c r="F4386" s="136">
        <v>7.8200000000000006E-2</v>
      </c>
      <c r="G4386" s="135">
        <v>24.59</v>
      </c>
      <c r="H4386" s="136">
        <v>0</v>
      </c>
    </row>
    <row r="4387" spans="1:8" x14ac:dyDescent="0.25">
      <c r="A4387" s="133" t="s">
        <v>8082</v>
      </c>
      <c r="B4387" s="134">
        <v>91940</v>
      </c>
      <c r="C4387" s="126" t="s">
        <v>4958</v>
      </c>
      <c r="D4387" s="134" t="s">
        <v>33</v>
      </c>
      <c r="E4387" s="135">
        <v>17.37</v>
      </c>
      <c r="F4387" s="136">
        <v>0</v>
      </c>
      <c r="G4387" s="135">
        <v>25.15</v>
      </c>
      <c r="H4387" s="136">
        <v>0</v>
      </c>
    </row>
    <row r="4388" spans="1:8" x14ac:dyDescent="0.25">
      <c r="A4388" s="133" t="s">
        <v>8082</v>
      </c>
      <c r="B4388" s="134">
        <v>92870</v>
      </c>
      <c r="C4388" s="126" t="s">
        <v>4968</v>
      </c>
      <c r="D4388" s="134" t="s">
        <v>33</v>
      </c>
      <c r="E4388" s="135">
        <v>32.82</v>
      </c>
      <c r="F4388" s="136">
        <v>8.4699999999999998E-2</v>
      </c>
      <c r="G4388" s="135">
        <v>47.94</v>
      </c>
      <c r="H4388" s="136">
        <v>0</v>
      </c>
    </row>
    <row r="4389" spans="1:8" x14ac:dyDescent="0.25">
      <c r="A4389" s="133" t="s">
        <v>8082</v>
      </c>
      <c r="B4389" s="134">
        <v>91942</v>
      </c>
      <c r="C4389" s="126" t="s">
        <v>4960</v>
      </c>
      <c r="D4389" s="134" t="s">
        <v>33</v>
      </c>
      <c r="E4389" s="135">
        <v>33.65</v>
      </c>
      <c r="F4389" s="136">
        <v>0</v>
      </c>
      <c r="G4389" s="135">
        <v>48.89</v>
      </c>
      <c r="H4389" s="136">
        <v>0</v>
      </c>
    </row>
    <row r="4390" spans="1:8" x14ac:dyDescent="0.25">
      <c r="A4390" s="133" t="s">
        <v>8082</v>
      </c>
      <c r="B4390" s="134">
        <v>92872</v>
      </c>
      <c r="C4390" s="126" t="s">
        <v>4970</v>
      </c>
      <c r="D4390" s="134" t="s">
        <v>33</v>
      </c>
      <c r="E4390" s="135">
        <v>12.24</v>
      </c>
      <c r="F4390" s="136">
        <v>0.2271</v>
      </c>
      <c r="G4390" s="135">
        <v>16.739999999999998</v>
      </c>
      <c r="H4390" s="136">
        <v>0</v>
      </c>
    </row>
    <row r="4391" spans="1:8" x14ac:dyDescent="0.25">
      <c r="A4391" s="133" t="s">
        <v>8082</v>
      </c>
      <c r="B4391" s="134">
        <v>91944</v>
      </c>
      <c r="C4391" s="126" t="s">
        <v>4962</v>
      </c>
      <c r="D4391" s="134" t="s">
        <v>33</v>
      </c>
      <c r="E4391" s="135">
        <v>13.07</v>
      </c>
      <c r="F4391" s="136">
        <v>0</v>
      </c>
      <c r="G4391" s="135">
        <v>17.690000000000001</v>
      </c>
      <c r="H4391" s="136">
        <v>0</v>
      </c>
    </row>
    <row r="4392" spans="1:8" x14ac:dyDescent="0.25">
      <c r="A4392" s="133" t="s">
        <v>8082</v>
      </c>
      <c r="B4392" s="134">
        <v>92871</v>
      </c>
      <c r="C4392" s="126" t="s">
        <v>4969</v>
      </c>
      <c r="D4392" s="134" t="s">
        <v>33</v>
      </c>
      <c r="E4392" s="135">
        <v>19.03</v>
      </c>
      <c r="F4392" s="136">
        <v>0.14610000000000001</v>
      </c>
      <c r="G4392" s="135">
        <v>27.03</v>
      </c>
      <c r="H4392" s="136">
        <v>0</v>
      </c>
    </row>
    <row r="4393" spans="1:8" x14ac:dyDescent="0.25">
      <c r="A4393" s="133" t="s">
        <v>8082</v>
      </c>
      <c r="B4393" s="134">
        <v>91943</v>
      </c>
      <c r="C4393" s="126" t="s">
        <v>4961</v>
      </c>
      <c r="D4393" s="134" t="s">
        <v>33</v>
      </c>
      <c r="E4393" s="135">
        <v>19.86</v>
      </c>
      <c r="F4393" s="136">
        <v>0</v>
      </c>
      <c r="G4393" s="135">
        <v>27.98</v>
      </c>
      <c r="H4393" s="136">
        <v>0</v>
      </c>
    </row>
    <row r="4394" spans="1:8" x14ac:dyDescent="0.25">
      <c r="A4394" s="133" t="s">
        <v>8082</v>
      </c>
      <c r="B4394" s="134">
        <v>92866</v>
      </c>
      <c r="C4394" s="126" t="s">
        <v>4964</v>
      </c>
      <c r="D4394" s="134" t="s">
        <v>33</v>
      </c>
      <c r="E4394" s="135">
        <v>12.68</v>
      </c>
      <c r="F4394" s="136">
        <v>0.1002</v>
      </c>
      <c r="G4394" s="135">
        <v>18.579999999999998</v>
      </c>
      <c r="H4394" s="136">
        <v>0</v>
      </c>
    </row>
    <row r="4395" spans="1:8" x14ac:dyDescent="0.25">
      <c r="A4395" s="133" t="s">
        <v>8082</v>
      </c>
      <c r="B4395" s="134">
        <v>91987</v>
      </c>
      <c r="C4395" s="126" t="s">
        <v>5012</v>
      </c>
      <c r="D4395" s="134" t="s">
        <v>33</v>
      </c>
      <c r="E4395" s="135">
        <v>45</v>
      </c>
      <c r="F4395" s="136">
        <v>0</v>
      </c>
      <c r="G4395" s="135">
        <v>61.45</v>
      </c>
      <c r="H4395" s="136">
        <v>0</v>
      </c>
    </row>
    <row r="4396" spans="1:8" x14ac:dyDescent="0.25">
      <c r="A4396" s="133" t="s">
        <v>8082</v>
      </c>
      <c r="B4396" s="134">
        <v>91986</v>
      </c>
      <c r="C4396" s="126" t="s">
        <v>5011</v>
      </c>
      <c r="D4396" s="134" t="s">
        <v>33</v>
      </c>
      <c r="E4396" s="135">
        <v>34.590000000000003</v>
      </c>
      <c r="F4396" s="136">
        <v>0</v>
      </c>
      <c r="G4396" s="135">
        <v>46.97</v>
      </c>
      <c r="H4396" s="136">
        <v>0</v>
      </c>
    </row>
    <row r="4397" spans="1:8" x14ac:dyDescent="0.25">
      <c r="A4397" s="133" t="s">
        <v>8082</v>
      </c>
      <c r="B4397" s="134">
        <v>97559</v>
      </c>
      <c r="C4397" s="126" t="s">
        <v>4940</v>
      </c>
      <c r="D4397" s="134" t="s">
        <v>33</v>
      </c>
      <c r="E4397" s="135">
        <v>12.52</v>
      </c>
      <c r="F4397" s="136">
        <v>0</v>
      </c>
      <c r="G4397" s="135">
        <v>18.059999999999999</v>
      </c>
      <c r="H4397" s="136">
        <v>0</v>
      </c>
    </row>
    <row r="4398" spans="1:8" x14ac:dyDescent="0.25">
      <c r="A4398" s="133" t="s">
        <v>8082</v>
      </c>
      <c r="B4398" s="134">
        <v>97562</v>
      </c>
      <c r="C4398" s="126" t="s">
        <v>4941</v>
      </c>
      <c r="D4398" s="134" t="s">
        <v>33</v>
      </c>
      <c r="E4398" s="135">
        <v>10.26</v>
      </c>
      <c r="F4398" s="136">
        <v>0</v>
      </c>
      <c r="G4398" s="135">
        <v>14.63</v>
      </c>
      <c r="H4398" s="136">
        <v>0</v>
      </c>
    </row>
    <row r="4399" spans="1:8" x14ac:dyDescent="0.25">
      <c r="A4399" s="133" t="s">
        <v>8082</v>
      </c>
      <c r="B4399" s="134">
        <v>97564</v>
      </c>
      <c r="C4399" s="126" t="s">
        <v>4942</v>
      </c>
      <c r="D4399" s="134" t="s">
        <v>33</v>
      </c>
      <c r="E4399" s="135">
        <v>17.100000000000001</v>
      </c>
      <c r="F4399" s="136">
        <v>0</v>
      </c>
      <c r="G4399" s="135">
        <v>25.01</v>
      </c>
      <c r="H4399" s="136">
        <v>0</v>
      </c>
    </row>
    <row r="4400" spans="1:8" x14ac:dyDescent="0.25">
      <c r="A4400" s="133" t="s">
        <v>8082</v>
      </c>
      <c r="B4400" s="134">
        <v>91889</v>
      </c>
      <c r="C4400" s="126" t="s">
        <v>4917</v>
      </c>
      <c r="D4400" s="134" t="s">
        <v>33</v>
      </c>
      <c r="E4400" s="135">
        <v>11.2</v>
      </c>
      <c r="F4400" s="136">
        <v>0</v>
      </c>
      <c r="G4400" s="135">
        <v>16.09</v>
      </c>
      <c r="H4400" s="136">
        <v>0</v>
      </c>
    </row>
    <row r="4401" spans="1:8" x14ac:dyDescent="0.25">
      <c r="A4401" s="133" t="s">
        <v>8082</v>
      </c>
      <c r="B4401" s="134">
        <v>91901</v>
      </c>
      <c r="C4401" s="126" t="s">
        <v>4925</v>
      </c>
      <c r="D4401" s="134" t="s">
        <v>33</v>
      </c>
      <c r="E4401" s="135">
        <v>8.94</v>
      </c>
      <c r="F4401" s="136">
        <v>0</v>
      </c>
      <c r="G4401" s="135">
        <v>12.67</v>
      </c>
      <c r="H4401" s="136">
        <v>0</v>
      </c>
    </row>
    <row r="4402" spans="1:8" x14ac:dyDescent="0.25">
      <c r="A4402" s="133" t="s">
        <v>8082</v>
      </c>
      <c r="B4402" s="134">
        <v>91913</v>
      </c>
      <c r="C4402" s="126" t="s">
        <v>4933</v>
      </c>
      <c r="D4402" s="134" t="s">
        <v>33</v>
      </c>
      <c r="E4402" s="135">
        <v>15.83</v>
      </c>
      <c r="F4402" s="136">
        <v>0</v>
      </c>
      <c r="G4402" s="135">
        <v>23.12</v>
      </c>
      <c r="H4402" s="136">
        <v>0</v>
      </c>
    </row>
    <row r="4403" spans="1:8" x14ac:dyDescent="0.25">
      <c r="A4403" s="133" t="s">
        <v>8082</v>
      </c>
      <c r="B4403" s="134">
        <v>91892</v>
      </c>
      <c r="C4403" s="126" t="s">
        <v>4919</v>
      </c>
      <c r="D4403" s="134" t="s">
        <v>33</v>
      </c>
      <c r="E4403" s="135">
        <v>14.19</v>
      </c>
      <c r="F4403" s="136">
        <v>0</v>
      </c>
      <c r="G4403" s="135">
        <v>19.79</v>
      </c>
      <c r="H4403" s="136">
        <v>0</v>
      </c>
    </row>
    <row r="4404" spans="1:8" x14ac:dyDescent="0.25">
      <c r="A4404" s="133" t="s">
        <v>8082</v>
      </c>
      <c r="B4404" s="134">
        <v>91904</v>
      </c>
      <c r="C4404" s="126" t="s">
        <v>4927</v>
      </c>
      <c r="D4404" s="134" t="s">
        <v>33</v>
      </c>
      <c r="E4404" s="135">
        <v>11.93</v>
      </c>
      <c r="F4404" s="136">
        <v>0</v>
      </c>
      <c r="G4404" s="135">
        <v>16.36</v>
      </c>
      <c r="H4404" s="136">
        <v>0</v>
      </c>
    </row>
    <row r="4405" spans="1:8" x14ac:dyDescent="0.25">
      <c r="A4405" s="133" t="s">
        <v>8082</v>
      </c>
      <c r="B4405" s="134">
        <v>91916</v>
      </c>
      <c r="C4405" s="126" t="s">
        <v>4935</v>
      </c>
      <c r="D4405" s="134" t="s">
        <v>33</v>
      </c>
      <c r="E4405" s="135">
        <v>18.77</v>
      </c>
      <c r="F4405" s="136">
        <v>0</v>
      </c>
      <c r="G4405" s="135">
        <v>26.74</v>
      </c>
      <c r="H4405" s="136">
        <v>0</v>
      </c>
    </row>
    <row r="4406" spans="1:8" x14ac:dyDescent="0.25">
      <c r="A4406" s="133" t="s">
        <v>8082</v>
      </c>
      <c r="B4406" s="134">
        <v>91895</v>
      </c>
      <c r="C4406" s="126" t="s">
        <v>4921</v>
      </c>
      <c r="D4406" s="134" t="s">
        <v>33</v>
      </c>
      <c r="E4406" s="135">
        <v>17.059999999999999</v>
      </c>
      <c r="F4406" s="136">
        <v>0</v>
      </c>
      <c r="G4406" s="135">
        <v>23.59</v>
      </c>
      <c r="H4406" s="136">
        <v>0</v>
      </c>
    </row>
    <row r="4407" spans="1:8" x14ac:dyDescent="0.25">
      <c r="A4407" s="133" t="s">
        <v>8082</v>
      </c>
      <c r="B4407" s="134">
        <v>91907</v>
      </c>
      <c r="C4407" s="126" t="s">
        <v>4929</v>
      </c>
      <c r="D4407" s="134" t="s">
        <v>33</v>
      </c>
      <c r="E4407" s="135">
        <v>14.8</v>
      </c>
      <c r="F4407" s="136">
        <v>0</v>
      </c>
      <c r="G4407" s="135">
        <v>20.16</v>
      </c>
      <c r="H4407" s="136">
        <v>0</v>
      </c>
    </row>
    <row r="4408" spans="1:8" x14ac:dyDescent="0.25">
      <c r="A4408" s="133" t="s">
        <v>8082</v>
      </c>
      <c r="B4408" s="134">
        <v>91919</v>
      </c>
      <c r="C4408" s="126" t="s">
        <v>4937</v>
      </c>
      <c r="D4408" s="134" t="s">
        <v>33</v>
      </c>
      <c r="E4408" s="135">
        <v>21.58</v>
      </c>
      <c r="F4408" s="136">
        <v>0</v>
      </c>
      <c r="G4408" s="135">
        <v>30.46</v>
      </c>
      <c r="H4408" s="136">
        <v>0</v>
      </c>
    </row>
    <row r="4409" spans="1:8" x14ac:dyDescent="0.25">
      <c r="A4409" s="133" t="s">
        <v>8082</v>
      </c>
      <c r="B4409" s="134">
        <v>91898</v>
      </c>
      <c r="C4409" s="126" t="s">
        <v>4923</v>
      </c>
      <c r="D4409" s="134" t="s">
        <v>33</v>
      </c>
      <c r="E4409" s="135">
        <v>19.53</v>
      </c>
      <c r="F4409" s="136">
        <v>0</v>
      </c>
      <c r="G4409" s="135">
        <v>27.09</v>
      </c>
      <c r="H4409" s="136">
        <v>0</v>
      </c>
    </row>
    <row r="4410" spans="1:8" x14ac:dyDescent="0.25">
      <c r="A4410" s="133" t="s">
        <v>8082</v>
      </c>
      <c r="B4410" s="134">
        <v>91910</v>
      </c>
      <c r="C4410" s="126" t="s">
        <v>4931</v>
      </c>
      <c r="D4410" s="134" t="s">
        <v>33</v>
      </c>
      <c r="E4410" s="135">
        <v>17.32</v>
      </c>
      <c r="F4410" s="136">
        <v>0</v>
      </c>
      <c r="G4410" s="135">
        <v>23.74</v>
      </c>
      <c r="H4410" s="136">
        <v>0</v>
      </c>
    </row>
    <row r="4411" spans="1:8" x14ac:dyDescent="0.25">
      <c r="A4411" s="133" t="s">
        <v>8082</v>
      </c>
      <c r="B4411" s="134">
        <v>91922</v>
      </c>
      <c r="C4411" s="126" t="s">
        <v>4939</v>
      </c>
      <c r="D4411" s="134" t="s">
        <v>33</v>
      </c>
      <c r="E4411" s="135">
        <v>24</v>
      </c>
      <c r="F4411" s="136">
        <v>0</v>
      </c>
      <c r="G4411" s="135">
        <v>33.89</v>
      </c>
      <c r="H4411" s="136">
        <v>0</v>
      </c>
    </row>
    <row r="4412" spans="1:8" x14ac:dyDescent="0.25">
      <c r="A4412" s="133" t="s">
        <v>8082</v>
      </c>
      <c r="B4412" s="134">
        <v>91887</v>
      </c>
      <c r="C4412" s="126" t="s">
        <v>4916</v>
      </c>
      <c r="D4412" s="134" t="s">
        <v>33</v>
      </c>
      <c r="E4412" s="135">
        <v>11.43</v>
      </c>
      <c r="F4412" s="136">
        <v>0</v>
      </c>
      <c r="G4412" s="135">
        <v>16.329999999999998</v>
      </c>
      <c r="H4412" s="136">
        <v>0</v>
      </c>
    </row>
    <row r="4413" spans="1:8" x14ac:dyDescent="0.25">
      <c r="A4413" s="133" t="s">
        <v>8082</v>
      </c>
      <c r="B4413" s="134">
        <v>91899</v>
      </c>
      <c r="C4413" s="126" t="s">
        <v>4924</v>
      </c>
      <c r="D4413" s="134" t="s">
        <v>33</v>
      </c>
      <c r="E4413" s="135">
        <v>9.17</v>
      </c>
      <c r="F4413" s="136">
        <v>0</v>
      </c>
      <c r="G4413" s="135">
        <v>12.91</v>
      </c>
      <c r="H4413" s="136">
        <v>0</v>
      </c>
    </row>
    <row r="4414" spans="1:8" x14ac:dyDescent="0.25">
      <c r="A4414" s="133" t="s">
        <v>8082</v>
      </c>
      <c r="B4414" s="134">
        <v>91911</v>
      </c>
      <c r="C4414" s="126" t="s">
        <v>4932</v>
      </c>
      <c r="D4414" s="134" t="s">
        <v>33</v>
      </c>
      <c r="E4414" s="135">
        <v>16.059999999999999</v>
      </c>
      <c r="F4414" s="136">
        <v>0</v>
      </c>
      <c r="G4414" s="135">
        <v>23.36</v>
      </c>
      <c r="H4414" s="136">
        <v>0</v>
      </c>
    </row>
    <row r="4415" spans="1:8" x14ac:dyDescent="0.25">
      <c r="A4415" s="133" t="s">
        <v>8082</v>
      </c>
      <c r="B4415" s="134">
        <v>91890</v>
      </c>
      <c r="C4415" s="126" t="s">
        <v>4918</v>
      </c>
      <c r="D4415" s="134" t="s">
        <v>33</v>
      </c>
      <c r="E4415" s="135">
        <v>12.69</v>
      </c>
      <c r="F4415" s="136">
        <v>0</v>
      </c>
      <c r="G4415" s="135">
        <v>18.239999999999998</v>
      </c>
      <c r="H4415" s="136">
        <v>0</v>
      </c>
    </row>
    <row r="4416" spans="1:8" x14ac:dyDescent="0.25">
      <c r="A4416" s="133" t="s">
        <v>8082</v>
      </c>
      <c r="B4416" s="134">
        <v>91902</v>
      </c>
      <c r="C4416" s="126" t="s">
        <v>4926</v>
      </c>
      <c r="D4416" s="134" t="s">
        <v>33</v>
      </c>
      <c r="E4416" s="135">
        <v>10.43</v>
      </c>
      <c r="F4416" s="136">
        <v>0</v>
      </c>
      <c r="G4416" s="135">
        <v>14.81</v>
      </c>
      <c r="H4416" s="136">
        <v>0</v>
      </c>
    </row>
    <row r="4417" spans="1:8" x14ac:dyDescent="0.25">
      <c r="A4417" s="133" t="s">
        <v>8082</v>
      </c>
      <c r="B4417" s="134">
        <v>91914</v>
      </c>
      <c r="C4417" s="126" t="s">
        <v>4934</v>
      </c>
      <c r="D4417" s="134" t="s">
        <v>33</v>
      </c>
      <c r="E4417" s="135">
        <v>17.27</v>
      </c>
      <c r="F4417" s="136">
        <v>0</v>
      </c>
      <c r="G4417" s="135">
        <v>25.19</v>
      </c>
      <c r="H4417" s="136">
        <v>0</v>
      </c>
    </row>
    <row r="4418" spans="1:8" x14ac:dyDescent="0.25">
      <c r="A4418" s="133" t="s">
        <v>8082</v>
      </c>
      <c r="B4418" s="134">
        <v>91893</v>
      </c>
      <c r="C4418" s="126" t="s">
        <v>4920</v>
      </c>
      <c r="D4418" s="134" t="s">
        <v>33</v>
      </c>
      <c r="E4418" s="135">
        <v>15.53</v>
      </c>
      <c r="F4418" s="136">
        <v>0</v>
      </c>
      <c r="G4418" s="135">
        <v>22.01</v>
      </c>
      <c r="H4418" s="136">
        <v>0</v>
      </c>
    </row>
    <row r="4419" spans="1:8" x14ac:dyDescent="0.25">
      <c r="A4419" s="133" t="s">
        <v>8082</v>
      </c>
      <c r="B4419" s="134">
        <v>91905</v>
      </c>
      <c r="C4419" s="126" t="s">
        <v>4928</v>
      </c>
      <c r="D4419" s="134" t="s">
        <v>33</v>
      </c>
      <c r="E4419" s="135">
        <v>13.27</v>
      </c>
      <c r="F4419" s="136">
        <v>0</v>
      </c>
      <c r="G4419" s="135">
        <v>18.579999999999998</v>
      </c>
      <c r="H4419" s="136">
        <v>0</v>
      </c>
    </row>
    <row r="4420" spans="1:8" x14ac:dyDescent="0.25">
      <c r="A4420" s="133" t="s">
        <v>8082</v>
      </c>
      <c r="B4420" s="134">
        <v>91917</v>
      </c>
      <c r="C4420" s="126" t="s">
        <v>4936</v>
      </c>
      <c r="D4420" s="134" t="s">
        <v>33</v>
      </c>
      <c r="E4420" s="135">
        <v>20.05</v>
      </c>
      <c r="F4420" s="136">
        <v>0</v>
      </c>
      <c r="G4420" s="135">
        <v>28.88</v>
      </c>
      <c r="H4420" s="136">
        <v>0</v>
      </c>
    </row>
    <row r="4421" spans="1:8" x14ac:dyDescent="0.25">
      <c r="A4421" s="133" t="s">
        <v>8082</v>
      </c>
      <c r="B4421" s="134">
        <v>91896</v>
      </c>
      <c r="C4421" s="126" t="s">
        <v>4922</v>
      </c>
      <c r="D4421" s="134" t="s">
        <v>33</v>
      </c>
      <c r="E4421" s="135">
        <v>17.89</v>
      </c>
      <c r="F4421" s="136">
        <v>0</v>
      </c>
      <c r="G4421" s="135">
        <v>25.39</v>
      </c>
      <c r="H4421" s="136">
        <v>0</v>
      </c>
    </row>
    <row r="4422" spans="1:8" x14ac:dyDescent="0.25">
      <c r="A4422" s="133" t="s">
        <v>8082</v>
      </c>
      <c r="B4422" s="134">
        <v>91908</v>
      </c>
      <c r="C4422" s="126" t="s">
        <v>4930</v>
      </c>
      <c r="D4422" s="134" t="s">
        <v>33</v>
      </c>
      <c r="E4422" s="135">
        <v>15.68</v>
      </c>
      <c r="F4422" s="136">
        <v>0</v>
      </c>
      <c r="G4422" s="135">
        <v>22.04</v>
      </c>
      <c r="H4422" s="136">
        <v>0</v>
      </c>
    </row>
    <row r="4423" spans="1:8" x14ac:dyDescent="0.25">
      <c r="A4423" s="133" t="s">
        <v>8082</v>
      </c>
      <c r="B4423" s="134">
        <v>91920</v>
      </c>
      <c r="C4423" s="126" t="s">
        <v>4938</v>
      </c>
      <c r="D4423" s="134" t="s">
        <v>33</v>
      </c>
      <c r="E4423" s="135">
        <v>22.36</v>
      </c>
      <c r="F4423" s="136">
        <v>0</v>
      </c>
      <c r="G4423" s="135">
        <v>32.19</v>
      </c>
      <c r="H4423" s="136">
        <v>0</v>
      </c>
    </row>
    <row r="4424" spans="1:8" x14ac:dyDescent="0.25">
      <c r="A4424" s="133" t="s">
        <v>8082</v>
      </c>
      <c r="B4424" s="134">
        <v>91983</v>
      </c>
      <c r="C4424" s="126" t="s">
        <v>5008</v>
      </c>
      <c r="D4424" s="134" t="s">
        <v>33</v>
      </c>
      <c r="E4424" s="135">
        <v>88.93</v>
      </c>
      <c r="F4424" s="136">
        <v>0</v>
      </c>
      <c r="G4424" s="135">
        <v>110.73</v>
      </c>
      <c r="H4424" s="136">
        <v>0</v>
      </c>
    </row>
    <row r="4425" spans="1:8" x14ac:dyDescent="0.25">
      <c r="A4425" s="133" t="s">
        <v>8082</v>
      </c>
      <c r="B4425" s="134">
        <v>91982</v>
      </c>
      <c r="C4425" s="126" t="s">
        <v>5007</v>
      </c>
      <c r="D4425" s="134" t="s">
        <v>33</v>
      </c>
      <c r="E4425" s="135">
        <v>78.52</v>
      </c>
      <c r="F4425" s="136">
        <v>0</v>
      </c>
      <c r="G4425" s="135">
        <v>96.25</v>
      </c>
      <c r="H4425" s="136">
        <v>0</v>
      </c>
    </row>
    <row r="4426" spans="1:8" x14ac:dyDescent="0.25">
      <c r="A4426" s="133" t="s">
        <v>8082</v>
      </c>
      <c r="B4426" s="134">
        <v>91833</v>
      </c>
      <c r="C4426" s="126" t="s">
        <v>8089</v>
      </c>
      <c r="D4426" s="134" t="s">
        <v>22</v>
      </c>
      <c r="E4426" s="135">
        <v>18.760000000000002</v>
      </c>
      <c r="F4426" s="136">
        <v>0</v>
      </c>
      <c r="G4426" s="135">
        <v>22.14</v>
      </c>
      <c r="H4426" s="136">
        <v>0</v>
      </c>
    </row>
    <row r="4427" spans="1:8" x14ac:dyDescent="0.25">
      <c r="A4427" s="133" t="s">
        <v>8082</v>
      </c>
      <c r="B4427" s="134">
        <v>91843</v>
      </c>
      <c r="C4427" s="126" t="s">
        <v>4877</v>
      </c>
      <c r="D4427" s="134" t="s">
        <v>22</v>
      </c>
      <c r="E4427" s="135">
        <v>6.61</v>
      </c>
      <c r="F4427" s="136">
        <v>0</v>
      </c>
      <c r="G4427" s="135">
        <v>7.56</v>
      </c>
      <c r="H4427" s="136">
        <v>0</v>
      </c>
    </row>
    <row r="4428" spans="1:8" x14ac:dyDescent="0.25">
      <c r="A4428" s="133" t="s">
        <v>8082</v>
      </c>
      <c r="B4428" s="134">
        <v>91853</v>
      </c>
      <c r="C4428" s="126" t="s">
        <v>4884</v>
      </c>
      <c r="D4428" s="134" t="s">
        <v>22</v>
      </c>
      <c r="E4428" s="135">
        <v>9.5500000000000007</v>
      </c>
      <c r="F4428" s="136">
        <v>0</v>
      </c>
      <c r="G4428" s="135">
        <v>12.24</v>
      </c>
      <c r="H4428" s="136">
        <v>0</v>
      </c>
    </row>
    <row r="4429" spans="1:8" x14ac:dyDescent="0.25">
      <c r="A4429" s="133" t="s">
        <v>8082</v>
      </c>
      <c r="B4429" s="134">
        <v>91835</v>
      </c>
      <c r="C4429" s="126" t="s">
        <v>8090</v>
      </c>
      <c r="D4429" s="134" t="s">
        <v>22</v>
      </c>
      <c r="E4429" s="135">
        <v>20.53</v>
      </c>
      <c r="F4429" s="136">
        <v>0</v>
      </c>
      <c r="G4429" s="135">
        <v>23.97</v>
      </c>
      <c r="H4429" s="136">
        <v>0</v>
      </c>
    </row>
    <row r="4430" spans="1:8" x14ac:dyDescent="0.25">
      <c r="A4430" s="133" t="s">
        <v>8082</v>
      </c>
      <c r="B4430" s="134">
        <v>91845</v>
      </c>
      <c r="C4430" s="126" t="s">
        <v>4878</v>
      </c>
      <c r="D4430" s="134" t="s">
        <v>22</v>
      </c>
      <c r="E4430" s="135">
        <v>8.33</v>
      </c>
      <c r="F4430" s="136">
        <v>0</v>
      </c>
      <c r="G4430" s="135">
        <v>9.32</v>
      </c>
      <c r="H4430" s="136">
        <v>0</v>
      </c>
    </row>
    <row r="4431" spans="1:8" x14ac:dyDescent="0.25">
      <c r="A4431" s="133" t="s">
        <v>8082</v>
      </c>
      <c r="B4431" s="134">
        <v>91855</v>
      </c>
      <c r="C4431" s="126" t="s">
        <v>4886</v>
      </c>
      <c r="D4431" s="134" t="s">
        <v>22</v>
      </c>
      <c r="E4431" s="135">
        <v>11.19</v>
      </c>
      <c r="F4431" s="136">
        <v>0</v>
      </c>
      <c r="G4431" s="135">
        <v>13.91</v>
      </c>
      <c r="H4431" s="136">
        <v>0</v>
      </c>
    </row>
    <row r="4432" spans="1:8" x14ac:dyDescent="0.25">
      <c r="A4432" s="133" t="s">
        <v>8082</v>
      </c>
      <c r="B4432" s="134">
        <v>91837</v>
      </c>
      <c r="C4432" s="126" t="s">
        <v>8091</v>
      </c>
      <c r="D4432" s="134" t="s">
        <v>22</v>
      </c>
      <c r="E4432" s="135">
        <v>25.56</v>
      </c>
      <c r="F4432" s="136">
        <v>0</v>
      </c>
      <c r="G4432" s="135">
        <v>28.54</v>
      </c>
      <c r="H4432" s="136">
        <v>0</v>
      </c>
    </row>
    <row r="4433" spans="1:8" x14ac:dyDescent="0.25">
      <c r="A4433" s="133" t="s">
        <v>8082</v>
      </c>
      <c r="B4433" s="134">
        <v>91847</v>
      </c>
      <c r="C4433" s="126" t="s">
        <v>4879</v>
      </c>
      <c r="D4433" s="134" t="s">
        <v>22</v>
      </c>
      <c r="E4433" s="135">
        <v>13.41</v>
      </c>
      <c r="F4433" s="136">
        <v>0</v>
      </c>
      <c r="G4433" s="135">
        <v>13.97</v>
      </c>
      <c r="H4433" s="136">
        <v>0</v>
      </c>
    </row>
    <row r="4434" spans="1:8" x14ac:dyDescent="0.25">
      <c r="A4434" s="133" t="s">
        <v>8082</v>
      </c>
      <c r="B4434" s="134">
        <v>91857</v>
      </c>
      <c r="C4434" s="126" t="s">
        <v>4888</v>
      </c>
      <c r="D4434" s="134" t="s">
        <v>22</v>
      </c>
      <c r="E4434" s="135">
        <v>15.95</v>
      </c>
      <c r="F4434" s="136">
        <v>0</v>
      </c>
      <c r="G4434" s="135">
        <v>18.3</v>
      </c>
      <c r="H4434" s="136">
        <v>0</v>
      </c>
    </row>
    <row r="4435" spans="1:8" x14ac:dyDescent="0.25">
      <c r="A4435" s="133" t="s">
        <v>8082</v>
      </c>
      <c r="B4435" s="134">
        <v>91838</v>
      </c>
      <c r="C4435" s="126" t="s">
        <v>8092</v>
      </c>
      <c r="D4435" s="134" t="s">
        <v>22</v>
      </c>
      <c r="E4435" s="135">
        <v>0</v>
      </c>
      <c r="F4435" s="136"/>
      <c r="G4435" s="135">
        <v>0</v>
      </c>
      <c r="H4435" s="136"/>
    </row>
    <row r="4436" spans="1:8" x14ac:dyDescent="0.25">
      <c r="A4436" s="133" t="s">
        <v>8082</v>
      </c>
      <c r="B4436" s="134">
        <v>91848</v>
      </c>
      <c r="C4436" s="126" t="s">
        <v>8093</v>
      </c>
      <c r="D4436" s="134" t="s">
        <v>22</v>
      </c>
      <c r="E4436" s="135">
        <v>0</v>
      </c>
      <c r="F4436" s="136"/>
      <c r="G4436" s="135">
        <v>0</v>
      </c>
      <c r="H4436" s="136"/>
    </row>
    <row r="4437" spans="1:8" x14ac:dyDescent="0.25">
      <c r="A4437" s="133" t="s">
        <v>8082</v>
      </c>
      <c r="B4437" s="134">
        <v>91858</v>
      </c>
      <c r="C4437" s="126" t="s">
        <v>8094</v>
      </c>
      <c r="D4437" s="134" t="s">
        <v>22</v>
      </c>
      <c r="E4437" s="135">
        <v>0</v>
      </c>
      <c r="F4437" s="136"/>
      <c r="G4437" s="135">
        <v>0</v>
      </c>
      <c r="H4437" s="136"/>
    </row>
    <row r="4438" spans="1:8" x14ac:dyDescent="0.25">
      <c r="A4438" s="133" t="s">
        <v>8082</v>
      </c>
      <c r="B4438" s="134">
        <v>91840</v>
      </c>
      <c r="C4438" s="126" t="s">
        <v>8095</v>
      </c>
      <c r="D4438" s="134" t="s">
        <v>22</v>
      </c>
      <c r="E4438" s="135">
        <v>22.82</v>
      </c>
      <c r="F4438" s="136">
        <v>0</v>
      </c>
      <c r="G4438" s="135">
        <v>26.72</v>
      </c>
      <c r="H4438" s="136">
        <v>0</v>
      </c>
    </row>
    <row r="4439" spans="1:8" x14ac:dyDescent="0.25">
      <c r="A4439" s="133" t="s">
        <v>8082</v>
      </c>
      <c r="B4439" s="134">
        <v>91850</v>
      </c>
      <c r="C4439" s="126" t="s">
        <v>4881</v>
      </c>
      <c r="D4439" s="134" t="s">
        <v>22</v>
      </c>
      <c r="E4439" s="135">
        <v>10.64</v>
      </c>
      <c r="F4439" s="136">
        <v>0</v>
      </c>
      <c r="G4439" s="135">
        <v>12.08</v>
      </c>
      <c r="H4439" s="136">
        <v>0</v>
      </c>
    </row>
    <row r="4440" spans="1:8" x14ac:dyDescent="0.25">
      <c r="A4440" s="133" t="s">
        <v>8082</v>
      </c>
      <c r="B4440" s="134">
        <v>91860</v>
      </c>
      <c r="C4440" s="126" t="s">
        <v>4890</v>
      </c>
      <c r="D4440" s="134" t="s">
        <v>22</v>
      </c>
      <c r="E4440" s="135">
        <v>13.44</v>
      </c>
      <c r="F4440" s="136">
        <v>0</v>
      </c>
      <c r="G4440" s="135">
        <v>16.649999999999999</v>
      </c>
      <c r="H4440" s="136">
        <v>0</v>
      </c>
    </row>
    <row r="4441" spans="1:8" x14ac:dyDescent="0.25">
      <c r="A4441" s="133" t="s">
        <v>8082</v>
      </c>
      <c r="B4441" s="134">
        <v>91831</v>
      </c>
      <c r="C4441" s="126" t="s">
        <v>8096</v>
      </c>
      <c r="D4441" s="134" t="s">
        <v>22</v>
      </c>
      <c r="E4441" s="135">
        <v>18.13</v>
      </c>
      <c r="F4441" s="136">
        <v>0</v>
      </c>
      <c r="G4441" s="135">
        <v>21.63</v>
      </c>
      <c r="H4441" s="136">
        <v>0</v>
      </c>
    </row>
    <row r="4442" spans="1:8" x14ac:dyDescent="0.25">
      <c r="A4442" s="133" t="s">
        <v>8082</v>
      </c>
      <c r="B4442" s="134">
        <v>91852</v>
      </c>
      <c r="C4442" s="126" t="s">
        <v>4883</v>
      </c>
      <c r="D4442" s="134" t="s">
        <v>22</v>
      </c>
      <c r="E4442" s="135">
        <v>8.9700000000000006</v>
      </c>
      <c r="F4442" s="136">
        <v>0</v>
      </c>
      <c r="G4442" s="135">
        <v>11.77</v>
      </c>
      <c r="H4442" s="136">
        <v>0</v>
      </c>
    </row>
    <row r="4443" spans="1:8" x14ac:dyDescent="0.25">
      <c r="A4443" s="133" t="s">
        <v>8082</v>
      </c>
      <c r="B4443" s="134">
        <v>91834</v>
      </c>
      <c r="C4443" s="126" t="s">
        <v>8097</v>
      </c>
      <c r="D4443" s="134" t="s">
        <v>22</v>
      </c>
      <c r="E4443" s="135">
        <v>18.920000000000002</v>
      </c>
      <c r="F4443" s="136">
        <v>0</v>
      </c>
      <c r="G4443" s="135">
        <v>22.67</v>
      </c>
      <c r="H4443" s="136">
        <v>0</v>
      </c>
    </row>
    <row r="4444" spans="1:8" x14ac:dyDescent="0.25">
      <c r="A4444" s="133" t="s">
        <v>8082</v>
      </c>
      <c r="B4444" s="134">
        <v>91854</v>
      </c>
      <c r="C4444" s="126" t="s">
        <v>4885</v>
      </c>
      <c r="D4444" s="134" t="s">
        <v>22</v>
      </c>
      <c r="E4444" s="135">
        <v>9.6999999999999993</v>
      </c>
      <c r="F4444" s="136">
        <v>0</v>
      </c>
      <c r="G4444" s="135">
        <v>12.71</v>
      </c>
      <c r="H4444" s="136">
        <v>0</v>
      </c>
    </row>
    <row r="4445" spans="1:8" x14ac:dyDescent="0.25">
      <c r="A4445" s="133" t="s">
        <v>8082</v>
      </c>
      <c r="B4445" s="134">
        <v>91836</v>
      </c>
      <c r="C4445" s="126" t="s">
        <v>8098</v>
      </c>
      <c r="D4445" s="134" t="s">
        <v>22</v>
      </c>
      <c r="E4445" s="135">
        <v>21.82</v>
      </c>
      <c r="F4445" s="136">
        <v>0</v>
      </c>
      <c r="G4445" s="135">
        <v>25.53</v>
      </c>
      <c r="H4445" s="136">
        <v>0</v>
      </c>
    </row>
    <row r="4446" spans="1:8" x14ac:dyDescent="0.25">
      <c r="A4446" s="133" t="s">
        <v>8082</v>
      </c>
      <c r="B4446" s="134">
        <v>91856</v>
      </c>
      <c r="C4446" s="126" t="s">
        <v>4887</v>
      </c>
      <c r="D4446" s="134" t="s">
        <v>22</v>
      </c>
      <c r="E4446" s="135">
        <v>12.5</v>
      </c>
      <c r="F4446" s="136">
        <v>0</v>
      </c>
      <c r="G4446" s="135">
        <v>15.51</v>
      </c>
      <c r="H4446" s="136">
        <v>0</v>
      </c>
    </row>
    <row r="4447" spans="1:8" x14ac:dyDescent="0.25">
      <c r="A4447" s="133" t="s">
        <v>8082</v>
      </c>
      <c r="B4447" s="134">
        <v>91839</v>
      </c>
      <c r="C4447" s="126" t="s">
        <v>8099</v>
      </c>
      <c r="D4447" s="134" t="s">
        <v>22</v>
      </c>
      <c r="E4447" s="135">
        <v>20.09</v>
      </c>
      <c r="F4447" s="136">
        <v>0</v>
      </c>
      <c r="G4447" s="135">
        <v>23.96</v>
      </c>
      <c r="H4447" s="136">
        <v>0</v>
      </c>
    </row>
    <row r="4448" spans="1:8" x14ac:dyDescent="0.25">
      <c r="A4448" s="133" t="s">
        <v>8082</v>
      </c>
      <c r="B4448" s="134">
        <v>91849</v>
      </c>
      <c r="C4448" s="126" t="s">
        <v>4880</v>
      </c>
      <c r="D4448" s="134" t="s">
        <v>22</v>
      </c>
      <c r="E4448" s="135">
        <v>7.94</v>
      </c>
      <c r="F4448" s="136">
        <v>0</v>
      </c>
      <c r="G4448" s="135">
        <v>9.39</v>
      </c>
      <c r="H4448" s="136">
        <v>0</v>
      </c>
    </row>
    <row r="4449" spans="1:8" x14ac:dyDescent="0.25">
      <c r="A4449" s="133" t="s">
        <v>8082</v>
      </c>
      <c r="B4449" s="134">
        <v>91859</v>
      </c>
      <c r="C4449" s="126" t="s">
        <v>4889</v>
      </c>
      <c r="D4449" s="134" t="s">
        <v>22</v>
      </c>
      <c r="E4449" s="135">
        <v>10.9</v>
      </c>
      <c r="F4449" s="136">
        <v>0</v>
      </c>
      <c r="G4449" s="135">
        <v>14.06</v>
      </c>
      <c r="H4449" s="136">
        <v>0</v>
      </c>
    </row>
    <row r="4450" spans="1:8" x14ac:dyDescent="0.25">
      <c r="A4450" s="133" t="s">
        <v>8082</v>
      </c>
      <c r="B4450" s="134">
        <v>91841</v>
      </c>
      <c r="C4450" s="126" t="s">
        <v>8100</v>
      </c>
      <c r="D4450" s="134" t="s">
        <v>22</v>
      </c>
      <c r="E4450" s="135">
        <v>22</v>
      </c>
      <c r="F4450" s="136">
        <v>0</v>
      </c>
      <c r="G4450" s="135">
        <v>26.1</v>
      </c>
      <c r="H4450" s="136">
        <v>0</v>
      </c>
    </row>
    <row r="4451" spans="1:8" x14ac:dyDescent="0.25">
      <c r="A4451" s="133" t="s">
        <v>8082</v>
      </c>
      <c r="B4451" s="134">
        <v>91851</v>
      </c>
      <c r="C4451" s="126" t="s">
        <v>4882</v>
      </c>
      <c r="D4451" s="134" t="s">
        <v>22</v>
      </c>
      <c r="E4451" s="135">
        <v>9.82</v>
      </c>
      <c r="F4451" s="136">
        <v>0</v>
      </c>
      <c r="G4451" s="135">
        <v>11.46</v>
      </c>
      <c r="H4451" s="136">
        <v>0</v>
      </c>
    </row>
    <row r="4452" spans="1:8" x14ac:dyDescent="0.25">
      <c r="A4452" s="133" t="s">
        <v>8082</v>
      </c>
      <c r="B4452" s="134">
        <v>91861</v>
      </c>
      <c r="C4452" s="126" t="s">
        <v>4891</v>
      </c>
      <c r="D4452" s="134" t="s">
        <v>22</v>
      </c>
      <c r="E4452" s="135">
        <v>12.68</v>
      </c>
      <c r="F4452" s="136">
        <v>0</v>
      </c>
      <c r="G4452" s="135">
        <v>16.079999999999998</v>
      </c>
      <c r="H4452" s="136">
        <v>0</v>
      </c>
    </row>
    <row r="4453" spans="1:8" x14ac:dyDescent="0.25">
      <c r="A4453" s="133" t="s">
        <v>8082</v>
      </c>
      <c r="B4453" s="134">
        <v>91862</v>
      </c>
      <c r="C4453" s="126" t="s">
        <v>4892</v>
      </c>
      <c r="D4453" s="134" t="s">
        <v>22</v>
      </c>
      <c r="E4453" s="135">
        <v>9.7100000000000009</v>
      </c>
      <c r="F4453" s="136">
        <v>0</v>
      </c>
      <c r="G4453" s="135">
        <v>11.66</v>
      </c>
      <c r="H4453" s="136">
        <v>0</v>
      </c>
    </row>
    <row r="4454" spans="1:8" x14ac:dyDescent="0.25">
      <c r="A4454" s="133" t="s">
        <v>8082</v>
      </c>
      <c r="B4454" s="134">
        <v>91866</v>
      </c>
      <c r="C4454" s="126" t="s">
        <v>4896</v>
      </c>
      <c r="D4454" s="134" t="s">
        <v>22</v>
      </c>
      <c r="E4454" s="135">
        <v>8.4600000000000009</v>
      </c>
      <c r="F4454" s="136">
        <v>0</v>
      </c>
      <c r="G4454" s="135">
        <v>9.74</v>
      </c>
      <c r="H4454" s="136">
        <v>0</v>
      </c>
    </row>
    <row r="4455" spans="1:8" x14ac:dyDescent="0.25">
      <c r="A4455" s="133" t="s">
        <v>8082</v>
      </c>
      <c r="B4455" s="134">
        <v>91870</v>
      </c>
      <c r="C4455" s="126" t="s">
        <v>4900</v>
      </c>
      <c r="D4455" s="134" t="s">
        <v>22</v>
      </c>
      <c r="E4455" s="135">
        <v>12.69</v>
      </c>
      <c r="F4455" s="136">
        <v>0</v>
      </c>
      <c r="G4455" s="135">
        <v>16.18</v>
      </c>
      <c r="H4455" s="136">
        <v>0</v>
      </c>
    </row>
    <row r="4456" spans="1:8" x14ac:dyDescent="0.25">
      <c r="A4456" s="133" t="s">
        <v>8082</v>
      </c>
      <c r="B4456" s="134">
        <v>91863</v>
      </c>
      <c r="C4456" s="126" t="s">
        <v>4893</v>
      </c>
      <c r="D4456" s="134" t="s">
        <v>22</v>
      </c>
      <c r="E4456" s="135">
        <v>11.49</v>
      </c>
      <c r="F4456" s="136">
        <v>0</v>
      </c>
      <c r="G4456" s="135">
        <v>13.61</v>
      </c>
      <c r="H4456" s="136">
        <v>0</v>
      </c>
    </row>
    <row r="4457" spans="1:8" x14ac:dyDescent="0.25">
      <c r="A4457" s="133" t="s">
        <v>8082</v>
      </c>
      <c r="B4457" s="134">
        <v>91867</v>
      </c>
      <c r="C4457" s="126" t="s">
        <v>4897</v>
      </c>
      <c r="D4457" s="134" t="s">
        <v>22</v>
      </c>
      <c r="E4457" s="135">
        <v>10.220000000000001</v>
      </c>
      <c r="F4457" s="136">
        <v>0</v>
      </c>
      <c r="G4457" s="135">
        <v>11.7</v>
      </c>
      <c r="H4457" s="136">
        <v>0</v>
      </c>
    </row>
    <row r="4458" spans="1:8" x14ac:dyDescent="0.25">
      <c r="A4458" s="133" t="s">
        <v>8082</v>
      </c>
      <c r="B4458" s="134">
        <v>91871</v>
      </c>
      <c r="C4458" s="126" t="s">
        <v>4901</v>
      </c>
      <c r="D4458" s="134" t="s">
        <v>22</v>
      </c>
      <c r="E4458" s="135">
        <v>14.46</v>
      </c>
      <c r="F4458" s="136">
        <v>0</v>
      </c>
      <c r="G4458" s="135">
        <v>18.14</v>
      </c>
      <c r="H4458" s="136">
        <v>0</v>
      </c>
    </row>
    <row r="4459" spans="1:8" x14ac:dyDescent="0.25">
      <c r="A4459" s="133" t="s">
        <v>8082</v>
      </c>
      <c r="B4459" s="134">
        <v>91864</v>
      </c>
      <c r="C4459" s="126" t="s">
        <v>4894</v>
      </c>
      <c r="D4459" s="134" t="s">
        <v>22</v>
      </c>
      <c r="E4459" s="135">
        <v>15.55</v>
      </c>
      <c r="F4459" s="136">
        <v>0</v>
      </c>
      <c r="G4459" s="135">
        <v>17.61</v>
      </c>
      <c r="H4459" s="136">
        <v>0</v>
      </c>
    </row>
    <row r="4460" spans="1:8" x14ac:dyDescent="0.25">
      <c r="A4460" s="133" t="s">
        <v>8082</v>
      </c>
      <c r="B4460" s="134">
        <v>91868</v>
      </c>
      <c r="C4460" s="126" t="s">
        <v>4898</v>
      </c>
      <c r="D4460" s="134" t="s">
        <v>22</v>
      </c>
      <c r="E4460" s="135">
        <v>14.3</v>
      </c>
      <c r="F4460" s="136">
        <v>0</v>
      </c>
      <c r="G4460" s="135">
        <v>15.7</v>
      </c>
      <c r="H4460" s="136">
        <v>0</v>
      </c>
    </row>
    <row r="4461" spans="1:8" x14ac:dyDescent="0.25">
      <c r="A4461" s="133" t="s">
        <v>8082</v>
      </c>
      <c r="B4461" s="134">
        <v>91872</v>
      </c>
      <c r="C4461" s="126" t="s">
        <v>4902</v>
      </c>
      <c r="D4461" s="134" t="s">
        <v>22</v>
      </c>
      <c r="E4461" s="135">
        <v>18.54</v>
      </c>
      <c r="F4461" s="136">
        <v>0</v>
      </c>
      <c r="G4461" s="135">
        <v>22.14</v>
      </c>
      <c r="H4461" s="136">
        <v>0</v>
      </c>
    </row>
    <row r="4462" spans="1:8" x14ac:dyDescent="0.25">
      <c r="A4462" s="133" t="s">
        <v>8082</v>
      </c>
      <c r="B4462" s="134">
        <v>91865</v>
      </c>
      <c r="C4462" s="126" t="s">
        <v>4895</v>
      </c>
      <c r="D4462" s="134" t="s">
        <v>22</v>
      </c>
      <c r="E4462" s="135">
        <v>19.510000000000002</v>
      </c>
      <c r="F4462" s="136">
        <v>0</v>
      </c>
      <c r="G4462" s="135">
        <v>21.66</v>
      </c>
      <c r="H4462" s="136">
        <v>0</v>
      </c>
    </row>
    <row r="4463" spans="1:8" x14ac:dyDescent="0.25">
      <c r="A4463" s="133" t="s">
        <v>8082</v>
      </c>
      <c r="B4463" s="134">
        <v>91869</v>
      </c>
      <c r="C4463" s="126" t="s">
        <v>4899</v>
      </c>
      <c r="D4463" s="134" t="s">
        <v>22</v>
      </c>
      <c r="E4463" s="135">
        <v>18.21</v>
      </c>
      <c r="F4463" s="136">
        <v>0</v>
      </c>
      <c r="G4463" s="135">
        <v>19.670000000000002</v>
      </c>
      <c r="H4463" s="136">
        <v>0</v>
      </c>
    </row>
    <row r="4464" spans="1:8" x14ac:dyDescent="0.25">
      <c r="A4464" s="133" t="s">
        <v>8082</v>
      </c>
      <c r="B4464" s="134">
        <v>91873</v>
      </c>
      <c r="C4464" s="126" t="s">
        <v>4903</v>
      </c>
      <c r="D4464" s="134" t="s">
        <v>22</v>
      </c>
      <c r="E4464" s="135">
        <v>22.45</v>
      </c>
      <c r="F4464" s="136">
        <v>0</v>
      </c>
      <c r="G4464" s="135">
        <v>26.1</v>
      </c>
      <c r="H4464" s="136">
        <v>0</v>
      </c>
    </row>
    <row r="4465" spans="1:8" x14ac:dyDescent="0.25">
      <c r="A4465" s="133" t="s">
        <v>8082</v>
      </c>
      <c r="B4465" s="134">
        <v>91981</v>
      </c>
      <c r="C4465" s="126" t="s">
        <v>5006</v>
      </c>
      <c r="D4465" s="134" t="s">
        <v>33</v>
      </c>
      <c r="E4465" s="135">
        <v>46.57</v>
      </c>
      <c r="F4465" s="136">
        <v>0</v>
      </c>
      <c r="G4465" s="135">
        <v>64.02</v>
      </c>
      <c r="H4465" s="136">
        <v>0</v>
      </c>
    </row>
    <row r="4466" spans="1:8" x14ac:dyDescent="0.25">
      <c r="A4466" s="133" t="s">
        <v>8082</v>
      </c>
      <c r="B4466" s="134">
        <v>91980</v>
      </c>
      <c r="C4466" s="126" t="s">
        <v>5005</v>
      </c>
      <c r="D4466" s="134" t="s">
        <v>33</v>
      </c>
      <c r="E4466" s="135">
        <v>36.159999999999997</v>
      </c>
      <c r="F4466" s="136">
        <v>0</v>
      </c>
      <c r="G4466" s="135">
        <v>49.54</v>
      </c>
      <c r="H4466" s="136">
        <v>0</v>
      </c>
    </row>
    <row r="4467" spans="1:8" x14ac:dyDescent="0.25">
      <c r="A4467" s="133" t="s">
        <v>8082</v>
      </c>
      <c r="B4467" s="134">
        <v>91979</v>
      </c>
      <c r="C4467" s="126" t="s">
        <v>5004</v>
      </c>
      <c r="D4467" s="134" t="s">
        <v>33</v>
      </c>
      <c r="E4467" s="135">
        <v>47.62</v>
      </c>
      <c r="F4467" s="136">
        <v>0</v>
      </c>
      <c r="G4467" s="135">
        <v>65.25</v>
      </c>
      <c r="H4467" s="136">
        <v>0</v>
      </c>
    </row>
    <row r="4468" spans="1:8" x14ac:dyDescent="0.25">
      <c r="A4468" s="133" t="s">
        <v>8082</v>
      </c>
      <c r="B4468" s="134">
        <v>91978</v>
      </c>
      <c r="C4468" s="126" t="s">
        <v>5003</v>
      </c>
      <c r="D4468" s="134" t="s">
        <v>33</v>
      </c>
      <c r="E4468" s="135">
        <v>37.21</v>
      </c>
      <c r="F4468" s="136">
        <v>0</v>
      </c>
      <c r="G4468" s="135">
        <v>50.77</v>
      </c>
      <c r="H4468" s="136">
        <v>0</v>
      </c>
    </row>
    <row r="4469" spans="1:8" x14ac:dyDescent="0.25">
      <c r="A4469" s="133" t="s">
        <v>8082</v>
      </c>
      <c r="B4469" s="134">
        <v>92029</v>
      </c>
      <c r="C4469" s="126" t="s">
        <v>5054</v>
      </c>
      <c r="D4469" s="134" t="s">
        <v>33</v>
      </c>
      <c r="E4469" s="135">
        <v>54.42</v>
      </c>
      <c r="F4469" s="136">
        <v>0</v>
      </c>
      <c r="G4469" s="135">
        <v>76.22</v>
      </c>
      <c r="H4469" s="136">
        <v>0</v>
      </c>
    </row>
    <row r="4470" spans="1:8" x14ac:dyDescent="0.25">
      <c r="A4470" s="133" t="s">
        <v>8082</v>
      </c>
      <c r="B4470" s="134">
        <v>92028</v>
      </c>
      <c r="C4470" s="126" t="s">
        <v>5053</v>
      </c>
      <c r="D4470" s="134" t="s">
        <v>33</v>
      </c>
      <c r="E4470" s="135">
        <v>44.01</v>
      </c>
      <c r="F4470" s="136">
        <v>0</v>
      </c>
      <c r="G4470" s="135">
        <v>61.74</v>
      </c>
      <c r="H4470" s="136">
        <v>0</v>
      </c>
    </row>
    <row r="4471" spans="1:8" x14ac:dyDescent="0.25">
      <c r="A4471" s="133" t="s">
        <v>8082</v>
      </c>
      <c r="B4471" s="134">
        <v>92031</v>
      </c>
      <c r="C4471" s="126" t="s">
        <v>5056</v>
      </c>
      <c r="D4471" s="134" t="s">
        <v>33</v>
      </c>
      <c r="E4471" s="135">
        <v>74.3</v>
      </c>
      <c r="F4471" s="136">
        <v>0</v>
      </c>
      <c r="G4471" s="135">
        <v>104.03</v>
      </c>
      <c r="H4471" s="136">
        <v>0</v>
      </c>
    </row>
    <row r="4472" spans="1:8" x14ac:dyDescent="0.25">
      <c r="A4472" s="133" t="s">
        <v>8082</v>
      </c>
      <c r="B4472" s="134">
        <v>92030</v>
      </c>
      <c r="C4472" s="126" t="s">
        <v>5055</v>
      </c>
      <c r="D4472" s="134" t="s">
        <v>33</v>
      </c>
      <c r="E4472" s="135">
        <v>63.89</v>
      </c>
      <c r="F4472" s="136">
        <v>0</v>
      </c>
      <c r="G4472" s="135">
        <v>89.55</v>
      </c>
      <c r="H4472" s="136">
        <v>0</v>
      </c>
    </row>
    <row r="4473" spans="1:8" x14ac:dyDescent="0.25">
      <c r="A4473" s="133" t="s">
        <v>8082</v>
      </c>
      <c r="B4473" s="134">
        <v>91955</v>
      </c>
      <c r="C4473" s="126" t="s">
        <v>4980</v>
      </c>
      <c r="D4473" s="134" t="s">
        <v>33</v>
      </c>
      <c r="E4473" s="135">
        <v>34.5</v>
      </c>
      <c r="F4473" s="136">
        <v>0</v>
      </c>
      <c r="G4473" s="135">
        <v>48.34</v>
      </c>
      <c r="H4473" s="136">
        <v>0</v>
      </c>
    </row>
    <row r="4474" spans="1:8" x14ac:dyDescent="0.25">
      <c r="A4474" s="133" t="s">
        <v>8082</v>
      </c>
      <c r="B4474" s="134">
        <v>91954</v>
      </c>
      <c r="C4474" s="126" t="s">
        <v>4979</v>
      </c>
      <c r="D4474" s="134" t="s">
        <v>33</v>
      </c>
      <c r="E4474" s="135">
        <v>24.09</v>
      </c>
      <c r="F4474" s="136">
        <v>0</v>
      </c>
      <c r="G4474" s="135">
        <v>33.86</v>
      </c>
      <c r="H4474" s="136">
        <v>0</v>
      </c>
    </row>
    <row r="4475" spans="1:8" x14ac:dyDescent="0.25">
      <c r="A4475" s="133" t="s">
        <v>8082</v>
      </c>
      <c r="B4475" s="134">
        <v>92033</v>
      </c>
      <c r="C4475" s="126" t="s">
        <v>5058</v>
      </c>
      <c r="D4475" s="134" t="s">
        <v>33</v>
      </c>
      <c r="E4475" s="135">
        <v>75.28</v>
      </c>
      <c r="F4475" s="136">
        <v>0</v>
      </c>
      <c r="G4475" s="135">
        <v>105.18</v>
      </c>
      <c r="H4475" s="136">
        <v>0</v>
      </c>
    </row>
    <row r="4476" spans="1:8" x14ac:dyDescent="0.25">
      <c r="A4476" s="133" t="s">
        <v>8082</v>
      </c>
      <c r="B4476" s="134">
        <v>92032</v>
      </c>
      <c r="C4476" s="126" t="s">
        <v>5057</v>
      </c>
      <c r="D4476" s="134" t="s">
        <v>33</v>
      </c>
      <c r="E4476" s="135">
        <v>64.87</v>
      </c>
      <c r="F4476" s="136">
        <v>0</v>
      </c>
      <c r="G4476" s="135">
        <v>90.7</v>
      </c>
      <c r="H4476" s="136">
        <v>0</v>
      </c>
    </row>
    <row r="4477" spans="1:8" x14ac:dyDescent="0.25">
      <c r="A4477" s="133" t="s">
        <v>8082</v>
      </c>
      <c r="B4477" s="134">
        <v>91961</v>
      </c>
      <c r="C4477" s="126" t="s">
        <v>4986</v>
      </c>
      <c r="D4477" s="134" t="s">
        <v>33</v>
      </c>
      <c r="E4477" s="135">
        <v>55.4</v>
      </c>
      <c r="F4477" s="136">
        <v>0</v>
      </c>
      <c r="G4477" s="135">
        <v>77.37</v>
      </c>
      <c r="H4477" s="136">
        <v>0</v>
      </c>
    </row>
    <row r="4478" spans="1:8" x14ac:dyDescent="0.25">
      <c r="A4478" s="133" t="s">
        <v>8082</v>
      </c>
      <c r="B4478" s="134">
        <v>91960</v>
      </c>
      <c r="C4478" s="126" t="s">
        <v>4985</v>
      </c>
      <c r="D4478" s="134" t="s">
        <v>33</v>
      </c>
      <c r="E4478" s="135">
        <v>44.99</v>
      </c>
      <c r="F4478" s="136">
        <v>0</v>
      </c>
      <c r="G4478" s="135">
        <v>62.89</v>
      </c>
      <c r="H4478" s="136">
        <v>0</v>
      </c>
    </row>
    <row r="4479" spans="1:8" x14ac:dyDescent="0.25">
      <c r="A4479" s="133" t="s">
        <v>8082</v>
      </c>
      <c r="B4479" s="134">
        <v>91969</v>
      </c>
      <c r="C4479" s="126" t="s">
        <v>4994</v>
      </c>
      <c r="D4479" s="134" t="s">
        <v>33</v>
      </c>
      <c r="E4479" s="135">
        <v>76.260000000000005</v>
      </c>
      <c r="F4479" s="136">
        <v>0</v>
      </c>
      <c r="G4479" s="135">
        <v>106.33</v>
      </c>
      <c r="H4479" s="136">
        <v>0</v>
      </c>
    </row>
    <row r="4480" spans="1:8" x14ac:dyDescent="0.25">
      <c r="A4480" s="133" t="s">
        <v>8082</v>
      </c>
      <c r="B4480" s="134">
        <v>91968</v>
      </c>
      <c r="C4480" s="126" t="s">
        <v>4993</v>
      </c>
      <c r="D4480" s="134" t="s">
        <v>33</v>
      </c>
      <c r="E4480" s="135">
        <v>65.849999999999994</v>
      </c>
      <c r="F4480" s="136">
        <v>0</v>
      </c>
      <c r="G4480" s="135">
        <v>91.85</v>
      </c>
      <c r="H4480" s="136">
        <v>0</v>
      </c>
    </row>
    <row r="4481" spans="1:8" x14ac:dyDescent="0.25">
      <c r="A4481" s="133" t="s">
        <v>8082</v>
      </c>
      <c r="B4481" s="134">
        <v>91985</v>
      </c>
      <c r="C4481" s="126" t="s">
        <v>5010</v>
      </c>
      <c r="D4481" s="134" t="s">
        <v>33</v>
      </c>
      <c r="E4481" s="135">
        <v>27.35</v>
      </c>
      <c r="F4481" s="136">
        <v>0</v>
      </c>
      <c r="G4481" s="135">
        <v>38.450000000000003</v>
      </c>
      <c r="H4481" s="136">
        <v>0</v>
      </c>
    </row>
    <row r="4482" spans="1:8" x14ac:dyDescent="0.25">
      <c r="A4482" s="133" t="s">
        <v>8082</v>
      </c>
      <c r="B4482" s="134">
        <v>91984</v>
      </c>
      <c r="C4482" s="126" t="s">
        <v>5009</v>
      </c>
      <c r="D4482" s="134" t="s">
        <v>33</v>
      </c>
      <c r="E4482" s="135">
        <v>16.940000000000001</v>
      </c>
      <c r="F4482" s="136">
        <v>0</v>
      </c>
      <c r="G4482" s="135">
        <v>23.97</v>
      </c>
      <c r="H4482" s="136">
        <v>0</v>
      </c>
    </row>
    <row r="4483" spans="1:8" x14ac:dyDescent="0.25">
      <c r="A4483" s="133" t="s">
        <v>8082</v>
      </c>
      <c r="B4483" s="134">
        <v>91989</v>
      </c>
      <c r="C4483" s="126" t="s">
        <v>5014</v>
      </c>
      <c r="D4483" s="134" t="s">
        <v>33</v>
      </c>
      <c r="E4483" s="135">
        <v>30.87</v>
      </c>
      <c r="F4483" s="136">
        <v>0</v>
      </c>
      <c r="G4483" s="135">
        <v>42.59</v>
      </c>
      <c r="H4483" s="136">
        <v>0</v>
      </c>
    </row>
    <row r="4484" spans="1:8" x14ac:dyDescent="0.25">
      <c r="A4484" s="133" t="s">
        <v>8082</v>
      </c>
      <c r="B4484" s="134">
        <v>91988</v>
      </c>
      <c r="C4484" s="126" t="s">
        <v>5013</v>
      </c>
      <c r="D4484" s="134" t="s">
        <v>33</v>
      </c>
      <c r="E4484" s="135">
        <v>20.46</v>
      </c>
      <c r="F4484" s="136">
        <v>0</v>
      </c>
      <c r="G4484" s="135">
        <v>28.11</v>
      </c>
      <c r="H4484" s="136">
        <v>0</v>
      </c>
    </row>
    <row r="4485" spans="1:8" x14ac:dyDescent="0.25">
      <c r="A4485" s="133" t="s">
        <v>8082</v>
      </c>
      <c r="B4485" s="134">
        <v>92023</v>
      </c>
      <c r="C4485" s="126" t="s">
        <v>5048</v>
      </c>
      <c r="D4485" s="134" t="s">
        <v>33</v>
      </c>
      <c r="E4485" s="135">
        <v>48.19</v>
      </c>
      <c r="F4485" s="136">
        <v>0</v>
      </c>
      <c r="G4485" s="135">
        <v>67.400000000000006</v>
      </c>
      <c r="H4485" s="136">
        <v>0</v>
      </c>
    </row>
    <row r="4486" spans="1:8" x14ac:dyDescent="0.25">
      <c r="A4486" s="133" t="s">
        <v>8082</v>
      </c>
      <c r="B4486" s="134">
        <v>92022</v>
      </c>
      <c r="C4486" s="126" t="s">
        <v>5047</v>
      </c>
      <c r="D4486" s="134" t="s">
        <v>33</v>
      </c>
      <c r="E4486" s="135">
        <v>37.78</v>
      </c>
      <c r="F4486" s="136">
        <v>0</v>
      </c>
      <c r="G4486" s="135">
        <v>52.92</v>
      </c>
      <c r="H4486" s="136">
        <v>0</v>
      </c>
    </row>
    <row r="4487" spans="1:8" x14ac:dyDescent="0.25">
      <c r="A4487" s="133" t="s">
        <v>8082</v>
      </c>
      <c r="B4487" s="134">
        <v>92025</v>
      </c>
      <c r="C4487" s="126" t="s">
        <v>5050</v>
      </c>
      <c r="D4487" s="134" t="s">
        <v>33</v>
      </c>
      <c r="E4487" s="135">
        <v>68.12</v>
      </c>
      <c r="F4487" s="136">
        <v>0</v>
      </c>
      <c r="G4487" s="135">
        <v>95.28</v>
      </c>
      <c r="H4487" s="136">
        <v>0</v>
      </c>
    </row>
    <row r="4488" spans="1:8" x14ac:dyDescent="0.25">
      <c r="A4488" s="133" t="s">
        <v>8082</v>
      </c>
      <c r="B4488" s="134">
        <v>92024</v>
      </c>
      <c r="C4488" s="126" t="s">
        <v>5049</v>
      </c>
      <c r="D4488" s="134" t="s">
        <v>33</v>
      </c>
      <c r="E4488" s="135">
        <v>57.71</v>
      </c>
      <c r="F4488" s="136">
        <v>0</v>
      </c>
      <c r="G4488" s="135">
        <v>80.8</v>
      </c>
      <c r="H4488" s="136">
        <v>0</v>
      </c>
    </row>
    <row r="4489" spans="1:8" x14ac:dyDescent="0.25">
      <c r="A4489" s="133" t="s">
        <v>8082</v>
      </c>
      <c r="B4489" s="134">
        <v>91957</v>
      </c>
      <c r="C4489" s="126" t="s">
        <v>4982</v>
      </c>
      <c r="D4489" s="134" t="s">
        <v>33</v>
      </c>
      <c r="E4489" s="135">
        <v>49.17</v>
      </c>
      <c r="F4489" s="136">
        <v>0</v>
      </c>
      <c r="G4489" s="135">
        <v>68.55</v>
      </c>
      <c r="H4489" s="136">
        <v>0</v>
      </c>
    </row>
    <row r="4490" spans="1:8" x14ac:dyDescent="0.25">
      <c r="A4490" s="133" t="s">
        <v>8082</v>
      </c>
      <c r="B4490" s="134">
        <v>91956</v>
      </c>
      <c r="C4490" s="126" t="s">
        <v>4981</v>
      </c>
      <c r="D4490" s="134" t="s">
        <v>33</v>
      </c>
      <c r="E4490" s="135">
        <v>38.76</v>
      </c>
      <c r="F4490" s="136">
        <v>0</v>
      </c>
      <c r="G4490" s="135">
        <v>54.07</v>
      </c>
      <c r="H4490" s="136">
        <v>0</v>
      </c>
    </row>
    <row r="4491" spans="1:8" x14ac:dyDescent="0.25">
      <c r="A4491" s="133" t="s">
        <v>8082</v>
      </c>
      <c r="B4491" s="134">
        <v>91963</v>
      </c>
      <c r="C4491" s="126" t="s">
        <v>4988</v>
      </c>
      <c r="D4491" s="134" t="s">
        <v>33</v>
      </c>
      <c r="E4491" s="135">
        <v>70.08</v>
      </c>
      <c r="F4491" s="136">
        <v>0</v>
      </c>
      <c r="G4491" s="135">
        <v>97.58</v>
      </c>
      <c r="H4491" s="136">
        <v>0</v>
      </c>
    </row>
    <row r="4492" spans="1:8" x14ac:dyDescent="0.25">
      <c r="A4492" s="133" t="s">
        <v>8082</v>
      </c>
      <c r="B4492" s="134">
        <v>91962</v>
      </c>
      <c r="C4492" s="126" t="s">
        <v>4987</v>
      </c>
      <c r="D4492" s="134" t="s">
        <v>33</v>
      </c>
      <c r="E4492" s="135">
        <v>59.67</v>
      </c>
      <c r="F4492" s="136">
        <v>0</v>
      </c>
      <c r="G4492" s="135">
        <v>83.1</v>
      </c>
      <c r="H4492" s="136">
        <v>0</v>
      </c>
    </row>
    <row r="4493" spans="1:8" x14ac:dyDescent="0.25">
      <c r="A4493" s="133" t="s">
        <v>8082</v>
      </c>
      <c r="B4493" s="134">
        <v>91953</v>
      </c>
      <c r="C4493" s="126" t="s">
        <v>4978</v>
      </c>
      <c r="D4493" s="134" t="s">
        <v>33</v>
      </c>
      <c r="E4493" s="135">
        <v>28.32</v>
      </c>
      <c r="F4493" s="136">
        <v>0</v>
      </c>
      <c r="G4493" s="135">
        <v>39.590000000000003</v>
      </c>
      <c r="H4493" s="136">
        <v>0</v>
      </c>
    </row>
    <row r="4494" spans="1:8" x14ac:dyDescent="0.25">
      <c r="A4494" s="133" t="s">
        <v>8082</v>
      </c>
      <c r="B4494" s="134">
        <v>91952</v>
      </c>
      <c r="C4494" s="126" t="s">
        <v>4977</v>
      </c>
      <c r="D4494" s="134" t="s">
        <v>33</v>
      </c>
      <c r="E4494" s="135">
        <v>17.91</v>
      </c>
      <c r="F4494" s="136">
        <v>0</v>
      </c>
      <c r="G4494" s="135">
        <v>25.11</v>
      </c>
      <c r="H4494" s="136">
        <v>0</v>
      </c>
    </row>
    <row r="4495" spans="1:8" x14ac:dyDescent="0.25">
      <c r="A4495" s="133" t="s">
        <v>8082</v>
      </c>
      <c r="B4495" s="134">
        <v>92035</v>
      </c>
      <c r="C4495" s="126" t="s">
        <v>5060</v>
      </c>
      <c r="D4495" s="134" t="s">
        <v>33</v>
      </c>
      <c r="E4495" s="135">
        <v>69.099999999999994</v>
      </c>
      <c r="F4495" s="136">
        <v>0</v>
      </c>
      <c r="G4495" s="135">
        <v>96.43</v>
      </c>
      <c r="H4495" s="136">
        <v>0</v>
      </c>
    </row>
    <row r="4496" spans="1:8" x14ac:dyDescent="0.25">
      <c r="A4496" s="133" t="s">
        <v>8082</v>
      </c>
      <c r="B4496" s="134">
        <v>92034</v>
      </c>
      <c r="C4496" s="126" t="s">
        <v>5059</v>
      </c>
      <c r="D4496" s="134" t="s">
        <v>33</v>
      </c>
      <c r="E4496" s="135">
        <v>58.69</v>
      </c>
      <c r="F4496" s="136">
        <v>0</v>
      </c>
      <c r="G4496" s="135">
        <v>81.95</v>
      </c>
      <c r="H4496" s="136">
        <v>0</v>
      </c>
    </row>
    <row r="4497" spans="1:8" x14ac:dyDescent="0.25">
      <c r="A4497" s="133" t="s">
        <v>8082</v>
      </c>
      <c r="B4497" s="134">
        <v>92027</v>
      </c>
      <c r="C4497" s="126" t="s">
        <v>5052</v>
      </c>
      <c r="D4497" s="134" t="s">
        <v>33</v>
      </c>
      <c r="E4497" s="135">
        <v>62.91</v>
      </c>
      <c r="F4497" s="136">
        <v>0</v>
      </c>
      <c r="G4497" s="135">
        <v>87.67</v>
      </c>
      <c r="H4497" s="136">
        <v>0</v>
      </c>
    </row>
    <row r="4498" spans="1:8" x14ac:dyDescent="0.25">
      <c r="A4498" s="133" t="s">
        <v>8082</v>
      </c>
      <c r="B4498" s="134">
        <v>92026</v>
      </c>
      <c r="C4498" s="126" t="s">
        <v>5051</v>
      </c>
      <c r="D4498" s="134" t="s">
        <v>33</v>
      </c>
      <c r="E4498" s="135">
        <v>52.5</v>
      </c>
      <c r="F4498" s="136">
        <v>0</v>
      </c>
      <c r="G4498" s="135">
        <v>73.19</v>
      </c>
      <c r="H4498" s="136">
        <v>0</v>
      </c>
    </row>
    <row r="4499" spans="1:8" x14ac:dyDescent="0.25">
      <c r="A4499" s="133" t="s">
        <v>8082</v>
      </c>
      <c r="B4499" s="134">
        <v>91965</v>
      </c>
      <c r="C4499" s="126" t="s">
        <v>4990</v>
      </c>
      <c r="D4499" s="134" t="s">
        <v>33</v>
      </c>
      <c r="E4499" s="135">
        <v>63.89</v>
      </c>
      <c r="F4499" s="136">
        <v>0</v>
      </c>
      <c r="G4499" s="135">
        <v>88.82</v>
      </c>
      <c r="H4499" s="136">
        <v>0</v>
      </c>
    </row>
    <row r="4500" spans="1:8" x14ac:dyDescent="0.25">
      <c r="A4500" s="133" t="s">
        <v>8082</v>
      </c>
      <c r="B4500" s="134">
        <v>91964</v>
      </c>
      <c r="C4500" s="126" t="s">
        <v>4989</v>
      </c>
      <c r="D4500" s="134" t="s">
        <v>33</v>
      </c>
      <c r="E4500" s="135">
        <v>53.48</v>
      </c>
      <c r="F4500" s="136">
        <v>0</v>
      </c>
      <c r="G4500" s="135">
        <v>74.34</v>
      </c>
      <c r="H4500" s="136">
        <v>0</v>
      </c>
    </row>
    <row r="4501" spans="1:8" x14ac:dyDescent="0.25">
      <c r="A4501" s="133" t="s">
        <v>8082</v>
      </c>
      <c r="B4501" s="134">
        <v>91973</v>
      </c>
      <c r="C4501" s="126" t="s">
        <v>4998</v>
      </c>
      <c r="D4501" s="134" t="s">
        <v>33</v>
      </c>
      <c r="E4501" s="135">
        <v>89.82</v>
      </c>
      <c r="F4501" s="136">
        <v>0</v>
      </c>
      <c r="G4501" s="135">
        <v>124.25</v>
      </c>
      <c r="H4501" s="136">
        <v>0</v>
      </c>
    </row>
    <row r="4502" spans="1:8" x14ac:dyDescent="0.25">
      <c r="A4502" s="133" t="s">
        <v>8082</v>
      </c>
      <c r="B4502" s="134">
        <v>91972</v>
      </c>
      <c r="C4502" s="126" t="s">
        <v>4997</v>
      </c>
      <c r="D4502" s="134" t="s">
        <v>33</v>
      </c>
      <c r="E4502" s="135">
        <v>74.81</v>
      </c>
      <c r="F4502" s="136">
        <v>0</v>
      </c>
      <c r="G4502" s="135">
        <v>104</v>
      </c>
      <c r="H4502" s="136">
        <v>0</v>
      </c>
    </row>
    <row r="4503" spans="1:8" x14ac:dyDescent="0.25">
      <c r="A4503" s="133" t="s">
        <v>8082</v>
      </c>
      <c r="B4503" s="134">
        <v>91959</v>
      </c>
      <c r="C4503" s="126" t="s">
        <v>4984</v>
      </c>
      <c r="D4503" s="134" t="s">
        <v>33</v>
      </c>
      <c r="E4503" s="135">
        <v>43.03</v>
      </c>
      <c r="F4503" s="136">
        <v>0</v>
      </c>
      <c r="G4503" s="135">
        <v>59.87</v>
      </c>
      <c r="H4503" s="136">
        <v>0</v>
      </c>
    </row>
    <row r="4504" spans="1:8" x14ac:dyDescent="0.25">
      <c r="A4504" s="133" t="s">
        <v>8082</v>
      </c>
      <c r="B4504" s="134">
        <v>91958</v>
      </c>
      <c r="C4504" s="126" t="s">
        <v>4983</v>
      </c>
      <c r="D4504" s="134" t="s">
        <v>33</v>
      </c>
      <c r="E4504" s="135">
        <v>32.619999999999997</v>
      </c>
      <c r="F4504" s="136">
        <v>0</v>
      </c>
      <c r="G4504" s="135">
        <v>45.39</v>
      </c>
      <c r="H4504" s="136">
        <v>0</v>
      </c>
    </row>
    <row r="4505" spans="1:8" x14ac:dyDescent="0.25">
      <c r="A4505" s="133" t="s">
        <v>8082</v>
      </c>
      <c r="B4505" s="134">
        <v>91971</v>
      </c>
      <c r="C4505" s="126" t="s">
        <v>4996</v>
      </c>
      <c r="D4505" s="134" t="s">
        <v>33</v>
      </c>
      <c r="E4505" s="135">
        <v>83.58</v>
      </c>
      <c r="F4505" s="136">
        <v>0</v>
      </c>
      <c r="G4505" s="135">
        <v>115.42</v>
      </c>
      <c r="H4505" s="136">
        <v>0</v>
      </c>
    </row>
    <row r="4506" spans="1:8" x14ac:dyDescent="0.25">
      <c r="A4506" s="133" t="s">
        <v>8082</v>
      </c>
      <c r="B4506" s="134">
        <v>91970</v>
      </c>
      <c r="C4506" s="126" t="s">
        <v>4995</v>
      </c>
      <c r="D4506" s="134" t="s">
        <v>33</v>
      </c>
      <c r="E4506" s="135">
        <v>68.569999999999993</v>
      </c>
      <c r="F4506" s="136">
        <v>0</v>
      </c>
      <c r="G4506" s="135">
        <v>95.17</v>
      </c>
      <c r="H4506" s="136">
        <v>0</v>
      </c>
    </row>
    <row r="4507" spans="1:8" x14ac:dyDescent="0.25">
      <c r="A4507" s="133" t="s">
        <v>8082</v>
      </c>
      <c r="B4507" s="134">
        <v>91967</v>
      </c>
      <c r="C4507" s="126" t="s">
        <v>4992</v>
      </c>
      <c r="D4507" s="134" t="s">
        <v>33</v>
      </c>
      <c r="E4507" s="135">
        <v>57.76</v>
      </c>
      <c r="F4507" s="136">
        <v>0</v>
      </c>
      <c r="G4507" s="135">
        <v>80.150000000000006</v>
      </c>
      <c r="H4507" s="136">
        <v>0</v>
      </c>
    </row>
    <row r="4508" spans="1:8" x14ac:dyDescent="0.25">
      <c r="A4508" s="133" t="s">
        <v>8082</v>
      </c>
      <c r="B4508" s="134">
        <v>91966</v>
      </c>
      <c r="C4508" s="126" t="s">
        <v>4991</v>
      </c>
      <c r="D4508" s="134" t="s">
        <v>33</v>
      </c>
      <c r="E4508" s="135">
        <v>47.35</v>
      </c>
      <c r="F4508" s="136">
        <v>0</v>
      </c>
      <c r="G4508" s="135">
        <v>65.67</v>
      </c>
      <c r="H4508" s="136">
        <v>0</v>
      </c>
    </row>
    <row r="4509" spans="1:8" x14ac:dyDescent="0.25">
      <c r="A4509" s="133" t="s">
        <v>8082</v>
      </c>
      <c r="B4509" s="134">
        <v>91975</v>
      </c>
      <c r="C4509" s="126" t="s">
        <v>5000</v>
      </c>
      <c r="D4509" s="134" t="s">
        <v>33</v>
      </c>
      <c r="E4509" s="135">
        <v>77.400000000000006</v>
      </c>
      <c r="F4509" s="136">
        <v>0</v>
      </c>
      <c r="G4509" s="135">
        <v>106.68</v>
      </c>
      <c r="H4509" s="136">
        <v>0</v>
      </c>
    </row>
    <row r="4510" spans="1:8" x14ac:dyDescent="0.25">
      <c r="A4510" s="133" t="s">
        <v>8082</v>
      </c>
      <c r="B4510" s="134">
        <v>91974</v>
      </c>
      <c r="C4510" s="126" t="s">
        <v>4999</v>
      </c>
      <c r="D4510" s="134" t="s">
        <v>33</v>
      </c>
      <c r="E4510" s="135">
        <v>62.39</v>
      </c>
      <c r="F4510" s="136">
        <v>0</v>
      </c>
      <c r="G4510" s="135">
        <v>86.43</v>
      </c>
      <c r="H4510" s="136">
        <v>0</v>
      </c>
    </row>
    <row r="4511" spans="1:8" x14ac:dyDescent="0.25">
      <c r="A4511" s="133" t="s">
        <v>8082</v>
      </c>
      <c r="B4511" s="134">
        <v>91977</v>
      </c>
      <c r="C4511" s="126" t="s">
        <v>5002</v>
      </c>
      <c r="D4511" s="134" t="s">
        <v>33</v>
      </c>
      <c r="E4511" s="135">
        <v>106.9</v>
      </c>
      <c r="F4511" s="136">
        <v>0</v>
      </c>
      <c r="G4511" s="135">
        <v>147.32</v>
      </c>
      <c r="H4511" s="136">
        <v>0</v>
      </c>
    </row>
    <row r="4512" spans="1:8" x14ac:dyDescent="0.25">
      <c r="A4512" s="133" t="s">
        <v>8082</v>
      </c>
      <c r="B4512" s="134">
        <v>91976</v>
      </c>
      <c r="C4512" s="126" t="s">
        <v>5001</v>
      </c>
      <c r="D4512" s="134" t="s">
        <v>33</v>
      </c>
      <c r="E4512" s="135">
        <v>91.89</v>
      </c>
      <c r="F4512" s="136">
        <v>0</v>
      </c>
      <c r="G4512" s="135">
        <v>127.07</v>
      </c>
      <c r="H4512" s="136">
        <v>0</v>
      </c>
    </row>
    <row r="4513" spans="1:8" x14ac:dyDescent="0.25">
      <c r="A4513" s="133" t="s">
        <v>8082</v>
      </c>
      <c r="B4513" s="134">
        <v>91874</v>
      </c>
      <c r="C4513" s="126" t="s">
        <v>4904</v>
      </c>
      <c r="D4513" s="134" t="s">
        <v>33</v>
      </c>
      <c r="E4513" s="135">
        <v>6.83</v>
      </c>
      <c r="F4513" s="136">
        <v>0</v>
      </c>
      <c r="G4513" s="135">
        <v>10.07</v>
      </c>
      <c r="H4513" s="136">
        <v>0</v>
      </c>
    </row>
    <row r="4514" spans="1:8" x14ac:dyDescent="0.25">
      <c r="A4514" s="133" t="s">
        <v>8082</v>
      </c>
      <c r="B4514" s="134">
        <v>91878</v>
      </c>
      <c r="C4514" s="126" t="s">
        <v>4908</v>
      </c>
      <c r="D4514" s="134" t="s">
        <v>33</v>
      </c>
      <c r="E4514" s="135">
        <v>5.34</v>
      </c>
      <c r="F4514" s="136">
        <v>0</v>
      </c>
      <c r="G4514" s="135">
        <v>7.81</v>
      </c>
      <c r="H4514" s="136">
        <v>0</v>
      </c>
    </row>
    <row r="4515" spans="1:8" x14ac:dyDescent="0.25">
      <c r="A4515" s="133" t="s">
        <v>8082</v>
      </c>
      <c r="B4515" s="134">
        <v>91882</v>
      </c>
      <c r="C4515" s="126" t="s">
        <v>4912</v>
      </c>
      <c r="D4515" s="134" t="s">
        <v>33</v>
      </c>
      <c r="E4515" s="135">
        <v>9.92</v>
      </c>
      <c r="F4515" s="136">
        <v>0</v>
      </c>
      <c r="G4515" s="135">
        <v>14.75</v>
      </c>
      <c r="H4515" s="136">
        <v>0</v>
      </c>
    </row>
    <row r="4516" spans="1:8" x14ac:dyDescent="0.25">
      <c r="A4516" s="133" t="s">
        <v>8082</v>
      </c>
      <c r="B4516" s="134">
        <v>91875</v>
      </c>
      <c r="C4516" s="126" t="s">
        <v>4905</v>
      </c>
      <c r="D4516" s="134" t="s">
        <v>33</v>
      </c>
      <c r="E4516" s="135">
        <v>7.95</v>
      </c>
      <c r="F4516" s="136">
        <v>0</v>
      </c>
      <c r="G4516" s="135">
        <v>11.62</v>
      </c>
      <c r="H4516" s="136">
        <v>0</v>
      </c>
    </row>
    <row r="4517" spans="1:8" x14ac:dyDescent="0.25">
      <c r="A4517" s="133" t="s">
        <v>8082</v>
      </c>
      <c r="B4517" s="134">
        <v>91879</v>
      </c>
      <c r="C4517" s="126" t="s">
        <v>4909</v>
      </c>
      <c r="D4517" s="134" t="s">
        <v>33</v>
      </c>
      <c r="E4517" s="135">
        <v>6.46</v>
      </c>
      <c r="F4517" s="136">
        <v>0</v>
      </c>
      <c r="G4517" s="135">
        <v>9.36</v>
      </c>
      <c r="H4517" s="136">
        <v>0</v>
      </c>
    </row>
    <row r="4518" spans="1:8" x14ac:dyDescent="0.25">
      <c r="A4518" s="133" t="s">
        <v>8082</v>
      </c>
      <c r="B4518" s="134">
        <v>91884</v>
      </c>
      <c r="C4518" s="126" t="s">
        <v>4913</v>
      </c>
      <c r="D4518" s="134" t="s">
        <v>33</v>
      </c>
      <c r="E4518" s="135">
        <v>11.04</v>
      </c>
      <c r="F4518" s="136">
        <v>0</v>
      </c>
      <c r="G4518" s="135">
        <v>16.3</v>
      </c>
      <c r="H4518" s="136">
        <v>0</v>
      </c>
    </row>
    <row r="4519" spans="1:8" x14ac:dyDescent="0.25">
      <c r="A4519" s="133" t="s">
        <v>8082</v>
      </c>
      <c r="B4519" s="134">
        <v>91876</v>
      </c>
      <c r="C4519" s="126" t="s">
        <v>4906</v>
      </c>
      <c r="D4519" s="134" t="s">
        <v>33</v>
      </c>
      <c r="E4519" s="135">
        <v>9.5</v>
      </c>
      <c r="F4519" s="136">
        <v>0</v>
      </c>
      <c r="G4519" s="135">
        <v>13.79</v>
      </c>
      <c r="H4519" s="136">
        <v>0</v>
      </c>
    </row>
    <row r="4520" spans="1:8" x14ac:dyDescent="0.25">
      <c r="A4520" s="133" t="s">
        <v>8082</v>
      </c>
      <c r="B4520" s="134">
        <v>91880</v>
      </c>
      <c r="C4520" s="126" t="s">
        <v>4910</v>
      </c>
      <c r="D4520" s="134" t="s">
        <v>33</v>
      </c>
      <c r="E4520" s="135">
        <v>8</v>
      </c>
      <c r="F4520" s="136">
        <v>0</v>
      </c>
      <c r="G4520" s="135">
        <v>11.53</v>
      </c>
      <c r="H4520" s="136">
        <v>0</v>
      </c>
    </row>
    <row r="4521" spans="1:8" x14ac:dyDescent="0.25">
      <c r="A4521" s="133" t="s">
        <v>8082</v>
      </c>
      <c r="B4521" s="134">
        <v>91885</v>
      </c>
      <c r="C4521" s="126" t="s">
        <v>4914</v>
      </c>
      <c r="D4521" s="134" t="s">
        <v>33</v>
      </c>
      <c r="E4521" s="135">
        <v>12.53</v>
      </c>
      <c r="F4521" s="136">
        <v>0</v>
      </c>
      <c r="G4521" s="135">
        <v>18.39</v>
      </c>
      <c r="H4521" s="136">
        <v>0</v>
      </c>
    </row>
    <row r="4522" spans="1:8" x14ac:dyDescent="0.25">
      <c r="A4522" s="133" t="s">
        <v>8082</v>
      </c>
      <c r="B4522" s="134">
        <v>91877</v>
      </c>
      <c r="C4522" s="126" t="s">
        <v>4907</v>
      </c>
      <c r="D4522" s="134" t="s">
        <v>33</v>
      </c>
      <c r="E4522" s="135">
        <v>11.54</v>
      </c>
      <c r="F4522" s="136">
        <v>0</v>
      </c>
      <c r="G4522" s="135">
        <v>16.55</v>
      </c>
      <c r="H4522" s="136">
        <v>0</v>
      </c>
    </row>
    <row r="4523" spans="1:8" x14ac:dyDescent="0.25">
      <c r="A4523" s="133" t="s">
        <v>8082</v>
      </c>
      <c r="B4523" s="134">
        <v>91881</v>
      </c>
      <c r="C4523" s="126" t="s">
        <v>4911</v>
      </c>
      <c r="D4523" s="134" t="s">
        <v>33</v>
      </c>
      <c r="E4523" s="135">
        <v>10.050000000000001</v>
      </c>
      <c r="F4523" s="136">
        <v>0</v>
      </c>
      <c r="G4523" s="135">
        <v>14.29</v>
      </c>
      <c r="H4523" s="136">
        <v>0</v>
      </c>
    </row>
    <row r="4524" spans="1:8" x14ac:dyDescent="0.25">
      <c r="A4524" s="133" t="s">
        <v>8082</v>
      </c>
      <c r="B4524" s="134">
        <v>91886</v>
      </c>
      <c r="C4524" s="126" t="s">
        <v>4915</v>
      </c>
      <c r="D4524" s="134" t="s">
        <v>33</v>
      </c>
      <c r="E4524" s="135">
        <v>14.52</v>
      </c>
      <c r="F4524" s="136">
        <v>0</v>
      </c>
      <c r="G4524" s="135">
        <v>21.08</v>
      </c>
      <c r="H4524" s="136">
        <v>0</v>
      </c>
    </row>
    <row r="4525" spans="1:8" x14ac:dyDescent="0.25">
      <c r="A4525" s="133" t="s">
        <v>8082</v>
      </c>
      <c r="B4525" s="134">
        <v>91945</v>
      </c>
      <c r="C4525" s="126" t="s">
        <v>4971</v>
      </c>
      <c r="D4525" s="134" t="s">
        <v>33</v>
      </c>
      <c r="E4525" s="135">
        <v>13.45</v>
      </c>
      <c r="F4525" s="136">
        <v>0</v>
      </c>
      <c r="G4525" s="135">
        <v>19.09</v>
      </c>
      <c r="H4525" s="136">
        <v>0</v>
      </c>
    </row>
    <row r="4526" spans="1:8" x14ac:dyDescent="0.25">
      <c r="A4526" s="133" t="s">
        <v>8082</v>
      </c>
      <c r="B4526" s="134">
        <v>91947</v>
      </c>
      <c r="C4526" s="126" t="s">
        <v>4973</v>
      </c>
      <c r="D4526" s="134" t="s">
        <v>33</v>
      </c>
      <c r="E4526" s="135">
        <v>8.51</v>
      </c>
      <c r="F4526" s="136">
        <v>0</v>
      </c>
      <c r="G4526" s="135">
        <v>11.59</v>
      </c>
      <c r="H4526" s="136">
        <v>0</v>
      </c>
    </row>
    <row r="4527" spans="1:8" x14ac:dyDescent="0.25">
      <c r="A4527" s="133" t="s">
        <v>8082</v>
      </c>
      <c r="B4527" s="134">
        <v>91946</v>
      </c>
      <c r="C4527" s="126" t="s">
        <v>4972</v>
      </c>
      <c r="D4527" s="134" t="s">
        <v>33</v>
      </c>
      <c r="E4527" s="135">
        <v>10.41</v>
      </c>
      <c r="F4527" s="136">
        <v>0</v>
      </c>
      <c r="G4527" s="135">
        <v>14.48</v>
      </c>
      <c r="H4527" s="136">
        <v>0</v>
      </c>
    </row>
    <row r="4528" spans="1:8" x14ac:dyDescent="0.25">
      <c r="A4528" s="133" t="s">
        <v>8082</v>
      </c>
      <c r="B4528" s="134">
        <v>91949</v>
      </c>
      <c r="C4528" s="126" t="s">
        <v>4974</v>
      </c>
      <c r="D4528" s="134" t="s">
        <v>33</v>
      </c>
      <c r="E4528" s="135">
        <v>18.71</v>
      </c>
      <c r="F4528" s="136">
        <v>0</v>
      </c>
      <c r="G4528" s="135">
        <v>25.87</v>
      </c>
      <c r="H4528" s="136">
        <v>0</v>
      </c>
    </row>
    <row r="4529" spans="1:8" x14ac:dyDescent="0.25">
      <c r="A4529" s="133" t="s">
        <v>8082</v>
      </c>
      <c r="B4529" s="134">
        <v>91951</v>
      </c>
      <c r="C4529" s="126" t="s">
        <v>4976</v>
      </c>
      <c r="D4529" s="134" t="s">
        <v>33</v>
      </c>
      <c r="E4529" s="135">
        <v>12.8</v>
      </c>
      <c r="F4529" s="136">
        <v>0</v>
      </c>
      <c r="G4529" s="135">
        <v>16.89</v>
      </c>
      <c r="H4529" s="136">
        <v>0</v>
      </c>
    </row>
    <row r="4530" spans="1:8" x14ac:dyDescent="0.25">
      <c r="A4530" s="133" t="s">
        <v>8082</v>
      </c>
      <c r="B4530" s="134">
        <v>91950</v>
      </c>
      <c r="C4530" s="126" t="s">
        <v>4975</v>
      </c>
      <c r="D4530" s="134" t="s">
        <v>33</v>
      </c>
      <c r="E4530" s="135">
        <v>15.01</v>
      </c>
      <c r="F4530" s="136">
        <v>0</v>
      </c>
      <c r="G4530" s="135">
        <v>20.25</v>
      </c>
      <c r="H4530" s="136">
        <v>0</v>
      </c>
    </row>
    <row r="4531" spans="1:8" x14ac:dyDescent="0.25">
      <c r="A4531" s="133" t="s">
        <v>8082</v>
      </c>
      <c r="B4531" s="134">
        <v>91992</v>
      </c>
      <c r="C4531" s="126" t="s">
        <v>5017</v>
      </c>
      <c r="D4531" s="134" t="s">
        <v>33</v>
      </c>
      <c r="E4531" s="135">
        <v>43.5</v>
      </c>
      <c r="F4531" s="136">
        <v>0</v>
      </c>
      <c r="G4531" s="135">
        <v>62.32</v>
      </c>
      <c r="H4531" s="136">
        <v>0</v>
      </c>
    </row>
    <row r="4532" spans="1:8" x14ac:dyDescent="0.25">
      <c r="A4532" s="133" t="s">
        <v>8082</v>
      </c>
      <c r="B4532" s="134">
        <v>91990</v>
      </c>
      <c r="C4532" s="126" t="s">
        <v>5015</v>
      </c>
      <c r="D4532" s="134" t="s">
        <v>33</v>
      </c>
      <c r="E4532" s="135">
        <v>33.090000000000003</v>
      </c>
      <c r="F4532" s="136">
        <v>0</v>
      </c>
      <c r="G4532" s="135">
        <v>47.84</v>
      </c>
      <c r="H4532" s="136">
        <v>0</v>
      </c>
    </row>
    <row r="4533" spans="1:8" x14ac:dyDescent="0.25">
      <c r="A4533" s="133" t="s">
        <v>8082</v>
      </c>
      <c r="B4533" s="134">
        <v>91993</v>
      </c>
      <c r="C4533" s="126" t="s">
        <v>5018</v>
      </c>
      <c r="D4533" s="134" t="s">
        <v>33</v>
      </c>
      <c r="E4533" s="135">
        <v>45.4</v>
      </c>
      <c r="F4533" s="136">
        <v>0</v>
      </c>
      <c r="G4533" s="135">
        <v>64.55</v>
      </c>
      <c r="H4533" s="136">
        <v>0</v>
      </c>
    </row>
    <row r="4534" spans="1:8" x14ac:dyDescent="0.25">
      <c r="A4534" s="133" t="s">
        <v>8082</v>
      </c>
      <c r="B4534" s="134">
        <v>91991</v>
      </c>
      <c r="C4534" s="126" t="s">
        <v>5016</v>
      </c>
      <c r="D4534" s="134" t="s">
        <v>33</v>
      </c>
      <c r="E4534" s="135">
        <v>34.99</v>
      </c>
      <c r="F4534" s="136">
        <v>0</v>
      </c>
      <c r="G4534" s="135">
        <v>50.07</v>
      </c>
      <c r="H4534" s="136">
        <v>0</v>
      </c>
    </row>
    <row r="4535" spans="1:8" x14ac:dyDescent="0.25">
      <c r="A4535" s="133" t="s">
        <v>8082</v>
      </c>
      <c r="B4535" s="134">
        <v>92000</v>
      </c>
      <c r="C4535" s="126" t="s">
        <v>5025</v>
      </c>
      <c r="D4535" s="134" t="s">
        <v>33</v>
      </c>
      <c r="E4535" s="135">
        <v>29.65</v>
      </c>
      <c r="F4535" s="136">
        <v>0</v>
      </c>
      <c r="G4535" s="135">
        <v>41.34</v>
      </c>
      <c r="H4535" s="136">
        <v>0</v>
      </c>
    </row>
    <row r="4536" spans="1:8" x14ac:dyDescent="0.25">
      <c r="A4536" s="133" t="s">
        <v>8082</v>
      </c>
      <c r="B4536" s="134">
        <v>91998</v>
      </c>
      <c r="C4536" s="126" t="s">
        <v>5023</v>
      </c>
      <c r="D4536" s="134" t="s">
        <v>33</v>
      </c>
      <c r="E4536" s="135">
        <v>19.239999999999998</v>
      </c>
      <c r="F4536" s="136">
        <v>0</v>
      </c>
      <c r="G4536" s="135">
        <v>26.86</v>
      </c>
      <c r="H4536" s="136">
        <v>0</v>
      </c>
    </row>
    <row r="4537" spans="1:8" x14ac:dyDescent="0.25">
      <c r="A4537" s="133" t="s">
        <v>8082</v>
      </c>
      <c r="B4537" s="134">
        <v>92001</v>
      </c>
      <c r="C4537" s="126" t="s">
        <v>5026</v>
      </c>
      <c r="D4537" s="134" t="s">
        <v>33</v>
      </c>
      <c r="E4537" s="135">
        <v>31.55</v>
      </c>
      <c r="F4537" s="136">
        <v>0</v>
      </c>
      <c r="G4537" s="135">
        <v>43.57</v>
      </c>
      <c r="H4537" s="136">
        <v>0</v>
      </c>
    </row>
    <row r="4538" spans="1:8" x14ac:dyDescent="0.25">
      <c r="A4538" s="133" t="s">
        <v>8082</v>
      </c>
      <c r="B4538" s="134">
        <v>91999</v>
      </c>
      <c r="C4538" s="126" t="s">
        <v>5024</v>
      </c>
      <c r="D4538" s="134" t="s">
        <v>33</v>
      </c>
      <c r="E4538" s="135">
        <v>21.14</v>
      </c>
      <c r="F4538" s="136">
        <v>0</v>
      </c>
      <c r="G4538" s="135">
        <v>29.09</v>
      </c>
      <c r="H4538" s="136">
        <v>0</v>
      </c>
    </row>
    <row r="4539" spans="1:8" x14ac:dyDescent="0.25">
      <c r="A4539" s="133" t="s">
        <v>8082</v>
      </c>
      <c r="B4539" s="134">
        <v>92008</v>
      </c>
      <c r="C4539" s="126" t="s">
        <v>5033</v>
      </c>
      <c r="D4539" s="134" t="s">
        <v>33</v>
      </c>
      <c r="E4539" s="135">
        <v>45.68</v>
      </c>
      <c r="F4539" s="136">
        <v>0</v>
      </c>
      <c r="G4539" s="135">
        <v>63.3</v>
      </c>
      <c r="H4539" s="136">
        <v>0</v>
      </c>
    </row>
    <row r="4540" spans="1:8" x14ac:dyDescent="0.25">
      <c r="A4540" s="133" t="s">
        <v>8082</v>
      </c>
      <c r="B4540" s="134">
        <v>92006</v>
      </c>
      <c r="C4540" s="126" t="s">
        <v>5031</v>
      </c>
      <c r="D4540" s="134" t="s">
        <v>33</v>
      </c>
      <c r="E4540" s="135">
        <v>35.270000000000003</v>
      </c>
      <c r="F4540" s="136">
        <v>0</v>
      </c>
      <c r="G4540" s="135">
        <v>48.82</v>
      </c>
      <c r="H4540" s="136">
        <v>0</v>
      </c>
    </row>
    <row r="4541" spans="1:8" x14ac:dyDescent="0.25">
      <c r="A4541" s="133" t="s">
        <v>8082</v>
      </c>
      <c r="B4541" s="134">
        <v>92009</v>
      </c>
      <c r="C4541" s="126" t="s">
        <v>5034</v>
      </c>
      <c r="D4541" s="134" t="s">
        <v>33</v>
      </c>
      <c r="E4541" s="135">
        <v>49.48</v>
      </c>
      <c r="F4541" s="136">
        <v>0</v>
      </c>
      <c r="G4541" s="135">
        <v>67.760000000000005</v>
      </c>
      <c r="H4541" s="136">
        <v>0</v>
      </c>
    </row>
    <row r="4542" spans="1:8" x14ac:dyDescent="0.25">
      <c r="A4542" s="133" t="s">
        <v>8082</v>
      </c>
      <c r="B4542" s="134">
        <v>92007</v>
      </c>
      <c r="C4542" s="126" t="s">
        <v>5032</v>
      </c>
      <c r="D4542" s="134" t="s">
        <v>33</v>
      </c>
      <c r="E4542" s="135">
        <v>39.07</v>
      </c>
      <c r="F4542" s="136">
        <v>0</v>
      </c>
      <c r="G4542" s="135">
        <v>53.28</v>
      </c>
      <c r="H4542" s="136">
        <v>0</v>
      </c>
    </row>
    <row r="4543" spans="1:8" x14ac:dyDescent="0.25">
      <c r="A4543" s="133" t="s">
        <v>8082</v>
      </c>
      <c r="B4543" s="134">
        <v>92016</v>
      </c>
      <c r="C4543" s="126" t="s">
        <v>5041</v>
      </c>
      <c r="D4543" s="134" t="s">
        <v>33</v>
      </c>
      <c r="E4543" s="135">
        <v>61.7</v>
      </c>
      <c r="F4543" s="136">
        <v>0</v>
      </c>
      <c r="G4543" s="135">
        <v>85.24</v>
      </c>
      <c r="H4543" s="136">
        <v>0</v>
      </c>
    </row>
    <row r="4544" spans="1:8" x14ac:dyDescent="0.25">
      <c r="A4544" s="133" t="s">
        <v>8082</v>
      </c>
      <c r="B4544" s="134">
        <v>92014</v>
      </c>
      <c r="C4544" s="126" t="s">
        <v>5039</v>
      </c>
      <c r="D4544" s="134" t="s">
        <v>33</v>
      </c>
      <c r="E4544" s="135">
        <v>51.29</v>
      </c>
      <c r="F4544" s="136">
        <v>0</v>
      </c>
      <c r="G4544" s="135">
        <v>70.760000000000005</v>
      </c>
      <c r="H4544" s="136">
        <v>0</v>
      </c>
    </row>
    <row r="4545" spans="1:8" x14ac:dyDescent="0.25">
      <c r="A4545" s="133" t="s">
        <v>8082</v>
      </c>
      <c r="B4545" s="134">
        <v>92017</v>
      </c>
      <c r="C4545" s="126" t="s">
        <v>5042</v>
      </c>
      <c r="D4545" s="134" t="s">
        <v>33</v>
      </c>
      <c r="E4545" s="135">
        <v>67.400000000000006</v>
      </c>
      <c r="F4545" s="136">
        <v>0</v>
      </c>
      <c r="G4545" s="135">
        <v>91.93</v>
      </c>
      <c r="H4545" s="136">
        <v>0</v>
      </c>
    </row>
    <row r="4546" spans="1:8" x14ac:dyDescent="0.25">
      <c r="A4546" s="133" t="s">
        <v>8082</v>
      </c>
      <c r="B4546" s="134">
        <v>92015</v>
      </c>
      <c r="C4546" s="126" t="s">
        <v>5040</v>
      </c>
      <c r="D4546" s="134" t="s">
        <v>33</v>
      </c>
      <c r="E4546" s="135">
        <v>56.99</v>
      </c>
      <c r="F4546" s="136">
        <v>0</v>
      </c>
      <c r="G4546" s="135">
        <v>77.45</v>
      </c>
      <c r="H4546" s="136">
        <v>0</v>
      </c>
    </row>
    <row r="4547" spans="1:8" x14ac:dyDescent="0.25">
      <c r="A4547" s="133" t="s">
        <v>8082</v>
      </c>
      <c r="B4547" s="134">
        <v>92019</v>
      </c>
      <c r="C4547" s="126" t="s">
        <v>5044</v>
      </c>
      <c r="D4547" s="134" t="s">
        <v>33</v>
      </c>
      <c r="E4547" s="135">
        <v>82.88</v>
      </c>
      <c r="F4547" s="136">
        <v>0</v>
      </c>
      <c r="G4547" s="135">
        <v>113.83</v>
      </c>
      <c r="H4547" s="136">
        <v>0</v>
      </c>
    </row>
    <row r="4548" spans="1:8" x14ac:dyDescent="0.25">
      <c r="A4548" s="133" t="s">
        <v>8082</v>
      </c>
      <c r="B4548" s="134">
        <v>92018</v>
      </c>
      <c r="C4548" s="126" t="s">
        <v>5043</v>
      </c>
      <c r="D4548" s="134" t="s">
        <v>33</v>
      </c>
      <c r="E4548" s="135">
        <v>67.87</v>
      </c>
      <c r="F4548" s="136">
        <v>0</v>
      </c>
      <c r="G4548" s="135">
        <v>93.58</v>
      </c>
      <c r="H4548" s="136">
        <v>0</v>
      </c>
    </row>
    <row r="4549" spans="1:8" x14ac:dyDescent="0.25">
      <c r="A4549" s="133" t="s">
        <v>8082</v>
      </c>
      <c r="B4549" s="134">
        <v>92021</v>
      </c>
      <c r="C4549" s="126" t="s">
        <v>5046</v>
      </c>
      <c r="D4549" s="134" t="s">
        <v>33</v>
      </c>
      <c r="E4549" s="135">
        <v>115.17</v>
      </c>
      <c r="F4549" s="136">
        <v>0</v>
      </c>
      <c r="G4549" s="135">
        <v>158.13</v>
      </c>
      <c r="H4549" s="136">
        <v>0</v>
      </c>
    </row>
    <row r="4550" spans="1:8" x14ac:dyDescent="0.25">
      <c r="A4550" s="133" t="s">
        <v>8082</v>
      </c>
      <c r="B4550" s="134">
        <v>92020</v>
      </c>
      <c r="C4550" s="126" t="s">
        <v>5045</v>
      </c>
      <c r="D4550" s="134" t="s">
        <v>33</v>
      </c>
      <c r="E4550" s="135">
        <v>100.16</v>
      </c>
      <c r="F4550" s="136">
        <v>0</v>
      </c>
      <c r="G4550" s="135">
        <v>137.88</v>
      </c>
      <c r="H4550" s="136">
        <v>0</v>
      </c>
    </row>
    <row r="4551" spans="1:8" x14ac:dyDescent="0.25">
      <c r="A4551" s="133" t="s">
        <v>8082</v>
      </c>
      <c r="B4551" s="134">
        <v>91996</v>
      </c>
      <c r="C4551" s="126" t="s">
        <v>5021</v>
      </c>
      <c r="D4551" s="134" t="s">
        <v>33</v>
      </c>
      <c r="E4551" s="135">
        <v>33.520000000000003</v>
      </c>
      <c r="F4551" s="136">
        <v>0</v>
      </c>
      <c r="G4551" s="135">
        <v>47.19</v>
      </c>
      <c r="H4551" s="136">
        <v>0</v>
      </c>
    </row>
    <row r="4552" spans="1:8" x14ac:dyDescent="0.25">
      <c r="A4552" s="133" t="s">
        <v>8082</v>
      </c>
      <c r="B4552" s="134">
        <v>91994</v>
      </c>
      <c r="C4552" s="126" t="s">
        <v>5019</v>
      </c>
      <c r="D4552" s="134" t="s">
        <v>33</v>
      </c>
      <c r="E4552" s="135">
        <v>23.11</v>
      </c>
      <c r="F4552" s="136">
        <v>0</v>
      </c>
      <c r="G4552" s="135">
        <v>32.71</v>
      </c>
      <c r="H4552" s="136">
        <v>0</v>
      </c>
    </row>
    <row r="4553" spans="1:8" x14ac:dyDescent="0.25">
      <c r="A4553" s="133" t="s">
        <v>8082</v>
      </c>
      <c r="B4553" s="134">
        <v>91997</v>
      </c>
      <c r="C4553" s="126" t="s">
        <v>5022</v>
      </c>
      <c r="D4553" s="134" t="s">
        <v>33</v>
      </c>
      <c r="E4553" s="135">
        <v>35.42</v>
      </c>
      <c r="F4553" s="136">
        <v>0</v>
      </c>
      <c r="G4553" s="135">
        <v>49.42</v>
      </c>
      <c r="H4553" s="136">
        <v>0</v>
      </c>
    </row>
    <row r="4554" spans="1:8" x14ac:dyDescent="0.25">
      <c r="A4554" s="133" t="s">
        <v>8082</v>
      </c>
      <c r="B4554" s="134">
        <v>91995</v>
      </c>
      <c r="C4554" s="126" t="s">
        <v>5020</v>
      </c>
      <c r="D4554" s="134" t="s">
        <v>33</v>
      </c>
      <c r="E4554" s="135">
        <v>25.01</v>
      </c>
      <c r="F4554" s="136">
        <v>0</v>
      </c>
      <c r="G4554" s="135">
        <v>34.94</v>
      </c>
      <c r="H4554" s="136">
        <v>0</v>
      </c>
    </row>
    <row r="4555" spans="1:8" x14ac:dyDescent="0.25">
      <c r="A4555" s="133" t="s">
        <v>8082</v>
      </c>
      <c r="B4555" s="134">
        <v>92004</v>
      </c>
      <c r="C4555" s="126" t="s">
        <v>5029</v>
      </c>
      <c r="D4555" s="134" t="s">
        <v>33</v>
      </c>
      <c r="E4555" s="135">
        <v>53.44</v>
      </c>
      <c r="F4555" s="136">
        <v>0</v>
      </c>
      <c r="G4555" s="135">
        <v>75.069999999999993</v>
      </c>
      <c r="H4555" s="136">
        <v>0</v>
      </c>
    </row>
    <row r="4556" spans="1:8" x14ac:dyDescent="0.25">
      <c r="A4556" s="133" t="s">
        <v>8082</v>
      </c>
      <c r="B4556" s="134">
        <v>92002</v>
      </c>
      <c r="C4556" s="126" t="s">
        <v>5027</v>
      </c>
      <c r="D4556" s="134" t="s">
        <v>33</v>
      </c>
      <c r="E4556" s="135">
        <v>43.03</v>
      </c>
      <c r="F4556" s="136">
        <v>0</v>
      </c>
      <c r="G4556" s="135">
        <v>60.59</v>
      </c>
      <c r="H4556" s="136">
        <v>0</v>
      </c>
    </row>
    <row r="4557" spans="1:8" x14ac:dyDescent="0.25">
      <c r="A4557" s="133" t="s">
        <v>8082</v>
      </c>
      <c r="B4557" s="134">
        <v>92005</v>
      </c>
      <c r="C4557" s="126" t="s">
        <v>5030</v>
      </c>
      <c r="D4557" s="134" t="s">
        <v>33</v>
      </c>
      <c r="E4557" s="135">
        <v>57.24</v>
      </c>
      <c r="F4557" s="136">
        <v>0</v>
      </c>
      <c r="G4557" s="135">
        <v>79.53</v>
      </c>
      <c r="H4557" s="136">
        <v>0</v>
      </c>
    </row>
    <row r="4558" spans="1:8" x14ac:dyDescent="0.25">
      <c r="A4558" s="133" t="s">
        <v>8082</v>
      </c>
      <c r="B4558" s="134">
        <v>92003</v>
      </c>
      <c r="C4558" s="126" t="s">
        <v>5028</v>
      </c>
      <c r="D4558" s="134" t="s">
        <v>33</v>
      </c>
      <c r="E4558" s="135">
        <v>46.83</v>
      </c>
      <c r="F4558" s="136">
        <v>0</v>
      </c>
      <c r="G4558" s="135">
        <v>65.05</v>
      </c>
      <c r="H4558" s="136">
        <v>0</v>
      </c>
    </row>
    <row r="4559" spans="1:8" x14ac:dyDescent="0.25">
      <c r="A4559" s="133" t="s">
        <v>8082</v>
      </c>
      <c r="B4559" s="134">
        <v>92012</v>
      </c>
      <c r="C4559" s="126" t="s">
        <v>5037</v>
      </c>
      <c r="D4559" s="134" t="s">
        <v>33</v>
      </c>
      <c r="E4559" s="135">
        <v>73.319999999999993</v>
      </c>
      <c r="F4559" s="136">
        <v>0</v>
      </c>
      <c r="G4559" s="135">
        <v>102.88</v>
      </c>
      <c r="H4559" s="136">
        <v>0</v>
      </c>
    </row>
    <row r="4560" spans="1:8" x14ac:dyDescent="0.25">
      <c r="A4560" s="133" t="s">
        <v>8082</v>
      </c>
      <c r="B4560" s="134">
        <v>92010</v>
      </c>
      <c r="C4560" s="126" t="s">
        <v>5035</v>
      </c>
      <c r="D4560" s="134" t="s">
        <v>33</v>
      </c>
      <c r="E4560" s="135">
        <v>62.91</v>
      </c>
      <c r="F4560" s="136">
        <v>0</v>
      </c>
      <c r="G4560" s="135">
        <v>88.4</v>
      </c>
      <c r="H4560" s="136">
        <v>0</v>
      </c>
    </row>
    <row r="4561" spans="1:8" x14ac:dyDescent="0.25">
      <c r="A4561" s="133" t="s">
        <v>8082</v>
      </c>
      <c r="B4561" s="134">
        <v>92013</v>
      </c>
      <c r="C4561" s="126" t="s">
        <v>5038</v>
      </c>
      <c r="D4561" s="134" t="s">
        <v>33</v>
      </c>
      <c r="E4561" s="135">
        <v>79.02</v>
      </c>
      <c r="F4561" s="136">
        <v>0</v>
      </c>
      <c r="G4561" s="135">
        <v>109.57</v>
      </c>
      <c r="H4561" s="136">
        <v>0</v>
      </c>
    </row>
    <row r="4562" spans="1:8" x14ac:dyDescent="0.25">
      <c r="A4562" s="133" t="s">
        <v>8082</v>
      </c>
      <c r="B4562" s="134">
        <v>92011</v>
      </c>
      <c r="C4562" s="126" t="s">
        <v>5036</v>
      </c>
      <c r="D4562" s="134" t="s">
        <v>33</v>
      </c>
      <c r="E4562" s="135">
        <v>68.61</v>
      </c>
      <c r="F4562" s="136">
        <v>0</v>
      </c>
      <c r="G4562" s="135">
        <v>95.09</v>
      </c>
      <c r="H4562" s="136">
        <v>0</v>
      </c>
    </row>
    <row r="4563" spans="1:8" x14ac:dyDescent="0.25">
      <c r="A4563" s="133" t="s">
        <v>8101</v>
      </c>
      <c r="B4563" s="134">
        <v>95777</v>
      </c>
      <c r="C4563" s="126" t="s">
        <v>1782</v>
      </c>
      <c r="D4563" s="134" t="s">
        <v>33</v>
      </c>
      <c r="E4563" s="135">
        <v>25.96</v>
      </c>
      <c r="F4563" s="136">
        <v>0</v>
      </c>
      <c r="G4563" s="135">
        <v>32.97</v>
      </c>
      <c r="H4563" s="136">
        <v>0</v>
      </c>
    </row>
    <row r="4564" spans="1:8" x14ac:dyDescent="0.25">
      <c r="A4564" s="133" t="s">
        <v>8101</v>
      </c>
      <c r="B4564" s="134">
        <v>95780</v>
      </c>
      <c r="C4564" s="126" t="s">
        <v>1785</v>
      </c>
      <c r="D4564" s="134" t="s">
        <v>33</v>
      </c>
      <c r="E4564" s="135">
        <v>31.14</v>
      </c>
      <c r="F4564" s="136">
        <v>0</v>
      </c>
      <c r="G4564" s="135">
        <v>39.08</v>
      </c>
      <c r="H4564" s="136">
        <v>0</v>
      </c>
    </row>
    <row r="4565" spans="1:8" x14ac:dyDescent="0.25">
      <c r="A4565" s="133" t="s">
        <v>8101</v>
      </c>
      <c r="B4565" s="134">
        <v>95783</v>
      </c>
      <c r="C4565" s="126" t="s">
        <v>8102</v>
      </c>
      <c r="D4565" s="134" t="s">
        <v>33</v>
      </c>
      <c r="E4565" s="135">
        <v>0</v>
      </c>
      <c r="F4565" s="136"/>
      <c r="G4565" s="135">
        <v>0</v>
      </c>
      <c r="H4565" s="136"/>
    </row>
    <row r="4566" spans="1:8" x14ac:dyDescent="0.25">
      <c r="A4566" s="133" t="s">
        <v>8101</v>
      </c>
      <c r="B4566" s="134">
        <v>95778</v>
      </c>
      <c r="C4566" s="126" t="s">
        <v>1783</v>
      </c>
      <c r="D4566" s="134" t="s">
        <v>33</v>
      </c>
      <c r="E4566" s="135">
        <v>28.98</v>
      </c>
      <c r="F4566" s="136">
        <v>0</v>
      </c>
      <c r="G4566" s="135">
        <v>37.18</v>
      </c>
      <c r="H4566" s="136">
        <v>0</v>
      </c>
    </row>
    <row r="4567" spans="1:8" x14ac:dyDescent="0.25">
      <c r="A4567" s="133" t="s">
        <v>8101</v>
      </c>
      <c r="B4567" s="134">
        <v>95781</v>
      </c>
      <c r="C4567" s="126" t="s">
        <v>1786</v>
      </c>
      <c r="D4567" s="134" t="s">
        <v>33</v>
      </c>
      <c r="E4567" s="135">
        <v>35.229999999999997</v>
      </c>
      <c r="F4567" s="136">
        <v>0</v>
      </c>
      <c r="G4567" s="135">
        <v>45.02</v>
      </c>
      <c r="H4567" s="136">
        <v>0</v>
      </c>
    </row>
    <row r="4568" spans="1:8" x14ac:dyDescent="0.25">
      <c r="A4568" s="133" t="s">
        <v>8101</v>
      </c>
      <c r="B4568" s="134">
        <v>95784</v>
      </c>
      <c r="C4568" s="126" t="s">
        <v>8103</v>
      </c>
      <c r="D4568" s="134" t="s">
        <v>33</v>
      </c>
      <c r="E4568" s="135">
        <v>0</v>
      </c>
      <c r="F4568" s="136"/>
      <c r="G4568" s="135">
        <v>0</v>
      </c>
      <c r="H4568" s="136"/>
    </row>
    <row r="4569" spans="1:8" x14ac:dyDescent="0.25">
      <c r="A4569" s="133" t="s">
        <v>8101</v>
      </c>
      <c r="B4569" s="134">
        <v>95782</v>
      </c>
      <c r="C4569" s="126" t="s">
        <v>1787</v>
      </c>
      <c r="D4569" s="134" t="s">
        <v>33</v>
      </c>
      <c r="E4569" s="135">
        <v>33.380000000000003</v>
      </c>
      <c r="F4569" s="136">
        <v>0</v>
      </c>
      <c r="G4569" s="135">
        <v>41.48</v>
      </c>
      <c r="H4569" s="136">
        <v>0</v>
      </c>
    </row>
    <row r="4570" spans="1:8" x14ac:dyDescent="0.25">
      <c r="A4570" s="133" t="s">
        <v>8101</v>
      </c>
      <c r="B4570" s="134">
        <v>95779</v>
      </c>
      <c r="C4570" s="126" t="s">
        <v>1784</v>
      </c>
      <c r="D4570" s="134" t="s">
        <v>33</v>
      </c>
      <c r="E4570" s="135">
        <v>23.99</v>
      </c>
      <c r="F4570" s="136">
        <v>0</v>
      </c>
      <c r="G4570" s="135">
        <v>30.87</v>
      </c>
      <c r="H4570" s="136">
        <v>0</v>
      </c>
    </row>
    <row r="4571" spans="1:8" x14ac:dyDescent="0.25">
      <c r="A4571" s="133" t="s">
        <v>8101</v>
      </c>
      <c r="B4571" s="134">
        <v>95785</v>
      </c>
      <c r="C4571" s="126" t="s">
        <v>1788</v>
      </c>
      <c r="D4571" s="134" t="s">
        <v>33</v>
      </c>
      <c r="E4571" s="135">
        <v>39.700000000000003</v>
      </c>
      <c r="F4571" s="136">
        <v>0</v>
      </c>
      <c r="G4571" s="135">
        <v>49.02</v>
      </c>
      <c r="H4571" s="136">
        <v>0</v>
      </c>
    </row>
    <row r="4572" spans="1:8" x14ac:dyDescent="0.25">
      <c r="A4572" s="133" t="s">
        <v>8101</v>
      </c>
      <c r="B4572" s="134">
        <v>95792</v>
      </c>
      <c r="C4572" s="126" t="s">
        <v>8104</v>
      </c>
      <c r="D4572" s="134" t="s">
        <v>33</v>
      </c>
      <c r="E4572" s="135">
        <v>0</v>
      </c>
      <c r="F4572" s="136"/>
      <c r="G4572" s="135">
        <v>0</v>
      </c>
      <c r="H4572" s="136"/>
    </row>
    <row r="4573" spans="1:8" x14ac:dyDescent="0.25">
      <c r="A4573" s="133" t="s">
        <v>8101</v>
      </c>
      <c r="B4573" s="134">
        <v>95793</v>
      </c>
      <c r="C4573" s="126" t="s">
        <v>8105</v>
      </c>
      <c r="D4573" s="134" t="s">
        <v>33</v>
      </c>
      <c r="E4573" s="135">
        <v>0</v>
      </c>
      <c r="F4573" s="136"/>
      <c r="G4573" s="135">
        <v>0</v>
      </c>
      <c r="H4573" s="136"/>
    </row>
    <row r="4574" spans="1:8" x14ac:dyDescent="0.25">
      <c r="A4574" s="133" t="s">
        <v>8101</v>
      </c>
      <c r="B4574" s="134">
        <v>95794</v>
      </c>
      <c r="C4574" s="126" t="s">
        <v>8106</v>
      </c>
      <c r="D4574" s="134" t="s">
        <v>33</v>
      </c>
      <c r="E4574" s="135">
        <v>0</v>
      </c>
      <c r="F4574" s="136"/>
      <c r="G4574" s="135">
        <v>0</v>
      </c>
      <c r="H4574" s="136"/>
    </row>
    <row r="4575" spans="1:8" x14ac:dyDescent="0.25">
      <c r="A4575" s="133" t="s">
        <v>8101</v>
      </c>
      <c r="B4575" s="134">
        <v>95786</v>
      </c>
      <c r="C4575" s="126" t="s">
        <v>8107</v>
      </c>
      <c r="D4575" s="134" t="s">
        <v>33</v>
      </c>
      <c r="E4575" s="135">
        <v>0</v>
      </c>
      <c r="F4575" s="136"/>
      <c r="G4575" s="135">
        <v>0</v>
      </c>
      <c r="H4575" s="136"/>
    </row>
    <row r="4576" spans="1:8" x14ac:dyDescent="0.25">
      <c r="A4576" s="133" t="s">
        <v>8101</v>
      </c>
      <c r="B4576" s="134">
        <v>95788</v>
      </c>
      <c r="C4576" s="126" t="s">
        <v>8108</v>
      </c>
      <c r="D4576" s="134" t="s">
        <v>33</v>
      </c>
      <c r="E4576" s="135">
        <v>0</v>
      </c>
      <c r="F4576" s="136"/>
      <c r="G4576" s="135">
        <v>0</v>
      </c>
      <c r="H4576" s="136"/>
    </row>
    <row r="4577" spans="1:8" x14ac:dyDescent="0.25">
      <c r="A4577" s="133" t="s">
        <v>8101</v>
      </c>
      <c r="B4577" s="134">
        <v>95790</v>
      </c>
      <c r="C4577" s="126" t="s">
        <v>8109</v>
      </c>
      <c r="D4577" s="134" t="s">
        <v>33</v>
      </c>
      <c r="E4577" s="135">
        <v>0</v>
      </c>
      <c r="F4577" s="136"/>
      <c r="G4577" s="135">
        <v>0</v>
      </c>
      <c r="H4577" s="136"/>
    </row>
    <row r="4578" spans="1:8" x14ac:dyDescent="0.25">
      <c r="A4578" s="133" t="s">
        <v>8101</v>
      </c>
      <c r="B4578" s="134">
        <v>95787</v>
      </c>
      <c r="C4578" s="126" t="s">
        <v>1789</v>
      </c>
      <c r="D4578" s="134" t="s">
        <v>33</v>
      </c>
      <c r="E4578" s="135">
        <v>28.78</v>
      </c>
      <c r="F4578" s="136">
        <v>0</v>
      </c>
      <c r="G4578" s="135">
        <v>37.94</v>
      </c>
      <c r="H4578" s="136">
        <v>0</v>
      </c>
    </row>
    <row r="4579" spans="1:8" x14ac:dyDescent="0.25">
      <c r="A4579" s="133" t="s">
        <v>8101</v>
      </c>
      <c r="B4579" s="134">
        <v>95789</v>
      </c>
      <c r="C4579" s="126" t="s">
        <v>1790</v>
      </c>
      <c r="D4579" s="134" t="s">
        <v>33</v>
      </c>
      <c r="E4579" s="135">
        <v>39.67</v>
      </c>
      <c r="F4579" s="136">
        <v>0</v>
      </c>
      <c r="G4579" s="135">
        <v>51.31</v>
      </c>
      <c r="H4579" s="136">
        <v>0</v>
      </c>
    </row>
    <row r="4580" spans="1:8" x14ac:dyDescent="0.25">
      <c r="A4580" s="133" t="s">
        <v>8101</v>
      </c>
      <c r="B4580" s="134">
        <v>95791</v>
      </c>
      <c r="C4580" s="126" t="s">
        <v>1791</v>
      </c>
      <c r="D4580" s="134" t="s">
        <v>33</v>
      </c>
      <c r="E4580" s="135">
        <v>55.67</v>
      </c>
      <c r="F4580" s="136">
        <v>0</v>
      </c>
      <c r="G4580" s="135">
        <v>70.8</v>
      </c>
      <c r="H4580" s="136">
        <v>0</v>
      </c>
    </row>
    <row r="4581" spans="1:8" x14ac:dyDescent="0.25">
      <c r="A4581" s="133" t="s">
        <v>8101</v>
      </c>
      <c r="B4581" s="134">
        <v>95795</v>
      </c>
      <c r="C4581" s="126" t="s">
        <v>1792</v>
      </c>
      <c r="D4581" s="134" t="s">
        <v>33</v>
      </c>
      <c r="E4581" s="135">
        <v>32.86</v>
      </c>
      <c r="F4581" s="136">
        <v>0</v>
      </c>
      <c r="G4581" s="135">
        <v>43.29</v>
      </c>
      <c r="H4581" s="136">
        <v>0</v>
      </c>
    </row>
    <row r="4582" spans="1:8" x14ac:dyDescent="0.25">
      <c r="A4582" s="133" t="s">
        <v>8101</v>
      </c>
      <c r="B4582" s="134">
        <v>95796</v>
      </c>
      <c r="C4582" s="126" t="s">
        <v>1793</v>
      </c>
      <c r="D4582" s="134" t="s">
        <v>33</v>
      </c>
      <c r="E4582" s="135">
        <v>46.65</v>
      </c>
      <c r="F4582" s="136">
        <v>0</v>
      </c>
      <c r="G4582" s="135">
        <v>60.35</v>
      </c>
      <c r="H4582" s="136">
        <v>0</v>
      </c>
    </row>
    <row r="4583" spans="1:8" x14ac:dyDescent="0.25">
      <c r="A4583" s="133" t="s">
        <v>8101</v>
      </c>
      <c r="B4583" s="134">
        <v>95797</v>
      </c>
      <c r="C4583" s="126" t="s">
        <v>1794</v>
      </c>
      <c r="D4583" s="134" t="s">
        <v>33</v>
      </c>
      <c r="E4583" s="135">
        <v>64.94</v>
      </c>
      <c r="F4583" s="136">
        <v>0</v>
      </c>
      <c r="G4583" s="135">
        <v>83.08</v>
      </c>
      <c r="H4583" s="136">
        <v>0</v>
      </c>
    </row>
    <row r="4584" spans="1:8" x14ac:dyDescent="0.25">
      <c r="A4584" s="133" t="s">
        <v>8101</v>
      </c>
      <c r="B4584" s="134">
        <v>95798</v>
      </c>
      <c r="C4584" s="126" t="s">
        <v>8110</v>
      </c>
      <c r="D4584" s="134" t="s">
        <v>33</v>
      </c>
      <c r="E4584" s="135">
        <v>0</v>
      </c>
      <c r="F4584" s="136"/>
      <c r="G4584" s="135">
        <v>0</v>
      </c>
      <c r="H4584" s="136"/>
    </row>
    <row r="4585" spans="1:8" x14ac:dyDescent="0.25">
      <c r="A4585" s="133" t="s">
        <v>8101</v>
      </c>
      <c r="B4585" s="134">
        <v>95799</v>
      </c>
      <c r="C4585" s="126" t="s">
        <v>8111</v>
      </c>
      <c r="D4585" s="134" t="s">
        <v>33</v>
      </c>
      <c r="E4585" s="135">
        <v>0</v>
      </c>
      <c r="F4585" s="136"/>
      <c r="G4585" s="135">
        <v>0</v>
      </c>
      <c r="H4585" s="136"/>
    </row>
    <row r="4586" spans="1:8" x14ac:dyDescent="0.25">
      <c r="A4586" s="133" t="s">
        <v>8101</v>
      </c>
      <c r="B4586" s="134">
        <v>95800</v>
      </c>
      <c r="C4586" s="126" t="s">
        <v>8112</v>
      </c>
      <c r="D4586" s="134" t="s">
        <v>33</v>
      </c>
      <c r="E4586" s="135">
        <v>0</v>
      </c>
      <c r="F4586" s="136"/>
      <c r="G4586" s="135">
        <v>0</v>
      </c>
      <c r="H4586" s="136"/>
    </row>
    <row r="4587" spans="1:8" x14ac:dyDescent="0.25">
      <c r="A4587" s="133" t="s">
        <v>8101</v>
      </c>
      <c r="B4587" s="134">
        <v>95801</v>
      </c>
      <c r="C4587" s="126" t="s">
        <v>1795</v>
      </c>
      <c r="D4587" s="134" t="s">
        <v>33</v>
      </c>
      <c r="E4587" s="135">
        <v>39.61</v>
      </c>
      <c r="F4587" s="136">
        <v>0</v>
      </c>
      <c r="G4587" s="135">
        <v>51.48</v>
      </c>
      <c r="H4587" s="136">
        <v>0</v>
      </c>
    </row>
    <row r="4588" spans="1:8" x14ac:dyDescent="0.25">
      <c r="A4588" s="133" t="s">
        <v>8101</v>
      </c>
      <c r="B4588" s="134">
        <v>95802</v>
      </c>
      <c r="C4588" s="126" t="s">
        <v>1796</v>
      </c>
      <c r="D4588" s="134" t="s">
        <v>33</v>
      </c>
      <c r="E4588" s="135">
        <v>49.16</v>
      </c>
      <c r="F4588" s="136">
        <v>0</v>
      </c>
      <c r="G4588" s="135">
        <v>64.569999999999993</v>
      </c>
      <c r="H4588" s="136">
        <v>0</v>
      </c>
    </row>
    <row r="4589" spans="1:8" x14ac:dyDescent="0.25">
      <c r="A4589" s="133" t="s">
        <v>8101</v>
      </c>
      <c r="B4589" s="134">
        <v>95803</v>
      </c>
      <c r="C4589" s="126" t="s">
        <v>1797</v>
      </c>
      <c r="D4589" s="134" t="s">
        <v>33</v>
      </c>
      <c r="E4589" s="135">
        <v>72.17</v>
      </c>
      <c r="F4589" s="136">
        <v>0</v>
      </c>
      <c r="G4589" s="135">
        <v>93.17</v>
      </c>
      <c r="H4589" s="136">
        <v>0</v>
      </c>
    </row>
    <row r="4590" spans="1:8" x14ac:dyDescent="0.25">
      <c r="A4590" s="133" t="s">
        <v>8101</v>
      </c>
      <c r="B4590" s="134">
        <v>95804</v>
      </c>
      <c r="C4590" s="126" t="s">
        <v>1798</v>
      </c>
      <c r="D4590" s="134" t="s">
        <v>33</v>
      </c>
      <c r="E4590" s="135">
        <v>18.920000000000002</v>
      </c>
      <c r="F4590" s="136">
        <v>0</v>
      </c>
      <c r="G4590" s="135">
        <v>24.85</v>
      </c>
      <c r="H4590" s="136">
        <v>0</v>
      </c>
    </row>
    <row r="4591" spans="1:8" x14ac:dyDescent="0.25">
      <c r="A4591" s="133" t="s">
        <v>8101</v>
      </c>
      <c r="B4591" s="134">
        <v>95805</v>
      </c>
      <c r="C4591" s="126" t="s">
        <v>1799</v>
      </c>
      <c r="D4591" s="134" t="s">
        <v>33</v>
      </c>
      <c r="E4591" s="135">
        <v>20.2</v>
      </c>
      <c r="F4591" s="136">
        <v>0</v>
      </c>
      <c r="G4591" s="135">
        <v>26.79</v>
      </c>
      <c r="H4591" s="136">
        <v>0</v>
      </c>
    </row>
    <row r="4592" spans="1:8" x14ac:dyDescent="0.25">
      <c r="A4592" s="133" t="s">
        <v>8101</v>
      </c>
      <c r="B4592" s="134">
        <v>95806</v>
      </c>
      <c r="C4592" s="126" t="s">
        <v>1800</v>
      </c>
      <c r="D4592" s="134" t="s">
        <v>33</v>
      </c>
      <c r="E4592" s="135">
        <v>22.34</v>
      </c>
      <c r="F4592" s="136">
        <v>0</v>
      </c>
      <c r="G4592" s="135">
        <v>29.87</v>
      </c>
      <c r="H4592" s="136">
        <v>0</v>
      </c>
    </row>
    <row r="4593" spans="1:8" x14ac:dyDescent="0.25">
      <c r="A4593" s="133" t="s">
        <v>8101</v>
      </c>
      <c r="B4593" s="134">
        <v>104401</v>
      </c>
      <c r="C4593" s="126" t="s">
        <v>1831</v>
      </c>
      <c r="D4593" s="134" t="s">
        <v>33</v>
      </c>
      <c r="E4593" s="135">
        <v>21.1</v>
      </c>
      <c r="F4593" s="136">
        <v>0</v>
      </c>
      <c r="G4593" s="135">
        <v>27.77</v>
      </c>
      <c r="H4593" s="136">
        <v>0</v>
      </c>
    </row>
    <row r="4594" spans="1:8" x14ac:dyDescent="0.25">
      <c r="A4594" s="133" t="s">
        <v>8101</v>
      </c>
      <c r="B4594" s="134">
        <v>104402</v>
      </c>
      <c r="C4594" s="126" t="s">
        <v>1832</v>
      </c>
      <c r="D4594" s="134" t="s">
        <v>33</v>
      </c>
      <c r="E4594" s="135">
        <v>22.73</v>
      </c>
      <c r="F4594" s="136">
        <v>0</v>
      </c>
      <c r="G4594" s="135">
        <v>30.69</v>
      </c>
      <c r="H4594" s="136">
        <v>0</v>
      </c>
    </row>
    <row r="4595" spans="1:8" x14ac:dyDescent="0.25">
      <c r="A4595" s="133" t="s">
        <v>8101</v>
      </c>
      <c r="B4595" s="134">
        <v>104403</v>
      </c>
      <c r="C4595" s="126" t="s">
        <v>1833</v>
      </c>
      <c r="D4595" s="134" t="s">
        <v>33</v>
      </c>
      <c r="E4595" s="135">
        <v>28.23</v>
      </c>
      <c r="F4595" s="136">
        <v>0</v>
      </c>
      <c r="G4595" s="135">
        <v>38.130000000000003</v>
      </c>
      <c r="H4595" s="136">
        <v>0</v>
      </c>
    </row>
    <row r="4596" spans="1:8" x14ac:dyDescent="0.25">
      <c r="A4596" s="133" t="s">
        <v>8101</v>
      </c>
      <c r="B4596" s="134">
        <v>104395</v>
      </c>
      <c r="C4596" s="126" t="s">
        <v>1771</v>
      </c>
      <c r="D4596" s="134" t="s">
        <v>33</v>
      </c>
      <c r="E4596" s="135">
        <v>18.57</v>
      </c>
      <c r="F4596" s="136">
        <v>0</v>
      </c>
      <c r="G4596" s="135">
        <v>24.49</v>
      </c>
      <c r="H4596" s="136">
        <v>0</v>
      </c>
    </row>
    <row r="4597" spans="1:8" x14ac:dyDescent="0.25">
      <c r="A4597" s="133" t="s">
        <v>8101</v>
      </c>
      <c r="B4597" s="134">
        <v>104396</v>
      </c>
      <c r="C4597" s="126" t="s">
        <v>1826</v>
      </c>
      <c r="D4597" s="134" t="s">
        <v>33</v>
      </c>
      <c r="E4597" s="135">
        <v>19.27</v>
      </c>
      <c r="F4597" s="136">
        <v>0</v>
      </c>
      <c r="G4597" s="135">
        <v>25.82</v>
      </c>
      <c r="H4597" s="136">
        <v>0</v>
      </c>
    </row>
    <row r="4598" spans="1:8" x14ac:dyDescent="0.25">
      <c r="A4598" s="133" t="s">
        <v>8101</v>
      </c>
      <c r="B4598" s="134">
        <v>104397</v>
      </c>
      <c r="C4598" s="126" t="s">
        <v>1827</v>
      </c>
      <c r="D4598" s="134" t="s">
        <v>33</v>
      </c>
      <c r="E4598" s="135">
        <v>22.79</v>
      </c>
      <c r="F4598" s="136">
        <v>0</v>
      </c>
      <c r="G4598" s="135">
        <v>30.33</v>
      </c>
      <c r="H4598" s="136">
        <v>0</v>
      </c>
    </row>
    <row r="4599" spans="1:8" x14ac:dyDescent="0.25">
      <c r="A4599" s="133" t="s">
        <v>8101</v>
      </c>
      <c r="B4599" s="134">
        <v>95810</v>
      </c>
      <c r="C4599" s="126" t="s">
        <v>1804</v>
      </c>
      <c r="D4599" s="134" t="s">
        <v>33</v>
      </c>
      <c r="E4599" s="135">
        <v>12.64</v>
      </c>
      <c r="F4599" s="136">
        <v>0</v>
      </c>
      <c r="G4599" s="135">
        <v>15.1</v>
      </c>
      <c r="H4599" s="136">
        <v>0</v>
      </c>
    </row>
    <row r="4600" spans="1:8" x14ac:dyDescent="0.25">
      <c r="A4600" s="133" t="s">
        <v>8101</v>
      </c>
      <c r="B4600" s="134">
        <v>95811</v>
      </c>
      <c r="C4600" s="126" t="s">
        <v>1805</v>
      </c>
      <c r="D4600" s="134" t="s">
        <v>33</v>
      </c>
      <c r="E4600" s="135">
        <v>16.489999999999998</v>
      </c>
      <c r="F4600" s="136">
        <v>0</v>
      </c>
      <c r="G4600" s="135">
        <v>20.94</v>
      </c>
      <c r="H4600" s="136">
        <v>0</v>
      </c>
    </row>
    <row r="4601" spans="1:8" x14ac:dyDescent="0.25">
      <c r="A4601" s="133" t="s">
        <v>8101</v>
      </c>
      <c r="B4601" s="134">
        <v>95812</v>
      </c>
      <c r="C4601" s="126" t="s">
        <v>1806</v>
      </c>
      <c r="D4601" s="134" t="s">
        <v>33</v>
      </c>
      <c r="E4601" s="135">
        <v>23.25</v>
      </c>
      <c r="F4601" s="136">
        <v>0</v>
      </c>
      <c r="G4601" s="135">
        <v>30.53</v>
      </c>
      <c r="H4601" s="136">
        <v>0</v>
      </c>
    </row>
    <row r="4602" spans="1:8" x14ac:dyDescent="0.25">
      <c r="A4602" s="133" t="s">
        <v>8101</v>
      </c>
      <c r="B4602" s="134">
        <v>95807</v>
      </c>
      <c r="C4602" s="126" t="s">
        <v>1801</v>
      </c>
      <c r="D4602" s="134" t="s">
        <v>33</v>
      </c>
      <c r="E4602" s="135">
        <v>22.52</v>
      </c>
      <c r="F4602" s="136">
        <v>0</v>
      </c>
      <c r="G4602" s="135">
        <v>29.92</v>
      </c>
      <c r="H4602" s="136">
        <v>0</v>
      </c>
    </row>
    <row r="4603" spans="1:8" x14ac:dyDescent="0.25">
      <c r="A4603" s="133" t="s">
        <v>8101</v>
      </c>
      <c r="B4603" s="134">
        <v>95808</v>
      </c>
      <c r="C4603" s="126" t="s">
        <v>1802</v>
      </c>
      <c r="D4603" s="134" t="s">
        <v>33</v>
      </c>
      <c r="E4603" s="135">
        <v>26.36</v>
      </c>
      <c r="F4603" s="136">
        <v>0</v>
      </c>
      <c r="G4603" s="135">
        <v>35.75</v>
      </c>
      <c r="H4603" s="136">
        <v>0</v>
      </c>
    </row>
    <row r="4604" spans="1:8" x14ac:dyDescent="0.25">
      <c r="A4604" s="133" t="s">
        <v>8101</v>
      </c>
      <c r="B4604" s="134">
        <v>95809</v>
      </c>
      <c r="C4604" s="126" t="s">
        <v>1803</v>
      </c>
      <c r="D4604" s="134" t="s">
        <v>33</v>
      </c>
      <c r="E4604" s="135">
        <v>33.119999999999997</v>
      </c>
      <c r="F4604" s="136">
        <v>0</v>
      </c>
      <c r="G4604" s="135">
        <v>45.35</v>
      </c>
      <c r="H4604" s="136">
        <v>0</v>
      </c>
    </row>
    <row r="4605" spans="1:8" x14ac:dyDescent="0.25">
      <c r="A4605" s="133" t="s">
        <v>8101</v>
      </c>
      <c r="B4605" s="134">
        <v>104398</v>
      </c>
      <c r="C4605" s="126" t="s">
        <v>1828</v>
      </c>
      <c r="D4605" s="134" t="s">
        <v>33</v>
      </c>
      <c r="E4605" s="135">
        <v>22.51</v>
      </c>
      <c r="F4605" s="136">
        <v>0</v>
      </c>
      <c r="G4605" s="135">
        <v>29.91</v>
      </c>
      <c r="H4605" s="136">
        <v>0</v>
      </c>
    </row>
    <row r="4606" spans="1:8" x14ac:dyDescent="0.25">
      <c r="A4606" s="133" t="s">
        <v>8101</v>
      </c>
      <c r="B4606" s="134">
        <v>104399</v>
      </c>
      <c r="C4606" s="126" t="s">
        <v>1829</v>
      </c>
      <c r="D4606" s="134" t="s">
        <v>33</v>
      </c>
      <c r="E4606" s="135">
        <v>25.42</v>
      </c>
      <c r="F4606" s="136">
        <v>0</v>
      </c>
      <c r="G4606" s="135">
        <v>34.78</v>
      </c>
      <c r="H4606" s="136">
        <v>0</v>
      </c>
    </row>
    <row r="4607" spans="1:8" x14ac:dyDescent="0.25">
      <c r="A4607" s="133" t="s">
        <v>8101</v>
      </c>
      <c r="B4607" s="134">
        <v>104400</v>
      </c>
      <c r="C4607" s="126" t="s">
        <v>1830</v>
      </c>
      <c r="D4607" s="134" t="s">
        <v>33</v>
      </c>
      <c r="E4607" s="135">
        <v>32.71</v>
      </c>
      <c r="F4607" s="136">
        <v>0</v>
      </c>
      <c r="G4607" s="135">
        <v>44.93</v>
      </c>
      <c r="H4607" s="136">
        <v>0</v>
      </c>
    </row>
    <row r="4608" spans="1:8" x14ac:dyDescent="0.25">
      <c r="A4608" s="133" t="s">
        <v>8101</v>
      </c>
      <c r="B4608" s="134">
        <v>104404</v>
      </c>
      <c r="C4608" s="126" t="s">
        <v>1834</v>
      </c>
      <c r="D4608" s="134" t="s">
        <v>33</v>
      </c>
      <c r="E4608" s="135">
        <v>29.63</v>
      </c>
      <c r="F4608" s="136">
        <v>0</v>
      </c>
      <c r="G4608" s="135">
        <v>40.43</v>
      </c>
      <c r="H4608" s="136">
        <v>0</v>
      </c>
    </row>
    <row r="4609" spans="1:8" x14ac:dyDescent="0.25">
      <c r="A4609" s="133" t="s">
        <v>8101</v>
      </c>
      <c r="B4609" s="134">
        <v>104405</v>
      </c>
      <c r="C4609" s="126" t="s">
        <v>1835</v>
      </c>
      <c r="D4609" s="134" t="s">
        <v>33</v>
      </c>
      <c r="E4609" s="135">
        <v>40.07</v>
      </c>
      <c r="F4609" s="136">
        <v>0</v>
      </c>
      <c r="G4609" s="135">
        <v>54.68</v>
      </c>
      <c r="H4609" s="136">
        <v>0</v>
      </c>
    </row>
    <row r="4610" spans="1:8" x14ac:dyDescent="0.25">
      <c r="A4610" s="133" t="s">
        <v>8101</v>
      </c>
      <c r="B4610" s="134">
        <v>95813</v>
      </c>
      <c r="C4610" s="126" t="s">
        <v>1807</v>
      </c>
      <c r="D4610" s="134" t="s">
        <v>33</v>
      </c>
      <c r="E4610" s="135">
        <v>14.92</v>
      </c>
      <c r="F4610" s="136">
        <v>0</v>
      </c>
      <c r="G4610" s="135">
        <v>18.14</v>
      </c>
      <c r="H4610" s="136">
        <v>0</v>
      </c>
    </row>
    <row r="4611" spans="1:8" x14ac:dyDescent="0.25">
      <c r="A4611" s="133" t="s">
        <v>8101</v>
      </c>
      <c r="B4611" s="134">
        <v>95814</v>
      </c>
      <c r="C4611" s="126" t="s">
        <v>1808</v>
      </c>
      <c r="D4611" s="134" t="s">
        <v>33</v>
      </c>
      <c r="E4611" s="135">
        <v>20.04</v>
      </c>
      <c r="F4611" s="136">
        <v>0</v>
      </c>
      <c r="G4611" s="135">
        <v>25.91</v>
      </c>
      <c r="H4611" s="136">
        <v>0</v>
      </c>
    </row>
    <row r="4612" spans="1:8" x14ac:dyDescent="0.25">
      <c r="A4612" s="133" t="s">
        <v>8101</v>
      </c>
      <c r="B4612" s="134">
        <v>95815</v>
      </c>
      <c r="C4612" s="126" t="s">
        <v>1809</v>
      </c>
      <c r="D4612" s="134" t="s">
        <v>33</v>
      </c>
      <c r="E4612" s="135">
        <v>30.18</v>
      </c>
      <c r="F4612" s="136">
        <v>0</v>
      </c>
      <c r="G4612" s="135">
        <v>39.86</v>
      </c>
      <c r="H4612" s="136">
        <v>0</v>
      </c>
    </row>
    <row r="4613" spans="1:8" x14ac:dyDescent="0.25">
      <c r="A4613" s="133" t="s">
        <v>8101</v>
      </c>
      <c r="B4613" s="134">
        <v>95816</v>
      </c>
      <c r="C4613" s="126" t="s">
        <v>1810</v>
      </c>
      <c r="D4613" s="134" t="s">
        <v>33</v>
      </c>
      <c r="E4613" s="135">
        <v>27.26</v>
      </c>
      <c r="F4613" s="136">
        <v>0</v>
      </c>
      <c r="G4613" s="135">
        <v>36.19</v>
      </c>
      <c r="H4613" s="136">
        <v>0</v>
      </c>
    </row>
    <row r="4614" spans="1:8" x14ac:dyDescent="0.25">
      <c r="A4614" s="133" t="s">
        <v>8101</v>
      </c>
      <c r="B4614" s="134">
        <v>95817</v>
      </c>
      <c r="C4614" s="126" t="s">
        <v>6088</v>
      </c>
      <c r="D4614" s="134" t="s">
        <v>33</v>
      </c>
      <c r="E4614" s="135">
        <v>33.32</v>
      </c>
      <c r="F4614" s="136">
        <v>0</v>
      </c>
      <c r="G4614" s="135">
        <v>45.55</v>
      </c>
      <c r="H4614" s="136">
        <v>0</v>
      </c>
    </row>
    <row r="4615" spans="1:8" x14ac:dyDescent="0.25">
      <c r="A4615" s="133" t="s">
        <v>8101</v>
      </c>
      <c r="B4615" s="134">
        <v>95818</v>
      </c>
      <c r="C4615" s="126" t="s">
        <v>1811</v>
      </c>
      <c r="D4615" s="134" t="s">
        <v>33</v>
      </c>
      <c r="E4615" s="135">
        <v>46.29</v>
      </c>
      <c r="F4615" s="136">
        <v>0</v>
      </c>
      <c r="G4615" s="135">
        <v>63.29</v>
      </c>
      <c r="H4615" s="136">
        <v>0</v>
      </c>
    </row>
    <row r="4616" spans="1:8" x14ac:dyDescent="0.25">
      <c r="A4616" s="133" t="s">
        <v>8101</v>
      </c>
      <c r="B4616" s="134">
        <v>104391</v>
      </c>
      <c r="C4616" s="126" t="s">
        <v>8113</v>
      </c>
      <c r="D4616" s="134" t="s">
        <v>33</v>
      </c>
      <c r="E4616" s="135">
        <v>0</v>
      </c>
      <c r="F4616" s="136"/>
      <c r="G4616" s="135">
        <v>0</v>
      </c>
      <c r="H4616" s="136"/>
    </row>
    <row r="4617" spans="1:8" x14ac:dyDescent="0.25">
      <c r="A4617" s="133" t="s">
        <v>8101</v>
      </c>
      <c r="B4617" s="134">
        <v>104392</v>
      </c>
      <c r="C4617" s="126" t="s">
        <v>8114</v>
      </c>
      <c r="D4617" s="134" t="s">
        <v>33</v>
      </c>
      <c r="E4617" s="135">
        <v>0</v>
      </c>
      <c r="F4617" s="136"/>
      <c r="G4617" s="135">
        <v>0</v>
      </c>
      <c r="H4617" s="136"/>
    </row>
    <row r="4618" spans="1:8" x14ac:dyDescent="0.25">
      <c r="A4618" s="133" t="s">
        <v>8101</v>
      </c>
      <c r="B4618" s="134">
        <v>104393</v>
      </c>
      <c r="C4618" s="126" t="s">
        <v>8115</v>
      </c>
      <c r="D4618" s="134" t="s">
        <v>33</v>
      </c>
      <c r="E4618" s="135">
        <v>0</v>
      </c>
      <c r="F4618" s="136"/>
      <c r="G4618" s="135">
        <v>0</v>
      </c>
      <c r="H4618" s="136"/>
    </row>
    <row r="4619" spans="1:8" x14ac:dyDescent="0.25">
      <c r="A4619" s="133" t="s">
        <v>8101</v>
      </c>
      <c r="B4619" s="134">
        <v>104394</v>
      </c>
      <c r="C4619" s="126" t="s">
        <v>8116</v>
      </c>
      <c r="D4619" s="134" t="s">
        <v>33</v>
      </c>
      <c r="E4619" s="135">
        <v>0</v>
      </c>
      <c r="F4619" s="136"/>
      <c r="G4619" s="135">
        <v>0</v>
      </c>
      <c r="H4619" s="136"/>
    </row>
    <row r="4620" spans="1:8" x14ac:dyDescent="0.25">
      <c r="A4620" s="133" t="s">
        <v>8101</v>
      </c>
      <c r="B4620" s="134">
        <v>95761</v>
      </c>
      <c r="C4620" s="126" t="s">
        <v>8117</v>
      </c>
      <c r="D4620" s="134" t="s">
        <v>33</v>
      </c>
      <c r="E4620" s="135">
        <v>0</v>
      </c>
      <c r="F4620" s="136"/>
      <c r="G4620" s="135">
        <v>0</v>
      </c>
      <c r="H4620" s="136"/>
    </row>
    <row r="4621" spans="1:8" x14ac:dyDescent="0.25">
      <c r="A4621" s="133" t="s">
        <v>8101</v>
      </c>
      <c r="B4621" s="134">
        <v>95763</v>
      </c>
      <c r="C4621" s="126" t="s">
        <v>8118</v>
      </c>
      <c r="D4621" s="134" t="s">
        <v>33</v>
      </c>
      <c r="E4621" s="135">
        <v>0</v>
      </c>
      <c r="F4621" s="136"/>
      <c r="G4621" s="135">
        <v>0</v>
      </c>
      <c r="H4621" s="136"/>
    </row>
    <row r="4622" spans="1:8" x14ac:dyDescent="0.25">
      <c r="A4622" s="133" t="s">
        <v>8101</v>
      </c>
      <c r="B4622" s="134">
        <v>95765</v>
      </c>
      <c r="C4622" s="126" t="s">
        <v>8119</v>
      </c>
      <c r="D4622" s="134" t="s">
        <v>33</v>
      </c>
      <c r="E4622" s="135">
        <v>0</v>
      </c>
      <c r="F4622" s="136"/>
      <c r="G4622" s="135">
        <v>0</v>
      </c>
      <c r="H4622" s="136"/>
    </row>
    <row r="4623" spans="1:8" x14ac:dyDescent="0.25">
      <c r="A4623" s="133" t="s">
        <v>8101</v>
      </c>
      <c r="B4623" s="134">
        <v>95767</v>
      </c>
      <c r="C4623" s="126" t="s">
        <v>8120</v>
      </c>
      <c r="D4623" s="134" t="s">
        <v>33</v>
      </c>
      <c r="E4623" s="135">
        <v>0</v>
      </c>
      <c r="F4623" s="136"/>
      <c r="G4623" s="135">
        <v>0</v>
      </c>
      <c r="H4623" s="136"/>
    </row>
    <row r="4624" spans="1:8" x14ac:dyDescent="0.25">
      <c r="A4624" s="133" t="s">
        <v>8101</v>
      </c>
      <c r="B4624" s="134">
        <v>95762</v>
      </c>
      <c r="C4624" s="126" t="s">
        <v>8121</v>
      </c>
      <c r="D4624" s="134" t="s">
        <v>33</v>
      </c>
      <c r="E4624" s="135">
        <v>0</v>
      </c>
      <c r="F4624" s="136"/>
      <c r="G4624" s="135">
        <v>0</v>
      </c>
      <c r="H4624" s="136"/>
    </row>
    <row r="4625" spans="1:8" x14ac:dyDescent="0.25">
      <c r="A4625" s="133" t="s">
        <v>8101</v>
      </c>
      <c r="B4625" s="134">
        <v>95764</v>
      </c>
      <c r="C4625" s="126" t="s">
        <v>8122</v>
      </c>
      <c r="D4625" s="134" t="s">
        <v>33</v>
      </c>
      <c r="E4625" s="135">
        <v>0</v>
      </c>
      <c r="F4625" s="136"/>
      <c r="G4625" s="135">
        <v>0</v>
      </c>
      <c r="H4625" s="136"/>
    </row>
    <row r="4626" spans="1:8" x14ac:dyDescent="0.25">
      <c r="A4626" s="133" t="s">
        <v>8101</v>
      </c>
      <c r="B4626" s="134">
        <v>95766</v>
      </c>
      <c r="C4626" s="126" t="s">
        <v>8123</v>
      </c>
      <c r="D4626" s="134" t="s">
        <v>33</v>
      </c>
      <c r="E4626" s="135">
        <v>0</v>
      </c>
      <c r="F4626" s="136"/>
      <c r="G4626" s="135">
        <v>0</v>
      </c>
      <c r="H4626" s="136"/>
    </row>
    <row r="4627" spans="1:8" x14ac:dyDescent="0.25">
      <c r="A4627" s="133" t="s">
        <v>8101</v>
      </c>
      <c r="B4627" s="134">
        <v>95768</v>
      </c>
      <c r="C4627" s="126" t="s">
        <v>8124</v>
      </c>
      <c r="D4627" s="134" t="s">
        <v>33</v>
      </c>
      <c r="E4627" s="135">
        <v>0</v>
      </c>
      <c r="F4627" s="136"/>
      <c r="G4627" s="135">
        <v>0</v>
      </c>
      <c r="H4627" s="136"/>
    </row>
    <row r="4628" spans="1:8" x14ac:dyDescent="0.25">
      <c r="A4628" s="133" t="s">
        <v>8101</v>
      </c>
      <c r="B4628" s="134">
        <v>95739</v>
      </c>
      <c r="C4628" s="126" t="s">
        <v>8125</v>
      </c>
      <c r="D4628" s="134" t="s">
        <v>33</v>
      </c>
      <c r="E4628" s="135">
        <v>0</v>
      </c>
      <c r="F4628" s="136"/>
      <c r="G4628" s="135">
        <v>0</v>
      </c>
      <c r="H4628" s="136"/>
    </row>
    <row r="4629" spans="1:8" x14ac:dyDescent="0.25">
      <c r="A4629" s="133" t="s">
        <v>8101</v>
      </c>
      <c r="B4629" s="134">
        <v>95740</v>
      </c>
      <c r="C4629" s="126" t="s">
        <v>8126</v>
      </c>
      <c r="D4629" s="134" t="s">
        <v>33</v>
      </c>
      <c r="E4629" s="135">
        <v>0</v>
      </c>
      <c r="F4629" s="136"/>
      <c r="G4629" s="135">
        <v>0</v>
      </c>
      <c r="H4629" s="136"/>
    </row>
    <row r="4630" spans="1:8" x14ac:dyDescent="0.25">
      <c r="A4630" s="133" t="s">
        <v>8101</v>
      </c>
      <c r="B4630" s="134">
        <v>95741</v>
      </c>
      <c r="C4630" s="126" t="s">
        <v>8127</v>
      </c>
      <c r="D4630" s="134" t="s">
        <v>33</v>
      </c>
      <c r="E4630" s="135">
        <v>0</v>
      </c>
      <c r="F4630" s="136"/>
      <c r="G4630" s="135">
        <v>0</v>
      </c>
      <c r="H4630" s="136"/>
    </row>
    <row r="4631" spans="1:8" x14ac:dyDescent="0.25">
      <c r="A4631" s="133" t="s">
        <v>8101</v>
      </c>
      <c r="B4631" s="134">
        <v>104409</v>
      </c>
      <c r="C4631" s="126" t="s">
        <v>8128</v>
      </c>
      <c r="D4631" s="134" t="s">
        <v>22</v>
      </c>
      <c r="E4631" s="135">
        <v>0</v>
      </c>
      <c r="F4631" s="136"/>
      <c r="G4631" s="135">
        <v>0</v>
      </c>
      <c r="H4631" s="136"/>
    </row>
    <row r="4632" spans="1:8" x14ac:dyDescent="0.25">
      <c r="A4632" s="133" t="s">
        <v>8101</v>
      </c>
      <c r="B4632" s="134">
        <v>104408</v>
      </c>
      <c r="C4632" s="126" t="s">
        <v>8129</v>
      </c>
      <c r="D4632" s="134" t="s">
        <v>22</v>
      </c>
      <c r="E4632" s="135">
        <v>0</v>
      </c>
      <c r="F4632" s="136"/>
      <c r="G4632" s="135">
        <v>0</v>
      </c>
      <c r="H4632" s="136"/>
    </row>
    <row r="4633" spans="1:8" x14ac:dyDescent="0.25">
      <c r="A4633" s="133" t="s">
        <v>8101</v>
      </c>
      <c r="B4633" s="134">
        <v>104407</v>
      </c>
      <c r="C4633" s="126" t="s">
        <v>8130</v>
      </c>
      <c r="D4633" s="134" t="s">
        <v>22</v>
      </c>
      <c r="E4633" s="135">
        <v>0</v>
      </c>
      <c r="F4633" s="136"/>
      <c r="G4633" s="135">
        <v>0</v>
      </c>
      <c r="H4633" s="136"/>
    </row>
    <row r="4634" spans="1:8" x14ac:dyDescent="0.25">
      <c r="A4634" s="133" t="s">
        <v>8101</v>
      </c>
      <c r="B4634" s="134">
        <v>104406</v>
      </c>
      <c r="C4634" s="126" t="s">
        <v>8131</v>
      </c>
      <c r="D4634" s="134" t="s">
        <v>22</v>
      </c>
      <c r="E4634" s="135">
        <v>0</v>
      </c>
      <c r="F4634" s="136"/>
      <c r="G4634" s="135">
        <v>0</v>
      </c>
      <c r="H4634" s="136"/>
    </row>
    <row r="4635" spans="1:8" x14ac:dyDescent="0.25">
      <c r="A4635" s="133" t="s">
        <v>8101</v>
      </c>
      <c r="B4635" s="134">
        <v>95726</v>
      </c>
      <c r="C4635" s="126" t="s">
        <v>8132</v>
      </c>
      <c r="D4635" s="134" t="s">
        <v>22</v>
      </c>
      <c r="E4635" s="135">
        <v>17.079999999999998</v>
      </c>
      <c r="F4635" s="136">
        <v>0</v>
      </c>
      <c r="G4635" s="135">
        <v>20.2</v>
      </c>
      <c r="H4635" s="136">
        <v>0</v>
      </c>
    </row>
    <row r="4636" spans="1:8" x14ac:dyDescent="0.25">
      <c r="A4636" s="133" t="s">
        <v>8101</v>
      </c>
      <c r="B4636" s="134">
        <v>95727</v>
      </c>
      <c r="C4636" s="126" t="s">
        <v>8133</v>
      </c>
      <c r="D4636" s="134" t="s">
        <v>22</v>
      </c>
      <c r="E4636" s="135">
        <v>20.71</v>
      </c>
      <c r="F4636" s="136">
        <v>0</v>
      </c>
      <c r="G4636" s="135">
        <v>25.26</v>
      </c>
      <c r="H4636" s="136">
        <v>0</v>
      </c>
    </row>
    <row r="4637" spans="1:8" x14ac:dyDescent="0.25">
      <c r="A4637" s="133" t="s">
        <v>8101</v>
      </c>
      <c r="B4637" s="134">
        <v>95728</v>
      </c>
      <c r="C4637" s="126" t="s">
        <v>8134</v>
      </c>
      <c r="D4637" s="134" t="s">
        <v>22</v>
      </c>
      <c r="E4637" s="135">
        <v>26.65</v>
      </c>
      <c r="F4637" s="136">
        <v>0</v>
      </c>
      <c r="G4637" s="135">
        <v>33</v>
      </c>
      <c r="H4637" s="136">
        <v>0</v>
      </c>
    </row>
    <row r="4638" spans="1:8" x14ac:dyDescent="0.25">
      <c r="A4638" s="133" t="s">
        <v>8101</v>
      </c>
      <c r="B4638" s="134">
        <v>104452</v>
      </c>
      <c r="C4638" s="126" t="s">
        <v>8135</v>
      </c>
      <c r="D4638" s="134" t="s">
        <v>33</v>
      </c>
      <c r="E4638" s="135">
        <v>0</v>
      </c>
      <c r="F4638" s="136"/>
      <c r="G4638" s="135">
        <v>0</v>
      </c>
      <c r="H4638" s="136"/>
    </row>
    <row r="4639" spans="1:8" x14ac:dyDescent="0.25">
      <c r="A4639" s="133" t="s">
        <v>8101</v>
      </c>
      <c r="B4639" s="134">
        <v>104448</v>
      </c>
      <c r="C4639" s="126" t="s">
        <v>8136</v>
      </c>
      <c r="D4639" s="134" t="s">
        <v>33</v>
      </c>
      <c r="E4639" s="135">
        <v>0</v>
      </c>
      <c r="F4639" s="136"/>
      <c r="G4639" s="135">
        <v>0</v>
      </c>
      <c r="H4639" s="136"/>
    </row>
    <row r="4640" spans="1:8" x14ac:dyDescent="0.25">
      <c r="A4640" s="133" t="s">
        <v>8101</v>
      </c>
      <c r="B4640" s="134">
        <v>104449</v>
      </c>
      <c r="C4640" s="126" t="s">
        <v>8137</v>
      </c>
      <c r="D4640" s="134" t="s">
        <v>33</v>
      </c>
      <c r="E4640" s="135">
        <v>0</v>
      </c>
      <c r="F4640" s="136"/>
      <c r="G4640" s="135">
        <v>0</v>
      </c>
      <c r="H4640" s="136"/>
    </row>
    <row r="4641" spans="1:8" x14ac:dyDescent="0.25">
      <c r="A4641" s="133" t="s">
        <v>8101</v>
      </c>
      <c r="B4641" s="134">
        <v>104450</v>
      </c>
      <c r="C4641" s="126" t="s">
        <v>8138</v>
      </c>
      <c r="D4641" s="134" t="s">
        <v>33</v>
      </c>
      <c r="E4641" s="135">
        <v>0</v>
      </c>
      <c r="F4641" s="136"/>
      <c r="G4641" s="135">
        <v>0</v>
      </c>
      <c r="H4641" s="136"/>
    </row>
    <row r="4642" spans="1:8" x14ac:dyDescent="0.25">
      <c r="A4642" s="133" t="s">
        <v>8101</v>
      </c>
      <c r="B4642" s="134">
        <v>104445</v>
      </c>
      <c r="C4642" s="126" t="s">
        <v>8139</v>
      </c>
      <c r="D4642" s="134" t="s">
        <v>33</v>
      </c>
      <c r="E4642" s="135">
        <v>0</v>
      </c>
      <c r="F4642" s="136"/>
      <c r="G4642" s="135">
        <v>0</v>
      </c>
      <c r="H4642" s="136"/>
    </row>
    <row r="4643" spans="1:8" x14ac:dyDescent="0.25">
      <c r="A4643" s="133" t="s">
        <v>8101</v>
      </c>
      <c r="B4643" s="134">
        <v>104446</v>
      </c>
      <c r="C4643" s="126" t="s">
        <v>8140</v>
      </c>
      <c r="D4643" s="134" t="s">
        <v>33</v>
      </c>
      <c r="E4643" s="135">
        <v>0</v>
      </c>
      <c r="F4643" s="136"/>
      <c r="G4643" s="135">
        <v>0</v>
      </c>
      <c r="H4643" s="136"/>
    </row>
    <row r="4644" spans="1:8" x14ac:dyDescent="0.25">
      <c r="A4644" s="133" t="s">
        <v>8101</v>
      </c>
      <c r="B4644" s="134">
        <v>104447</v>
      </c>
      <c r="C4644" s="126" t="s">
        <v>8141</v>
      </c>
      <c r="D4644" s="134" t="s">
        <v>33</v>
      </c>
      <c r="E4644" s="135">
        <v>0</v>
      </c>
      <c r="F4644" s="136"/>
      <c r="G4644" s="135">
        <v>0</v>
      </c>
      <c r="H4644" s="136"/>
    </row>
    <row r="4645" spans="1:8" x14ac:dyDescent="0.25">
      <c r="A4645" s="133" t="s">
        <v>8142</v>
      </c>
      <c r="B4645" s="134">
        <v>101884</v>
      </c>
      <c r="C4645" s="126" t="s">
        <v>14852</v>
      </c>
      <c r="D4645" s="134" t="s">
        <v>22</v>
      </c>
      <c r="E4645" s="135">
        <v>11.01</v>
      </c>
      <c r="F4645" s="136">
        <v>0</v>
      </c>
      <c r="G4645" s="135">
        <v>11.41</v>
      </c>
      <c r="H4645" s="136">
        <v>0</v>
      </c>
    </row>
    <row r="4646" spans="1:8" x14ac:dyDescent="0.25">
      <c r="A4646" s="133" t="s">
        <v>8142</v>
      </c>
      <c r="B4646" s="134">
        <v>101886</v>
      </c>
      <c r="C4646" s="126" t="s">
        <v>14853</v>
      </c>
      <c r="D4646" s="134" t="s">
        <v>22</v>
      </c>
      <c r="E4646" s="135">
        <v>15.8</v>
      </c>
      <c r="F4646" s="136">
        <v>0</v>
      </c>
      <c r="G4646" s="135">
        <v>16.38</v>
      </c>
      <c r="H4646" s="136">
        <v>0</v>
      </c>
    </row>
    <row r="4647" spans="1:8" x14ac:dyDescent="0.25">
      <c r="A4647" s="133" t="s">
        <v>8142</v>
      </c>
      <c r="B4647" s="134">
        <v>101888</v>
      </c>
      <c r="C4647" s="126" t="s">
        <v>14854</v>
      </c>
      <c r="D4647" s="134" t="s">
        <v>22</v>
      </c>
      <c r="E4647" s="135">
        <v>25.23</v>
      </c>
      <c r="F4647" s="136">
        <v>0</v>
      </c>
      <c r="G4647" s="135">
        <v>26.37</v>
      </c>
      <c r="H4647" s="136">
        <v>0</v>
      </c>
    </row>
    <row r="4648" spans="1:8" x14ac:dyDescent="0.25">
      <c r="A4648" s="133" t="s">
        <v>8142</v>
      </c>
      <c r="B4648" s="134">
        <v>101938</v>
      </c>
      <c r="C4648" s="126" t="s">
        <v>14855</v>
      </c>
      <c r="D4648" s="134" t="s">
        <v>33</v>
      </c>
      <c r="E4648" s="135">
        <v>139.36000000000001</v>
      </c>
      <c r="F4648" s="136">
        <v>0</v>
      </c>
      <c r="G4648" s="135">
        <v>168.19</v>
      </c>
      <c r="H4648" s="136">
        <v>0</v>
      </c>
    </row>
    <row r="4649" spans="1:8" x14ac:dyDescent="0.25">
      <c r="A4649" s="133" t="s">
        <v>8142</v>
      </c>
      <c r="B4649" s="134">
        <v>101904</v>
      </c>
      <c r="C4649" s="126" t="s">
        <v>14856</v>
      </c>
      <c r="D4649" s="134" t="s">
        <v>33</v>
      </c>
      <c r="E4649" s="135">
        <v>1966.93</v>
      </c>
      <c r="F4649" s="136">
        <v>0</v>
      </c>
      <c r="G4649" s="135">
        <v>1556.25</v>
      </c>
      <c r="H4649" s="136">
        <v>0</v>
      </c>
    </row>
    <row r="4650" spans="1:8" x14ac:dyDescent="0.25">
      <c r="A4650" s="133" t="s">
        <v>8142</v>
      </c>
      <c r="B4650" s="134">
        <v>101901</v>
      </c>
      <c r="C4650" s="126" t="s">
        <v>14857</v>
      </c>
      <c r="D4650" s="134" t="s">
        <v>33</v>
      </c>
      <c r="E4650" s="135">
        <v>204.43</v>
      </c>
      <c r="F4650" s="136">
        <v>0</v>
      </c>
      <c r="G4650" s="135">
        <v>163.13999999999999</v>
      </c>
      <c r="H4650" s="136">
        <v>0</v>
      </c>
    </row>
    <row r="4651" spans="1:8" x14ac:dyDescent="0.25">
      <c r="A4651" s="133" t="s">
        <v>8142</v>
      </c>
      <c r="B4651" s="134">
        <v>101902</v>
      </c>
      <c r="C4651" s="126" t="s">
        <v>14858</v>
      </c>
      <c r="D4651" s="134" t="s">
        <v>33</v>
      </c>
      <c r="E4651" s="135">
        <v>251.47</v>
      </c>
      <c r="F4651" s="136">
        <v>0</v>
      </c>
      <c r="G4651" s="135">
        <v>201.1</v>
      </c>
      <c r="H4651" s="136">
        <v>0</v>
      </c>
    </row>
    <row r="4652" spans="1:8" x14ac:dyDescent="0.25">
      <c r="A4652" s="133" t="s">
        <v>8142</v>
      </c>
      <c r="B4652" s="134">
        <v>101903</v>
      </c>
      <c r="C4652" s="126" t="s">
        <v>14859</v>
      </c>
      <c r="D4652" s="134" t="s">
        <v>33</v>
      </c>
      <c r="E4652" s="135">
        <v>524.25</v>
      </c>
      <c r="F4652" s="136">
        <v>0</v>
      </c>
      <c r="G4652" s="135">
        <v>417.74</v>
      </c>
      <c r="H4652" s="136">
        <v>0</v>
      </c>
    </row>
    <row r="4653" spans="1:8" x14ac:dyDescent="0.25">
      <c r="A4653" s="133" t="s">
        <v>8142</v>
      </c>
      <c r="B4653" s="134">
        <v>97414</v>
      </c>
      <c r="C4653" s="126" t="s">
        <v>14860</v>
      </c>
      <c r="D4653" s="134" t="s">
        <v>33</v>
      </c>
      <c r="E4653" s="135">
        <v>0</v>
      </c>
      <c r="F4653" s="136"/>
      <c r="G4653" s="135">
        <v>0</v>
      </c>
      <c r="H4653" s="136"/>
    </row>
    <row r="4654" spans="1:8" x14ac:dyDescent="0.25">
      <c r="A4654" s="133" t="s">
        <v>8142</v>
      </c>
      <c r="B4654" s="134">
        <v>97415</v>
      </c>
      <c r="C4654" s="126" t="s">
        <v>14861</v>
      </c>
      <c r="D4654" s="134" t="s">
        <v>33</v>
      </c>
      <c r="E4654" s="135">
        <v>0</v>
      </c>
      <c r="F4654" s="136"/>
      <c r="G4654" s="135">
        <v>0</v>
      </c>
      <c r="H4654" s="136"/>
    </row>
    <row r="4655" spans="1:8" x14ac:dyDescent="0.25">
      <c r="A4655" s="133" t="s">
        <v>8142</v>
      </c>
      <c r="B4655" s="134">
        <v>97416</v>
      </c>
      <c r="C4655" s="126" t="s">
        <v>14862</v>
      </c>
      <c r="D4655" s="134" t="s">
        <v>33</v>
      </c>
      <c r="E4655" s="135">
        <v>0</v>
      </c>
      <c r="F4655" s="136"/>
      <c r="G4655" s="135">
        <v>0</v>
      </c>
      <c r="H4655" s="136"/>
    </row>
    <row r="4656" spans="1:8" x14ac:dyDescent="0.25">
      <c r="A4656" s="133" t="s">
        <v>8142</v>
      </c>
      <c r="B4656" s="134">
        <v>97417</v>
      </c>
      <c r="C4656" s="126" t="s">
        <v>14863</v>
      </c>
      <c r="D4656" s="134" t="s">
        <v>33</v>
      </c>
      <c r="E4656" s="135">
        <v>0</v>
      </c>
      <c r="F4656" s="136"/>
      <c r="G4656" s="135">
        <v>0</v>
      </c>
      <c r="H4656" s="136"/>
    </row>
    <row r="4657" spans="1:8" x14ac:dyDescent="0.25">
      <c r="A4657" s="133" t="s">
        <v>8142</v>
      </c>
      <c r="B4657" s="134">
        <v>97418</v>
      </c>
      <c r="C4657" s="126" t="s">
        <v>14864</v>
      </c>
      <c r="D4657" s="134" t="s">
        <v>33</v>
      </c>
      <c r="E4657" s="135">
        <v>0</v>
      </c>
      <c r="F4657" s="136"/>
      <c r="G4657" s="135">
        <v>0</v>
      </c>
      <c r="H4657" s="136"/>
    </row>
    <row r="4658" spans="1:8" x14ac:dyDescent="0.25">
      <c r="A4658" s="133" t="s">
        <v>8142</v>
      </c>
      <c r="B4658" s="134">
        <v>97409</v>
      </c>
      <c r="C4658" s="126" t="s">
        <v>14865</v>
      </c>
      <c r="D4658" s="134" t="s">
        <v>33</v>
      </c>
      <c r="E4658" s="135">
        <v>0</v>
      </c>
      <c r="F4658" s="136"/>
      <c r="G4658" s="135">
        <v>0</v>
      </c>
      <c r="H4658" s="136"/>
    </row>
    <row r="4659" spans="1:8" x14ac:dyDescent="0.25">
      <c r="A4659" s="133" t="s">
        <v>8142</v>
      </c>
      <c r="B4659" s="134">
        <v>97410</v>
      </c>
      <c r="C4659" s="126" t="s">
        <v>14866</v>
      </c>
      <c r="D4659" s="134" t="s">
        <v>33</v>
      </c>
      <c r="E4659" s="135">
        <v>0</v>
      </c>
      <c r="F4659" s="136"/>
      <c r="G4659" s="135">
        <v>0</v>
      </c>
      <c r="H4659" s="136"/>
    </row>
    <row r="4660" spans="1:8" x14ac:dyDescent="0.25">
      <c r="A4660" s="133" t="s">
        <v>8142</v>
      </c>
      <c r="B4660" s="134">
        <v>97411</v>
      </c>
      <c r="C4660" s="126" t="s">
        <v>14867</v>
      </c>
      <c r="D4660" s="134" t="s">
        <v>33</v>
      </c>
      <c r="E4660" s="135">
        <v>0</v>
      </c>
      <c r="F4660" s="136"/>
      <c r="G4660" s="135">
        <v>0</v>
      </c>
      <c r="H4660" s="136"/>
    </row>
    <row r="4661" spans="1:8" x14ac:dyDescent="0.25">
      <c r="A4661" s="133" t="s">
        <v>8142</v>
      </c>
      <c r="B4661" s="134">
        <v>97412</v>
      </c>
      <c r="C4661" s="126" t="s">
        <v>14868</v>
      </c>
      <c r="D4661" s="134" t="s">
        <v>33</v>
      </c>
      <c r="E4661" s="135">
        <v>0</v>
      </c>
      <c r="F4661" s="136"/>
      <c r="G4661" s="135">
        <v>0</v>
      </c>
      <c r="H4661" s="136"/>
    </row>
    <row r="4662" spans="1:8" x14ac:dyDescent="0.25">
      <c r="A4662" s="133" t="s">
        <v>8142</v>
      </c>
      <c r="B4662" s="134">
        <v>97413</v>
      </c>
      <c r="C4662" s="126" t="s">
        <v>14869</v>
      </c>
      <c r="D4662" s="134" t="s">
        <v>33</v>
      </c>
      <c r="E4662" s="135">
        <v>0</v>
      </c>
      <c r="F4662" s="136"/>
      <c r="G4662" s="135">
        <v>0</v>
      </c>
      <c r="H4662" s="136"/>
    </row>
    <row r="4663" spans="1:8" x14ac:dyDescent="0.25">
      <c r="A4663" s="133" t="s">
        <v>8142</v>
      </c>
      <c r="B4663" s="134">
        <v>101900</v>
      </c>
      <c r="C4663" s="126" t="s">
        <v>14870</v>
      </c>
      <c r="D4663" s="134" t="s">
        <v>33</v>
      </c>
      <c r="E4663" s="135">
        <v>4609.26</v>
      </c>
      <c r="F4663" s="136">
        <v>0</v>
      </c>
      <c r="G4663" s="135">
        <v>4147.99</v>
      </c>
      <c r="H4663" s="136">
        <v>0</v>
      </c>
    </row>
    <row r="4664" spans="1:8" x14ac:dyDescent="0.25">
      <c r="A4664" s="133" t="s">
        <v>8142</v>
      </c>
      <c r="B4664" s="134">
        <v>106030</v>
      </c>
      <c r="C4664" s="126" t="s">
        <v>14871</v>
      </c>
      <c r="D4664" s="134" t="s">
        <v>33</v>
      </c>
      <c r="E4664" s="135">
        <v>175.76</v>
      </c>
      <c r="F4664" s="136">
        <v>0</v>
      </c>
      <c r="G4664" s="135">
        <v>167.95</v>
      </c>
      <c r="H4664" s="136">
        <v>0</v>
      </c>
    </row>
    <row r="4665" spans="1:8" x14ac:dyDescent="0.25">
      <c r="A4665" s="133" t="s">
        <v>8142</v>
      </c>
      <c r="B4665" s="134">
        <v>93660</v>
      </c>
      <c r="C4665" s="126" t="s">
        <v>14872</v>
      </c>
      <c r="D4665" s="134" t="s">
        <v>33</v>
      </c>
      <c r="E4665" s="135">
        <v>58.3</v>
      </c>
      <c r="F4665" s="136">
        <v>0</v>
      </c>
      <c r="G4665" s="135">
        <v>54.2</v>
      </c>
      <c r="H4665" s="136">
        <v>0</v>
      </c>
    </row>
    <row r="4666" spans="1:8" x14ac:dyDescent="0.25">
      <c r="A4666" s="133" t="s">
        <v>8142</v>
      </c>
      <c r="B4666" s="134">
        <v>93661</v>
      </c>
      <c r="C4666" s="126" t="s">
        <v>14873</v>
      </c>
      <c r="D4666" s="134" t="s">
        <v>33</v>
      </c>
      <c r="E4666" s="135">
        <v>58.3</v>
      </c>
      <c r="F4666" s="136">
        <v>0</v>
      </c>
      <c r="G4666" s="135">
        <v>54.2</v>
      </c>
      <c r="H4666" s="136">
        <v>0</v>
      </c>
    </row>
    <row r="4667" spans="1:8" x14ac:dyDescent="0.25">
      <c r="A4667" s="133" t="s">
        <v>8142</v>
      </c>
      <c r="B4667" s="134">
        <v>93662</v>
      </c>
      <c r="C4667" s="126" t="s">
        <v>14874</v>
      </c>
      <c r="D4667" s="134" t="s">
        <v>33</v>
      </c>
      <c r="E4667" s="135">
        <v>60.2</v>
      </c>
      <c r="F4667" s="136">
        <v>0</v>
      </c>
      <c r="G4667" s="135">
        <v>56.61</v>
      </c>
      <c r="H4667" s="136">
        <v>0</v>
      </c>
    </row>
    <row r="4668" spans="1:8" x14ac:dyDescent="0.25">
      <c r="A4668" s="133" t="s">
        <v>8142</v>
      </c>
      <c r="B4668" s="134">
        <v>93663</v>
      </c>
      <c r="C4668" s="126" t="s">
        <v>14875</v>
      </c>
      <c r="D4668" s="134" t="s">
        <v>33</v>
      </c>
      <c r="E4668" s="135">
        <v>61.96</v>
      </c>
      <c r="F4668" s="136">
        <v>0</v>
      </c>
      <c r="G4668" s="135">
        <v>59.29</v>
      </c>
      <c r="H4668" s="136">
        <v>0</v>
      </c>
    </row>
    <row r="4669" spans="1:8" x14ac:dyDescent="0.25">
      <c r="A4669" s="133" t="s">
        <v>8142</v>
      </c>
      <c r="B4669" s="134">
        <v>93664</v>
      </c>
      <c r="C4669" s="126" t="s">
        <v>14876</v>
      </c>
      <c r="D4669" s="134" t="s">
        <v>33</v>
      </c>
      <c r="E4669" s="135">
        <v>64.91</v>
      </c>
      <c r="F4669" s="136">
        <v>0</v>
      </c>
      <c r="G4669" s="135">
        <v>63.37</v>
      </c>
      <c r="H4669" s="136">
        <v>0</v>
      </c>
    </row>
    <row r="4670" spans="1:8" x14ac:dyDescent="0.25">
      <c r="A4670" s="133" t="s">
        <v>8142</v>
      </c>
      <c r="B4670" s="134">
        <v>93665</v>
      </c>
      <c r="C4670" s="126" t="s">
        <v>14877</v>
      </c>
      <c r="D4670" s="134" t="s">
        <v>33</v>
      </c>
      <c r="E4670" s="135">
        <v>68.58</v>
      </c>
      <c r="F4670" s="136">
        <v>0</v>
      </c>
      <c r="G4670" s="135">
        <v>69.209999999999994</v>
      </c>
      <c r="H4670" s="136">
        <v>0</v>
      </c>
    </row>
    <row r="4671" spans="1:8" x14ac:dyDescent="0.25">
      <c r="A4671" s="133" t="s">
        <v>8142</v>
      </c>
      <c r="B4671" s="134">
        <v>93666</v>
      </c>
      <c r="C4671" s="126" t="s">
        <v>14878</v>
      </c>
      <c r="D4671" s="134" t="s">
        <v>33</v>
      </c>
      <c r="E4671" s="135">
        <v>74.41</v>
      </c>
      <c r="F4671" s="136">
        <v>0</v>
      </c>
      <c r="G4671" s="135">
        <v>77.59</v>
      </c>
      <c r="H4671" s="136">
        <v>0</v>
      </c>
    </row>
    <row r="4672" spans="1:8" x14ac:dyDescent="0.25">
      <c r="A4672" s="133" t="s">
        <v>8142</v>
      </c>
      <c r="B4672" s="134">
        <v>93674</v>
      </c>
      <c r="C4672" s="126" t="s">
        <v>14879</v>
      </c>
      <c r="D4672" s="134" t="s">
        <v>33</v>
      </c>
      <c r="E4672" s="135">
        <v>150.09</v>
      </c>
      <c r="F4672" s="136">
        <v>0</v>
      </c>
      <c r="G4672" s="135">
        <v>137.88</v>
      </c>
      <c r="H4672" s="136">
        <v>0</v>
      </c>
    </row>
    <row r="4673" spans="1:8" x14ac:dyDescent="0.25">
      <c r="A4673" s="133" t="s">
        <v>8142</v>
      </c>
      <c r="B4673" s="134">
        <v>93675</v>
      </c>
      <c r="C4673" s="126" t="s">
        <v>14880</v>
      </c>
      <c r="D4673" s="134" t="s">
        <v>33</v>
      </c>
      <c r="E4673" s="135">
        <v>160.01</v>
      </c>
      <c r="F4673" s="136">
        <v>0</v>
      </c>
      <c r="G4673" s="135">
        <v>150.72999999999999</v>
      </c>
      <c r="H4673" s="136">
        <v>0</v>
      </c>
    </row>
    <row r="4674" spans="1:8" x14ac:dyDescent="0.25">
      <c r="A4674" s="133" t="s">
        <v>8142</v>
      </c>
      <c r="B4674" s="134">
        <v>101892</v>
      </c>
      <c r="C4674" s="126" t="s">
        <v>14881</v>
      </c>
      <c r="D4674" s="134" t="s">
        <v>33</v>
      </c>
      <c r="E4674" s="135">
        <v>73.25</v>
      </c>
      <c r="F4674" s="136">
        <v>0</v>
      </c>
      <c r="G4674" s="135">
        <v>69.36</v>
      </c>
      <c r="H4674" s="136">
        <v>0</v>
      </c>
    </row>
    <row r="4675" spans="1:8" x14ac:dyDescent="0.25">
      <c r="A4675" s="133" t="s">
        <v>8142</v>
      </c>
      <c r="B4675" s="134">
        <v>93653</v>
      </c>
      <c r="C4675" s="126" t="s">
        <v>14882</v>
      </c>
      <c r="D4675" s="134" t="s">
        <v>33</v>
      </c>
      <c r="E4675" s="135">
        <v>12.13</v>
      </c>
      <c r="F4675" s="136">
        <v>0</v>
      </c>
      <c r="G4675" s="135">
        <v>11.92</v>
      </c>
      <c r="H4675" s="136">
        <v>0</v>
      </c>
    </row>
    <row r="4676" spans="1:8" x14ac:dyDescent="0.25">
      <c r="A4676" s="133" t="s">
        <v>8142</v>
      </c>
      <c r="B4676" s="134">
        <v>93654</v>
      </c>
      <c r="C4676" s="126" t="s">
        <v>14883</v>
      </c>
      <c r="D4676" s="134" t="s">
        <v>33</v>
      </c>
      <c r="E4676" s="135">
        <v>12.13</v>
      </c>
      <c r="F4676" s="136">
        <v>0</v>
      </c>
      <c r="G4676" s="135">
        <v>11.92</v>
      </c>
      <c r="H4676" s="136">
        <v>0</v>
      </c>
    </row>
    <row r="4677" spans="1:8" x14ac:dyDescent="0.25">
      <c r="A4677" s="133" t="s">
        <v>8142</v>
      </c>
      <c r="B4677" s="134">
        <v>93655</v>
      </c>
      <c r="C4677" s="126" t="s">
        <v>14884</v>
      </c>
      <c r="D4677" s="134" t="s">
        <v>33</v>
      </c>
      <c r="E4677" s="135">
        <v>13.08</v>
      </c>
      <c r="F4677" s="136">
        <v>0</v>
      </c>
      <c r="G4677" s="135">
        <v>13.14</v>
      </c>
      <c r="H4677" s="136">
        <v>0</v>
      </c>
    </row>
    <row r="4678" spans="1:8" x14ac:dyDescent="0.25">
      <c r="A4678" s="133" t="s">
        <v>8142</v>
      </c>
      <c r="B4678" s="134">
        <v>93656</v>
      </c>
      <c r="C4678" s="126" t="s">
        <v>14885</v>
      </c>
      <c r="D4678" s="134" t="s">
        <v>33</v>
      </c>
      <c r="E4678" s="135">
        <v>13.96</v>
      </c>
      <c r="F4678" s="136">
        <v>0</v>
      </c>
      <c r="G4678" s="135">
        <v>14.47</v>
      </c>
      <c r="H4678" s="136">
        <v>0</v>
      </c>
    </row>
    <row r="4679" spans="1:8" x14ac:dyDescent="0.25">
      <c r="A4679" s="133" t="s">
        <v>8142</v>
      </c>
      <c r="B4679" s="134">
        <v>93657</v>
      </c>
      <c r="C4679" s="126" t="s">
        <v>14886</v>
      </c>
      <c r="D4679" s="134" t="s">
        <v>33</v>
      </c>
      <c r="E4679" s="135">
        <v>15.49</v>
      </c>
      <c r="F4679" s="136">
        <v>0</v>
      </c>
      <c r="G4679" s="135">
        <v>16.59</v>
      </c>
      <c r="H4679" s="136">
        <v>0</v>
      </c>
    </row>
    <row r="4680" spans="1:8" x14ac:dyDescent="0.25">
      <c r="A4680" s="133" t="s">
        <v>8142</v>
      </c>
      <c r="B4680" s="134">
        <v>93658</v>
      </c>
      <c r="C4680" s="126" t="s">
        <v>14887</v>
      </c>
      <c r="D4680" s="134" t="s">
        <v>33</v>
      </c>
      <c r="E4680" s="135">
        <v>22.07</v>
      </c>
      <c r="F4680" s="136">
        <v>0</v>
      </c>
      <c r="G4680" s="135">
        <v>23.7</v>
      </c>
      <c r="H4680" s="136">
        <v>0</v>
      </c>
    </row>
    <row r="4681" spans="1:8" x14ac:dyDescent="0.25">
      <c r="A4681" s="133" t="s">
        <v>8142</v>
      </c>
      <c r="B4681" s="134">
        <v>93659</v>
      </c>
      <c r="C4681" s="126" t="s">
        <v>14888</v>
      </c>
      <c r="D4681" s="134" t="s">
        <v>33</v>
      </c>
      <c r="E4681" s="135">
        <v>24.99</v>
      </c>
      <c r="F4681" s="136">
        <v>0</v>
      </c>
      <c r="G4681" s="135">
        <v>27.89</v>
      </c>
      <c r="H4681" s="136">
        <v>0</v>
      </c>
    </row>
    <row r="4682" spans="1:8" x14ac:dyDescent="0.25">
      <c r="A4682" s="133" t="s">
        <v>8142</v>
      </c>
      <c r="B4682" s="134">
        <v>101890</v>
      </c>
      <c r="C4682" s="126" t="s">
        <v>14889</v>
      </c>
      <c r="D4682" s="134" t="s">
        <v>33</v>
      </c>
      <c r="E4682" s="135">
        <v>15.77</v>
      </c>
      <c r="F4682" s="136">
        <v>0</v>
      </c>
      <c r="G4682" s="135">
        <v>15.54</v>
      </c>
      <c r="H4682" s="136">
        <v>0</v>
      </c>
    </row>
    <row r="4683" spans="1:8" x14ac:dyDescent="0.25">
      <c r="A4683" s="133" t="s">
        <v>8142</v>
      </c>
      <c r="B4683" s="134">
        <v>101891</v>
      </c>
      <c r="C4683" s="126" t="s">
        <v>14890</v>
      </c>
      <c r="D4683" s="134" t="s">
        <v>33</v>
      </c>
      <c r="E4683" s="135">
        <v>28.36</v>
      </c>
      <c r="F4683" s="136">
        <v>0</v>
      </c>
      <c r="G4683" s="135">
        <v>29.31</v>
      </c>
      <c r="H4683" s="136">
        <v>0</v>
      </c>
    </row>
    <row r="4684" spans="1:8" x14ac:dyDescent="0.25">
      <c r="A4684" s="133" t="s">
        <v>8142</v>
      </c>
      <c r="B4684" s="134">
        <v>101895</v>
      </c>
      <c r="C4684" s="126" t="s">
        <v>14891</v>
      </c>
      <c r="D4684" s="134" t="s">
        <v>33</v>
      </c>
      <c r="E4684" s="135">
        <v>431.62</v>
      </c>
      <c r="F4684" s="136">
        <v>0</v>
      </c>
      <c r="G4684" s="135">
        <v>423.66</v>
      </c>
      <c r="H4684" s="136">
        <v>0</v>
      </c>
    </row>
    <row r="4685" spans="1:8" x14ac:dyDescent="0.25">
      <c r="A4685" s="133" t="s">
        <v>8142</v>
      </c>
      <c r="B4685" s="134">
        <v>101896</v>
      </c>
      <c r="C4685" s="126" t="s">
        <v>14892</v>
      </c>
      <c r="D4685" s="134" t="s">
        <v>33</v>
      </c>
      <c r="E4685" s="135">
        <v>648.86</v>
      </c>
      <c r="F4685" s="136">
        <v>0</v>
      </c>
      <c r="G4685" s="135">
        <v>617.14</v>
      </c>
      <c r="H4685" s="136">
        <v>0</v>
      </c>
    </row>
    <row r="4686" spans="1:8" x14ac:dyDescent="0.25">
      <c r="A4686" s="133" t="s">
        <v>8142</v>
      </c>
      <c r="B4686" s="134">
        <v>101897</v>
      </c>
      <c r="C4686" s="126" t="s">
        <v>14893</v>
      </c>
      <c r="D4686" s="134" t="s">
        <v>33</v>
      </c>
      <c r="E4686" s="135">
        <v>1036.17</v>
      </c>
      <c r="F4686" s="136">
        <v>0</v>
      </c>
      <c r="G4686" s="135">
        <v>962.16</v>
      </c>
      <c r="H4686" s="136">
        <v>0</v>
      </c>
    </row>
    <row r="4687" spans="1:8" x14ac:dyDescent="0.25">
      <c r="A4687" s="133" t="s">
        <v>8142</v>
      </c>
      <c r="B4687" s="134">
        <v>101898</v>
      </c>
      <c r="C4687" s="126" t="s">
        <v>14894</v>
      </c>
      <c r="D4687" s="134" t="s">
        <v>33</v>
      </c>
      <c r="E4687" s="135">
        <v>1384.15</v>
      </c>
      <c r="F4687" s="136">
        <v>0</v>
      </c>
      <c r="G4687" s="135">
        <v>1272.43</v>
      </c>
      <c r="H4687" s="136">
        <v>0</v>
      </c>
    </row>
    <row r="4688" spans="1:8" x14ac:dyDescent="0.25">
      <c r="A4688" s="133" t="s">
        <v>8142</v>
      </c>
      <c r="B4688" s="134">
        <v>101899</v>
      </c>
      <c r="C4688" s="126" t="s">
        <v>14895</v>
      </c>
      <c r="D4688" s="134" t="s">
        <v>33</v>
      </c>
      <c r="E4688" s="135">
        <v>2211.86</v>
      </c>
      <c r="F4688" s="136">
        <v>0</v>
      </c>
      <c r="G4688" s="135">
        <v>2010.42</v>
      </c>
      <c r="H4688" s="136">
        <v>0</v>
      </c>
    </row>
    <row r="4689" spans="1:8" x14ac:dyDescent="0.25">
      <c r="A4689" s="133" t="s">
        <v>8142</v>
      </c>
      <c r="B4689" s="134">
        <v>93676</v>
      </c>
      <c r="C4689" s="126" t="s">
        <v>14896</v>
      </c>
      <c r="D4689" s="134" t="s">
        <v>33</v>
      </c>
      <c r="E4689" s="135">
        <v>179.36</v>
      </c>
      <c r="F4689" s="136">
        <v>0</v>
      </c>
      <c r="G4689" s="135">
        <v>168.02</v>
      </c>
      <c r="H4689" s="136">
        <v>0</v>
      </c>
    </row>
    <row r="4690" spans="1:8" x14ac:dyDescent="0.25">
      <c r="A4690" s="133" t="s">
        <v>8142</v>
      </c>
      <c r="B4690" s="134">
        <v>97711</v>
      </c>
      <c r="C4690" s="126" t="s">
        <v>14897</v>
      </c>
      <c r="D4690" s="134" t="s">
        <v>33</v>
      </c>
      <c r="E4690" s="135">
        <v>194.32</v>
      </c>
      <c r="F4690" s="136">
        <v>0</v>
      </c>
      <c r="G4690" s="135">
        <v>189.4</v>
      </c>
      <c r="H4690" s="136">
        <v>0</v>
      </c>
    </row>
    <row r="4691" spans="1:8" x14ac:dyDescent="0.25">
      <c r="A4691" s="133" t="s">
        <v>8142</v>
      </c>
      <c r="B4691" s="134">
        <v>106020</v>
      </c>
      <c r="C4691" s="126" t="s">
        <v>14898</v>
      </c>
      <c r="D4691" s="134" t="s">
        <v>33</v>
      </c>
      <c r="E4691" s="135">
        <v>110.89</v>
      </c>
      <c r="F4691" s="136">
        <v>0</v>
      </c>
      <c r="G4691" s="135">
        <v>115.74</v>
      </c>
      <c r="H4691" s="136">
        <v>0</v>
      </c>
    </row>
    <row r="4692" spans="1:8" x14ac:dyDescent="0.25">
      <c r="A4692" s="133" t="s">
        <v>8142</v>
      </c>
      <c r="B4692" s="134">
        <v>106031</v>
      </c>
      <c r="C4692" s="126" t="s">
        <v>14899</v>
      </c>
      <c r="D4692" s="134" t="s">
        <v>33</v>
      </c>
      <c r="E4692" s="135">
        <v>0</v>
      </c>
      <c r="F4692" s="136"/>
      <c r="G4692" s="135">
        <v>0</v>
      </c>
      <c r="H4692" s="136"/>
    </row>
    <row r="4693" spans="1:8" x14ac:dyDescent="0.25">
      <c r="A4693" s="133" t="s">
        <v>8142</v>
      </c>
      <c r="B4693" s="134">
        <v>93667</v>
      </c>
      <c r="C4693" s="126" t="s">
        <v>14900</v>
      </c>
      <c r="D4693" s="134" t="s">
        <v>33</v>
      </c>
      <c r="E4693" s="135">
        <v>73.099999999999994</v>
      </c>
      <c r="F4693" s="136">
        <v>0</v>
      </c>
      <c r="G4693" s="135">
        <v>68.5</v>
      </c>
      <c r="H4693" s="136">
        <v>0</v>
      </c>
    </row>
    <row r="4694" spans="1:8" x14ac:dyDescent="0.25">
      <c r="A4694" s="133" t="s">
        <v>8142</v>
      </c>
      <c r="B4694" s="134">
        <v>93668</v>
      </c>
      <c r="C4694" s="126" t="s">
        <v>14901</v>
      </c>
      <c r="D4694" s="134" t="s">
        <v>33</v>
      </c>
      <c r="E4694" s="135">
        <v>73.099999999999994</v>
      </c>
      <c r="F4694" s="136">
        <v>0</v>
      </c>
      <c r="G4694" s="135">
        <v>68.5</v>
      </c>
      <c r="H4694" s="136">
        <v>0</v>
      </c>
    </row>
    <row r="4695" spans="1:8" x14ac:dyDescent="0.25">
      <c r="A4695" s="133" t="s">
        <v>8142</v>
      </c>
      <c r="B4695" s="134">
        <v>93669</v>
      </c>
      <c r="C4695" s="126" t="s">
        <v>14902</v>
      </c>
      <c r="D4695" s="134" t="s">
        <v>33</v>
      </c>
      <c r="E4695" s="135">
        <v>75.94</v>
      </c>
      <c r="F4695" s="136">
        <v>0</v>
      </c>
      <c r="G4695" s="135">
        <v>72.14</v>
      </c>
      <c r="H4695" s="136">
        <v>0</v>
      </c>
    </row>
    <row r="4696" spans="1:8" x14ac:dyDescent="0.25">
      <c r="A4696" s="133" t="s">
        <v>8142</v>
      </c>
      <c r="B4696" s="134">
        <v>93670</v>
      </c>
      <c r="C4696" s="126" t="s">
        <v>14903</v>
      </c>
      <c r="D4696" s="134" t="s">
        <v>33</v>
      </c>
      <c r="E4696" s="135">
        <v>78.58</v>
      </c>
      <c r="F4696" s="136">
        <v>0</v>
      </c>
      <c r="G4696" s="135">
        <v>76.14</v>
      </c>
      <c r="H4696" s="136">
        <v>0</v>
      </c>
    </row>
    <row r="4697" spans="1:8" x14ac:dyDescent="0.25">
      <c r="A4697" s="133" t="s">
        <v>8142</v>
      </c>
      <c r="B4697" s="134">
        <v>93671</v>
      </c>
      <c r="C4697" s="126" t="s">
        <v>14904</v>
      </c>
      <c r="D4697" s="134" t="s">
        <v>33</v>
      </c>
      <c r="E4697" s="135">
        <v>83</v>
      </c>
      <c r="F4697" s="136">
        <v>0</v>
      </c>
      <c r="G4697" s="135">
        <v>82.26</v>
      </c>
      <c r="H4697" s="136">
        <v>0</v>
      </c>
    </row>
    <row r="4698" spans="1:8" x14ac:dyDescent="0.25">
      <c r="A4698" s="133" t="s">
        <v>8142</v>
      </c>
      <c r="B4698" s="134">
        <v>93672</v>
      </c>
      <c r="C4698" s="126" t="s">
        <v>14905</v>
      </c>
      <c r="D4698" s="134" t="s">
        <v>33</v>
      </c>
      <c r="E4698" s="135">
        <v>89.71</v>
      </c>
      <c r="F4698" s="136">
        <v>0</v>
      </c>
      <c r="G4698" s="135">
        <v>92.09</v>
      </c>
      <c r="H4698" s="136">
        <v>0</v>
      </c>
    </row>
    <row r="4699" spans="1:8" x14ac:dyDescent="0.25">
      <c r="A4699" s="133" t="s">
        <v>8142</v>
      </c>
      <c r="B4699" s="134">
        <v>93673</v>
      </c>
      <c r="C4699" s="126" t="s">
        <v>14906</v>
      </c>
      <c r="D4699" s="134" t="s">
        <v>33</v>
      </c>
      <c r="E4699" s="135">
        <v>98.45</v>
      </c>
      <c r="F4699" s="136">
        <v>0</v>
      </c>
      <c r="G4699" s="135">
        <v>104.65</v>
      </c>
      <c r="H4699" s="136">
        <v>0</v>
      </c>
    </row>
    <row r="4700" spans="1:8" x14ac:dyDescent="0.25">
      <c r="A4700" s="133" t="s">
        <v>8142</v>
      </c>
      <c r="B4700" s="134">
        <v>101893</v>
      </c>
      <c r="C4700" s="126" t="s">
        <v>14907</v>
      </c>
      <c r="D4700" s="134" t="s">
        <v>33</v>
      </c>
      <c r="E4700" s="135">
        <v>93.82</v>
      </c>
      <c r="F4700" s="136">
        <v>0</v>
      </c>
      <c r="G4700" s="135">
        <v>89.72</v>
      </c>
      <c r="H4700" s="136">
        <v>0</v>
      </c>
    </row>
    <row r="4701" spans="1:8" x14ac:dyDescent="0.25">
      <c r="A4701" s="133" t="s">
        <v>8142</v>
      </c>
      <c r="B4701" s="134">
        <v>101894</v>
      </c>
      <c r="C4701" s="126" t="s">
        <v>14908</v>
      </c>
      <c r="D4701" s="134" t="s">
        <v>33</v>
      </c>
      <c r="E4701" s="135">
        <v>159.02000000000001</v>
      </c>
      <c r="F4701" s="136">
        <v>0</v>
      </c>
      <c r="G4701" s="135">
        <v>164.94</v>
      </c>
      <c r="H4701" s="136">
        <v>0</v>
      </c>
    </row>
    <row r="4702" spans="1:8" x14ac:dyDescent="0.25">
      <c r="A4702" s="133" t="s">
        <v>8142</v>
      </c>
      <c r="B4702" s="134">
        <v>106027</v>
      </c>
      <c r="C4702" s="126" t="s">
        <v>14909</v>
      </c>
      <c r="D4702" s="134" t="s">
        <v>33</v>
      </c>
      <c r="E4702" s="135">
        <v>76.900000000000006</v>
      </c>
      <c r="F4702" s="136">
        <v>0</v>
      </c>
      <c r="G4702" s="135">
        <v>72.78</v>
      </c>
      <c r="H4702" s="136">
        <v>0</v>
      </c>
    </row>
    <row r="4703" spans="1:8" x14ac:dyDescent="0.25">
      <c r="A4703" s="133" t="s">
        <v>8142</v>
      </c>
      <c r="B4703" s="134">
        <v>106028</v>
      </c>
      <c r="C4703" s="126" t="s">
        <v>14910</v>
      </c>
      <c r="D4703" s="134" t="s">
        <v>33</v>
      </c>
      <c r="E4703" s="135">
        <v>0</v>
      </c>
      <c r="F4703" s="136"/>
      <c r="G4703" s="135">
        <v>0</v>
      </c>
      <c r="H4703" s="136"/>
    </row>
    <row r="4704" spans="1:8" x14ac:dyDescent="0.25">
      <c r="A4704" s="133" t="s">
        <v>8142</v>
      </c>
      <c r="B4704" s="134">
        <v>106029</v>
      </c>
      <c r="C4704" s="126" t="s">
        <v>14911</v>
      </c>
      <c r="D4704" s="134" t="s">
        <v>33</v>
      </c>
      <c r="E4704" s="135">
        <v>0</v>
      </c>
      <c r="F4704" s="136"/>
      <c r="G4704" s="135">
        <v>0</v>
      </c>
      <c r="H4704" s="136"/>
    </row>
    <row r="4705" spans="1:8" x14ac:dyDescent="0.25">
      <c r="A4705" s="133" t="s">
        <v>8142</v>
      </c>
      <c r="B4705" s="134">
        <v>97421</v>
      </c>
      <c r="C4705" s="126" t="s">
        <v>14912</v>
      </c>
      <c r="D4705" s="134" t="s">
        <v>33</v>
      </c>
      <c r="E4705" s="135">
        <v>0</v>
      </c>
      <c r="F4705" s="136"/>
      <c r="G4705" s="135">
        <v>0</v>
      </c>
      <c r="H4705" s="136"/>
    </row>
    <row r="4706" spans="1:8" x14ac:dyDescent="0.25">
      <c r="A4706" s="133" t="s">
        <v>8142</v>
      </c>
      <c r="B4706" s="134">
        <v>97373</v>
      </c>
      <c r="C4706" s="126" t="s">
        <v>14913</v>
      </c>
      <c r="D4706" s="134" t="s">
        <v>22</v>
      </c>
      <c r="E4706" s="135">
        <v>0</v>
      </c>
      <c r="F4706" s="136"/>
      <c r="G4706" s="135">
        <v>0</v>
      </c>
      <c r="H4706" s="136"/>
    </row>
    <row r="4707" spans="1:8" x14ac:dyDescent="0.25">
      <c r="A4707" s="133" t="s">
        <v>8142</v>
      </c>
      <c r="B4707" s="134">
        <v>97374</v>
      </c>
      <c r="C4707" s="126" t="s">
        <v>14914</v>
      </c>
      <c r="D4707" s="134" t="s">
        <v>22</v>
      </c>
      <c r="E4707" s="135">
        <v>0</v>
      </c>
      <c r="F4707" s="136"/>
      <c r="G4707" s="135">
        <v>0</v>
      </c>
      <c r="H4707" s="136"/>
    </row>
    <row r="4708" spans="1:8" x14ac:dyDescent="0.25">
      <c r="A4708" s="133" t="s">
        <v>8142</v>
      </c>
      <c r="B4708" s="134">
        <v>97375</v>
      </c>
      <c r="C4708" s="126" t="s">
        <v>14915</v>
      </c>
      <c r="D4708" s="134" t="s">
        <v>22</v>
      </c>
      <c r="E4708" s="135">
        <v>0</v>
      </c>
      <c r="F4708" s="136"/>
      <c r="G4708" s="135">
        <v>0</v>
      </c>
      <c r="H4708" s="136"/>
    </row>
    <row r="4709" spans="1:8" x14ac:dyDescent="0.25">
      <c r="A4709" s="133" t="s">
        <v>8142</v>
      </c>
      <c r="B4709" s="134">
        <v>97376</v>
      </c>
      <c r="C4709" s="126" t="s">
        <v>14916</v>
      </c>
      <c r="D4709" s="134" t="s">
        <v>22</v>
      </c>
      <c r="E4709" s="135">
        <v>0</v>
      </c>
      <c r="F4709" s="136"/>
      <c r="G4709" s="135">
        <v>0</v>
      </c>
      <c r="H4709" s="136"/>
    </row>
    <row r="4710" spans="1:8" x14ac:dyDescent="0.25">
      <c r="A4710" s="133" t="s">
        <v>8142</v>
      </c>
      <c r="B4710" s="134">
        <v>97377</v>
      </c>
      <c r="C4710" s="126" t="s">
        <v>14917</v>
      </c>
      <c r="D4710" s="134" t="s">
        <v>22</v>
      </c>
      <c r="E4710" s="135">
        <v>0</v>
      </c>
      <c r="F4710" s="136"/>
      <c r="G4710" s="135">
        <v>0</v>
      </c>
      <c r="H4710" s="136"/>
    </row>
    <row r="4711" spans="1:8" x14ac:dyDescent="0.25">
      <c r="A4711" s="133" t="s">
        <v>8142</v>
      </c>
      <c r="B4711" s="134">
        <v>97368</v>
      </c>
      <c r="C4711" s="126" t="s">
        <v>14918</v>
      </c>
      <c r="D4711" s="134" t="s">
        <v>22</v>
      </c>
      <c r="E4711" s="135">
        <v>0</v>
      </c>
      <c r="F4711" s="136"/>
      <c r="G4711" s="135">
        <v>0</v>
      </c>
      <c r="H4711" s="136"/>
    </row>
    <row r="4712" spans="1:8" x14ac:dyDescent="0.25">
      <c r="A4712" s="133" t="s">
        <v>8142</v>
      </c>
      <c r="B4712" s="134">
        <v>97369</v>
      </c>
      <c r="C4712" s="126" t="s">
        <v>14919</v>
      </c>
      <c r="D4712" s="134" t="s">
        <v>22</v>
      </c>
      <c r="E4712" s="135">
        <v>0</v>
      </c>
      <c r="F4712" s="136"/>
      <c r="G4712" s="135">
        <v>0</v>
      </c>
      <c r="H4712" s="136"/>
    </row>
    <row r="4713" spans="1:8" x14ac:dyDescent="0.25">
      <c r="A4713" s="133" t="s">
        <v>8142</v>
      </c>
      <c r="B4713" s="134">
        <v>97370</v>
      </c>
      <c r="C4713" s="126" t="s">
        <v>14920</v>
      </c>
      <c r="D4713" s="134" t="s">
        <v>22</v>
      </c>
      <c r="E4713" s="135">
        <v>0</v>
      </c>
      <c r="F4713" s="136"/>
      <c r="G4713" s="135">
        <v>0</v>
      </c>
      <c r="H4713" s="136"/>
    </row>
    <row r="4714" spans="1:8" x14ac:dyDescent="0.25">
      <c r="A4714" s="133" t="s">
        <v>8142</v>
      </c>
      <c r="B4714" s="134">
        <v>97371</v>
      </c>
      <c r="C4714" s="126" t="s">
        <v>14921</v>
      </c>
      <c r="D4714" s="134" t="s">
        <v>22</v>
      </c>
      <c r="E4714" s="135">
        <v>0</v>
      </c>
      <c r="F4714" s="136"/>
      <c r="G4714" s="135">
        <v>0</v>
      </c>
      <c r="H4714" s="136"/>
    </row>
    <row r="4715" spans="1:8" x14ac:dyDescent="0.25">
      <c r="A4715" s="133" t="s">
        <v>8142</v>
      </c>
      <c r="B4715" s="134">
        <v>97372</v>
      </c>
      <c r="C4715" s="126" t="s">
        <v>14922</v>
      </c>
      <c r="D4715" s="134" t="s">
        <v>22</v>
      </c>
      <c r="E4715" s="135">
        <v>0</v>
      </c>
      <c r="F4715" s="136"/>
      <c r="G4715" s="135">
        <v>0</v>
      </c>
      <c r="H4715" s="136"/>
    </row>
    <row r="4716" spans="1:8" x14ac:dyDescent="0.25">
      <c r="A4716" s="133" t="s">
        <v>8142</v>
      </c>
      <c r="B4716" s="134">
        <v>101875</v>
      </c>
      <c r="C4716" s="126" t="s">
        <v>14923</v>
      </c>
      <c r="D4716" s="134" t="s">
        <v>33</v>
      </c>
      <c r="E4716" s="135">
        <v>381.01</v>
      </c>
      <c r="F4716" s="136">
        <v>0.78310000000000002</v>
      </c>
      <c r="G4716" s="135">
        <v>419.96</v>
      </c>
      <c r="H4716" s="136">
        <v>0</v>
      </c>
    </row>
    <row r="4717" spans="1:8" x14ac:dyDescent="0.25">
      <c r="A4717" s="133" t="s">
        <v>8142</v>
      </c>
      <c r="B4717" s="134">
        <v>101883</v>
      </c>
      <c r="C4717" s="126" t="s">
        <v>14924</v>
      </c>
      <c r="D4717" s="134" t="s">
        <v>33</v>
      </c>
      <c r="E4717" s="135">
        <v>512.29999999999995</v>
      </c>
      <c r="F4717" s="136">
        <v>0.81620000000000004</v>
      </c>
      <c r="G4717" s="135">
        <v>556.66999999999996</v>
      </c>
      <c r="H4717" s="136">
        <v>0</v>
      </c>
    </row>
    <row r="4718" spans="1:8" x14ac:dyDescent="0.25">
      <c r="A4718" s="133" t="s">
        <v>8142</v>
      </c>
      <c r="B4718" s="134">
        <v>101879</v>
      </c>
      <c r="C4718" s="126" t="s">
        <v>14925</v>
      </c>
      <c r="D4718" s="134" t="s">
        <v>33</v>
      </c>
      <c r="E4718" s="135">
        <v>534.48</v>
      </c>
      <c r="F4718" s="136">
        <v>0.82210000000000005</v>
      </c>
      <c r="G4718" s="135">
        <v>578.99</v>
      </c>
      <c r="H4718" s="136">
        <v>0</v>
      </c>
    </row>
    <row r="4719" spans="1:8" x14ac:dyDescent="0.25">
      <c r="A4719" s="133" t="s">
        <v>8142</v>
      </c>
      <c r="B4719" s="134">
        <v>106021</v>
      </c>
      <c r="C4719" s="126" t="s">
        <v>14926</v>
      </c>
      <c r="D4719" s="134" t="s">
        <v>33</v>
      </c>
      <c r="E4719" s="135">
        <v>0</v>
      </c>
      <c r="F4719" s="136"/>
      <c r="G4719" s="135">
        <v>0</v>
      </c>
      <c r="H4719" s="136"/>
    </row>
    <row r="4720" spans="1:8" x14ac:dyDescent="0.25">
      <c r="A4720" s="133" t="s">
        <v>8142</v>
      </c>
      <c r="B4720" s="134">
        <v>101880</v>
      </c>
      <c r="C4720" s="126" t="s">
        <v>14927</v>
      </c>
      <c r="D4720" s="134" t="s">
        <v>33</v>
      </c>
      <c r="E4720" s="135">
        <v>621.85</v>
      </c>
      <c r="F4720" s="136">
        <v>0.81040000000000001</v>
      </c>
      <c r="G4720" s="135">
        <v>676.63</v>
      </c>
      <c r="H4720" s="136">
        <v>0</v>
      </c>
    </row>
    <row r="4721" spans="1:8" x14ac:dyDescent="0.25">
      <c r="A4721" s="133" t="s">
        <v>8142</v>
      </c>
      <c r="B4721" s="134">
        <v>101882</v>
      </c>
      <c r="C4721" s="126" t="s">
        <v>14928</v>
      </c>
      <c r="D4721" s="134" t="s">
        <v>33</v>
      </c>
      <c r="E4721" s="135">
        <v>1182.1300000000001</v>
      </c>
      <c r="F4721" s="136">
        <v>0.9</v>
      </c>
      <c r="G4721" s="135">
        <v>1236.95</v>
      </c>
      <c r="H4721" s="136">
        <v>0</v>
      </c>
    </row>
    <row r="4722" spans="1:8" x14ac:dyDescent="0.25">
      <c r="A4722" s="133" t="s">
        <v>8142</v>
      </c>
      <c r="B4722" s="134">
        <v>106022</v>
      </c>
      <c r="C4722" s="126" t="s">
        <v>14929</v>
      </c>
      <c r="D4722" s="134" t="s">
        <v>33</v>
      </c>
      <c r="E4722" s="135">
        <v>0</v>
      </c>
      <c r="F4722" s="136"/>
      <c r="G4722" s="135">
        <v>0</v>
      </c>
      <c r="H4722" s="136"/>
    </row>
    <row r="4723" spans="1:8" x14ac:dyDescent="0.25">
      <c r="A4723" s="133" t="s">
        <v>8142</v>
      </c>
      <c r="B4723" s="134">
        <v>101881</v>
      </c>
      <c r="C4723" s="126" t="s">
        <v>14930</v>
      </c>
      <c r="D4723" s="134" t="s">
        <v>33</v>
      </c>
      <c r="E4723" s="135">
        <v>858.09</v>
      </c>
      <c r="F4723" s="136">
        <v>0.86170000000000002</v>
      </c>
      <c r="G4723" s="135">
        <v>913.34</v>
      </c>
      <c r="H4723" s="136">
        <v>0</v>
      </c>
    </row>
    <row r="4724" spans="1:8" x14ac:dyDescent="0.25">
      <c r="A4724" s="133" t="s">
        <v>8142</v>
      </c>
      <c r="B4724" s="134">
        <v>106023</v>
      </c>
      <c r="C4724" s="126" t="s">
        <v>14931</v>
      </c>
      <c r="D4724" s="134" t="s">
        <v>33</v>
      </c>
      <c r="E4724" s="135">
        <v>0</v>
      </c>
      <c r="F4724" s="136"/>
      <c r="G4724" s="135">
        <v>0</v>
      </c>
      <c r="H4724" s="136"/>
    </row>
    <row r="4725" spans="1:8" x14ac:dyDescent="0.25">
      <c r="A4725" s="133" t="s">
        <v>8142</v>
      </c>
      <c r="B4725" s="134">
        <v>101878</v>
      </c>
      <c r="C4725" s="126" t="s">
        <v>14932</v>
      </c>
      <c r="D4725" s="134" t="s">
        <v>33</v>
      </c>
      <c r="E4725" s="135">
        <v>403.3</v>
      </c>
      <c r="F4725" s="136">
        <v>0.95960000000000001</v>
      </c>
      <c r="G4725" s="135">
        <v>411.74</v>
      </c>
      <c r="H4725" s="136">
        <v>0</v>
      </c>
    </row>
    <row r="4726" spans="1:8" x14ac:dyDescent="0.25">
      <c r="A4726" s="133" t="s">
        <v>8142</v>
      </c>
      <c r="B4726" s="134">
        <v>106024</v>
      </c>
      <c r="C4726" s="126" t="s">
        <v>14933</v>
      </c>
      <c r="D4726" s="134" t="s">
        <v>33</v>
      </c>
      <c r="E4726" s="135">
        <v>0</v>
      </c>
      <c r="F4726" s="136"/>
      <c r="G4726" s="135">
        <v>0</v>
      </c>
      <c r="H4726" s="136"/>
    </row>
    <row r="4727" spans="1:8" x14ac:dyDescent="0.25">
      <c r="A4727" s="133" t="s">
        <v>8142</v>
      </c>
      <c r="B4727" s="134">
        <v>106025</v>
      </c>
      <c r="C4727" s="126" t="s">
        <v>14934</v>
      </c>
      <c r="D4727" s="134" t="s">
        <v>33</v>
      </c>
      <c r="E4727" s="135">
        <v>0</v>
      </c>
      <c r="F4727" s="136"/>
      <c r="G4727" s="135">
        <v>0</v>
      </c>
      <c r="H4727" s="136"/>
    </row>
    <row r="4728" spans="1:8" x14ac:dyDescent="0.25">
      <c r="A4728" s="133" t="s">
        <v>8142</v>
      </c>
      <c r="B4728" s="134">
        <v>106026</v>
      </c>
      <c r="C4728" s="126" t="s">
        <v>14935</v>
      </c>
      <c r="D4728" s="134" t="s">
        <v>33</v>
      </c>
      <c r="E4728" s="135">
        <v>0</v>
      </c>
      <c r="F4728" s="136"/>
      <c r="G4728" s="135">
        <v>0</v>
      </c>
      <c r="H4728" s="136"/>
    </row>
    <row r="4729" spans="1:8" x14ac:dyDescent="0.25">
      <c r="A4729" s="133" t="s">
        <v>8142</v>
      </c>
      <c r="B4729" s="134">
        <v>101877</v>
      </c>
      <c r="C4729" s="126" t="s">
        <v>14936</v>
      </c>
      <c r="D4729" s="134" t="s">
        <v>33</v>
      </c>
      <c r="E4729" s="135">
        <v>75.150000000000006</v>
      </c>
      <c r="F4729" s="136">
        <v>0</v>
      </c>
      <c r="G4729" s="135">
        <v>93.9</v>
      </c>
      <c r="H4729" s="136">
        <v>0</v>
      </c>
    </row>
    <row r="4730" spans="1:8" x14ac:dyDescent="0.25">
      <c r="A4730" s="133" t="s">
        <v>8142</v>
      </c>
      <c r="B4730" s="134">
        <v>101876</v>
      </c>
      <c r="C4730" s="126" t="s">
        <v>14937</v>
      </c>
      <c r="D4730" s="134" t="s">
        <v>33</v>
      </c>
      <c r="E4730" s="135">
        <v>103.31</v>
      </c>
      <c r="F4730" s="136">
        <v>0</v>
      </c>
      <c r="G4730" s="135">
        <v>125.28</v>
      </c>
      <c r="H4730" s="136">
        <v>0</v>
      </c>
    </row>
    <row r="4731" spans="1:8" x14ac:dyDescent="0.25">
      <c r="A4731" s="133" t="s">
        <v>8142</v>
      </c>
      <c r="B4731" s="134">
        <v>101873</v>
      </c>
      <c r="C4731" s="126" t="s">
        <v>14938</v>
      </c>
      <c r="D4731" s="134" t="s">
        <v>33</v>
      </c>
      <c r="E4731" s="135">
        <v>0</v>
      </c>
      <c r="F4731" s="136"/>
      <c r="G4731" s="135">
        <v>0</v>
      </c>
      <c r="H4731" s="136"/>
    </row>
    <row r="4732" spans="1:8" x14ac:dyDescent="0.25">
      <c r="A4732" s="133" t="s">
        <v>8142</v>
      </c>
      <c r="B4732" s="134">
        <v>101874</v>
      </c>
      <c r="C4732" s="126" t="s">
        <v>14939</v>
      </c>
      <c r="D4732" s="134" t="s">
        <v>33</v>
      </c>
      <c r="E4732" s="135">
        <v>0</v>
      </c>
      <c r="F4732" s="136"/>
      <c r="G4732" s="135">
        <v>0</v>
      </c>
      <c r="H4732" s="136"/>
    </row>
    <row r="4733" spans="1:8" x14ac:dyDescent="0.25">
      <c r="A4733" s="133" t="s">
        <v>8142</v>
      </c>
      <c r="B4733" s="134">
        <v>101871</v>
      </c>
      <c r="C4733" s="126" t="s">
        <v>14940</v>
      </c>
      <c r="D4733" s="134" t="s">
        <v>33</v>
      </c>
      <c r="E4733" s="135">
        <v>0</v>
      </c>
      <c r="F4733" s="136"/>
      <c r="G4733" s="135">
        <v>0</v>
      </c>
      <c r="H4733" s="136"/>
    </row>
    <row r="4734" spans="1:8" x14ac:dyDescent="0.25">
      <c r="A4734" s="133" t="s">
        <v>8142</v>
      </c>
      <c r="B4734" s="134">
        <v>101872</v>
      </c>
      <c r="C4734" s="126" t="s">
        <v>14941</v>
      </c>
      <c r="D4734" s="134" t="s">
        <v>33</v>
      </c>
      <c r="E4734" s="135">
        <v>0</v>
      </c>
      <c r="F4734" s="136"/>
      <c r="G4734" s="135">
        <v>0</v>
      </c>
      <c r="H4734" s="136"/>
    </row>
    <row r="4735" spans="1:8" x14ac:dyDescent="0.25">
      <c r="A4735" s="133" t="s">
        <v>8142</v>
      </c>
      <c r="B4735" s="134">
        <v>97360</v>
      </c>
      <c r="C4735" s="126" t="s">
        <v>14942</v>
      </c>
      <c r="D4735" s="134" t="s">
        <v>33</v>
      </c>
      <c r="E4735" s="135">
        <v>6341.51</v>
      </c>
      <c r="F4735" s="136">
        <v>0</v>
      </c>
      <c r="G4735" s="135">
        <v>6383.6</v>
      </c>
      <c r="H4735" s="136">
        <v>0</v>
      </c>
    </row>
    <row r="4736" spans="1:8" x14ac:dyDescent="0.25">
      <c r="A4736" s="133" t="s">
        <v>8142</v>
      </c>
      <c r="B4736" s="134">
        <v>97361</v>
      </c>
      <c r="C4736" s="126" t="s">
        <v>14943</v>
      </c>
      <c r="D4736" s="134" t="s">
        <v>33</v>
      </c>
      <c r="E4736" s="135">
        <v>8455.36</v>
      </c>
      <c r="F4736" s="136">
        <v>0</v>
      </c>
      <c r="G4736" s="135">
        <v>8511.4699999999993</v>
      </c>
      <c r="H4736" s="136">
        <v>0</v>
      </c>
    </row>
    <row r="4737" spans="1:8" x14ac:dyDescent="0.25">
      <c r="A4737" s="133" t="s">
        <v>8142</v>
      </c>
      <c r="B4737" s="134">
        <v>97359</v>
      </c>
      <c r="C4737" s="126" t="s">
        <v>14944</v>
      </c>
      <c r="D4737" s="134" t="s">
        <v>33</v>
      </c>
      <c r="E4737" s="135">
        <v>3293.39</v>
      </c>
      <c r="F4737" s="136">
        <v>0</v>
      </c>
      <c r="G4737" s="135">
        <v>3336.31</v>
      </c>
      <c r="H4737" s="136">
        <v>0</v>
      </c>
    </row>
    <row r="4738" spans="1:8" x14ac:dyDescent="0.25">
      <c r="A4738" s="133" t="s">
        <v>8142</v>
      </c>
      <c r="B4738" s="134">
        <v>101946</v>
      </c>
      <c r="C4738" s="126" t="s">
        <v>14945</v>
      </c>
      <c r="D4738" s="134" t="s">
        <v>33</v>
      </c>
      <c r="E4738" s="135">
        <v>103.22</v>
      </c>
      <c r="F4738" s="136">
        <v>0</v>
      </c>
      <c r="G4738" s="135">
        <v>115.79</v>
      </c>
      <c r="H4738" s="136">
        <v>0</v>
      </c>
    </row>
    <row r="4739" spans="1:8" x14ac:dyDescent="0.25">
      <c r="A4739" s="133" t="s">
        <v>8142</v>
      </c>
      <c r="B4739" s="134">
        <v>97362</v>
      </c>
      <c r="C4739" s="126" t="s">
        <v>14946</v>
      </c>
      <c r="D4739" s="134" t="s">
        <v>33</v>
      </c>
      <c r="E4739" s="135">
        <v>1514.19</v>
      </c>
      <c r="F4739" s="136">
        <v>0.97260000000000002</v>
      </c>
      <c r="G4739" s="135">
        <v>1535.63</v>
      </c>
      <c r="H4739" s="136">
        <v>0</v>
      </c>
    </row>
    <row r="4740" spans="1:8" x14ac:dyDescent="0.25">
      <c r="A4740" s="133" t="s">
        <v>8143</v>
      </c>
      <c r="B4740" s="134">
        <v>101553</v>
      </c>
      <c r="C4740" s="126" t="s">
        <v>14278</v>
      </c>
      <c r="D4740" s="134" t="s">
        <v>33</v>
      </c>
      <c r="E4740" s="135">
        <v>23.9</v>
      </c>
      <c r="F4740" s="136">
        <v>0</v>
      </c>
      <c r="G4740" s="135">
        <v>17.11</v>
      </c>
      <c r="H4740" s="136">
        <v>0</v>
      </c>
    </row>
    <row r="4741" spans="1:8" x14ac:dyDescent="0.25">
      <c r="A4741" s="133" t="s">
        <v>8143</v>
      </c>
      <c r="B4741" s="134">
        <v>101554</v>
      </c>
      <c r="C4741" s="126" t="s">
        <v>14279</v>
      </c>
      <c r="D4741" s="134" t="s">
        <v>33</v>
      </c>
      <c r="E4741" s="135">
        <v>16.420000000000002</v>
      </c>
      <c r="F4741" s="136">
        <v>0</v>
      </c>
      <c r="G4741" s="135">
        <v>13.31</v>
      </c>
      <c r="H4741" s="136">
        <v>0</v>
      </c>
    </row>
    <row r="4742" spans="1:8" x14ac:dyDescent="0.25">
      <c r="A4742" s="133" t="s">
        <v>8143</v>
      </c>
      <c r="B4742" s="134">
        <v>101555</v>
      </c>
      <c r="C4742" s="126" t="s">
        <v>14280</v>
      </c>
      <c r="D4742" s="134" t="s">
        <v>33</v>
      </c>
      <c r="E4742" s="135">
        <v>9.61</v>
      </c>
      <c r="F4742" s="136">
        <v>0</v>
      </c>
      <c r="G4742" s="135">
        <v>9.85</v>
      </c>
      <c r="H4742" s="136">
        <v>0</v>
      </c>
    </row>
    <row r="4743" spans="1:8" x14ac:dyDescent="0.25">
      <c r="A4743" s="133" t="s">
        <v>8143</v>
      </c>
      <c r="B4743" s="134">
        <v>101556</v>
      </c>
      <c r="C4743" s="126" t="s">
        <v>14281</v>
      </c>
      <c r="D4743" s="134" t="s">
        <v>33</v>
      </c>
      <c r="E4743" s="135">
        <v>8.52</v>
      </c>
      <c r="F4743" s="136">
        <v>0</v>
      </c>
      <c r="G4743" s="135">
        <v>9.3000000000000007</v>
      </c>
      <c r="H4743" s="136">
        <v>0</v>
      </c>
    </row>
    <row r="4744" spans="1:8" x14ac:dyDescent="0.25">
      <c r="A4744" s="133" t="s">
        <v>8143</v>
      </c>
      <c r="B4744" s="134">
        <v>101537</v>
      </c>
      <c r="C4744" s="126" t="s">
        <v>1876</v>
      </c>
      <c r="D4744" s="134" t="s">
        <v>33</v>
      </c>
      <c r="E4744" s="135">
        <v>93.79</v>
      </c>
      <c r="F4744" s="136">
        <v>0</v>
      </c>
      <c r="G4744" s="135">
        <v>110.29</v>
      </c>
      <c r="H4744" s="136">
        <v>0</v>
      </c>
    </row>
    <row r="4745" spans="1:8" x14ac:dyDescent="0.25">
      <c r="A4745" s="133" t="s">
        <v>8143</v>
      </c>
      <c r="B4745" s="134">
        <v>101538</v>
      </c>
      <c r="C4745" s="126" t="s">
        <v>1877</v>
      </c>
      <c r="D4745" s="134" t="s">
        <v>33</v>
      </c>
      <c r="E4745" s="135">
        <v>67.540000000000006</v>
      </c>
      <c r="F4745" s="136">
        <v>4.2000000000000003E-2</v>
      </c>
      <c r="G4745" s="135">
        <v>48.11</v>
      </c>
      <c r="H4745" s="136">
        <v>0</v>
      </c>
    </row>
    <row r="4746" spans="1:8" x14ac:dyDescent="0.25">
      <c r="A4746" s="133" t="s">
        <v>8143</v>
      </c>
      <c r="B4746" s="134">
        <v>101542</v>
      </c>
      <c r="C4746" s="126" t="s">
        <v>1881</v>
      </c>
      <c r="D4746" s="134" t="s">
        <v>33</v>
      </c>
      <c r="E4746" s="135">
        <v>50.12</v>
      </c>
      <c r="F4746" s="136">
        <v>5.67E-2</v>
      </c>
      <c r="G4746" s="135">
        <v>37.299999999999997</v>
      </c>
      <c r="H4746" s="136">
        <v>0</v>
      </c>
    </row>
    <row r="4747" spans="1:8" x14ac:dyDescent="0.25">
      <c r="A4747" s="133" t="s">
        <v>8143</v>
      </c>
      <c r="B4747" s="134">
        <v>101539</v>
      </c>
      <c r="C4747" s="126" t="s">
        <v>1878</v>
      </c>
      <c r="D4747" s="134" t="s">
        <v>33</v>
      </c>
      <c r="E4747" s="135">
        <v>108.72</v>
      </c>
      <c r="F4747" s="136">
        <v>5.2200000000000003E-2</v>
      </c>
      <c r="G4747" s="135">
        <v>82.84</v>
      </c>
      <c r="H4747" s="136">
        <v>0</v>
      </c>
    </row>
    <row r="4748" spans="1:8" x14ac:dyDescent="0.25">
      <c r="A4748" s="133" t="s">
        <v>8143</v>
      </c>
      <c r="B4748" s="134">
        <v>101543</v>
      </c>
      <c r="C4748" s="126" t="s">
        <v>1882</v>
      </c>
      <c r="D4748" s="134" t="s">
        <v>33</v>
      </c>
      <c r="E4748" s="135">
        <v>87.48</v>
      </c>
      <c r="F4748" s="136">
        <v>6.4899999999999999E-2</v>
      </c>
      <c r="G4748" s="135">
        <v>68.13</v>
      </c>
      <c r="H4748" s="136">
        <v>0</v>
      </c>
    </row>
    <row r="4749" spans="1:8" x14ac:dyDescent="0.25">
      <c r="A4749" s="133" t="s">
        <v>8143</v>
      </c>
      <c r="B4749" s="134">
        <v>101540</v>
      </c>
      <c r="C4749" s="126" t="s">
        <v>1879</v>
      </c>
      <c r="D4749" s="134" t="s">
        <v>33</v>
      </c>
      <c r="E4749" s="135">
        <v>186.54</v>
      </c>
      <c r="F4749" s="136">
        <v>4.5699999999999998E-2</v>
      </c>
      <c r="G4749" s="135">
        <v>136.18</v>
      </c>
      <c r="H4749" s="136">
        <v>0</v>
      </c>
    </row>
    <row r="4750" spans="1:8" x14ac:dyDescent="0.25">
      <c r="A4750" s="133" t="s">
        <v>8143</v>
      </c>
      <c r="B4750" s="134">
        <v>101544</v>
      </c>
      <c r="C4750" s="126" t="s">
        <v>1883</v>
      </c>
      <c r="D4750" s="134" t="s">
        <v>33</v>
      </c>
      <c r="E4750" s="135">
        <v>141.4</v>
      </c>
      <c r="F4750" s="136">
        <v>6.0299999999999999E-2</v>
      </c>
      <c r="G4750" s="135">
        <v>107.36</v>
      </c>
      <c r="H4750" s="136">
        <v>0</v>
      </c>
    </row>
    <row r="4751" spans="1:8" x14ac:dyDescent="0.25">
      <c r="A4751" s="133" t="s">
        <v>8143</v>
      </c>
      <c r="B4751" s="134">
        <v>101541</v>
      </c>
      <c r="C4751" s="126" t="s">
        <v>1880</v>
      </c>
      <c r="D4751" s="134" t="s">
        <v>33</v>
      </c>
      <c r="E4751" s="135">
        <v>242.54</v>
      </c>
      <c r="F4751" s="136">
        <v>4.6800000000000001E-2</v>
      </c>
      <c r="G4751" s="135">
        <v>178.43</v>
      </c>
      <c r="H4751" s="136">
        <v>0</v>
      </c>
    </row>
    <row r="4752" spans="1:8" x14ac:dyDescent="0.25">
      <c r="A4752" s="133" t="s">
        <v>8143</v>
      </c>
      <c r="B4752" s="134">
        <v>101545</v>
      </c>
      <c r="C4752" s="126" t="s">
        <v>1884</v>
      </c>
      <c r="D4752" s="134" t="s">
        <v>33</v>
      </c>
      <c r="E4752" s="135">
        <v>207.72</v>
      </c>
      <c r="F4752" s="136">
        <v>5.4699999999999999E-2</v>
      </c>
      <c r="G4752" s="135">
        <v>152.9</v>
      </c>
      <c r="H4752" s="136">
        <v>0</v>
      </c>
    </row>
    <row r="4753" spans="1:8" x14ac:dyDescent="0.25">
      <c r="A4753" s="133" t="s">
        <v>8143</v>
      </c>
      <c r="B4753" s="134">
        <v>101560</v>
      </c>
      <c r="C4753" s="126" t="s">
        <v>1889</v>
      </c>
      <c r="D4753" s="134" t="s">
        <v>22</v>
      </c>
      <c r="E4753" s="135">
        <v>10.51</v>
      </c>
      <c r="F4753" s="136">
        <v>0</v>
      </c>
      <c r="G4753" s="135">
        <v>10.8</v>
      </c>
      <c r="H4753" s="136">
        <v>0</v>
      </c>
    </row>
    <row r="4754" spans="1:8" x14ac:dyDescent="0.25">
      <c r="A4754" s="133" t="s">
        <v>8143</v>
      </c>
      <c r="B4754" s="134">
        <v>101568</v>
      </c>
      <c r="C4754" s="126" t="s">
        <v>1896</v>
      </c>
      <c r="D4754" s="134" t="s">
        <v>22</v>
      </c>
      <c r="E4754" s="135">
        <v>127.98</v>
      </c>
      <c r="F4754" s="136">
        <v>0</v>
      </c>
      <c r="G4754" s="135">
        <v>131.02000000000001</v>
      </c>
      <c r="H4754" s="136">
        <v>0</v>
      </c>
    </row>
    <row r="4755" spans="1:8" x14ac:dyDescent="0.25">
      <c r="A4755" s="133" t="s">
        <v>8143</v>
      </c>
      <c r="B4755" s="134">
        <v>101561</v>
      </c>
      <c r="C4755" s="126" t="s">
        <v>1890</v>
      </c>
      <c r="D4755" s="134" t="s">
        <v>22</v>
      </c>
      <c r="E4755" s="135">
        <v>16.690000000000001</v>
      </c>
      <c r="F4755" s="136">
        <v>0</v>
      </c>
      <c r="G4755" s="135">
        <v>17.12</v>
      </c>
      <c r="H4755" s="136">
        <v>0</v>
      </c>
    </row>
    <row r="4756" spans="1:8" x14ac:dyDescent="0.25">
      <c r="A4756" s="133" t="s">
        <v>8143</v>
      </c>
      <c r="B4756" s="134">
        <v>101562</v>
      </c>
      <c r="C4756" s="126" t="s">
        <v>1891</v>
      </c>
      <c r="D4756" s="134" t="s">
        <v>22</v>
      </c>
      <c r="E4756" s="135">
        <v>25.84</v>
      </c>
      <c r="F4756" s="136">
        <v>0</v>
      </c>
      <c r="G4756" s="135">
        <v>26.48</v>
      </c>
      <c r="H4756" s="136">
        <v>0</v>
      </c>
    </row>
    <row r="4757" spans="1:8" x14ac:dyDescent="0.25">
      <c r="A4757" s="133" t="s">
        <v>8143</v>
      </c>
      <c r="B4757" s="134">
        <v>101563</v>
      </c>
      <c r="C4757" s="126" t="s">
        <v>1892</v>
      </c>
      <c r="D4757" s="134" t="s">
        <v>22</v>
      </c>
      <c r="E4757" s="135">
        <v>36.49</v>
      </c>
      <c r="F4757" s="136">
        <v>0</v>
      </c>
      <c r="G4757" s="135">
        <v>37.39</v>
      </c>
      <c r="H4757" s="136">
        <v>0</v>
      </c>
    </row>
    <row r="4758" spans="1:8" x14ac:dyDescent="0.25">
      <c r="A4758" s="133" t="s">
        <v>8143</v>
      </c>
      <c r="B4758" s="134">
        <v>101564</v>
      </c>
      <c r="C4758" s="126" t="s">
        <v>1893</v>
      </c>
      <c r="D4758" s="134" t="s">
        <v>22</v>
      </c>
      <c r="E4758" s="135">
        <v>53.91</v>
      </c>
      <c r="F4758" s="136">
        <v>0</v>
      </c>
      <c r="G4758" s="135">
        <v>55.23</v>
      </c>
      <c r="H4758" s="136">
        <v>0</v>
      </c>
    </row>
    <row r="4759" spans="1:8" x14ac:dyDescent="0.25">
      <c r="A4759" s="133" t="s">
        <v>8143</v>
      </c>
      <c r="B4759" s="134">
        <v>101565</v>
      </c>
      <c r="C4759" s="126" t="s">
        <v>1894</v>
      </c>
      <c r="D4759" s="134" t="s">
        <v>22</v>
      </c>
      <c r="E4759" s="135">
        <v>75.41</v>
      </c>
      <c r="F4759" s="136">
        <v>0</v>
      </c>
      <c r="G4759" s="135">
        <v>77.22</v>
      </c>
      <c r="H4759" s="136">
        <v>0</v>
      </c>
    </row>
    <row r="4760" spans="1:8" x14ac:dyDescent="0.25">
      <c r="A4760" s="133" t="s">
        <v>8143</v>
      </c>
      <c r="B4760" s="134">
        <v>101567</v>
      </c>
      <c r="C4760" s="126" t="s">
        <v>1895</v>
      </c>
      <c r="D4760" s="134" t="s">
        <v>22</v>
      </c>
      <c r="E4760" s="135">
        <v>97.88</v>
      </c>
      <c r="F4760" s="136">
        <v>0</v>
      </c>
      <c r="G4760" s="135">
        <v>100.22</v>
      </c>
      <c r="H4760" s="136">
        <v>0</v>
      </c>
    </row>
    <row r="4761" spans="1:8" x14ac:dyDescent="0.25">
      <c r="A4761" s="133" t="s">
        <v>8143</v>
      </c>
      <c r="B4761" s="134">
        <v>101551</v>
      </c>
      <c r="C4761" s="126" t="s">
        <v>8144</v>
      </c>
      <c r="D4761" s="134" t="s">
        <v>33</v>
      </c>
      <c r="E4761" s="135">
        <v>0</v>
      </c>
      <c r="F4761" s="136"/>
      <c r="G4761" s="135">
        <v>0</v>
      </c>
      <c r="H4761" s="136"/>
    </row>
    <row r="4762" spans="1:8" x14ac:dyDescent="0.25">
      <c r="A4762" s="133" t="s">
        <v>8143</v>
      </c>
      <c r="B4762" s="134">
        <v>101552</v>
      </c>
      <c r="C4762" s="126" t="s">
        <v>8145</v>
      </c>
      <c r="D4762" s="134" t="s">
        <v>33</v>
      </c>
      <c r="E4762" s="135">
        <v>0</v>
      </c>
      <c r="F4762" s="136"/>
      <c r="G4762" s="135">
        <v>0</v>
      </c>
      <c r="H4762" s="136"/>
    </row>
    <row r="4763" spans="1:8" x14ac:dyDescent="0.25">
      <c r="A4763" s="133" t="s">
        <v>8143</v>
      </c>
      <c r="B4763" s="134">
        <v>101550</v>
      </c>
      <c r="C4763" s="126" t="s">
        <v>8146</v>
      </c>
      <c r="D4763" s="134" t="s">
        <v>33</v>
      </c>
      <c r="E4763" s="135">
        <v>0</v>
      </c>
      <c r="F4763" s="136"/>
      <c r="G4763" s="135">
        <v>0</v>
      </c>
      <c r="H4763" s="136"/>
    </row>
    <row r="4764" spans="1:8" x14ac:dyDescent="0.25">
      <c r="A4764" s="133" t="s">
        <v>8143</v>
      </c>
      <c r="B4764" s="134">
        <v>101501</v>
      </c>
      <c r="C4764" s="126" t="s">
        <v>1848</v>
      </c>
      <c r="D4764" s="134" t="s">
        <v>33</v>
      </c>
      <c r="E4764" s="135">
        <v>1740.67</v>
      </c>
      <c r="F4764" s="136">
        <v>3.09E-2</v>
      </c>
      <c r="G4764" s="135">
        <v>1983.2</v>
      </c>
      <c r="H4764" s="136">
        <v>0</v>
      </c>
    </row>
    <row r="4765" spans="1:8" x14ac:dyDescent="0.25">
      <c r="A4765" s="133" t="s">
        <v>8143</v>
      </c>
      <c r="B4765" s="134">
        <v>101502</v>
      </c>
      <c r="C4765" s="126" t="s">
        <v>1849</v>
      </c>
      <c r="D4765" s="134" t="s">
        <v>33</v>
      </c>
      <c r="E4765" s="135">
        <v>1896.18</v>
      </c>
      <c r="F4765" s="136">
        <v>2.8400000000000002E-2</v>
      </c>
      <c r="G4765" s="135">
        <v>2158.36</v>
      </c>
      <c r="H4765" s="136">
        <v>0</v>
      </c>
    </row>
    <row r="4766" spans="1:8" x14ac:dyDescent="0.25">
      <c r="A4766" s="133" t="s">
        <v>8143</v>
      </c>
      <c r="B4766" s="134">
        <v>101503</v>
      </c>
      <c r="C4766" s="126" t="s">
        <v>1850</v>
      </c>
      <c r="D4766" s="134" t="s">
        <v>33</v>
      </c>
      <c r="E4766" s="135">
        <v>1938.47</v>
      </c>
      <c r="F4766" s="136">
        <v>2.7799999999999998E-2</v>
      </c>
      <c r="G4766" s="135">
        <v>2179.5100000000002</v>
      </c>
      <c r="H4766" s="136">
        <v>0</v>
      </c>
    </row>
    <row r="4767" spans="1:8" x14ac:dyDescent="0.25">
      <c r="A4767" s="133" t="s">
        <v>8143</v>
      </c>
      <c r="B4767" s="134">
        <v>101504</v>
      </c>
      <c r="C4767" s="126" t="s">
        <v>1851</v>
      </c>
      <c r="D4767" s="134" t="s">
        <v>33</v>
      </c>
      <c r="E4767" s="135">
        <v>2149.67</v>
      </c>
      <c r="F4767" s="136">
        <v>2.5000000000000001E-2</v>
      </c>
      <c r="G4767" s="135">
        <v>2401.37</v>
      </c>
      <c r="H4767" s="136">
        <v>0</v>
      </c>
    </row>
    <row r="4768" spans="1:8" x14ac:dyDescent="0.25">
      <c r="A4768" s="133" t="s">
        <v>8143</v>
      </c>
      <c r="B4768" s="134">
        <v>101497</v>
      </c>
      <c r="C4768" s="126" t="s">
        <v>1844</v>
      </c>
      <c r="D4768" s="134" t="s">
        <v>33</v>
      </c>
      <c r="E4768" s="135">
        <v>1749.03</v>
      </c>
      <c r="F4768" s="136">
        <v>3.0800000000000001E-2</v>
      </c>
      <c r="G4768" s="135">
        <v>2000.41</v>
      </c>
      <c r="H4768" s="136">
        <v>0</v>
      </c>
    </row>
    <row r="4769" spans="1:8" x14ac:dyDescent="0.25">
      <c r="A4769" s="133" t="s">
        <v>8143</v>
      </c>
      <c r="B4769" s="134">
        <v>101498</v>
      </c>
      <c r="C4769" s="126" t="s">
        <v>1845</v>
      </c>
      <c r="D4769" s="134" t="s">
        <v>33</v>
      </c>
      <c r="E4769" s="135">
        <v>1904.54</v>
      </c>
      <c r="F4769" s="136">
        <v>2.8199999999999999E-2</v>
      </c>
      <c r="G4769" s="135">
        <v>2175.5700000000002</v>
      </c>
      <c r="H4769" s="136">
        <v>0</v>
      </c>
    </row>
    <row r="4770" spans="1:8" x14ac:dyDescent="0.25">
      <c r="A4770" s="133" t="s">
        <v>8143</v>
      </c>
      <c r="B4770" s="134">
        <v>101499</v>
      </c>
      <c r="C4770" s="126" t="s">
        <v>1846</v>
      </c>
      <c r="D4770" s="134" t="s">
        <v>33</v>
      </c>
      <c r="E4770" s="135">
        <v>1946.83</v>
      </c>
      <c r="F4770" s="136">
        <v>2.76E-2</v>
      </c>
      <c r="G4770" s="135">
        <v>2196.7199999999998</v>
      </c>
      <c r="H4770" s="136">
        <v>0</v>
      </c>
    </row>
    <row r="4771" spans="1:8" x14ac:dyDescent="0.25">
      <c r="A4771" s="133" t="s">
        <v>8143</v>
      </c>
      <c r="B4771" s="134">
        <v>101500</v>
      </c>
      <c r="C4771" s="126" t="s">
        <v>1847</v>
      </c>
      <c r="D4771" s="134" t="s">
        <v>33</v>
      </c>
      <c r="E4771" s="135">
        <v>2158.0300000000002</v>
      </c>
      <c r="F4771" s="136">
        <v>2.4899999999999999E-2</v>
      </c>
      <c r="G4771" s="135">
        <v>2418.58</v>
      </c>
      <c r="H4771" s="136">
        <v>0</v>
      </c>
    </row>
    <row r="4772" spans="1:8" x14ac:dyDescent="0.25">
      <c r="A4772" s="133" t="s">
        <v>8143</v>
      </c>
      <c r="B4772" s="134">
        <v>101493</v>
      </c>
      <c r="C4772" s="126" t="s">
        <v>1840</v>
      </c>
      <c r="D4772" s="134" t="s">
        <v>33</v>
      </c>
      <c r="E4772" s="135">
        <v>1486.47</v>
      </c>
      <c r="F4772" s="136">
        <v>3.6200000000000003E-2</v>
      </c>
      <c r="G4772" s="135">
        <v>1715.87</v>
      </c>
      <c r="H4772" s="136">
        <v>0</v>
      </c>
    </row>
    <row r="4773" spans="1:8" x14ac:dyDescent="0.25">
      <c r="A4773" s="133" t="s">
        <v>8143</v>
      </c>
      <c r="B4773" s="134">
        <v>101494</v>
      </c>
      <c r="C4773" s="126" t="s">
        <v>1841</v>
      </c>
      <c r="D4773" s="134" t="s">
        <v>33</v>
      </c>
      <c r="E4773" s="135">
        <v>1589.21</v>
      </c>
      <c r="F4773" s="136">
        <v>3.39E-2</v>
      </c>
      <c r="G4773" s="135">
        <v>1831.59</v>
      </c>
      <c r="H4773" s="136">
        <v>0</v>
      </c>
    </row>
    <row r="4774" spans="1:8" x14ac:dyDescent="0.25">
      <c r="A4774" s="133" t="s">
        <v>8143</v>
      </c>
      <c r="B4774" s="134">
        <v>101495</v>
      </c>
      <c r="C4774" s="126" t="s">
        <v>1842</v>
      </c>
      <c r="D4774" s="134" t="s">
        <v>33</v>
      </c>
      <c r="E4774" s="135">
        <v>1617.15</v>
      </c>
      <c r="F4774" s="136">
        <v>3.3300000000000003E-2</v>
      </c>
      <c r="G4774" s="135">
        <v>1845.56</v>
      </c>
      <c r="H4774" s="136">
        <v>0</v>
      </c>
    </row>
    <row r="4775" spans="1:8" x14ac:dyDescent="0.25">
      <c r="A4775" s="133" t="s">
        <v>8143</v>
      </c>
      <c r="B4775" s="134">
        <v>101496</v>
      </c>
      <c r="C4775" s="126" t="s">
        <v>1843</v>
      </c>
      <c r="D4775" s="134" t="s">
        <v>33</v>
      </c>
      <c r="E4775" s="135">
        <v>1766.99</v>
      </c>
      <c r="F4775" s="136">
        <v>3.04E-2</v>
      </c>
      <c r="G4775" s="135">
        <v>2003.47</v>
      </c>
      <c r="H4775" s="136">
        <v>0</v>
      </c>
    </row>
    <row r="4776" spans="1:8" x14ac:dyDescent="0.25">
      <c r="A4776" s="133" t="s">
        <v>8143</v>
      </c>
      <c r="B4776" s="134">
        <v>101489</v>
      </c>
      <c r="C4776" s="126" t="s">
        <v>1836</v>
      </c>
      <c r="D4776" s="134" t="s">
        <v>33</v>
      </c>
      <c r="E4776" s="135">
        <v>1502.77</v>
      </c>
      <c r="F4776" s="136">
        <v>3.5799999999999998E-2</v>
      </c>
      <c r="G4776" s="135">
        <v>1742.31</v>
      </c>
      <c r="H4776" s="136">
        <v>0</v>
      </c>
    </row>
    <row r="4777" spans="1:8" x14ac:dyDescent="0.25">
      <c r="A4777" s="133" t="s">
        <v>8143</v>
      </c>
      <c r="B4777" s="134">
        <v>101490</v>
      </c>
      <c r="C4777" s="126" t="s">
        <v>1837</v>
      </c>
      <c r="D4777" s="134" t="s">
        <v>33</v>
      </c>
      <c r="E4777" s="135">
        <v>1605.51</v>
      </c>
      <c r="F4777" s="136">
        <v>3.3500000000000002E-2</v>
      </c>
      <c r="G4777" s="135">
        <v>1858.03</v>
      </c>
      <c r="H4777" s="136">
        <v>0</v>
      </c>
    </row>
    <row r="4778" spans="1:8" x14ac:dyDescent="0.25">
      <c r="A4778" s="133" t="s">
        <v>8143</v>
      </c>
      <c r="B4778" s="134">
        <v>101491</v>
      </c>
      <c r="C4778" s="126" t="s">
        <v>1838</v>
      </c>
      <c r="D4778" s="134" t="s">
        <v>33</v>
      </c>
      <c r="E4778" s="135">
        <v>1633.45</v>
      </c>
      <c r="F4778" s="136">
        <v>3.2899999999999999E-2</v>
      </c>
      <c r="G4778" s="135">
        <v>1872</v>
      </c>
      <c r="H4778" s="136">
        <v>0</v>
      </c>
    </row>
    <row r="4779" spans="1:8" x14ac:dyDescent="0.25">
      <c r="A4779" s="133" t="s">
        <v>8143</v>
      </c>
      <c r="B4779" s="134">
        <v>101492</v>
      </c>
      <c r="C4779" s="126" t="s">
        <v>1839</v>
      </c>
      <c r="D4779" s="134" t="s">
        <v>33</v>
      </c>
      <c r="E4779" s="135">
        <v>1783.29</v>
      </c>
      <c r="F4779" s="136">
        <v>3.0200000000000001E-2</v>
      </c>
      <c r="G4779" s="135">
        <v>2029.91</v>
      </c>
      <c r="H4779" s="136">
        <v>0</v>
      </c>
    </row>
    <row r="4780" spans="1:8" x14ac:dyDescent="0.25">
      <c r="A4780" s="133" t="s">
        <v>8143</v>
      </c>
      <c r="B4780" s="134">
        <v>101509</v>
      </c>
      <c r="C4780" s="126" t="s">
        <v>6100</v>
      </c>
      <c r="D4780" s="134" t="s">
        <v>33</v>
      </c>
      <c r="E4780" s="135">
        <v>1900.93</v>
      </c>
      <c r="F4780" s="136">
        <v>0.1457</v>
      </c>
      <c r="G4780" s="135">
        <v>2162.4299999999998</v>
      </c>
      <c r="H4780" s="136">
        <v>0</v>
      </c>
    </row>
    <row r="4781" spans="1:8" x14ac:dyDescent="0.25">
      <c r="A4781" s="133" t="s">
        <v>8143</v>
      </c>
      <c r="B4781" s="134">
        <v>101510</v>
      </c>
      <c r="C4781" s="126" t="s">
        <v>6101</v>
      </c>
      <c r="D4781" s="134" t="s">
        <v>33</v>
      </c>
      <c r="E4781" s="135">
        <v>2108.2800000000002</v>
      </c>
      <c r="F4781" s="136">
        <v>0.13139999999999999</v>
      </c>
      <c r="G4781" s="135">
        <v>2395.9699999999998</v>
      </c>
      <c r="H4781" s="136">
        <v>0</v>
      </c>
    </row>
    <row r="4782" spans="1:8" x14ac:dyDescent="0.25">
      <c r="A4782" s="133" t="s">
        <v>8143</v>
      </c>
      <c r="B4782" s="134">
        <v>101511</v>
      </c>
      <c r="C4782" s="126" t="s">
        <v>6102</v>
      </c>
      <c r="D4782" s="134" t="s">
        <v>33</v>
      </c>
      <c r="E4782" s="135">
        <v>2164.66</v>
      </c>
      <c r="F4782" s="136">
        <v>0.128</v>
      </c>
      <c r="G4782" s="135">
        <v>2424.16</v>
      </c>
      <c r="H4782" s="136">
        <v>0</v>
      </c>
    </row>
    <row r="4783" spans="1:8" x14ac:dyDescent="0.25">
      <c r="A4783" s="133" t="s">
        <v>8143</v>
      </c>
      <c r="B4783" s="134">
        <v>101512</v>
      </c>
      <c r="C4783" s="126" t="s">
        <v>6103</v>
      </c>
      <c r="D4783" s="134" t="s">
        <v>33</v>
      </c>
      <c r="E4783" s="135">
        <v>2436.14</v>
      </c>
      <c r="F4783" s="136">
        <v>0.1137</v>
      </c>
      <c r="G4783" s="135">
        <v>2708.86</v>
      </c>
      <c r="H4783" s="136">
        <v>0</v>
      </c>
    </row>
    <row r="4784" spans="1:8" x14ac:dyDescent="0.25">
      <c r="A4784" s="133" t="s">
        <v>8143</v>
      </c>
      <c r="B4784" s="134">
        <v>101505</v>
      </c>
      <c r="C4784" s="126" t="s">
        <v>1852</v>
      </c>
      <c r="D4784" s="134" t="s">
        <v>33</v>
      </c>
      <c r="E4784" s="135">
        <v>1864.15</v>
      </c>
      <c r="F4784" s="136">
        <v>2.8899999999999999E-2</v>
      </c>
      <c r="G4784" s="135">
        <v>2131.54</v>
      </c>
      <c r="H4784" s="136">
        <v>0</v>
      </c>
    </row>
    <row r="4785" spans="1:8" x14ac:dyDescent="0.25">
      <c r="A4785" s="133" t="s">
        <v>8143</v>
      </c>
      <c r="B4785" s="134">
        <v>101506</v>
      </c>
      <c r="C4785" s="126" t="s">
        <v>1853</v>
      </c>
      <c r="D4785" s="134" t="s">
        <v>33</v>
      </c>
      <c r="E4785" s="135">
        <v>2071.5</v>
      </c>
      <c r="F4785" s="136">
        <v>2.5999999999999999E-2</v>
      </c>
      <c r="G4785" s="135">
        <v>2365.08</v>
      </c>
      <c r="H4785" s="136">
        <v>0</v>
      </c>
    </row>
    <row r="4786" spans="1:8" x14ac:dyDescent="0.25">
      <c r="A4786" s="133" t="s">
        <v>8143</v>
      </c>
      <c r="B4786" s="134">
        <v>101507</v>
      </c>
      <c r="C4786" s="126" t="s">
        <v>1854</v>
      </c>
      <c r="D4786" s="134" t="s">
        <v>33</v>
      </c>
      <c r="E4786" s="135">
        <v>2127.88</v>
      </c>
      <c r="F4786" s="136">
        <v>2.53E-2</v>
      </c>
      <c r="G4786" s="135">
        <v>2393.27</v>
      </c>
      <c r="H4786" s="136">
        <v>0</v>
      </c>
    </row>
    <row r="4787" spans="1:8" x14ac:dyDescent="0.25">
      <c r="A4787" s="133" t="s">
        <v>8143</v>
      </c>
      <c r="B4787" s="134">
        <v>101508</v>
      </c>
      <c r="C4787" s="126" t="s">
        <v>1855</v>
      </c>
      <c r="D4787" s="134" t="s">
        <v>33</v>
      </c>
      <c r="E4787" s="135">
        <v>2399.36</v>
      </c>
      <c r="F4787" s="136">
        <v>2.24E-2</v>
      </c>
      <c r="G4787" s="135">
        <v>2677.97</v>
      </c>
      <c r="H4787" s="136">
        <v>0</v>
      </c>
    </row>
    <row r="4788" spans="1:8" x14ac:dyDescent="0.25">
      <c r="A4788" s="133" t="s">
        <v>8143</v>
      </c>
      <c r="B4788" s="134">
        <v>101525</v>
      </c>
      <c r="C4788" s="126" t="s">
        <v>1868</v>
      </c>
      <c r="D4788" s="134" t="s">
        <v>33</v>
      </c>
      <c r="E4788" s="135">
        <v>1027.78</v>
      </c>
      <c r="F4788" s="136">
        <v>0</v>
      </c>
      <c r="G4788" s="135">
        <v>1139.5</v>
      </c>
      <c r="H4788" s="136">
        <v>0</v>
      </c>
    </row>
    <row r="4789" spans="1:8" x14ac:dyDescent="0.25">
      <c r="A4789" s="133" t="s">
        <v>8143</v>
      </c>
      <c r="B4789" s="134">
        <v>101526</v>
      </c>
      <c r="C4789" s="126" t="s">
        <v>1869</v>
      </c>
      <c r="D4789" s="134" t="s">
        <v>33</v>
      </c>
      <c r="E4789" s="135">
        <v>1212.72</v>
      </c>
      <c r="F4789" s="136">
        <v>0</v>
      </c>
      <c r="G4789" s="135">
        <v>1347.79</v>
      </c>
      <c r="H4789" s="136">
        <v>0</v>
      </c>
    </row>
    <row r="4790" spans="1:8" x14ac:dyDescent="0.25">
      <c r="A4790" s="133" t="s">
        <v>8143</v>
      </c>
      <c r="B4790" s="134">
        <v>101527</v>
      </c>
      <c r="C4790" s="126" t="s">
        <v>1870</v>
      </c>
      <c r="D4790" s="134" t="s">
        <v>33</v>
      </c>
      <c r="E4790" s="135">
        <v>1263.01</v>
      </c>
      <c r="F4790" s="136">
        <v>0</v>
      </c>
      <c r="G4790" s="135">
        <v>1372.94</v>
      </c>
      <c r="H4790" s="136">
        <v>0</v>
      </c>
    </row>
    <row r="4791" spans="1:8" x14ac:dyDescent="0.25">
      <c r="A4791" s="133" t="s">
        <v>8143</v>
      </c>
      <c r="B4791" s="134">
        <v>101528</v>
      </c>
      <c r="C4791" s="126" t="s">
        <v>1871</v>
      </c>
      <c r="D4791" s="134" t="s">
        <v>33</v>
      </c>
      <c r="E4791" s="135">
        <v>1478.04</v>
      </c>
      <c r="F4791" s="136">
        <v>0</v>
      </c>
      <c r="G4791" s="135">
        <v>1597.07</v>
      </c>
      <c r="H4791" s="136">
        <v>0</v>
      </c>
    </row>
    <row r="4792" spans="1:8" x14ac:dyDescent="0.25">
      <c r="A4792" s="133" t="s">
        <v>8143</v>
      </c>
      <c r="B4792" s="134">
        <v>101521</v>
      </c>
      <c r="C4792" s="126" t="s">
        <v>1864</v>
      </c>
      <c r="D4792" s="134" t="s">
        <v>33</v>
      </c>
      <c r="E4792" s="135">
        <v>1036.1400000000001</v>
      </c>
      <c r="F4792" s="136">
        <v>0</v>
      </c>
      <c r="G4792" s="135">
        <v>1156.71</v>
      </c>
      <c r="H4792" s="136">
        <v>0</v>
      </c>
    </row>
    <row r="4793" spans="1:8" x14ac:dyDescent="0.25">
      <c r="A4793" s="133" t="s">
        <v>8143</v>
      </c>
      <c r="B4793" s="134">
        <v>101522</v>
      </c>
      <c r="C4793" s="126" t="s">
        <v>1865</v>
      </c>
      <c r="D4793" s="134" t="s">
        <v>33</v>
      </c>
      <c r="E4793" s="135">
        <v>1221.08</v>
      </c>
      <c r="F4793" s="136">
        <v>0</v>
      </c>
      <c r="G4793" s="135">
        <v>1365</v>
      </c>
      <c r="H4793" s="136">
        <v>0</v>
      </c>
    </row>
    <row r="4794" spans="1:8" x14ac:dyDescent="0.25">
      <c r="A4794" s="133" t="s">
        <v>8143</v>
      </c>
      <c r="B4794" s="134">
        <v>101523</v>
      </c>
      <c r="C4794" s="126" t="s">
        <v>1866</v>
      </c>
      <c r="D4794" s="134" t="s">
        <v>33</v>
      </c>
      <c r="E4794" s="135">
        <v>1271.3699999999999</v>
      </c>
      <c r="F4794" s="136">
        <v>0</v>
      </c>
      <c r="G4794" s="135">
        <v>1390.15</v>
      </c>
      <c r="H4794" s="136">
        <v>0</v>
      </c>
    </row>
    <row r="4795" spans="1:8" x14ac:dyDescent="0.25">
      <c r="A4795" s="133" t="s">
        <v>8143</v>
      </c>
      <c r="B4795" s="134">
        <v>101524</v>
      </c>
      <c r="C4795" s="126" t="s">
        <v>1867</v>
      </c>
      <c r="D4795" s="134" t="s">
        <v>33</v>
      </c>
      <c r="E4795" s="135">
        <v>1486.4</v>
      </c>
      <c r="F4795" s="136">
        <v>0</v>
      </c>
      <c r="G4795" s="135">
        <v>1614.28</v>
      </c>
      <c r="H4795" s="136">
        <v>0</v>
      </c>
    </row>
    <row r="4796" spans="1:8" x14ac:dyDescent="0.25">
      <c r="A4796" s="133" t="s">
        <v>8143</v>
      </c>
      <c r="B4796" s="134">
        <v>101517</v>
      </c>
      <c r="C4796" s="126" t="s">
        <v>1860</v>
      </c>
      <c r="D4796" s="134" t="s">
        <v>33</v>
      </c>
      <c r="E4796" s="135">
        <v>757.98</v>
      </c>
      <c r="F4796" s="136">
        <v>0</v>
      </c>
      <c r="G4796" s="135">
        <v>854.34</v>
      </c>
      <c r="H4796" s="136">
        <v>0</v>
      </c>
    </row>
    <row r="4797" spans="1:8" x14ac:dyDescent="0.25">
      <c r="A4797" s="133" t="s">
        <v>8143</v>
      </c>
      <c r="B4797" s="134">
        <v>101518</v>
      </c>
      <c r="C4797" s="126" t="s">
        <v>1861</v>
      </c>
      <c r="D4797" s="134" t="s">
        <v>33</v>
      </c>
      <c r="E4797" s="135">
        <v>881.27</v>
      </c>
      <c r="F4797" s="136">
        <v>0</v>
      </c>
      <c r="G4797" s="135">
        <v>993.2</v>
      </c>
      <c r="H4797" s="136">
        <v>0</v>
      </c>
    </row>
    <row r="4798" spans="1:8" x14ac:dyDescent="0.25">
      <c r="A4798" s="133" t="s">
        <v>8143</v>
      </c>
      <c r="B4798" s="134">
        <v>101519</v>
      </c>
      <c r="C4798" s="126" t="s">
        <v>1862</v>
      </c>
      <c r="D4798" s="134" t="s">
        <v>33</v>
      </c>
      <c r="E4798" s="135">
        <v>914.79</v>
      </c>
      <c r="F4798" s="136">
        <v>0</v>
      </c>
      <c r="G4798" s="135">
        <v>1009.96</v>
      </c>
      <c r="H4798" s="136">
        <v>0</v>
      </c>
    </row>
    <row r="4799" spans="1:8" x14ac:dyDescent="0.25">
      <c r="A4799" s="133" t="s">
        <v>8143</v>
      </c>
      <c r="B4799" s="134">
        <v>101520</v>
      </c>
      <c r="C4799" s="126" t="s">
        <v>1863</v>
      </c>
      <c r="D4799" s="134" t="s">
        <v>33</v>
      </c>
      <c r="E4799" s="135">
        <v>1058.1500000000001</v>
      </c>
      <c r="F4799" s="136">
        <v>0</v>
      </c>
      <c r="G4799" s="135">
        <v>1159.3900000000001</v>
      </c>
      <c r="H4799" s="136">
        <v>0</v>
      </c>
    </row>
    <row r="4800" spans="1:8" x14ac:dyDescent="0.25">
      <c r="A4800" s="133" t="s">
        <v>8143</v>
      </c>
      <c r="B4800" s="134">
        <v>101513</v>
      </c>
      <c r="C4800" s="126" t="s">
        <v>1856</v>
      </c>
      <c r="D4800" s="134" t="s">
        <v>33</v>
      </c>
      <c r="E4800" s="135">
        <v>774.29</v>
      </c>
      <c r="F4800" s="136">
        <v>0</v>
      </c>
      <c r="G4800" s="135">
        <v>880.79</v>
      </c>
      <c r="H4800" s="136">
        <v>0</v>
      </c>
    </row>
    <row r="4801" spans="1:8" x14ac:dyDescent="0.25">
      <c r="A4801" s="133" t="s">
        <v>8143</v>
      </c>
      <c r="B4801" s="134">
        <v>101514</v>
      </c>
      <c r="C4801" s="126" t="s">
        <v>1857</v>
      </c>
      <c r="D4801" s="134" t="s">
        <v>33</v>
      </c>
      <c r="E4801" s="135">
        <v>897.58</v>
      </c>
      <c r="F4801" s="136">
        <v>0</v>
      </c>
      <c r="G4801" s="135">
        <v>1019.65</v>
      </c>
      <c r="H4801" s="136">
        <v>0</v>
      </c>
    </row>
    <row r="4802" spans="1:8" x14ac:dyDescent="0.25">
      <c r="A4802" s="133" t="s">
        <v>8143</v>
      </c>
      <c r="B4802" s="134">
        <v>101515</v>
      </c>
      <c r="C4802" s="126" t="s">
        <v>1858</v>
      </c>
      <c r="D4802" s="134" t="s">
        <v>33</v>
      </c>
      <c r="E4802" s="135">
        <v>931.1</v>
      </c>
      <c r="F4802" s="136">
        <v>0</v>
      </c>
      <c r="G4802" s="135">
        <v>1036.4100000000001</v>
      </c>
      <c r="H4802" s="136">
        <v>0</v>
      </c>
    </row>
    <row r="4803" spans="1:8" x14ac:dyDescent="0.25">
      <c r="A4803" s="133" t="s">
        <v>8143</v>
      </c>
      <c r="B4803" s="134">
        <v>101516</v>
      </c>
      <c r="C4803" s="126" t="s">
        <v>1859</v>
      </c>
      <c r="D4803" s="134" t="s">
        <v>33</v>
      </c>
      <c r="E4803" s="135">
        <v>1074.46</v>
      </c>
      <c r="F4803" s="136">
        <v>0</v>
      </c>
      <c r="G4803" s="135">
        <v>1185.8399999999999</v>
      </c>
      <c r="H4803" s="136">
        <v>0</v>
      </c>
    </row>
    <row r="4804" spans="1:8" x14ac:dyDescent="0.25">
      <c r="A4804" s="133" t="s">
        <v>8143</v>
      </c>
      <c r="B4804" s="134">
        <v>101533</v>
      </c>
      <c r="C4804" s="126" t="s">
        <v>6104</v>
      </c>
      <c r="D4804" s="134" t="s">
        <v>33</v>
      </c>
      <c r="E4804" s="135">
        <v>1205.27</v>
      </c>
      <c r="F4804" s="136">
        <v>0.1852</v>
      </c>
      <c r="G4804" s="135">
        <v>1338.41</v>
      </c>
      <c r="H4804" s="136">
        <v>0</v>
      </c>
    </row>
    <row r="4805" spans="1:8" x14ac:dyDescent="0.25">
      <c r="A4805" s="133" t="s">
        <v>8143</v>
      </c>
      <c r="B4805" s="134">
        <v>101534</v>
      </c>
      <c r="C4805" s="126" t="s">
        <v>6105</v>
      </c>
      <c r="D4805" s="134" t="s">
        <v>33</v>
      </c>
      <c r="E4805" s="135">
        <v>1451.85</v>
      </c>
      <c r="F4805" s="136">
        <v>0.15379999999999999</v>
      </c>
      <c r="G4805" s="135">
        <v>1616.13</v>
      </c>
      <c r="H4805" s="136">
        <v>0</v>
      </c>
    </row>
    <row r="4806" spans="1:8" x14ac:dyDescent="0.25">
      <c r="A4806" s="133" t="s">
        <v>8143</v>
      </c>
      <c r="B4806" s="134">
        <v>101535</v>
      </c>
      <c r="C4806" s="126" t="s">
        <v>6106</v>
      </c>
      <c r="D4806" s="134" t="s">
        <v>33</v>
      </c>
      <c r="E4806" s="135">
        <v>1518.9</v>
      </c>
      <c r="F4806" s="136">
        <v>0.14699999999999999</v>
      </c>
      <c r="G4806" s="135">
        <v>1649.66</v>
      </c>
      <c r="H4806" s="136">
        <v>0</v>
      </c>
    </row>
    <row r="4807" spans="1:8" x14ac:dyDescent="0.25">
      <c r="A4807" s="133" t="s">
        <v>8143</v>
      </c>
      <c r="B4807" s="134">
        <v>101536</v>
      </c>
      <c r="C4807" s="126" t="s">
        <v>6107</v>
      </c>
      <c r="D4807" s="134" t="s">
        <v>33</v>
      </c>
      <c r="E4807" s="135">
        <v>1805.61</v>
      </c>
      <c r="F4807" s="136">
        <v>0.1236</v>
      </c>
      <c r="G4807" s="135">
        <v>1948.51</v>
      </c>
      <c r="H4807" s="136">
        <v>0</v>
      </c>
    </row>
    <row r="4808" spans="1:8" x14ac:dyDescent="0.25">
      <c r="A4808" s="133" t="s">
        <v>8143</v>
      </c>
      <c r="B4808" s="134">
        <v>101529</v>
      </c>
      <c r="C4808" s="126" t="s">
        <v>1872</v>
      </c>
      <c r="D4808" s="134" t="s">
        <v>33</v>
      </c>
      <c r="E4808" s="135">
        <v>1168.49</v>
      </c>
      <c r="F4808" s="136">
        <v>0</v>
      </c>
      <c r="G4808" s="135">
        <v>1307.52</v>
      </c>
      <c r="H4808" s="136">
        <v>0</v>
      </c>
    </row>
    <row r="4809" spans="1:8" x14ac:dyDescent="0.25">
      <c r="A4809" s="133" t="s">
        <v>8143</v>
      </c>
      <c r="B4809" s="134">
        <v>101530</v>
      </c>
      <c r="C4809" s="126" t="s">
        <v>1873</v>
      </c>
      <c r="D4809" s="134" t="s">
        <v>33</v>
      </c>
      <c r="E4809" s="135">
        <v>1415.07</v>
      </c>
      <c r="F4809" s="136">
        <v>0</v>
      </c>
      <c r="G4809" s="135">
        <v>1585.24</v>
      </c>
      <c r="H4809" s="136">
        <v>0</v>
      </c>
    </row>
    <row r="4810" spans="1:8" x14ac:dyDescent="0.25">
      <c r="A4810" s="133" t="s">
        <v>8143</v>
      </c>
      <c r="B4810" s="134">
        <v>101531</v>
      </c>
      <c r="C4810" s="126" t="s">
        <v>1874</v>
      </c>
      <c r="D4810" s="134" t="s">
        <v>33</v>
      </c>
      <c r="E4810" s="135">
        <v>1482.12</v>
      </c>
      <c r="F4810" s="136">
        <v>0</v>
      </c>
      <c r="G4810" s="135">
        <v>1618.77</v>
      </c>
      <c r="H4810" s="136">
        <v>0</v>
      </c>
    </row>
    <row r="4811" spans="1:8" x14ac:dyDescent="0.25">
      <c r="A4811" s="133" t="s">
        <v>8143</v>
      </c>
      <c r="B4811" s="134">
        <v>101532</v>
      </c>
      <c r="C4811" s="126" t="s">
        <v>1875</v>
      </c>
      <c r="D4811" s="134" t="s">
        <v>33</v>
      </c>
      <c r="E4811" s="135">
        <v>1768.83</v>
      </c>
      <c r="F4811" s="136">
        <v>0</v>
      </c>
      <c r="G4811" s="135">
        <v>1917.62</v>
      </c>
      <c r="H4811" s="136">
        <v>0</v>
      </c>
    </row>
    <row r="4812" spans="1:8" x14ac:dyDescent="0.25">
      <c r="A4812" s="133" t="s">
        <v>8143</v>
      </c>
      <c r="B4812" s="134">
        <v>101549</v>
      </c>
      <c r="C4812" s="126" t="s">
        <v>1888</v>
      </c>
      <c r="D4812" s="134" t="s">
        <v>33</v>
      </c>
      <c r="E4812" s="135">
        <v>18.05</v>
      </c>
      <c r="F4812" s="136">
        <v>0</v>
      </c>
      <c r="G4812" s="135">
        <v>23.33</v>
      </c>
      <c r="H4812" s="136">
        <v>0</v>
      </c>
    </row>
    <row r="4813" spans="1:8" x14ac:dyDescent="0.25">
      <c r="A4813" s="133" t="s">
        <v>8143</v>
      </c>
      <c r="B4813" s="134">
        <v>101547</v>
      </c>
      <c r="C4813" s="126" t="s">
        <v>1886</v>
      </c>
      <c r="D4813" s="134" t="s">
        <v>33</v>
      </c>
      <c r="E4813" s="135">
        <v>79.989999999999995</v>
      </c>
      <c r="F4813" s="136">
        <v>0</v>
      </c>
      <c r="G4813" s="135">
        <v>91.18</v>
      </c>
      <c r="H4813" s="136">
        <v>0</v>
      </c>
    </row>
    <row r="4814" spans="1:8" x14ac:dyDescent="0.25">
      <c r="A4814" s="133" t="s">
        <v>8143</v>
      </c>
      <c r="B4814" s="134">
        <v>101546</v>
      </c>
      <c r="C4814" s="126" t="s">
        <v>1885</v>
      </c>
      <c r="D4814" s="134" t="s">
        <v>33</v>
      </c>
      <c r="E4814" s="135">
        <v>25.86</v>
      </c>
      <c r="F4814" s="136">
        <v>0</v>
      </c>
      <c r="G4814" s="135">
        <v>29.97</v>
      </c>
      <c r="H4814" s="136">
        <v>0</v>
      </c>
    </row>
    <row r="4815" spans="1:8" x14ac:dyDescent="0.25">
      <c r="A4815" s="133" t="s">
        <v>8143</v>
      </c>
      <c r="B4815" s="134">
        <v>101548</v>
      </c>
      <c r="C4815" s="126" t="s">
        <v>1887</v>
      </c>
      <c r="D4815" s="134" t="s">
        <v>33</v>
      </c>
      <c r="E4815" s="135">
        <v>6.77</v>
      </c>
      <c r="F4815" s="136">
        <v>0</v>
      </c>
      <c r="G4815" s="135">
        <v>8.3800000000000008</v>
      </c>
      <c r="H4815" s="136">
        <v>0</v>
      </c>
    </row>
    <row r="4816" spans="1:8" x14ac:dyDescent="0.25">
      <c r="A4816" s="133" t="s">
        <v>8147</v>
      </c>
      <c r="B4816" s="134">
        <v>94764</v>
      </c>
      <c r="C4816" s="126" t="s">
        <v>6302</v>
      </c>
      <c r="D4816" s="134" t="s">
        <v>33</v>
      </c>
      <c r="E4816" s="135">
        <v>43.1</v>
      </c>
      <c r="F4816" s="136">
        <v>0</v>
      </c>
      <c r="G4816" s="135">
        <v>41.06</v>
      </c>
      <c r="H4816" s="136">
        <v>0</v>
      </c>
    </row>
    <row r="4817" spans="1:8" x14ac:dyDescent="0.25">
      <c r="A4817" s="133" t="s">
        <v>8147</v>
      </c>
      <c r="B4817" s="134">
        <v>94765</v>
      </c>
      <c r="C4817" s="126" t="s">
        <v>6303</v>
      </c>
      <c r="D4817" s="134" t="s">
        <v>33</v>
      </c>
      <c r="E4817" s="135">
        <v>47.67</v>
      </c>
      <c r="F4817" s="136">
        <v>0</v>
      </c>
      <c r="G4817" s="135">
        <v>45.02</v>
      </c>
      <c r="H4817" s="136">
        <v>0</v>
      </c>
    </row>
    <row r="4818" spans="1:8" x14ac:dyDescent="0.25">
      <c r="A4818" s="133" t="s">
        <v>8147</v>
      </c>
      <c r="B4818" s="134">
        <v>94766</v>
      </c>
      <c r="C4818" s="126" t="s">
        <v>6304</v>
      </c>
      <c r="D4818" s="134" t="s">
        <v>33</v>
      </c>
      <c r="E4818" s="135">
        <v>53.49</v>
      </c>
      <c r="F4818" s="136">
        <v>0</v>
      </c>
      <c r="G4818" s="135">
        <v>50.05</v>
      </c>
      <c r="H4818" s="136">
        <v>0</v>
      </c>
    </row>
    <row r="4819" spans="1:8" x14ac:dyDescent="0.25">
      <c r="A4819" s="133" t="s">
        <v>8147</v>
      </c>
      <c r="B4819" s="134">
        <v>94767</v>
      </c>
      <c r="C4819" s="126" t="s">
        <v>6305</v>
      </c>
      <c r="D4819" s="134" t="s">
        <v>33</v>
      </c>
      <c r="E4819" s="135">
        <v>80.489999999999995</v>
      </c>
      <c r="F4819" s="136">
        <v>0</v>
      </c>
      <c r="G4819" s="135">
        <v>73.290000000000006</v>
      </c>
      <c r="H4819" s="136">
        <v>0</v>
      </c>
    </row>
    <row r="4820" spans="1:8" x14ac:dyDescent="0.25">
      <c r="A4820" s="133" t="s">
        <v>8147</v>
      </c>
      <c r="B4820" s="134">
        <v>94768</v>
      </c>
      <c r="C4820" s="126" t="s">
        <v>6306</v>
      </c>
      <c r="D4820" s="134" t="s">
        <v>33</v>
      </c>
      <c r="E4820" s="135">
        <v>91.43</v>
      </c>
      <c r="F4820" s="136">
        <v>0</v>
      </c>
      <c r="G4820" s="135">
        <v>82.77</v>
      </c>
      <c r="H4820" s="136">
        <v>0</v>
      </c>
    </row>
    <row r="4821" spans="1:8" x14ac:dyDescent="0.25">
      <c r="A4821" s="133" t="s">
        <v>8147</v>
      </c>
      <c r="B4821" s="134">
        <v>94769</v>
      </c>
      <c r="C4821" s="126" t="s">
        <v>6307</v>
      </c>
      <c r="D4821" s="134" t="s">
        <v>33</v>
      </c>
      <c r="E4821" s="135">
        <v>122.91</v>
      </c>
      <c r="F4821" s="136">
        <v>0</v>
      </c>
      <c r="G4821" s="135">
        <v>109.89</v>
      </c>
      <c r="H4821" s="136">
        <v>0</v>
      </c>
    </row>
    <row r="4822" spans="1:8" x14ac:dyDescent="0.25">
      <c r="A4822" s="133" t="s">
        <v>8147</v>
      </c>
      <c r="B4822" s="134">
        <v>94783</v>
      </c>
      <c r="C4822" s="126" t="s">
        <v>14282</v>
      </c>
      <c r="D4822" s="134" t="s">
        <v>33</v>
      </c>
      <c r="E4822" s="135">
        <v>18.98</v>
      </c>
      <c r="F4822" s="136">
        <v>0</v>
      </c>
      <c r="G4822" s="135">
        <v>21.61</v>
      </c>
      <c r="H4822" s="136">
        <v>0</v>
      </c>
    </row>
    <row r="4823" spans="1:8" x14ac:dyDescent="0.25">
      <c r="A4823" s="133" t="s">
        <v>8147</v>
      </c>
      <c r="B4823" s="134">
        <v>94703</v>
      </c>
      <c r="C4823" s="126" t="s">
        <v>14283</v>
      </c>
      <c r="D4823" s="134" t="s">
        <v>33</v>
      </c>
      <c r="E4823" s="135">
        <v>20.36</v>
      </c>
      <c r="F4823" s="136">
        <v>0</v>
      </c>
      <c r="G4823" s="135">
        <v>22.95</v>
      </c>
      <c r="H4823" s="136">
        <v>0</v>
      </c>
    </row>
    <row r="4824" spans="1:8" x14ac:dyDescent="0.25">
      <c r="A4824" s="133" t="s">
        <v>8147</v>
      </c>
      <c r="B4824" s="134">
        <v>94704</v>
      </c>
      <c r="C4824" s="126" t="s">
        <v>6262</v>
      </c>
      <c r="D4824" s="134" t="s">
        <v>33</v>
      </c>
      <c r="E4824" s="135">
        <v>27.59</v>
      </c>
      <c r="F4824" s="136">
        <v>0</v>
      </c>
      <c r="G4824" s="135">
        <v>29.87</v>
      </c>
      <c r="H4824" s="136">
        <v>0</v>
      </c>
    </row>
    <row r="4825" spans="1:8" x14ac:dyDescent="0.25">
      <c r="A4825" s="133" t="s">
        <v>8147</v>
      </c>
      <c r="B4825" s="134">
        <v>94705</v>
      </c>
      <c r="C4825" s="126" t="s">
        <v>6263</v>
      </c>
      <c r="D4825" s="134" t="s">
        <v>33</v>
      </c>
      <c r="E4825" s="135">
        <v>38.159999999999997</v>
      </c>
      <c r="F4825" s="136">
        <v>0</v>
      </c>
      <c r="G4825" s="135">
        <v>39.94</v>
      </c>
      <c r="H4825" s="136">
        <v>0</v>
      </c>
    </row>
    <row r="4826" spans="1:8" x14ac:dyDescent="0.25">
      <c r="A4826" s="133" t="s">
        <v>8147</v>
      </c>
      <c r="B4826" s="134">
        <v>94706</v>
      </c>
      <c r="C4826" s="126" t="s">
        <v>6264</v>
      </c>
      <c r="D4826" s="134" t="s">
        <v>33</v>
      </c>
      <c r="E4826" s="135">
        <v>37.270000000000003</v>
      </c>
      <c r="F4826" s="136">
        <v>0</v>
      </c>
      <c r="G4826" s="135">
        <v>39.17</v>
      </c>
      <c r="H4826" s="136">
        <v>0</v>
      </c>
    </row>
    <row r="4827" spans="1:8" x14ac:dyDescent="0.25">
      <c r="A4827" s="133" t="s">
        <v>8147</v>
      </c>
      <c r="B4827" s="134">
        <v>94707</v>
      </c>
      <c r="C4827" s="126" t="s">
        <v>6265</v>
      </c>
      <c r="D4827" s="134" t="s">
        <v>33</v>
      </c>
      <c r="E4827" s="135">
        <v>59.63</v>
      </c>
      <c r="F4827" s="136">
        <v>0</v>
      </c>
      <c r="G4827" s="135">
        <v>60.35</v>
      </c>
      <c r="H4827" s="136">
        <v>0</v>
      </c>
    </row>
    <row r="4828" spans="1:8" x14ac:dyDescent="0.25">
      <c r="A4828" s="133" t="s">
        <v>8147</v>
      </c>
      <c r="B4828" s="134">
        <v>94715</v>
      </c>
      <c r="C4828" s="126" t="s">
        <v>6268</v>
      </c>
      <c r="D4828" s="134" t="s">
        <v>33</v>
      </c>
      <c r="E4828" s="135">
        <v>313.39999999999998</v>
      </c>
      <c r="F4828" s="136">
        <v>0</v>
      </c>
      <c r="G4828" s="135">
        <v>304.07</v>
      </c>
      <c r="H4828" s="136">
        <v>0</v>
      </c>
    </row>
    <row r="4829" spans="1:8" x14ac:dyDescent="0.25">
      <c r="A4829" s="133" t="s">
        <v>8147</v>
      </c>
      <c r="B4829" s="134">
        <v>94713</v>
      </c>
      <c r="C4829" s="126" t="s">
        <v>6266</v>
      </c>
      <c r="D4829" s="134" t="s">
        <v>33</v>
      </c>
      <c r="E4829" s="135">
        <v>250.82</v>
      </c>
      <c r="F4829" s="136">
        <v>0</v>
      </c>
      <c r="G4829" s="135">
        <v>244.36</v>
      </c>
      <c r="H4829" s="136">
        <v>0</v>
      </c>
    </row>
    <row r="4830" spans="1:8" x14ac:dyDescent="0.25">
      <c r="A4830" s="133" t="s">
        <v>8147</v>
      </c>
      <c r="B4830" s="134">
        <v>94714</v>
      </c>
      <c r="C4830" s="126" t="s">
        <v>6267</v>
      </c>
      <c r="D4830" s="134" t="s">
        <v>33</v>
      </c>
      <c r="E4830" s="135">
        <v>353.04</v>
      </c>
      <c r="F4830" s="136">
        <v>0</v>
      </c>
      <c r="G4830" s="135">
        <v>341.1</v>
      </c>
      <c r="H4830" s="136">
        <v>0</v>
      </c>
    </row>
    <row r="4831" spans="1:8" x14ac:dyDescent="0.25">
      <c r="A4831" s="133" t="s">
        <v>8147</v>
      </c>
      <c r="B4831" s="134">
        <v>94670</v>
      </c>
      <c r="C4831" s="126" t="s">
        <v>6234</v>
      </c>
      <c r="D4831" s="134" t="s">
        <v>33</v>
      </c>
      <c r="E4831" s="135">
        <v>70.760000000000005</v>
      </c>
      <c r="F4831" s="136">
        <v>0</v>
      </c>
      <c r="G4831" s="135">
        <v>76.52</v>
      </c>
      <c r="H4831" s="136">
        <v>0</v>
      </c>
    </row>
    <row r="4832" spans="1:8" x14ac:dyDescent="0.25">
      <c r="A4832" s="133" t="s">
        <v>8147</v>
      </c>
      <c r="B4832" s="134">
        <v>94656</v>
      </c>
      <c r="C4832" s="126" t="s">
        <v>14284</v>
      </c>
      <c r="D4832" s="134" t="s">
        <v>33</v>
      </c>
      <c r="E4832" s="135">
        <v>3.44</v>
      </c>
      <c r="F4832" s="136">
        <v>0</v>
      </c>
      <c r="G4832" s="135">
        <v>4.22</v>
      </c>
      <c r="H4832" s="136">
        <v>0</v>
      </c>
    </row>
    <row r="4833" spans="1:8" x14ac:dyDescent="0.25">
      <c r="A4833" s="133" t="s">
        <v>8147</v>
      </c>
      <c r="B4833" s="134">
        <v>94658</v>
      </c>
      <c r="C4833" s="126" t="s">
        <v>6222</v>
      </c>
      <c r="D4833" s="134" t="s">
        <v>33</v>
      </c>
      <c r="E4833" s="135">
        <v>5.23</v>
      </c>
      <c r="F4833" s="136">
        <v>0</v>
      </c>
      <c r="G4833" s="135">
        <v>6.19</v>
      </c>
      <c r="H4833" s="136">
        <v>0</v>
      </c>
    </row>
    <row r="4834" spans="1:8" x14ac:dyDescent="0.25">
      <c r="A4834" s="133" t="s">
        <v>8147</v>
      </c>
      <c r="B4834" s="134">
        <v>94660</v>
      </c>
      <c r="C4834" s="126" t="s">
        <v>6224</v>
      </c>
      <c r="D4834" s="134" t="s">
        <v>33</v>
      </c>
      <c r="E4834" s="135">
        <v>8.39</v>
      </c>
      <c r="F4834" s="136">
        <v>0</v>
      </c>
      <c r="G4834" s="135">
        <v>9.6</v>
      </c>
      <c r="H4834" s="136">
        <v>0</v>
      </c>
    </row>
    <row r="4835" spans="1:8" x14ac:dyDescent="0.25">
      <c r="A4835" s="133" t="s">
        <v>8147</v>
      </c>
      <c r="B4835" s="134">
        <v>94662</v>
      </c>
      <c r="C4835" s="126" t="s">
        <v>6226</v>
      </c>
      <c r="D4835" s="134" t="s">
        <v>33</v>
      </c>
      <c r="E4835" s="135">
        <v>11</v>
      </c>
      <c r="F4835" s="136">
        <v>0</v>
      </c>
      <c r="G4835" s="135">
        <v>12.72</v>
      </c>
      <c r="H4835" s="136">
        <v>0</v>
      </c>
    </row>
    <row r="4836" spans="1:8" x14ac:dyDescent="0.25">
      <c r="A4836" s="133" t="s">
        <v>8147</v>
      </c>
      <c r="B4836" s="134">
        <v>94664</v>
      </c>
      <c r="C4836" s="126" t="s">
        <v>6228</v>
      </c>
      <c r="D4836" s="134" t="s">
        <v>33</v>
      </c>
      <c r="E4836" s="135">
        <v>20.47</v>
      </c>
      <c r="F4836" s="136">
        <v>0</v>
      </c>
      <c r="G4836" s="135">
        <v>22.48</v>
      </c>
      <c r="H4836" s="136">
        <v>0</v>
      </c>
    </row>
    <row r="4837" spans="1:8" x14ac:dyDescent="0.25">
      <c r="A4837" s="133" t="s">
        <v>8147</v>
      </c>
      <c r="B4837" s="134">
        <v>94666</v>
      </c>
      <c r="C4837" s="126" t="s">
        <v>6230</v>
      </c>
      <c r="D4837" s="134" t="s">
        <v>33</v>
      </c>
      <c r="E4837" s="135">
        <v>33.42</v>
      </c>
      <c r="F4837" s="136">
        <v>0</v>
      </c>
      <c r="G4837" s="135">
        <v>36.229999999999997</v>
      </c>
      <c r="H4837" s="136">
        <v>0</v>
      </c>
    </row>
    <row r="4838" spans="1:8" x14ac:dyDescent="0.25">
      <c r="A4838" s="133" t="s">
        <v>8147</v>
      </c>
      <c r="B4838" s="134">
        <v>94668</v>
      </c>
      <c r="C4838" s="126" t="s">
        <v>6232</v>
      </c>
      <c r="D4838" s="134" t="s">
        <v>33</v>
      </c>
      <c r="E4838" s="135">
        <v>44.56</v>
      </c>
      <c r="F4838" s="136">
        <v>0</v>
      </c>
      <c r="G4838" s="135">
        <v>47.94</v>
      </c>
      <c r="H4838" s="136">
        <v>0</v>
      </c>
    </row>
    <row r="4839" spans="1:8" x14ac:dyDescent="0.25">
      <c r="A4839" s="133" t="s">
        <v>8147</v>
      </c>
      <c r="B4839" s="134">
        <v>105215</v>
      </c>
      <c r="C4839" s="126" t="s">
        <v>6423</v>
      </c>
      <c r="D4839" s="134" t="s">
        <v>33</v>
      </c>
      <c r="E4839" s="135">
        <v>10.59</v>
      </c>
      <c r="F4839" s="136">
        <v>0</v>
      </c>
      <c r="G4839" s="135">
        <v>10.050000000000001</v>
      </c>
      <c r="H4839" s="136">
        <v>0</v>
      </c>
    </row>
    <row r="4840" spans="1:8" x14ac:dyDescent="0.25">
      <c r="A4840" s="133" t="s">
        <v>8147</v>
      </c>
      <c r="B4840" s="134">
        <v>105216</v>
      </c>
      <c r="C4840" s="126" t="s">
        <v>6424</v>
      </c>
      <c r="D4840" s="134" t="s">
        <v>33</v>
      </c>
      <c r="E4840" s="135">
        <v>42.15</v>
      </c>
      <c r="F4840" s="136">
        <v>0</v>
      </c>
      <c r="G4840" s="135">
        <v>37.4</v>
      </c>
      <c r="H4840" s="136">
        <v>0</v>
      </c>
    </row>
    <row r="4841" spans="1:8" x14ac:dyDescent="0.25">
      <c r="A4841" s="133" t="s">
        <v>8147</v>
      </c>
      <c r="B4841" s="134">
        <v>105217</v>
      </c>
      <c r="C4841" s="126" t="s">
        <v>6425</v>
      </c>
      <c r="D4841" s="134" t="s">
        <v>33</v>
      </c>
      <c r="E4841" s="135">
        <v>47.59</v>
      </c>
      <c r="F4841" s="136">
        <v>0</v>
      </c>
      <c r="G4841" s="135">
        <v>42.18</v>
      </c>
      <c r="H4841" s="136">
        <v>0</v>
      </c>
    </row>
    <row r="4842" spans="1:8" x14ac:dyDescent="0.25">
      <c r="A4842" s="133" t="s">
        <v>8147</v>
      </c>
      <c r="B4842" s="134">
        <v>105214</v>
      </c>
      <c r="C4842" s="126" t="s">
        <v>6422</v>
      </c>
      <c r="D4842" s="134" t="s">
        <v>33</v>
      </c>
      <c r="E4842" s="135">
        <v>49.33</v>
      </c>
      <c r="F4842" s="136">
        <v>0</v>
      </c>
      <c r="G4842" s="135">
        <v>44.26</v>
      </c>
      <c r="H4842" s="136">
        <v>0</v>
      </c>
    </row>
    <row r="4843" spans="1:8" x14ac:dyDescent="0.25">
      <c r="A4843" s="133" t="s">
        <v>8147</v>
      </c>
      <c r="B4843" s="134">
        <v>105218</v>
      </c>
      <c r="C4843" s="126" t="s">
        <v>6426</v>
      </c>
      <c r="D4843" s="134" t="s">
        <v>33</v>
      </c>
      <c r="E4843" s="135">
        <v>82.86</v>
      </c>
      <c r="F4843" s="136">
        <v>0</v>
      </c>
      <c r="G4843" s="135">
        <v>73.180000000000007</v>
      </c>
      <c r="H4843" s="136">
        <v>0</v>
      </c>
    </row>
    <row r="4844" spans="1:8" x14ac:dyDescent="0.25">
      <c r="A4844" s="133" t="s">
        <v>8147</v>
      </c>
      <c r="B4844" s="134">
        <v>105213</v>
      </c>
      <c r="C4844" s="126" t="s">
        <v>6421</v>
      </c>
      <c r="D4844" s="134" t="s">
        <v>33</v>
      </c>
      <c r="E4844" s="135">
        <v>190.62</v>
      </c>
      <c r="F4844" s="136">
        <v>0.89700000000000002</v>
      </c>
      <c r="G4844" s="135">
        <v>201.35</v>
      </c>
      <c r="H4844" s="136">
        <v>0</v>
      </c>
    </row>
    <row r="4845" spans="1:8" x14ac:dyDescent="0.25">
      <c r="A4845" s="133" t="s">
        <v>8147</v>
      </c>
      <c r="B4845" s="134">
        <v>105233</v>
      </c>
      <c r="C4845" s="126" t="s">
        <v>6441</v>
      </c>
      <c r="D4845" s="134" t="s">
        <v>33</v>
      </c>
      <c r="E4845" s="135">
        <v>8.14</v>
      </c>
      <c r="F4845" s="136">
        <v>0</v>
      </c>
      <c r="G4845" s="135">
        <v>8.91</v>
      </c>
      <c r="H4845" s="136">
        <v>0</v>
      </c>
    </row>
    <row r="4846" spans="1:8" x14ac:dyDescent="0.25">
      <c r="A4846" s="133" t="s">
        <v>8147</v>
      </c>
      <c r="B4846" s="134">
        <v>105234</v>
      </c>
      <c r="C4846" s="126" t="s">
        <v>6442</v>
      </c>
      <c r="D4846" s="134" t="s">
        <v>33</v>
      </c>
      <c r="E4846" s="135">
        <v>9.9499999999999993</v>
      </c>
      <c r="F4846" s="136">
        <v>0</v>
      </c>
      <c r="G4846" s="135">
        <v>10.9</v>
      </c>
      <c r="H4846" s="136">
        <v>0</v>
      </c>
    </row>
    <row r="4847" spans="1:8" x14ac:dyDescent="0.25">
      <c r="A4847" s="133" t="s">
        <v>8147</v>
      </c>
      <c r="B4847" s="134">
        <v>105228</v>
      </c>
      <c r="C4847" s="126" t="s">
        <v>6436</v>
      </c>
      <c r="D4847" s="134" t="s">
        <v>33</v>
      </c>
      <c r="E4847" s="135">
        <v>12.05</v>
      </c>
      <c r="F4847" s="136">
        <v>0</v>
      </c>
      <c r="G4847" s="135">
        <v>13.02</v>
      </c>
      <c r="H4847" s="136">
        <v>0</v>
      </c>
    </row>
    <row r="4848" spans="1:8" x14ac:dyDescent="0.25">
      <c r="A4848" s="133" t="s">
        <v>8147</v>
      </c>
      <c r="B4848" s="134">
        <v>105138</v>
      </c>
      <c r="C4848" s="126" t="s">
        <v>6177</v>
      </c>
      <c r="D4848" s="134" t="s">
        <v>33</v>
      </c>
      <c r="E4848" s="135">
        <v>17.75</v>
      </c>
      <c r="F4848" s="136">
        <v>0</v>
      </c>
      <c r="G4848" s="135">
        <v>18.670000000000002</v>
      </c>
      <c r="H4848" s="136">
        <v>0</v>
      </c>
    </row>
    <row r="4849" spans="1:8" x14ac:dyDescent="0.25">
      <c r="A4849" s="133" t="s">
        <v>8147</v>
      </c>
      <c r="B4849" s="134">
        <v>105139</v>
      </c>
      <c r="C4849" s="126" t="s">
        <v>6178</v>
      </c>
      <c r="D4849" s="134" t="s">
        <v>33</v>
      </c>
      <c r="E4849" s="135">
        <v>20.96</v>
      </c>
      <c r="F4849" s="136">
        <v>0</v>
      </c>
      <c r="G4849" s="135">
        <v>21.84</v>
      </c>
      <c r="H4849" s="136">
        <v>0</v>
      </c>
    </row>
    <row r="4850" spans="1:8" x14ac:dyDescent="0.25">
      <c r="A4850" s="133" t="s">
        <v>8147</v>
      </c>
      <c r="B4850" s="134">
        <v>105140</v>
      </c>
      <c r="C4850" s="126" t="s">
        <v>6179</v>
      </c>
      <c r="D4850" s="134" t="s">
        <v>33</v>
      </c>
      <c r="E4850" s="135">
        <v>26.97</v>
      </c>
      <c r="F4850" s="136">
        <v>0</v>
      </c>
      <c r="G4850" s="135">
        <v>28.01</v>
      </c>
      <c r="H4850" s="136">
        <v>0</v>
      </c>
    </row>
    <row r="4851" spans="1:8" x14ac:dyDescent="0.25">
      <c r="A4851" s="133" t="s">
        <v>8147</v>
      </c>
      <c r="B4851" s="134">
        <v>105141</v>
      </c>
      <c r="C4851" s="126" t="s">
        <v>6180</v>
      </c>
      <c r="D4851" s="134" t="s">
        <v>33</v>
      </c>
      <c r="E4851" s="135">
        <v>32.03</v>
      </c>
      <c r="F4851" s="136">
        <v>0</v>
      </c>
      <c r="G4851" s="135">
        <v>33.450000000000003</v>
      </c>
      <c r="H4851" s="136">
        <v>0</v>
      </c>
    </row>
    <row r="4852" spans="1:8" x14ac:dyDescent="0.25">
      <c r="A4852" s="133" t="s">
        <v>8147</v>
      </c>
      <c r="B4852" s="134">
        <v>105172</v>
      </c>
      <c r="C4852" s="126" t="s">
        <v>6386</v>
      </c>
      <c r="D4852" s="134" t="s">
        <v>33</v>
      </c>
      <c r="E4852" s="135">
        <v>87.05</v>
      </c>
      <c r="F4852" s="136">
        <v>0</v>
      </c>
      <c r="G4852" s="135">
        <v>96.26</v>
      </c>
      <c r="H4852" s="136">
        <v>0</v>
      </c>
    </row>
    <row r="4853" spans="1:8" x14ac:dyDescent="0.25">
      <c r="A4853" s="133" t="s">
        <v>8147</v>
      </c>
      <c r="B4853" s="134">
        <v>105169</v>
      </c>
      <c r="C4853" s="126" t="s">
        <v>6384</v>
      </c>
      <c r="D4853" s="134" t="s">
        <v>33</v>
      </c>
      <c r="E4853" s="135">
        <v>86.79</v>
      </c>
      <c r="F4853" s="136">
        <v>0</v>
      </c>
      <c r="G4853" s="135">
        <v>96.66</v>
      </c>
      <c r="H4853" s="136">
        <v>0</v>
      </c>
    </row>
    <row r="4854" spans="1:8" x14ac:dyDescent="0.25">
      <c r="A4854" s="133" t="s">
        <v>8147</v>
      </c>
      <c r="B4854" s="134">
        <v>105230</v>
      </c>
      <c r="C4854" s="126" t="s">
        <v>6438</v>
      </c>
      <c r="D4854" s="134" t="s">
        <v>33</v>
      </c>
      <c r="E4854" s="135">
        <v>7.59</v>
      </c>
      <c r="F4854" s="136">
        <v>0.56389999999999996</v>
      </c>
      <c r="G4854" s="135">
        <v>9.4</v>
      </c>
      <c r="H4854" s="136">
        <v>0</v>
      </c>
    </row>
    <row r="4855" spans="1:8" x14ac:dyDescent="0.25">
      <c r="A4855" s="133" t="s">
        <v>8147</v>
      </c>
      <c r="B4855" s="134">
        <v>105231</v>
      </c>
      <c r="C4855" s="126" t="s">
        <v>6439</v>
      </c>
      <c r="D4855" s="134" t="s">
        <v>33</v>
      </c>
      <c r="E4855" s="135">
        <v>8.92</v>
      </c>
      <c r="F4855" s="136">
        <v>0.58179999999999998</v>
      </c>
      <c r="G4855" s="135">
        <v>10.98</v>
      </c>
      <c r="H4855" s="136">
        <v>0</v>
      </c>
    </row>
    <row r="4856" spans="1:8" x14ac:dyDescent="0.25">
      <c r="A4856" s="133" t="s">
        <v>8147</v>
      </c>
      <c r="B4856" s="134">
        <v>105232</v>
      </c>
      <c r="C4856" s="126" t="s">
        <v>6440</v>
      </c>
      <c r="D4856" s="134" t="s">
        <v>33</v>
      </c>
      <c r="E4856" s="135">
        <v>17.64</v>
      </c>
      <c r="F4856" s="136">
        <v>0.76590000000000003</v>
      </c>
      <c r="G4856" s="135">
        <v>19.920000000000002</v>
      </c>
      <c r="H4856" s="136">
        <v>0</v>
      </c>
    </row>
    <row r="4857" spans="1:8" x14ac:dyDescent="0.25">
      <c r="A4857" s="133" t="s">
        <v>8147</v>
      </c>
      <c r="B4857" s="134">
        <v>105229</v>
      </c>
      <c r="C4857" s="126" t="s">
        <v>6437</v>
      </c>
      <c r="D4857" s="134" t="s">
        <v>33</v>
      </c>
      <c r="E4857" s="135">
        <v>28.32</v>
      </c>
      <c r="F4857" s="136">
        <v>0.83230000000000004</v>
      </c>
      <c r="G4857" s="135">
        <v>30.94</v>
      </c>
      <c r="H4857" s="136">
        <v>0</v>
      </c>
    </row>
    <row r="4858" spans="1:8" x14ac:dyDescent="0.25">
      <c r="A4858" s="133" t="s">
        <v>8147</v>
      </c>
      <c r="B4858" s="134">
        <v>105146</v>
      </c>
      <c r="C4858" s="126" t="s">
        <v>6363</v>
      </c>
      <c r="D4858" s="134" t="s">
        <v>33</v>
      </c>
      <c r="E4858" s="135">
        <v>22.64</v>
      </c>
      <c r="F4858" s="136">
        <v>0.77780000000000005</v>
      </c>
      <c r="G4858" s="135">
        <v>25.4</v>
      </c>
      <c r="H4858" s="136">
        <v>0</v>
      </c>
    </row>
    <row r="4859" spans="1:8" x14ac:dyDescent="0.25">
      <c r="A4859" s="133" t="s">
        <v>8147</v>
      </c>
      <c r="B4859" s="134">
        <v>94613</v>
      </c>
      <c r="C4859" s="126" t="s">
        <v>8148</v>
      </c>
      <c r="D4859" s="134" t="s">
        <v>33</v>
      </c>
      <c r="E4859" s="135">
        <v>0</v>
      </c>
      <c r="F4859" s="136"/>
      <c r="G4859" s="135">
        <v>0</v>
      </c>
      <c r="H4859" s="136"/>
    </row>
    <row r="4860" spans="1:8" x14ac:dyDescent="0.25">
      <c r="A4860" s="133" t="s">
        <v>8147</v>
      </c>
      <c r="B4860" s="134">
        <v>94607</v>
      </c>
      <c r="C4860" s="126" t="s">
        <v>8149</v>
      </c>
      <c r="D4860" s="134" t="s">
        <v>33</v>
      </c>
      <c r="E4860" s="135">
        <v>0</v>
      </c>
      <c r="F4860" s="136"/>
      <c r="G4860" s="135">
        <v>0</v>
      </c>
      <c r="H4860" s="136"/>
    </row>
    <row r="4861" spans="1:8" x14ac:dyDescent="0.25">
      <c r="A4861" s="133" t="s">
        <v>8147</v>
      </c>
      <c r="B4861" s="134">
        <v>94609</v>
      </c>
      <c r="C4861" s="126" t="s">
        <v>8150</v>
      </c>
      <c r="D4861" s="134" t="s">
        <v>33</v>
      </c>
      <c r="E4861" s="135">
        <v>0</v>
      </c>
      <c r="F4861" s="136"/>
      <c r="G4861" s="135">
        <v>0</v>
      </c>
      <c r="H4861" s="136"/>
    </row>
    <row r="4862" spans="1:8" x14ac:dyDescent="0.25">
      <c r="A4862" s="133" t="s">
        <v>8147</v>
      </c>
      <c r="B4862" s="134">
        <v>94611</v>
      </c>
      <c r="C4862" s="126" t="s">
        <v>8151</v>
      </c>
      <c r="D4862" s="134" t="s">
        <v>33</v>
      </c>
      <c r="E4862" s="135">
        <v>0</v>
      </c>
      <c r="F4862" s="136"/>
      <c r="G4862" s="135">
        <v>0</v>
      </c>
      <c r="H4862" s="136"/>
    </row>
    <row r="4863" spans="1:8" x14ac:dyDescent="0.25">
      <c r="A4863" s="133" t="s">
        <v>8147</v>
      </c>
      <c r="B4863" s="134">
        <v>96738</v>
      </c>
      <c r="C4863" s="126" t="s">
        <v>6311</v>
      </c>
      <c r="D4863" s="134" t="s">
        <v>33</v>
      </c>
      <c r="E4863" s="135">
        <v>23.81</v>
      </c>
      <c r="F4863" s="136">
        <v>0.85299999999999998</v>
      </c>
      <c r="G4863" s="135">
        <v>25.69</v>
      </c>
      <c r="H4863" s="136">
        <v>0</v>
      </c>
    </row>
    <row r="4864" spans="1:8" x14ac:dyDescent="0.25">
      <c r="A4864" s="133" t="s">
        <v>8147</v>
      </c>
      <c r="B4864" s="134">
        <v>96740</v>
      </c>
      <c r="C4864" s="126" t="s">
        <v>6313</v>
      </c>
      <c r="D4864" s="134" t="s">
        <v>33</v>
      </c>
      <c r="E4864" s="135">
        <v>33.119999999999997</v>
      </c>
      <c r="F4864" s="136">
        <v>0.87709999999999999</v>
      </c>
      <c r="G4864" s="135">
        <v>35.29</v>
      </c>
      <c r="H4864" s="136">
        <v>0</v>
      </c>
    </row>
    <row r="4865" spans="1:8" x14ac:dyDescent="0.25">
      <c r="A4865" s="133" t="s">
        <v>8147</v>
      </c>
      <c r="B4865" s="134">
        <v>94738</v>
      </c>
      <c r="C4865" s="126" t="s">
        <v>6282</v>
      </c>
      <c r="D4865" s="134" t="s">
        <v>33</v>
      </c>
      <c r="E4865" s="135">
        <v>2015.04</v>
      </c>
      <c r="F4865" s="136">
        <v>0</v>
      </c>
      <c r="G4865" s="135">
        <v>1739.69</v>
      </c>
      <c r="H4865" s="136">
        <v>0</v>
      </c>
    </row>
    <row r="4866" spans="1:8" x14ac:dyDescent="0.25">
      <c r="A4866" s="133" t="s">
        <v>8147</v>
      </c>
      <c r="B4866" s="134">
        <v>94724</v>
      </c>
      <c r="C4866" s="126" t="s">
        <v>6269</v>
      </c>
      <c r="D4866" s="134" t="s">
        <v>33</v>
      </c>
      <c r="E4866" s="135">
        <v>31.29</v>
      </c>
      <c r="F4866" s="136">
        <v>0</v>
      </c>
      <c r="G4866" s="135">
        <v>27.8</v>
      </c>
      <c r="H4866" s="136">
        <v>0</v>
      </c>
    </row>
    <row r="4867" spans="1:8" x14ac:dyDescent="0.25">
      <c r="A4867" s="133" t="s">
        <v>8147</v>
      </c>
      <c r="B4867" s="134">
        <v>94726</v>
      </c>
      <c r="C4867" s="126" t="s">
        <v>6271</v>
      </c>
      <c r="D4867" s="134" t="s">
        <v>33</v>
      </c>
      <c r="E4867" s="135">
        <v>40.35</v>
      </c>
      <c r="F4867" s="136">
        <v>0</v>
      </c>
      <c r="G4867" s="135">
        <v>35.79</v>
      </c>
      <c r="H4867" s="136">
        <v>0</v>
      </c>
    </row>
    <row r="4868" spans="1:8" x14ac:dyDescent="0.25">
      <c r="A4868" s="133" t="s">
        <v>8147</v>
      </c>
      <c r="B4868" s="134">
        <v>94728</v>
      </c>
      <c r="C4868" s="126" t="s">
        <v>6273</v>
      </c>
      <c r="D4868" s="134" t="s">
        <v>33</v>
      </c>
      <c r="E4868" s="135">
        <v>63.19</v>
      </c>
      <c r="F4868" s="136">
        <v>0</v>
      </c>
      <c r="G4868" s="135">
        <v>55.76</v>
      </c>
      <c r="H4868" s="136">
        <v>0</v>
      </c>
    </row>
    <row r="4869" spans="1:8" x14ac:dyDescent="0.25">
      <c r="A4869" s="133" t="s">
        <v>8147</v>
      </c>
      <c r="B4869" s="134">
        <v>94730</v>
      </c>
      <c r="C4869" s="126" t="s">
        <v>6275</v>
      </c>
      <c r="D4869" s="134" t="s">
        <v>33</v>
      </c>
      <c r="E4869" s="135">
        <v>77.44</v>
      </c>
      <c r="F4869" s="136">
        <v>0</v>
      </c>
      <c r="G4869" s="135">
        <v>68.44</v>
      </c>
      <c r="H4869" s="136">
        <v>0</v>
      </c>
    </row>
    <row r="4870" spans="1:8" x14ac:dyDescent="0.25">
      <c r="A4870" s="133" t="s">
        <v>8147</v>
      </c>
      <c r="B4870" s="134">
        <v>94732</v>
      </c>
      <c r="C4870" s="126" t="s">
        <v>6277</v>
      </c>
      <c r="D4870" s="134" t="s">
        <v>33</v>
      </c>
      <c r="E4870" s="135">
        <v>124.46</v>
      </c>
      <c r="F4870" s="136">
        <v>0</v>
      </c>
      <c r="G4870" s="135">
        <v>109.78</v>
      </c>
      <c r="H4870" s="136">
        <v>0</v>
      </c>
    </row>
    <row r="4871" spans="1:8" x14ac:dyDescent="0.25">
      <c r="A4871" s="133" t="s">
        <v>8147</v>
      </c>
      <c r="B4871" s="134">
        <v>94734</v>
      </c>
      <c r="C4871" s="126" t="s">
        <v>6279</v>
      </c>
      <c r="D4871" s="134" t="s">
        <v>33</v>
      </c>
      <c r="E4871" s="135">
        <v>458.5</v>
      </c>
      <c r="F4871" s="136">
        <v>0</v>
      </c>
      <c r="G4871" s="135">
        <v>398.43</v>
      </c>
      <c r="H4871" s="136">
        <v>0</v>
      </c>
    </row>
    <row r="4872" spans="1:8" x14ac:dyDescent="0.25">
      <c r="A4872" s="133" t="s">
        <v>8147</v>
      </c>
      <c r="B4872" s="134">
        <v>94736</v>
      </c>
      <c r="C4872" s="126" t="s">
        <v>6280</v>
      </c>
      <c r="D4872" s="134" t="s">
        <v>33</v>
      </c>
      <c r="E4872" s="135">
        <v>666.6</v>
      </c>
      <c r="F4872" s="136">
        <v>0</v>
      </c>
      <c r="G4872" s="135">
        <v>579.08000000000004</v>
      </c>
      <c r="H4872" s="136">
        <v>0</v>
      </c>
    </row>
    <row r="4873" spans="1:8" x14ac:dyDescent="0.25">
      <c r="A4873" s="133" t="s">
        <v>8147</v>
      </c>
      <c r="B4873" s="134">
        <v>94483</v>
      </c>
      <c r="C4873" s="126" t="s">
        <v>6557</v>
      </c>
      <c r="D4873" s="134" t="s">
        <v>33</v>
      </c>
      <c r="E4873" s="135">
        <v>1253.05</v>
      </c>
      <c r="F4873" s="136">
        <v>0.32</v>
      </c>
      <c r="G4873" s="135">
        <v>1474.05</v>
      </c>
      <c r="H4873" s="136">
        <v>0</v>
      </c>
    </row>
    <row r="4874" spans="1:8" x14ac:dyDescent="0.25">
      <c r="A4874" s="133" t="s">
        <v>8147</v>
      </c>
      <c r="B4874" s="134">
        <v>94482</v>
      </c>
      <c r="C4874" s="126" t="s">
        <v>6556</v>
      </c>
      <c r="D4874" s="134" t="s">
        <v>33</v>
      </c>
      <c r="E4874" s="135">
        <v>1505.37</v>
      </c>
      <c r="F4874" s="136">
        <v>0.32429999999999998</v>
      </c>
      <c r="G4874" s="135">
        <v>1735.14</v>
      </c>
      <c r="H4874" s="136">
        <v>0</v>
      </c>
    </row>
    <row r="4875" spans="1:8" x14ac:dyDescent="0.25">
      <c r="A4875" s="133" t="s">
        <v>8147</v>
      </c>
      <c r="B4875" s="134">
        <v>94481</v>
      </c>
      <c r="C4875" s="126" t="s">
        <v>6555</v>
      </c>
      <c r="D4875" s="134" t="s">
        <v>33</v>
      </c>
      <c r="E4875" s="135">
        <v>1937.71</v>
      </c>
      <c r="F4875" s="136">
        <v>0.33329999999999999</v>
      </c>
      <c r="G4875" s="135">
        <v>2177.69</v>
      </c>
      <c r="H4875" s="136">
        <v>0</v>
      </c>
    </row>
    <row r="4876" spans="1:8" x14ac:dyDescent="0.25">
      <c r="A4876" s="133" t="s">
        <v>8147</v>
      </c>
      <c r="B4876" s="134">
        <v>94480</v>
      </c>
      <c r="C4876" s="126" t="s">
        <v>6554</v>
      </c>
      <c r="D4876" s="134" t="s">
        <v>33</v>
      </c>
      <c r="E4876" s="135">
        <v>2762.35</v>
      </c>
      <c r="F4876" s="136">
        <v>0.33389999999999997</v>
      </c>
      <c r="G4876" s="135">
        <v>3013.69</v>
      </c>
      <c r="H4876" s="136">
        <v>0</v>
      </c>
    </row>
    <row r="4877" spans="1:8" x14ac:dyDescent="0.25">
      <c r="A4877" s="133" t="s">
        <v>8147</v>
      </c>
      <c r="B4877" s="134">
        <v>94472</v>
      </c>
      <c r="C4877" s="126" t="s">
        <v>6200</v>
      </c>
      <c r="D4877" s="134" t="s">
        <v>33</v>
      </c>
      <c r="E4877" s="135">
        <v>77.069999999999993</v>
      </c>
      <c r="F4877" s="136">
        <v>0</v>
      </c>
      <c r="G4877" s="135">
        <v>88.88</v>
      </c>
      <c r="H4877" s="136">
        <v>0</v>
      </c>
    </row>
    <row r="4878" spans="1:8" x14ac:dyDescent="0.25">
      <c r="A4878" s="133" t="s">
        <v>8147</v>
      </c>
      <c r="B4878" s="134">
        <v>94474</v>
      </c>
      <c r="C4878" s="126" t="s">
        <v>6202</v>
      </c>
      <c r="D4878" s="134" t="s">
        <v>33</v>
      </c>
      <c r="E4878" s="135">
        <v>131.86000000000001</v>
      </c>
      <c r="F4878" s="136">
        <v>0</v>
      </c>
      <c r="G4878" s="135">
        <v>145.5</v>
      </c>
      <c r="H4878" s="136">
        <v>0</v>
      </c>
    </row>
    <row r="4879" spans="1:8" x14ac:dyDescent="0.25">
      <c r="A4879" s="133" t="s">
        <v>8147</v>
      </c>
      <c r="B4879" s="134">
        <v>94476</v>
      </c>
      <c r="C4879" s="126" t="s">
        <v>6204</v>
      </c>
      <c r="D4879" s="134" t="s">
        <v>33</v>
      </c>
      <c r="E4879" s="135">
        <v>185.36</v>
      </c>
      <c r="F4879" s="136">
        <v>0</v>
      </c>
      <c r="G4879" s="135">
        <v>201.34</v>
      </c>
      <c r="H4879" s="136">
        <v>0</v>
      </c>
    </row>
    <row r="4880" spans="1:8" x14ac:dyDescent="0.25">
      <c r="A4880" s="133" t="s">
        <v>8147</v>
      </c>
      <c r="B4880" s="134">
        <v>94471</v>
      </c>
      <c r="C4880" s="126" t="s">
        <v>6199</v>
      </c>
      <c r="D4880" s="134" t="s">
        <v>33</v>
      </c>
      <c r="E4880" s="135">
        <v>74.680000000000007</v>
      </c>
      <c r="F4880" s="136">
        <v>0</v>
      </c>
      <c r="G4880" s="135">
        <v>86.5</v>
      </c>
      <c r="H4880" s="136">
        <v>0</v>
      </c>
    </row>
    <row r="4881" spans="1:8" x14ac:dyDescent="0.25">
      <c r="A4881" s="133" t="s">
        <v>8147</v>
      </c>
      <c r="B4881" s="134">
        <v>94473</v>
      </c>
      <c r="C4881" s="126" t="s">
        <v>6201</v>
      </c>
      <c r="D4881" s="134" t="s">
        <v>33</v>
      </c>
      <c r="E4881" s="135">
        <v>121.34</v>
      </c>
      <c r="F4881" s="136">
        <v>0</v>
      </c>
      <c r="G4881" s="135">
        <v>135.01</v>
      </c>
      <c r="H4881" s="136">
        <v>0</v>
      </c>
    </row>
    <row r="4882" spans="1:8" x14ac:dyDescent="0.25">
      <c r="A4882" s="133" t="s">
        <v>8147</v>
      </c>
      <c r="B4882" s="134">
        <v>94475</v>
      </c>
      <c r="C4882" s="126" t="s">
        <v>6203</v>
      </c>
      <c r="D4882" s="134" t="s">
        <v>33</v>
      </c>
      <c r="E4882" s="135">
        <v>165.08</v>
      </c>
      <c r="F4882" s="136">
        <v>0</v>
      </c>
      <c r="G4882" s="135">
        <v>181.14</v>
      </c>
      <c r="H4882" s="136">
        <v>0</v>
      </c>
    </row>
    <row r="4883" spans="1:8" x14ac:dyDescent="0.25">
      <c r="A4883" s="133" t="s">
        <v>8147</v>
      </c>
      <c r="B4883" s="134">
        <v>105194</v>
      </c>
      <c r="C4883" s="126" t="s">
        <v>6402</v>
      </c>
      <c r="D4883" s="134" t="s">
        <v>33</v>
      </c>
      <c r="E4883" s="135">
        <v>83.63</v>
      </c>
      <c r="F4883" s="136">
        <v>0</v>
      </c>
      <c r="G4883" s="135">
        <v>95.42</v>
      </c>
      <c r="H4883" s="136">
        <v>0</v>
      </c>
    </row>
    <row r="4884" spans="1:8" x14ac:dyDescent="0.25">
      <c r="A4884" s="133" t="s">
        <v>8147</v>
      </c>
      <c r="B4884" s="134">
        <v>105195</v>
      </c>
      <c r="C4884" s="126" t="s">
        <v>6403</v>
      </c>
      <c r="D4884" s="134" t="s">
        <v>33</v>
      </c>
      <c r="E4884" s="135">
        <v>219.53</v>
      </c>
      <c r="F4884" s="136">
        <v>0</v>
      </c>
      <c r="G4884" s="135">
        <v>235.38</v>
      </c>
      <c r="H4884" s="136">
        <v>0</v>
      </c>
    </row>
    <row r="4885" spans="1:8" x14ac:dyDescent="0.25">
      <c r="A4885" s="133" t="s">
        <v>8147</v>
      </c>
      <c r="B4885" s="134">
        <v>105178</v>
      </c>
      <c r="C4885" s="126" t="s">
        <v>6392</v>
      </c>
      <c r="D4885" s="134" t="s">
        <v>33</v>
      </c>
      <c r="E4885" s="135">
        <v>137.16</v>
      </c>
      <c r="F4885" s="136">
        <v>0</v>
      </c>
      <c r="G4885" s="135">
        <v>149.77000000000001</v>
      </c>
      <c r="H4885" s="136">
        <v>0</v>
      </c>
    </row>
    <row r="4886" spans="1:8" x14ac:dyDescent="0.25">
      <c r="A4886" s="133" t="s">
        <v>8147</v>
      </c>
      <c r="B4886" s="134">
        <v>94620</v>
      </c>
      <c r="C4886" s="126" t="s">
        <v>6217</v>
      </c>
      <c r="D4886" s="134" t="s">
        <v>33</v>
      </c>
      <c r="E4886" s="135">
        <v>888.03</v>
      </c>
      <c r="F4886" s="136">
        <v>0.96189999999999998</v>
      </c>
      <c r="G4886" s="135">
        <v>906.66</v>
      </c>
      <c r="H4886" s="136">
        <v>0</v>
      </c>
    </row>
    <row r="4887" spans="1:8" x14ac:dyDescent="0.25">
      <c r="A4887" s="133" t="s">
        <v>8147</v>
      </c>
      <c r="B4887" s="134">
        <v>94614</v>
      </c>
      <c r="C4887" s="126" t="s">
        <v>6212</v>
      </c>
      <c r="D4887" s="134" t="s">
        <v>33</v>
      </c>
      <c r="E4887" s="135">
        <v>138.19</v>
      </c>
      <c r="F4887" s="136">
        <v>0.79249999999999998</v>
      </c>
      <c r="G4887" s="135">
        <v>153.99</v>
      </c>
      <c r="H4887" s="136">
        <v>0</v>
      </c>
    </row>
    <row r="4888" spans="1:8" x14ac:dyDescent="0.25">
      <c r="A4888" s="133" t="s">
        <v>8147</v>
      </c>
      <c r="B4888" s="134">
        <v>94616</v>
      </c>
      <c r="C4888" s="126" t="s">
        <v>6214</v>
      </c>
      <c r="D4888" s="134" t="s">
        <v>33</v>
      </c>
      <c r="E4888" s="135">
        <v>393.96</v>
      </c>
      <c r="F4888" s="136">
        <v>0.92410000000000003</v>
      </c>
      <c r="G4888" s="135">
        <v>410.44</v>
      </c>
      <c r="H4888" s="136">
        <v>0</v>
      </c>
    </row>
    <row r="4889" spans="1:8" x14ac:dyDescent="0.25">
      <c r="A4889" s="133" t="s">
        <v>8147</v>
      </c>
      <c r="B4889" s="134">
        <v>94618</v>
      </c>
      <c r="C4889" s="126" t="s">
        <v>6216</v>
      </c>
      <c r="D4889" s="134" t="s">
        <v>33</v>
      </c>
      <c r="E4889" s="135">
        <v>382.63</v>
      </c>
      <c r="F4889" s="136">
        <v>0.91830000000000001</v>
      </c>
      <c r="G4889" s="135">
        <v>399.85</v>
      </c>
      <c r="H4889" s="136">
        <v>0</v>
      </c>
    </row>
    <row r="4890" spans="1:8" x14ac:dyDescent="0.25">
      <c r="A4890" s="133" t="s">
        <v>8147</v>
      </c>
      <c r="B4890" s="134">
        <v>105193</v>
      </c>
      <c r="C4890" s="126" t="s">
        <v>6401</v>
      </c>
      <c r="D4890" s="134" t="s">
        <v>33</v>
      </c>
      <c r="E4890" s="135">
        <v>150.22999999999999</v>
      </c>
      <c r="F4890" s="136">
        <v>0</v>
      </c>
      <c r="G4890" s="135">
        <v>163.80000000000001</v>
      </c>
      <c r="H4890" s="136">
        <v>0</v>
      </c>
    </row>
    <row r="4891" spans="1:8" x14ac:dyDescent="0.25">
      <c r="A4891" s="133" t="s">
        <v>8147</v>
      </c>
      <c r="B4891" s="134">
        <v>105197</v>
      </c>
      <c r="C4891" s="126" t="s">
        <v>6405</v>
      </c>
      <c r="D4891" s="134" t="s">
        <v>33</v>
      </c>
      <c r="E4891" s="135">
        <v>161.49</v>
      </c>
      <c r="F4891" s="136">
        <v>0</v>
      </c>
      <c r="G4891" s="135">
        <v>172.98</v>
      </c>
      <c r="H4891" s="136">
        <v>0</v>
      </c>
    </row>
    <row r="4892" spans="1:8" x14ac:dyDescent="0.25">
      <c r="A4892" s="133" t="s">
        <v>8147</v>
      </c>
      <c r="B4892" s="134">
        <v>105196</v>
      </c>
      <c r="C4892" s="126" t="s">
        <v>6404</v>
      </c>
      <c r="D4892" s="134" t="s">
        <v>33</v>
      </c>
      <c r="E4892" s="135">
        <v>235.76</v>
      </c>
      <c r="F4892" s="136">
        <v>0</v>
      </c>
      <c r="G4892" s="135">
        <v>249</v>
      </c>
      <c r="H4892" s="136">
        <v>0</v>
      </c>
    </row>
    <row r="4893" spans="1:8" x14ac:dyDescent="0.25">
      <c r="A4893" s="133" t="s">
        <v>8147</v>
      </c>
      <c r="B4893" s="134">
        <v>105198</v>
      </c>
      <c r="C4893" s="126" t="s">
        <v>6406</v>
      </c>
      <c r="D4893" s="134" t="s">
        <v>33</v>
      </c>
      <c r="E4893" s="135">
        <v>335.65</v>
      </c>
      <c r="F4893" s="136">
        <v>0</v>
      </c>
      <c r="G4893" s="135">
        <v>351.06</v>
      </c>
      <c r="H4893" s="136">
        <v>0</v>
      </c>
    </row>
    <row r="4894" spans="1:8" x14ac:dyDescent="0.25">
      <c r="A4894" s="133" t="s">
        <v>8147</v>
      </c>
      <c r="B4894" s="134">
        <v>105200</v>
      </c>
      <c r="C4894" s="126" t="s">
        <v>6408</v>
      </c>
      <c r="D4894" s="134" t="s">
        <v>33</v>
      </c>
      <c r="E4894" s="135">
        <v>126.45</v>
      </c>
      <c r="F4894" s="136">
        <v>0</v>
      </c>
      <c r="G4894" s="135">
        <v>138.08000000000001</v>
      </c>
      <c r="H4894" s="136">
        <v>0</v>
      </c>
    </row>
    <row r="4895" spans="1:8" x14ac:dyDescent="0.25">
      <c r="A4895" s="133" t="s">
        <v>8147</v>
      </c>
      <c r="B4895" s="134">
        <v>105199</v>
      </c>
      <c r="C4895" s="126" t="s">
        <v>6407</v>
      </c>
      <c r="D4895" s="134" t="s">
        <v>33</v>
      </c>
      <c r="E4895" s="135">
        <v>213.79</v>
      </c>
      <c r="F4895" s="136">
        <v>0</v>
      </c>
      <c r="G4895" s="135">
        <v>227.12</v>
      </c>
      <c r="H4895" s="136">
        <v>0</v>
      </c>
    </row>
    <row r="4896" spans="1:8" x14ac:dyDescent="0.25">
      <c r="A4896" s="133" t="s">
        <v>8147</v>
      </c>
      <c r="B4896" s="134">
        <v>105201</v>
      </c>
      <c r="C4896" s="126" t="s">
        <v>6409</v>
      </c>
      <c r="D4896" s="134" t="s">
        <v>33</v>
      </c>
      <c r="E4896" s="135">
        <v>293.56</v>
      </c>
      <c r="F4896" s="136">
        <v>0</v>
      </c>
      <c r="G4896" s="135">
        <v>309.12</v>
      </c>
      <c r="H4896" s="136">
        <v>0</v>
      </c>
    </row>
    <row r="4897" spans="1:8" x14ac:dyDescent="0.25">
      <c r="A4897" s="133" t="s">
        <v>8147</v>
      </c>
      <c r="B4897" s="134">
        <v>94755</v>
      </c>
      <c r="C4897" s="126" t="s">
        <v>8152</v>
      </c>
      <c r="D4897" s="134" t="s">
        <v>33</v>
      </c>
      <c r="E4897" s="135">
        <v>0</v>
      </c>
      <c r="F4897" s="136"/>
      <c r="G4897" s="135">
        <v>0</v>
      </c>
      <c r="H4897" s="136"/>
    </row>
    <row r="4898" spans="1:8" x14ac:dyDescent="0.25">
      <c r="A4898" s="133" t="s">
        <v>8147</v>
      </c>
      <c r="B4898" s="134">
        <v>94741</v>
      </c>
      <c r="C4898" s="126" t="s">
        <v>6285</v>
      </c>
      <c r="D4898" s="134" t="s">
        <v>33</v>
      </c>
      <c r="E4898" s="135">
        <v>14.61</v>
      </c>
      <c r="F4898" s="136">
        <v>0</v>
      </c>
      <c r="G4898" s="135">
        <v>13.95</v>
      </c>
      <c r="H4898" s="136">
        <v>0</v>
      </c>
    </row>
    <row r="4899" spans="1:8" x14ac:dyDescent="0.25">
      <c r="A4899" s="133" t="s">
        <v>8147</v>
      </c>
      <c r="B4899" s="134">
        <v>94743</v>
      </c>
      <c r="C4899" s="126" t="s">
        <v>6287</v>
      </c>
      <c r="D4899" s="134" t="s">
        <v>33</v>
      </c>
      <c r="E4899" s="135">
        <v>24.25</v>
      </c>
      <c r="F4899" s="136">
        <v>0</v>
      </c>
      <c r="G4899" s="135">
        <v>22.58</v>
      </c>
      <c r="H4899" s="136">
        <v>0</v>
      </c>
    </row>
    <row r="4900" spans="1:8" x14ac:dyDescent="0.25">
      <c r="A4900" s="133" t="s">
        <v>8147</v>
      </c>
      <c r="B4900" s="134">
        <v>94745</v>
      </c>
      <c r="C4900" s="126" t="s">
        <v>8153</v>
      </c>
      <c r="D4900" s="134" t="s">
        <v>33</v>
      </c>
      <c r="E4900" s="135">
        <v>0</v>
      </c>
      <c r="F4900" s="136"/>
      <c r="G4900" s="135">
        <v>0</v>
      </c>
      <c r="H4900" s="136"/>
    </row>
    <row r="4901" spans="1:8" x14ac:dyDescent="0.25">
      <c r="A4901" s="133" t="s">
        <v>8147</v>
      </c>
      <c r="B4901" s="134">
        <v>94747</v>
      </c>
      <c r="C4901" s="126" t="s">
        <v>8154</v>
      </c>
      <c r="D4901" s="134" t="s">
        <v>33</v>
      </c>
      <c r="E4901" s="135">
        <v>0</v>
      </c>
      <c r="F4901" s="136"/>
      <c r="G4901" s="135">
        <v>0</v>
      </c>
      <c r="H4901" s="136"/>
    </row>
    <row r="4902" spans="1:8" x14ac:dyDescent="0.25">
      <c r="A4902" s="133" t="s">
        <v>8147</v>
      </c>
      <c r="B4902" s="134">
        <v>94749</v>
      </c>
      <c r="C4902" s="126" t="s">
        <v>8155</v>
      </c>
      <c r="D4902" s="134" t="s">
        <v>33</v>
      </c>
      <c r="E4902" s="135">
        <v>0</v>
      </c>
      <c r="F4902" s="136"/>
      <c r="G4902" s="135">
        <v>0</v>
      </c>
      <c r="H4902" s="136"/>
    </row>
    <row r="4903" spans="1:8" x14ac:dyDescent="0.25">
      <c r="A4903" s="133" t="s">
        <v>8147</v>
      </c>
      <c r="B4903" s="134">
        <v>94751</v>
      </c>
      <c r="C4903" s="126" t="s">
        <v>8156</v>
      </c>
      <c r="D4903" s="134" t="s">
        <v>33</v>
      </c>
      <c r="E4903" s="135">
        <v>0</v>
      </c>
      <c r="F4903" s="136"/>
      <c r="G4903" s="135">
        <v>0</v>
      </c>
      <c r="H4903" s="136"/>
    </row>
    <row r="4904" spans="1:8" x14ac:dyDescent="0.25">
      <c r="A4904" s="133" t="s">
        <v>8147</v>
      </c>
      <c r="B4904" s="134">
        <v>94753</v>
      </c>
      <c r="C4904" s="126" t="s">
        <v>8157</v>
      </c>
      <c r="D4904" s="134" t="s">
        <v>33</v>
      </c>
      <c r="E4904" s="135">
        <v>0</v>
      </c>
      <c r="F4904" s="136"/>
      <c r="G4904" s="135">
        <v>0</v>
      </c>
      <c r="H4904" s="136"/>
    </row>
    <row r="4905" spans="1:8" x14ac:dyDescent="0.25">
      <c r="A4905" s="133" t="s">
        <v>8147</v>
      </c>
      <c r="B4905" s="134">
        <v>105209</v>
      </c>
      <c r="C4905" s="126" t="s">
        <v>6417</v>
      </c>
      <c r="D4905" s="134" t="s">
        <v>33</v>
      </c>
      <c r="E4905" s="135">
        <v>156.25</v>
      </c>
      <c r="F4905" s="136">
        <v>0</v>
      </c>
      <c r="G4905" s="135">
        <v>167.76</v>
      </c>
      <c r="H4905" s="136">
        <v>0</v>
      </c>
    </row>
    <row r="4906" spans="1:8" x14ac:dyDescent="0.25">
      <c r="A4906" s="133" t="s">
        <v>8147</v>
      </c>
      <c r="B4906" s="134">
        <v>105208</v>
      </c>
      <c r="C4906" s="126" t="s">
        <v>6416</v>
      </c>
      <c r="D4906" s="134" t="s">
        <v>33</v>
      </c>
      <c r="E4906" s="135">
        <v>325.29000000000002</v>
      </c>
      <c r="F4906" s="136">
        <v>0</v>
      </c>
      <c r="G4906" s="135">
        <v>338.19</v>
      </c>
      <c r="H4906" s="136">
        <v>0</v>
      </c>
    </row>
    <row r="4907" spans="1:8" x14ac:dyDescent="0.25">
      <c r="A4907" s="133" t="s">
        <v>8147</v>
      </c>
      <c r="B4907" s="134">
        <v>105210</v>
      </c>
      <c r="C4907" s="126" t="s">
        <v>6418</v>
      </c>
      <c r="D4907" s="134" t="s">
        <v>33</v>
      </c>
      <c r="E4907" s="135">
        <v>420.45</v>
      </c>
      <c r="F4907" s="136">
        <v>0</v>
      </c>
      <c r="G4907" s="135">
        <v>435.53</v>
      </c>
      <c r="H4907" s="136">
        <v>0</v>
      </c>
    </row>
    <row r="4908" spans="1:8" x14ac:dyDescent="0.25">
      <c r="A4908" s="133" t="s">
        <v>8147</v>
      </c>
      <c r="B4908" s="134">
        <v>105203</v>
      </c>
      <c r="C4908" s="126" t="s">
        <v>6411</v>
      </c>
      <c r="D4908" s="134" t="s">
        <v>33</v>
      </c>
      <c r="E4908" s="135">
        <v>160.77000000000001</v>
      </c>
      <c r="F4908" s="136">
        <v>0</v>
      </c>
      <c r="G4908" s="135">
        <v>172.26</v>
      </c>
      <c r="H4908" s="136">
        <v>0</v>
      </c>
    </row>
    <row r="4909" spans="1:8" x14ac:dyDescent="0.25">
      <c r="A4909" s="133" t="s">
        <v>8147</v>
      </c>
      <c r="B4909" s="134">
        <v>105202</v>
      </c>
      <c r="C4909" s="126" t="s">
        <v>6410</v>
      </c>
      <c r="D4909" s="134" t="s">
        <v>33</v>
      </c>
      <c r="E4909" s="135">
        <v>266.32</v>
      </c>
      <c r="F4909" s="136">
        <v>0</v>
      </c>
      <c r="G4909" s="135">
        <v>279.44</v>
      </c>
      <c r="H4909" s="136">
        <v>0</v>
      </c>
    </row>
    <row r="4910" spans="1:8" x14ac:dyDescent="0.25">
      <c r="A4910" s="133" t="s">
        <v>8147</v>
      </c>
      <c r="B4910" s="134">
        <v>105204</v>
      </c>
      <c r="C4910" s="126" t="s">
        <v>6412</v>
      </c>
      <c r="D4910" s="134" t="s">
        <v>33</v>
      </c>
      <c r="E4910" s="135">
        <v>355.02</v>
      </c>
      <c r="F4910" s="136">
        <v>0</v>
      </c>
      <c r="G4910" s="135">
        <v>370.35</v>
      </c>
      <c r="H4910" s="136">
        <v>0</v>
      </c>
    </row>
    <row r="4911" spans="1:8" x14ac:dyDescent="0.25">
      <c r="A4911" s="133" t="s">
        <v>8147</v>
      </c>
      <c r="B4911" s="134">
        <v>105206</v>
      </c>
      <c r="C4911" s="126" t="s">
        <v>6414</v>
      </c>
      <c r="D4911" s="134" t="s">
        <v>33</v>
      </c>
      <c r="E4911" s="135">
        <v>152.97999999999999</v>
      </c>
      <c r="F4911" s="136">
        <v>0</v>
      </c>
      <c r="G4911" s="135">
        <v>164.51</v>
      </c>
      <c r="H4911" s="136">
        <v>0</v>
      </c>
    </row>
    <row r="4912" spans="1:8" x14ac:dyDescent="0.25">
      <c r="A4912" s="133" t="s">
        <v>8147</v>
      </c>
      <c r="B4912" s="134">
        <v>105205</v>
      </c>
      <c r="C4912" s="126" t="s">
        <v>6413</v>
      </c>
      <c r="D4912" s="134" t="s">
        <v>33</v>
      </c>
      <c r="E4912" s="135">
        <v>245.59</v>
      </c>
      <c r="F4912" s="136">
        <v>0</v>
      </c>
      <c r="G4912" s="135">
        <v>258.8</v>
      </c>
      <c r="H4912" s="136">
        <v>0</v>
      </c>
    </row>
    <row r="4913" spans="1:8" x14ac:dyDescent="0.25">
      <c r="A4913" s="133" t="s">
        <v>8147</v>
      </c>
      <c r="B4913" s="134">
        <v>105207</v>
      </c>
      <c r="C4913" s="126" t="s">
        <v>6415</v>
      </c>
      <c r="D4913" s="134" t="s">
        <v>33</v>
      </c>
      <c r="E4913" s="135">
        <v>344.66</v>
      </c>
      <c r="F4913" s="136">
        <v>0</v>
      </c>
      <c r="G4913" s="135">
        <v>360.03</v>
      </c>
      <c r="H4913" s="136">
        <v>0</v>
      </c>
    </row>
    <row r="4914" spans="1:8" x14ac:dyDescent="0.25">
      <c r="A4914" s="133" t="s">
        <v>8147</v>
      </c>
      <c r="B4914" s="134">
        <v>94687</v>
      </c>
      <c r="C4914" s="126" t="s">
        <v>6249</v>
      </c>
      <c r="D4914" s="134" t="s">
        <v>33</v>
      </c>
      <c r="E4914" s="135">
        <v>238.85</v>
      </c>
      <c r="F4914" s="136">
        <v>0</v>
      </c>
      <c r="G4914" s="135">
        <v>240.05</v>
      </c>
      <c r="H4914" s="136">
        <v>0</v>
      </c>
    </row>
    <row r="4915" spans="1:8" x14ac:dyDescent="0.25">
      <c r="A4915" s="133" t="s">
        <v>8147</v>
      </c>
      <c r="B4915" s="134">
        <v>94673</v>
      </c>
      <c r="C4915" s="126" t="s">
        <v>14285</v>
      </c>
      <c r="D4915" s="134" t="s">
        <v>33</v>
      </c>
      <c r="E4915" s="135">
        <v>7.19</v>
      </c>
      <c r="F4915" s="136">
        <v>0</v>
      </c>
      <c r="G4915" s="135">
        <v>8.23</v>
      </c>
      <c r="H4915" s="136">
        <v>0</v>
      </c>
    </row>
    <row r="4916" spans="1:8" x14ac:dyDescent="0.25">
      <c r="A4916" s="133" t="s">
        <v>8147</v>
      </c>
      <c r="B4916" s="134">
        <v>94675</v>
      </c>
      <c r="C4916" s="126" t="s">
        <v>6237</v>
      </c>
      <c r="D4916" s="134" t="s">
        <v>33</v>
      </c>
      <c r="E4916" s="135">
        <v>12.26</v>
      </c>
      <c r="F4916" s="136">
        <v>0</v>
      </c>
      <c r="G4916" s="135">
        <v>13.46</v>
      </c>
      <c r="H4916" s="136">
        <v>0</v>
      </c>
    </row>
    <row r="4917" spans="1:8" x14ac:dyDescent="0.25">
      <c r="A4917" s="133" t="s">
        <v>8147</v>
      </c>
      <c r="B4917" s="134">
        <v>94677</v>
      </c>
      <c r="C4917" s="126" t="s">
        <v>6239</v>
      </c>
      <c r="D4917" s="134" t="s">
        <v>33</v>
      </c>
      <c r="E4917" s="135">
        <v>20.03</v>
      </c>
      <c r="F4917" s="136">
        <v>0</v>
      </c>
      <c r="G4917" s="135">
        <v>21.43</v>
      </c>
      <c r="H4917" s="136">
        <v>0</v>
      </c>
    </row>
    <row r="4918" spans="1:8" x14ac:dyDescent="0.25">
      <c r="A4918" s="133" t="s">
        <v>8147</v>
      </c>
      <c r="B4918" s="134">
        <v>94679</v>
      </c>
      <c r="C4918" s="126" t="s">
        <v>6241</v>
      </c>
      <c r="D4918" s="134" t="s">
        <v>33</v>
      </c>
      <c r="E4918" s="135">
        <v>24.05</v>
      </c>
      <c r="F4918" s="136">
        <v>0</v>
      </c>
      <c r="G4918" s="135">
        <v>26.2</v>
      </c>
      <c r="H4918" s="136">
        <v>0</v>
      </c>
    </row>
    <row r="4919" spans="1:8" x14ac:dyDescent="0.25">
      <c r="A4919" s="133" t="s">
        <v>8147</v>
      </c>
      <c r="B4919" s="134">
        <v>94681</v>
      </c>
      <c r="C4919" s="126" t="s">
        <v>6243</v>
      </c>
      <c r="D4919" s="134" t="s">
        <v>33</v>
      </c>
      <c r="E4919" s="135">
        <v>50.54</v>
      </c>
      <c r="F4919" s="136">
        <v>0</v>
      </c>
      <c r="G4919" s="135">
        <v>52.43</v>
      </c>
      <c r="H4919" s="136">
        <v>0</v>
      </c>
    </row>
    <row r="4920" spans="1:8" x14ac:dyDescent="0.25">
      <c r="A4920" s="133" t="s">
        <v>8147</v>
      </c>
      <c r="B4920" s="134">
        <v>94683</v>
      </c>
      <c r="C4920" s="126" t="s">
        <v>6245</v>
      </c>
      <c r="D4920" s="134" t="s">
        <v>33</v>
      </c>
      <c r="E4920" s="135">
        <v>76.89</v>
      </c>
      <c r="F4920" s="136">
        <v>0</v>
      </c>
      <c r="G4920" s="135">
        <v>79.56</v>
      </c>
      <c r="H4920" s="136">
        <v>0</v>
      </c>
    </row>
    <row r="4921" spans="1:8" x14ac:dyDescent="0.25">
      <c r="A4921" s="133" t="s">
        <v>8147</v>
      </c>
      <c r="B4921" s="134">
        <v>94685</v>
      </c>
      <c r="C4921" s="126" t="s">
        <v>6247</v>
      </c>
      <c r="D4921" s="134" t="s">
        <v>33</v>
      </c>
      <c r="E4921" s="135">
        <v>97.96</v>
      </c>
      <c r="F4921" s="136">
        <v>0</v>
      </c>
      <c r="G4921" s="135">
        <v>101.2</v>
      </c>
      <c r="H4921" s="136">
        <v>0</v>
      </c>
    </row>
    <row r="4922" spans="1:8" x14ac:dyDescent="0.25">
      <c r="A4922" s="133" t="s">
        <v>8147</v>
      </c>
      <c r="B4922" s="134">
        <v>94621</v>
      </c>
      <c r="C4922" s="126" t="s">
        <v>8158</v>
      </c>
      <c r="D4922" s="134" t="s">
        <v>33</v>
      </c>
      <c r="E4922" s="135">
        <v>0</v>
      </c>
      <c r="F4922" s="136"/>
      <c r="G4922" s="135">
        <v>0</v>
      </c>
      <c r="H4922" s="136"/>
    </row>
    <row r="4923" spans="1:8" x14ac:dyDescent="0.25">
      <c r="A4923" s="133" t="s">
        <v>8147</v>
      </c>
      <c r="B4923" s="134">
        <v>94615</v>
      </c>
      <c r="C4923" s="126" t="s">
        <v>6213</v>
      </c>
      <c r="D4923" s="134" t="s">
        <v>33</v>
      </c>
      <c r="E4923" s="135">
        <v>157.41</v>
      </c>
      <c r="F4923" s="136">
        <v>0.81779999999999997</v>
      </c>
      <c r="G4923" s="135">
        <v>173.21</v>
      </c>
      <c r="H4923" s="136">
        <v>0</v>
      </c>
    </row>
    <row r="4924" spans="1:8" x14ac:dyDescent="0.25">
      <c r="A4924" s="133" t="s">
        <v>8147</v>
      </c>
      <c r="B4924" s="134">
        <v>94617</v>
      </c>
      <c r="C4924" s="126" t="s">
        <v>6215</v>
      </c>
      <c r="D4924" s="134" t="s">
        <v>33</v>
      </c>
      <c r="E4924" s="135">
        <v>327.13</v>
      </c>
      <c r="F4924" s="136">
        <v>0.90849999999999997</v>
      </c>
      <c r="G4924" s="135">
        <v>343.61</v>
      </c>
      <c r="H4924" s="136">
        <v>0</v>
      </c>
    </row>
    <row r="4925" spans="1:8" x14ac:dyDescent="0.25">
      <c r="A4925" s="133" t="s">
        <v>8147</v>
      </c>
      <c r="B4925" s="134">
        <v>94619</v>
      </c>
      <c r="C4925" s="126" t="s">
        <v>8159</v>
      </c>
      <c r="D4925" s="134" t="s">
        <v>33</v>
      </c>
      <c r="E4925" s="135">
        <v>0</v>
      </c>
      <c r="F4925" s="136"/>
      <c r="G4925" s="135">
        <v>0</v>
      </c>
      <c r="H4925" s="136"/>
    </row>
    <row r="4926" spans="1:8" x14ac:dyDescent="0.25">
      <c r="A4926" s="133" t="s">
        <v>8147</v>
      </c>
      <c r="B4926" s="134">
        <v>105147</v>
      </c>
      <c r="C4926" s="126" t="s">
        <v>6364</v>
      </c>
      <c r="D4926" s="134" t="s">
        <v>33</v>
      </c>
      <c r="E4926" s="135">
        <v>15.52</v>
      </c>
      <c r="F4926" s="136">
        <v>0.6946</v>
      </c>
      <c r="G4926" s="135">
        <v>18.11</v>
      </c>
      <c r="H4926" s="136">
        <v>0</v>
      </c>
    </row>
    <row r="4927" spans="1:8" x14ac:dyDescent="0.25">
      <c r="A4927" s="133" t="s">
        <v>8147</v>
      </c>
      <c r="B4927" s="134">
        <v>105148</v>
      </c>
      <c r="C4927" s="126" t="s">
        <v>6365</v>
      </c>
      <c r="D4927" s="134" t="s">
        <v>33</v>
      </c>
      <c r="E4927" s="135">
        <v>22.54</v>
      </c>
      <c r="F4927" s="136">
        <v>0.76970000000000005</v>
      </c>
      <c r="G4927" s="135">
        <v>25.41</v>
      </c>
      <c r="H4927" s="136">
        <v>0</v>
      </c>
    </row>
    <row r="4928" spans="1:8" x14ac:dyDescent="0.25">
      <c r="A4928" s="133" t="s">
        <v>8147</v>
      </c>
      <c r="B4928" s="134">
        <v>105154</v>
      </c>
      <c r="C4928" s="126" t="s">
        <v>6370</v>
      </c>
      <c r="D4928" s="134" t="s">
        <v>33</v>
      </c>
      <c r="E4928" s="135">
        <v>6.61</v>
      </c>
      <c r="F4928" s="136">
        <v>0</v>
      </c>
      <c r="G4928" s="135">
        <v>7.68</v>
      </c>
      <c r="H4928" s="136">
        <v>0</v>
      </c>
    </row>
    <row r="4929" spans="1:8" x14ac:dyDescent="0.25">
      <c r="A4929" s="133" t="s">
        <v>8147</v>
      </c>
      <c r="B4929" s="134">
        <v>105155</v>
      </c>
      <c r="C4929" s="126" t="s">
        <v>6371</v>
      </c>
      <c r="D4929" s="134" t="s">
        <v>33</v>
      </c>
      <c r="E4929" s="135">
        <v>10.08</v>
      </c>
      <c r="F4929" s="136">
        <v>0</v>
      </c>
      <c r="G4929" s="135">
        <v>11.39</v>
      </c>
      <c r="H4929" s="136">
        <v>0</v>
      </c>
    </row>
    <row r="4930" spans="1:8" x14ac:dyDescent="0.25">
      <c r="A4930" s="133" t="s">
        <v>8147</v>
      </c>
      <c r="B4930" s="134">
        <v>105156</v>
      </c>
      <c r="C4930" s="126" t="s">
        <v>6372</v>
      </c>
      <c r="D4930" s="134" t="s">
        <v>33</v>
      </c>
      <c r="E4930" s="135">
        <v>12.76</v>
      </c>
      <c r="F4930" s="136">
        <v>0</v>
      </c>
      <c r="G4930" s="135">
        <v>14.57</v>
      </c>
      <c r="H4930" s="136">
        <v>0</v>
      </c>
    </row>
    <row r="4931" spans="1:8" x14ac:dyDescent="0.25">
      <c r="A4931" s="133" t="s">
        <v>8147</v>
      </c>
      <c r="B4931" s="134">
        <v>105157</v>
      </c>
      <c r="C4931" s="126" t="s">
        <v>6373</v>
      </c>
      <c r="D4931" s="134" t="s">
        <v>33</v>
      </c>
      <c r="E4931" s="135">
        <v>19.91</v>
      </c>
      <c r="F4931" s="136">
        <v>0</v>
      </c>
      <c r="G4931" s="135">
        <v>22.28</v>
      </c>
      <c r="H4931" s="136">
        <v>0</v>
      </c>
    </row>
    <row r="4932" spans="1:8" x14ac:dyDescent="0.25">
      <c r="A4932" s="133" t="s">
        <v>8147</v>
      </c>
      <c r="B4932" s="134">
        <v>105158</v>
      </c>
      <c r="C4932" s="126" t="s">
        <v>6374</v>
      </c>
      <c r="D4932" s="134" t="s">
        <v>33</v>
      </c>
      <c r="E4932" s="135">
        <v>29.49</v>
      </c>
      <c r="F4932" s="136">
        <v>0</v>
      </c>
      <c r="G4932" s="135">
        <v>32.54</v>
      </c>
      <c r="H4932" s="136">
        <v>0</v>
      </c>
    </row>
    <row r="4933" spans="1:8" x14ac:dyDescent="0.25">
      <c r="A4933" s="133" t="s">
        <v>8147</v>
      </c>
      <c r="B4933" s="134">
        <v>105159</v>
      </c>
      <c r="C4933" s="126" t="s">
        <v>6375</v>
      </c>
      <c r="D4933" s="134" t="s">
        <v>33</v>
      </c>
      <c r="E4933" s="135">
        <v>53.34</v>
      </c>
      <c r="F4933" s="136">
        <v>0</v>
      </c>
      <c r="G4933" s="135">
        <v>57.3</v>
      </c>
      <c r="H4933" s="136">
        <v>0</v>
      </c>
    </row>
    <row r="4934" spans="1:8" x14ac:dyDescent="0.25">
      <c r="A4934" s="133" t="s">
        <v>8147</v>
      </c>
      <c r="B4934" s="134">
        <v>105160</v>
      </c>
      <c r="C4934" s="126" t="s">
        <v>6376</v>
      </c>
      <c r="D4934" s="134" t="s">
        <v>33</v>
      </c>
      <c r="E4934" s="135">
        <v>65.739999999999995</v>
      </c>
      <c r="F4934" s="136">
        <v>0</v>
      </c>
      <c r="G4934" s="135">
        <v>70.75</v>
      </c>
      <c r="H4934" s="136">
        <v>0</v>
      </c>
    </row>
    <row r="4935" spans="1:8" x14ac:dyDescent="0.25">
      <c r="A4935" s="133" t="s">
        <v>8147</v>
      </c>
      <c r="B4935" s="134">
        <v>94634</v>
      </c>
      <c r="C4935" s="126" t="s">
        <v>8160</v>
      </c>
      <c r="D4935" s="134" t="s">
        <v>33</v>
      </c>
      <c r="E4935" s="135">
        <v>0</v>
      </c>
      <c r="F4935" s="136"/>
      <c r="G4935" s="135">
        <v>0</v>
      </c>
      <c r="H4935" s="136"/>
    </row>
    <row r="4936" spans="1:8" x14ac:dyDescent="0.25">
      <c r="A4936" s="133" t="s">
        <v>8147</v>
      </c>
      <c r="B4936" s="134">
        <v>94631</v>
      </c>
      <c r="C4936" s="126" t="s">
        <v>8161</v>
      </c>
      <c r="D4936" s="134" t="s">
        <v>33</v>
      </c>
      <c r="E4936" s="135">
        <v>0</v>
      </c>
      <c r="F4936" s="136"/>
      <c r="G4936" s="135">
        <v>0</v>
      </c>
      <c r="H4936" s="136"/>
    </row>
    <row r="4937" spans="1:8" x14ac:dyDescent="0.25">
      <c r="A4937" s="133" t="s">
        <v>8147</v>
      </c>
      <c r="B4937" s="134">
        <v>94632</v>
      </c>
      <c r="C4937" s="126" t="s">
        <v>8162</v>
      </c>
      <c r="D4937" s="134" t="s">
        <v>33</v>
      </c>
      <c r="E4937" s="135">
        <v>0</v>
      </c>
      <c r="F4937" s="136"/>
      <c r="G4937" s="135">
        <v>0</v>
      </c>
      <c r="H4937" s="136"/>
    </row>
    <row r="4938" spans="1:8" x14ac:dyDescent="0.25">
      <c r="A4938" s="133" t="s">
        <v>8147</v>
      </c>
      <c r="B4938" s="134">
        <v>94633</v>
      </c>
      <c r="C4938" s="126" t="s">
        <v>8163</v>
      </c>
      <c r="D4938" s="134" t="s">
        <v>33</v>
      </c>
      <c r="E4938" s="135">
        <v>0</v>
      </c>
      <c r="F4938" s="136"/>
      <c r="G4938" s="135">
        <v>0</v>
      </c>
      <c r="H4938" s="136"/>
    </row>
    <row r="4939" spans="1:8" x14ac:dyDescent="0.25">
      <c r="A4939" s="133" t="s">
        <v>8147</v>
      </c>
      <c r="B4939" s="134">
        <v>94672</v>
      </c>
      <c r="C4939" s="126" t="s">
        <v>14286</v>
      </c>
      <c r="D4939" s="134" t="s">
        <v>33</v>
      </c>
      <c r="E4939" s="135">
        <v>6.03</v>
      </c>
      <c r="F4939" s="136">
        <v>0</v>
      </c>
      <c r="G4939" s="135">
        <v>7.2</v>
      </c>
      <c r="H4939" s="136">
        <v>0</v>
      </c>
    </row>
    <row r="4940" spans="1:8" x14ac:dyDescent="0.25">
      <c r="A4940" s="133" t="s">
        <v>8147</v>
      </c>
      <c r="B4940" s="134">
        <v>94754</v>
      </c>
      <c r="C4940" s="126" t="s">
        <v>6293</v>
      </c>
      <c r="D4940" s="134" t="s">
        <v>33</v>
      </c>
      <c r="E4940" s="135">
        <v>339.56</v>
      </c>
      <c r="F4940" s="136">
        <v>0</v>
      </c>
      <c r="G4940" s="135">
        <v>308.77999999999997</v>
      </c>
      <c r="H4940" s="136">
        <v>0</v>
      </c>
    </row>
    <row r="4941" spans="1:8" x14ac:dyDescent="0.25">
      <c r="A4941" s="133" t="s">
        <v>8147</v>
      </c>
      <c r="B4941" s="134">
        <v>94740</v>
      </c>
      <c r="C4941" s="126" t="s">
        <v>6284</v>
      </c>
      <c r="D4941" s="134" t="s">
        <v>33</v>
      </c>
      <c r="E4941" s="135">
        <v>10.98</v>
      </c>
      <c r="F4941" s="136">
        <v>0</v>
      </c>
      <c r="G4941" s="135">
        <v>10.84</v>
      </c>
      <c r="H4941" s="136">
        <v>0</v>
      </c>
    </row>
    <row r="4942" spans="1:8" x14ac:dyDescent="0.25">
      <c r="A4942" s="133" t="s">
        <v>8147</v>
      </c>
      <c r="B4942" s="134">
        <v>94742</v>
      </c>
      <c r="C4942" s="126" t="s">
        <v>6286</v>
      </c>
      <c r="D4942" s="134" t="s">
        <v>33</v>
      </c>
      <c r="E4942" s="135">
        <v>18.79</v>
      </c>
      <c r="F4942" s="136">
        <v>0</v>
      </c>
      <c r="G4942" s="135">
        <v>17.91</v>
      </c>
      <c r="H4942" s="136">
        <v>0</v>
      </c>
    </row>
    <row r="4943" spans="1:8" x14ac:dyDescent="0.25">
      <c r="A4943" s="133" t="s">
        <v>8147</v>
      </c>
      <c r="B4943" s="134">
        <v>94744</v>
      </c>
      <c r="C4943" s="126" t="s">
        <v>6288</v>
      </c>
      <c r="D4943" s="134" t="s">
        <v>33</v>
      </c>
      <c r="E4943" s="135">
        <v>30.13</v>
      </c>
      <c r="F4943" s="136">
        <v>0</v>
      </c>
      <c r="G4943" s="135">
        <v>28.18</v>
      </c>
      <c r="H4943" s="136">
        <v>0</v>
      </c>
    </row>
    <row r="4944" spans="1:8" x14ac:dyDescent="0.25">
      <c r="A4944" s="133" t="s">
        <v>8147</v>
      </c>
      <c r="B4944" s="134">
        <v>94746</v>
      </c>
      <c r="C4944" s="126" t="s">
        <v>6289</v>
      </c>
      <c r="D4944" s="134" t="s">
        <v>33</v>
      </c>
      <c r="E4944" s="135">
        <v>43.62</v>
      </c>
      <c r="F4944" s="136">
        <v>0</v>
      </c>
      <c r="G4944" s="135">
        <v>40.42</v>
      </c>
      <c r="H4944" s="136">
        <v>0</v>
      </c>
    </row>
    <row r="4945" spans="1:8" x14ac:dyDescent="0.25">
      <c r="A4945" s="133" t="s">
        <v>8147</v>
      </c>
      <c r="B4945" s="134">
        <v>94748</v>
      </c>
      <c r="C4945" s="126" t="s">
        <v>6290</v>
      </c>
      <c r="D4945" s="134" t="s">
        <v>33</v>
      </c>
      <c r="E4945" s="135">
        <v>97.85</v>
      </c>
      <c r="F4945" s="136">
        <v>0</v>
      </c>
      <c r="G4945" s="135">
        <v>88.46</v>
      </c>
      <c r="H4945" s="136">
        <v>0</v>
      </c>
    </row>
    <row r="4946" spans="1:8" x14ac:dyDescent="0.25">
      <c r="A4946" s="133" t="s">
        <v>8147</v>
      </c>
      <c r="B4946" s="134">
        <v>94750</v>
      </c>
      <c r="C4946" s="126" t="s">
        <v>6291</v>
      </c>
      <c r="D4946" s="134" t="s">
        <v>33</v>
      </c>
      <c r="E4946" s="135">
        <v>199.33</v>
      </c>
      <c r="F4946" s="136">
        <v>0</v>
      </c>
      <c r="G4946" s="135">
        <v>178.8</v>
      </c>
      <c r="H4946" s="136">
        <v>0</v>
      </c>
    </row>
    <row r="4947" spans="1:8" x14ac:dyDescent="0.25">
      <c r="A4947" s="133" t="s">
        <v>8147</v>
      </c>
      <c r="B4947" s="134">
        <v>94752</v>
      </c>
      <c r="C4947" s="126" t="s">
        <v>6292</v>
      </c>
      <c r="D4947" s="134" t="s">
        <v>33</v>
      </c>
      <c r="E4947" s="135">
        <v>238.04</v>
      </c>
      <c r="F4947" s="136">
        <v>0</v>
      </c>
      <c r="G4947" s="135">
        <v>215.25</v>
      </c>
      <c r="H4947" s="136">
        <v>0</v>
      </c>
    </row>
    <row r="4948" spans="1:8" x14ac:dyDescent="0.25">
      <c r="A4948" s="133" t="s">
        <v>8147</v>
      </c>
      <c r="B4948" s="134">
        <v>96755</v>
      </c>
      <c r="C4948" s="126" t="s">
        <v>6328</v>
      </c>
      <c r="D4948" s="134" t="s">
        <v>33</v>
      </c>
      <c r="E4948" s="135">
        <v>347.01</v>
      </c>
      <c r="F4948" s="136">
        <v>0.91610000000000003</v>
      </c>
      <c r="G4948" s="135">
        <v>362.88</v>
      </c>
      <c r="H4948" s="136">
        <v>0</v>
      </c>
    </row>
    <row r="4949" spans="1:8" x14ac:dyDescent="0.25">
      <c r="A4949" s="133" t="s">
        <v>8147</v>
      </c>
      <c r="B4949" s="134">
        <v>96747</v>
      </c>
      <c r="C4949" s="126" t="s">
        <v>6320</v>
      </c>
      <c r="D4949" s="134" t="s">
        <v>33</v>
      </c>
      <c r="E4949" s="135">
        <v>6.72</v>
      </c>
      <c r="F4949" s="136">
        <v>0.29459999999999997</v>
      </c>
      <c r="G4949" s="135">
        <v>9.31</v>
      </c>
      <c r="H4949" s="136">
        <v>0</v>
      </c>
    </row>
    <row r="4950" spans="1:8" x14ac:dyDescent="0.25">
      <c r="A4950" s="133" t="s">
        <v>8147</v>
      </c>
      <c r="B4950" s="134">
        <v>96748</v>
      </c>
      <c r="C4950" s="126" t="s">
        <v>6321</v>
      </c>
      <c r="D4950" s="134" t="s">
        <v>33</v>
      </c>
      <c r="E4950" s="135">
        <v>7.85</v>
      </c>
      <c r="F4950" s="136">
        <v>0.33889999999999998</v>
      </c>
      <c r="G4950" s="135">
        <v>10.72</v>
      </c>
      <c r="H4950" s="136">
        <v>0</v>
      </c>
    </row>
    <row r="4951" spans="1:8" x14ac:dyDescent="0.25">
      <c r="A4951" s="133" t="s">
        <v>8147</v>
      </c>
      <c r="B4951" s="134">
        <v>96749</v>
      </c>
      <c r="C4951" s="126" t="s">
        <v>6322</v>
      </c>
      <c r="D4951" s="134" t="s">
        <v>33</v>
      </c>
      <c r="E4951" s="135">
        <v>10.07</v>
      </c>
      <c r="F4951" s="136">
        <v>0.4032</v>
      </c>
      <c r="G4951" s="135">
        <v>13.39</v>
      </c>
      <c r="H4951" s="136">
        <v>0</v>
      </c>
    </row>
    <row r="4952" spans="1:8" x14ac:dyDescent="0.25">
      <c r="A4952" s="133" t="s">
        <v>8147</v>
      </c>
      <c r="B4952" s="134">
        <v>96750</v>
      </c>
      <c r="C4952" s="126" t="s">
        <v>6323</v>
      </c>
      <c r="D4952" s="134" t="s">
        <v>33</v>
      </c>
      <c r="E4952" s="135">
        <v>16.36</v>
      </c>
      <c r="F4952" s="136">
        <v>0.55869999999999997</v>
      </c>
      <c r="G4952" s="135">
        <v>20.329999999999998</v>
      </c>
      <c r="H4952" s="136">
        <v>0</v>
      </c>
    </row>
    <row r="4953" spans="1:8" x14ac:dyDescent="0.25">
      <c r="A4953" s="133" t="s">
        <v>8147</v>
      </c>
      <c r="B4953" s="134">
        <v>96751</v>
      </c>
      <c r="C4953" s="126" t="s">
        <v>6324</v>
      </c>
      <c r="D4953" s="134" t="s">
        <v>33</v>
      </c>
      <c r="E4953" s="135">
        <v>24.23</v>
      </c>
      <c r="F4953" s="136">
        <v>0.62570000000000003</v>
      </c>
      <c r="G4953" s="135">
        <v>29.23</v>
      </c>
      <c r="H4953" s="136">
        <v>0</v>
      </c>
    </row>
    <row r="4954" spans="1:8" x14ac:dyDescent="0.25">
      <c r="A4954" s="133" t="s">
        <v>8147</v>
      </c>
      <c r="B4954" s="134">
        <v>96752</v>
      </c>
      <c r="C4954" s="126" t="s">
        <v>6325</v>
      </c>
      <c r="D4954" s="134" t="s">
        <v>33</v>
      </c>
      <c r="E4954" s="135">
        <v>36.71</v>
      </c>
      <c r="F4954" s="136">
        <v>0.66979999999999995</v>
      </c>
      <c r="G4954" s="135">
        <v>43.37</v>
      </c>
      <c r="H4954" s="136">
        <v>0</v>
      </c>
    </row>
    <row r="4955" spans="1:8" x14ac:dyDescent="0.25">
      <c r="A4955" s="133" t="s">
        <v>8147</v>
      </c>
      <c r="B4955" s="134">
        <v>96753</v>
      </c>
      <c r="C4955" s="126" t="s">
        <v>6326</v>
      </c>
      <c r="D4955" s="134" t="s">
        <v>33</v>
      </c>
      <c r="E4955" s="135">
        <v>86.96</v>
      </c>
      <c r="F4955" s="136">
        <v>0.82010000000000005</v>
      </c>
      <c r="G4955" s="135">
        <v>95.48</v>
      </c>
      <c r="H4955" s="136">
        <v>0</v>
      </c>
    </row>
    <row r="4956" spans="1:8" x14ac:dyDescent="0.25">
      <c r="A4956" s="133" t="s">
        <v>8147</v>
      </c>
      <c r="B4956" s="134">
        <v>96754</v>
      </c>
      <c r="C4956" s="126" t="s">
        <v>6327</v>
      </c>
      <c r="D4956" s="134" t="s">
        <v>33</v>
      </c>
      <c r="E4956" s="135">
        <v>111.41</v>
      </c>
      <c r="F4956" s="136">
        <v>0.81340000000000001</v>
      </c>
      <c r="G4956" s="135">
        <v>122.73</v>
      </c>
      <c r="H4956" s="136">
        <v>0</v>
      </c>
    </row>
    <row r="4957" spans="1:8" x14ac:dyDescent="0.25">
      <c r="A4957" s="133" t="s">
        <v>8147</v>
      </c>
      <c r="B4957" s="134">
        <v>94686</v>
      </c>
      <c r="C4957" s="126" t="s">
        <v>6248</v>
      </c>
      <c r="D4957" s="134" t="s">
        <v>33</v>
      </c>
      <c r="E4957" s="135">
        <v>264.41000000000003</v>
      </c>
      <c r="F4957" s="136">
        <v>0</v>
      </c>
      <c r="G4957" s="135">
        <v>264.20999999999998</v>
      </c>
      <c r="H4957" s="136">
        <v>0</v>
      </c>
    </row>
    <row r="4958" spans="1:8" x14ac:dyDescent="0.25">
      <c r="A4958" s="133" t="s">
        <v>8147</v>
      </c>
      <c r="B4958" s="134">
        <v>94674</v>
      </c>
      <c r="C4958" s="126" t="s">
        <v>6236</v>
      </c>
      <c r="D4958" s="134" t="s">
        <v>33</v>
      </c>
      <c r="E4958" s="135">
        <v>7.83</v>
      </c>
      <c r="F4958" s="136">
        <v>0</v>
      </c>
      <c r="G4958" s="135">
        <v>9.26</v>
      </c>
      <c r="H4958" s="136">
        <v>0</v>
      </c>
    </row>
    <row r="4959" spans="1:8" x14ac:dyDescent="0.25">
      <c r="A4959" s="133" t="s">
        <v>8147</v>
      </c>
      <c r="B4959" s="134">
        <v>94676</v>
      </c>
      <c r="C4959" s="126" t="s">
        <v>6238</v>
      </c>
      <c r="D4959" s="134" t="s">
        <v>33</v>
      </c>
      <c r="E4959" s="135">
        <v>13.29</v>
      </c>
      <c r="F4959" s="136">
        <v>0</v>
      </c>
      <c r="G4959" s="135">
        <v>15.07</v>
      </c>
      <c r="H4959" s="136">
        <v>0</v>
      </c>
    </row>
    <row r="4960" spans="1:8" x14ac:dyDescent="0.25">
      <c r="A4960" s="133" t="s">
        <v>8147</v>
      </c>
      <c r="B4960" s="134">
        <v>94678</v>
      </c>
      <c r="C4960" s="126" t="s">
        <v>6240</v>
      </c>
      <c r="D4960" s="134" t="s">
        <v>33</v>
      </c>
      <c r="E4960" s="135">
        <v>15.19</v>
      </c>
      <c r="F4960" s="136">
        <v>0</v>
      </c>
      <c r="G4960" s="135">
        <v>17.82</v>
      </c>
      <c r="H4960" s="136">
        <v>0</v>
      </c>
    </row>
    <row r="4961" spans="1:8" x14ac:dyDescent="0.25">
      <c r="A4961" s="133" t="s">
        <v>8147</v>
      </c>
      <c r="B4961" s="134">
        <v>94680</v>
      </c>
      <c r="C4961" s="126" t="s">
        <v>6242</v>
      </c>
      <c r="D4961" s="134" t="s">
        <v>33</v>
      </c>
      <c r="E4961" s="135">
        <v>44.87</v>
      </c>
      <c r="F4961" s="136">
        <v>0</v>
      </c>
      <c r="G4961" s="135">
        <v>47.08</v>
      </c>
      <c r="H4961" s="136">
        <v>0</v>
      </c>
    </row>
    <row r="4962" spans="1:8" x14ac:dyDescent="0.25">
      <c r="A4962" s="133" t="s">
        <v>8147</v>
      </c>
      <c r="B4962" s="134">
        <v>94682</v>
      </c>
      <c r="C4962" s="126" t="s">
        <v>6244</v>
      </c>
      <c r="D4962" s="134" t="s">
        <v>33</v>
      </c>
      <c r="E4962" s="135">
        <v>113.22</v>
      </c>
      <c r="F4962" s="136">
        <v>0</v>
      </c>
      <c r="G4962" s="135">
        <v>113.9</v>
      </c>
      <c r="H4962" s="136">
        <v>0</v>
      </c>
    </row>
    <row r="4963" spans="1:8" x14ac:dyDescent="0.25">
      <c r="A4963" s="133" t="s">
        <v>8147</v>
      </c>
      <c r="B4963" s="134">
        <v>94684</v>
      </c>
      <c r="C4963" s="126" t="s">
        <v>6246</v>
      </c>
      <c r="D4963" s="134" t="s">
        <v>33</v>
      </c>
      <c r="E4963" s="135">
        <v>136.47999999999999</v>
      </c>
      <c r="F4963" s="136">
        <v>0</v>
      </c>
      <c r="G4963" s="135">
        <v>137.61000000000001</v>
      </c>
      <c r="H4963" s="136">
        <v>0</v>
      </c>
    </row>
    <row r="4964" spans="1:8" x14ac:dyDescent="0.25">
      <c r="A4964" s="133" t="s">
        <v>8147</v>
      </c>
      <c r="B4964" s="134">
        <v>105219</v>
      </c>
      <c r="C4964" s="126" t="s">
        <v>6427</v>
      </c>
      <c r="D4964" s="134" t="s">
        <v>33</v>
      </c>
      <c r="E4964" s="135">
        <v>13</v>
      </c>
      <c r="F4964" s="136">
        <v>0</v>
      </c>
      <c r="G4964" s="135">
        <v>12.57</v>
      </c>
      <c r="H4964" s="136">
        <v>0</v>
      </c>
    </row>
    <row r="4965" spans="1:8" x14ac:dyDescent="0.25">
      <c r="A4965" s="133" t="s">
        <v>8147</v>
      </c>
      <c r="B4965" s="134">
        <v>105220</v>
      </c>
      <c r="C4965" s="126" t="s">
        <v>6428</v>
      </c>
      <c r="D4965" s="134" t="s">
        <v>33</v>
      </c>
      <c r="E4965" s="135">
        <v>17.96</v>
      </c>
      <c r="F4965" s="136">
        <v>0</v>
      </c>
      <c r="G4965" s="135">
        <v>17.190000000000001</v>
      </c>
      <c r="H4965" s="136">
        <v>0</v>
      </c>
    </row>
    <row r="4966" spans="1:8" x14ac:dyDescent="0.25">
      <c r="A4966" s="133" t="s">
        <v>8147</v>
      </c>
      <c r="B4966" s="134">
        <v>105221</v>
      </c>
      <c r="C4966" s="126" t="s">
        <v>6429</v>
      </c>
      <c r="D4966" s="134" t="s">
        <v>33</v>
      </c>
      <c r="E4966" s="135">
        <v>28.07</v>
      </c>
      <c r="F4966" s="136">
        <v>0</v>
      </c>
      <c r="G4966" s="135">
        <v>26.41</v>
      </c>
      <c r="H4966" s="136">
        <v>0</v>
      </c>
    </row>
    <row r="4967" spans="1:8" x14ac:dyDescent="0.25">
      <c r="A4967" s="133" t="s">
        <v>8147</v>
      </c>
      <c r="B4967" s="134">
        <v>105166</v>
      </c>
      <c r="C4967" s="126" t="s">
        <v>6382</v>
      </c>
      <c r="D4967" s="134" t="s">
        <v>33</v>
      </c>
      <c r="E4967" s="135">
        <v>43.11</v>
      </c>
      <c r="F4967" s="136">
        <v>0</v>
      </c>
      <c r="G4967" s="135">
        <v>39.99</v>
      </c>
      <c r="H4967" s="136">
        <v>0</v>
      </c>
    </row>
    <row r="4968" spans="1:8" x14ac:dyDescent="0.25">
      <c r="A4968" s="133" t="s">
        <v>8147</v>
      </c>
      <c r="B4968" s="134">
        <v>105222</v>
      </c>
      <c r="C4968" s="126" t="s">
        <v>6430</v>
      </c>
      <c r="D4968" s="134" t="s">
        <v>33</v>
      </c>
      <c r="E4968" s="135">
        <v>82.8</v>
      </c>
      <c r="F4968" s="136">
        <v>0</v>
      </c>
      <c r="G4968" s="135">
        <v>75.55</v>
      </c>
      <c r="H4968" s="136">
        <v>0</v>
      </c>
    </row>
    <row r="4969" spans="1:8" x14ac:dyDescent="0.25">
      <c r="A4969" s="133" t="s">
        <v>8147</v>
      </c>
      <c r="B4969" s="134">
        <v>105223</v>
      </c>
      <c r="C4969" s="126" t="s">
        <v>6431</v>
      </c>
      <c r="D4969" s="134" t="s">
        <v>33</v>
      </c>
      <c r="E4969" s="135">
        <v>192.52</v>
      </c>
      <c r="F4969" s="136">
        <v>0</v>
      </c>
      <c r="G4969" s="135">
        <v>172.96</v>
      </c>
      <c r="H4969" s="136">
        <v>0</v>
      </c>
    </row>
    <row r="4970" spans="1:8" x14ac:dyDescent="0.25">
      <c r="A4970" s="133" t="s">
        <v>8147</v>
      </c>
      <c r="B4970" s="134">
        <v>105224</v>
      </c>
      <c r="C4970" s="126" t="s">
        <v>6432</v>
      </c>
      <c r="D4970" s="134" t="s">
        <v>33</v>
      </c>
      <c r="E4970" s="135">
        <v>280.39999999999998</v>
      </c>
      <c r="F4970" s="136">
        <v>0</v>
      </c>
      <c r="G4970" s="135">
        <v>251.57</v>
      </c>
      <c r="H4970" s="136">
        <v>0</v>
      </c>
    </row>
    <row r="4971" spans="1:8" x14ac:dyDescent="0.25">
      <c r="A4971" s="133" t="s">
        <v>8147</v>
      </c>
      <c r="B4971" s="134">
        <v>105149</v>
      </c>
      <c r="C4971" s="126" t="s">
        <v>6366</v>
      </c>
      <c r="D4971" s="134" t="s">
        <v>33</v>
      </c>
      <c r="E4971" s="135">
        <v>6.97</v>
      </c>
      <c r="F4971" s="136">
        <v>0.31990000000000002</v>
      </c>
      <c r="G4971" s="135">
        <v>9.56</v>
      </c>
      <c r="H4971" s="136">
        <v>0</v>
      </c>
    </row>
    <row r="4972" spans="1:8" x14ac:dyDescent="0.25">
      <c r="A4972" s="133" t="s">
        <v>8147</v>
      </c>
      <c r="B4972" s="134">
        <v>105150</v>
      </c>
      <c r="C4972" s="126" t="s">
        <v>6367</v>
      </c>
      <c r="D4972" s="134" t="s">
        <v>33</v>
      </c>
      <c r="E4972" s="135">
        <v>8.27</v>
      </c>
      <c r="F4972" s="136">
        <v>0.37240000000000001</v>
      </c>
      <c r="G4972" s="135">
        <v>11.14</v>
      </c>
      <c r="H4972" s="136">
        <v>0</v>
      </c>
    </row>
    <row r="4973" spans="1:8" x14ac:dyDescent="0.25">
      <c r="A4973" s="133" t="s">
        <v>8147</v>
      </c>
      <c r="B4973" s="134">
        <v>105151</v>
      </c>
      <c r="C4973" s="126" t="s">
        <v>6368</v>
      </c>
      <c r="D4973" s="134" t="s">
        <v>33</v>
      </c>
      <c r="E4973" s="135">
        <v>22.02</v>
      </c>
      <c r="F4973" s="136">
        <v>0.67210000000000003</v>
      </c>
      <c r="G4973" s="135">
        <v>25.99</v>
      </c>
      <c r="H4973" s="136">
        <v>0</v>
      </c>
    </row>
    <row r="4974" spans="1:8" x14ac:dyDescent="0.25">
      <c r="A4974" s="133" t="s">
        <v>8147</v>
      </c>
      <c r="B4974" s="134">
        <v>105152</v>
      </c>
      <c r="C4974" s="126" t="s">
        <v>6369</v>
      </c>
      <c r="D4974" s="134" t="s">
        <v>33</v>
      </c>
      <c r="E4974" s="135">
        <v>33.18</v>
      </c>
      <c r="F4974" s="136">
        <v>0.72660000000000002</v>
      </c>
      <c r="G4974" s="135">
        <v>38.18</v>
      </c>
      <c r="H4974" s="136">
        <v>0</v>
      </c>
    </row>
    <row r="4975" spans="1:8" x14ac:dyDescent="0.25">
      <c r="A4975" s="133" t="s">
        <v>8147</v>
      </c>
      <c r="B4975" s="134">
        <v>105153</v>
      </c>
      <c r="C4975" s="126" t="s">
        <v>6185</v>
      </c>
      <c r="D4975" s="134" t="s">
        <v>33</v>
      </c>
      <c r="E4975" s="135">
        <v>52.69</v>
      </c>
      <c r="F4975" s="136">
        <v>0.77</v>
      </c>
      <c r="G4975" s="135">
        <v>59.35</v>
      </c>
      <c r="H4975" s="136">
        <v>0</v>
      </c>
    </row>
    <row r="4976" spans="1:8" x14ac:dyDescent="0.25">
      <c r="A4976" s="133" t="s">
        <v>8147</v>
      </c>
      <c r="B4976" s="134">
        <v>105161</v>
      </c>
      <c r="C4976" s="126" t="s">
        <v>6377</v>
      </c>
      <c r="D4976" s="134" t="s">
        <v>33</v>
      </c>
      <c r="E4976" s="135">
        <v>96.7</v>
      </c>
      <c r="F4976" s="136">
        <v>0.83830000000000005</v>
      </c>
      <c r="G4976" s="135">
        <v>105.22</v>
      </c>
      <c r="H4976" s="136">
        <v>0</v>
      </c>
    </row>
    <row r="4977" spans="1:8" x14ac:dyDescent="0.25">
      <c r="A4977" s="133" t="s">
        <v>8147</v>
      </c>
      <c r="B4977" s="134">
        <v>105162</v>
      </c>
      <c r="C4977" s="126" t="s">
        <v>6378</v>
      </c>
      <c r="D4977" s="134" t="s">
        <v>33</v>
      </c>
      <c r="E4977" s="135">
        <v>166.66</v>
      </c>
      <c r="F4977" s="136">
        <v>0.87529999999999997</v>
      </c>
      <c r="G4977" s="135">
        <v>177.98</v>
      </c>
      <c r="H4977" s="136">
        <v>0</v>
      </c>
    </row>
    <row r="4978" spans="1:8" x14ac:dyDescent="0.25">
      <c r="A4978" s="133" t="s">
        <v>8147</v>
      </c>
      <c r="B4978" s="134">
        <v>105163</v>
      </c>
      <c r="C4978" s="126" t="s">
        <v>6379</v>
      </c>
      <c r="D4978" s="134" t="s">
        <v>33</v>
      </c>
      <c r="E4978" s="135">
        <v>13.55</v>
      </c>
      <c r="F4978" s="136">
        <v>0.55649999999999999</v>
      </c>
      <c r="G4978" s="135">
        <v>16.87</v>
      </c>
      <c r="H4978" s="136">
        <v>0</v>
      </c>
    </row>
    <row r="4979" spans="1:8" x14ac:dyDescent="0.25">
      <c r="A4979" s="133" t="s">
        <v>8147</v>
      </c>
      <c r="B4979" s="134">
        <v>105170</v>
      </c>
      <c r="C4979" s="126" t="s">
        <v>6385</v>
      </c>
      <c r="D4979" s="134" t="s">
        <v>33</v>
      </c>
      <c r="E4979" s="135">
        <v>5.56</v>
      </c>
      <c r="F4979" s="136">
        <v>0</v>
      </c>
      <c r="G4979" s="135">
        <v>6.69</v>
      </c>
      <c r="H4979" s="136">
        <v>0</v>
      </c>
    </row>
    <row r="4980" spans="1:8" x14ac:dyDescent="0.25">
      <c r="A4980" s="133" t="s">
        <v>8147</v>
      </c>
      <c r="B4980" s="134">
        <v>105179</v>
      </c>
      <c r="C4980" s="126" t="s">
        <v>6393</v>
      </c>
      <c r="D4980" s="134" t="s">
        <v>33</v>
      </c>
      <c r="E4980" s="135">
        <v>9.7200000000000006</v>
      </c>
      <c r="F4980" s="136">
        <v>0</v>
      </c>
      <c r="G4980" s="135">
        <v>11.05</v>
      </c>
      <c r="H4980" s="136">
        <v>0</v>
      </c>
    </row>
    <row r="4981" spans="1:8" x14ac:dyDescent="0.25">
      <c r="A4981" s="133" t="s">
        <v>8147</v>
      </c>
      <c r="B4981" s="134">
        <v>105180</v>
      </c>
      <c r="C4981" s="126" t="s">
        <v>6394</v>
      </c>
      <c r="D4981" s="134" t="s">
        <v>33</v>
      </c>
      <c r="E4981" s="135">
        <v>13.36</v>
      </c>
      <c r="F4981" s="136">
        <v>0</v>
      </c>
      <c r="G4981" s="135">
        <v>15.13</v>
      </c>
      <c r="H4981" s="136">
        <v>0</v>
      </c>
    </row>
    <row r="4982" spans="1:8" x14ac:dyDescent="0.25">
      <c r="A4982" s="133" t="s">
        <v>8147</v>
      </c>
      <c r="B4982" s="134">
        <v>105181</v>
      </c>
      <c r="C4982" s="126" t="s">
        <v>6395</v>
      </c>
      <c r="D4982" s="134" t="s">
        <v>33</v>
      </c>
      <c r="E4982" s="135">
        <v>17.940000000000001</v>
      </c>
      <c r="F4982" s="136">
        <v>0</v>
      </c>
      <c r="G4982" s="135">
        <v>20.420000000000002</v>
      </c>
      <c r="H4982" s="136">
        <v>0</v>
      </c>
    </row>
    <row r="4983" spans="1:8" x14ac:dyDescent="0.25">
      <c r="A4983" s="133" t="s">
        <v>8147</v>
      </c>
      <c r="B4983" s="134">
        <v>105182</v>
      </c>
      <c r="C4983" s="126" t="s">
        <v>6396</v>
      </c>
      <c r="D4983" s="134" t="s">
        <v>33</v>
      </c>
      <c r="E4983" s="135">
        <v>42.95</v>
      </c>
      <c r="F4983" s="136">
        <v>0</v>
      </c>
      <c r="G4983" s="135">
        <v>45.26</v>
      </c>
      <c r="H4983" s="136">
        <v>0</v>
      </c>
    </row>
    <row r="4984" spans="1:8" x14ac:dyDescent="0.25">
      <c r="A4984" s="133" t="s">
        <v>8147</v>
      </c>
      <c r="B4984" s="134">
        <v>105183</v>
      </c>
      <c r="C4984" s="126" t="s">
        <v>6397</v>
      </c>
      <c r="D4984" s="134" t="s">
        <v>33</v>
      </c>
      <c r="E4984" s="135">
        <v>91.04</v>
      </c>
      <c r="F4984" s="136">
        <v>0</v>
      </c>
      <c r="G4984" s="135">
        <v>92.94</v>
      </c>
      <c r="H4984" s="136">
        <v>0</v>
      </c>
    </row>
    <row r="4985" spans="1:8" x14ac:dyDescent="0.25">
      <c r="A4985" s="133" t="s">
        <v>8147</v>
      </c>
      <c r="B4985" s="134">
        <v>105184</v>
      </c>
      <c r="C4985" s="126" t="s">
        <v>6398</v>
      </c>
      <c r="D4985" s="134" t="s">
        <v>33</v>
      </c>
      <c r="E4985" s="135">
        <v>112.73</v>
      </c>
      <c r="F4985" s="136">
        <v>0</v>
      </c>
      <c r="G4985" s="135">
        <v>115.16</v>
      </c>
      <c r="H4985" s="136">
        <v>0</v>
      </c>
    </row>
    <row r="4986" spans="1:8" x14ac:dyDescent="0.25">
      <c r="A4986" s="133" t="s">
        <v>8147</v>
      </c>
      <c r="B4986" s="134">
        <v>94612</v>
      </c>
      <c r="C4986" s="126" t="s">
        <v>6211</v>
      </c>
      <c r="D4986" s="134" t="s">
        <v>33</v>
      </c>
      <c r="E4986" s="135">
        <v>430.5</v>
      </c>
      <c r="F4986" s="136">
        <v>0.94730000000000003</v>
      </c>
      <c r="G4986" s="135">
        <v>442.89</v>
      </c>
      <c r="H4986" s="136">
        <v>0</v>
      </c>
    </row>
    <row r="4987" spans="1:8" x14ac:dyDescent="0.25">
      <c r="A4987" s="133" t="s">
        <v>8147</v>
      </c>
      <c r="B4987" s="134">
        <v>105142</v>
      </c>
      <c r="C4987" s="126" t="s">
        <v>6181</v>
      </c>
      <c r="D4987" s="134" t="s">
        <v>33</v>
      </c>
      <c r="E4987" s="135">
        <v>6.93</v>
      </c>
      <c r="F4987" s="136">
        <v>0</v>
      </c>
      <c r="G4987" s="135">
        <v>7.57</v>
      </c>
      <c r="H4987" s="136">
        <v>0</v>
      </c>
    </row>
    <row r="4988" spans="1:8" x14ac:dyDescent="0.25">
      <c r="A4988" s="133" t="s">
        <v>8147</v>
      </c>
      <c r="B4988" s="134">
        <v>105143</v>
      </c>
      <c r="C4988" s="126" t="s">
        <v>6182</v>
      </c>
      <c r="D4988" s="134" t="s">
        <v>33</v>
      </c>
      <c r="E4988" s="135">
        <v>10.46</v>
      </c>
      <c r="F4988" s="136">
        <v>0</v>
      </c>
      <c r="G4988" s="135">
        <v>11.23</v>
      </c>
      <c r="H4988" s="136">
        <v>0</v>
      </c>
    </row>
    <row r="4989" spans="1:8" x14ac:dyDescent="0.25">
      <c r="A4989" s="133" t="s">
        <v>8147</v>
      </c>
      <c r="B4989" s="134">
        <v>105144</v>
      </c>
      <c r="C4989" s="126" t="s">
        <v>6183</v>
      </c>
      <c r="D4989" s="134" t="s">
        <v>33</v>
      </c>
      <c r="E4989" s="135">
        <v>22.27</v>
      </c>
      <c r="F4989" s="136">
        <v>0</v>
      </c>
      <c r="G4989" s="135">
        <v>23.57</v>
      </c>
      <c r="H4989" s="136">
        <v>0</v>
      </c>
    </row>
    <row r="4990" spans="1:8" x14ac:dyDescent="0.25">
      <c r="A4990" s="133" t="s">
        <v>8147</v>
      </c>
      <c r="B4990" s="134">
        <v>105173</v>
      </c>
      <c r="C4990" s="126" t="s">
        <v>6387</v>
      </c>
      <c r="D4990" s="134" t="s">
        <v>33</v>
      </c>
      <c r="E4990" s="135">
        <v>88.1</v>
      </c>
      <c r="F4990" s="136">
        <v>0</v>
      </c>
      <c r="G4990" s="135">
        <v>96.46</v>
      </c>
      <c r="H4990" s="136">
        <v>0</v>
      </c>
    </row>
    <row r="4991" spans="1:8" x14ac:dyDescent="0.25">
      <c r="A4991" s="133" t="s">
        <v>8147</v>
      </c>
      <c r="B4991" s="134">
        <v>105175</v>
      </c>
      <c r="C4991" s="126" t="s">
        <v>6389</v>
      </c>
      <c r="D4991" s="134" t="s">
        <v>33</v>
      </c>
      <c r="E4991" s="135">
        <v>127.19</v>
      </c>
      <c r="F4991" s="136">
        <v>0</v>
      </c>
      <c r="G4991" s="135">
        <v>136.24</v>
      </c>
      <c r="H4991" s="136">
        <v>0</v>
      </c>
    </row>
    <row r="4992" spans="1:8" x14ac:dyDescent="0.25">
      <c r="A4992" s="133" t="s">
        <v>8147</v>
      </c>
      <c r="B4992" s="134">
        <v>105174</v>
      </c>
      <c r="C4992" s="126" t="s">
        <v>6388</v>
      </c>
      <c r="D4992" s="134" t="s">
        <v>33</v>
      </c>
      <c r="E4992" s="135">
        <v>128.51</v>
      </c>
      <c r="F4992" s="136">
        <v>0</v>
      </c>
      <c r="G4992" s="135">
        <v>138.22</v>
      </c>
      <c r="H4992" s="136">
        <v>0</v>
      </c>
    </row>
    <row r="4993" spans="1:8" x14ac:dyDescent="0.25">
      <c r="A4993" s="133" t="s">
        <v>8147</v>
      </c>
      <c r="B4993" s="134">
        <v>105145</v>
      </c>
      <c r="C4993" s="126" t="s">
        <v>6184</v>
      </c>
      <c r="D4993" s="134" t="s">
        <v>33</v>
      </c>
      <c r="E4993" s="135">
        <v>12.13</v>
      </c>
      <c r="F4993" s="136">
        <v>0</v>
      </c>
      <c r="G4993" s="135">
        <v>12.96</v>
      </c>
      <c r="H4993" s="136">
        <v>0</v>
      </c>
    </row>
    <row r="4994" spans="1:8" x14ac:dyDescent="0.25">
      <c r="A4994" s="133" t="s">
        <v>8147</v>
      </c>
      <c r="B4994" s="134">
        <v>94606</v>
      </c>
      <c r="C4994" s="126" t="s">
        <v>6208</v>
      </c>
      <c r="D4994" s="134" t="s">
        <v>33</v>
      </c>
      <c r="E4994" s="135">
        <v>80.709999999999994</v>
      </c>
      <c r="F4994" s="136">
        <v>0.76190000000000002</v>
      </c>
      <c r="G4994" s="135">
        <v>91.22</v>
      </c>
      <c r="H4994" s="136">
        <v>0</v>
      </c>
    </row>
    <row r="4995" spans="1:8" x14ac:dyDescent="0.25">
      <c r="A4995" s="133" t="s">
        <v>8147</v>
      </c>
      <c r="B4995" s="134">
        <v>94608</v>
      </c>
      <c r="C4995" s="126" t="s">
        <v>6209</v>
      </c>
      <c r="D4995" s="134" t="s">
        <v>33</v>
      </c>
      <c r="E4995" s="135">
        <v>205.88</v>
      </c>
      <c r="F4995" s="136">
        <v>0.90269999999999995</v>
      </c>
      <c r="G4995" s="135">
        <v>216.85</v>
      </c>
      <c r="H4995" s="136">
        <v>0</v>
      </c>
    </row>
    <row r="4996" spans="1:8" x14ac:dyDescent="0.25">
      <c r="A4996" s="133" t="s">
        <v>8147</v>
      </c>
      <c r="B4996" s="134">
        <v>94610</v>
      </c>
      <c r="C4996" s="126" t="s">
        <v>6210</v>
      </c>
      <c r="D4996" s="134" t="s">
        <v>33</v>
      </c>
      <c r="E4996" s="135">
        <v>302.25</v>
      </c>
      <c r="F4996" s="136">
        <v>0.93069999999999997</v>
      </c>
      <c r="G4996" s="135">
        <v>313.7</v>
      </c>
      <c r="H4996" s="136">
        <v>0</v>
      </c>
    </row>
    <row r="4997" spans="1:8" x14ac:dyDescent="0.25">
      <c r="A4997" s="133" t="s">
        <v>8147</v>
      </c>
      <c r="B4997" s="134">
        <v>94657</v>
      </c>
      <c r="C4997" s="126" t="s">
        <v>14287</v>
      </c>
      <c r="D4997" s="134" t="s">
        <v>33</v>
      </c>
      <c r="E4997" s="135">
        <v>3.91</v>
      </c>
      <c r="F4997" s="136">
        <v>0</v>
      </c>
      <c r="G4997" s="135">
        <v>4.59</v>
      </c>
      <c r="H4997" s="136">
        <v>0</v>
      </c>
    </row>
    <row r="4998" spans="1:8" x14ac:dyDescent="0.25">
      <c r="A4998" s="133" t="s">
        <v>8147</v>
      </c>
      <c r="B4998" s="134">
        <v>94659</v>
      </c>
      <c r="C4998" s="126" t="s">
        <v>6223</v>
      </c>
      <c r="D4998" s="134" t="s">
        <v>33</v>
      </c>
      <c r="E4998" s="135">
        <v>6.19</v>
      </c>
      <c r="F4998" s="136">
        <v>0</v>
      </c>
      <c r="G4998" s="135">
        <v>7.01</v>
      </c>
      <c r="H4998" s="136">
        <v>0</v>
      </c>
    </row>
    <row r="4999" spans="1:8" x14ac:dyDescent="0.25">
      <c r="A4999" s="133" t="s">
        <v>8147</v>
      </c>
      <c r="B4999" s="134">
        <v>94739</v>
      </c>
      <c r="C4999" s="126" t="s">
        <v>6283</v>
      </c>
      <c r="D4999" s="134" t="s">
        <v>33</v>
      </c>
      <c r="E4999" s="135">
        <v>278.41000000000003</v>
      </c>
      <c r="F4999" s="136">
        <v>0</v>
      </c>
      <c r="G4999" s="135">
        <v>249.81</v>
      </c>
      <c r="H4999" s="136">
        <v>0</v>
      </c>
    </row>
    <row r="5000" spans="1:8" x14ac:dyDescent="0.25">
      <c r="A5000" s="133" t="s">
        <v>8147</v>
      </c>
      <c r="B5000" s="134">
        <v>94725</v>
      </c>
      <c r="C5000" s="126" t="s">
        <v>6270</v>
      </c>
      <c r="D5000" s="134" t="s">
        <v>33</v>
      </c>
      <c r="E5000" s="135">
        <v>7.74</v>
      </c>
      <c r="F5000" s="136">
        <v>0</v>
      </c>
      <c r="G5000" s="135">
        <v>7.52</v>
      </c>
      <c r="H5000" s="136">
        <v>0</v>
      </c>
    </row>
    <row r="5001" spans="1:8" x14ac:dyDescent="0.25">
      <c r="A5001" s="133" t="s">
        <v>8147</v>
      </c>
      <c r="B5001" s="134">
        <v>94727</v>
      </c>
      <c r="C5001" s="126" t="s">
        <v>6272</v>
      </c>
      <c r="D5001" s="134" t="s">
        <v>33</v>
      </c>
      <c r="E5001" s="135">
        <v>12.92</v>
      </c>
      <c r="F5001" s="136">
        <v>0</v>
      </c>
      <c r="G5001" s="135">
        <v>12.16</v>
      </c>
      <c r="H5001" s="136">
        <v>0</v>
      </c>
    </row>
    <row r="5002" spans="1:8" x14ac:dyDescent="0.25">
      <c r="A5002" s="133" t="s">
        <v>8147</v>
      </c>
      <c r="B5002" s="134">
        <v>94729</v>
      </c>
      <c r="C5002" s="126" t="s">
        <v>6274</v>
      </c>
      <c r="D5002" s="134" t="s">
        <v>33</v>
      </c>
      <c r="E5002" s="135">
        <v>22.84</v>
      </c>
      <c r="F5002" s="136">
        <v>0</v>
      </c>
      <c r="G5002" s="135">
        <v>21.01</v>
      </c>
      <c r="H5002" s="136">
        <v>0</v>
      </c>
    </row>
    <row r="5003" spans="1:8" x14ac:dyDescent="0.25">
      <c r="A5003" s="133" t="s">
        <v>8147</v>
      </c>
      <c r="B5003" s="134">
        <v>94731</v>
      </c>
      <c r="C5003" s="126" t="s">
        <v>6276</v>
      </c>
      <c r="D5003" s="134" t="s">
        <v>33</v>
      </c>
      <c r="E5003" s="135">
        <v>30.38</v>
      </c>
      <c r="F5003" s="136">
        <v>0</v>
      </c>
      <c r="G5003" s="135">
        <v>27.91</v>
      </c>
      <c r="H5003" s="136">
        <v>0</v>
      </c>
    </row>
    <row r="5004" spans="1:8" x14ac:dyDescent="0.25">
      <c r="A5004" s="133" t="s">
        <v>8147</v>
      </c>
      <c r="B5004" s="134">
        <v>94733</v>
      </c>
      <c r="C5004" s="126" t="s">
        <v>6278</v>
      </c>
      <c r="D5004" s="134" t="s">
        <v>33</v>
      </c>
      <c r="E5004" s="135">
        <v>53.95</v>
      </c>
      <c r="F5004" s="136">
        <v>0</v>
      </c>
      <c r="G5004" s="135">
        <v>49.11</v>
      </c>
      <c r="H5004" s="136">
        <v>0</v>
      </c>
    </row>
    <row r="5005" spans="1:8" x14ac:dyDescent="0.25">
      <c r="A5005" s="133" t="s">
        <v>8147</v>
      </c>
      <c r="B5005" s="134">
        <v>94863</v>
      </c>
      <c r="C5005" s="126" t="s">
        <v>6308</v>
      </c>
      <c r="D5005" s="134" t="s">
        <v>33</v>
      </c>
      <c r="E5005" s="135">
        <v>192.5</v>
      </c>
      <c r="F5005" s="136">
        <v>0</v>
      </c>
      <c r="G5005" s="135">
        <v>170.08</v>
      </c>
      <c r="H5005" s="136">
        <v>0</v>
      </c>
    </row>
    <row r="5006" spans="1:8" x14ac:dyDescent="0.25">
      <c r="A5006" s="133" t="s">
        <v>8147</v>
      </c>
      <c r="B5006" s="134">
        <v>94737</v>
      </c>
      <c r="C5006" s="126" t="s">
        <v>6281</v>
      </c>
      <c r="D5006" s="134" t="s">
        <v>33</v>
      </c>
      <c r="E5006" s="135">
        <v>228.31</v>
      </c>
      <c r="F5006" s="136">
        <v>0</v>
      </c>
      <c r="G5006" s="135">
        <v>202.8</v>
      </c>
      <c r="H5006" s="136">
        <v>0</v>
      </c>
    </row>
    <row r="5007" spans="1:8" x14ac:dyDescent="0.25">
      <c r="A5007" s="133" t="s">
        <v>8147</v>
      </c>
      <c r="B5007" s="134">
        <v>94465</v>
      </c>
      <c r="C5007" s="126" t="s">
        <v>6193</v>
      </c>
      <c r="D5007" s="134" t="s">
        <v>33</v>
      </c>
      <c r="E5007" s="135">
        <v>51.95</v>
      </c>
      <c r="F5007" s="136">
        <v>0</v>
      </c>
      <c r="G5007" s="135">
        <v>59.77</v>
      </c>
      <c r="H5007" s="136">
        <v>0</v>
      </c>
    </row>
    <row r="5008" spans="1:8" x14ac:dyDescent="0.25">
      <c r="A5008" s="133" t="s">
        <v>8147</v>
      </c>
      <c r="B5008" s="134">
        <v>94467</v>
      </c>
      <c r="C5008" s="126" t="s">
        <v>6195</v>
      </c>
      <c r="D5008" s="134" t="s">
        <v>33</v>
      </c>
      <c r="E5008" s="135">
        <v>84.87</v>
      </c>
      <c r="F5008" s="136">
        <v>0</v>
      </c>
      <c r="G5008" s="135">
        <v>93.91</v>
      </c>
      <c r="H5008" s="136">
        <v>0</v>
      </c>
    </row>
    <row r="5009" spans="1:8" x14ac:dyDescent="0.25">
      <c r="A5009" s="133" t="s">
        <v>8147</v>
      </c>
      <c r="B5009" s="134">
        <v>94469</v>
      </c>
      <c r="C5009" s="126" t="s">
        <v>6197</v>
      </c>
      <c r="D5009" s="134" t="s">
        <v>33</v>
      </c>
      <c r="E5009" s="135">
        <v>122.18</v>
      </c>
      <c r="F5009" s="136">
        <v>0</v>
      </c>
      <c r="G5009" s="135">
        <v>132.76</v>
      </c>
      <c r="H5009" s="136">
        <v>0</v>
      </c>
    </row>
    <row r="5010" spans="1:8" x14ac:dyDescent="0.25">
      <c r="A5010" s="133" t="s">
        <v>8147</v>
      </c>
      <c r="B5010" s="134">
        <v>96746</v>
      </c>
      <c r="C5010" s="126" t="s">
        <v>6319</v>
      </c>
      <c r="D5010" s="134" t="s">
        <v>33</v>
      </c>
      <c r="E5010" s="135">
        <v>112.46</v>
      </c>
      <c r="F5010" s="136">
        <v>0.82750000000000001</v>
      </c>
      <c r="G5010" s="135">
        <v>123.04</v>
      </c>
      <c r="H5010" s="136">
        <v>0</v>
      </c>
    </row>
    <row r="5011" spans="1:8" x14ac:dyDescent="0.25">
      <c r="A5011" s="133" t="s">
        <v>8147</v>
      </c>
      <c r="B5011" s="134">
        <v>96736</v>
      </c>
      <c r="C5011" s="126" t="s">
        <v>6309</v>
      </c>
      <c r="D5011" s="134" t="s">
        <v>33</v>
      </c>
      <c r="E5011" s="135">
        <v>5.65</v>
      </c>
      <c r="F5011" s="136">
        <v>0.4425</v>
      </c>
      <c r="G5011" s="135">
        <v>7.38</v>
      </c>
      <c r="H5011" s="136">
        <v>0</v>
      </c>
    </row>
    <row r="5012" spans="1:8" x14ac:dyDescent="0.25">
      <c r="A5012" s="133" t="s">
        <v>8147</v>
      </c>
      <c r="B5012" s="134">
        <v>96737</v>
      </c>
      <c r="C5012" s="126" t="s">
        <v>6310</v>
      </c>
      <c r="D5012" s="134" t="s">
        <v>33</v>
      </c>
      <c r="E5012" s="135">
        <v>5.73</v>
      </c>
      <c r="F5012" s="136">
        <v>0.39789999999999998</v>
      </c>
      <c r="G5012" s="135">
        <v>7.64</v>
      </c>
      <c r="H5012" s="136">
        <v>0</v>
      </c>
    </row>
    <row r="5013" spans="1:8" x14ac:dyDescent="0.25">
      <c r="A5013" s="133" t="s">
        <v>8147</v>
      </c>
      <c r="B5013" s="134">
        <v>96739</v>
      </c>
      <c r="C5013" s="126" t="s">
        <v>6312</v>
      </c>
      <c r="D5013" s="134" t="s">
        <v>33</v>
      </c>
      <c r="E5013" s="135">
        <v>8.1</v>
      </c>
      <c r="F5013" s="136">
        <v>0.50490000000000002</v>
      </c>
      <c r="G5013" s="135">
        <v>10.3</v>
      </c>
      <c r="H5013" s="136">
        <v>0</v>
      </c>
    </row>
    <row r="5014" spans="1:8" x14ac:dyDescent="0.25">
      <c r="A5014" s="133" t="s">
        <v>8147</v>
      </c>
      <c r="B5014" s="134">
        <v>96741</v>
      </c>
      <c r="C5014" s="126" t="s">
        <v>6314</v>
      </c>
      <c r="D5014" s="134" t="s">
        <v>33</v>
      </c>
      <c r="E5014" s="135">
        <v>16.440000000000001</v>
      </c>
      <c r="F5014" s="136">
        <v>0.70740000000000003</v>
      </c>
      <c r="G5014" s="135">
        <v>19.07</v>
      </c>
      <c r="H5014" s="136">
        <v>0</v>
      </c>
    </row>
    <row r="5015" spans="1:8" x14ac:dyDescent="0.25">
      <c r="A5015" s="133" t="s">
        <v>8147</v>
      </c>
      <c r="B5015" s="134">
        <v>96742</v>
      </c>
      <c r="C5015" s="126" t="s">
        <v>6315</v>
      </c>
      <c r="D5015" s="134" t="s">
        <v>33</v>
      </c>
      <c r="E5015" s="135">
        <v>20.149999999999999</v>
      </c>
      <c r="F5015" s="136">
        <v>0.70020000000000004</v>
      </c>
      <c r="G5015" s="135">
        <v>23.47</v>
      </c>
      <c r="H5015" s="136">
        <v>0</v>
      </c>
    </row>
    <row r="5016" spans="1:8" x14ac:dyDescent="0.25">
      <c r="A5016" s="133" t="s">
        <v>8147</v>
      </c>
      <c r="B5016" s="134">
        <v>96743</v>
      </c>
      <c r="C5016" s="126" t="s">
        <v>6316</v>
      </c>
      <c r="D5016" s="134" t="s">
        <v>33</v>
      </c>
      <c r="E5016" s="135">
        <v>31.76</v>
      </c>
      <c r="F5016" s="136">
        <v>0.74590000000000001</v>
      </c>
      <c r="G5016" s="135">
        <v>36.21</v>
      </c>
      <c r="H5016" s="136">
        <v>0</v>
      </c>
    </row>
    <row r="5017" spans="1:8" x14ac:dyDescent="0.25">
      <c r="A5017" s="133" t="s">
        <v>8147</v>
      </c>
      <c r="B5017" s="134">
        <v>96744</v>
      </c>
      <c r="C5017" s="126" t="s">
        <v>6317</v>
      </c>
      <c r="D5017" s="134" t="s">
        <v>33</v>
      </c>
      <c r="E5017" s="135">
        <v>54.33</v>
      </c>
      <c r="F5017" s="136">
        <v>0.80859999999999999</v>
      </c>
      <c r="G5017" s="135">
        <v>60.03</v>
      </c>
      <c r="H5017" s="136">
        <v>0</v>
      </c>
    </row>
    <row r="5018" spans="1:8" x14ac:dyDescent="0.25">
      <c r="A5018" s="133" t="s">
        <v>8147</v>
      </c>
      <c r="B5018" s="134">
        <v>96745</v>
      </c>
      <c r="C5018" s="126" t="s">
        <v>6318</v>
      </c>
      <c r="D5018" s="134" t="s">
        <v>33</v>
      </c>
      <c r="E5018" s="135">
        <v>85.75</v>
      </c>
      <c r="F5018" s="136">
        <v>0.83850000000000002</v>
      </c>
      <c r="G5018" s="135">
        <v>93.31</v>
      </c>
      <c r="H5018" s="136">
        <v>0</v>
      </c>
    </row>
    <row r="5019" spans="1:8" x14ac:dyDescent="0.25">
      <c r="A5019" s="133" t="s">
        <v>8147</v>
      </c>
      <c r="B5019" s="134">
        <v>94671</v>
      </c>
      <c r="C5019" s="126" t="s">
        <v>6235</v>
      </c>
      <c r="D5019" s="134" t="s">
        <v>33</v>
      </c>
      <c r="E5019" s="135">
        <v>110.07</v>
      </c>
      <c r="F5019" s="136">
        <v>0</v>
      </c>
      <c r="G5019" s="135">
        <v>112.97</v>
      </c>
      <c r="H5019" s="136">
        <v>0</v>
      </c>
    </row>
    <row r="5020" spans="1:8" x14ac:dyDescent="0.25">
      <c r="A5020" s="133" t="s">
        <v>8147</v>
      </c>
      <c r="B5020" s="134">
        <v>94661</v>
      </c>
      <c r="C5020" s="126" t="s">
        <v>6225</v>
      </c>
      <c r="D5020" s="134" t="s">
        <v>33</v>
      </c>
      <c r="E5020" s="135">
        <v>9.92</v>
      </c>
      <c r="F5020" s="136">
        <v>0</v>
      </c>
      <c r="G5020" s="135">
        <v>10.93</v>
      </c>
      <c r="H5020" s="136">
        <v>0</v>
      </c>
    </row>
    <row r="5021" spans="1:8" x14ac:dyDescent="0.25">
      <c r="A5021" s="133" t="s">
        <v>8147</v>
      </c>
      <c r="B5021" s="134">
        <v>94663</v>
      </c>
      <c r="C5021" s="126" t="s">
        <v>6227</v>
      </c>
      <c r="D5021" s="134" t="s">
        <v>33</v>
      </c>
      <c r="E5021" s="135">
        <v>12.33</v>
      </c>
      <c r="F5021" s="136">
        <v>0</v>
      </c>
      <c r="G5021" s="135">
        <v>13.79</v>
      </c>
      <c r="H5021" s="136">
        <v>0</v>
      </c>
    </row>
    <row r="5022" spans="1:8" x14ac:dyDescent="0.25">
      <c r="A5022" s="133" t="s">
        <v>8147</v>
      </c>
      <c r="B5022" s="134">
        <v>94665</v>
      </c>
      <c r="C5022" s="126" t="s">
        <v>6229</v>
      </c>
      <c r="D5022" s="134" t="s">
        <v>33</v>
      </c>
      <c r="E5022" s="135">
        <v>24.8</v>
      </c>
      <c r="F5022" s="136">
        <v>0</v>
      </c>
      <c r="G5022" s="135">
        <v>26.31</v>
      </c>
      <c r="H5022" s="136">
        <v>0</v>
      </c>
    </row>
    <row r="5023" spans="1:8" x14ac:dyDescent="0.25">
      <c r="A5023" s="133" t="s">
        <v>8147</v>
      </c>
      <c r="B5023" s="134">
        <v>94667</v>
      </c>
      <c r="C5023" s="126" t="s">
        <v>6231</v>
      </c>
      <c r="D5023" s="134" t="s">
        <v>33</v>
      </c>
      <c r="E5023" s="135">
        <v>36.47</v>
      </c>
      <c r="F5023" s="136">
        <v>0</v>
      </c>
      <c r="G5023" s="135">
        <v>38.71</v>
      </c>
      <c r="H5023" s="136">
        <v>0</v>
      </c>
    </row>
    <row r="5024" spans="1:8" x14ac:dyDescent="0.25">
      <c r="A5024" s="133" t="s">
        <v>8147</v>
      </c>
      <c r="B5024" s="134">
        <v>94669</v>
      </c>
      <c r="C5024" s="126" t="s">
        <v>6233</v>
      </c>
      <c r="D5024" s="134" t="s">
        <v>33</v>
      </c>
      <c r="E5024" s="135">
        <v>67.03</v>
      </c>
      <c r="F5024" s="136">
        <v>0</v>
      </c>
      <c r="G5024" s="135">
        <v>68.66</v>
      </c>
      <c r="H5024" s="136">
        <v>0</v>
      </c>
    </row>
    <row r="5025" spans="1:8" x14ac:dyDescent="0.25">
      <c r="A5025" s="133" t="s">
        <v>8147</v>
      </c>
      <c r="B5025" s="134">
        <v>105177</v>
      </c>
      <c r="C5025" s="126" t="s">
        <v>6391</v>
      </c>
      <c r="D5025" s="134" t="s">
        <v>33</v>
      </c>
      <c r="E5025" s="135">
        <v>143.88</v>
      </c>
      <c r="F5025" s="136">
        <v>0</v>
      </c>
      <c r="G5025" s="135">
        <v>152.87</v>
      </c>
      <c r="H5025" s="136">
        <v>0</v>
      </c>
    </row>
    <row r="5026" spans="1:8" x14ac:dyDescent="0.25">
      <c r="A5026" s="133" t="s">
        <v>8147</v>
      </c>
      <c r="B5026" s="134">
        <v>105176</v>
      </c>
      <c r="C5026" s="126" t="s">
        <v>6390</v>
      </c>
      <c r="D5026" s="134" t="s">
        <v>33</v>
      </c>
      <c r="E5026" s="135">
        <v>161.84</v>
      </c>
      <c r="F5026" s="136">
        <v>0</v>
      </c>
      <c r="G5026" s="135">
        <v>171.42</v>
      </c>
      <c r="H5026" s="136">
        <v>0</v>
      </c>
    </row>
    <row r="5027" spans="1:8" x14ac:dyDescent="0.25">
      <c r="A5027" s="133" t="s">
        <v>8147</v>
      </c>
      <c r="B5027" s="134">
        <v>94466</v>
      </c>
      <c r="C5027" s="126" t="s">
        <v>6194</v>
      </c>
      <c r="D5027" s="134" t="s">
        <v>33</v>
      </c>
      <c r="E5027" s="135">
        <v>51.98</v>
      </c>
      <c r="F5027" s="136">
        <v>0</v>
      </c>
      <c r="G5027" s="135">
        <v>59.8</v>
      </c>
      <c r="H5027" s="136">
        <v>0</v>
      </c>
    </row>
    <row r="5028" spans="1:8" x14ac:dyDescent="0.25">
      <c r="A5028" s="133" t="s">
        <v>8147</v>
      </c>
      <c r="B5028" s="134">
        <v>94468</v>
      </c>
      <c r="C5028" s="126" t="s">
        <v>6196</v>
      </c>
      <c r="D5028" s="134" t="s">
        <v>33</v>
      </c>
      <c r="E5028" s="135">
        <v>74.12</v>
      </c>
      <c r="F5028" s="136">
        <v>0</v>
      </c>
      <c r="G5028" s="135">
        <v>83.2</v>
      </c>
      <c r="H5028" s="136">
        <v>0</v>
      </c>
    </row>
    <row r="5029" spans="1:8" x14ac:dyDescent="0.25">
      <c r="A5029" s="133" t="s">
        <v>8147</v>
      </c>
      <c r="B5029" s="134">
        <v>94470</v>
      </c>
      <c r="C5029" s="126" t="s">
        <v>6198</v>
      </c>
      <c r="D5029" s="134" t="s">
        <v>33</v>
      </c>
      <c r="E5029" s="135">
        <v>112.61</v>
      </c>
      <c r="F5029" s="136">
        <v>0</v>
      </c>
      <c r="G5029" s="135">
        <v>123.23</v>
      </c>
      <c r="H5029" s="136">
        <v>0</v>
      </c>
    </row>
    <row r="5030" spans="1:8" x14ac:dyDescent="0.25">
      <c r="A5030" s="133" t="s">
        <v>8147</v>
      </c>
      <c r="B5030" s="134">
        <v>105225</v>
      </c>
      <c r="C5030" s="126" t="s">
        <v>6433</v>
      </c>
      <c r="D5030" s="134" t="s">
        <v>33</v>
      </c>
      <c r="E5030" s="135">
        <v>19.18</v>
      </c>
      <c r="F5030" s="136">
        <v>0</v>
      </c>
      <c r="G5030" s="135">
        <v>18.62</v>
      </c>
      <c r="H5030" s="136">
        <v>0</v>
      </c>
    </row>
    <row r="5031" spans="1:8" x14ac:dyDescent="0.25">
      <c r="A5031" s="133" t="s">
        <v>8147</v>
      </c>
      <c r="B5031" s="134">
        <v>105226</v>
      </c>
      <c r="C5031" s="126" t="s">
        <v>6434</v>
      </c>
      <c r="D5031" s="134" t="s">
        <v>33</v>
      </c>
      <c r="E5031" s="135">
        <v>46.95</v>
      </c>
      <c r="F5031" s="136">
        <v>0</v>
      </c>
      <c r="G5031" s="135">
        <v>43.06</v>
      </c>
      <c r="H5031" s="136">
        <v>0</v>
      </c>
    </row>
    <row r="5032" spans="1:8" x14ac:dyDescent="0.25">
      <c r="A5032" s="133" t="s">
        <v>8147</v>
      </c>
      <c r="B5032" s="134">
        <v>105227</v>
      </c>
      <c r="C5032" s="126" t="s">
        <v>6435</v>
      </c>
      <c r="D5032" s="134" t="s">
        <v>33</v>
      </c>
      <c r="E5032" s="135">
        <v>67.62</v>
      </c>
      <c r="F5032" s="136">
        <v>0</v>
      </c>
      <c r="G5032" s="135">
        <v>61.64</v>
      </c>
      <c r="H5032" s="136">
        <v>0</v>
      </c>
    </row>
    <row r="5033" spans="1:8" x14ac:dyDescent="0.25">
      <c r="A5033" s="133" t="s">
        <v>8147</v>
      </c>
      <c r="B5033" s="134">
        <v>105212</v>
      </c>
      <c r="C5033" s="126" t="s">
        <v>6420</v>
      </c>
      <c r="D5033" s="134" t="s">
        <v>33</v>
      </c>
      <c r="E5033" s="135">
        <v>242.67</v>
      </c>
      <c r="F5033" s="136">
        <v>0</v>
      </c>
      <c r="G5033" s="135">
        <v>261.94</v>
      </c>
      <c r="H5033" s="136">
        <v>0</v>
      </c>
    </row>
    <row r="5034" spans="1:8" x14ac:dyDescent="0.25">
      <c r="A5034" s="133" t="s">
        <v>8147</v>
      </c>
      <c r="B5034" s="134">
        <v>105211</v>
      </c>
      <c r="C5034" s="126" t="s">
        <v>6419</v>
      </c>
      <c r="D5034" s="134" t="s">
        <v>33</v>
      </c>
      <c r="E5034" s="135">
        <v>244.39</v>
      </c>
      <c r="F5034" s="136">
        <v>0</v>
      </c>
      <c r="G5034" s="135">
        <v>264.55</v>
      </c>
      <c r="H5034" s="136">
        <v>0</v>
      </c>
    </row>
    <row r="5035" spans="1:8" x14ac:dyDescent="0.25">
      <c r="A5035" s="133" t="s">
        <v>8147</v>
      </c>
      <c r="B5035" s="134">
        <v>105189</v>
      </c>
      <c r="C5035" s="126" t="s">
        <v>6399</v>
      </c>
      <c r="D5035" s="134" t="s">
        <v>33</v>
      </c>
      <c r="E5035" s="135">
        <v>21.98</v>
      </c>
      <c r="F5035" s="136">
        <v>0</v>
      </c>
      <c r="G5035" s="135">
        <v>24.43</v>
      </c>
      <c r="H5035" s="136">
        <v>0</v>
      </c>
    </row>
    <row r="5036" spans="1:8" x14ac:dyDescent="0.25">
      <c r="A5036" s="133" t="s">
        <v>8147</v>
      </c>
      <c r="B5036" s="134">
        <v>105190</v>
      </c>
      <c r="C5036" s="126" t="s">
        <v>6400</v>
      </c>
      <c r="D5036" s="134" t="s">
        <v>33</v>
      </c>
      <c r="E5036" s="135">
        <v>27.66</v>
      </c>
      <c r="F5036" s="136">
        <v>0</v>
      </c>
      <c r="G5036" s="135">
        <v>29.96</v>
      </c>
      <c r="H5036" s="136">
        <v>0</v>
      </c>
    </row>
    <row r="5037" spans="1:8" x14ac:dyDescent="0.25">
      <c r="A5037" s="133" t="s">
        <v>8147</v>
      </c>
      <c r="B5037" s="134">
        <v>94625</v>
      </c>
      <c r="C5037" s="126" t="s">
        <v>6221</v>
      </c>
      <c r="D5037" s="134" t="s">
        <v>33</v>
      </c>
      <c r="E5037" s="135">
        <v>1548.63</v>
      </c>
      <c r="F5037" s="136">
        <v>0.9708</v>
      </c>
      <c r="G5037" s="135">
        <v>1573.47</v>
      </c>
      <c r="H5037" s="136">
        <v>0</v>
      </c>
    </row>
    <row r="5038" spans="1:8" x14ac:dyDescent="0.25">
      <c r="A5038" s="133" t="s">
        <v>8147</v>
      </c>
      <c r="B5038" s="134">
        <v>94622</v>
      </c>
      <c r="C5038" s="126" t="s">
        <v>6218</v>
      </c>
      <c r="D5038" s="134" t="s">
        <v>33</v>
      </c>
      <c r="E5038" s="135">
        <v>202.07</v>
      </c>
      <c r="F5038" s="136">
        <v>0.8105</v>
      </c>
      <c r="G5038" s="135">
        <v>223.11</v>
      </c>
      <c r="H5038" s="136">
        <v>0</v>
      </c>
    </row>
    <row r="5039" spans="1:8" x14ac:dyDescent="0.25">
      <c r="A5039" s="133" t="s">
        <v>8147</v>
      </c>
      <c r="B5039" s="134">
        <v>94623</v>
      </c>
      <c r="C5039" s="126" t="s">
        <v>6219</v>
      </c>
      <c r="D5039" s="134" t="s">
        <v>33</v>
      </c>
      <c r="E5039" s="135">
        <v>487.57</v>
      </c>
      <c r="F5039" s="136">
        <v>0.91810000000000003</v>
      </c>
      <c r="G5039" s="135">
        <v>509.53</v>
      </c>
      <c r="H5039" s="136">
        <v>0</v>
      </c>
    </row>
    <row r="5040" spans="1:8" x14ac:dyDescent="0.25">
      <c r="A5040" s="133" t="s">
        <v>8147</v>
      </c>
      <c r="B5040" s="134">
        <v>94624</v>
      </c>
      <c r="C5040" s="126" t="s">
        <v>6220</v>
      </c>
      <c r="D5040" s="134" t="s">
        <v>33</v>
      </c>
      <c r="E5040" s="135">
        <v>736.76</v>
      </c>
      <c r="F5040" s="136">
        <v>0.94330000000000003</v>
      </c>
      <c r="G5040" s="135">
        <v>759.72</v>
      </c>
      <c r="H5040" s="136">
        <v>0</v>
      </c>
    </row>
    <row r="5041" spans="1:8" x14ac:dyDescent="0.25">
      <c r="A5041" s="133" t="s">
        <v>8147</v>
      </c>
      <c r="B5041" s="134">
        <v>94763</v>
      </c>
      <c r="C5041" s="126" t="s">
        <v>6301</v>
      </c>
      <c r="D5041" s="134" t="s">
        <v>33</v>
      </c>
      <c r="E5041" s="135">
        <v>421.61</v>
      </c>
      <c r="F5041" s="136">
        <v>0</v>
      </c>
      <c r="G5041" s="135">
        <v>384.68</v>
      </c>
      <c r="H5041" s="136">
        <v>0</v>
      </c>
    </row>
    <row r="5042" spans="1:8" x14ac:dyDescent="0.25">
      <c r="A5042" s="133" t="s">
        <v>8147</v>
      </c>
      <c r="B5042" s="134">
        <v>94756</v>
      </c>
      <c r="C5042" s="126" t="s">
        <v>6294</v>
      </c>
      <c r="D5042" s="134" t="s">
        <v>33</v>
      </c>
      <c r="E5042" s="135">
        <v>14.04</v>
      </c>
      <c r="F5042" s="136">
        <v>0</v>
      </c>
      <c r="G5042" s="135">
        <v>13.91</v>
      </c>
      <c r="H5042" s="136">
        <v>0</v>
      </c>
    </row>
    <row r="5043" spans="1:8" x14ac:dyDescent="0.25">
      <c r="A5043" s="133" t="s">
        <v>8147</v>
      </c>
      <c r="B5043" s="134">
        <v>94757</v>
      </c>
      <c r="C5043" s="126" t="s">
        <v>6295</v>
      </c>
      <c r="D5043" s="134" t="s">
        <v>33</v>
      </c>
      <c r="E5043" s="135">
        <v>22.62</v>
      </c>
      <c r="F5043" s="136">
        <v>0</v>
      </c>
      <c r="G5043" s="135">
        <v>21.72</v>
      </c>
      <c r="H5043" s="136">
        <v>0</v>
      </c>
    </row>
    <row r="5044" spans="1:8" x14ac:dyDescent="0.25">
      <c r="A5044" s="133" t="s">
        <v>8147</v>
      </c>
      <c r="B5044" s="134">
        <v>94758</v>
      </c>
      <c r="C5044" s="126" t="s">
        <v>6296</v>
      </c>
      <c r="D5044" s="134" t="s">
        <v>33</v>
      </c>
      <c r="E5044" s="135">
        <v>60.14</v>
      </c>
      <c r="F5044" s="136">
        <v>0</v>
      </c>
      <c r="G5044" s="135">
        <v>54.61</v>
      </c>
      <c r="H5044" s="136">
        <v>0</v>
      </c>
    </row>
    <row r="5045" spans="1:8" x14ac:dyDescent="0.25">
      <c r="A5045" s="133" t="s">
        <v>8147</v>
      </c>
      <c r="B5045" s="134">
        <v>94759</v>
      </c>
      <c r="C5045" s="126" t="s">
        <v>6297</v>
      </c>
      <c r="D5045" s="134" t="s">
        <v>33</v>
      </c>
      <c r="E5045" s="135">
        <v>76.599999999999994</v>
      </c>
      <c r="F5045" s="136">
        <v>0</v>
      </c>
      <c r="G5045" s="135">
        <v>69.63</v>
      </c>
      <c r="H5045" s="136">
        <v>0</v>
      </c>
    </row>
    <row r="5046" spans="1:8" x14ac:dyDescent="0.25">
      <c r="A5046" s="133" t="s">
        <v>8147</v>
      </c>
      <c r="B5046" s="134">
        <v>94760</v>
      </c>
      <c r="C5046" s="126" t="s">
        <v>6298</v>
      </c>
      <c r="D5046" s="134" t="s">
        <v>33</v>
      </c>
      <c r="E5046" s="135">
        <v>122.63</v>
      </c>
      <c r="F5046" s="136">
        <v>0</v>
      </c>
      <c r="G5046" s="135">
        <v>111.14</v>
      </c>
      <c r="H5046" s="136">
        <v>0</v>
      </c>
    </row>
    <row r="5047" spans="1:8" x14ac:dyDescent="0.25">
      <c r="A5047" s="133" t="s">
        <v>8147</v>
      </c>
      <c r="B5047" s="134">
        <v>94761</v>
      </c>
      <c r="C5047" s="126" t="s">
        <v>6299</v>
      </c>
      <c r="D5047" s="134" t="s">
        <v>33</v>
      </c>
      <c r="E5047" s="135">
        <v>268.08999999999997</v>
      </c>
      <c r="F5047" s="136">
        <v>0</v>
      </c>
      <c r="G5047" s="135">
        <v>240.29</v>
      </c>
      <c r="H5047" s="136">
        <v>0</v>
      </c>
    </row>
    <row r="5048" spans="1:8" x14ac:dyDescent="0.25">
      <c r="A5048" s="133" t="s">
        <v>8147</v>
      </c>
      <c r="B5048" s="134">
        <v>94762</v>
      </c>
      <c r="C5048" s="126" t="s">
        <v>6300</v>
      </c>
      <c r="D5048" s="134" t="s">
        <v>33</v>
      </c>
      <c r="E5048" s="135">
        <v>323.27</v>
      </c>
      <c r="F5048" s="136">
        <v>0</v>
      </c>
      <c r="G5048" s="135">
        <v>291.86</v>
      </c>
      <c r="H5048" s="136">
        <v>0</v>
      </c>
    </row>
    <row r="5049" spans="1:8" x14ac:dyDescent="0.25">
      <c r="A5049" s="133" t="s">
        <v>8147</v>
      </c>
      <c r="B5049" s="134">
        <v>94462</v>
      </c>
      <c r="C5049" s="126" t="s">
        <v>6151</v>
      </c>
      <c r="D5049" s="134" t="s">
        <v>22</v>
      </c>
      <c r="E5049" s="135">
        <v>94.78</v>
      </c>
      <c r="F5049" s="136">
        <v>0.81479999999999997</v>
      </c>
      <c r="G5049" s="135">
        <v>104.6</v>
      </c>
      <c r="H5049" s="136">
        <v>0</v>
      </c>
    </row>
    <row r="5050" spans="1:8" x14ac:dyDescent="0.25">
      <c r="A5050" s="133" t="s">
        <v>8147</v>
      </c>
      <c r="B5050" s="134">
        <v>94463</v>
      </c>
      <c r="C5050" s="126" t="s">
        <v>6152</v>
      </c>
      <c r="D5050" s="134" t="s">
        <v>22</v>
      </c>
      <c r="E5050" s="135">
        <v>116.35</v>
      </c>
      <c r="F5050" s="136">
        <v>0.82369999999999999</v>
      </c>
      <c r="G5050" s="135">
        <v>127.82</v>
      </c>
      <c r="H5050" s="136">
        <v>0</v>
      </c>
    </row>
    <row r="5051" spans="1:8" x14ac:dyDescent="0.25">
      <c r="A5051" s="133" t="s">
        <v>8147</v>
      </c>
      <c r="B5051" s="134">
        <v>94464</v>
      </c>
      <c r="C5051" s="126" t="s">
        <v>6153</v>
      </c>
      <c r="D5051" s="134" t="s">
        <v>22</v>
      </c>
      <c r="E5051" s="135">
        <v>153.16999999999999</v>
      </c>
      <c r="F5051" s="136">
        <v>0.84199999999999997</v>
      </c>
      <c r="G5051" s="135">
        <v>166.72</v>
      </c>
      <c r="H5051" s="136">
        <v>0</v>
      </c>
    </row>
    <row r="5052" spans="1:8" x14ac:dyDescent="0.25">
      <c r="A5052" s="133" t="s">
        <v>8147</v>
      </c>
      <c r="B5052" s="134">
        <v>94605</v>
      </c>
      <c r="C5052" s="126" t="s">
        <v>6157</v>
      </c>
      <c r="D5052" s="134" t="s">
        <v>22</v>
      </c>
      <c r="E5052" s="135">
        <v>656.51</v>
      </c>
      <c r="F5052" s="136">
        <v>0.95850000000000002</v>
      </c>
      <c r="G5052" s="135">
        <v>671.52</v>
      </c>
      <c r="H5052" s="136">
        <v>0</v>
      </c>
    </row>
    <row r="5053" spans="1:8" x14ac:dyDescent="0.25">
      <c r="A5053" s="133" t="s">
        <v>8147</v>
      </c>
      <c r="B5053" s="134">
        <v>94602</v>
      </c>
      <c r="C5053" s="126" t="s">
        <v>6154</v>
      </c>
      <c r="D5053" s="134" t="s">
        <v>22</v>
      </c>
      <c r="E5053" s="135">
        <v>230.29</v>
      </c>
      <c r="F5053" s="136">
        <v>0.89980000000000004</v>
      </c>
      <c r="G5053" s="135">
        <v>243.01</v>
      </c>
      <c r="H5053" s="136">
        <v>0</v>
      </c>
    </row>
    <row r="5054" spans="1:8" x14ac:dyDescent="0.25">
      <c r="A5054" s="133" t="s">
        <v>8147</v>
      </c>
      <c r="B5054" s="134">
        <v>94603</v>
      </c>
      <c r="C5054" s="126" t="s">
        <v>6155</v>
      </c>
      <c r="D5054" s="134" t="s">
        <v>22</v>
      </c>
      <c r="E5054" s="135">
        <v>316</v>
      </c>
      <c r="F5054" s="136">
        <v>0.92379999999999995</v>
      </c>
      <c r="G5054" s="135">
        <v>329.27</v>
      </c>
      <c r="H5054" s="136">
        <v>0</v>
      </c>
    </row>
    <row r="5055" spans="1:8" x14ac:dyDescent="0.25">
      <c r="A5055" s="133" t="s">
        <v>8147</v>
      </c>
      <c r="B5055" s="134">
        <v>94604</v>
      </c>
      <c r="C5055" s="126" t="s">
        <v>6156</v>
      </c>
      <c r="D5055" s="134" t="s">
        <v>22</v>
      </c>
      <c r="E5055" s="135">
        <v>451.91</v>
      </c>
      <c r="F5055" s="136">
        <v>0.94430000000000003</v>
      </c>
      <c r="G5055" s="135">
        <v>465.78</v>
      </c>
      <c r="H5055" s="136">
        <v>0</v>
      </c>
    </row>
    <row r="5056" spans="1:8" x14ac:dyDescent="0.25">
      <c r="A5056" s="133" t="s">
        <v>8147</v>
      </c>
      <c r="B5056" s="134">
        <v>94723</v>
      </c>
      <c r="C5056" s="126" t="s">
        <v>6172</v>
      </c>
      <c r="D5056" s="134" t="s">
        <v>22</v>
      </c>
      <c r="E5056" s="135">
        <v>555.66</v>
      </c>
      <c r="F5056" s="136">
        <v>0</v>
      </c>
      <c r="G5056" s="135">
        <v>492.21</v>
      </c>
      <c r="H5056" s="136">
        <v>0</v>
      </c>
    </row>
    <row r="5057" spans="1:8" x14ac:dyDescent="0.25">
      <c r="A5057" s="133" t="s">
        <v>8147</v>
      </c>
      <c r="B5057" s="134">
        <v>94716</v>
      </c>
      <c r="C5057" s="126" t="s">
        <v>6165</v>
      </c>
      <c r="D5057" s="134" t="s">
        <v>22</v>
      </c>
      <c r="E5057" s="135">
        <v>26.95</v>
      </c>
      <c r="F5057" s="136">
        <v>0</v>
      </c>
      <c r="G5057" s="135">
        <v>24.44</v>
      </c>
      <c r="H5057" s="136">
        <v>0</v>
      </c>
    </row>
    <row r="5058" spans="1:8" x14ac:dyDescent="0.25">
      <c r="A5058" s="133" t="s">
        <v>8147</v>
      </c>
      <c r="B5058" s="134">
        <v>94717</v>
      </c>
      <c r="C5058" s="126" t="s">
        <v>6166</v>
      </c>
      <c r="D5058" s="134" t="s">
        <v>22</v>
      </c>
      <c r="E5058" s="135">
        <v>45.53</v>
      </c>
      <c r="F5058" s="136">
        <v>0</v>
      </c>
      <c r="G5058" s="135">
        <v>40.729999999999997</v>
      </c>
      <c r="H5058" s="136">
        <v>0</v>
      </c>
    </row>
    <row r="5059" spans="1:8" x14ac:dyDescent="0.25">
      <c r="A5059" s="133" t="s">
        <v>8147</v>
      </c>
      <c r="B5059" s="134">
        <v>94718</v>
      </c>
      <c r="C5059" s="126" t="s">
        <v>6167</v>
      </c>
      <c r="D5059" s="134" t="s">
        <v>22</v>
      </c>
      <c r="E5059" s="135">
        <v>59.46</v>
      </c>
      <c r="F5059" s="136">
        <v>0</v>
      </c>
      <c r="G5059" s="135">
        <v>53.18</v>
      </c>
      <c r="H5059" s="136">
        <v>0</v>
      </c>
    </row>
    <row r="5060" spans="1:8" x14ac:dyDescent="0.25">
      <c r="A5060" s="133" t="s">
        <v>8147</v>
      </c>
      <c r="B5060" s="134">
        <v>94719</v>
      </c>
      <c r="C5060" s="126" t="s">
        <v>6168</v>
      </c>
      <c r="D5060" s="134" t="s">
        <v>22</v>
      </c>
      <c r="E5060" s="135">
        <v>79.42</v>
      </c>
      <c r="F5060" s="136">
        <v>0</v>
      </c>
      <c r="G5060" s="135">
        <v>70.92</v>
      </c>
      <c r="H5060" s="136">
        <v>0</v>
      </c>
    </row>
    <row r="5061" spans="1:8" x14ac:dyDescent="0.25">
      <c r="A5061" s="133" t="s">
        <v>8147</v>
      </c>
      <c r="B5061" s="134">
        <v>94720</v>
      </c>
      <c r="C5061" s="126" t="s">
        <v>6169</v>
      </c>
      <c r="D5061" s="134" t="s">
        <v>22</v>
      </c>
      <c r="E5061" s="135">
        <v>116.28</v>
      </c>
      <c r="F5061" s="136">
        <v>0</v>
      </c>
      <c r="G5061" s="135">
        <v>103.86</v>
      </c>
      <c r="H5061" s="136">
        <v>0</v>
      </c>
    </row>
    <row r="5062" spans="1:8" x14ac:dyDescent="0.25">
      <c r="A5062" s="133" t="s">
        <v>8147</v>
      </c>
      <c r="B5062" s="134">
        <v>94721</v>
      </c>
      <c r="C5062" s="126" t="s">
        <v>6170</v>
      </c>
      <c r="D5062" s="134" t="s">
        <v>22</v>
      </c>
      <c r="E5062" s="135">
        <v>188.36</v>
      </c>
      <c r="F5062" s="136">
        <v>0</v>
      </c>
      <c r="G5062" s="135">
        <v>168.45</v>
      </c>
      <c r="H5062" s="136">
        <v>0</v>
      </c>
    </row>
    <row r="5063" spans="1:8" x14ac:dyDescent="0.25">
      <c r="A5063" s="133" t="s">
        <v>8147</v>
      </c>
      <c r="B5063" s="134">
        <v>94722</v>
      </c>
      <c r="C5063" s="126" t="s">
        <v>6171</v>
      </c>
      <c r="D5063" s="134" t="s">
        <v>22</v>
      </c>
      <c r="E5063" s="135">
        <v>294.29000000000002</v>
      </c>
      <c r="F5063" s="136">
        <v>0</v>
      </c>
      <c r="G5063" s="135">
        <v>262.26</v>
      </c>
      <c r="H5063" s="136">
        <v>0</v>
      </c>
    </row>
    <row r="5064" spans="1:8" x14ac:dyDescent="0.25">
      <c r="A5064" s="133" t="s">
        <v>8147</v>
      </c>
      <c r="B5064" s="134">
        <v>96726</v>
      </c>
      <c r="C5064" s="126" t="s">
        <v>14288</v>
      </c>
      <c r="D5064" s="134" t="s">
        <v>22</v>
      </c>
      <c r="E5064" s="135">
        <v>167.63</v>
      </c>
      <c r="F5064" s="136">
        <v>0.86019999999999996</v>
      </c>
      <c r="G5064" s="135">
        <v>180.39</v>
      </c>
      <c r="H5064" s="136">
        <v>0</v>
      </c>
    </row>
    <row r="5065" spans="1:8" x14ac:dyDescent="0.25">
      <c r="A5065" s="133" t="s">
        <v>8147</v>
      </c>
      <c r="B5065" s="134">
        <v>96735</v>
      </c>
      <c r="C5065" s="126" t="s">
        <v>14289</v>
      </c>
      <c r="D5065" s="134" t="s">
        <v>22</v>
      </c>
      <c r="E5065" s="135">
        <v>320.14</v>
      </c>
      <c r="F5065" s="136">
        <v>0.91</v>
      </c>
      <c r="G5065" s="135">
        <v>335.84</v>
      </c>
      <c r="H5065" s="136">
        <v>0</v>
      </c>
    </row>
    <row r="5066" spans="1:8" x14ac:dyDescent="0.25">
      <c r="A5066" s="133" t="s">
        <v>8147</v>
      </c>
      <c r="B5066" s="134">
        <v>96718</v>
      </c>
      <c r="C5066" s="126" t="s">
        <v>14290</v>
      </c>
      <c r="D5066" s="134" t="s">
        <v>22</v>
      </c>
      <c r="E5066" s="135">
        <v>14.66</v>
      </c>
      <c r="F5066" s="136">
        <v>0.74080000000000001</v>
      </c>
      <c r="G5066" s="135">
        <v>16.760000000000002</v>
      </c>
      <c r="H5066" s="136">
        <v>0</v>
      </c>
    </row>
    <row r="5067" spans="1:8" x14ac:dyDescent="0.25">
      <c r="A5067" s="133" t="s">
        <v>8147</v>
      </c>
      <c r="B5067" s="134">
        <v>96727</v>
      </c>
      <c r="C5067" s="126" t="s">
        <v>14291</v>
      </c>
      <c r="D5067" s="134" t="s">
        <v>22</v>
      </c>
      <c r="E5067" s="135">
        <v>16.62</v>
      </c>
      <c r="F5067" s="136">
        <v>0.71840000000000004</v>
      </c>
      <c r="G5067" s="135">
        <v>19.2</v>
      </c>
      <c r="H5067" s="136">
        <v>0</v>
      </c>
    </row>
    <row r="5068" spans="1:8" x14ac:dyDescent="0.25">
      <c r="A5068" s="133" t="s">
        <v>8147</v>
      </c>
      <c r="B5068" s="134">
        <v>96719</v>
      </c>
      <c r="C5068" s="126" t="s">
        <v>14292</v>
      </c>
      <c r="D5068" s="134" t="s">
        <v>22</v>
      </c>
      <c r="E5068" s="135">
        <v>18.920000000000002</v>
      </c>
      <c r="F5068" s="136">
        <v>0.77910000000000001</v>
      </c>
      <c r="G5068" s="135">
        <v>21.23</v>
      </c>
      <c r="H5068" s="136">
        <v>0</v>
      </c>
    </row>
    <row r="5069" spans="1:8" x14ac:dyDescent="0.25">
      <c r="A5069" s="133" t="s">
        <v>8147</v>
      </c>
      <c r="B5069" s="134">
        <v>96728</v>
      </c>
      <c r="C5069" s="126" t="s">
        <v>14293</v>
      </c>
      <c r="D5069" s="134" t="s">
        <v>22</v>
      </c>
      <c r="E5069" s="135">
        <v>21.66</v>
      </c>
      <c r="F5069" s="136">
        <v>0.76270000000000004</v>
      </c>
      <c r="G5069" s="135">
        <v>24.5</v>
      </c>
      <c r="H5069" s="136">
        <v>0</v>
      </c>
    </row>
    <row r="5070" spans="1:8" x14ac:dyDescent="0.25">
      <c r="A5070" s="133" t="s">
        <v>8147</v>
      </c>
      <c r="B5070" s="134">
        <v>96720</v>
      </c>
      <c r="C5070" s="126" t="s">
        <v>14294</v>
      </c>
      <c r="D5070" s="134" t="s">
        <v>22</v>
      </c>
      <c r="E5070" s="135">
        <v>16.940000000000001</v>
      </c>
      <c r="F5070" s="136">
        <v>0.7137</v>
      </c>
      <c r="G5070" s="135">
        <v>19.600000000000001</v>
      </c>
      <c r="H5070" s="136">
        <v>0</v>
      </c>
    </row>
    <row r="5071" spans="1:8" x14ac:dyDescent="0.25">
      <c r="A5071" s="133" t="s">
        <v>8147</v>
      </c>
      <c r="B5071" s="134">
        <v>96729</v>
      </c>
      <c r="C5071" s="126" t="s">
        <v>14295</v>
      </c>
      <c r="D5071" s="134" t="s">
        <v>22</v>
      </c>
      <c r="E5071" s="135">
        <v>28.07</v>
      </c>
      <c r="F5071" s="136">
        <v>0.78769999999999996</v>
      </c>
      <c r="G5071" s="135">
        <v>31.34</v>
      </c>
      <c r="H5071" s="136">
        <v>0</v>
      </c>
    </row>
    <row r="5072" spans="1:8" x14ac:dyDescent="0.25">
      <c r="A5072" s="133" t="s">
        <v>8147</v>
      </c>
      <c r="B5072" s="134">
        <v>96721</v>
      </c>
      <c r="C5072" s="126" t="s">
        <v>14296</v>
      </c>
      <c r="D5072" s="134" t="s">
        <v>22</v>
      </c>
      <c r="E5072" s="135">
        <v>22.11</v>
      </c>
      <c r="F5072" s="136">
        <v>0.73719999999999997</v>
      </c>
      <c r="G5072" s="135">
        <v>25.3</v>
      </c>
      <c r="H5072" s="136">
        <v>0</v>
      </c>
    </row>
    <row r="5073" spans="1:8" x14ac:dyDescent="0.25">
      <c r="A5073" s="133" t="s">
        <v>8147</v>
      </c>
      <c r="B5073" s="134">
        <v>96730</v>
      </c>
      <c r="C5073" s="126" t="s">
        <v>14297</v>
      </c>
      <c r="D5073" s="134" t="s">
        <v>22</v>
      </c>
      <c r="E5073" s="135">
        <v>39.03</v>
      </c>
      <c r="F5073" s="136">
        <v>0.81730000000000003</v>
      </c>
      <c r="G5073" s="135">
        <v>42.97</v>
      </c>
      <c r="H5073" s="136">
        <v>0</v>
      </c>
    </row>
    <row r="5074" spans="1:8" x14ac:dyDescent="0.25">
      <c r="A5074" s="133" t="s">
        <v>8147</v>
      </c>
      <c r="B5074" s="134">
        <v>96722</v>
      </c>
      <c r="C5074" s="126" t="s">
        <v>14298</v>
      </c>
      <c r="D5074" s="134" t="s">
        <v>22</v>
      </c>
      <c r="E5074" s="135">
        <v>34.270000000000003</v>
      </c>
      <c r="F5074" s="136">
        <v>0.78669999999999995</v>
      </c>
      <c r="G5074" s="135">
        <v>38.28</v>
      </c>
      <c r="H5074" s="136">
        <v>0</v>
      </c>
    </row>
    <row r="5075" spans="1:8" x14ac:dyDescent="0.25">
      <c r="A5075" s="133" t="s">
        <v>8147</v>
      </c>
      <c r="B5075" s="134">
        <v>96731</v>
      </c>
      <c r="C5075" s="126" t="s">
        <v>14299</v>
      </c>
      <c r="D5075" s="134" t="s">
        <v>22</v>
      </c>
      <c r="E5075" s="135">
        <v>59.39</v>
      </c>
      <c r="F5075" s="136">
        <v>0.8488</v>
      </c>
      <c r="G5075" s="135">
        <v>64.319999999999993</v>
      </c>
      <c r="H5075" s="136">
        <v>0</v>
      </c>
    </row>
    <row r="5076" spans="1:8" x14ac:dyDescent="0.25">
      <c r="A5076" s="133" t="s">
        <v>8147</v>
      </c>
      <c r="B5076" s="134">
        <v>96723</v>
      </c>
      <c r="C5076" s="126" t="s">
        <v>14300</v>
      </c>
      <c r="D5076" s="134" t="s">
        <v>22</v>
      </c>
      <c r="E5076" s="135">
        <v>53.52</v>
      </c>
      <c r="F5076" s="136">
        <v>0.81779999999999997</v>
      </c>
      <c r="G5076" s="135">
        <v>58.88</v>
      </c>
      <c r="H5076" s="136">
        <v>0</v>
      </c>
    </row>
    <row r="5077" spans="1:8" x14ac:dyDescent="0.25">
      <c r="A5077" s="133" t="s">
        <v>8147</v>
      </c>
      <c r="B5077" s="134">
        <v>96732</v>
      </c>
      <c r="C5077" s="126" t="s">
        <v>14301</v>
      </c>
      <c r="D5077" s="134" t="s">
        <v>22</v>
      </c>
      <c r="E5077" s="135">
        <v>100.69</v>
      </c>
      <c r="F5077" s="136">
        <v>0.88090000000000002</v>
      </c>
      <c r="G5077" s="135">
        <v>107.28</v>
      </c>
      <c r="H5077" s="136">
        <v>0</v>
      </c>
    </row>
    <row r="5078" spans="1:8" x14ac:dyDescent="0.25">
      <c r="A5078" s="133" t="s">
        <v>8147</v>
      </c>
      <c r="B5078" s="134">
        <v>96724</v>
      </c>
      <c r="C5078" s="126" t="s">
        <v>14302</v>
      </c>
      <c r="D5078" s="134" t="s">
        <v>22</v>
      </c>
      <c r="E5078" s="135">
        <v>68.709999999999994</v>
      </c>
      <c r="F5078" s="136">
        <v>0.81710000000000005</v>
      </c>
      <c r="G5078" s="135">
        <v>75.58</v>
      </c>
      <c r="H5078" s="136">
        <v>0</v>
      </c>
    </row>
    <row r="5079" spans="1:8" x14ac:dyDescent="0.25">
      <c r="A5079" s="133" t="s">
        <v>8147</v>
      </c>
      <c r="B5079" s="134">
        <v>96733</v>
      </c>
      <c r="C5079" s="126" t="s">
        <v>14303</v>
      </c>
      <c r="D5079" s="134" t="s">
        <v>22</v>
      </c>
      <c r="E5079" s="135">
        <v>137.41</v>
      </c>
      <c r="F5079" s="136">
        <v>0.88739999999999997</v>
      </c>
      <c r="G5079" s="135">
        <v>145.85</v>
      </c>
      <c r="H5079" s="136">
        <v>0</v>
      </c>
    </row>
    <row r="5080" spans="1:8" x14ac:dyDescent="0.25">
      <c r="A5080" s="133" t="s">
        <v>8147</v>
      </c>
      <c r="B5080" s="134">
        <v>96725</v>
      </c>
      <c r="C5080" s="126" t="s">
        <v>14304</v>
      </c>
      <c r="D5080" s="134" t="s">
        <v>22</v>
      </c>
      <c r="E5080" s="135">
        <v>113.25</v>
      </c>
      <c r="F5080" s="136">
        <v>0.85219999999999996</v>
      </c>
      <c r="G5080" s="135">
        <v>122.37</v>
      </c>
      <c r="H5080" s="136">
        <v>0</v>
      </c>
    </row>
    <row r="5081" spans="1:8" x14ac:dyDescent="0.25">
      <c r="A5081" s="133" t="s">
        <v>8147</v>
      </c>
      <c r="B5081" s="134">
        <v>96734</v>
      </c>
      <c r="C5081" s="126" t="s">
        <v>14305</v>
      </c>
      <c r="D5081" s="134" t="s">
        <v>22</v>
      </c>
      <c r="E5081" s="135">
        <v>230.21</v>
      </c>
      <c r="F5081" s="136">
        <v>0.91069999999999995</v>
      </c>
      <c r="G5081" s="135">
        <v>241.43</v>
      </c>
      <c r="H5081" s="136">
        <v>0</v>
      </c>
    </row>
    <row r="5082" spans="1:8" x14ac:dyDescent="0.25">
      <c r="A5082" s="133" t="s">
        <v>8147</v>
      </c>
      <c r="B5082" s="134">
        <v>94655</v>
      </c>
      <c r="C5082" s="126" t="s">
        <v>6164</v>
      </c>
      <c r="D5082" s="134" t="s">
        <v>22</v>
      </c>
      <c r="E5082" s="135">
        <v>126.96</v>
      </c>
      <c r="F5082" s="136">
        <v>0</v>
      </c>
      <c r="G5082" s="135">
        <v>132.88</v>
      </c>
      <c r="H5082" s="136">
        <v>0</v>
      </c>
    </row>
    <row r="5083" spans="1:8" x14ac:dyDescent="0.25">
      <c r="A5083" s="133" t="s">
        <v>8147</v>
      </c>
      <c r="B5083" s="134">
        <v>94648</v>
      </c>
      <c r="C5083" s="126" t="s">
        <v>14306</v>
      </c>
      <c r="D5083" s="134" t="s">
        <v>22</v>
      </c>
      <c r="E5083" s="135">
        <v>6.94</v>
      </c>
      <c r="F5083" s="136">
        <v>0</v>
      </c>
      <c r="G5083" s="135">
        <v>7.88</v>
      </c>
      <c r="H5083" s="136">
        <v>0</v>
      </c>
    </row>
    <row r="5084" spans="1:8" x14ac:dyDescent="0.25">
      <c r="A5084" s="133" t="s">
        <v>8147</v>
      </c>
      <c r="B5084" s="134">
        <v>94649</v>
      </c>
      <c r="C5084" s="126" t="s">
        <v>6158</v>
      </c>
      <c r="D5084" s="134" t="s">
        <v>22</v>
      </c>
      <c r="E5084" s="135">
        <v>13.16</v>
      </c>
      <c r="F5084" s="136">
        <v>0</v>
      </c>
      <c r="G5084" s="135">
        <v>14.15</v>
      </c>
      <c r="H5084" s="136">
        <v>0</v>
      </c>
    </row>
    <row r="5085" spans="1:8" x14ac:dyDescent="0.25">
      <c r="A5085" s="133" t="s">
        <v>8147</v>
      </c>
      <c r="B5085" s="134">
        <v>94650</v>
      </c>
      <c r="C5085" s="126" t="s">
        <v>6159</v>
      </c>
      <c r="D5085" s="134" t="s">
        <v>22</v>
      </c>
      <c r="E5085" s="135">
        <v>20.010000000000002</v>
      </c>
      <c r="F5085" s="136">
        <v>0</v>
      </c>
      <c r="G5085" s="135">
        <v>21.23</v>
      </c>
      <c r="H5085" s="136">
        <v>0</v>
      </c>
    </row>
    <row r="5086" spans="1:8" x14ac:dyDescent="0.25">
      <c r="A5086" s="133" t="s">
        <v>8147</v>
      </c>
      <c r="B5086" s="134">
        <v>94651</v>
      </c>
      <c r="C5086" s="126" t="s">
        <v>6160</v>
      </c>
      <c r="D5086" s="134" t="s">
        <v>22</v>
      </c>
      <c r="E5086" s="135">
        <v>23.08</v>
      </c>
      <c r="F5086" s="136">
        <v>0</v>
      </c>
      <c r="G5086" s="135">
        <v>25.03</v>
      </c>
      <c r="H5086" s="136">
        <v>0</v>
      </c>
    </row>
    <row r="5087" spans="1:8" x14ac:dyDescent="0.25">
      <c r="A5087" s="133" t="s">
        <v>8147</v>
      </c>
      <c r="B5087" s="134">
        <v>94652</v>
      </c>
      <c r="C5087" s="126" t="s">
        <v>6161</v>
      </c>
      <c r="D5087" s="134" t="s">
        <v>22</v>
      </c>
      <c r="E5087" s="135">
        <v>36.409999999999997</v>
      </c>
      <c r="F5087" s="136">
        <v>0</v>
      </c>
      <c r="G5087" s="135">
        <v>38.74</v>
      </c>
      <c r="H5087" s="136">
        <v>0</v>
      </c>
    </row>
    <row r="5088" spans="1:8" x14ac:dyDescent="0.25">
      <c r="A5088" s="133" t="s">
        <v>8147</v>
      </c>
      <c r="B5088" s="134">
        <v>94653</v>
      </c>
      <c r="C5088" s="126" t="s">
        <v>6162</v>
      </c>
      <c r="D5088" s="134" t="s">
        <v>22</v>
      </c>
      <c r="E5088" s="135">
        <v>59.03</v>
      </c>
      <c r="F5088" s="136">
        <v>0</v>
      </c>
      <c r="G5088" s="135">
        <v>62.14</v>
      </c>
      <c r="H5088" s="136">
        <v>0</v>
      </c>
    </row>
    <row r="5089" spans="1:8" x14ac:dyDescent="0.25">
      <c r="A5089" s="133" t="s">
        <v>8147</v>
      </c>
      <c r="B5089" s="134">
        <v>94654</v>
      </c>
      <c r="C5089" s="126" t="s">
        <v>6163</v>
      </c>
      <c r="D5089" s="134" t="s">
        <v>22</v>
      </c>
      <c r="E5089" s="135">
        <v>80.680000000000007</v>
      </c>
      <c r="F5089" s="136">
        <v>0</v>
      </c>
      <c r="G5089" s="135">
        <v>84.24</v>
      </c>
      <c r="H5089" s="136">
        <v>0</v>
      </c>
    </row>
    <row r="5090" spans="1:8" x14ac:dyDescent="0.25">
      <c r="A5090" s="133" t="s">
        <v>8147</v>
      </c>
      <c r="B5090" s="134">
        <v>94689</v>
      </c>
      <c r="C5090" s="126" t="s">
        <v>14307</v>
      </c>
      <c r="D5090" s="134" t="s">
        <v>33</v>
      </c>
      <c r="E5090" s="135">
        <v>9.5299999999999994</v>
      </c>
      <c r="F5090" s="136">
        <v>0</v>
      </c>
      <c r="G5090" s="135">
        <v>10.96</v>
      </c>
      <c r="H5090" s="136">
        <v>0</v>
      </c>
    </row>
    <row r="5091" spans="1:8" x14ac:dyDescent="0.25">
      <c r="A5091" s="133" t="s">
        <v>8147</v>
      </c>
      <c r="B5091" s="134">
        <v>94702</v>
      </c>
      <c r="C5091" s="126" t="s">
        <v>6261</v>
      </c>
      <c r="D5091" s="134" t="s">
        <v>33</v>
      </c>
      <c r="E5091" s="135">
        <v>196.63</v>
      </c>
      <c r="F5091" s="136">
        <v>0</v>
      </c>
      <c r="G5091" s="135">
        <v>200.43</v>
      </c>
      <c r="H5091" s="136">
        <v>0</v>
      </c>
    </row>
    <row r="5092" spans="1:8" x14ac:dyDescent="0.25">
      <c r="A5092" s="133" t="s">
        <v>8147</v>
      </c>
      <c r="B5092" s="134">
        <v>94691</v>
      </c>
      <c r="C5092" s="126" t="s">
        <v>14308</v>
      </c>
      <c r="D5092" s="134" t="s">
        <v>33</v>
      </c>
      <c r="E5092" s="135">
        <v>13.84</v>
      </c>
      <c r="F5092" s="136">
        <v>0</v>
      </c>
      <c r="G5092" s="135">
        <v>15.35</v>
      </c>
      <c r="H5092" s="136">
        <v>0</v>
      </c>
    </row>
    <row r="5093" spans="1:8" x14ac:dyDescent="0.25">
      <c r="A5093" s="133" t="s">
        <v>8147</v>
      </c>
      <c r="B5093" s="134">
        <v>94693</v>
      </c>
      <c r="C5093" s="126" t="s">
        <v>6252</v>
      </c>
      <c r="D5093" s="134" t="s">
        <v>33</v>
      </c>
      <c r="E5093" s="135">
        <v>18.11</v>
      </c>
      <c r="F5093" s="136">
        <v>0</v>
      </c>
      <c r="G5093" s="135">
        <v>20.14</v>
      </c>
      <c r="H5093" s="136">
        <v>0</v>
      </c>
    </row>
    <row r="5094" spans="1:8" x14ac:dyDescent="0.25">
      <c r="A5094" s="133" t="s">
        <v>8147</v>
      </c>
      <c r="B5094" s="134">
        <v>94695</v>
      </c>
      <c r="C5094" s="126" t="s">
        <v>6254</v>
      </c>
      <c r="D5094" s="134" t="s">
        <v>33</v>
      </c>
      <c r="E5094" s="135">
        <v>32.01</v>
      </c>
      <c r="F5094" s="136">
        <v>0</v>
      </c>
      <c r="G5094" s="135">
        <v>34.380000000000003</v>
      </c>
      <c r="H5094" s="136">
        <v>0</v>
      </c>
    </row>
    <row r="5095" spans="1:8" x14ac:dyDescent="0.25">
      <c r="A5095" s="133" t="s">
        <v>8147</v>
      </c>
      <c r="B5095" s="134">
        <v>94698</v>
      </c>
      <c r="C5095" s="126" t="s">
        <v>6257</v>
      </c>
      <c r="D5095" s="134" t="s">
        <v>33</v>
      </c>
      <c r="E5095" s="135">
        <v>69.22</v>
      </c>
      <c r="F5095" s="136">
        <v>0</v>
      </c>
      <c r="G5095" s="135">
        <v>72.92</v>
      </c>
      <c r="H5095" s="136">
        <v>0</v>
      </c>
    </row>
    <row r="5096" spans="1:8" x14ac:dyDescent="0.25">
      <c r="A5096" s="133" t="s">
        <v>8147</v>
      </c>
      <c r="B5096" s="134">
        <v>94700</v>
      </c>
      <c r="C5096" s="126" t="s">
        <v>6259</v>
      </c>
      <c r="D5096" s="134" t="s">
        <v>33</v>
      </c>
      <c r="E5096" s="135">
        <v>136.69999999999999</v>
      </c>
      <c r="F5096" s="136">
        <v>0</v>
      </c>
      <c r="G5096" s="135">
        <v>138.76</v>
      </c>
      <c r="H5096" s="136">
        <v>0</v>
      </c>
    </row>
    <row r="5097" spans="1:8" x14ac:dyDescent="0.25">
      <c r="A5097" s="133" t="s">
        <v>8147</v>
      </c>
      <c r="B5097" s="134">
        <v>94477</v>
      </c>
      <c r="C5097" s="126" t="s">
        <v>6205</v>
      </c>
      <c r="D5097" s="134" t="s">
        <v>33</v>
      </c>
      <c r="E5097" s="135">
        <v>99.48</v>
      </c>
      <c r="F5097" s="136">
        <v>0</v>
      </c>
      <c r="G5097" s="135">
        <v>115.24</v>
      </c>
      <c r="H5097" s="136">
        <v>0</v>
      </c>
    </row>
    <row r="5098" spans="1:8" x14ac:dyDescent="0.25">
      <c r="A5098" s="133" t="s">
        <v>8147</v>
      </c>
      <c r="B5098" s="134">
        <v>94478</v>
      </c>
      <c r="C5098" s="126" t="s">
        <v>6206</v>
      </c>
      <c r="D5098" s="134" t="s">
        <v>33</v>
      </c>
      <c r="E5098" s="135">
        <v>167.04</v>
      </c>
      <c r="F5098" s="136">
        <v>0</v>
      </c>
      <c r="G5098" s="135">
        <v>185.24</v>
      </c>
      <c r="H5098" s="136">
        <v>0</v>
      </c>
    </row>
    <row r="5099" spans="1:8" x14ac:dyDescent="0.25">
      <c r="A5099" s="133" t="s">
        <v>8147</v>
      </c>
      <c r="B5099" s="134">
        <v>94479</v>
      </c>
      <c r="C5099" s="126" t="s">
        <v>6207</v>
      </c>
      <c r="D5099" s="134" t="s">
        <v>33</v>
      </c>
      <c r="E5099" s="135">
        <v>218.11</v>
      </c>
      <c r="F5099" s="136">
        <v>0</v>
      </c>
      <c r="G5099" s="135">
        <v>239.5</v>
      </c>
      <c r="H5099" s="136">
        <v>0</v>
      </c>
    </row>
    <row r="5100" spans="1:8" x14ac:dyDescent="0.25">
      <c r="A5100" s="133" t="s">
        <v>8147</v>
      </c>
      <c r="B5100" s="134">
        <v>96764</v>
      </c>
      <c r="C5100" s="126" t="s">
        <v>6335</v>
      </c>
      <c r="D5100" s="134" t="s">
        <v>33</v>
      </c>
      <c r="E5100" s="135">
        <v>313.60000000000002</v>
      </c>
      <c r="F5100" s="136">
        <v>0.87619999999999998</v>
      </c>
      <c r="G5100" s="135">
        <v>334.76</v>
      </c>
      <c r="H5100" s="136">
        <v>0</v>
      </c>
    </row>
    <row r="5101" spans="1:8" x14ac:dyDescent="0.25">
      <c r="A5101" s="133" t="s">
        <v>8147</v>
      </c>
      <c r="B5101" s="134">
        <v>105164</v>
      </c>
      <c r="C5101" s="126" t="s">
        <v>6380</v>
      </c>
      <c r="D5101" s="134" t="s">
        <v>33</v>
      </c>
      <c r="E5101" s="135">
        <v>10.1</v>
      </c>
      <c r="F5101" s="136">
        <v>0.37519999999999998</v>
      </c>
      <c r="G5101" s="135">
        <v>13.58</v>
      </c>
      <c r="H5101" s="136">
        <v>0</v>
      </c>
    </row>
    <row r="5102" spans="1:8" x14ac:dyDescent="0.25">
      <c r="A5102" s="133" t="s">
        <v>8147</v>
      </c>
      <c r="B5102" s="134">
        <v>105165</v>
      </c>
      <c r="C5102" s="126" t="s">
        <v>6381</v>
      </c>
      <c r="D5102" s="134" t="s">
        <v>33</v>
      </c>
      <c r="E5102" s="135">
        <v>10.19</v>
      </c>
      <c r="F5102" s="136">
        <v>0.31990000000000002</v>
      </c>
      <c r="G5102" s="135">
        <v>14.01</v>
      </c>
      <c r="H5102" s="136">
        <v>0</v>
      </c>
    </row>
    <row r="5103" spans="1:8" x14ac:dyDescent="0.25">
      <c r="A5103" s="133" t="s">
        <v>8147</v>
      </c>
      <c r="B5103" s="134">
        <v>96758</v>
      </c>
      <c r="C5103" s="126" t="s">
        <v>6329</v>
      </c>
      <c r="D5103" s="134" t="s">
        <v>33</v>
      </c>
      <c r="E5103" s="135">
        <v>16.149999999999999</v>
      </c>
      <c r="F5103" s="136">
        <v>0.50280000000000002</v>
      </c>
      <c r="G5103" s="135">
        <v>20.57</v>
      </c>
      <c r="H5103" s="136">
        <v>0</v>
      </c>
    </row>
    <row r="5104" spans="1:8" x14ac:dyDescent="0.25">
      <c r="A5104" s="133" t="s">
        <v>8147</v>
      </c>
      <c r="B5104" s="134">
        <v>96759</v>
      </c>
      <c r="C5104" s="126" t="s">
        <v>6330</v>
      </c>
      <c r="D5104" s="134" t="s">
        <v>33</v>
      </c>
      <c r="E5104" s="135">
        <v>24.43</v>
      </c>
      <c r="F5104" s="136">
        <v>0.60619999999999996</v>
      </c>
      <c r="G5104" s="135">
        <v>29.72</v>
      </c>
      <c r="H5104" s="136">
        <v>0</v>
      </c>
    </row>
    <row r="5105" spans="1:8" x14ac:dyDescent="0.25">
      <c r="A5105" s="133" t="s">
        <v>8147</v>
      </c>
      <c r="B5105" s="134">
        <v>96760</v>
      </c>
      <c r="C5105" s="126" t="s">
        <v>6331</v>
      </c>
      <c r="D5105" s="134" t="s">
        <v>33</v>
      </c>
      <c r="E5105" s="135">
        <v>40.619999999999997</v>
      </c>
      <c r="F5105" s="136">
        <v>0.70209999999999995</v>
      </c>
      <c r="G5105" s="135">
        <v>47.29</v>
      </c>
      <c r="H5105" s="136">
        <v>0</v>
      </c>
    </row>
    <row r="5106" spans="1:8" x14ac:dyDescent="0.25">
      <c r="A5106" s="133" t="s">
        <v>8147</v>
      </c>
      <c r="B5106" s="134">
        <v>96761</v>
      </c>
      <c r="C5106" s="126" t="s">
        <v>6332</v>
      </c>
      <c r="D5106" s="134" t="s">
        <v>33</v>
      </c>
      <c r="E5106" s="135">
        <v>61</v>
      </c>
      <c r="F5106" s="136">
        <v>0.73509999999999998</v>
      </c>
      <c r="G5106" s="135">
        <v>69.89</v>
      </c>
      <c r="H5106" s="136">
        <v>0</v>
      </c>
    </row>
    <row r="5107" spans="1:8" x14ac:dyDescent="0.25">
      <c r="A5107" s="133" t="s">
        <v>8147</v>
      </c>
      <c r="B5107" s="134">
        <v>96762</v>
      </c>
      <c r="C5107" s="126" t="s">
        <v>6333</v>
      </c>
      <c r="D5107" s="134" t="s">
        <v>33</v>
      </c>
      <c r="E5107" s="135">
        <v>117.03</v>
      </c>
      <c r="F5107" s="136">
        <v>0.82189999999999996</v>
      </c>
      <c r="G5107" s="135">
        <v>128.4</v>
      </c>
      <c r="H5107" s="136">
        <v>0</v>
      </c>
    </row>
    <row r="5108" spans="1:8" x14ac:dyDescent="0.25">
      <c r="A5108" s="133" t="s">
        <v>8147</v>
      </c>
      <c r="B5108" s="134">
        <v>96763</v>
      </c>
      <c r="C5108" s="126" t="s">
        <v>6334</v>
      </c>
      <c r="D5108" s="134" t="s">
        <v>33</v>
      </c>
      <c r="E5108" s="135">
        <v>156.80000000000001</v>
      </c>
      <c r="F5108" s="136">
        <v>0.82320000000000004</v>
      </c>
      <c r="G5108" s="135">
        <v>171.91</v>
      </c>
      <c r="H5108" s="136">
        <v>0</v>
      </c>
    </row>
    <row r="5109" spans="1:8" x14ac:dyDescent="0.25">
      <c r="A5109" s="133" t="s">
        <v>8147</v>
      </c>
      <c r="B5109" s="134">
        <v>94701</v>
      </c>
      <c r="C5109" s="126" t="s">
        <v>6260</v>
      </c>
      <c r="D5109" s="134" t="s">
        <v>33</v>
      </c>
      <c r="E5109" s="135">
        <v>235.41</v>
      </c>
      <c r="F5109" s="136">
        <v>0</v>
      </c>
      <c r="G5109" s="135">
        <v>241.27</v>
      </c>
      <c r="H5109" s="136">
        <v>0</v>
      </c>
    </row>
    <row r="5110" spans="1:8" x14ac:dyDescent="0.25">
      <c r="A5110" s="133" t="s">
        <v>8147</v>
      </c>
      <c r="B5110" s="134">
        <v>94688</v>
      </c>
      <c r="C5110" s="126" t="s">
        <v>14309</v>
      </c>
      <c r="D5110" s="134" t="s">
        <v>33</v>
      </c>
      <c r="E5110" s="135">
        <v>6.74</v>
      </c>
      <c r="F5110" s="136">
        <v>0</v>
      </c>
      <c r="G5110" s="135">
        <v>8.25</v>
      </c>
      <c r="H5110" s="136">
        <v>0</v>
      </c>
    </row>
    <row r="5111" spans="1:8" x14ac:dyDescent="0.25">
      <c r="A5111" s="133" t="s">
        <v>8147</v>
      </c>
      <c r="B5111" s="134">
        <v>94690</v>
      </c>
      <c r="C5111" s="126" t="s">
        <v>6250</v>
      </c>
      <c r="D5111" s="134" t="s">
        <v>33</v>
      </c>
      <c r="E5111" s="135">
        <v>11.32</v>
      </c>
      <c r="F5111" s="136">
        <v>0</v>
      </c>
      <c r="G5111" s="135">
        <v>13.13</v>
      </c>
      <c r="H5111" s="136">
        <v>0</v>
      </c>
    </row>
    <row r="5112" spans="1:8" x14ac:dyDescent="0.25">
      <c r="A5112" s="133" t="s">
        <v>8147</v>
      </c>
      <c r="B5112" s="134">
        <v>94692</v>
      </c>
      <c r="C5112" s="126" t="s">
        <v>6251</v>
      </c>
      <c r="D5112" s="134" t="s">
        <v>33</v>
      </c>
      <c r="E5112" s="135">
        <v>19.57</v>
      </c>
      <c r="F5112" s="136">
        <v>0</v>
      </c>
      <c r="G5112" s="135">
        <v>21.78</v>
      </c>
      <c r="H5112" s="136">
        <v>0</v>
      </c>
    </row>
    <row r="5113" spans="1:8" x14ac:dyDescent="0.25">
      <c r="A5113" s="133" t="s">
        <v>8147</v>
      </c>
      <c r="B5113" s="134">
        <v>94694</v>
      </c>
      <c r="C5113" s="126" t="s">
        <v>6253</v>
      </c>
      <c r="D5113" s="134" t="s">
        <v>33</v>
      </c>
      <c r="E5113" s="135">
        <v>24.09</v>
      </c>
      <c r="F5113" s="136">
        <v>0</v>
      </c>
      <c r="G5113" s="135">
        <v>27.29</v>
      </c>
      <c r="H5113" s="136">
        <v>0</v>
      </c>
    </row>
    <row r="5114" spans="1:8" x14ac:dyDescent="0.25">
      <c r="A5114" s="133" t="s">
        <v>8147</v>
      </c>
      <c r="B5114" s="134">
        <v>94696</v>
      </c>
      <c r="C5114" s="126" t="s">
        <v>6255</v>
      </c>
      <c r="D5114" s="134" t="s">
        <v>33</v>
      </c>
      <c r="E5114" s="135">
        <v>52.14</v>
      </c>
      <c r="F5114" s="136">
        <v>0</v>
      </c>
      <c r="G5114" s="135">
        <v>55.4</v>
      </c>
      <c r="H5114" s="136">
        <v>0</v>
      </c>
    </row>
    <row r="5115" spans="1:8" x14ac:dyDescent="0.25">
      <c r="A5115" s="133" t="s">
        <v>8147</v>
      </c>
      <c r="B5115" s="134">
        <v>94697</v>
      </c>
      <c r="C5115" s="126" t="s">
        <v>6256</v>
      </c>
      <c r="D5115" s="134" t="s">
        <v>33</v>
      </c>
      <c r="E5115" s="135">
        <v>89.97</v>
      </c>
      <c r="F5115" s="136">
        <v>0</v>
      </c>
      <c r="G5115" s="135">
        <v>94.02</v>
      </c>
      <c r="H5115" s="136">
        <v>0</v>
      </c>
    </row>
    <row r="5116" spans="1:8" x14ac:dyDescent="0.25">
      <c r="A5116" s="133" t="s">
        <v>8147</v>
      </c>
      <c r="B5116" s="134">
        <v>94699</v>
      </c>
      <c r="C5116" s="126" t="s">
        <v>6258</v>
      </c>
      <c r="D5116" s="134" t="s">
        <v>33</v>
      </c>
      <c r="E5116" s="135">
        <v>119.48</v>
      </c>
      <c r="F5116" s="136">
        <v>0</v>
      </c>
      <c r="G5116" s="135">
        <v>124.2</v>
      </c>
      <c r="H5116" s="136">
        <v>0</v>
      </c>
    </row>
    <row r="5117" spans="1:8" x14ac:dyDescent="0.25">
      <c r="A5117" s="133" t="s">
        <v>8147</v>
      </c>
      <c r="B5117" s="134">
        <v>105167</v>
      </c>
      <c r="C5117" s="126" t="s">
        <v>6383</v>
      </c>
      <c r="D5117" s="134" t="s">
        <v>33</v>
      </c>
      <c r="E5117" s="135">
        <v>213.6</v>
      </c>
      <c r="F5117" s="136">
        <v>0.70609999999999995</v>
      </c>
      <c r="G5117" s="135">
        <v>248.7</v>
      </c>
      <c r="H5117" s="136">
        <v>0</v>
      </c>
    </row>
    <row r="5118" spans="1:8" x14ac:dyDescent="0.25">
      <c r="A5118" s="133" t="s">
        <v>8147</v>
      </c>
      <c r="B5118" s="134">
        <v>105168</v>
      </c>
      <c r="C5118" s="126" t="s">
        <v>8164</v>
      </c>
      <c r="D5118" s="134" t="s">
        <v>33</v>
      </c>
      <c r="E5118" s="135">
        <v>0</v>
      </c>
      <c r="F5118" s="136"/>
      <c r="G5118" s="135">
        <v>0</v>
      </c>
      <c r="H5118" s="136"/>
    </row>
    <row r="5119" spans="1:8" x14ac:dyDescent="0.25">
      <c r="A5119" s="133" t="s">
        <v>8147</v>
      </c>
      <c r="B5119" s="134">
        <v>105171</v>
      </c>
      <c r="C5119" s="126" t="s">
        <v>8165</v>
      </c>
      <c r="D5119" s="134" t="s">
        <v>33</v>
      </c>
      <c r="E5119" s="135">
        <v>0</v>
      </c>
      <c r="F5119" s="136"/>
      <c r="G5119" s="135">
        <v>0</v>
      </c>
      <c r="H5119" s="136"/>
    </row>
    <row r="5120" spans="1:8" x14ac:dyDescent="0.25">
      <c r="A5120" s="133" t="s">
        <v>8147</v>
      </c>
      <c r="B5120" s="134">
        <v>105191</v>
      </c>
      <c r="C5120" s="126" t="s">
        <v>8166</v>
      </c>
      <c r="D5120" s="134" t="s">
        <v>33</v>
      </c>
      <c r="E5120" s="135">
        <v>0</v>
      </c>
      <c r="F5120" s="136"/>
      <c r="G5120" s="135">
        <v>0</v>
      </c>
      <c r="H5120" s="136"/>
    </row>
    <row r="5121" spans="1:8" x14ac:dyDescent="0.25">
      <c r="A5121" s="133" t="s">
        <v>8147</v>
      </c>
      <c r="B5121" s="134">
        <v>105192</v>
      </c>
      <c r="C5121" s="126" t="s">
        <v>8167</v>
      </c>
      <c r="D5121" s="134" t="s">
        <v>33</v>
      </c>
      <c r="E5121" s="135">
        <v>0</v>
      </c>
      <c r="F5121" s="136"/>
      <c r="G5121" s="135">
        <v>0</v>
      </c>
      <c r="H5121" s="136"/>
    </row>
    <row r="5122" spans="1:8" x14ac:dyDescent="0.25">
      <c r="A5122" s="133" t="s">
        <v>8168</v>
      </c>
      <c r="B5122" s="134">
        <v>96809</v>
      </c>
      <c r="C5122" s="126" t="s">
        <v>5072</v>
      </c>
      <c r="D5122" s="134" t="s">
        <v>33</v>
      </c>
      <c r="E5122" s="135">
        <v>17.97</v>
      </c>
      <c r="F5122" s="136">
        <v>0.55089999999999995</v>
      </c>
      <c r="G5122" s="135">
        <v>22.45</v>
      </c>
      <c r="H5122" s="136">
        <v>0</v>
      </c>
    </row>
    <row r="5123" spans="1:8" x14ac:dyDescent="0.25">
      <c r="A5123" s="133" t="s">
        <v>8168</v>
      </c>
      <c r="B5123" s="134">
        <v>96812</v>
      </c>
      <c r="C5123" s="126" t="s">
        <v>5075</v>
      </c>
      <c r="D5123" s="134" t="s">
        <v>33</v>
      </c>
      <c r="E5123" s="135">
        <v>18.71</v>
      </c>
      <c r="F5123" s="136">
        <v>0.53820000000000001</v>
      </c>
      <c r="G5123" s="135">
        <v>23.49</v>
      </c>
      <c r="H5123" s="136">
        <v>0</v>
      </c>
    </row>
    <row r="5124" spans="1:8" x14ac:dyDescent="0.25">
      <c r="A5124" s="133" t="s">
        <v>8168</v>
      </c>
      <c r="B5124" s="134">
        <v>96813</v>
      </c>
      <c r="C5124" s="126" t="s">
        <v>5076</v>
      </c>
      <c r="D5124" s="134" t="s">
        <v>33</v>
      </c>
      <c r="E5124" s="135">
        <v>21.37</v>
      </c>
      <c r="F5124" s="136">
        <v>0.55220000000000002</v>
      </c>
      <c r="G5124" s="135">
        <v>26.67</v>
      </c>
      <c r="H5124" s="136">
        <v>0</v>
      </c>
    </row>
    <row r="5125" spans="1:8" x14ac:dyDescent="0.25">
      <c r="A5125" s="133" t="s">
        <v>8168</v>
      </c>
      <c r="B5125" s="134">
        <v>96817</v>
      </c>
      <c r="C5125" s="126" t="s">
        <v>5080</v>
      </c>
      <c r="D5125" s="134" t="s">
        <v>33</v>
      </c>
      <c r="E5125" s="135">
        <v>32.770000000000003</v>
      </c>
      <c r="F5125" s="136">
        <v>0.65029999999999999</v>
      </c>
      <c r="G5125" s="135">
        <v>39.1</v>
      </c>
      <c r="H5125" s="136">
        <v>0</v>
      </c>
    </row>
    <row r="5126" spans="1:8" x14ac:dyDescent="0.25">
      <c r="A5126" s="133" t="s">
        <v>8168</v>
      </c>
      <c r="B5126" s="134">
        <v>96816</v>
      </c>
      <c r="C5126" s="126" t="s">
        <v>5079</v>
      </c>
      <c r="D5126" s="134" t="s">
        <v>33</v>
      </c>
      <c r="E5126" s="135">
        <v>24.24</v>
      </c>
      <c r="F5126" s="136">
        <v>0.57630000000000003</v>
      </c>
      <c r="G5126" s="135">
        <v>29.92</v>
      </c>
      <c r="H5126" s="136">
        <v>0</v>
      </c>
    </row>
    <row r="5127" spans="1:8" x14ac:dyDescent="0.25">
      <c r="A5127" s="133" t="s">
        <v>8168</v>
      </c>
      <c r="B5127" s="134">
        <v>96821</v>
      </c>
      <c r="C5127" s="126" t="s">
        <v>5084</v>
      </c>
      <c r="D5127" s="134" t="s">
        <v>33</v>
      </c>
      <c r="E5127" s="135">
        <v>36.520000000000003</v>
      </c>
      <c r="F5127" s="136">
        <v>0.65959999999999996</v>
      </c>
      <c r="G5127" s="135">
        <v>43.39</v>
      </c>
      <c r="H5127" s="136">
        <v>0</v>
      </c>
    </row>
    <row r="5128" spans="1:8" x14ac:dyDescent="0.25">
      <c r="A5128" s="133" t="s">
        <v>8168</v>
      </c>
      <c r="B5128" s="134">
        <v>96824</v>
      </c>
      <c r="C5128" s="126" t="s">
        <v>5087</v>
      </c>
      <c r="D5128" s="134" t="s">
        <v>33</v>
      </c>
      <c r="E5128" s="135">
        <v>16.920000000000002</v>
      </c>
      <c r="F5128" s="136">
        <v>0.57679999999999998</v>
      </c>
      <c r="G5128" s="135">
        <v>20.89</v>
      </c>
      <c r="H5128" s="136">
        <v>0</v>
      </c>
    </row>
    <row r="5129" spans="1:8" x14ac:dyDescent="0.25">
      <c r="A5129" s="133" t="s">
        <v>8168</v>
      </c>
      <c r="B5129" s="134">
        <v>96827</v>
      </c>
      <c r="C5129" s="126" t="s">
        <v>5089</v>
      </c>
      <c r="D5129" s="134" t="s">
        <v>33</v>
      </c>
      <c r="E5129" s="135">
        <v>18.5</v>
      </c>
      <c r="F5129" s="136">
        <v>0.59140000000000004</v>
      </c>
      <c r="G5129" s="135">
        <v>22.68</v>
      </c>
      <c r="H5129" s="136">
        <v>0</v>
      </c>
    </row>
    <row r="5130" spans="1:8" x14ac:dyDescent="0.25">
      <c r="A5130" s="133" t="s">
        <v>8168</v>
      </c>
      <c r="B5130" s="134">
        <v>96828</v>
      </c>
      <c r="C5130" s="126" t="s">
        <v>5090</v>
      </c>
      <c r="D5130" s="134" t="s">
        <v>33</v>
      </c>
      <c r="E5130" s="135">
        <v>22.95</v>
      </c>
      <c r="F5130" s="136">
        <v>0.62960000000000005</v>
      </c>
      <c r="G5130" s="135">
        <v>27.65</v>
      </c>
      <c r="H5130" s="136">
        <v>0</v>
      </c>
    </row>
    <row r="5131" spans="1:8" x14ac:dyDescent="0.25">
      <c r="A5131" s="133" t="s">
        <v>8168</v>
      </c>
      <c r="B5131" s="134">
        <v>96832</v>
      </c>
      <c r="C5131" s="126" t="s">
        <v>5093</v>
      </c>
      <c r="D5131" s="134" t="s">
        <v>33</v>
      </c>
      <c r="E5131" s="135">
        <v>29.17</v>
      </c>
      <c r="F5131" s="136">
        <v>0.69179999999999997</v>
      </c>
      <c r="G5131" s="135">
        <v>34.14</v>
      </c>
      <c r="H5131" s="136">
        <v>0</v>
      </c>
    </row>
    <row r="5132" spans="1:8" x14ac:dyDescent="0.25">
      <c r="A5132" s="133" t="s">
        <v>8168</v>
      </c>
      <c r="B5132" s="134">
        <v>104525</v>
      </c>
      <c r="C5132" s="126" t="s">
        <v>8169</v>
      </c>
      <c r="D5132" s="134" t="s">
        <v>33</v>
      </c>
      <c r="E5132" s="135">
        <v>0</v>
      </c>
      <c r="F5132" s="136"/>
      <c r="G5132" s="135">
        <v>0</v>
      </c>
      <c r="H5132" s="136"/>
    </row>
    <row r="5133" spans="1:8" x14ac:dyDescent="0.25">
      <c r="A5133" s="133" t="s">
        <v>8168</v>
      </c>
      <c r="B5133" s="134">
        <v>104563</v>
      </c>
      <c r="C5133" s="126" t="s">
        <v>8170</v>
      </c>
      <c r="D5133" s="134" t="s">
        <v>33</v>
      </c>
      <c r="E5133" s="135">
        <v>0</v>
      </c>
      <c r="F5133" s="136"/>
      <c r="G5133" s="135">
        <v>0</v>
      </c>
      <c r="H5133" s="136"/>
    </row>
    <row r="5134" spans="1:8" x14ac:dyDescent="0.25">
      <c r="A5134" s="133" t="s">
        <v>8168</v>
      </c>
      <c r="B5134" s="134">
        <v>104531</v>
      </c>
      <c r="C5134" s="126" t="s">
        <v>8171</v>
      </c>
      <c r="D5134" s="134" t="s">
        <v>33</v>
      </c>
      <c r="E5134" s="135">
        <v>0</v>
      </c>
      <c r="F5134" s="136"/>
      <c r="G5134" s="135">
        <v>0</v>
      </c>
      <c r="H5134" s="136"/>
    </row>
    <row r="5135" spans="1:8" x14ac:dyDescent="0.25">
      <c r="A5135" s="133" t="s">
        <v>8168</v>
      </c>
      <c r="B5135" s="134">
        <v>104527</v>
      </c>
      <c r="C5135" s="126" t="s">
        <v>8172</v>
      </c>
      <c r="D5135" s="134" t="s">
        <v>33</v>
      </c>
      <c r="E5135" s="135">
        <v>0</v>
      </c>
      <c r="F5135" s="136"/>
      <c r="G5135" s="135">
        <v>0</v>
      </c>
      <c r="H5135" s="136"/>
    </row>
    <row r="5136" spans="1:8" x14ac:dyDescent="0.25">
      <c r="A5136" s="133" t="s">
        <v>8168</v>
      </c>
      <c r="B5136" s="134">
        <v>104529</v>
      </c>
      <c r="C5136" s="126" t="s">
        <v>8173</v>
      </c>
      <c r="D5136" s="134" t="s">
        <v>33</v>
      </c>
      <c r="E5136" s="135">
        <v>0</v>
      </c>
      <c r="F5136" s="136"/>
      <c r="G5136" s="135">
        <v>0</v>
      </c>
      <c r="H5136" s="136"/>
    </row>
    <row r="5137" spans="1:8" x14ac:dyDescent="0.25">
      <c r="A5137" s="133" t="s">
        <v>8168</v>
      </c>
      <c r="B5137" s="134">
        <v>104564</v>
      </c>
      <c r="C5137" s="126" t="s">
        <v>8174</v>
      </c>
      <c r="D5137" s="134" t="s">
        <v>33</v>
      </c>
      <c r="E5137" s="135">
        <v>0</v>
      </c>
      <c r="F5137" s="136"/>
      <c r="G5137" s="135">
        <v>0</v>
      </c>
      <c r="H5137" s="136"/>
    </row>
    <row r="5138" spans="1:8" x14ac:dyDescent="0.25">
      <c r="A5138" s="133" t="s">
        <v>8168</v>
      </c>
      <c r="B5138" s="134">
        <v>104533</v>
      </c>
      <c r="C5138" s="126" t="s">
        <v>8175</v>
      </c>
      <c r="D5138" s="134" t="s">
        <v>33</v>
      </c>
      <c r="E5138" s="135">
        <v>0</v>
      </c>
      <c r="F5138" s="136"/>
      <c r="G5138" s="135">
        <v>0</v>
      </c>
      <c r="H5138" s="136"/>
    </row>
    <row r="5139" spans="1:8" x14ac:dyDescent="0.25">
      <c r="A5139" s="133" t="s">
        <v>8168</v>
      </c>
      <c r="B5139" s="134">
        <v>104535</v>
      </c>
      <c r="C5139" s="126" t="s">
        <v>8176</v>
      </c>
      <c r="D5139" s="134" t="s">
        <v>33</v>
      </c>
      <c r="E5139" s="135">
        <v>0</v>
      </c>
      <c r="F5139" s="136"/>
      <c r="G5139" s="135">
        <v>0</v>
      </c>
      <c r="H5139" s="136"/>
    </row>
    <row r="5140" spans="1:8" x14ac:dyDescent="0.25">
      <c r="A5140" s="133" t="s">
        <v>8168</v>
      </c>
      <c r="B5140" s="134">
        <v>96810</v>
      </c>
      <c r="C5140" s="126" t="s">
        <v>5073</v>
      </c>
      <c r="D5140" s="134" t="s">
        <v>33</v>
      </c>
      <c r="E5140" s="135">
        <v>19.48</v>
      </c>
      <c r="F5140" s="136">
        <v>0.53700000000000003</v>
      </c>
      <c r="G5140" s="135">
        <v>24.46</v>
      </c>
      <c r="H5140" s="136">
        <v>0</v>
      </c>
    </row>
    <row r="5141" spans="1:8" x14ac:dyDescent="0.25">
      <c r="A5141" s="133" t="s">
        <v>8168</v>
      </c>
      <c r="B5141" s="134">
        <v>104524</v>
      </c>
      <c r="C5141" s="126" t="s">
        <v>8177</v>
      </c>
      <c r="D5141" s="134" t="s">
        <v>33</v>
      </c>
      <c r="E5141" s="135">
        <v>0</v>
      </c>
      <c r="F5141" s="136"/>
      <c r="G5141" s="135">
        <v>0</v>
      </c>
      <c r="H5141" s="136"/>
    </row>
    <row r="5142" spans="1:8" x14ac:dyDescent="0.25">
      <c r="A5142" s="133" t="s">
        <v>8168</v>
      </c>
      <c r="B5142" s="134">
        <v>104530</v>
      </c>
      <c r="C5142" s="126" t="s">
        <v>8178</v>
      </c>
      <c r="D5142" s="134" t="s">
        <v>33</v>
      </c>
      <c r="E5142" s="135">
        <v>0</v>
      </c>
      <c r="F5142" s="136"/>
      <c r="G5142" s="135">
        <v>0</v>
      </c>
      <c r="H5142" s="136"/>
    </row>
    <row r="5143" spans="1:8" x14ac:dyDescent="0.25">
      <c r="A5143" s="133" t="s">
        <v>8168</v>
      </c>
      <c r="B5143" s="134">
        <v>104526</v>
      </c>
      <c r="C5143" s="126" t="s">
        <v>8179</v>
      </c>
      <c r="D5143" s="134" t="s">
        <v>33</v>
      </c>
      <c r="E5143" s="135">
        <v>0</v>
      </c>
      <c r="F5143" s="136"/>
      <c r="G5143" s="135">
        <v>0</v>
      </c>
      <c r="H5143" s="136"/>
    </row>
    <row r="5144" spans="1:8" x14ac:dyDescent="0.25">
      <c r="A5144" s="133" t="s">
        <v>8168</v>
      </c>
      <c r="B5144" s="134">
        <v>104528</v>
      </c>
      <c r="C5144" s="126" t="s">
        <v>8180</v>
      </c>
      <c r="D5144" s="134" t="s">
        <v>33</v>
      </c>
      <c r="E5144" s="135">
        <v>0</v>
      </c>
      <c r="F5144" s="136"/>
      <c r="G5144" s="135">
        <v>0</v>
      </c>
      <c r="H5144" s="136"/>
    </row>
    <row r="5145" spans="1:8" x14ac:dyDescent="0.25">
      <c r="A5145" s="133" t="s">
        <v>8168</v>
      </c>
      <c r="B5145" s="134">
        <v>104532</v>
      </c>
      <c r="C5145" s="126" t="s">
        <v>8181</v>
      </c>
      <c r="D5145" s="134" t="s">
        <v>33</v>
      </c>
      <c r="E5145" s="135">
        <v>0</v>
      </c>
      <c r="F5145" s="136"/>
      <c r="G5145" s="135">
        <v>0</v>
      </c>
      <c r="H5145" s="136"/>
    </row>
    <row r="5146" spans="1:8" x14ac:dyDescent="0.25">
      <c r="A5146" s="133" t="s">
        <v>8168</v>
      </c>
      <c r="B5146" s="134">
        <v>104534</v>
      </c>
      <c r="C5146" s="126" t="s">
        <v>8182</v>
      </c>
      <c r="D5146" s="134" t="s">
        <v>33</v>
      </c>
      <c r="E5146" s="135">
        <v>0</v>
      </c>
      <c r="F5146" s="136"/>
      <c r="G5146" s="135">
        <v>0</v>
      </c>
      <c r="H5146" s="136"/>
    </row>
    <row r="5147" spans="1:8" x14ac:dyDescent="0.25">
      <c r="A5147" s="133" t="s">
        <v>8168</v>
      </c>
      <c r="B5147" s="134">
        <v>96873</v>
      </c>
      <c r="C5147" s="126" t="s">
        <v>5127</v>
      </c>
      <c r="D5147" s="134" t="s">
        <v>33</v>
      </c>
      <c r="E5147" s="135">
        <v>62.3</v>
      </c>
      <c r="F5147" s="136">
        <v>0.69499999999999995</v>
      </c>
      <c r="G5147" s="135">
        <v>72.7</v>
      </c>
      <c r="H5147" s="136">
        <v>0</v>
      </c>
    </row>
    <row r="5148" spans="1:8" x14ac:dyDescent="0.25">
      <c r="A5148" s="133" t="s">
        <v>8168</v>
      </c>
      <c r="B5148" s="134">
        <v>96872</v>
      </c>
      <c r="C5148" s="126" t="s">
        <v>5126</v>
      </c>
      <c r="D5148" s="134" t="s">
        <v>33</v>
      </c>
      <c r="E5148" s="135">
        <v>46.29</v>
      </c>
      <c r="F5148" s="136">
        <v>0.63580000000000003</v>
      </c>
      <c r="G5148" s="135">
        <v>55.55</v>
      </c>
      <c r="H5148" s="136">
        <v>0</v>
      </c>
    </row>
    <row r="5149" spans="1:8" x14ac:dyDescent="0.25">
      <c r="A5149" s="133" t="s">
        <v>8168</v>
      </c>
      <c r="B5149" s="134">
        <v>96876</v>
      </c>
      <c r="C5149" s="126" t="s">
        <v>5130</v>
      </c>
      <c r="D5149" s="134" t="s">
        <v>33</v>
      </c>
      <c r="E5149" s="135">
        <v>178.75</v>
      </c>
      <c r="F5149" s="136">
        <v>0.79620000000000002</v>
      </c>
      <c r="G5149" s="135">
        <v>189.7</v>
      </c>
      <c r="H5149" s="136">
        <v>0</v>
      </c>
    </row>
    <row r="5150" spans="1:8" x14ac:dyDescent="0.25">
      <c r="A5150" s="133" t="s">
        <v>8168</v>
      </c>
      <c r="B5150" s="134">
        <v>96878</v>
      </c>
      <c r="C5150" s="126" t="s">
        <v>5131</v>
      </c>
      <c r="D5150" s="134" t="s">
        <v>33</v>
      </c>
      <c r="E5150" s="135">
        <v>200.84</v>
      </c>
      <c r="F5150" s="136">
        <v>0.80989999999999995</v>
      </c>
      <c r="G5150" s="135">
        <v>212.76</v>
      </c>
      <c r="H5150" s="136">
        <v>0</v>
      </c>
    </row>
    <row r="5151" spans="1:8" x14ac:dyDescent="0.25">
      <c r="A5151" s="133" t="s">
        <v>8168</v>
      </c>
      <c r="B5151" s="134">
        <v>96875</v>
      </c>
      <c r="C5151" s="126" t="s">
        <v>5129</v>
      </c>
      <c r="D5151" s="134" t="s">
        <v>33</v>
      </c>
      <c r="E5151" s="135">
        <v>74.760000000000005</v>
      </c>
      <c r="F5151" s="136">
        <v>0.7056</v>
      </c>
      <c r="G5151" s="135">
        <v>86.83</v>
      </c>
      <c r="H5151" s="136">
        <v>0</v>
      </c>
    </row>
    <row r="5152" spans="1:8" x14ac:dyDescent="0.25">
      <c r="A5152" s="133" t="s">
        <v>8168</v>
      </c>
      <c r="B5152" s="134">
        <v>96874</v>
      </c>
      <c r="C5152" s="126" t="s">
        <v>5128</v>
      </c>
      <c r="D5152" s="134" t="s">
        <v>33</v>
      </c>
      <c r="E5152" s="135">
        <v>56.4</v>
      </c>
      <c r="F5152" s="136">
        <v>0.64749999999999996</v>
      </c>
      <c r="G5152" s="135">
        <v>67.33</v>
      </c>
      <c r="H5152" s="136">
        <v>0</v>
      </c>
    </row>
    <row r="5153" spans="1:8" x14ac:dyDescent="0.25">
      <c r="A5153" s="133" t="s">
        <v>8168</v>
      </c>
      <c r="B5153" s="134">
        <v>96879</v>
      </c>
      <c r="C5153" s="126" t="s">
        <v>5132</v>
      </c>
      <c r="D5153" s="134" t="s">
        <v>33</v>
      </c>
      <c r="E5153" s="135">
        <v>194.42</v>
      </c>
      <c r="F5153" s="136">
        <v>0.80179999999999996</v>
      </c>
      <c r="G5153" s="135">
        <v>206.53</v>
      </c>
      <c r="H5153" s="136">
        <v>0</v>
      </c>
    </row>
    <row r="5154" spans="1:8" x14ac:dyDescent="0.25">
      <c r="A5154" s="133" t="s">
        <v>8168</v>
      </c>
      <c r="B5154" s="134">
        <v>96881</v>
      </c>
      <c r="C5154" s="126" t="s">
        <v>5133</v>
      </c>
      <c r="D5154" s="134" t="s">
        <v>33</v>
      </c>
      <c r="E5154" s="135">
        <v>230.91</v>
      </c>
      <c r="F5154" s="136">
        <v>0.82169999999999999</v>
      </c>
      <c r="G5154" s="135">
        <v>244.47</v>
      </c>
      <c r="H5154" s="136">
        <v>0</v>
      </c>
    </row>
    <row r="5155" spans="1:8" x14ac:dyDescent="0.25">
      <c r="A5155" s="133" t="s">
        <v>8168</v>
      </c>
      <c r="B5155" s="134">
        <v>96837</v>
      </c>
      <c r="C5155" s="126" t="s">
        <v>5097</v>
      </c>
      <c r="D5155" s="134" t="s">
        <v>33</v>
      </c>
      <c r="E5155" s="135">
        <v>20.02</v>
      </c>
      <c r="F5155" s="136">
        <v>0.55000000000000004</v>
      </c>
      <c r="G5155" s="135">
        <v>25.05</v>
      </c>
      <c r="H5155" s="136">
        <v>0</v>
      </c>
    </row>
    <row r="5156" spans="1:8" x14ac:dyDescent="0.25">
      <c r="A5156" s="133" t="s">
        <v>8168</v>
      </c>
      <c r="B5156" s="134">
        <v>96840</v>
      </c>
      <c r="C5156" s="126" t="s">
        <v>5100</v>
      </c>
      <c r="D5156" s="134" t="s">
        <v>33</v>
      </c>
      <c r="E5156" s="135">
        <v>24.2</v>
      </c>
      <c r="F5156" s="136">
        <v>0.55869999999999997</v>
      </c>
      <c r="G5156" s="135">
        <v>30.16</v>
      </c>
      <c r="H5156" s="136">
        <v>0</v>
      </c>
    </row>
    <row r="5157" spans="1:8" x14ac:dyDescent="0.25">
      <c r="A5157" s="133" t="s">
        <v>8168</v>
      </c>
      <c r="B5157" s="134">
        <v>96845</v>
      </c>
      <c r="C5157" s="126" t="s">
        <v>5105</v>
      </c>
      <c r="D5157" s="134" t="s">
        <v>33</v>
      </c>
      <c r="E5157" s="135">
        <v>38.83</v>
      </c>
      <c r="F5157" s="136">
        <v>0.67110000000000003</v>
      </c>
      <c r="G5157" s="135">
        <v>45.95</v>
      </c>
      <c r="H5157" s="136">
        <v>0</v>
      </c>
    </row>
    <row r="5158" spans="1:8" x14ac:dyDescent="0.25">
      <c r="A5158" s="133" t="s">
        <v>8168</v>
      </c>
      <c r="B5158" s="134">
        <v>96848</v>
      </c>
      <c r="C5158" s="126" t="s">
        <v>5108</v>
      </c>
      <c r="D5158" s="134" t="s">
        <v>33</v>
      </c>
      <c r="E5158" s="135">
        <v>51.76</v>
      </c>
      <c r="F5158" s="136">
        <v>0.69669999999999999</v>
      </c>
      <c r="G5158" s="135">
        <v>60.51</v>
      </c>
      <c r="H5158" s="136">
        <v>0</v>
      </c>
    </row>
    <row r="5159" spans="1:8" x14ac:dyDescent="0.25">
      <c r="A5159" s="133" t="s">
        <v>8168</v>
      </c>
      <c r="B5159" s="134">
        <v>96849</v>
      </c>
      <c r="C5159" s="126" t="s">
        <v>5109</v>
      </c>
      <c r="D5159" s="134" t="s">
        <v>33</v>
      </c>
      <c r="E5159" s="135">
        <v>16.12</v>
      </c>
      <c r="F5159" s="136">
        <v>0.60980000000000001</v>
      </c>
      <c r="G5159" s="135">
        <v>19.63</v>
      </c>
      <c r="H5159" s="136">
        <v>0</v>
      </c>
    </row>
    <row r="5160" spans="1:8" x14ac:dyDescent="0.25">
      <c r="A5160" s="133" t="s">
        <v>8168</v>
      </c>
      <c r="B5160" s="134">
        <v>96852</v>
      </c>
      <c r="C5160" s="126" t="s">
        <v>5111</v>
      </c>
      <c r="D5160" s="134" t="s">
        <v>33</v>
      </c>
      <c r="E5160" s="135">
        <v>20.61</v>
      </c>
      <c r="F5160" s="136">
        <v>0.63849999999999996</v>
      </c>
      <c r="G5160" s="135">
        <v>24.78</v>
      </c>
      <c r="H5160" s="136">
        <v>0</v>
      </c>
    </row>
    <row r="5161" spans="1:8" x14ac:dyDescent="0.25">
      <c r="A5161" s="133" t="s">
        <v>8168</v>
      </c>
      <c r="B5161" s="134">
        <v>96855</v>
      </c>
      <c r="C5161" s="126" t="s">
        <v>5114</v>
      </c>
      <c r="D5161" s="134" t="s">
        <v>33</v>
      </c>
      <c r="E5161" s="135">
        <v>32.840000000000003</v>
      </c>
      <c r="F5161" s="136">
        <v>0.72870000000000001</v>
      </c>
      <c r="G5161" s="135">
        <v>37.82</v>
      </c>
      <c r="H5161" s="136">
        <v>0</v>
      </c>
    </row>
    <row r="5162" spans="1:8" x14ac:dyDescent="0.25">
      <c r="A5162" s="133" t="s">
        <v>8168</v>
      </c>
      <c r="B5162" s="134">
        <v>96838</v>
      </c>
      <c r="C5162" s="126" t="s">
        <v>5098</v>
      </c>
      <c r="D5162" s="134" t="s">
        <v>33</v>
      </c>
      <c r="E5162" s="135">
        <v>23.88</v>
      </c>
      <c r="F5162" s="136">
        <v>0.49330000000000002</v>
      </c>
      <c r="G5162" s="135">
        <v>30.6</v>
      </c>
      <c r="H5162" s="136">
        <v>0</v>
      </c>
    </row>
    <row r="5163" spans="1:8" x14ac:dyDescent="0.25">
      <c r="A5163" s="133" t="s">
        <v>8168</v>
      </c>
      <c r="B5163" s="134">
        <v>96841</v>
      </c>
      <c r="C5163" s="126" t="s">
        <v>5101</v>
      </c>
      <c r="D5163" s="134" t="s">
        <v>33</v>
      </c>
      <c r="E5163" s="135">
        <v>26.61</v>
      </c>
      <c r="F5163" s="136">
        <v>0.51370000000000005</v>
      </c>
      <c r="G5163" s="135">
        <v>33.79</v>
      </c>
      <c r="H5163" s="136">
        <v>0</v>
      </c>
    </row>
    <row r="5164" spans="1:8" x14ac:dyDescent="0.25">
      <c r="A5164" s="133" t="s">
        <v>8168</v>
      </c>
      <c r="B5164" s="134">
        <v>96842</v>
      </c>
      <c r="C5164" s="126" t="s">
        <v>5102</v>
      </c>
      <c r="D5164" s="134" t="s">
        <v>33</v>
      </c>
      <c r="E5164" s="135">
        <v>30.57</v>
      </c>
      <c r="F5164" s="136">
        <v>0.53059999999999996</v>
      </c>
      <c r="G5164" s="135">
        <v>38.520000000000003</v>
      </c>
      <c r="H5164" s="136">
        <v>0</v>
      </c>
    </row>
    <row r="5165" spans="1:8" x14ac:dyDescent="0.25">
      <c r="A5165" s="133" t="s">
        <v>8168</v>
      </c>
      <c r="B5165" s="134">
        <v>96846</v>
      </c>
      <c r="C5165" s="126" t="s">
        <v>5106</v>
      </c>
      <c r="D5165" s="134" t="s">
        <v>33</v>
      </c>
      <c r="E5165" s="135">
        <v>35.869999999999997</v>
      </c>
      <c r="F5165" s="136">
        <v>0.57099999999999995</v>
      </c>
      <c r="G5165" s="135">
        <v>44.41</v>
      </c>
      <c r="H5165" s="136">
        <v>0</v>
      </c>
    </row>
    <row r="5166" spans="1:8" x14ac:dyDescent="0.25">
      <c r="A5166" s="133" t="s">
        <v>8168</v>
      </c>
      <c r="B5166" s="134">
        <v>96850</v>
      </c>
      <c r="C5166" s="126" t="s">
        <v>5110</v>
      </c>
      <c r="D5166" s="134" t="s">
        <v>33</v>
      </c>
      <c r="E5166" s="135">
        <v>22.37</v>
      </c>
      <c r="F5166" s="136">
        <v>0.51990000000000003</v>
      </c>
      <c r="G5166" s="135">
        <v>28.33</v>
      </c>
      <c r="H5166" s="136">
        <v>0</v>
      </c>
    </row>
    <row r="5167" spans="1:8" x14ac:dyDescent="0.25">
      <c r="A5167" s="133" t="s">
        <v>8168</v>
      </c>
      <c r="B5167" s="134">
        <v>96853</v>
      </c>
      <c r="C5167" s="126" t="s">
        <v>5112</v>
      </c>
      <c r="D5167" s="134" t="s">
        <v>33</v>
      </c>
      <c r="E5167" s="135">
        <v>24.09</v>
      </c>
      <c r="F5167" s="136">
        <v>0.52969999999999995</v>
      </c>
      <c r="G5167" s="135">
        <v>30.37</v>
      </c>
      <c r="H5167" s="136">
        <v>0</v>
      </c>
    </row>
    <row r="5168" spans="1:8" x14ac:dyDescent="0.25">
      <c r="A5168" s="133" t="s">
        <v>8168</v>
      </c>
      <c r="B5168" s="134">
        <v>96854</v>
      </c>
      <c r="C5168" s="126" t="s">
        <v>5113</v>
      </c>
      <c r="D5168" s="134" t="s">
        <v>33</v>
      </c>
      <c r="E5168" s="135">
        <v>29.89</v>
      </c>
      <c r="F5168" s="136">
        <v>0.57379999999999998</v>
      </c>
      <c r="G5168" s="135">
        <v>36.94</v>
      </c>
      <c r="H5168" s="136">
        <v>0</v>
      </c>
    </row>
    <row r="5169" spans="1:8" x14ac:dyDescent="0.25">
      <c r="A5169" s="133" t="s">
        <v>8168</v>
      </c>
      <c r="B5169" s="134">
        <v>104571</v>
      </c>
      <c r="C5169" s="126" t="s">
        <v>8183</v>
      </c>
      <c r="D5169" s="134" t="s">
        <v>33</v>
      </c>
      <c r="E5169" s="135">
        <v>0</v>
      </c>
      <c r="F5169" s="136"/>
      <c r="G5169" s="135">
        <v>0</v>
      </c>
      <c r="H5169" s="136"/>
    </row>
    <row r="5170" spans="1:8" x14ac:dyDescent="0.25">
      <c r="A5170" s="133" t="s">
        <v>8168</v>
      </c>
      <c r="B5170" s="134">
        <v>96856</v>
      </c>
      <c r="C5170" s="126" t="s">
        <v>5115</v>
      </c>
      <c r="D5170" s="134" t="s">
        <v>33</v>
      </c>
      <c r="E5170" s="135">
        <v>34.72</v>
      </c>
      <c r="F5170" s="136">
        <v>0.65290000000000004</v>
      </c>
      <c r="G5170" s="135">
        <v>41.42</v>
      </c>
      <c r="H5170" s="136">
        <v>0</v>
      </c>
    </row>
    <row r="5171" spans="1:8" x14ac:dyDescent="0.25">
      <c r="A5171" s="133" t="s">
        <v>8168</v>
      </c>
      <c r="B5171" s="134">
        <v>104566</v>
      </c>
      <c r="C5171" s="126" t="s">
        <v>8184</v>
      </c>
      <c r="D5171" s="134" t="s">
        <v>33</v>
      </c>
      <c r="E5171" s="135">
        <v>0</v>
      </c>
      <c r="F5171" s="136"/>
      <c r="G5171" s="135">
        <v>0</v>
      </c>
      <c r="H5171" s="136"/>
    </row>
    <row r="5172" spans="1:8" x14ac:dyDescent="0.25">
      <c r="A5172" s="133" t="s">
        <v>8168</v>
      </c>
      <c r="B5172" s="134">
        <v>104536</v>
      </c>
      <c r="C5172" s="126" t="s">
        <v>8185</v>
      </c>
      <c r="D5172" s="134" t="s">
        <v>33</v>
      </c>
      <c r="E5172" s="135">
        <v>0</v>
      </c>
      <c r="F5172" s="136"/>
      <c r="G5172" s="135">
        <v>0</v>
      </c>
      <c r="H5172" s="136"/>
    </row>
    <row r="5173" spans="1:8" x14ac:dyDescent="0.25">
      <c r="A5173" s="133" t="s">
        <v>8168</v>
      </c>
      <c r="B5173" s="134">
        <v>104537</v>
      </c>
      <c r="C5173" s="126" t="s">
        <v>8186</v>
      </c>
      <c r="D5173" s="134" t="s">
        <v>33</v>
      </c>
      <c r="E5173" s="135">
        <v>0</v>
      </c>
      <c r="F5173" s="136"/>
      <c r="G5173" s="135">
        <v>0</v>
      </c>
      <c r="H5173" s="136"/>
    </row>
    <row r="5174" spans="1:8" x14ac:dyDescent="0.25">
      <c r="A5174" s="133" t="s">
        <v>8168</v>
      </c>
      <c r="B5174" s="134">
        <v>104572</v>
      </c>
      <c r="C5174" s="126" t="s">
        <v>8187</v>
      </c>
      <c r="D5174" s="134" t="s">
        <v>33</v>
      </c>
      <c r="E5174" s="135">
        <v>0</v>
      </c>
      <c r="F5174" s="136"/>
      <c r="G5174" s="135">
        <v>0</v>
      </c>
      <c r="H5174" s="136"/>
    </row>
    <row r="5175" spans="1:8" x14ac:dyDescent="0.25">
      <c r="A5175" s="133" t="s">
        <v>8168</v>
      </c>
      <c r="B5175" s="134">
        <v>104568</v>
      </c>
      <c r="C5175" s="126" t="s">
        <v>8188</v>
      </c>
      <c r="D5175" s="134" t="s">
        <v>33</v>
      </c>
      <c r="E5175" s="135">
        <v>0</v>
      </c>
      <c r="F5175" s="136"/>
      <c r="G5175" s="135">
        <v>0</v>
      </c>
      <c r="H5175" s="136"/>
    </row>
    <row r="5176" spans="1:8" x14ac:dyDescent="0.25">
      <c r="A5176" s="133" t="s">
        <v>8168</v>
      </c>
      <c r="B5176" s="134">
        <v>104538</v>
      </c>
      <c r="C5176" s="126" t="s">
        <v>8189</v>
      </c>
      <c r="D5176" s="134" t="s">
        <v>33</v>
      </c>
      <c r="E5176" s="135">
        <v>0</v>
      </c>
      <c r="F5176" s="136"/>
      <c r="G5176" s="135">
        <v>0</v>
      </c>
      <c r="H5176" s="136"/>
    </row>
    <row r="5177" spans="1:8" x14ac:dyDescent="0.25">
      <c r="A5177" s="133" t="s">
        <v>8168</v>
      </c>
      <c r="B5177" s="134">
        <v>104570</v>
      </c>
      <c r="C5177" s="126" t="s">
        <v>8190</v>
      </c>
      <c r="D5177" s="134" t="s">
        <v>33</v>
      </c>
      <c r="E5177" s="135">
        <v>0</v>
      </c>
      <c r="F5177" s="136"/>
      <c r="G5177" s="135">
        <v>0</v>
      </c>
      <c r="H5177" s="136"/>
    </row>
    <row r="5178" spans="1:8" x14ac:dyDescent="0.25">
      <c r="A5178" s="133" t="s">
        <v>8168</v>
      </c>
      <c r="B5178" s="134">
        <v>104565</v>
      </c>
      <c r="C5178" s="126" t="s">
        <v>8191</v>
      </c>
      <c r="D5178" s="134" t="s">
        <v>33</v>
      </c>
      <c r="E5178" s="135">
        <v>0</v>
      </c>
      <c r="F5178" s="136"/>
      <c r="G5178" s="135">
        <v>0</v>
      </c>
      <c r="H5178" s="136"/>
    </row>
    <row r="5179" spans="1:8" x14ac:dyDescent="0.25">
      <c r="A5179" s="133" t="s">
        <v>8168</v>
      </c>
      <c r="B5179" s="134">
        <v>104567</v>
      </c>
      <c r="C5179" s="126" t="s">
        <v>8192</v>
      </c>
      <c r="D5179" s="134" t="s">
        <v>33</v>
      </c>
      <c r="E5179" s="135">
        <v>0</v>
      </c>
      <c r="F5179" s="136"/>
      <c r="G5179" s="135">
        <v>0</v>
      </c>
      <c r="H5179" s="136"/>
    </row>
    <row r="5180" spans="1:8" x14ac:dyDescent="0.25">
      <c r="A5180" s="133" t="s">
        <v>8168</v>
      </c>
      <c r="B5180" s="134">
        <v>104569</v>
      </c>
      <c r="C5180" s="126" t="s">
        <v>8193</v>
      </c>
      <c r="D5180" s="134" t="s">
        <v>33</v>
      </c>
      <c r="E5180" s="135">
        <v>0</v>
      </c>
      <c r="F5180" s="136"/>
      <c r="G5180" s="135">
        <v>0</v>
      </c>
      <c r="H5180" s="136"/>
    </row>
    <row r="5181" spans="1:8" x14ac:dyDescent="0.25">
      <c r="A5181" s="133" t="s">
        <v>8168</v>
      </c>
      <c r="B5181" s="134">
        <v>96843</v>
      </c>
      <c r="C5181" s="126" t="s">
        <v>5103</v>
      </c>
      <c r="D5181" s="134" t="s">
        <v>33</v>
      </c>
      <c r="E5181" s="135">
        <v>27.81</v>
      </c>
      <c r="F5181" s="136">
        <v>0.53469999999999995</v>
      </c>
      <c r="G5181" s="135">
        <v>34.99</v>
      </c>
      <c r="H5181" s="136">
        <v>0</v>
      </c>
    </row>
    <row r="5182" spans="1:8" x14ac:dyDescent="0.25">
      <c r="A5182" s="133" t="s">
        <v>8168</v>
      </c>
      <c r="B5182" s="134">
        <v>96847</v>
      </c>
      <c r="C5182" s="126" t="s">
        <v>5107</v>
      </c>
      <c r="D5182" s="134" t="s">
        <v>33</v>
      </c>
      <c r="E5182" s="135">
        <v>35.340000000000003</v>
      </c>
      <c r="F5182" s="136">
        <v>0.5645</v>
      </c>
      <c r="G5182" s="135">
        <v>43.88</v>
      </c>
      <c r="H5182" s="136">
        <v>0</v>
      </c>
    </row>
    <row r="5183" spans="1:8" x14ac:dyDescent="0.25">
      <c r="A5183" s="133" t="s">
        <v>8168</v>
      </c>
      <c r="B5183" s="134">
        <v>96844</v>
      </c>
      <c r="C5183" s="126" t="s">
        <v>5104</v>
      </c>
      <c r="D5183" s="134" t="s">
        <v>33</v>
      </c>
      <c r="E5183" s="135">
        <v>32.119999999999997</v>
      </c>
      <c r="F5183" s="136">
        <v>0.55320000000000003</v>
      </c>
      <c r="G5183" s="135">
        <v>40.07</v>
      </c>
      <c r="H5183" s="136">
        <v>0</v>
      </c>
    </row>
    <row r="5184" spans="1:8" x14ac:dyDescent="0.25">
      <c r="A5184" s="133" t="s">
        <v>8168</v>
      </c>
      <c r="B5184" s="134">
        <v>96839</v>
      </c>
      <c r="C5184" s="126" t="s">
        <v>5099</v>
      </c>
      <c r="D5184" s="134" t="s">
        <v>33</v>
      </c>
      <c r="E5184" s="135">
        <v>24.77</v>
      </c>
      <c r="F5184" s="136">
        <v>0.51149999999999995</v>
      </c>
      <c r="G5184" s="135">
        <v>31.49</v>
      </c>
      <c r="H5184" s="136">
        <v>0</v>
      </c>
    </row>
    <row r="5185" spans="1:8" x14ac:dyDescent="0.25">
      <c r="A5185" s="133" t="s">
        <v>8168</v>
      </c>
      <c r="B5185" s="134">
        <v>104574</v>
      </c>
      <c r="C5185" s="126" t="s">
        <v>8194</v>
      </c>
      <c r="D5185" s="134" t="s">
        <v>33</v>
      </c>
      <c r="E5185" s="135">
        <v>0</v>
      </c>
      <c r="F5185" s="136"/>
      <c r="G5185" s="135">
        <v>0</v>
      </c>
      <c r="H5185" s="136"/>
    </row>
    <row r="5186" spans="1:8" x14ac:dyDescent="0.25">
      <c r="A5186" s="133" t="s">
        <v>8168</v>
      </c>
      <c r="B5186" s="134">
        <v>104575</v>
      </c>
      <c r="C5186" s="126" t="s">
        <v>8195</v>
      </c>
      <c r="D5186" s="134" t="s">
        <v>33</v>
      </c>
      <c r="E5186" s="135">
        <v>0</v>
      </c>
      <c r="F5186" s="136"/>
      <c r="G5186" s="135">
        <v>0</v>
      </c>
      <c r="H5186" s="136"/>
    </row>
    <row r="5187" spans="1:8" x14ac:dyDescent="0.25">
      <c r="A5187" s="133" t="s">
        <v>8168</v>
      </c>
      <c r="B5187" s="134">
        <v>104573</v>
      </c>
      <c r="C5187" s="126" t="s">
        <v>8196</v>
      </c>
      <c r="D5187" s="134" t="s">
        <v>33</v>
      </c>
      <c r="E5187" s="135">
        <v>0</v>
      </c>
      <c r="F5187" s="136"/>
      <c r="G5187" s="135">
        <v>0</v>
      </c>
      <c r="H5187" s="136"/>
    </row>
    <row r="5188" spans="1:8" x14ac:dyDescent="0.25">
      <c r="A5188" s="133" t="s">
        <v>8168</v>
      </c>
      <c r="B5188" s="134">
        <v>96805</v>
      </c>
      <c r="C5188" s="126" t="s">
        <v>5068</v>
      </c>
      <c r="D5188" s="134" t="s">
        <v>33</v>
      </c>
      <c r="E5188" s="135">
        <v>219.06</v>
      </c>
      <c r="F5188" s="136">
        <v>0.88929999999999998</v>
      </c>
      <c r="G5188" s="135">
        <v>232.58</v>
      </c>
      <c r="H5188" s="136">
        <v>0</v>
      </c>
    </row>
    <row r="5189" spans="1:8" x14ac:dyDescent="0.25">
      <c r="A5189" s="133" t="s">
        <v>8168</v>
      </c>
      <c r="B5189" s="134">
        <v>96802</v>
      </c>
      <c r="C5189" s="126" t="s">
        <v>5065</v>
      </c>
      <c r="D5189" s="134" t="s">
        <v>33</v>
      </c>
      <c r="E5189" s="135">
        <v>429.11</v>
      </c>
      <c r="F5189" s="136">
        <v>0.95779999999999998</v>
      </c>
      <c r="G5189" s="135">
        <v>439.2</v>
      </c>
      <c r="H5189" s="136">
        <v>0</v>
      </c>
    </row>
    <row r="5190" spans="1:8" x14ac:dyDescent="0.25">
      <c r="A5190" s="133" t="s">
        <v>8168</v>
      </c>
      <c r="B5190" s="134">
        <v>96806</v>
      </c>
      <c r="C5190" s="126" t="s">
        <v>5069</v>
      </c>
      <c r="D5190" s="134" t="s">
        <v>33</v>
      </c>
      <c r="E5190" s="135">
        <v>82.16</v>
      </c>
      <c r="F5190" s="136">
        <v>0.74270000000000003</v>
      </c>
      <c r="G5190" s="135">
        <v>93.94</v>
      </c>
      <c r="H5190" s="136">
        <v>0</v>
      </c>
    </row>
    <row r="5191" spans="1:8" x14ac:dyDescent="0.25">
      <c r="A5191" s="133" t="s">
        <v>8168</v>
      </c>
      <c r="B5191" s="134">
        <v>96803</v>
      </c>
      <c r="C5191" s="126" t="s">
        <v>5066</v>
      </c>
      <c r="D5191" s="134" t="s">
        <v>33</v>
      </c>
      <c r="E5191" s="135">
        <v>76.010000000000005</v>
      </c>
      <c r="F5191" s="136">
        <v>0.80279999999999996</v>
      </c>
      <c r="G5191" s="135">
        <v>84.37</v>
      </c>
      <c r="H5191" s="136">
        <v>0</v>
      </c>
    </row>
    <row r="5192" spans="1:8" x14ac:dyDescent="0.25">
      <c r="A5192" s="133" t="s">
        <v>8168</v>
      </c>
      <c r="B5192" s="134">
        <v>96807</v>
      </c>
      <c r="C5192" s="126" t="s">
        <v>5070</v>
      </c>
      <c r="D5192" s="134" t="s">
        <v>33</v>
      </c>
      <c r="E5192" s="135">
        <v>130.52000000000001</v>
      </c>
      <c r="F5192" s="136">
        <v>0.68120000000000003</v>
      </c>
      <c r="G5192" s="135">
        <v>153.71</v>
      </c>
      <c r="H5192" s="136">
        <v>0</v>
      </c>
    </row>
    <row r="5193" spans="1:8" x14ac:dyDescent="0.25">
      <c r="A5193" s="133" t="s">
        <v>8168</v>
      </c>
      <c r="B5193" s="134">
        <v>96804</v>
      </c>
      <c r="C5193" s="126" t="s">
        <v>5067</v>
      </c>
      <c r="D5193" s="134" t="s">
        <v>33</v>
      </c>
      <c r="E5193" s="135">
        <v>120.34</v>
      </c>
      <c r="F5193" s="136">
        <v>0.70520000000000005</v>
      </c>
      <c r="G5193" s="135">
        <v>140.1</v>
      </c>
      <c r="H5193" s="136">
        <v>0</v>
      </c>
    </row>
    <row r="5194" spans="1:8" x14ac:dyDescent="0.25">
      <c r="A5194" s="133" t="s">
        <v>8168</v>
      </c>
      <c r="B5194" s="134">
        <v>96829</v>
      </c>
      <c r="C5194" s="126" t="s">
        <v>5091</v>
      </c>
      <c r="D5194" s="134" t="s">
        <v>33</v>
      </c>
      <c r="E5194" s="135">
        <v>18.170000000000002</v>
      </c>
      <c r="F5194" s="136">
        <v>0.74790000000000001</v>
      </c>
      <c r="G5194" s="135">
        <v>20.73</v>
      </c>
      <c r="H5194" s="136">
        <v>0</v>
      </c>
    </row>
    <row r="5195" spans="1:8" x14ac:dyDescent="0.25">
      <c r="A5195" s="133" t="s">
        <v>8168</v>
      </c>
      <c r="B5195" s="134">
        <v>96833</v>
      </c>
      <c r="C5195" s="126" t="s">
        <v>5094</v>
      </c>
      <c r="D5195" s="134" t="s">
        <v>33</v>
      </c>
      <c r="E5195" s="135">
        <v>23.32</v>
      </c>
      <c r="F5195" s="136">
        <v>0.78259999999999996</v>
      </c>
      <c r="G5195" s="135">
        <v>26.14</v>
      </c>
      <c r="H5195" s="136">
        <v>0</v>
      </c>
    </row>
    <row r="5196" spans="1:8" x14ac:dyDescent="0.25">
      <c r="A5196" s="133" t="s">
        <v>8168</v>
      </c>
      <c r="B5196" s="134">
        <v>96836</v>
      </c>
      <c r="C5196" s="126" t="s">
        <v>5096</v>
      </c>
      <c r="D5196" s="134" t="s">
        <v>33</v>
      </c>
      <c r="E5196" s="135">
        <v>33.47</v>
      </c>
      <c r="F5196" s="136">
        <v>0.80220000000000002</v>
      </c>
      <c r="G5196" s="135">
        <v>37.17</v>
      </c>
      <c r="H5196" s="136">
        <v>0</v>
      </c>
    </row>
    <row r="5197" spans="1:8" x14ac:dyDescent="0.25">
      <c r="A5197" s="133" t="s">
        <v>8168</v>
      </c>
      <c r="B5197" s="134">
        <v>104576</v>
      </c>
      <c r="C5197" s="126" t="s">
        <v>5283</v>
      </c>
      <c r="D5197" s="134" t="s">
        <v>33</v>
      </c>
      <c r="E5197" s="135">
        <v>15.42</v>
      </c>
      <c r="F5197" s="136">
        <v>0.5746</v>
      </c>
      <c r="G5197" s="135">
        <v>19.09</v>
      </c>
      <c r="H5197" s="136">
        <v>0</v>
      </c>
    </row>
    <row r="5198" spans="1:8" x14ac:dyDescent="0.25">
      <c r="A5198" s="133" t="s">
        <v>8168</v>
      </c>
      <c r="B5198" s="134">
        <v>104577</v>
      </c>
      <c r="C5198" s="126" t="s">
        <v>5284</v>
      </c>
      <c r="D5198" s="134" t="s">
        <v>33</v>
      </c>
      <c r="E5198" s="135">
        <v>21.03</v>
      </c>
      <c r="F5198" s="136">
        <v>0.65480000000000005</v>
      </c>
      <c r="G5198" s="135">
        <v>25.08</v>
      </c>
      <c r="H5198" s="136">
        <v>0</v>
      </c>
    </row>
    <row r="5199" spans="1:8" x14ac:dyDescent="0.25">
      <c r="A5199" s="133" t="s">
        <v>8168</v>
      </c>
      <c r="B5199" s="134">
        <v>104578</v>
      </c>
      <c r="C5199" s="126" t="s">
        <v>5285</v>
      </c>
      <c r="D5199" s="134" t="s">
        <v>33</v>
      </c>
      <c r="E5199" s="135">
        <v>22.54</v>
      </c>
      <c r="F5199" s="136">
        <v>0.65310000000000001</v>
      </c>
      <c r="G5199" s="135">
        <v>26.9</v>
      </c>
      <c r="H5199" s="136">
        <v>0</v>
      </c>
    </row>
    <row r="5200" spans="1:8" x14ac:dyDescent="0.25">
      <c r="A5200" s="133" t="s">
        <v>8168</v>
      </c>
      <c r="B5200" s="134">
        <v>104580</v>
      </c>
      <c r="C5200" s="126" t="s">
        <v>8197</v>
      </c>
      <c r="D5200" s="134" t="s">
        <v>33</v>
      </c>
      <c r="E5200" s="135">
        <v>19.72</v>
      </c>
      <c r="F5200" s="136">
        <v>0.68910000000000005</v>
      </c>
      <c r="G5200" s="135">
        <v>23.15</v>
      </c>
      <c r="H5200" s="136">
        <v>0</v>
      </c>
    </row>
    <row r="5201" spans="1:8" x14ac:dyDescent="0.25">
      <c r="A5201" s="133" t="s">
        <v>8168</v>
      </c>
      <c r="B5201" s="134">
        <v>104579</v>
      </c>
      <c r="C5201" s="126" t="s">
        <v>5286</v>
      </c>
      <c r="D5201" s="134" t="s">
        <v>33</v>
      </c>
      <c r="E5201" s="135">
        <v>29.72</v>
      </c>
      <c r="F5201" s="136">
        <v>0.68100000000000005</v>
      </c>
      <c r="G5201" s="135">
        <v>35.01</v>
      </c>
      <c r="H5201" s="136">
        <v>0</v>
      </c>
    </row>
    <row r="5202" spans="1:8" x14ac:dyDescent="0.25">
      <c r="A5202" s="133" t="s">
        <v>8168</v>
      </c>
      <c r="B5202" s="134">
        <v>96823</v>
      </c>
      <c r="C5202" s="126" t="s">
        <v>5086</v>
      </c>
      <c r="D5202" s="134" t="s">
        <v>33</v>
      </c>
      <c r="E5202" s="135">
        <v>10.93</v>
      </c>
      <c r="F5202" s="136">
        <v>0.61670000000000003</v>
      </c>
      <c r="G5202" s="135">
        <v>13.26</v>
      </c>
      <c r="H5202" s="136">
        <v>0</v>
      </c>
    </row>
    <row r="5203" spans="1:8" x14ac:dyDescent="0.25">
      <c r="A5203" s="133" t="s">
        <v>8168</v>
      </c>
      <c r="B5203" s="134">
        <v>96826</v>
      </c>
      <c r="C5203" s="126" t="s">
        <v>5088</v>
      </c>
      <c r="D5203" s="134" t="s">
        <v>33</v>
      </c>
      <c r="E5203" s="135">
        <v>12.64</v>
      </c>
      <c r="F5203" s="136">
        <v>0.60760000000000003</v>
      </c>
      <c r="G5203" s="135">
        <v>15.42</v>
      </c>
      <c r="H5203" s="136">
        <v>0</v>
      </c>
    </row>
    <row r="5204" spans="1:8" x14ac:dyDescent="0.25">
      <c r="A5204" s="133" t="s">
        <v>8168</v>
      </c>
      <c r="B5204" s="134">
        <v>96830</v>
      </c>
      <c r="C5204" s="126" t="s">
        <v>5092</v>
      </c>
      <c r="D5204" s="134" t="s">
        <v>33</v>
      </c>
      <c r="E5204" s="135">
        <v>20.27</v>
      </c>
      <c r="F5204" s="136">
        <v>0.70740000000000003</v>
      </c>
      <c r="G5204" s="135">
        <v>23.59</v>
      </c>
      <c r="H5204" s="136">
        <v>0</v>
      </c>
    </row>
    <row r="5205" spans="1:8" x14ac:dyDescent="0.25">
      <c r="A5205" s="133" t="s">
        <v>8168</v>
      </c>
      <c r="B5205" s="134">
        <v>96834</v>
      </c>
      <c r="C5205" s="126" t="s">
        <v>5095</v>
      </c>
      <c r="D5205" s="134" t="s">
        <v>33</v>
      </c>
      <c r="E5205" s="135">
        <v>27.61</v>
      </c>
      <c r="F5205" s="136">
        <v>0.73560000000000003</v>
      </c>
      <c r="G5205" s="135">
        <v>31.68</v>
      </c>
      <c r="H5205" s="136">
        <v>0</v>
      </c>
    </row>
    <row r="5206" spans="1:8" x14ac:dyDescent="0.25">
      <c r="A5206" s="133" t="s">
        <v>8168</v>
      </c>
      <c r="B5206" s="134">
        <v>104581</v>
      </c>
      <c r="C5206" s="126" t="s">
        <v>14310</v>
      </c>
      <c r="D5206" s="134" t="s">
        <v>33</v>
      </c>
      <c r="E5206" s="135">
        <v>14.09</v>
      </c>
      <c r="F5206" s="136">
        <v>0.57350000000000001</v>
      </c>
      <c r="G5206" s="135">
        <v>17.440000000000001</v>
      </c>
      <c r="H5206" s="136">
        <v>0</v>
      </c>
    </row>
    <row r="5207" spans="1:8" x14ac:dyDescent="0.25">
      <c r="A5207" s="133" t="s">
        <v>8168</v>
      </c>
      <c r="B5207" s="134">
        <v>104582</v>
      </c>
      <c r="C5207" s="126" t="s">
        <v>14311</v>
      </c>
      <c r="D5207" s="134" t="s">
        <v>33</v>
      </c>
      <c r="E5207" s="135">
        <v>18.07</v>
      </c>
      <c r="F5207" s="136">
        <v>0.60599999999999998</v>
      </c>
      <c r="G5207" s="135">
        <v>22.04</v>
      </c>
      <c r="H5207" s="136">
        <v>0</v>
      </c>
    </row>
    <row r="5208" spans="1:8" x14ac:dyDescent="0.25">
      <c r="A5208" s="133" t="s">
        <v>8168</v>
      </c>
      <c r="B5208" s="134">
        <v>104583</v>
      </c>
      <c r="C5208" s="126" t="s">
        <v>14312</v>
      </c>
      <c r="D5208" s="134" t="s">
        <v>33</v>
      </c>
      <c r="E5208" s="135">
        <v>29.54</v>
      </c>
      <c r="F5208" s="136">
        <v>0.71189999999999998</v>
      </c>
      <c r="G5208" s="135">
        <v>34.29</v>
      </c>
      <c r="H5208" s="136">
        <v>0</v>
      </c>
    </row>
    <row r="5209" spans="1:8" x14ac:dyDescent="0.25">
      <c r="A5209" s="133" t="s">
        <v>8168</v>
      </c>
      <c r="B5209" s="134">
        <v>104584</v>
      </c>
      <c r="C5209" s="126" t="s">
        <v>14313</v>
      </c>
      <c r="D5209" s="134" t="s">
        <v>33</v>
      </c>
      <c r="E5209" s="135">
        <v>35.39</v>
      </c>
      <c r="F5209" s="136">
        <v>0.70420000000000005</v>
      </c>
      <c r="G5209" s="135">
        <v>41.22</v>
      </c>
      <c r="H5209" s="136">
        <v>0</v>
      </c>
    </row>
    <row r="5210" spans="1:8" x14ac:dyDescent="0.25">
      <c r="A5210" s="133" t="s">
        <v>8168</v>
      </c>
      <c r="B5210" s="134">
        <v>104585</v>
      </c>
      <c r="C5210" s="126" t="s">
        <v>8198</v>
      </c>
      <c r="D5210" s="134" t="s">
        <v>33</v>
      </c>
      <c r="E5210" s="135">
        <v>0</v>
      </c>
      <c r="F5210" s="136"/>
      <c r="G5210" s="135">
        <v>0</v>
      </c>
      <c r="H5210" s="136"/>
    </row>
    <row r="5211" spans="1:8" x14ac:dyDescent="0.25">
      <c r="A5211" s="133" t="s">
        <v>8168</v>
      </c>
      <c r="B5211" s="134">
        <v>104587</v>
      </c>
      <c r="C5211" s="126" t="s">
        <v>8199</v>
      </c>
      <c r="D5211" s="134" t="s">
        <v>33</v>
      </c>
      <c r="E5211" s="135">
        <v>0</v>
      </c>
      <c r="F5211" s="136"/>
      <c r="G5211" s="135">
        <v>0</v>
      </c>
      <c r="H5211" s="136"/>
    </row>
    <row r="5212" spans="1:8" x14ac:dyDescent="0.25">
      <c r="A5212" s="133" t="s">
        <v>8168</v>
      </c>
      <c r="B5212" s="134">
        <v>104586</v>
      </c>
      <c r="C5212" s="126" t="s">
        <v>8200</v>
      </c>
      <c r="D5212" s="134" t="s">
        <v>33</v>
      </c>
      <c r="E5212" s="135">
        <v>0</v>
      </c>
      <c r="F5212" s="136"/>
      <c r="G5212" s="135">
        <v>0</v>
      </c>
      <c r="H5212" s="136"/>
    </row>
    <row r="5213" spans="1:8" x14ac:dyDescent="0.25">
      <c r="A5213" s="133" t="s">
        <v>8168</v>
      </c>
      <c r="B5213" s="134">
        <v>96798</v>
      </c>
      <c r="C5213" s="126" t="s">
        <v>5061</v>
      </c>
      <c r="D5213" s="134" t="s">
        <v>22</v>
      </c>
      <c r="E5213" s="135">
        <v>7.51</v>
      </c>
      <c r="F5213" s="136">
        <v>0.63649999999999995</v>
      </c>
      <c r="G5213" s="135">
        <v>9.0399999999999991</v>
      </c>
      <c r="H5213" s="136">
        <v>0</v>
      </c>
    </row>
    <row r="5214" spans="1:8" x14ac:dyDescent="0.25">
      <c r="A5214" s="133" t="s">
        <v>8168</v>
      </c>
      <c r="B5214" s="134">
        <v>96799</v>
      </c>
      <c r="C5214" s="126" t="s">
        <v>5062</v>
      </c>
      <c r="D5214" s="134" t="s">
        <v>22</v>
      </c>
      <c r="E5214" s="135">
        <v>9.64</v>
      </c>
      <c r="F5214" s="136">
        <v>0.6411</v>
      </c>
      <c r="G5214" s="135">
        <v>11.56</v>
      </c>
      <c r="H5214" s="136">
        <v>0</v>
      </c>
    </row>
    <row r="5215" spans="1:8" x14ac:dyDescent="0.25">
      <c r="A5215" s="133" t="s">
        <v>8168</v>
      </c>
      <c r="B5215" s="134">
        <v>96800</v>
      </c>
      <c r="C5215" s="126" t="s">
        <v>5063</v>
      </c>
      <c r="D5215" s="134" t="s">
        <v>22</v>
      </c>
      <c r="E5215" s="135">
        <v>13.14</v>
      </c>
      <c r="F5215" s="136">
        <v>0.66890000000000005</v>
      </c>
      <c r="G5215" s="135">
        <v>15.56</v>
      </c>
      <c r="H5215" s="136">
        <v>0</v>
      </c>
    </row>
    <row r="5216" spans="1:8" x14ac:dyDescent="0.25">
      <c r="A5216" s="133" t="s">
        <v>8168</v>
      </c>
      <c r="B5216" s="134">
        <v>96801</v>
      </c>
      <c r="C5216" s="126" t="s">
        <v>5064</v>
      </c>
      <c r="D5216" s="134" t="s">
        <v>22</v>
      </c>
      <c r="E5216" s="135">
        <v>19.97</v>
      </c>
      <c r="F5216" s="136">
        <v>0.71960000000000002</v>
      </c>
      <c r="G5216" s="135">
        <v>23.1</v>
      </c>
      <c r="H5216" s="136">
        <v>0</v>
      </c>
    </row>
    <row r="5217" spans="1:8" x14ac:dyDescent="0.25">
      <c r="A5217" s="133" t="s">
        <v>8168</v>
      </c>
      <c r="B5217" s="134">
        <v>104539</v>
      </c>
      <c r="C5217" s="126" t="s">
        <v>8201</v>
      </c>
      <c r="D5217" s="134" t="s">
        <v>33</v>
      </c>
      <c r="E5217" s="135">
        <v>0</v>
      </c>
      <c r="F5217" s="136"/>
      <c r="G5217" s="135">
        <v>0</v>
      </c>
      <c r="H5217" s="136"/>
    </row>
    <row r="5218" spans="1:8" x14ac:dyDescent="0.25">
      <c r="A5218" s="133" t="s">
        <v>8168</v>
      </c>
      <c r="B5218" s="134">
        <v>104541</v>
      </c>
      <c r="C5218" s="126" t="s">
        <v>8202</v>
      </c>
      <c r="D5218" s="134" t="s">
        <v>33</v>
      </c>
      <c r="E5218" s="135">
        <v>0</v>
      </c>
      <c r="F5218" s="136"/>
      <c r="G5218" s="135">
        <v>0</v>
      </c>
      <c r="H5218" s="136"/>
    </row>
    <row r="5219" spans="1:8" x14ac:dyDescent="0.25">
      <c r="A5219" s="133" t="s">
        <v>8168</v>
      </c>
      <c r="B5219" s="134">
        <v>104540</v>
      </c>
      <c r="C5219" s="126" t="s">
        <v>8203</v>
      </c>
      <c r="D5219" s="134" t="s">
        <v>33</v>
      </c>
      <c r="E5219" s="135">
        <v>0</v>
      </c>
      <c r="F5219" s="136"/>
      <c r="G5219" s="135">
        <v>0</v>
      </c>
      <c r="H5219" s="136"/>
    </row>
    <row r="5220" spans="1:8" x14ac:dyDescent="0.25">
      <c r="A5220" s="133" t="s">
        <v>8168</v>
      </c>
      <c r="B5220" s="134">
        <v>104543</v>
      </c>
      <c r="C5220" s="126" t="s">
        <v>8204</v>
      </c>
      <c r="D5220" s="134" t="s">
        <v>33</v>
      </c>
      <c r="E5220" s="135">
        <v>0</v>
      </c>
      <c r="F5220" s="136"/>
      <c r="G5220" s="135">
        <v>0</v>
      </c>
      <c r="H5220" s="136"/>
    </row>
    <row r="5221" spans="1:8" x14ac:dyDescent="0.25">
      <c r="A5221" s="133" t="s">
        <v>8168</v>
      </c>
      <c r="B5221" s="134">
        <v>104544</v>
      </c>
      <c r="C5221" s="126" t="s">
        <v>8205</v>
      </c>
      <c r="D5221" s="134" t="s">
        <v>33</v>
      </c>
      <c r="E5221" s="135">
        <v>0</v>
      </c>
      <c r="F5221" s="136"/>
      <c r="G5221" s="135">
        <v>0</v>
      </c>
      <c r="H5221" s="136"/>
    </row>
    <row r="5222" spans="1:8" x14ac:dyDescent="0.25">
      <c r="A5222" s="133" t="s">
        <v>8168</v>
      </c>
      <c r="B5222" s="134">
        <v>104545</v>
      </c>
      <c r="C5222" s="126" t="s">
        <v>8206</v>
      </c>
      <c r="D5222" s="134" t="s">
        <v>33</v>
      </c>
      <c r="E5222" s="135">
        <v>0</v>
      </c>
      <c r="F5222" s="136"/>
      <c r="G5222" s="135">
        <v>0</v>
      </c>
      <c r="H5222" s="136"/>
    </row>
    <row r="5223" spans="1:8" x14ac:dyDescent="0.25">
      <c r="A5223" s="133" t="s">
        <v>8168</v>
      </c>
      <c r="B5223" s="134">
        <v>104542</v>
      </c>
      <c r="C5223" s="126" t="s">
        <v>8207</v>
      </c>
      <c r="D5223" s="134" t="s">
        <v>33</v>
      </c>
      <c r="E5223" s="135">
        <v>0</v>
      </c>
      <c r="F5223" s="136"/>
      <c r="G5223" s="135">
        <v>0</v>
      </c>
      <c r="H5223" s="136"/>
    </row>
    <row r="5224" spans="1:8" x14ac:dyDescent="0.25">
      <c r="A5224" s="133" t="s">
        <v>8168</v>
      </c>
      <c r="B5224" s="134">
        <v>104592</v>
      </c>
      <c r="C5224" s="126" t="s">
        <v>8208</v>
      </c>
      <c r="D5224" s="134" t="s">
        <v>33</v>
      </c>
      <c r="E5224" s="135">
        <v>0</v>
      </c>
      <c r="F5224" s="136"/>
      <c r="G5224" s="135">
        <v>0</v>
      </c>
      <c r="H5224" s="136"/>
    </row>
    <row r="5225" spans="1:8" x14ac:dyDescent="0.25">
      <c r="A5225" s="133" t="s">
        <v>8168</v>
      </c>
      <c r="B5225" s="134">
        <v>104548</v>
      </c>
      <c r="C5225" s="126" t="s">
        <v>8209</v>
      </c>
      <c r="D5225" s="134" t="s">
        <v>33</v>
      </c>
      <c r="E5225" s="135">
        <v>0</v>
      </c>
      <c r="F5225" s="136"/>
      <c r="G5225" s="135">
        <v>0</v>
      </c>
      <c r="H5225" s="136"/>
    </row>
    <row r="5226" spans="1:8" x14ac:dyDescent="0.25">
      <c r="A5226" s="133" t="s">
        <v>8168</v>
      </c>
      <c r="B5226" s="134">
        <v>104546</v>
      </c>
      <c r="C5226" s="126" t="s">
        <v>8210</v>
      </c>
      <c r="D5226" s="134" t="s">
        <v>33</v>
      </c>
      <c r="E5226" s="135">
        <v>0</v>
      </c>
      <c r="F5226" s="136"/>
      <c r="G5226" s="135">
        <v>0</v>
      </c>
      <c r="H5226" s="136"/>
    </row>
    <row r="5227" spans="1:8" x14ac:dyDescent="0.25">
      <c r="A5227" s="133" t="s">
        <v>8168</v>
      </c>
      <c r="B5227" s="134">
        <v>104549</v>
      </c>
      <c r="C5227" s="126" t="s">
        <v>8211</v>
      </c>
      <c r="D5227" s="134" t="s">
        <v>33</v>
      </c>
      <c r="E5227" s="135">
        <v>0</v>
      </c>
      <c r="F5227" s="136"/>
      <c r="G5227" s="135">
        <v>0</v>
      </c>
      <c r="H5227" s="136"/>
    </row>
    <row r="5228" spans="1:8" x14ac:dyDescent="0.25">
      <c r="A5228" s="133" t="s">
        <v>8168</v>
      </c>
      <c r="B5228" s="134">
        <v>104550</v>
      </c>
      <c r="C5228" s="126" t="s">
        <v>8212</v>
      </c>
      <c r="D5228" s="134" t="s">
        <v>33</v>
      </c>
      <c r="E5228" s="135">
        <v>0</v>
      </c>
      <c r="F5228" s="136"/>
      <c r="G5228" s="135">
        <v>0</v>
      </c>
      <c r="H5228" s="136"/>
    </row>
    <row r="5229" spans="1:8" x14ac:dyDescent="0.25">
      <c r="A5229" s="133" t="s">
        <v>8168</v>
      </c>
      <c r="B5229" s="134">
        <v>104552</v>
      </c>
      <c r="C5229" s="126" t="s">
        <v>8213</v>
      </c>
      <c r="D5229" s="134" t="s">
        <v>33</v>
      </c>
      <c r="E5229" s="135">
        <v>0</v>
      </c>
      <c r="F5229" s="136"/>
      <c r="G5229" s="135">
        <v>0</v>
      </c>
      <c r="H5229" s="136"/>
    </row>
    <row r="5230" spans="1:8" x14ac:dyDescent="0.25">
      <c r="A5230" s="133" t="s">
        <v>8168</v>
      </c>
      <c r="B5230" s="134">
        <v>104551</v>
      </c>
      <c r="C5230" s="126" t="s">
        <v>8214</v>
      </c>
      <c r="D5230" s="134" t="s">
        <v>33</v>
      </c>
      <c r="E5230" s="135">
        <v>0</v>
      </c>
      <c r="F5230" s="136"/>
      <c r="G5230" s="135">
        <v>0</v>
      </c>
      <c r="H5230" s="136"/>
    </row>
    <row r="5231" spans="1:8" x14ac:dyDescent="0.25">
      <c r="A5231" s="133" t="s">
        <v>8168</v>
      </c>
      <c r="B5231" s="134">
        <v>104553</v>
      </c>
      <c r="C5231" s="126" t="s">
        <v>8215</v>
      </c>
      <c r="D5231" s="134" t="s">
        <v>33</v>
      </c>
      <c r="E5231" s="135">
        <v>0</v>
      </c>
      <c r="F5231" s="136"/>
      <c r="G5231" s="135">
        <v>0</v>
      </c>
      <c r="H5231" s="136"/>
    </row>
    <row r="5232" spans="1:8" x14ac:dyDescent="0.25">
      <c r="A5232" s="133" t="s">
        <v>8168</v>
      </c>
      <c r="B5232" s="134">
        <v>104554</v>
      </c>
      <c r="C5232" s="126" t="s">
        <v>8216</v>
      </c>
      <c r="D5232" s="134" t="s">
        <v>33</v>
      </c>
      <c r="E5232" s="135">
        <v>0</v>
      </c>
      <c r="F5232" s="136"/>
      <c r="G5232" s="135">
        <v>0</v>
      </c>
      <c r="H5232" s="136"/>
    </row>
    <row r="5233" spans="1:8" x14ac:dyDescent="0.25">
      <c r="A5233" s="133" t="s">
        <v>8168</v>
      </c>
      <c r="B5233" s="134">
        <v>104555</v>
      </c>
      <c r="C5233" s="126" t="s">
        <v>8217</v>
      </c>
      <c r="D5233" s="134" t="s">
        <v>33</v>
      </c>
      <c r="E5233" s="135">
        <v>0</v>
      </c>
      <c r="F5233" s="136"/>
      <c r="G5233" s="135">
        <v>0</v>
      </c>
      <c r="H5233" s="136"/>
    </row>
    <row r="5234" spans="1:8" x14ac:dyDescent="0.25">
      <c r="A5234" s="133" t="s">
        <v>8168</v>
      </c>
      <c r="B5234" s="134">
        <v>104556</v>
      </c>
      <c r="C5234" s="126" t="s">
        <v>8218</v>
      </c>
      <c r="D5234" s="134" t="s">
        <v>33</v>
      </c>
      <c r="E5234" s="135">
        <v>0</v>
      </c>
      <c r="F5234" s="136"/>
      <c r="G5234" s="135">
        <v>0</v>
      </c>
      <c r="H5234" s="136"/>
    </row>
    <row r="5235" spans="1:8" x14ac:dyDescent="0.25">
      <c r="A5235" s="133" t="s">
        <v>8168</v>
      </c>
      <c r="B5235" s="134">
        <v>104558</v>
      </c>
      <c r="C5235" s="126" t="s">
        <v>8219</v>
      </c>
      <c r="D5235" s="134" t="s">
        <v>33</v>
      </c>
      <c r="E5235" s="135">
        <v>0</v>
      </c>
      <c r="F5235" s="136"/>
      <c r="G5235" s="135">
        <v>0</v>
      </c>
      <c r="H5235" s="136"/>
    </row>
    <row r="5236" spans="1:8" x14ac:dyDescent="0.25">
      <c r="A5236" s="133" t="s">
        <v>8168</v>
      </c>
      <c r="B5236" s="134">
        <v>104559</v>
      </c>
      <c r="C5236" s="126" t="s">
        <v>8220</v>
      </c>
      <c r="D5236" s="134" t="s">
        <v>33</v>
      </c>
      <c r="E5236" s="135">
        <v>0</v>
      </c>
      <c r="F5236" s="136"/>
      <c r="G5236" s="135">
        <v>0</v>
      </c>
      <c r="H5236" s="136"/>
    </row>
    <row r="5237" spans="1:8" x14ac:dyDescent="0.25">
      <c r="A5237" s="133" t="s">
        <v>8168</v>
      </c>
      <c r="B5237" s="134">
        <v>104560</v>
      </c>
      <c r="C5237" s="126" t="s">
        <v>8221</v>
      </c>
      <c r="D5237" s="134" t="s">
        <v>33</v>
      </c>
      <c r="E5237" s="135">
        <v>0</v>
      </c>
      <c r="F5237" s="136"/>
      <c r="G5237" s="135">
        <v>0</v>
      </c>
      <c r="H5237" s="136"/>
    </row>
    <row r="5238" spans="1:8" x14ac:dyDescent="0.25">
      <c r="A5238" s="133" t="s">
        <v>8168</v>
      </c>
      <c r="B5238" s="134">
        <v>104557</v>
      </c>
      <c r="C5238" s="126" t="s">
        <v>8222</v>
      </c>
      <c r="D5238" s="134" t="s">
        <v>33</v>
      </c>
      <c r="E5238" s="135">
        <v>0</v>
      </c>
      <c r="F5238" s="136"/>
      <c r="G5238" s="135">
        <v>0</v>
      </c>
      <c r="H5238" s="136"/>
    </row>
    <row r="5239" spans="1:8" x14ac:dyDescent="0.25">
      <c r="A5239" s="133" t="s">
        <v>8168</v>
      </c>
      <c r="B5239" s="134">
        <v>104561</v>
      </c>
      <c r="C5239" s="126" t="s">
        <v>8223</v>
      </c>
      <c r="D5239" s="134" t="s">
        <v>33</v>
      </c>
      <c r="E5239" s="135">
        <v>0</v>
      </c>
      <c r="F5239" s="136"/>
      <c r="G5239" s="135">
        <v>0</v>
      </c>
      <c r="H5239" s="136"/>
    </row>
    <row r="5240" spans="1:8" x14ac:dyDescent="0.25">
      <c r="A5240" s="133" t="s">
        <v>8168</v>
      </c>
      <c r="B5240" s="134">
        <v>104562</v>
      </c>
      <c r="C5240" s="126" t="s">
        <v>8224</v>
      </c>
      <c r="D5240" s="134" t="s">
        <v>33</v>
      </c>
      <c r="E5240" s="135">
        <v>0</v>
      </c>
      <c r="F5240" s="136"/>
      <c r="G5240" s="135">
        <v>0</v>
      </c>
      <c r="H5240" s="136"/>
    </row>
    <row r="5241" spans="1:8" x14ac:dyDescent="0.25">
      <c r="A5241" s="133" t="s">
        <v>8168</v>
      </c>
      <c r="B5241" s="134">
        <v>96860</v>
      </c>
      <c r="C5241" s="126" t="s">
        <v>5116</v>
      </c>
      <c r="D5241" s="134" t="s">
        <v>33</v>
      </c>
      <c r="E5241" s="135">
        <v>28.79</v>
      </c>
      <c r="F5241" s="136">
        <v>0.58250000000000002</v>
      </c>
      <c r="G5241" s="135">
        <v>35.5</v>
      </c>
      <c r="H5241" s="136">
        <v>0</v>
      </c>
    </row>
    <row r="5242" spans="1:8" x14ac:dyDescent="0.25">
      <c r="A5242" s="133" t="s">
        <v>8168</v>
      </c>
      <c r="B5242" s="134">
        <v>96862</v>
      </c>
      <c r="C5242" s="126" t="s">
        <v>5117</v>
      </c>
      <c r="D5242" s="134" t="s">
        <v>33</v>
      </c>
      <c r="E5242" s="135">
        <v>35.49</v>
      </c>
      <c r="F5242" s="136">
        <v>0.59850000000000003</v>
      </c>
      <c r="G5242" s="135">
        <v>43.43</v>
      </c>
      <c r="H5242" s="136">
        <v>0</v>
      </c>
    </row>
    <row r="5243" spans="1:8" x14ac:dyDescent="0.25">
      <c r="A5243" s="133" t="s">
        <v>8168</v>
      </c>
      <c r="B5243" s="134">
        <v>96864</v>
      </c>
      <c r="C5243" s="126" t="s">
        <v>5119</v>
      </c>
      <c r="D5243" s="134" t="s">
        <v>33</v>
      </c>
      <c r="E5243" s="135">
        <v>50.69</v>
      </c>
      <c r="F5243" s="136">
        <v>0.66400000000000003</v>
      </c>
      <c r="G5243" s="135">
        <v>60.19</v>
      </c>
      <c r="H5243" s="136">
        <v>0</v>
      </c>
    </row>
    <row r="5244" spans="1:8" x14ac:dyDescent="0.25">
      <c r="A5244" s="133" t="s">
        <v>8168</v>
      </c>
      <c r="B5244" s="134">
        <v>96866</v>
      </c>
      <c r="C5244" s="126" t="s">
        <v>5121</v>
      </c>
      <c r="D5244" s="134" t="s">
        <v>33</v>
      </c>
      <c r="E5244" s="135">
        <v>66.17</v>
      </c>
      <c r="F5244" s="136">
        <v>0.6835</v>
      </c>
      <c r="G5244" s="135">
        <v>77.84</v>
      </c>
      <c r="H5244" s="136">
        <v>0</v>
      </c>
    </row>
    <row r="5245" spans="1:8" x14ac:dyDescent="0.25">
      <c r="A5245" s="133" t="s">
        <v>8168</v>
      </c>
      <c r="B5245" s="134">
        <v>96868</v>
      </c>
      <c r="C5245" s="126" t="s">
        <v>5122</v>
      </c>
      <c r="D5245" s="134" t="s">
        <v>33</v>
      </c>
      <c r="E5245" s="135">
        <v>18.71</v>
      </c>
      <c r="F5245" s="136">
        <v>0.55159999999999998</v>
      </c>
      <c r="G5245" s="135">
        <v>23.39</v>
      </c>
      <c r="H5245" s="136">
        <v>0</v>
      </c>
    </row>
    <row r="5246" spans="1:8" x14ac:dyDescent="0.25">
      <c r="A5246" s="133" t="s">
        <v>8168</v>
      </c>
      <c r="B5246" s="134">
        <v>96869</v>
      </c>
      <c r="C5246" s="126" t="s">
        <v>5123</v>
      </c>
      <c r="D5246" s="134" t="s">
        <v>33</v>
      </c>
      <c r="E5246" s="135">
        <v>29.18</v>
      </c>
      <c r="F5246" s="136">
        <v>0.65939999999999999</v>
      </c>
      <c r="G5246" s="135">
        <v>34.74</v>
      </c>
      <c r="H5246" s="136">
        <v>0</v>
      </c>
    </row>
    <row r="5247" spans="1:8" x14ac:dyDescent="0.25">
      <c r="A5247" s="133" t="s">
        <v>8168</v>
      </c>
      <c r="B5247" s="134">
        <v>96870</v>
      </c>
      <c r="C5247" s="126" t="s">
        <v>5124</v>
      </c>
      <c r="D5247" s="134" t="s">
        <v>33</v>
      </c>
      <c r="E5247" s="135">
        <v>44.37</v>
      </c>
      <c r="F5247" s="136">
        <v>0.73229999999999995</v>
      </c>
      <c r="G5247" s="135">
        <v>51</v>
      </c>
      <c r="H5247" s="136">
        <v>0</v>
      </c>
    </row>
    <row r="5248" spans="1:8" x14ac:dyDescent="0.25">
      <c r="A5248" s="133" t="s">
        <v>8168</v>
      </c>
      <c r="B5248" s="134">
        <v>96871</v>
      </c>
      <c r="C5248" s="126" t="s">
        <v>5125</v>
      </c>
      <c r="D5248" s="134" t="s">
        <v>33</v>
      </c>
      <c r="E5248" s="135">
        <v>50.55</v>
      </c>
      <c r="F5248" s="136">
        <v>0.71079999999999999</v>
      </c>
      <c r="G5248" s="135">
        <v>58.69</v>
      </c>
      <c r="H5248" s="136">
        <v>0</v>
      </c>
    </row>
    <row r="5249" spans="1:8" x14ac:dyDescent="0.25">
      <c r="A5249" s="133" t="s">
        <v>8168</v>
      </c>
      <c r="B5249" s="134">
        <v>96861</v>
      </c>
      <c r="C5249" s="126" t="s">
        <v>6336</v>
      </c>
      <c r="D5249" s="134" t="s">
        <v>33</v>
      </c>
      <c r="E5249" s="135">
        <v>36.47</v>
      </c>
      <c r="F5249" s="136">
        <v>0.59499999999999997</v>
      </c>
      <c r="G5249" s="135">
        <v>44.67</v>
      </c>
      <c r="H5249" s="136">
        <v>0</v>
      </c>
    </row>
    <row r="5250" spans="1:8" x14ac:dyDescent="0.25">
      <c r="A5250" s="133" t="s">
        <v>8168</v>
      </c>
      <c r="B5250" s="134">
        <v>96863</v>
      </c>
      <c r="C5250" s="126" t="s">
        <v>5118</v>
      </c>
      <c r="D5250" s="134" t="s">
        <v>33</v>
      </c>
      <c r="E5250" s="135">
        <v>37.17</v>
      </c>
      <c r="F5250" s="136">
        <v>0.56279999999999997</v>
      </c>
      <c r="G5250" s="135">
        <v>46.21</v>
      </c>
      <c r="H5250" s="136">
        <v>0</v>
      </c>
    </row>
    <row r="5251" spans="1:8" x14ac:dyDescent="0.25">
      <c r="A5251" s="133" t="s">
        <v>8168</v>
      </c>
      <c r="B5251" s="134">
        <v>96865</v>
      </c>
      <c r="C5251" s="126" t="s">
        <v>5120</v>
      </c>
      <c r="D5251" s="134" t="s">
        <v>33</v>
      </c>
      <c r="E5251" s="135">
        <v>43.83</v>
      </c>
      <c r="F5251" s="136">
        <v>0.55830000000000002</v>
      </c>
      <c r="G5251" s="135">
        <v>54.58</v>
      </c>
      <c r="H5251" s="136">
        <v>0</v>
      </c>
    </row>
    <row r="5252" spans="1:8" x14ac:dyDescent="0.25">
      <c r="A5252" s="133" t="s">
        <v>8168</v>
      </c>
      <c r="B5252" s="134">
        <v>96814</v>
      </c>
      <c r="C5252" s="126" t="s">
        <v>5077</v>
      </c>
      <c r="D5252" s="134" t="s">
        <v>33</v>
      </c>
      <c r="E5252" s="135">
        <v>15.42</v>
      </c>
      <c r="F5252" s="136">
        <v>0.5746</v>
      </c>
      <c r="G5252" s="135">
        <v>19.09</v>
      </c>
      <c r="H5252" s="136">
        <v>0</v>
      </c>
    </row>
    <row r="5253" spans="1:8" x14ac:dyDescent="0.25">
      <c r="A5253" s="133" t="s">
        <v>8168</v>
      </c>
      <c r="B5253" s="134">
        <v>96818</v>
      </c>
      <c r="C5253" s="126" t="s">
        <v>5081</v>
      </c>
      <c r="D5253" s="134" t="s">
        <v>33</v>
      </c>
      <c r="E5253" s="135">
        <v>21.03</v>
      </c>
      <c r="F5253" s="136">
        <v>0.65480000000000005</v>
      </c>
      <c r="G5253" s="135">
        <v>25.08</v>
      </c>
      <c r="H5253" s="136">
        <v>0</v>
      </c>
    </row>
    <row r="5254" spans="1:8" x14ac:dyDescent="0.25">
      <c r="A5254" s="133" t="s">
        <v>8168</v>
      </c>
      <c r="B5254" s="134">
        <v>96819</v>
      </c>
      <c r="C5254" s="126" t="s">
        <v>5082</v>
      </c>
      <c r="D5254" s="134" t="s">
        <v>33</v>
      </c>
      <c r="E5254" s="135">
        <v>22.54</v>
      </c>
      <c r="F5254" s="136">
        <v>0.65310000000000001</v>
      </c>
      <c r="G5254" s="135">
        <v>26.9</v>
      </c>
      <c r="H5254" s="136">
        <v>0</v>
      </c>
    </row>
    <row r="5255" spans="1:8" x14ac:dyDescent="0.25">
      <c r="A5255" s="133" t="s">
        <v>8168</v>
      </c>
      <c r="B5255" s="134">
        <v>96822</v>
      </c>
      <c r="C5255" s="126" t="s">
        <v>5085</v>
      </c>
      <c r="D5255" s="134" t="s">
        <v>33</v>
      </c>
      <c r="E5255" s="135">
        <v>29.72</v>
      </c>
      <c r="F5255" s="136">
        <v>0.68100000000000005</v>
      </c>
      <c r="G5255" s="135">
        <v>35.01</v>
      </c>
      <c r="H5255" s="136">
        <v>0</v>
      </c>
    </row>
    <row r="5256" spans="1:8" x14ac:dyDescent="0.25">
      <c r="A5256" s="133" t="s">
        <v>8168</v>
      </c>
      <c r="B5256" s="134">
        <v>96808</v>
      </c>
      <c r="C5256" s="126" t="s">
        <v>5071</v>
      </c>
      <c r="D5256" s="134" t="s">
        <v>33</v>
      </c>
      <c r="E5256" s="135">
        <v>16.149999999999999</v>
      </c>
      <c r="F5256" s="136">
        <v>0.50029999999999997</v>
      </c>
      <c r="G5256" s="135">
        <v>20.63</v>
      </c>
      <c r="H5256" s="136">
        <v>0</v>
      </c>
    </row>
    <row r="5257" spans="1:8" x14ac:dyDescent="0.25">
      <c r="A5257" s="133" t="s">
        <v>8168</v>
      </c>
      <c r="B5257" s="134">
        <v>96811</v>
      </c>
      <c r="C5257" s="126" t="s">
        <v>5074</v>
      </c>
      <c r="D5257" s="134" t="s">
        <v>33</v>
      </c>
      <c r="E5257" s="135">
        <v>20.52</v>
      </c>
      <c r="F5257" s="136">
        <v>0.53359999999999996</v>
      </c>
      <c r="G5257" s="135">
        <v>25.82</v>
      </c>
      <c r="H5257" s="136">
        <v>0</v>
      </c>
    </row>
    <row r="5258" spans="1:8" x14ac:dyDescent="0.25">
      <c r="A5258" s="133" t="s">
        <v>8168</v>
      </c>
      <c r="B5258" s="134">
        <v>96815</v>
      </c>
      <c r="C5258" s="126" t="s">
        <v>5078</v>
      </c>
      <c r="D5258" s="134" t="s">
        <v>33</v>
      </c>
      <c r="E5258" s="135">
        <v>32.49</v>
      </c>
      <c r="F5258" s="136">
        <v>0.64729999999999999</v>
      </c>
      <c r="G5258" s="135">
        <v>38.82</v>
      </c>
      <c r="H5258" s="136">
        <v>0</v>
      </c>
    </row>
    <row r="5259" spans="1:8" x14ac:dyDescent="0.25">
      <c r="A5259" s="133" t="s">
        <v>8168</v>
      </c>
      <c r="B5259" s="134">
        <v>96820</v>
      </c>
      <c r="C5259" s="126" t="s">
        <v>5083</v>
      </c>
      <c r="D5259" s="134" t="s">
        <v>33</v>
      </c>
      <c r="E5259" s="135">
        <v>39.01</v>
      </c>
      <c r="F5259" s="136">
        <v>0.63880000000000003</v>
      </c>
      <c r="G5259" s="135">
        <v>46.78</v>
      </c>
      <c r="H5259" s="136">
        <v>0</v>
      </c>
    </row>
    <row r="5260" spans="1:8" x14ac:dyDescent="0.25">
      <c r="A5260" s="133" t="s">
        <v>8225</v>
      </c>
      <c r="B5260" s="134">
        <v>96702</v>
      </c>
      <c r="C5260" s="126" t="s">
        <v>14314</v>
      </c>
      <c r="D5260" s="134" t="s">
        <v>33</v>
      </c>
      <c r="E5260" s="135">
        <v>11.2</v>
      </c>
      <c r="F5260" s="136">
        <v>0.46339999999999998</v>
      </c>
      <c r="G5260" s="135">
        <v>14.51</v>
      </c>
      <c r="H5260" s="136">
        <v>0</v>
      </c>
    </row>
    <row r="5261" spans="1:8" x14ac:dyDescent="0.25">
      <c r="A5261" s="133" t="s">
        <v>8225</v>
      </c>
      <c r="B5261" s="134">
        <v>96662</v>
      </c>
      <c r="C5261" s="126" t="s">
        <v>14315</v>
      </c>
      <c r="D5261" s="134" t="s">
        <v>33</v>
      </c>
      <c r="E5261" s="135">
        <v>9.17</v>
      </c>
      <c r="F5261" s="136">
        <v>0.56599999999999995</v>
      </c>
      <c r="G5261" s="135">
        <v>11.36</v>
      </c>
      <c r="H5261" s="136">
        <v>0</v>
      </c>
    </row>
    <row r="5262" spans="1:8" x14ac:dyDescent="0.25">
      <c r="A5262" s="133" t="s">
        <v>8225</v>
      </c>
      <c r="B5262" s="134">
        <v>96704</v>
      </c>
      <c r="C5262" s="126" t="s">
        <v>14316</v>
      </c>
      <c r="D5262" s="134" t="s">
        <v>33</v>
      </c>
      <c r="E5262" s="135">
        <v>20.2</v>
      </c>
      <c r="F5262" s="136">
        <v>0.66879999999999995</v>
      </c>
      <c r="G5262" s="135">
        <v>23.88</v>
      </c>
      <c r="H5262" s="136">
        <v>0</v>
      </c>
    </row>
    <row r="5263" spans="1:8" x14ac:dyDescent="0.25">
      <c r="A5263" s="133" t="s">
        <v>8225</v>
      </c>
      <c r="B5263" s="134">
        <v>96664</v>
      </c>
      <c r="C5263" s="126" t="s">
        <v>14317</v>
      </c>
      <c r="D5263" s="134" t="s">
        <v>33</v>
      </c>
      <c r="E5263" s="135">
        <v>17.600000000000001</v>
      </c>
      <c r="F5263" s="136">
        <v>0.76759999999999995</v>
      </c>
      <c r="G5263" s="135">
        <v>19.86</v>
      </c>
      <c r="H5263" s="136">
        <v>0</v>
      </c>
    </row>
    <row r="5264" spans="1:8" x14ac:dyDescent="0.25">
      <c r="A5264" s="133" t="s">
        <v>8225</v>
      </c>
      <c r="B5264" s="134">
        <v>104191</v>
      </c>
      <c r="C5264" s="126" t="s">
        <v>2924</v>
      </c>
      <c r="D5264" s="134" t="s">
        <v>33</v>
      </c>
      <c r="E5264" s="135">
        <v>10.06</v>
      </c>
      <c r="F5264" s="136">
        <v>0.4254</v>
      </c>
      <c r="G5264" s="135">
        <v>13.24</v>
      </c>
      <c r="H5264" s="136">
        <v>0</v>
      </c>
    </row>
    <row r="5265" spans="1:8" x14ac:dyDescent="0.25">
      <c r="A5265" s="133" t="s">
        <v>8225</v>
      </c>
      <c r="B5265" s="134">
        <v>96700</v>
      </c>
      <c r="C5265" s="126" t="s">
        <v>14318</v>
      </c>
      <c r="D5265" s="134" t="s">
        <v>33</v>
      </c>
      <c r="E5265" s="135">
        <v>16.77</v>
      </c>
      <c r="F5265" s="136">
        <v>0.6774</v>
      </c>
      <c r="G5265" s="135">
        <v>19.760000000000002</v>
      </c>
      <c r="H5265" s="136">
        <v>0</v>
      </c>
    </row>
    <row r="5266" spans="1:8" x14ac:dyDescent="0.25">
      <c r="A5266" s="133" t="s">
        <v>8225</v>
      </c>
      <c r="B5266" s="134">
        <v>96658</v>
      </c>
      <c r="C5266" s="126" t="s">
        <v>14319</v>
      </c>
      <c r="D5266" s="134" t="s">
        <v>33</v>
      </c>
      <c r="E5266" s="135">
        <v>15.23</v>
      </c>
      <c r="F5266" s="136">
        <v>0.74590000000000001</v>
      </c>
      <c r="G5266" s="135">
        <v>17.37</v>
      </c>
      <c r="H5266" s="136">
        <v>0</v>
      </c>
    </row>
    <row r="5267" spans="1:8" x14ac:dyDescent="0.25">
      <c r="A5267" s="133" t="s">
        <v>8225</v>
      </c>
      <c r="B5267" s="134">
        <v>96641</v>
      </c>
      <c r="C5267" s="126" t="s">
        <v>14320</v>
      </c>
      <c r="D5267" s="134" t="s">
        <v>33</v>
      </c>
      <c r="E5267" s="135">
        <v>17.14</v>
      </c>
      <c r="F5267" s="136">
        <v>0.66279999999999994</v>
      </c>
      <c r="G5267" s="135">
        <v>20.32</v>
      </c>
      <c r="H5267" s="136">
        <v>0</v>
      </c>
    </row>
    <row r="5268" spans="1:8" x14ac:dyDescent="0.25">
      <c r="A5268" s="133" t="s">
        <v>8225</v>
      </c>
      <c r="B5268" s="134">
        <v>96661</v>
      </c>
      <c r="C5268" s="126" t="s">
        <v>14321</v>
      </c>
      <c r="D5268" s="134" t="s">
        <v>33</v>
      </c>
      <c r="E5268" s="135">
        <v>32.71</v>
      </c>
      <c r="F5268" s="136">
        <v>0.87829999999999997</v>
      </c>
      <c r="G5268" s="135">
        <v>34.9</v>
      </c>
      <c r="H5268" s="136">
        <v>0</v>
      </c>
    </row>
    <row r="5269" spans="1:8" x14ac:dyDescent="0.25">
      <c r="A5269" s="133" t="s">
        <v>8225</v>
      </c>
      <c r="B5269" s="134">
        <v>96699</v>
      </c>
      <c r="C5269" s="126" t="s">
        <v>14322</v>
      </c>
      <c r="D5269" s="134" t="s">
        <v>33</v>
      </c>
      <c r="E5269" s="135">
        <v>25.72</v>
      </c>
      <c r="F5269" s="136">
        <v>0.78969999999999996</v>
      </c>
      <c r="G5269" s="135">
        <v>28.71</v>
      </c>
      <c r="H5269" s="136">
        <v>0</v>
      </c>
    </row>
    <row r="5270" spans="1:8" x14ac:dyDescent="0.25">
      <c r="A5270" s="133" t="s">
        <v>8225</v>
      </c>
      <c r="B5270" s="134">
        <v>96657</v>
      </c>
      <c r="C5270" s="126" t="s">
        <v>14323</v>
      </c>
      <c r="D5270" s="134" t="s">
        <v>33</v>
      </c>
      <c r="E5270" s="135">
        <v>24.18</v>
      </c>
      <c r="F5270" s="136">
        <v>0.84</v>
      </c>
      <c r="G5270" s="135">
        <v>26.32</v>
      </c>
      <c r="H5270" s="136">
        <v>0</v>
      </c>
    </row>
    <row r="5271" spans="1:8" x14ac:dyDescent="0.25">
      <c r="A5271" s="133" t="s">
        <v>8225</v>
      </c>
      <c r="B5271" s="134">
        <v>96640</v>
      </c>
      <c r="C5271" s="126" t="s">
        <v>14324</v>
      </c>
      <c r="D5271" s="134" t="s">
        <v>33</v>
      </c>
      <c r="E5271" s="135">
        <v>26.09</v>
      </c>
      <c r="F5271" s="136">
        <v>0.77849999999999997</v>
      </c>
      <c r="G5271" s="135">
        <v>29.27</v>
      </c>
      <c r="H5271" s="136">
        <v>0</v>
      </c>
    </row>
    <row r="5272" spans="1:8" x14ac:dyDescent="0.25">
      <c r="A5272" s="133" t="s">
        <v>8225</v>
      </c>
      <c r="B5272" s="134">
        <v>96660</v>
      </c>
      <c r="C5272" s="126" t="s">
        <v>14325</v>
      </c>
      <c r="D5272" s="134" t="s">
        <v>33</v>
      </c>
      <c r="E5272" s="135">
        <v>33.03</v>
      </c>
      <c r="F5272" s="136">
        <v>0.87949999999999995</v>
      </c>
      <c r="G5272" s="135">
        <v>35.22</v>
      </c>
      <c r="H5272" s="136">
        <v>0</v>
      </c>
    </row>
    <row r="5273" spans="1:8" x14ac:dyDescent="0.25">
      <c r="A5273" s="133" t="s">
        <v>8225</v>
      </c>
      <c r="B5273" s="134">
        <v>104196</v>
      </c>
      <c r="C5273" s="126" t="s">
        <v>2927</v>
      </c>
      <c r="D5273" s="134" t="s">
        <v>33</v>
      </c>
      <c r="E5273" s="135">
        <v>15.91</v>
      </c>
      <c r="F5273" s="136">
        <v>0.67759999999999998</v>
      </c>
      <c r="G5273" s="135">
        <v>18.739999999999998</v>
      </c>
      <c r="H5273" s="136">
        <v>0</v>
      </c>
    </row>
    <row r="5274" spans="1:8" x14ac:dyDescent="0.25">
      <c r="A5274" s="133" t="s">
        <v>8225</v>
      </c>
      <c r="B5274" s="134">
        <v>104197</v>
      </c>
      <c r="C5274" s="126" t="s">
        <v>2928</v>
      </c>
      <c r="D5274" s="134" t="s">
        <v>33</v>
      </c>
      <c r="E5274" s="135">
        <v>29.58</v>
      </c>
      <c r="F5274" s="136">
        <v>0.58650000000000002</v>
      </c>
      <c r="G5274" s="135">
        <v>36.31</v>
      </c>
      <c r="H5274" s="136">
        <v>0</v>
      </c>
    </row>
    <row r="5275" spans="1:8" x14ac:dyDescent="0.25">
      <c r="A5275" s="133" t="s">
        <v>8225</v>
      </c>
      <c r="B5275" s="134">
        <v>104198</v>
      </c>
      <c r="C5275" s="126" t="s">
        <v>2929</v>
      </c>
      <c r="D5275" s="134" t="s">
        <v>33</v>
      </c>
      <c r="E5275" s="135">
        <v>7.36</v>
      </c>
      <c r="F5275" s="136">
        <v>0.30299999999999999</v>
      </c>
      <c r="G5275" s="135">
        <v>10.19</v>
      </c>
      <c r="H5275" s="136">
        <v>0</v>
      </c>
    </row>
    <row r="5276" spans="1:8" x14ac:dyDescent="0.25">
      <c r="A5276" s="133" t="s">
        <v>8225</v>
      </c>
      <c r="B5276" s="134">
        <v>96685</v>
      </c>
      <c r="C5276" s="126" t="s">
        <v>14326</v>
      </c>
      <c r="D5276" s="134" t="s">
        <v>33</v>
      </c>
      <c r="E5276" s="135">
        <v>11.21</v>
      </c>
      <c r="F5276" s="136">
        <v>0.27479999999999999</v>
      </c>
      <c r="G5276" s="135">
        <v>15.69</v>
      </c>
      <c r="H5276" s="136">
        <v>0</v>
      </c>
    </row>
    <row r="5277" spans="1:8" x14ac:dyDescent="0.25">
      <c r="A5277" s="133" t="s">
        <v>8225</v>
      </c>
      <c r="B5277" s="134">
        <v>96651</v>
      </c>
      <c r="C5277" s="126" t="s">
        <v>14327</v>
      </c>
      <c r="D5277" s="134" t="s">
        <v>33</v>
      </c>
      <c r="E5277" s="135">
        <v>8.91</v>
      </c>
      <c r="F5277" s="136">
        <v>0.34570000000000001</v>
      </c>
      <c r="G5277" s="135">
        <v>12.11</v>
      </c>
      <c r="H5277" s="136">
        <v>0</v>
      </c>
    </row>
    <row r="5278" spans="1:8" x14ac:dyDescent="0.25">
      <c r="A5278" s="133" t="s">
        <v>8225</v>
      </c>
      <c r="B5278" s="134">
        <v>96638</v>
      </c>
      <c r="C5278" s="126" t="s">
        <v>14328</v>
      </c>
      <c r="D5278" s="134" t="s">
        <v>33</v>
      </c>
      <c r="E5278" s="135">
        <v>15.31</v>
      </c>
      <c r="F5278" s="136">
        <v>0.20119999999999999</v>
      </c>
      <c r="G5278" s="135">
        <v>22.04</v>
      </c>
      <c r="H5278" s="136">
        <v>0</v>
      </c>
    </row>
    <row r="5279" spans="1:8" x14ac:dyDescent="0.25">
      <c r="A5279" s="133" t="s">
        <v>8225</v>
      </c>
      <c r="B5279" s="134">
        <v>96687</v>
      </c>
      <c r="C5279" s="126" t="s">
        <v>14329</v>
      </c>
      <c r="D5279" s="134" t="s">
        <v>33</v>
      </c>
      <c r="E5279" s="135">
        <v>17.45</v>
      </c>
      <c r="F5279" s="136">
        <v>0.43209999999999998</v>
      </c>
      <c r="G5279" s="135">
        <v>22.91</v>
      </c>
      <c r="H5279" s="136">
        <v>0</v>
      </c>
    </row>
    <row r="5280" spans="1:8" x14ac:dyDescent="0.25">
      <c r="A5280" s="133" t="s">
        <v>8225</v>
      </c>
      <c r="B5280" s="134">
        <v>96653</v>
      </c>
      <c r="C5280" s="126" t="s">
        <v>2681</v>
      </c>
      <c r="D5280" s="134" t="s">
        <v>33</v>
      </c>
      <c r="E5280" s="135">
        <v>13.66</v>
      </c>
      <c r="F5280" s="136">
        <v>0.55200000000000005</v>
      </c>
      <c r="G5280" s="135">
        <v>17.04</v>
      </c>
      <c r="H5280" s="136">
        <v>0</v>
      </c>
    </row>
    <row r="5281" spans="1:8" x14ac:dyDescent="0.25">
      <c r="A5281" s="133" t="s">
        <v>8225</v>
      </c>
      <c r="B5281" s="134">
        <v>96689</v>
      </c>
      <c r="C5281" s="126" t="s">
        <v>14330</v>
      </c>
      <c r="D5281" s="134" t="s">
        <v>33</v>
      </c>
      <c r="E5281" s="135">
        <v>26.76</v>
      </c>
      <c r="F5281" s="136">
        <v>0.55310000000000004</v>
      </c>
      <c r="G5281" s="135">
        <v>33.33</v>
      </c>
      <c r="H5281" s="136">
        <v>0</v>
      </c>
    </row>
    <row r="5282" spans="1:8" x14ac:dyDescent="0.25">
      <c r="A5282" s="133" t="s">
        <v>8225</v>
      </c>
      <c r="B5282" s="134">
        <v>96655</v>
      </c>
      <c r="C5282" s="126" t="s">
        <v>2683</v>
      </c>
      <c r="D5282" s="134" t="s">
        <v>33</v>
      </c>
      <c r="E5282" s="135">
        <v>21.27</v>
      </c>
      <c r="F5282" s="136">
        <v>0.69579999999999997</v>
      </c>
      <c r="G5282" s="135">
        <v>24.84</v>
      </c>
      <c r="H5282" s="136">
        <v>0</v>
      </c>
    </row>
    <row r="5283" spans="1:8" x14ac:dyDescent="0.25">
      <c r="A5283" s="133" t="s">
        <v>8225</v>
      </c>
      <c r="B5283" s="134">
        <v>96691</v>
      </c>
      <c r="C5283" s="126" t="s">
        <v>14331</v>
      </c>
      <c r="D5283" s="134" t="s">
        <v>33</v>
      </c>
      <c r="E5283" s="135">
        <v>38.630000000000003</v>
      </c>
      <c r="F5283" s="136">
        <v>0.62409999999999999</v>
      </c>
      <c r="G5283" s="135">
        <v>46.61</v>
      </c>
      <c r="H5283" s="136">
        <v>0</v>
      </c>
    </row>
    <row r="5284" spans="1:8" x14ac:dyDescent="0.25">
      <c r="A5284" s="133" t="s">
        <v>8225</v>
      </c>
      <c r="B5284" s="134">
        <v>96693</v>
      </c>
      <c r="C5284" s="126" t="s">
        <v>14332</v>
      </c>
      <c r="D5284" s="134" t="s">
        <v>33</v>
      </c>
      <c r="E5284" s="135">
        <v>58.4</v>
      </c>
      <c r="F5284" s="136">
        <v>0.69469999999999998</v>
      </c>
      <c r="G5284" s="135">
        <v>68.2</v>
      </c>
      <c r="H5284" s="136">
        <v>0</v>
      </c>
    </row>
    <row r="5285" spans="1:8" x14ac:dyDescent="0.25">
      <c r="A5285" s="133" t="s">
        <v>8225</v>
      </c>
      <c r="B5285" s="134">
        <v>96695</v>
      </c>
      <c r="C5285" s="126" t="s">
        <v>14333</v>
      </c>
      <c r="D5285" s="134" t="s">
        <v>33</v>
      </c>
      <c r="E5285" s="135">
        <v>102.07</v>
      </c>
      <c r="F5285" s="136">
        <v>0.79420000000000002</v>
      </c>
      <c r="G5285" s="135">
        <v>113.53</v>
      </c>
      <c r="H5285" s="136">
        <v>0</v>
      </c>
    </row>
    <row r="5286" spans="1:8" x14ac:dyDescent="0.25">
      <c r="A5286" s="133" t="s">
        <v>8225</v>
      </c>
      <c r="B5286" s="134">
        <v>104193</v>
      </c>
      <c r="C5286" s="126" t="s">
        <v>2926</v>
      </c>
      <c r="D5286" s="134" t="s">
        <v>33</v>
      </c>
      <c r="E5286" s="135">
        <v>170.73</v>
      </c>
      <c r="F5286" s="136">
        <v>0.85440000000000005</v>
      </c>
      <c r="G5286" s="135">
        <v>184.29</v>
      </c>
      <c r="H5286" s="136">
        <v>0</v>
      </c>
    </row>
    <row r="5287" spans="1:8" x14ac:dyDescent="0.25">
      <c r="A5287" s="133" t="s">
        <v>8225</v>
      </c>
      <c r="B5287" s="134">
        <v>96697</v>
      </c>
      <c r="C5287" s="126" t="s">
        <v>14334</v>
      </c>
      <c r="D5287" s="134" t="s">
        <v>33</v>
      </c>
      <c r="E5287" s="135">
        <v>347.9</v>
      </c>
      <c r="F5287" s="136">
        <v>0.91379999999999995</v>
      </c>
      <c r="G5287" s="135">
        <v>364.26</v>
      </c>
      <c r="H5287" s="136">
        <v>0</v>
      </c>
    </row>
    <row r="5288" spans="1:8" x14ac:dyDescent="0.25">
      <c r="A5288" s="133" t="s">
        <v>8225</v>
      </c>
      <c r="B5288" s="134">
        <v>104199</v>
      </c>
      <c r="C5288" s="126" t="s">
        <v>2930</v>
      </c>
      <c r="D5288" s="134" t="s">
        <v>33</v>
      </c>
      <c r="E5288" s="135">
        <v>7.11</v>
      </c>
      <c r="F5288" s="136">
        <v>0.27850000000000003</v>
      </c>
      <c r="G5288" s="135">
        <v>9.94</v>
      </c>
      <c r="H5288" s="136">
        <v>0</v>
      </c>
    </row>
    <row r="5289" spans="1:8" x14ac:dyDescent="0.25">
      <c r="A5289" s="133" t="s">
        <v>8225</v>
      </c>
      <c r="B5289" s="134">
        <v>96684</v>
      </c>
      <c r="C5289" s="126" t="s">
        <v>14335</v>
      </c>
      <c r="D5289" s="134" t="s">
        <v>33</v>
      </c>
      <c r="E5289" s="135">
        <v>10.79</v>
      </c>
      <c r="F5289" s="136">
        <v>0.2465</v>
      </c>
      <c r="G5289" s="135">
        <v>15.27</v>
      </c>
      <c r="H5289" s="136">
        <v>0</v>
      </c>
    </row>
    <row r="5290" spans="1:8" x14ac:dyDescent="0.25">
      <c r="A5290" s="133" t="s">
        <v>8225</v>
      </c>
      <c r="B5290" s="134">
        <v>96650</v>
      </c>
      <c r="C5290" s="126" t="s">
        <v>14336</v>
      </c>
      <c r="D5290" s="134" t="s">
        <v>33</v>
      </c>
      <c r="E5290" s="135">
        <v>8.49</v>
      </c>
      <c r="F5290" s="136">
        <v>0.31330000000000002</v>
      </c>
      <c r="G5290" s="135">
        <v>11.69</v>
      </c>
      <c r="H5290" s="136">
        <v>0</v>
      </c>
    </row>
    <row r="5291" spans="1:8" x14ac:dyDescent="0.25">
      <c r="A5291" s="133" t="s">
        <v>8225</v>
      </c>
      <c r="B5291" s="134">
        <v>96637</v>
      </c>
      <c r="C5291" s="126" t="s">
        <v>14337</v>
      </c>
      <c r="D5291" s="134" t="s">
        <v>33</v>
      </c>
      <c r="E5291" s="135">
        <v>14.89</v>
      </c>
      <c r="F5291" s="136">
        <v>0.17860000000000001</v>
      </c>
      <c r="G5291" s="135">
        <v>21.62</v>
      </c>
      <c r="H5291" s="136">
        <v>0</v>
      </c>
    </row>
    <row r="5292" spans="1:8" x14ac:dyDescent="0.25">
      <c r="A5292" s="133" t="s">
        <v>8225</v>
      </c>
      <c r="B5292" s="134">
        <v>96686</v>
      </c>
      <c r="C5292" s="126" t="s">
        <v>14338</v>
      </c>
      <c r="D5292" s="134" t="s">
        <v>33</v>
      </c>
      <c r="E5292" s="135">
        <v>13.97</v>
      </c>
      <c r="F5292" s="136">
        <v>0.29060000000000002</v>
      </c>
      <c r="G5292" s="135">
        <v>19.43</v>
      </c>
      <c r="H5292" s="136">
        <v>0</v>
      </c>
    </row>
    <row r="5293" spans="1:8" x14ac:dyDescent="0.25">
      <c r="A5293" s="133" t="s">
        <v>8225</v>
      </c>
      <c r="B5293" s="134">
        <v>96652</v>
      </c>
      <c r="C5293" s="126" t="s">
        <v>2680</v>
      </c>
      <c r="D5293" s="134" t="s">
        <v>33</v>
      </c>
      <c r="E5293" s="135">
        <v>10.18</v>
      </c>
      <c r="F5293" s="136">
        <v>0.39879999999999999</v>
      </c>
      <c r="G5293" s="135">
        <v>13.56</v>
      </c>
      <c r="H5293" s="136">
        <v>0</v>
      </c>
    </row>
    <row r="5294" spans="1:8" x14ac:dyDescent="0.25">
      <c r="A5294" s="133" t="s">
        <v>8225</v>
      </c>
      <c r="B5294" s="134">
        <v>96688</v>
      </c>
      <c r="C5294" s="126" t="s">
        <v>14339</v>
      </c>
      <c r="D5294" s="134" t="s">
        <v>33</v>
      </c>
      <c r="E5294" s="135">
        <v>21.1</v>
      </c>
      <c r="F5294" s="136">
        <v>0.43319999999999997</v>
      </c>
      <c r="G5294" s="135">
        <v>27.67</v>
      </c>
      <c r="H5294" s="136">
        <v>0</v>
      </c>
    </row>
    <row r="5295" spans="1:8" x14ac:dyDescent="0.25">
      <c r="A5295" s="133" t="s">
        <v>8225</v>
      </c>
      <c r="B5295" s="134">
        <v>96654</v>
      </c>
      <c r="C5295" s="126" t="s">
        <v>2682</v>
      </c>
      <c r="D5295" s="134" t="s">
        <v>33</v>
      </c>
      <c r="E5295" s="135">
        <v>15.61</v>
      </c>
      <c r="F5295" s="136">
        <v>0.58550000000000002</v>
      </c>
      <c r="G5295" s="135">
        <v>19.18</v>
      </c>
      <c r="H5295" s="136">
        <v>0</v>
      </c>
    </row>
    <row r="5296" spans="1:8" x14ac:dyDescent="0.25">
      <c r="A5296" s="133" t="s">
        <v>8225</v>
      </c>
      <c r="B5296" s="134">
        <v>96690</v>
      </c>
      <c r="C5296" s="126" t="s">
        <v>14340</v>
      </c>
      <c r="D5296" s="134" t="s">
        <v>33</v>
      </c>
      <c r="E5296" s="135">
        <v>29.68</v>
      </c>
      <c r="F5296" s="136">
        <v>0.51080000000000003</v>
      </c>
      <c r="G5296" s="135">
        <v>37.659999999999997</v>
      </c>
      <c r="H5296" s="136">
        <v>0</v>
      </c>
    </row>
    <row r="5297" spans="1:8" x14ac:dyDescent="0.25">
      <c r="A5297" s="133" t="s">
        <v>8225</v>
      </c>
      <c r="B5297" s="134">
        <v>96692</v>
      </c>
      <c r="C5297" s="126" t="s">
        <v>14341</v>
      </c>
      <c r="D5297" s="134" t="s">
        <v>33</v>
      </c>
      <c r="E5297" s="135">
        <v>42.42</v>
      </c>
      <c r="F5297" s="136">
        <v>0.57969999999999999</v>
      </c>
      <c r="G5297" s="135">
        <v>52.22</v>
      </c>
      <c r="H5297" s="136">
        <v>0</v>
      </c>
    </row>
    <row r="5298" spans="1:8" x14ac:dyDescent="0.25">
      <c r="A5298" s="133" t="s">
        <v>8225</v>
      </c>
      <c r="B5298" s="134">
        <v>96694</v>
      </c>
      <c r="C5298" s="126" t="s">
        <v>14342</v>
      </c>
      <c r="D5298" s="134" t="s">
        <v>33</v>
      </c>
      <c r="E5298" s="135">
        <v>92.33</v>
      </c>
      <c r="F5298" s="136">
        <v>0.77239999999999998</v>
      </c>
      <c r="G5298" s="135">
        <v>103.79</v>
      </c>
      <c r="H5298" s="136">
        <v>0</v>
      </c>
    </row>
    <row r="5299" spans="1:8" x14ac:dyDescent="0.25">
      <c r="A5299" s="133" t="s">
        <v>8225</v>
      </c>
      <c r="B5299" s="134">
        <v>96696</v>
      </c>
      <c r="C5299" s="126" t="s">
        <v>14343</v>
      </c>
      <c r="D5299" s="134" t="s">
        <v>33</v>
      </c>
      <c r="E5299" s="135">
        <v>115.48</v>
      </c>
      <c r="F5299" s="136">
        <v>0.78469999999999995</v>
      </c>
      <c r="G5299" s="135">
        <v>129.04</v>
      </c>
      <c r="H5299" s="136">
        <v>0</v>
      </c>
    </row>
    <row r="5300" spans="1:8" x14ac:dyDescent="0.25">
      <c r="A5300" s="133" t="s">
        <v>8225</v>
      </c>
      <c r="B5300" s="134">
        <v>96709</v>
      </c>
      <c r="C5300" s="126" t="s">
        <v>14344</v>
      </c>
      <c r="D5300" s="134" t="s">
        <v>33</v>
      </c>
      <c r="E5300" s="135">
        <v>113.05</v>
      </c>
      <c r="F5300" s="136">
        <v>0.82320000000000004</v>
      </c>
      <c r="G5300" s="135">
        <v>123.96</v>
      </c>
      <c r="H5300" s="136">
        <v>0</v>
      </c>
    </row>
    <row r="5301" spans="1:8" x14ac:dyDescent="0.25">
      <c r="A5301" s="133" t="s">
        <v>8225</v>
      </c>
      <c r="B5301" s="134">
        <v>104200</v>
      </c>
      <c r="C5301" s="126" t="s">
        <v>2931</v>
      </c>
      <c r="D5301" s="134" t="s">
        <v>33</v>
      </c>
      <c r="E5301" s="135">
        <v>5.92</v>
      </c>
      <c r="F5301" s="136">
        <v>0.42230000000000001</v>
      </c>
      <c r="G5301" s="135">
        <v>7.8</v>
      </c>
      <c r="H5301" s="136">
        <v>0</v>
      </c>
    </row>
    <row r="5302" spans="1:8" x14ac:dyDescent="0.25">
      <c r="A5302" s="133" t="s">
        <v>8225</v>
      </c>
      <c r="B5302" s="134">
        <v>96698</v>
      </c>
      <c r="C5302" s="126" t="s">
        <v>14345</v>
      </c>
      <c r="D5302" s="134" t="s">
        <v>33</v>
      </c>
      <c r="E5302" s="135">
        <v>7.69</v>
      </c>
      <c r="F5302" s="136">
        <v>0.29649999999999999</v>
      </c>
      <c r="G5302" s="135">
        <v>10.68</v>
      </c>
      <c r="H5302" s="136">
        <v>0</v>
      </c>
    </row>
    <row r="5303" spans="1:8" x14ac:dyDescent="0.25">
      <c r="A5303" s="133" t="s">
        <v>8225</v>
      </c>
      <c r="B5303" s="134">
        <v>96656</v>
      </c>
      <c r="C5303" s="126" t="s">
        <v>14346</v>
      </c>
      <c r="D5303" s="134" t="s">
        <v>33</v>
      </c>
      <c r="E5303" s="135">
        <v>6.15</v>
      </c>
      <c r="F5303" s="136">
        <v>0.37069999999999997</v>
      </c>
      <c r="G5303" s="135">
        <v>8.2899999999999991</v>
      </c>
      <c r="H5303" s="136">
        <v>0</v>
      </c>
    </row>
    <row r="5304" spans="1:8" x14ac:dyDescent="0.25">
      <c r="A5304" s="133" t="s">
        <v>8225</v>
      </c>
      <c r="B5304" s="134">
        <v>96639</v>
      </c>
      <c r="C5304" s="126" t="s">
        <v>14347</v>
      </c>
      <c r="D5304" s="134" t="s">
        <v>33</v>
      </c>
      <c r="E5304" s="135">
        <v>10.43</v>
      </c>
      <c r="F5304" s="136">
        <v>0.21859999999999999</v>
      </c>
      <c r="G5304" s="135">
        <v>14.91</v>
      </c>
      <c r="H5304" s="136">
        <v>0</v>
      </c>
    </row>
    <row r="5305" spans="1:8" x14ac:dyDescent="0.25">
      <c r="A5305" s="133" t="s">
        <v>8225</v>
      </c>
      <c r="B5305" s="134">
        <v>96701</v>
      </c>
      <c r="C5305" s="126" t="s">
        <v>14348</v>
      </c>
      <c r="D5305" s="134" t="s">
        <v>33</v>
      </c>
      <c r="E5305" s="135">
        <v>10.69</v>
      </c>
      <c r="F5305" s="136">
        <v>0.3826</v>
      </c>
      <c r="G5305" s="135">
        <v>14.33</v>
      </c>
      <c r="H5305" s="136">
        <v>0</v>
      </c>
    </row>
    <row r="5306" spans="1:8" x14ac:dyDescent="0.25">
      <c r="A5306" s="133" t="s">
        <v>8225</v>
      </c>
      <c r="B5306" s="134">
        <v>96659</v>
      </c>
      <c r="C5306" s="126" t="s">
        <v>14349</v>
      </c>
      <c r="D5306" s="134" t="s">
        <v>33</v>
      </c>
      <c r="E5306" s="135">
        <v>8.17</v>
      </c>
      <c r="F5306" s="136">
        <v>0.50060000000000004</v>
      </c>
      <c r="G5306" s="135">
        <v>10.42</v>
      </c>
      <c r="H5306" s="136">
        <v>0</v>
      </c>
    </row>
    <row r="5307" spans="1:8" x14ac:dyDescent="0.25">
      <c r="A5307" s="133" t="s">
        <v>8225</v>
      </c>
      <c r="B5307" s="134">
        <v>96703</v>
      </c>
      <c r="C5307" s="126" t="s">
        <v>14350</v>
      </c>
      <c r="D5307" s="134" t="s">
        <v>33</v>
      </c>
      <c r="E5307" s="135">
        <v>19.600000000000001</v>
      </c>
      <c r="F5307" s="136">
        <v>0.59340000000000004</v>
      </c>
      <c r="G5307" s="135">
        <v>23.97</v>
      </c>
      <c r="H5307" s="136">
        <v>0</v>
      </c>
    </row>
    <row r="5308" spans="1:8" x14ac:dyDescent="0.25">
      <c r="A5308" s="133" t="s">
        <v>8225</v>
      </c>
      <c r="B5308" s="134">
        <v>96663</v>
      </c>
      <c r="C5308" s="126" t="s">
        <v>14351</v>
      </c>
      <c r="D5308" s="134" t="s">
        <v>33</v>
      </c>
      <c r="E5308" s="135">
        <v>15.94</v>
      </c>
      <c r="F5308" s="136">
        <v>0.72960000000000003</v>
      </c>
      <c r="G5308" s="135">
        <v>18.309999999999999</v>
      </c>
      <c r="H5308" s="136">
        <v>0</v>
      </c>
    </row>
    <row r="5309" spans="1:8" x14ac:dyDescent="0.25">
      <c r="A5309" s="133" t="s">
        <v>8225</v>
      </c>
      <c r="B5309" s="134">
        <v>96705</v>
      </c>
      <c r="C5309" s="126" t="s">
        <v>14352</v>
      </c>
      <c r="D5309" s="134" t="s">
        <v>33</v>
      </c>
      <c r="E5309" s="135">
        <v>23.78</v>
      </c>
      <c r="F5309" s="136">
        <v>0.59340000000000004</v>
      </c>
      <c r="G5309" s="135">
        <v>29.09</v>
      </c>
      <c r="H5309" s="136">
        <v>0</v>
      </c>
    </row>
    <row r="5310" spans="1:8" x14ac:dyDescent="0.25">
      <c r="A5310" s="133" t="s">
        <v>8225</v>
      </c>
      <c r="B5310" s="134">
        <v>96706</v>
      </c>
      <c r="C5310" s="126" t="s">
        <v>14353</v>
      </c>
      <c r="D5310" s="134" t="s">
        <v>33</v>
      </c>
      <c r="E5310" s="135">
        <v>35.58</v>
      </c>
      <c r="F5310" s="136">
        <v>0.66579999999999995</v>
      </c>
      <c r="G5310" s="135">
        <v>42.1</v>
      </c>
      <c r="H5310" s="136">
        <v>0</v>
      </c>
    </row>
    <row r="5311" spans="1:8" x14ac:dyDescent="0.25">
      <c r="A5311" s="133" t="s">
        <v>8225</v>
      </c>
      <c r="B5311" s="134">
        <v>96707</v>
      </c>
      <c r="C5311" s="126" t="s">
        <v>14354</v>
      </c>
      <c r="D5311" s="134" t="s">
        <v>33</v>
      </c>
      <c r="E5311" s="135">
        <v>57.93</v>
      </c>
      <c r="F5311" s="136">
        <v>0.75829999999999997</v>
      </c>
      <c r="G5311" s="135">
        <v>65.569999999999993</v>
      </c>
      <c r="H5311" s="136">
        <v>0</v>
      </c>
    </row>
    <row r="5312" spans="1:8" x14ac:dyDescent="0.25">
      <c r="A5312" s="133" t="s">
        <v>8225</v>
      </c>
      <c r="B5312" s="134">
        <v>96708</v>
      </c>
      <c r="C5312" s="126" t="s">
        <v>14355</v>
      </c>
      <c r="D5312" s="134" t="s">
        <v>33</v>
      </c>
      <c r="E5312" s="135">
        <v>88.47</v>
      </c>
      <c r="F5312" s="136">
        <v>0.81269999999999998</v>
      </c>
      <c r="G5312" s="135">
        <v>97.52</v>
      </c>
      <c r="H5312" s="136">
        <v>0</v>
      </c>
    </row>
    <row r="5313" spans="1:8" x14ac:dyDescent="0.25">
      <c r="A5313" s="133" t="s">
        <v>8225</v>
      </c>
      <c r="B5313" s="134">
        <v>96675</v>
      </c>
      <c r="C5313" s="126" t="s">
        <v>14356</v>
      </c>
      <c r="D5313" s="134" t="s">
        <v>22</v>
      </c>
      <c r="E5313" s="135">
        <v>160.85</v>
      </c>
      <c r="F5313" s="136">
        <v>0.89639999999999997</v>
      </c>
      <c r="G5313" s="135">
        <v>169.94</v>
      </c>
      <c r="H5313" s="136">
        <v>0</v>
      </c>
    </row>
    <row r="5314" spans="1:8" x14ac:dyDescent="0.25">
      <c r="A5314" s="133" t="s">
        <v>8225</v>
      </c>
      <c r="B5314" s="134">
        <v>96683</v>
      </c>
      <c r="C5314" s="126" t="s">
        <v>14357</v>
      </c>
      <c r="D5314" s="134" t="s">
        <v>22</v>
      </c>
      <c r="E5314" s="135">
        <v>314.06</v>
      </c>
      <c r="F5314" s="136">
        <v>0.92759999999999998</v>
      </c>
      <c r="G5314" s="135">
        <v>326.45</v>
      </c>
      <c r="H5314" s="136">
        <v>0</v>
      </c>
    </row>
    <row r="5315" spans="1:8" x14ac:dyDescent="0.25">
      <c r="A5315" s="133" t="s">
        <v>8225</v>
      </c>
      <c r="B5315" s="134">
        <v>104194</v>
      </c>
      <c r="C5315" s="126" t="s">
        <v>2151</v>
      </c>
      <c r="D5315" s="134" t="s">
        <v>22</v>
      </c>
      <c r="E5315" s="135">
        <v>21.48</v>
      </c>
      <c r="F5315" s="136">
        <v>0.50560000000000005</v>
      </c>
      <c r="G5315" s="135">
        <v>27.31</v>
      </c>
      <c r="H5315" s="136">
        <v>0</v>
      </c>
    </row>
    <row r="5316" spans="1:8" x14ac:dyDescent="0.25">
      <c r="A5316" s="133" t="s">
        <v>8225</v>
      </c>
      <c r="B5316" s="134">
        <v>104195</v>
      </c>
      <c r="C5316" s="126" t="s">
        <v>2152</v>
      </c>
      <c r="D5316" s="134" t="s">
        <v>22</v>
      </c>
      <c r="E5316" s="135">
        <v>22.87</v>
      </c>
      <c r="F5316" s="136">
        <v>0.52210000000000001</v>
      </c>
      <c r="G5316" s="135">
        <v>28.87</v>
      </c>
      <c r="H5316" s="136">
        <v>0</v>
      </c>
    </row>
    <row r="5317" spans="1:8" x14ac:dyDescent="0.25">
      <c r="A5317" s="133" t="s">
        <v>8225</v>
      </c>
      <c r="B5317" s="134">
        <v>96668</v>
      </c>
      <c r="C5317" s="126" t="s">
        <v>14358</v>
      </c>
      <c r="D5317" s="134" t="s">
        <v>22</v>
      </c>
      <c r="E5317" s="135">
        <v>18.170000000000002</v>
      </c>
      <c r="F5317" s="136">
        <v>0.81120000000000003</v>
      </c>
      <c r="G5317" s="135">
        <v>20.059999999999999</v>
      </c>
      <c r="H5317" s="136">
        <v>0</v>
      </c>
    </row>
    <row r="5318" spans="1:8" x14ac:dyDescent="0.25">
      <c r="A5318" s="133" t="s">
        <v>8225</v>
      </c>
      <c r="B5318" s="134">
        <v>96644</v>
      </c>
      <c r="C5318" s="126" t="s">
        <v>14359</v>
      </c>
      <c r="D5318" s="134" t="s">
        <v>22</v>
      </c>
      <c r="E5318" s="135">
        <v>22.77</v>
      </c>
      <c r="F5318" s="136">
        <v>0.64729999999999999</v>
      </c>
      <c r="G5318" s="135">
        <v>27.18</v>
      </c>
      <c r="H5318" s="136">
        <v>0</v>
      </c>
    </row>
    <row r="5319" spans="1:8" x14ac:dyDescent="0.25">
      <c r="A5319" s="133" t="s">
        <v>8225</v>
      </c>
      <c r="B5319" s="134">
        <v>96635</v>
      </c>
      <c r="C5319" s="126" t="s">
        <v>14360</v>
      </c>
      <c r="D5319" s="134" t="s">
        <v>22</v>
      </c>
      <c r="E5319" s="135">
        <v>40.04</v>
      </c>
      <c r="F5319" s="136">
        <v>0.36809999999999998</v>
      </c>
      <c r="G5319" s="135">
        <v>53.95</v>
      </c>
      <c r="H5319" s="136">
        <v>0</v>
      </c>
    </row>
    <row r="5320" spans="1:8" x14ac:dyDescent="0.25">
      <c r="A5320" s="133" t="s">
        <v>8225</v>
      </c>
      <c r="B5320" s="134">
        <v>96636</v>
      </c>
      <c r="C5320" s="126" t="s">
        <v>14361</v>
      </c>
      <c r="D5320" s="134" t="s">
        <v>22</v>
      </c>
      <c r="E5320" s="135">
        <v>42.57</v>
      </c>
      <c r="F5320" s="136">
        <v>0.3881</v>
      </c>
      <c r="G5320" s="135">
        <v>56.87</v>
      </c>
      <c r="H5320" s="136">
        <v>0</v>
      </c>
    </row>
    <row r="5321" spans="1:8" x14ac:dyDescent="0.25">
      <c r="A5321" s="133" t="s">
        <v>8225</v>
      </c>
      <c r="B5321" s="134">
        <v>96676</v>
      </c>
      <c r="C5321" s="126" t="s">
        <v>14362</v>
      </c>
      <c r="D5321" s="134" t="s">
        <v>22</v>
      </c>
      <c r="E5321" s="135">
        <v>22.68</v>
      </c>
      <c r="F5321" s="136">
        <v>0.72840000000000005</v>
      </c>
      <c r="G5321" s="135">
        <v>26.07</v>
      </c>
      <c r="H5321" s="136">
        <v>0</v>
      </c>
    </row>
    <row r="5322" spans="1:8" x14ac:dyDescent="0.25">
      <c r="A5322" s="133" t="s">
        <v>8225</v>
      </c>
      <c r="B5322" s="134">
        <v>96647</v>
      </c>
      <c r="C5322" s="126" t="s">
        <v>14363</v>
      </c>
      <c r="D5322" s="134" t="s">
        <v>22</v>
      </c>
      <c r="E5322" s="135">
        <v>24.78</v>
      </c>
      <c r="F5322" s="136">
        <v>0.66669999999999996</v>
      </c>
      <c r="G5322" s="135">
        <v>29.34</v>
      </c>
      <c r="H5322" s="136">
        <v>0</v>
      </c>
    </row>
    <row r="5323" spans="1:8" x14ac:dyDescent="0.25">
      <c r="A5323" s="133" t="s">
        <v>8225</v>
      </c>
      <c r="B5323" s="134">
        <v>96669</v>
      </c>
      <c r="C5323" s="126" t="s">
        <v>14364</v>
      </c>
      <c r="D5323" s="134" t="s">
        <v>22</v>
      </c>
      <c r="E5323" s="135">
        <v>17.600000000000001</v>
      </c>
      <c r="F5323" s="136">
        <v>0.68689999999999996</v>
      </c>
      <c r="G5323" s="135">
        <v>20.63</v>
      </c>
      <c r="H5323" s="136">
        <v>0</v>
      </c>
    </row>
    <row r="5324" spans="1:8" x14ac:dyDescent="0.25">
      <c r="A5324" s="133" t="s">
        <v>8225</v>
      </c>
      <c r="B5324" s="134">
        <v>96645</v>
      </c>
      <c r="C5324" s="126" t="s">
        <v>14365</v>
      </c>
      <c r="D5324" s="134" t="s">
        <v>22</v>
      </c>
      <c r="E5324" s="135">
        <v>20.04</v>
      </c>
      <c r="F5324" s="136">
        <v>0.60329999999999995</v>
      </c>
      <c r="G5324" s="135">
        <v>24.41</v>
      </c>
      <c r="H5324" s="136">
        <v>0</v>
      </c>
    </row>
    <row r="5325" spans="1:8" x14ac:dyDescent="0.25">
      <c r="A5325" s="133" t="s">
        <v>8225</v>
      </c>
      <c r="B5325" s="134">
        <v>96677</v>
      </c>
      <c r="C5325" s="126" t="s">
        <v>14366</v>
      </c>
      <c r="D5325" s="134" t="s">
        <v>22</v>
      </c>
      <c r="E5325" s="135">
        <v>29.62</v>
      </c>
      <c r="F5325" s="136">
        <v>0.74650000000000005</v>
      </c>
      <c r="G5325" s="135">
        <v>33.76</v>
      </c>
      <c r="H5325" s="136">
        <v>0</v>
      </c>
    </row>
    <row r="5326" spans="1:8" x14ac:dyDescent="0.25">
      <c r="A5326" s="133" t="s">
        <v>8225</v>
      </c>
      <c r="B5326" s="134">
        <v>96648</v>
      </c>
      <c r="C5326" s="126" t="s">
        <v>14367</v>
      </c>
      <c r="D5326" s="134" t="s">
        <v>22</v>
      </c>
      <c r="E5326" s="135">
        <v>30.81</v>
      </c>
      <c r="F5326" s="136">
        <v>0.71760000000000002</v>
      </c>
      <c r="G5326" s="135">
        <v>35.590000000000003</v>
      </c>
      <c r="H5326" s="136">
        <v>0</v>
      </c>
    </row>
    <row r="5327" spans="1:8" x14ac:dyDescent="0.25">
      <c r="A5327" s="133" t="s">
        <v>8225</v>
      </c>
      <c r="B5327" s="134">
        <v>96670</v>
      </c>
      <c r="C5327" s="126" t="s">
        <v>14368</v>
      </c>
      <c r="D5327" s="134" t="s">
        <v>22</v>
      </c>
      <c r="E5327" s="135">
        <v>22.93</v>
      </c>
      <c r="F5327" s="136">
        <v>0.71089999999999998</v>
      </c>
      <c r="G5327" s="135">
        <v>26.59</v>
      </c>
      <c r="H5327" s="136">
        <v>0</v>
      </c>
    </row>
    <row r="5328" spans="1:8" x14ac:dyDescent="0.25">
      <c r="A5328" s="133" t="s">
        <v>8225</v>
      </c>
      <c r="B5328" s="134">
        <v>96646</v>
      </c>
      <c r="C5328" s="126" t="s">
        <v>14369</v>
      </c>
      <c r="D5328" s="134" t="s">
        <v>22</v>
      </c>
      <c r="E5328" s="135">
        <v>24.69</v>
      </c>
      <c r="F5328" s="136">
        <v>0.66020000000000001</v>
      </c>
      <c r="G5328" s="135">
        <v>29.32</v>
      </c>
      <c r="H5328" s="136">
        <v>0</v>
      </c>
    </row>
    <row r="5329" spans="1:8" x14ac:dyDescent="0.25">
      <c r="A5329" s="133" t="s">
        <v>8225</v>
      </c>
      <c r="B5329" s="134">
        <v>96678</v>
      </c>
      <c r="C5329" s="126" t="s">
        <v>14370</v>
      </c>
      <c r="D5329" s="134" t="s">
        <v>22</v>
      </c>
      <c r="E5329" s="135">
        <v>40.96</v>
      </c>
      <c r="F5329" s="136">
        <v>0.77880000000000005</v>
      </c>
      <c r="G5329" s="135">
        <v>45.94</v>
      </c>
      <c r="H5329" s="136">
        <v>0</v>
      </c>
    </row>
    <row r="5330" spans="1:8" x14ac:dyDescent="0.25">
      <c r="A5330" s="133" t="s">
        <v>8225</v>
      </c>
      <c r="B5330" s="134">
        <v>96649</v>
      </c>
      <c r="C5330" s="126" t="s">
        <v>14371</v>
      </c>
      <c r="D5330" s="134" t="s">
        <v>22</v>
      </c>
      <c r="E5330" s="135">
        <v>41.09</v>
      </c>
      <c r="F5330" s="136">
        <v>0.77629999999999999</v>
      </c>
      <c r="G5330" s="135">
        <v>46.15</v>
      </c>
      <c r="H5330" s="136">
        <v>0</v>
      </c>
    </row>
    <row r="5331" spans="1:8" x14ac:dyDescent="0.25">
      <c r="A5331" s="133" t="s">
        <v>8225</v>
      </c>
      <c r="B5331" s="134">
        <v>96671</v>
      </c>
      <c r="C5331" s="126" t="s">
        <v>14372</v>
      </c>
      <c r="D5331" s="134" t="s">
        <v>22</v>
      </c>
      <c r="E5331" s="135">
        <v>35.020000000000003</v>
      </c>
      <c r="F5331" s="136">
        <v>0.76980000000000004</v>
      </c>
      <c r="G5331" s="135">
        <v>39.450000000000003</v>
      </c>
      <c r="H5331" s="136">
        <v>0</v>
      </c>
    </row>
    <row r="5332" spans="1:8" x14ac:dyDescent="0.25">
      <c r="A5332" s="133" t="s">
        <v>8225</v>
      </c>
      <c r="B5332" s="134">
        <v>96679</v>
      </c>
      <c r="C5332" s="126" t="s">
        <v>14373</v>
      </c>
      <c r="D5332" s="134" t="s">
        <v>22</v>
      </c>
      <c r="E5332" s="135">
        <v>61.41</v>
      </c>
      <c r="F5332" s="136">
        <v>0.82089999999999996</v>
      </c>
      <c r="G5332" s="135">
        <v>67.45</v>
      </c>
      <c r="H5332" s="136">
        <v>0</v>
      </c>
    </row>
    <row r="5333" spans="1:8" x14ac:dyDescent="0.25">
      <c r="A5333" s="133" t="s">
        <v>8225</v>
      </c>
      <c r="B5333" s="134">
        <v>96672</v>
      </c>
      <c r="C5333" s="126" t="s">
        <v>14374</v>
      </c>
      <c r="D5333" s="134" t="s">
        <v>22</v>
      </c>
      <c r="E5333" s="135">
        <v>53.66</v>
      </c>
      <c r="F5333" s="136">
        <v>0.81569999999999998</v>
      </c>
      <c r="G5333" s="135">
        <v>59.11</v>
      </c>
      <c r="H5333" s="136">
        <v>0</v>
      </c>
    </row>
    <row r="5334" spans="1:8" x14ac:dyDescent="0.25">
      <c r="A5334" s="133" t="s">
        <v>8225</v>
      </c>
      <c r="B5334" s="134">
        <v>96680</v>
      </c>
      <c r="C5334" s="126" t="s">
        <v>14375</v>
      </c>
      <c r="D5334" s="134" t="s">
        <v>22</v>
      </c>
      <c r="E5334" s="135">
        <v>102.21</v>
      </c>
      <c r="F5334" s="136">
        <v>0.86780000000000002</v>
      </c>
      <c r="G5334" s="135">
        <v>109.65</v>
      </c>
      <c r="H5334" s="136">
        <v>0</v>
      </c>
    </row>
    <row r="5335" spans="1:8" x14ac:dyDescent="0.25">
      <c r="A5335" s="133" t="s">
        <v>8225</v>
      </c>
      <c r="B5335" s="134">
        <v>96673</v>
      </c>
      <c r="C5335" s="126" t="s">
        <v>14376</v>
      </c>
      <c r="D5335" s="134" t="s">
        <v>22</v>
      </c>
      <c r="E5335" s="135">
        <v>67.790000000000006</v>
      </c>
      <c r="F5335" s="136">
        <v>0.82809999999999995</v>
      </c>
      <c r="G5335" s="135">
        <v>74.17</v>
      </c>
      <c r="H5335" s="136">
        <v>0</v>
      </c>
    </row>
    <row r="5336" spans="1:8" x14ac:dyDescent="0.25">
      <c r="A5336" s="133" t="s">
        <v>8225</v>
      </c>
      <c r="B5336" s="134">
        <v>96681</v>
      </c>
      <c r="C5336" s="126" t="s">
        <v>14377</v>
      </c>
      <c r="D5336" s="134" t="s">
        <v>22</v>
      </c>
      <c r="E5336" s="135">
        <v>137.87</v>
      </c>
      <c r="F5336" s="136">
        <v>0.88449999999999995</v>
      </c>
      <c r="G5336" s="135">
        <v>146.55000000000001</v>
      </c>
      <c r="H5336" s="136">
        <v>0</v>
      </c>
    </row>
    <row r="5337" spans="1:8" x14ac:dyDescent="0.25">
      <c r="A5337" s="133" t="s">
        <v>8225</v>
      </c>
      <c r="B5337" s="134">
        <v>96674</v>
      </c>
      <c r="C5337" s="126" t="s">
        <v>14378</v>
      </c>
      <c r="D5337" s="134" t="s">
        <v>22</v>
      </c>
      <c r="E5337" s="135">
        <v>110.31</v>
      </c>
      <c r="F5337" s="136">
        <v>0.87490000000000001</v>
      </c>
      <c r="G5337" s="135">
        <v>117.85</v>
      </c>
      <c r="H5337" s="136">
        <v>0</v>
      </c>
    </row>
    <row r="5338" spans="1:8" x14ac:dyDescent="0.25">
      <c r="A5338" s="133" t="s">
        <v>8225</v>
      </c>
      <c r="B5338" s="134">
        <v>96682</v>
      </c>
      <c r="C5338" s="126" t="s">
        <v>14379</v>
      </c>
      <c r="D5338" s="134" t="s">
        <v>22</v>
      </c>
      <c r="E5338" s="135">
        <v>228.48</v>
      </c>
      <c r="F5338" s="136">
        <v>0.91759999999999997</v>
      </c>
      <c r="G5338" s="135">
        <v>238.77</v>
      </c>
      <c r="H5338" s="136">
        <v>0</v>
      </c>
    </row>
    <row r="5339" spans="1:8" x14ac:dyDescent="0.25">
      <c r="A5339" s="133" t="s">
        <v>8225</v>
      </c>
      <c r="B5339" s="134">
        <v>96643</v>
      </c>
      <c r="C5339" s="126" t="s">
        <v>14380</v>
      </c>
      <c r="D5339" s="134" t="s">
        <v>33</v>
      </c>
      <c r="E5339" s="135">
        <v>45.52</v>
      </c>
      <c r="F5339" s="136">
        <v>0.74580000000000002</v>
      </c>
      <c r="G5339" s="135">
        <v>51.9</v>
      </c>
      <c r="H5339" s="136">
        <v>0</v>
      </c>
    </row>
    <row r="5340" spans="1:8" x14ac:dyDescent="0.25">
      <c r="A5340" s="133" t="s">
        <v>8225</v>
      </c>
      <c r="B5340" s="134">
        <v>104201</v>
      </c>
      <c r="C5340" s="126" t="s">
        <v>2932</v>
      </c>
      <c r="D5340" s="134" t="s">
        <v>33</v>
      </c>
      <c r="E5340" s="135">
        <v>19.57</v>
      </c>
      <c r="F5340" s="136">
        <v>0.65049999999999997</v>
      </c>
      <c r="G5340" s="135">
        <v>23.34</v>
      </c>
      <c r="H5340" s="136">
        <v>0</v>
      </c>
    </row>
    <row r="5341" spans="1:8" x14ac:dyDescent="0.25">
      <c r="A5341" s="133" t="s">
        <v>8225</v>
      </c>
      <c r="B5341" s="134">
        <v>104192</v>
      </c>
      <c r="C5341" s="126" t="s">
        <v>2925</v>
      </c>
      <c r="D5341" s="134" t="s">
        <v>33</v>
      </c>
      <c r="E5341" s="135">
        <v>28.61</v>
      </c>
      <c r="F5341" s="136">
        <v>0.59560000000000002</v>
      </c>
      <c r="G5341" s="135">
        <v>34.99</v>
      </c>
      <c r="H5341" s="136">
        <v>0</v>
      </c>
    </row>
    <row r="5342" spans="1:8" x14ac:dyDescent="0.25">
      <c r="A5342" s="133" t="s">
        <v>8225</v>
      </c>
      <c r="B5342" s="134">
        <v>104202</v>
      </c>
      <c r="C5342" s="126" t="s">
        <v>2933</v>
      </c>
      <c r="D5342" s="134" t="s">
        <v>33</v>
      </c>
      <c r="E5342" s="135">
        <v>10.63</v>
      </c>
      <c r="F5342" s="136">
        <v>0.35649999999999998</v>
      </c>
      <c r="G5342" s="135">
        <v>14.4</v>
      </c>
      <c r="H5342" s="136">
        <v>0</v>
      </c>
    </row>
    <row r="5343" spans="1:8" x14ac:dyDescent="0.25">
      <c r="A5343" s="133" t="s">
        <v>8225</v>
      </c>
      <c r="B5343" s="134">
        <v>96717</v>
      </c>
      <c r="C5343" s="126" t="s">
        <v>14381</v>
      </c>
      <c r="D5343" s="134" t="s">
        <v>33</v>
      </c>
      <c r="E5343" s="135">
        <v>314.77999999999997</v>
      </c>
      <c r="F5343" s="136">
        <v>0.873</v>
      </c>
      <c r="G5343" s="135">
        <v>336.59</v>
      </c>
      <c r="H5343" s="136">
        <v>0</v>
      </c>
    </row>
    <row r="5344" spans="1:8" x14ac:dyDescent="0.25">
      <c r="A5344" s="133" t="s">
        <v>8225</v>
      </c>
      <c r="B5344" s="134">
        <v>96710</v>
      </c>
      <c r="C5344" s="126" t="s">
        <v>14382</v>
      </c>
      <c r="D5344" s="134" t="s">
        <v>33</v>
      </c>
      <c r="E5344" s="135">
        <v>14.1</v>
      </c>
      <c r="F5344" s="136">
        <v>0.23119999999999999</v>
      </c>
      <c r="G5344" s="135">
        <v>20.07</v>
      </c>
      <c r="H5344" s="136">
        <v>0</v>
      </c>
    </row>
    <row r="5345" spans="1:8" x14ac:dyDescent="0.25">
      <c r="A5345" s="133" t="s">
        <v>8225</v>
      </c>
      <c r="B5345" s="134">
        <v>96665</v>
      </c>
      <c r="C5345" s="126" t="s">
        <v>14383</v>
      </c>
      <c r="D5345" s="134" t="s">
        <v>33</v>
      </c>
      <c r="E5345" s="135">
        <v>11.02</v>
      </c>
      <c r="F5345" s="136">
        <v>0.29580000000000001</v>
      </c>
      <c r="G5345" s="135">
        <v>15.29</v>
      </c>
      <c r="H5345" s="136">
        <v>0</v>
      </c>
    </row>
    <row r="5346" spans="1:8" x14ac:dyDescent="0.25">
      <c r="A5346" s="133" t="s">
        <v>8225</v>
      </c>
      <c r="B5346" s="134">
        <v>96642</v>
      </c>
      <c r="C5346" s="126" t="s">
        <v>14384</v>
      </c>
      <c r="D5346" s="134" t="s">
        <v>33</v>
      </c>
      <c r="E5346" s="135">
        <v>19.57</v>
      </c>
      <c r="F5346" s="136">
        <v>0.1666</v>
      </c>
      <c r="G5346" s="135">
        <v>28.54</v>
      </c>
      <c r="H5346" s="136">
        <v>0</v>
      </c>
    </row>
    <row r="5347" spans="1:8" x14ac:dyDescent="0.25">
      <c r="A5347" s="133" t="s">
        <v>8225</v>
      </c>
      <c r="B5347" s="134">
        <v>96711</v>
      </c>
      <c r="C5347" s="126" t="s">
        <v>14385</v>
      </c>
      <c r="D5347" s="134" t="s">
        <v>33</v>
      </c>
      <c r="E5347" s="135">
        <v>21.34</v>
      </c>
      <c r="F5347" s="136">
        <v>0.3805</v>
      </c>
      <c r="G5347" s="135">
        <v>28.63</v>
      </c>
      <c r="H5347" s="136">
        <v>0</v>
      </c>
    </row>
    <row r="5348" spans="1:8" x14ac:dyDescent="0.25">
      <c r="A5348" s="133" t="s">
        <v>8225</v>
      </c>
      <c r="B5348" s="134">
        <v>96666</v>
      </c>
      <c r="C5348" s="126" t="s">
        <v>14386</v>
      </c>
      <c r="D5348" s="134" t="s">
        <v>33</v>
      </c>
      <c r="E5348" s="135">
        <v>16.29</v>
      </c>
      <c r="F5348" s="136">
        <v>0.4985</v>
      </c>
      <c r="G5348" s="135">
        <v>20.78</v>
      </c>
      <c r="H5348" s="136">
        <v>0</v>
      </c>
    </row>
    <row r="5349" spans="1:8" x14ac:dyDescent="0.25">
      <c r="A5349" s="133" t="s">
        <v>8225</v>
      </c>
      <c r="B5349" s="134">
        <v>96712</v>
      </c>
      <c r="C5349" s="126" t="s">
        <v>14387</v>
      </c>
      <c r="D5349" s="134" t="s">
        <v>33</v>
      </c>
      <c r="E5349" s="135">
        <v>30.76</v>
      </c>
      <c r="F5349" s="136">
        <v>0.48149999999999998</v>
      </c>
      <c r="G5349" s="135">
        <v>39.520000000000003</v>
      </c>
      <c r="H5349" s="136">
        <v>0</v>
      </c>
    </row>
    <row r="5350" spans="1:8" x14ac:dyDescent="0.25">
      <c r="A5350" s="133" t="s">
        <v>8225</v>
      </c>
      <c r="B5350" s="134">
        <v>96667</v>
      </c>
      <c r="C5350" s="126" t="s">
        <v>14388</v>
      </c>
      <c r="D5350" s="134" t="s">
        <v>33</v>
      </c>
      <c r="E5350" s="135">
        <v>23.45</v>
      </c>
      <c r="F5350" s="136">
        <v>0.63160000000000005</v>
      </c>
      <c r="G5350" s="135">
        <v>28.2</v>
      </c>
      <c r="H5350" s="136">
        <v>0</v>
      </c>
    </row>
    <row r="5351" spans="1:8" x14ac:dyDescent="0.25">
      <c r="A5351" s="133" t="s">
        <v>8225</v>
      </c>
      <c r="B5351" s="134">
        <v>96713</v>
      </c>
      <c r="C5351" s="126" t="s">
        <v>14389</v>
      </c>
      <c r="D5351" s="134" t="s">
        <v>33</v>
      </c>
      <c r="E5351" s="135">
        <v>47.87</v>
      </c>
      <c r="F5351" s="136">
        <v>0.5958</v>
      </c>
      <c r="G5351" s="135">
        <v>58.51</v>
      </c>
      <c r="H5351" s="136">
        <v>0</v>
      </c>
    </row>
    <row r="5352" spans="1:8" x14ac:dyDescent="0.25">
      <c r="A5352" s="133" t="s">
        <v>8225</v>
      </c>
      <c r="B5352" s="134">
        <v>96714</v>
      </c>
      <c r="C5352" s="126" t="s">
        <v>14390</v>
      </c>
      <c r="D5352" s="134" t="s">
        <v>33</v>
      </c>
      <c r="E5352" s="135">
        <v>68.63</v>
      </c>
      <c r="F5352" s="136">
        <v>0.65339999999999998</v>
      </c>
      <c r="G5352" s="135">
        <v>81.7</v>
      </c>
      <c r="H5352" s="136">
        <v>0</v>
      </c>
    </row>
    <row r="5353" spans="1:8" x14ac:dyDescent="0.25">
      <c r="A5353" s="133" t="s">
        <v>8225</v>
      </c>
      <c r="B5353" s="134">
        <v>96715</v>
      </c>
      <c r="C5353" s="126" t="s">
        <v>14391</v>
      </c>
      <c r="D5353" s="134" t="s">
        <v>33</v>
      </c>
      <c r="E5353" s="135">
        <v>124.22</v>
      </c>
      <c r="F5353" s="136">
        <v>0.77439999999999998</v>
      </c>
      <c r="G5353" s="135">
        <v>139.5</v>
      </c>
      <c r="H5353" s="136">
        <v>0</v>
      </c>
    </row>
    <row r="5354" spans="1:8" x14ac:dyDescent="0.25">
      <c r="A5354" s="133" t="s">
        <v>8225</v>
      </c>
      <c r="B5354" s="134">
        <v>96716</v>
      </c>
      <c r="C5354" s="126" t="s">
        <v>14392</v>
      </c>
      <c r="D5354" s="134" t="s">
        <v>33</v>
      </c>
      <c r="E5354" s="135">
        <v>162.22999999999999</v>
      </c>
      <c r="F5354" s="136">
        <v>0.79569999999999996</v>
      </c>
      <c r="G5354" s="135">
        <v>180.32</v>
      </c>
      <c r="H5354" s="136">
        <v>0</v>
      </c>
    </row>
    <row r="5355" spans="1:8" x14ac:dyDescent="0.25">
      <c r="A5355" s="133" t="s">
        <v>8226</v>
      </c>
      <c r="B5355" s="134">
        <v>104328</v>
      </c>
      <c r="C5355" s="126" t="s">
        <v>3025</v>
      </c>
      <c r="D5355" s="134" t="s">
        <v>33</v>
      </c>
      <c r="E5355" s="135">
        <v>69.61</v>
      </c>
      <c r="F5355" s="136">
        <v>0</v>
      </c>
      <c r="G5355" s="135">
        <v>78.27</v>
      </c>
      <c r="H5355" s="136">
        <v>0</v>
      </c>
    </row>
    <row r="5356" spans="1:8" x14ac:dyDescent="0.25">
      <c r="A5356" s="133" t="s">
        <v>8226</v>
      </c>
      <c r="B5356" s="134">
        <v>104329</v>
      </c>
      <c r="C5356" s="126" t="s">
        <v>3026</v>
      </c>
      <c r="D5356" s="134" t="s">
        <v>33</v>
      </c>
      <c r="E5356" s="135">
        <v>78.63</v>
      </c>
      <c r="F5356" s="136">
        <v>0</v>
      </c>
      <c r="G5356" s="135">
        <v>87.08</v>
      </c>
      <c r="H5356" s="136">
        <v>0</v>
      </c>
    </row>
    <row r="5357" spans="1:8" x14ac:dyDescent="0.25">
      <c r="A5357" s="133" t="s">
        <v>8226</v>
      </c>
      <c r="B5357" s="134">
        <v>89707</v>
      </c>
      <c r="C5357" s="126" t="s">
        <v>3019</v>
      </c>
      <c r="D5357" s="134" t="s">
        <v>33</v>
      </c>
      <c r="E5357" s="135">
        <v>48.05</v>
      </c>
      <c r="F5357" s="136">
        <v>0</v>
      </c>
      <c r="G5357" s="135">
        <v>56.53</v>
      </c>
      <c r="H5357" s="136">
        <v>0</v>
      </c>
    </row>
    <row r="5358" spans="1:8" x14ac:dyDescent="0.25">
      <c r="A5358" s="133" t="s">
        <v>8226</v>
      </c>
      <c r="B5358" s="134">
        <v>89708</v>
      </c>
      <c r="C5358" s="126" t="s">
        <v>3020</v>
      </c>
      <c r="D5358" s="134" t="s">
        <v>33</v>
      </c>
      <c r="E5358" s="135">
        <v>103.57</v>
      </c>
      <c r="F5358" s="136">
        <v>0</v>
      </c>
      <c r="G5358" s="135">
        <v>111.36</v>
      </c>
      <c r="H5358" s="136">
        <v>0</v>
      </c>
    </row>
    <row r="5359" spans="1:8" x14ac:dyDescent="0.25">
      <c r="A5359" s="133" t="s">
        <v>8226</v>
      </c>
      <c r="B5359" s="134">
        <v>104330</v>
      </c>
      <c r="C5359" s="126" t="s">
        <v>8227</v>
      </c>
      <c r="D5359" s="134" t="s">
        <v>33</v>
      </c>
      <c r="E5359" s="135">
        <v>0</v>
      </c>
      <c r="F5359" s="136"/>
      <c r="G5359" s="135">
        <v>0</v>
      </c>
      <c r="H5359" s="136"/>
    </row>
    <row r="5360" spans="1:8" x14ac:dyDescent="0.25">
      <c r="A5360" s="133" t="s">
        <v>8226</v>
      </c>
      <c r="B5360" s="134">
        <v>104326</v>
      </c>
      <c r="C5360" s="126" t="s">
        <v>3023</v>
      </c>
      <c r="D5360" s="134" t="s">
        <v>33</v>
      </c>
      <c r="E5360" s="135">
        <v>19.59</v>
      </c>
      <c r="F5360" s="136">
        <v>0</v>
      </c>
      <c r="G5360" s="135">
        <v>23.38</v>
      </c>
      <c r="H5360" s="136">
        <v>0</v>
      </c>
    </row>
    <row r="5361" spans="1:8" x14ac:dyDescent="0.25">
      <c r="A5361" s="133" t="s">
        <v>8226</v>
      </c>
      <c r="B5361" s="134">
        <v>89710</v>
      </c>
      <c r="C5361" s="126" t="s">
        <v>3022</v>
      </c>
      <c r="D5361" s="134" t="s">
        <v>33</v>
      </c>
      <c r="E5361" s="135">
        <v>18.03</v>
      </c>
      <c r="F5361" s="136">
        <v>0</v>
      </c>
      <c r="G5361" s="135">
        <v>21.85</v>
      </c>
      <c r="H5361" s="136">
        <v>0</v>
      </c>
    </row>
    <row r="5362" spans="1:8" x14ac:dyDescent="0.25">
      <c r="A5362" s="133" t="s">
        <v>8226</v>
      </c>
      <c r="B5362" s="134">
        <v>104327</v>
      </c>
      <c r="C5362" s="126" t="s">
        <v>3024</v>
      </c>
      <c r="D5362" s="134" t="s">
        <v>33</v>
      </c>
      <c r="E5362" s="135">
        <v>18.670000000000002</v>
      </c>
      <c r="F5362" s="136">
        <v>0</v>
      </c>
      <c r="G5362" s="135">
        <v>22.47</v>
      </c>
      <c r="H5362" s="136">
        <v>0</v>
      </c>
    </row>
    <row r="5363" spans="1:8" x14ac:dyDescent="0.25">
      <c r="A5363" s="133" t="s">
        <v>8226</v>
      </c>
      <c r="B5363" s="134">
        <v>89709</v>
      </c>
      <c r="C5363" s="126" t="s">
        <v>3021</v>
      </c>
      <c r="D5363" s="134" t="s">
        <v>33</v>
      </c>
      <c r="E5363" s="135">
        <v>20.56</v>
      </c>
      <c r="F5363" s="136">
        <v>0</v>
      </c>
      <c r="G5363" s="135">
        <v>24.32</v>
      </c>
      <c r="H5363" s="136">
        <v>0</v>
      </c>
    </row>
    <row r="5364" spans="1:8" x14ac:dyDescent="0.25">
      <c r="A5364" s="133" t="s">
        <v>8228</v>
      </c>
      <c r="B5364" s="134">
        <v>104341</v>
      </c>
      <c r="C5364" s="126" t="s">
        <v>2942</v>
      </c>
      <c r="D5364" s="134" t="s">
        <v>33</v>
      </c>
      <c r="E5364" s="135">
        <v>10.82</v>
      </c>
      <c r="F5364" s="136">
        <v>0</v>
      </c>
      <c r="G5364" s="135">
        <v>12.6</v>
      </c>
      <c r="H5364" s="136">
        <v>0</v>
      </c>
    </row>
    <row r="5365" spans="1:8" x14ac:dyDescent="0.25">
      <c r="A5365" s="133" t="s">
        <v>8228</v>
      </c>
      <c r="B5365" s="134">
        <v>104357</v>
      </c>
      <c r="C5365" s="126" t="s">
        <v>2956</v>
      </c>
      <c r="D5365" s="134" t="s">
        <v>33</v>
      </c>
      <c r="E5365" s="135">
        <v>19.18</v>
      </c>
      <c r="F5365" s="136">
        <v>0</v>
      </c>
      <c r="G5365" s="135">
        <v>21.04</v>
      </c>
      <c r="H5365" s="136">
        <v>0</v>
      </c>
    </row>
    <row r="5366" spans="1:8" x14ac:dyDescent="0.25">
      <c r="A5366" s="133" t="s">
        <v>8228</v>
      </c>
      <c r="B5366" s="134">
        <v>89811</v>
      </c>
      <c r="C5366" s="126" t="s">
        <v>2394</v>
      </c>
      <c r="D5366" s="134" t="s">
        <v>33</v>
      </c>
      <c r="E5366" s="135">
        <v>44.09</v>
      </c>
      <c r="F5366" s="136">
        <v>0</v>
      </c>
      <c r="G5366" s="135">
        <v>48.63</v>
      </c>
      <c r="H5366" s="136">
        <v>0</v>
      </c>
    </row>
    <row r="5367" spans="1:8" x14ac:dyDescent="0.25">
      <c r="A5367" s="133" t="s">
        <v>8228</v>
      </c>
      <c r="B5367" s="134">
        <v>89748</v>
      </c>
      <c r="C5367" s="126" t="s">
        <v>2357</v>
      </c>
      <c r="D5367" s="134" t="s">
        <v>33</v>
      </c>
      <c r="E5367" s="135">
        <v>42.95</v>
      </c>
      <c r="F5367" s="136">
        <v>0</v>
      </c>
      <c r="G5367" s="135">
        <v>46.85</v>
      </c>
      <c r="H5367" s="136">
        <v>0</v>
      </c>
    </row>
    <row r="5368" spans="1:8" x14ac:dyDescent="0.25">
      <c r="A5368" s="133" t="s">
        <v>8228</v>
      </c>
      <c r="B5368" s="134">
        <v>89852</v>
      </c>
      <c r="C5368" s="126" t="s">
        <v>2411</v>
      </c>
      <c r="D5368" s="134" t="s">
        <v>33</v>
      </c>
      <c r="E5368" s="135">
        <v>46.88</v>
      </c>
      <c r="F5368" s="136">
        <v>0</v>
      </c>
      <c r="G5368" s="135">
        <v>52.99</v>
      </c>
      <c r="H5368" s="136">
        <v>0</v>
      </c>
    </row>
    <row r="5369" spans="1:8" x14ac:dyDescent="0.25">
      <c r="A5369" s="133" t="s">
        <v>8228</v>
      </c>
      <c r="B5369" s="134">
        <v>89728</v>
      </c>
      <c r="C5369" s="126" t="s">
        <v>2345</v>
      </c>
      <c r="D5369" s="134" t="s">
        <v>33</v>
      </c>
      <c r="E5369" s="135">
        <v>13.21</v>
      </c>
      <c r="F5369" s="136">
        <v>0</v>
      </c>
      <c r="G5369" s="135">
        <v>16.079999999999998</v>
      </c>
      <c r="H5369" s="136">
        <v>0</v>
      </c>
    </row>
    <row r="5370" spans="1:8" x14ac:dyDescent="0.25">
      <c r="A5370" s="133" t="s">
        <v>8228</v>
      </c>
      <c r="B5370" s="134">
        <v>89803</v>
      </c>
      <c r="C5370" s="126" t="s">
        <v>2386</v>
      </c>
      <c r="D5370" s="134" t="s">
        <v>33</v>
      </c>
      <c r="E5370" s="135">
        <v>18.559999999999999</v>
      </c>
      <c r="F5370" s="136">
        <v>0</v>
      </c>
      <c r="G5370" s="135">
        <v>18.93</v>
      </c>
      <c r="H5370" s="136">
        <v>0</v>
      </c>
    </row>
    <row r="5371" spans="1:8" x14ac:dyDescent="0.25">
      <c r="A5371" s="133" t="s">
        <v>8228</v>
      </c>
      <c r="B5371" s="134">
        <v>89733</v>
      </c>
      <c r="C5371" s="126" t="s">
        <v>2349</v>
      </c>
      <c r="D5371" s="134" t="s">
        <v>33</v>
      </c>
      <c r="E5371" s="135">
        <v>23.36</v>
      </c>
      <c r="F5371" s="136">
        <v>0</v>
      </c>
      <c r="G5371" s="135">
        <v>26.44</v>
      </c>
      <c r="H5371" s="136">
        <v>0</v>
      </c>
    </row>
    <row r="5372" spans="1:8" x14ac:dyDescent="0.25">
      <c r="A5372" s="133" t="s">
        <v>8228</v>
      </c>
      <c r="B5372" s="134">
        <v>89807</v>
      </c>
      <c r="C5372" s="126" t="s">
        <v>2390</v>
      </c>
      <c r="D5372" s="134" t="s">
        <v>33</v>
      </c>
      <c r="E5372" s="135">
        <v>38.25</v>
      </c>
      <c r="F5372" s="136">
        <v>0</v>
      </c>
      <c r="G5372" s="135">
        <v>40.79</v>
      </c>
      <c r="H5372" s="136">
        <v>0</v>
      </c>
    </row>
    <row r="5373" spans="1:8" x14ac:dyDescent="0.25">
      <c r="A5373" s="133" t="s">
        <v>8228</v>
      </c>
      <c r="B5373" s="134">
        <v>89742</v>
      </c>
      <c r="C5373" s="126" t="s">
        <v>2353</v>
      </c>
      <c r="D5373" s="134" t="s">
        <v>33</v>
      </c>
      <c r="E5373" s="135">
        <v>40.08</v>
      </c>
      <c r="F5373" s="136">
        <v>0</v>
      </c>
      <c r="G5373" s="135">
        <v>43.65</v>
      </c>
      <c r="H5373" s="136">
        <v>0</v>
      </c>
    </row>
    <row r="5374" spans="1:8" x14ac:dyDescent="0.25">
      <c r="A5374" s="133" t="s">
        <v>8228</v>
      </c>
      <c r="B5374" s="134">
        <v>89812</v>
      </c>
      <c r="C5374" s="126" t="s">
        <v>2395</v>
      </c>
      <c r="D5374" s="134" t="s">
        <v>33</v>
      </c>
      <c r="E5374" s="135">
        <v>80.64</v>
      </c>
      <c r="F5374" s="136">
        <v>0</v>
      </c>
      <c r="G5374" s="135">
        <v>85.47</v>
      </c>
      <c r="H5374" s="136">
        <v>0</v>
      </c>
    </row>
    <row r="5375" spans="1:8" x14ac:dyDescent="0.25">
      <c r="A5375" s="133" t="s">
        <v>8228</v>
      </c>
      <c r="B5375" s="134">
        <v>89750</v>
      </c>
      <c r="C5375" s="126" t="s">
        <v>2358</v>
      </c>
      <c r="D5375" s="134" t="s">
        <v>33</v>
      </c>
      <c r="E5375" s="135">
        <v>79.5</v>
      </c>
      <c r="F5375" s="136">
        <v>0</v>
      </c>
      <c r="G5375" s="135">
        <v>83.69</v>
      </c>
      <c r="H5375" s="136">
        <v>0</v>
      </c>
    </row>
    <row r="5376" spans="1:8" x14ac:dyDescent="0.25">
      <c r="A5376" s="133" t="s">
        <v>8228</v>
      </c>
      <c r="B5376" s="134">
        <v>89853</v>
      </c>
      <c r="C5376" s="126" t="s">
        <v>2412</v>
      </c>
      <c r="D5376" s="134" t="s">
        <v>33</v>
      </c>
      <c r="E5376" s="135">
        <v>83.43</v>
      </c>
      <c r="F5376" s="136">
        <v>0</v>
      </c>
      <c r="G5376" s="135">
        <v>89.83</v>
      </c>
      <c r="H5376" s="136">
        <v>0</v>
      </c>
    </row>
    <row r="5377" spans="1:8" x14ac:dyDescent="0.25">
      <c r="A5377" s="133" t="s">
        <v>8228</v>
      </c>
      <c r="B5377" s="134">
        <v>89730</v>
      </c>
      <c r="C5377" s="126" t="s">
        <v>2346</v>
      </c>
      <c r="D5377" s="134" t="s">
        <v>33</v>
      </c>
      <c r="E5377" s="135">
        <v>15.19</v>
      </c>
      <c r="F5377" s="136">
        <v>0</v>
      </c>
      <c r="G5377" s="135">
        <v>18.079999999999998</v>
      </c>
      <c r="H5377" s="136">
        <v>0</v>
      </c>
    </row>
    <row r="5378" spans="1:8" x14ac:dyDescent="0.25">
      <c r="A5378" s="133" t="s">
        <v>8228</v>
      </c>
      <c r="B5378" s="134">
        <v>89804</v>
      </c>
      <c r="C5378" s="126" t="s">
        <v>2387</v>
      </c>
      <c r="D5378" s="134" t="s">
        <v>33</v>
      </c>
      <c r="E5378" s="135">
        <v>20.84</v>
      </c>
      <c r="F5378" s="136">
        <v>0</v>
      </c>
      <c r="G5378" s="135">
        <v>21.23</v>
      </c>
      <c r="H5378" s="136">
        <v>0</v>
      </c>
    </row>
    <row r="5379" spans="1:8" x14ac:dyDescent="0.25">
      <c r="A5379" s="133" t="s">
        <v>8228</v>
      </c>
      <c r="B5379" s="134">
        <v>89735</v>
      </c>
      <c r="C5379" s="126" t="s">
        <v>2350</v>
      </c>
      <c r="D5379" s="134" t="s">
        <v>33</v>
      </c>
      <c r="E5379" s="135">
        <v>25.64</v>
      </c>
      <c r="F5379" s="136">
        <v>0</v>
      </c>
      <c r="G5379" s="135">
        <v>28.74</v>
      </c>
      <c r="H5379" s="136">
        <v>0</v>
      </c>
    </row>
    <row r="5380" spans="1:8" x14ac:dyDescent="0.25">
      <c r="A5380" s="133" t="s">
        <v>8228</v>
      </c>
      <c r="B5380" s="134">
        <v>89808</v>
      </c>
      <c r="C5380" s="126" t="s">
        <v>2391</v>
      </c>
      <c r="D5380" s="134" t="s">
        <v>33</v>
      </c>
      <c r="E5380" s="135">
        <v>59.72</v>
      </c>
      <c r="F5380" s="136">
        <v>0</v>
      </c>
      <c r="G5380" s="135">
        <v>62.43</v>
      </c>
      <c r="H5380" s="136">
        <v>0</v>
      </c>
    </row>
    <row r="5381" spans="1:8" x14ac:dyDescent="0.25">
      <c r="A5381" s="133" t="s">
        <v>8228</v>
      </c>
      <c r="B5381" s="134">
        <v>89743</v>
      </c>
      <c r="C5381" s="126" t="s">
        <v>2354</v>
      </c>
      <c r="D5381" s="134" t="s">
        <v>33</v>
      </c>
      <c r="E5381" s="135">
        <v>61.55</v>
      </c>
      <c r="F5381" s="136">
        <v>0</v>
      </c>
      <c r="G5381" s="135">
        <v>65.290000000000006</v>
      </c>
      <c r="H5381" s="136">
        <v>0</v>
      </c>
    </row>
    <row r="5382" spans="1:8" x14ac:dyDescent="0.25">
      <c r="A5382" s="133" t="s">
        <v>8228</v>
      </c>
      <c r="B5382" s="134">
        <v>89810</v>
      </c>
      <c r="C5382" s="126" t="s">
        <v>2393</v>
      </c>
      <c r="D5382" s="134" t="s">
        <v>33</v>
      </c>
      <c r="E5382" s="135">
        <v>29.27</v>
      </c>
      <c r="F5382" s="136">
        <v>0</v>
      </c>
      <c r="G5382" s="135">
        <v>33.700000000000003</v>
      </c>
      <c r="H5382" s="136">
        <v>0</v>
      </c>
    </row>
    <row r="5383" spans="1:8" x14ac:dyDescent="0.25">
      <c r="A5383" s="133" t="s">
        <v>8228</v>
      </c>
      <c r="B5383" s="134">
        <v>89746</v>
      </c>
      <c r="C5383" s="126" t="s">
        <v>2356</v>
      </c>
      <c r="D5383" s="134" t="s">
        <v>33</v>
      </c>
      <c r="E5383" s="135">
        <v>28.13</v>
      </c>
      <c r="F5383" s="136">
        <v>0</v>
      </c>
      <c r="G5383" s="135">
        <v>31.92</v>
      </c>
      <c r="H5383" s="136">
        <v>0</v>
      </c>
    </row>
    <row r="5384" spans="1:8" x14ac:dyDescent="0.25">
      <c r="A5384" s="133" t="s">
        <v>8228</v>
      </c>
      <c r="B5384" s="134">
        <v>89851</v>
      </c>
      <c r="C5384" s="126" t="s">
        <v>2410</v>
      </c>
      <c r="D5384" s="134" t="s">
        <v>33</v>
      </c>
      <c r="E5384" s="135">
        <v>32.06</v>
      </c>
      <c r="F5384" s="136">
        <v>0</v>
      </c>
      <c r="G5384" s="135">
        <v>38.06</v>
      </c>
      <c r="H5384" s="136">
        <v>0</v>
      </c>
    </row>
    <row r="5385" spans="1:8" x14ac:dyDescent="0.25">
      <c r="A5385" s="133" t="s">
        <v>8228</v>
      </c>
      <c r="B5385" s="134">
        <v>89855</v>
      </c>
      <c r="C5385" s="126" t="s">
        <v>2414</v>
      </c>
      <c r="D5385" s="134" t="s">
        <v>33</v>
      </c>
      <c r="E5385" s="135">
        <v>111.63</v>
      </c>
      <c r="F5385" s="136">
        <v>0</v>
      </c>
      <c r="G5385" s="135">
        <v>118.67</v>
      </c>
      <c r="H5385" s="136">
        <v>0</v>
      </c>
    </row>
    <row r="5386" spans="1:8" x14ac:dyDescent="0.25">
      <c r="A5386" s="133" t="s">
        <v>8228</v>
      </c>
      <c r="B5386" s="134">
        <v>89726</v>
      </c>
      <c r="C5386" s="126" t="s">
        <v>2344</v>
      </c>
      <c r="D5386" s="134" t="s">
        <v>33</v>
      </c>
      <c r="E5386" s="135">
        <v>10.41</v>
      </c>
      <c r="F5386" s="136">
        <v>0</v>
      </c>
      <c r="G5386" s="135">
        <v>13.25</v>
      </c>
      <c r="H5386" s="136">
        <v>0</v>
      </c>
    </row>
    <row r="5387" spans="1:8" x14ac:dyDescent="0.25">
      <c r="A5387" s="133" t="s">
        <v>8228</v>
      </c>
      <c r="B5387" s="134">
        <v>89802</v>
      </c>
      <c r="C5387" s="126" t="s">
        <v>2385</v>
      </c>
      <c r="D5387" s="134" t="s">
        <v>33</v>
      </c>
      <c r="E5387" s="135">
        <v>10.5</v>
      </c>
      <c r="F5387" s="136">
        <v>0</v>
      </c>
      <c r="G5387" s="135">
        <v>10.81</v>
      </c>
      <c r="H5387" s="136">
        <v>0</v>
      </c>
    </row>
    <row r="5388" spans="1:8" x14ac:dyDescent="0.25">
      <c r="A5388" s="133" t="s">
        <v>8228</v>
      </c>
      <c r="B5388" s="134">
        <v>89732</v>
      </c>
      <c r="C5388" s="126" t="s">
        <v>2348</v>
      </c>
      <c r="D5388" s="134" t="s">
        <v>33</v>
      </c>
      <c r="E5388" s="135">
        <v>15.3</v>
      </c>
      <c r="F5388" s="136">
        <v>0</v>
      </c>
      <c r="G5388" s="135">
        <v>18.32</v>
      </c>
      <c r="H5388" s="136">
        <v>0</v>
      </c>
    </row>
    <row r="5389" spans="1:8" x14ac:dyDescent="0.25">
      <c r="A5389" s="133" t="s">
        <v>8228</v>
      </c>
      <c r="B5389" s="134">
        <v>89806</v>
      </c>
      <c r="C5389" s="126" t="s">
        <v>2389</v>
      </c>
      <c r="D5389" s="134" t="s">
        <v>33</v>
      </c>
      <c r="E5389" s="135">
        <v>21.46</v>
      </c>
      <c r="F5389" s="136">
        <v>0</v>
      </c>
      <c r="G5389" s="135">
        <v>23.87</v>
      </c>
      <c r="H5389" s="136">
        <v>0</v>
      </c>
    </row>
    <row r="5390" spans="1:8" x14ac:dyDescent="0.25">
      <c r="A5390" s="133" t="s">
        <v>8228</v>
      </c>
      <c r="B5390" s="134">
        <v>89739</v>
      </c>
      <c r="C5390" s="126" t="s">
        <v>2352</v>
      </c>
      <c r="D5390" s="134" t="s">
        <v>33</v>
      </c>
      <c r="E5390" s="135">
        <v>23.29</v>
      </c>
      <c r="F5390" s="136">
        <v>0</v>
      </c>
      <c r="G5390" s="135">
        <v>26.73</v>
      </c>
      <c r="H5390" s="136">
        <v>0</v>
      </c>
    </row>
    <row r="5391" spans="1:8" x14ac:dyDescent="0.25">
      <c r="A5391" s="133" t="s">
        <v>8228</v>
      </c>
      <c r="B5391" s="134">
        <v>89809</v>
      </c>
      <c r="C5391" s="126" t="s">
        <v>2392</v>
      </c>
      <c r="D5391" s="134" t="s">
        <v>33</v>
      </c>
      <c r="E5391" s="135">
        <v>28.4</v>
      </c>
      <c r="F5391" s="136">
        <v>0</v>
      </c>
      <c r="G5391" s="135">
        <v>32.82</v>
      </c>
      <c r="H5391" s="136">
        <v>0</v>
      </c>
    </row>
    <row r="5392" spans="1:8" x14ac:dyDescent="0.25">
      <c r="A5392" s="133" t="s">
        <v>8228</v>
      </c>
      <c r="B5392" s="134">
        <v>89744</v>
      </c>
      <c r="C5392" s="126" t="s">
        <v>2355</v>
      </c>
      <c r="D5392" s="134" t="s">
        <v>33</v>
      </c>
      <c r="E5392" s="135">
        <v>27.26</v>
      </c>
      <c r="F5392" s="136">
        <v>0</v>
      </c>
      <c r="G5392" s="135">
        <v>31.04</v>
      </c>
      <c r="H5392" s="136">
        <v>0</v>
      </c>
    </row>
    <row r="5393" spans="1:8" x14ac:dyDescent="0.25">
      <c r="A5393" s="133" t="s">
        <v>8228</v>
      </c>
      <c r="B5393" s="134">
        <v>89850</v>
      </c>
      <c r="C5393" s="126" t="s">
        <v>2409</v>
      </c>
      <c r="D5393" s="134" t="s">
        <v>33</v>
      </c>
      <c r="E5393" s="135">
        <v>31.19</v>
      </c>
      <c r="F5393" s="136">
        <v>0</v>
      </c>
      <c r="G5393" s="135">
        <v>37.18</v>
      </c>
      <c r="H5393" s="136">
        <v>0</v>
      </c>
    </row>
    <row r="5394" spans="1:8" x14ac:dyDescent="0.25">
      <c r="A5394" s="133" t="s">
        <v>8228</v>
      </c>
      <c r="B5394" s="134">
        <v>89854</v>
      </c>
      <c r="C5394" s="126" t="s">
        <v>2413</v>
      </c>
      <c r="D5394" s="134" t="s">
        <v>33</v>
      </c>
      <c r="E5394" s="135">
        <v>106.19</v>
      </c>
      <c r="F5394" s="136">
        <v>0</v>
      </c>
      <c r="G5394" s="135">
        <v>113.19</v>
      </c>
      <c r="H5394" s="136">
        <v>0</v>
      </c>
    </row>
    <row r="5395" spans="1:8" x14ac:dyDescent="0.25">
      <c r="A5395" s="133" t="s">
        <v>8228</v>
      </c>
      <c r="B5395" s="134">
        <v>89724</v>
      </c>
      <c r="C5395" s="126" t="s">
        <v>2343</v>
      </c>
      <c r="D5395" s="134" t="s">
        <v>33</v>
      </c>
      <c r="E5395" s="135">
        <v>10.17</v>
      </c>
      <c r="F5395" s="136">
        <v>0</v>
      </c>
      <c r="G5395" s="135">
        <v>13.01</v>
      </c>
      <c r="H5395" s="136">
        <v>0</v>
      </c>
    </row>
    <row r="5396" spans="1:8" x14ac:dyDescent="0.25">
      <c r="A5396" s="133" t="s">
        <v>8228</v>
      </c>
      <c r="B5396" s="134">
        <v>89801</v>
      </c>
      <c r="C5396" s="126" t="s">
        <v>2384</v>
      </c>
      <c r="D5396" s="134" t="s">
        <v>33</v>
      </c>
      <c r="E5396" s="135">
        <v>9.74</v>
      </c>
      <c r="F5396" s="136">
        <v>0</v>
      </c>
      <c r="G5396" s="135">
        <v>10.039999999999999</v>
      </c>
      <c r="H5396" s="136">
        <v>0</v>
      </c>
    </row>
    <row r="5397" spans="1:8" x14ac:dyDescent="0.25">
      <c r="A5397" s="133" t="s">
        <v>8228</v>
      </c>
      <c r="B5397" s="134">
        <v>89731</v>
      </c>
      <c r="C5397" s="126" t="s">
        <v>2347</v>
      </c>
      <c r="D5397" s="134" t="s">
        <v>33</v>
      </c>
      <c r="E5397" s="135">
        <v>14.54</v>
      </c>
      <c r="F5397" s="136">
        <v>0</v>
      </c>
      <c r="G5397" s="135">
        <v>17.55</v>
      </c>
      <c r="H5397" s="136">
        <v>0</v>
      </c>
    </row>
    <row r="5398" spans="1:8" x14ac:dyDescent="0.25">
      <c r="A5398" s="133" t="s">
        <v>8228</v>
      </c>
      <c r="B5398" s="134">
        <v>89805</v>
      </c>
      <c r="C5398" s="126" t="s">
        <v>2388</v>
      </c>
      <c r="D5398" s="134" t="s">
        <v>33</v>
      </c>
      <c r="E5398" s="135">
        <v>20.440000000000001</v>
      </c>
      <c r="F5398" s="136">
        <v>0</v>
      </c>
      <c r="G5398" s="135">
        <v>22.85</v>
      </c>
      <c r="H5398" s="136">
        <v>0</v>
      </c>
    </row>
    <row r="5399" spans="1:8" x14ac:dyDescent="0.25">
      <c r="A5399" s="133" t="s">
        <v>8228</v>
      </c>
      <c r="B5399" s="134">
        <v>89737</v>
      </c>
      <c r="C5399" s="126" t="s">
        <v>2351</v>
      </c>
      <c r="D5399" s="134" t="s">
        <v>33</v>
      </c>
      <c r="E5399" s="135">
        <v>22.27</v>
      </c>
      <c r="F5399" s="136">
        <v>0</v>
      </c>
      <c r="G5399" s="135">
        <v>25.71</v>
      </c>
      <c r="H5399" s="136">
        <v>0</v>
      </c>
    </row>
    <row r="5400" spans="1:8" x14ac:dyDescent="0.25">
      <c r="A5400" s="133" t="s">
        <v>8228</v>
      </c>
      <c r="B5400" s="134">
        <v>104355</v>
      </c>
      <c r="C5400" s="126" t="s">
        <v>2954</v>
      </c>
      <c r="D5400" s="134" t="s">
        <v>33</v>
      </c>
      <c r="E5400" s="135">
        <v>48.04</v>
      </c>
      <c r="F5400" s="136">
        <v>0</v>
      </c>
      <c r="G5400" s="135">
        <v>52.96</v>
      </c>
      <c r="H5400" s="136">
        <v>0</v>
      </c>
    </row>
    <row r="5401" spans="1:8" x14ac:dyDescent="0.25">
      <c r="A5401" s="133" t="s">
        <v>8228</v>
      </c>
      <c r="B5401" s="134">
        <v>104347</v>
      </c>
      <c r="C5401" s="126" t="s">
        <v>2947</v>
      </c>
      <c r="D5401" s="134" t="s">
        <v>33</v>
      </c>
      <c r="E5401" s="135">
        <v>47.84</v>
      </c>
      <c r="F5401" s="136">
        <v>0</v>
      </c>
      <c r="G5401" s="135">
        <v>52.64</v>
      </c>
      <c r="H5401" s="136">
        <v>0</v>
      </c>
    </row>
    <row r="5402" spans="1:8" x14ac:dyDescent="0.25">
      <c r="A5402" s="133" t="s">
        <v>8228</v>
      </c>
      <c r="B5402" s="134">
        <v>104353</v>
      </c>
      <c r="C5402" s="126" t="s">
        <v>2952</v>
      </c>
      <c r="D5402" s="134" t="s">
        <v>33</v>
      </c>
      <c r="E5402" s="135">
        <v>41.71</v>
      </c>
      <c r="F5402" s="136">
        <v>0</v>
      </c>
      <c r="G5402" s="135">
        <v>45.7</v>
      </c>
      <c r="H5402" s="136">
        <v>0</v>
      </c>
    </row>
    <row r="5403" spans="1:8" x14ac:dyDescent="0.25">
      <c r="A5403" s="133" t="s">
        <v>8228</v>
      </c>
      <c r="B5403" s="134">
        <v>104345</v>
      </c>
      <c r="C5403" s="126" t="s">
        <v>2945</v>
      </c>
      <c r="D5403" s="134" t="s">
        <v>33</v>
      </c>
      <c r="E5403" s="135">
        <v>42.83</v>
      </c>
      <c r="F5403" s="136">
        <v>0</v>
      </c>
      <c r="G5403" s="135">
        <v>47.45</v>
      </c>
      <c r="H5403" s="136">
        <v>0</v>
      </c>
    </row>
    <row r="5404" spans="1:8" x14ac:dyDescent="0.25">
      <c r="A5404" s="133" t="s">
        <v>8228</v>
      </c>
      <c r="B5404" s="134">
        <v>104350</v>
      </c>
      <c r="C5404" s="126" t="s">
        <v>2949</v>
      </c>
      <c r="D5404" s="134" t="s">
        <v>33</v>
      </c>
      <c r="E5404" s="135">
        <v>29.96</v>
      </c>
      <c r="F5404" s="136">
        <v>0</v>
      </c>
      <c r="G5404" s="135">
        <v>32.15</v>
      </c>
      <c r="H5404" s="136">
        <v>0</v>
      </c>
    </row>
    <row r="5405" spans="1:8" x14ac:dyDescent="0.25">
      <c r="A5405" s="133" t="s">
        <v>8228</v>
      </c>
      <c r="B5405" s="134">
        <v>104343</v>
      </c>
      <c r="C5405" s="126" t="s">
        <v>2943</v>
      </c>
      <c r="D5405" s="134" t="s">
        <v>33</v>
      </c>
      <c r="E5405" s="135">
        <v>33.729999999999997</v>
      </c>
      <c r="F5405" s="136">
        <v>0</v>
      </c>
      <c r="G5405" s="135">
        <v>38.04</v>
      </c>
      <c r="H5405" s="136">
        <v>0</v>
      </c>
    </row>
    <row r="5406" spans="1:8" x14ac:dyDescent="0.25">
      <c r="A5406" s="133" t="s">
        <v>8228</v>
      </c>
      <c r="B5406" s="134">
        <v>89834</v>
      </c>
      <c r="C5406" s="126" t="s">
        <v>2408</v>
      </c>
      <c r="D5406" s="134" t="s">
        <v>33</v>
      </c>
      <c r="E5406" s="135">
        <v>52.99</v>
      </c>
      <c r="F5406" s="136">
        <v>0</v>
      </c>
      <c r="G5406" s="135">
        <v>58.8</v>
      </c>
      <c r="H5406" s="136">
        <v>0</v>
      </c>
    </row>
    <row r="5407" spans="1:8" x14ac:dyDescent="0.25">
      <c r="A5407" s="133" t="s">
        <v>8228</v>
      </c>
      <c r="B5407" s="134">
        <v>89797</v>
      </c>
      <c r="C5407" s="126" t="s">
        <v>2383</v>
      </c>
      <c r="D5407" s="134" t="s">
        <v>33</v>
      </c>
      <c r="E5407" s="135">
        <v>51.47</v>
      </c>
      <c r="F5407" s="136">
        <v>0</v>
      </c>
      <c r="G5407" s="135">
        <v>56.42</v>
      </c>
      <c r="H5407" s="136">
        <v>0</v>
      </c>
    </row>
    <row r="5408" spans="1:8" x14ac:dyDescent="0.25">
      <c r="A5408" s="133" t="s">
        <v>8228</v>
      </c>
      <c r="B5408" s="134">
        <v>89861</v>
      </c>
      <c r="C5408" s="126" t="s">
        <v>2418</v>
      </c>
      <c r="D5408" s="134" t="s">
        <v>33</v>
      </c>
      <c r="E5408" s="135">
        <v>56.71</v>
      </c>
      <c r="F5408" s="136">
        <v>0</v>
      </c>
      <c r="G5408" s="135">
        <v>64.599999999999994</v>
      </c>
      <c r="H5408" s="136">
        <v>0</v>
      </c>
    </row>
    <row r="5409" spans="1:8" x14ac:dyDescent="0.25">
      <c r="A5409" s="133" t="s">
        <v>8228</v>
      </c>
      <c r="B5409" s="134">
        <v>89783</v>
      </c>
      <c r="C5409" s="126" t="s">
        <v>2377</v>
      </c>
      <c r="D5409" s="134" t="s">
        <v>33</v>
      </c>
      <c r="E5409" s="135">
        <v>14.91</v>
      </c>
      <c r="F5409" s="136">
        <v>0</v>
      </c>
      <c r="G5409" s="135">
        <v>18.649999999999999</v>
      </c>
      <c r="H5409" s="136">
        <v>0</v>
      </c>
    </row>
    <row r="5410" spans="1:8" x14ac:dyDescent="0.25">
      <c r="A5410" s="133" t="s">
        <v>8228</v>
      </c>
      <c r="B5410" s="134">
        <v>89827</v>
      </c>
      <c r="C5410" s="126" t="s">
        <v>2403</v>
      </c>
      <c r="D5410" s="134" t="s">
        <v>33</v>
      </c>
      <c r="E5410" s="135">
        <v>19.84</v>
      </c>
      <c r="F5410" s="136">
        <v>0</v>
      </c>
      <c r="G5410" s="135">
        <v>20.2</v>
      </c>
      <c r="H5410" s="136">
        <v>0</v>
      </c>
    </row>
    <row r="5411" spans="1:8" x14ac:dyDescent="0.25">
      <c r="A5411" s="133" t="s">
        <v>8228</v>
      </c>
      <c r="B5411" s="134">
        <v>89785</v>
      </c>
      <c r="C5411" s="126" t="s">
        <v>2379</v>
      </c>
      <c r="D5411" s="134" t="s">
        <v>33</v>
      </c>
      <c r="E5411" s="135">
        <v>26.26</v>
      </c>
      <c r="F5411" s="136">
        <v>0</v>
      </c>
      <c r="G5411" s="135">
        <v>30.22</v>
      </c>
      <c r="H5411" s="136">
        <v>0</v>
      </c>
    </row>
    <row r="5412" spans="1:8" x14ac:dyDescent="0.25">
      <c r="A5412" s="133" t="s">
        <v>8228</v>
      </c>
      <c r="B5412" s="134">
        <v>89830</v>
      </c>
      <c r="C5412" s="126" t="s">
        <v>2405</v>
      </c>
      <c r="D5412" s="134" t="s">
        <v>33</v>
      </c>
      <c r="E5412" s="135">
        <v>38.31</v>
      </c>
      <c r="F5412" s="136">
        <v>0</v>
      </c>
      <c r="G5412" s="135">
        <v>41.44</v>
      </c>
      <c r="H5412" s="136">
        <v>0</v>
      </c>
    </row>
    <row r="5413" spans="1:8" x14ac:dyDescent="0.25">
      <c r="A5413" s="133" t="s">
        <v>8228</v>
      </c>
      <c r="B5413" s="134">
        <v>89795</v>
      </c>
      <c r="C5413" s="126" t="s">
        <v>2381</v>
      </c>
      <c r="D5413" s="134" t="s">
        <v>33</v>
      </c>
      <c r="E5413" s="135">
        <v>40.76</v>
      </c>
      <c r="F5413" s="136">
        <v>0</v>
      </c>
      <c r="G5413" s="135">
        <v>45.25</v>
      </c>
      <c r="H5413" s="136">
        <v>0</v>
      </c>
    </row>
    <row r="5414" spans="1:8" x14ac:dyDescent="0.25">
      <c r="A5414" s="133" t="s">
        <v>8228</v>
      </c>
      <c r="B5414" s="134">
        <v>89823</v>
      </c>
      <c r="C5414" s="126" t="s">
        <v>2401</v>
      </c>
      <c r="D5414" s="134" t="s">
        <v>33</v>
      </c>
      <c r="E5414" s="135">
        <v>35.64</v>
      </c>
      <c r="F5414" s="136">
        <v>0</v>
      </c>
      <c r="G5414" s="135">
        <v>38.270000000000003</v>
      </c>
      <c r="H5414" s="136">
        <v>0</v>
      </c>
    </row>
    <row r="5415" spans="1:8" x14ac:dyDescent="0.25">
      <c r="A5415" s="133" t="s">
        <v>8228</v>
      </c>
      <c r="B5415" s="134">
        <v>89779</v>
      </c>
      <c r="C5415" s="126" t="s">
        <v>2374</v>
      </c>
      <c r="D5415" s="134" t="s">
        <v>33</v>
      </c>
      <c r="E5415" s="135">
        <v>34.880000000000003</v>
      </c>
      <c r="F5415" s="136">
        <v>0</v>
      </c>
      <c r="G5415" s="135">
        <v>37.090000000000003</v>
      </c>
      <c r="H5415" s="136">
        <v>0</v>
      </c>
    </row>
    <row r="5416" spans="1:8" x14ac:dyDescent="0.25">
      <c r="A5416" s="133" t="s">
        <v>8228</v>
      </c>
      <c r="B5416" s="134">
        <v>89857</v>
      </c>
      <c r="C5416" s="126" t="s">
        <v>2416</v>
      </c>
      <c r="D5416" s="134" t="s">
        <v>33</v>
      </c>
      <c r="E5416" s="135">
        <v>37.5</v>
      </c>
      <c r="F5416" s="136">
        <v>0</v>
      </c>
      <c r="G5416" s="135">
        <v>41.18</v>
      </c>
      <c r="H5416" s="136">
        <v>0</v>
      </c>
    </row>
    <row r="5417" spans="1:8" x14ac:dyDescent="0.25">
      <c r="A5417" s="133" t="s">
        <v>8228</v>
      </c>
      <c r="B5417" s="134">
        <v>89814</v>
      </c>
      <c r="C5417" s="126" t="s">
        <v>2397</v>
      </c>
      <c r="D5417" s="134" t="s">
        <v>33</v>
      </c>
      <c r="E5417" s="135">
        <v>17.760000000000002</v>
      </c>
      <c r="F5417" s="136">
        <v>0</v>
      </c>
      <c r="G5417" s="135">
        <v>17.84</v>
      </c>
      <c r="H5417" s="136">
        <v>0</v>
      </c>
    </row>
    <row r="5418" spans="1:8" x14ac:dyDescent="0.25">
      <c r="A5418" s="133" t="s">
        <v>8228</v>
      </c>
      <c r="B5418" s="134">
        <v>89754</v>
      </c>
      <c r="C5418" s="126" t="s">
        <v>2361</v>
      </c>
      <c r="D5418" s="134" t="s">
        <v>33</v>
      </c>
      <c r="E5418" s="135">
        <v>20.97</v>
      </c>
      <c r="F5418" s="136">
        <v>0</v>
      </c>
      <c r="G5418" s="135">
        <v>22.84</v>
      </c>
      <c r="H5418" s="136">
        <v>0</v>
      </c>
    </row>
    <row r="5419" spans="1:8" x14ac:dyDescent="0.25">
      <c r="A5419" s="133" t="s">
        <v>8228</v>
      </c>
      <c r="B5419" s="134">
        <v>89819</v>
      </c>
      <c r="C5419" s="126" t="s">
        <v>2399</v>
      </c>
      <c r="D5419" s="134" t="s">
        <v>33</v>
      </c>
      <c r="E5419" s="135">
        <v>24.28</v>
      </c>
      <c r="F5419" s="136">
        <v>0</v>
      </c>
      <c r="G5419" s="135">
        <v>25.65</v>
      </c>
      <c r="H5419" s="136">
        <v>0</v>
      </c>
    </row>
    <row r="5420" spans="1:8" x14ac:dyDescent="0.25">
      <c r="A5420" s="133" t="s">
        <v>8228</v>
      </c>
      <c r="B5420" s="134">
        <v>89776</v>
      </c>
      <c r="C5420" s="126" t="s">
        <v>2372</v>
      </c>
      <c r="D5420" s="134" t="s">
        <v>33</v>
      </c>
      <c r="E5420" s="135">
        <v>25.51</v>
      </c>
      <c r="F5420" s="136">
        <v>0</v>
      </c>
      <c r="G5420" s="135">
        <v>27.56</v>
      </c>
      <c r="H5420" s="136">
        <v>0</v>
      </c>
    </row>
    <row r="5421" spans="1:8" x14ac:dyDescent="0.25">
      <c r="A5421" s="133" t="s">
        <v>8228</v>
      </c>
      <c r="B5421" s="134">
        <v>89821</v>
      </c>
      <c r="C5421" s="126" t="s">
        <v>2400</v>
      </c>
      <c r="D5421" s="134" t="s">
        <v>33</v>
      </c>
      <c r="E5421" s="135">
        <v>18.91</v>
      </c>
      <c r="F5421" s="136">
        <v>0</v>
      </c>
      <c r="G5421" s="135">
        <v>21.56</v>
      </c>
      <c r="H5421" s="136">
        <v>0</v>
      </c>
    </row>
    <row r="5422" spans="1:8" x14ac:dyDescent="0.25">
      <c r="A5422" s="133" t="s">
        <v>8228</v>
      </c>
      <c r="B5422" s="134">
        <v>89778</v>
      </c>
      <c r="C5422" s="126" t="s">
        <v>2373</v>
      </c>
      <c r="D5422" s="134" t="s">
        <v>33</v>
      </c>
      <c r="E5422" s="135">
        <v>18.149999999999999</v>
      </c>
      <c r="F5422" s="136">
        <v>0</v>
      </c>
      <c r="G5422" s="135">
        <v>20.38</v>
      </c>
      <c r="H5422" s="136">
        <v>0</v>
      </c>
    </row>
    <row r="5423" spans="1:8" x14ac:dyDescent="0.25">
      <c r="A5423" s="133" t="s">
        <v>8228</v>
      </c>
      <c r="B5423" s="134">
        <v>89856</v>
      </c>
      <c r="C5423" s="126" t="s">
        <v>2415</v>
      </c>
      <c r="D5423" s="134" t="s">
        <v>33</v>
      </c>
      <c r="E5423" s="135">
        <v>20.78</v>
      </c>
      <c r="F5423" s="136">
        <v>0</v>
      </c>
      <c r="G5423" s="135">
        <v>24.47</v>
      </c>
      <c r="H5423" s="136">
        <v>0</v>
      </c>
    </row>
    <row r="5424" spans="1:8" x14ac:dyDescent="0.25">
      <c r="A5424" s="133" t="s">
        <v>8228</v>
      </c>
      <c r="B5424" s="134">
        <v>89752</v>
      </c>
      <c r="C5424" s="126" t="s">
        <v>2359</v>
      </c>
      <c r="D5424" s="134" t="s">
        <v>33</v>
      </c>
      <c r="E5424" s="135">
        <v>7.66</v>
      </c>
      <c r="F5424" s="136">
        <v>0</v>
      </c>
      <c r="G5424" s="135">
        <v>9.4</v>
      </c>
      <c r="H5424" s="136">
        <v>0</v>
      </c>
    </row>
    <row r="5425" spans="1:8" x14ac:dyDescent="0.25">
      <c r="A5425" s="133" t="s">
        <v>8228</v>
      </c>
      <c r="B5425" s="134">
        <v>89813</v>
      </c>
      <c r="C5425" s="126" t="s">
        <v>2396</v>
      </c>
      <c r="D5425" s="134" t="s">
        <v>33</v>
      </c>
      <c r="E5425" s="135">
        <v>6.03</v>
      </c>
      <c r="F5425" s="136">
        <v>0</v>
      </c>
      <c r="G5425" s="135">
        <v>6.3</v>
      </c>
      <c r="H5425" s="136">
        <v>0</v>
      </c>
    </row>
    <row r="5426" spans="1:8" x14ac:dyDescent="0.25">
      <c r="A5426" s="133" t="s">
        <v>8228</v>
      </c>
      <c r="B5426" s="134">
        <v>89753</v>
      </c>
      <c r="C5426" s="126" t="s">
        <v>2360</v>
      </c>
      <c r="D5426" s="134" t="s">
        <v>33</v>
      </c>
      <c r="E5426" s="135">
        <v>9.34</v>
      </c>
      <c r="F5426" s="136">
        <v>0</v>
      </c>
      <c r="G5426" s="135">
        <v>11.38</v>
      </c>
      <c r="H5426" s="136">
        <v>0</v>
      </c>
    </row>
    <row r="5427" spans="1:8" x14ac:dyDescent="0.25">
      <c r="A5427" s="133" t="s">
        <v>8228</v>
      </c>
      <c r="B5427" s="134">
        <v>89817</v>
      </c>
      <c r="C5427" s="126" t="s">
        <v>2398</v>
      </c>
      <c r="D5427" s="134" t="s">
        <v>33</v>
      </c>
      <c r="E5427" s="135">
        <v>14.5</v>
      </c>
      <c r="F5427" s="136">
        <v>0</v>
      </c>
      <c r="G5427" s="135">
        <v>15.95</v>
      </c>
      <c r="H5427" s="136">
        <v>0</v>
      </c>
    </row>
    <row r="5428" spans="1:8" x14ac:dyDescent="0.25">
      <c r="A5428" s="133" t="s">
        <v>8228</v>
      </c>
      <c r="B5428" s="134">
        <v>89774</v>
      </c>
      <c r="C5428" s="126" t="s">
        <v>2371</v>
      </c>
      <c r="D5428" s="134" t="s">
        <v>33</v>
      </c>
      <c r="E5428" s="135">
        <v>15.78</v>
      </c>
      <c r="F5428" s="136">
        <v>0</v>
      </c>
      <c r="G5428" s="135">
        <v>17.89</v>
      </c>
      <c r="H5428" s="136">
        <v>0</v>
      </c>
    </row>
    <row r="5429" spans="1:8" x14ac:dyDescent="0.25">
      <c r="A5429" s="133" t="s">
        <v>8228</v>
      </c>
      <c r="B5429" s="134">
        <v>95693</v>
      </c>
      <c r="C5429" s="126" t="s">
        <v>2676</v>
      </c>
      <c r="D5429" s="134" t="s">
        <v>33</v>
      </c>
      <c r="E5429" s="135">
        <v>52.13</v>
      </c>
      <c r="F5429" s="136">
        <v>0</v>
      </c>
      <c r="G5429" s="135">
        <v>57.17</v>
      </c>
      <c r="H5429" s="136">
        <v>0</v>
      </c>
    </row>
    <row r="5430" spans="1:8" x14ac:dyDescent="0.25">
      <c r="A5430" s="133" t="s">
        <v>8228</v>
      </c>
      <c r="B5430" s="134">
        <v>89833</v>
      </c>
      <c r="C5430" s="126" t="s">
        <v>2407</v>
      </c>
      <c r="D5430" s="134" t="s">
        <v>33</v>
      </c>
      <c r="E5430" s="135">
        <v>44.6</v>
      </c>
      <c r="F5430" s="136">
        <v>0</v>
      </c>
      <c r="G5430" s="135">
        <v>50.35</v>
      </c>
      <c r="H5430" s="136">
        <v>0</v>
      </c>
    </row>
    <row r="5431" spans="1:8" x14ac:dyDescent="0.25">
      <c r="A5431" s="133" t="s">
        <v>8228</v>
      </c>
      <c r="B5431" s="134">
        <v>89796</v>
      </c>
      <c r="C5431" s="126" t="s">
        <v>2382</v>
      </c>
      <c r="D5431" s="134" t="s">
        <v>33</v>
      </c>
      <c r="E5431" s="135">
        <v>43.08</v>
      </c>
      <c r="F5431" s="136">
        <v>0</v>
      </c>
      <c r="G5431" s="135">
        <v>47.97</v>
      </c>
      <c r="H5431" s="136">
        <v>0</v>
      </c>
    </row>
    <row r="5432" spans="1:8" x14ac:dyDescent="0.25">
      <c r="A5432" s="133" t="s">
        <v>8228</v>
      </c>
      <c r="B5432" s="134">
        <v>89860</v>
      </c>
      <c r="C5432" s="126" t="s">
        <v>2417</v>
      </c>
      <c r="D5432" s="134" t="s">
        <v>33</v>
      </c>
      <c r="E5432" s="135">
        <v>48.32</v>
      </c>
      <c r="F5432" s="136">
        <v>0</v>
      </c>
      <c r="G5432" s="135">
        <v>56.15</v>
      </c>
      <c r="H5432" s="136">
        <v>0</v>
      </c>
    </row>
    <row r="5433" spans="1:8" x14ac:dyDescent="0.25">
      <c r="A5433" s="133" t="s">
        <v>8228</v>
      </c>
      <c r="B5433" s="134">
        <v>89782</v>
      </c>
      <c r="C5433" s="126" t="s">
        <v>2376</v>
      </c>
      <c r="D5433" s="134" t="s">
        <v>33</v>
      </c>
      <c r="E5433" s="135">
        <v>14.8</v>
      </c>
      <c r="F5433" s="136">
        <v>0</v>
      </c>
      <c r="G5433" s="135">
        <v>18.54</v>
      </c>
      <c r="H5433" s="136">
        <v>0</v>
      </c>
    </row>
    <row r="5434" spans="1:8" x14ac:dyDescent="0.25">
      <c r="A5434" s="133" t="s">
        <v>8228</v>
      </c>
      <c r="B5434" s="134">
        <v>89825</v>
      </c>
      <c r="C5434" s="126" t="s">
        <v>2402</v>
      </c>
      <c r="D5434" s="134" t="s">
        <v>33</v>
      </c>
      <c r="E5434" s="135">
        <v>17.39</v>
      </c>
      <c r="F5434" s="136">
        <v>0</v>
      </c>
      <c r="G5434" s="135">
        <v>17.73</v>
      </c>
      <c r="H5434" s="136">
        <v>0</v>
      </c>
    </row>
    <row r="5435" spans="1:8" x14ac:dyDescent="0.25">
      <c r="A5435" s="133" t="s">
        <v>8228</v>
      </c>
      <c r="B5435" s="134">
        <v>89784</v>
      </c>
      <c r="C5435" s="126" t="s">
        <v>2378</v>
      </c>
      <c r="D5435" s="134" t="s">
        <v>33</v>
      </c>
      <c r="E5435" s="135">
        <v>23.81</v>
      </c>
      <c r="F5435" s="136">
        <v>0</v>
      </c>
      <c r="G5435" s="135">
        <v>27.75</v>
      </c>
      <c r="H5435" s="136">
        <v>0</v>
      </c>
    </row>
    <row r="5436" spans="1:8" x14ac:dyDescent="0.25">
      <c r="A5436" s="133" t="s">
        <v>8228</v>
      </c>
      <c r="B5436" s="134">
        <v>89829</v>
      </c>
      <c r="C5436" s="126" t="s">
        <v>2404</v>
      </c>
      <c r="D5436" s="134" t="s">
        <v>33</v>
      </c>
      <c r="E5436" s="135">
        <v>36.15</v>
      </c>
      <c r="F5436" s="136">
        <v>0</v>
      </c>
      <c r="G5436" s="135">
        <v>39.26</v>
      </c>
      <c r="H5436" s="136">
        <v>0</v>
      </c>
    </row>
    <row r="5437" spans="1:8" x14ac:dyDescent="0.25">
      <c r="A5437" s="133" t="s">
        <v>8228</v>
      </c>
      <c r="B5437" s="134">
        <v>89786</v>
      </c>
      <c r="C5437" s="126" t="s">
        <v>2380</v>
      </c>
      <c r="D5437" s="134" t="s">
        <v>33</v>
      </c>
      <c r="E5437" s="135">
        <v>38.6</v>
      </c>
      <c r="F5437" s="136">
        <v>0</v>
      </c>
      <c r="G5437" s="135">
        <v>43.07</v>
      </c>
      <c r="H5437" s="136">
        <v>0</v>
      </c>
    </row>
    <row r="5438" spans="1:8" x14ac:dyDescent="0.25">
      <c r="A5438" s="133" t="s">
        <v>8228</v>
      </c>
      <c r="B5438" s="134">
        <v>104352</v>
      </c>
      <c r="C5438" s="126" t="s">
        <v>2951</v>
      </c>
      <c r="D5438" s="134" t="s">
        <v>33</v>
      </c>
      <c r="E5438" s="135">
        <v>39.549999999999997</v>
      </c>
      <c r="F5438" s="136">
        <v>0</v>
      </c>
      <c r="G5438" s="135">
        <v>43.52</v>
      </c>
      <c r="H5438" s="136">
        <v>0</v>
      </c>
    </row>
    <row r="5439" spans="1:8" x14ac:dyDescent="0.25">
      <c r="A5439" s="133" t="s">
        <v>8228</v>
      </c>
      <c r="B5439" s="134">
        <v>104344</v>
      </c>
      <c r="C5439" s="126" t="s">
        <v>2944</v>
      </c>
      <c r="D5439" s="134" t="s">
        <v>33</v>
      </c>
      <c r="E5439" s="135">
        <v>40.67</v>
      </c>
      <c r="F5439" s="136">
        <v>0</v>
      </c>
      <c r="G5439" s="135">
        <v>45.27</v>
      </c>
      <c r="H5439" s="136">
        <v>0</v>
      </c>
    </row>
    <row r="5440" spans="1:8" x14ac:dyDescent="0.25">
      <c r="A5440" s="133" t="s">
        <v>8228</v>
      </c>
      <c r="B5440" s="134">
        <v>104354</v>
      </c>
      <c r="C5440" s="126" t="s">
        <v>2953</v>
      </c>
      <c r="D5440" s="134" t="s">
        <v>33</v>
      </c>
      <c r="E5440" s="135">
        <v>45.25</v>
      </c>
      <c r="F5440" s="136">
        <v>0</v>
      </c>
      <c r="G5440" s="135">
        <v>50.15</v>
      </c>
      <c r="H5440" s="136">
        <v>0</v>
      </c>
    </row>
    <row r="5441" spans="1:8" x14ac:dyDescent="0.25">
      <c r="A5441" s="133" t="s">
        <v>8228</v>
      </c>
      <c r="B5441" s="134">
        <v>104346</v>
      </c>
      <c r="C5441" s="126" t="s">
        <v>2946</v>
      </c>
      <c r="D5441" s="134" t="s">
        <v>33</v>
      </c>
      <c r="E5441" s="135">
        <v>45.05</v>
      </c>
      <c r="F5441" s="136">
        <v>0</v>
      </c>
      <c r="G5441" s="135">
        <v>49.83</v>
      </c>
      <c r="H5441" s="136">
        <v>0</v>
      </c>
    </row>
    <row r="5442" spans="1:8" x14ac:dyDescent="0.25">
      <c r="A5442" s="133" t="s">
        <v>8228</v>
      </c>
      <c r="B5442" s="134">
        <v>104356</v>
      </c>
      <c r="C5442" s="126" t="s">
        <v>2955</v>
      </c>
      <c r="D5442" s="134" t="s">
        <v>33</v>
      </c>
      <c r="E5442" s="135">
        <v>31.62</v>
      </c>
      <c r="F5442" s="136">
        <v>0</v>
      </c>
      <c r="G5442" s="135">
        <v>32.51</v>
      </c>
      <c r="H5442" s="136">
        <v>0</v>
      </c>
    </row>
    <row r="5443" spans="1:8" x14ac:dyDescent="0.25">
      <c r="A5443" s="133" t="s">
        <v>8228</v>
      </c>
      <c r="B5443" s="134">
        <v>104348</v>
      </c>
      <c r="C5443" s="126" t="s">
        <v>2948</v>
      </c>
      <c r="D5443" s="134" t="s">
        <v>33</v>
      </c>
      <c r="E5443" s="135">
        <v>11.58</v>
      </c>
      <c r="F5443" s="136">
        <v>0</v>
      </c>
      <c r="G5443" s="135">
        <v>11.61</v>
      </c>
      <c r="H5443" s="136">
        <v>0</v>
      </c>
    </row>
    <row r="5444" spans="1:8" x14ac:dyDescent="0.25">
      <c r="A5444" s="133" t="s">
        <v>8228</v>
      </c>
      <c r="B5444" s="134">
        <v>104351</v>
      </c>
      <c r="C5444" s="126" t="s">
        <v>2950</v>
      </c>
      <c r="D5444" s="134" t="s">
        <v>33</v>
      </c>
      <c r="E5444" s="135">
        <v>23.88</v>
      </c>
      <c r="F5444" s="136">
        <v>0</v>
      </c>
      <c r="G5444" s="135">
        <v>24.32</v>
      </c>
      <c r="H5444" s="136">
        <v>0</v>
      </c>
    </row>
    <row r="5445" spans="1:8" x14ac:dyDescent="0.25">
      <c r="A5445" s="133" t="s">
        <v>8228</v>
      </c>
      <c r="B5445" s="134">
        <v>89800</v>
      </c>
      <c r="C5445" s="126" t="s">
        <v>2035</v>
      </c>
      <c r="D5445" s="134" t="s">
        <v>22</v>
      </c>
      <c r="E5445" s="135">
        <v>28.68</v>
      </c>
      <c r="F5445" s="136">
        <v>0</v>
      </c>
      <c r="G5445" s="135">
        <v>35.64</v>
      </c>
      <c r="H5445" s="136">
        <v>0</v>
      </c>
    </row>
    <row r="5446" spans="1:8" x14ac:dyDescent="0.25">
      <c r="A5446" s="133" t="s">
        <v>8228</v>
      </c>
      <c r="B5446" s="134">
        <v>89714</v>
      </c>
      <c r="C5446" s="126" t="s">
        <v>2030</v>
      </c>
      <c r="D5446" s="134" t="s">
        <v>22</v>
      </c>
      <c r="E5446" s="135">
        <v>37.119999999999997</v>
      </c>
      <c r="F5446" s="136">
        <v>0</v>
      </c>
      <c r="G5446" s="135">
        <v>48.77</v>
      </c>
      <c r="H5446" s="136">
        <v>0</v>
      </c>
    </row>
    <row r="5447" spans="1:8" x14ac:dyDescent="0.25">
      <c r="A5447" s="133" t="s">
        <v>8228</v>
      </c>
      <c r="B5447" s="134">
        <v>89848</v>
      </c>
      <c r="C5447" s="126" t="s">
        <v>2036</v>
      </c>
      <c r="D5447" s="134" t="s">
        <v>22</v>
      </c>
      <c r="E5447" s="135">
        <v>27.59</v>
      </c>
      <c r="F5447" s="136">
        <v>0</v>
      </c>
      <c r="G5447" s="135">
        <v>33.93</v>
      </c>
      <c r="H5447" s="136">
        <v>0</v>
      </c>
    </row>
    <row r="5448" spans="1:8" x14ac:dyDescent="0.25">
      <c r="A5448" s="133" t="s">
        <v>8228</v>
      </c>
      <c r="B5448" s="134">
        <v>89849</v>
      </c>
      <c r="C5448" s="126" t="s">
        <v>2037</v>
      </c>
      <c r="D5448" s="134" t="s">
        <v>22</v>
      </c>
      <c r="E5448" s="135">
        <v>57.45</v>
      </c>
      <c r="F5448" s="136">
        <v>0</v>
      </c>
      <c r="G5448" s="135">
        <v>65.86</v>
      </c>
      <c r="H5448" s="136">
        <v>0</v>
      </c>
    </row>
    <row r="5449" spans="1:8" x14ac:dyDescent="0.25">
      <c r="A5449" s="133" t="s">
        <v>8228</v>
      </c>
      <c r="B5449" s="134">
        <v>89711</v>
      </c>
      <c r="C5449" s="126" t="s">
        <v>2027</v>
      </c>
      <c r="D5449" s="134" t="s">
        <v>22</v>
      </c>
      <c r="E5449" s="135">
        <v>20.83</v>
      </c>
      <c r="F5449" s="136">
        <v>0</v>
      </c>
      <c r="G5449" s="135">
        <v>28.46</v>
      </c>
      <c r="H5449" s="136">
        <v>0</v>
      </c>
    </row>
    <row r="5450" spans="1:8" x14ac:dyDescent="0.25">
      <c r="A5450" s="133" t="s">
        <v>8228</v>
      </c>
      <c r="B5450" s="134">
        <v>89798</v>
      </c>
      <c r="C5450" s="126" t="s">
        <v>2033</v>
      </c>
      <c r="D5450" s="134" t="s">
        <v>22</v>
      </c>
      <c r="E5450" s="135">
        <v>13.83</v>
      </c>
      <c r="F5450" s="136">
        <v>0</v>
      </c>
      <c r="G5450" s="135">
        <v>15</v>
      </c>
      <c r="H5450" s="136">
        <v>0</v>
      </c>
    </row>
    <row r="5451" spans="1:8" x14ac:dyDescent="0.25">
      <c r="A5451" s="133" t="s">
        <v>8228</v>
      </c>
      <c r="B5451" s="134">
        <v>89712</v>
      </c>
      <c r="C5451" s="126" t="s">
        <v>2028</v>
      </c>
      <c r="D5451" s="134" t="s">
        <v>22</v>
      </c>
      <c r="E5451" s="135">
        <v>26.67</v>
      </c>
      <c r="F5451" s="136">
        <v>0</v>
      </c>
      <c r="G5451" s="135">
        <v>35.020000000000003</v>
      </c>
      <c r="H5451" s="136">
        <v>0</v>
      </c>
    </row>
    <row r="5452" spans="1:8" x14ac:dyDescent="0.25">
      <c r="A5452" s="133" t="s">
        <v>8228</v>
      </c>
      <c r="B5452" s="134">
        <v>89799</v>
      </c>
      <c r="C5452" s="126" t="s">
        <v>2034</v>
      </c>
      <c r="D5452" s="134" t="s">
        <v>22</v>
      </c>
      <c r="E5452" s="135">
        <v>22.63</v>
      </c>
      <c r="F5452" s="136">
        <v>0</v>
      </c>
      <c r="G5452" s="135">
        <v>26.71</v>
      </c>
      <c r="H5452" s="136">
        <v>0</v>
      </c>
    </row>
    <row r="5453" spans="1:8" x14ac:dyDescent="0.25">
      <c r="A5453" s="133" t="s">
        <v>8228</v>
      </c>
      <c r="B5453" s="134">
        <v>89713</v>
      </c>
      <c r="C5453" s="126" t="s">
        <v>2029</v>
      </c>
      <c r="D5453" s="134" t="s">
        <v>22</v>
      </c>
      <c r="E5453" s="135">
        <v>33.31</v>
      </c>
      <c r="F5453" s="136">
        <v>0</v>
      </c>
      <c r="G5453" s="135">
        <v>43.32</v>
      </c>
      <c r="H5453" s="136">
        <v>0</v>
      </c>
    </row>
    <row r="5454" spans="1:8" x14ac:dyDescent="0.25">
      <c r="A5454" s="133" t="s">
        <v>8229</v>
      </c>
      <c r="B5454" s="134">
        <v>89376</v>
      </c>
      <c r="C5454" s="126" t="s">
        <v>14393</v>
      </c>
      <c r="D5454" s="134" t="s">
        <v>33</v>
      </c>
      <c r="E5454" s="135">
        <v>5.56</v>
      </c>
      <c r="F5454" s="136">
        <v>0</v>
      </c>
      <c r="G5454" s="135">
        <v>7.4</v>
      </c>
      <c r="H5454" s="136">
        <v>0</v>
      </c>
    </row>
    <row r="5455" spans="1:8" x14ac:dyDescent="0.25">
      <c r="A5455" s="133" t="s">
        <v>8229</v>
      </c>
      <c r="B5455" s="134">
        <v>89429</v>
      </c>
      <c r="C5455" s="126" t="s">
        <v>14394</v>
      </c>
      <c r="D5455" s="134" t="s">
        <v>33</v>
      </c>
      <c r="E5455" s="135">
        <v>6.01</v>
      </c>
      <c r="F5455" s="136">
        <v>0</v>
      </c>
      <c r="G5455" s="135">
        <v>7.91</v>
      </c>
      <c r="H5455" s="136">
        <v>0</v>
      </c>
    </row>
    <row r="5456" spans="1:8" x14ac:dyDescent="0.25">
      <c r="A5456" s="133" t="s">
        <v>8229</v>
      </c>
      <c r="B5456" s="134">
        <v>89383</v>
      </c>
      <c r="C5456" s="126" t="s">
        <v>14395</v>
      </c>
      <c r="D5456" s="134" t="s">
        <v>33</v>
      </c>
      <c r="E5456" s="135">
        <v>6.49</v>
      </c>
      <c r="F5456" s="136">
        <v>0</v>
      </c>
      <c r="G5456" s="135">
        <v>8.64</v>
      </c>
      <c r="H5456" s="136">
        <v>0</v>
      </c>
    </row>
    <row r="5457" spans="1:8" x14ac:dyDescent="0.25">
      <c r="A5457" s="133" t="s">
        <v>8229</v>
      </c>
      <c r="B5457" s="134">
        <v>89553</v>
      </c>
      <c r="C5457" s="126" t="s">
        <v>14396</v>
      </c>
      <c r="D5457" s="134" t="s">
        <v>33</v>
      </c>
      <c r="E5457" s="135">
        <v>5.86</v>
      </c>
      <c r="F5457" s="136">
        <v>0</v>
      </c>
      <c r="G5457" s="135">
        <v>6.79</v>
      </c>
      <c r="H5457" s="136">
        <v>0</v>
      </c>
    </row>
    <row r="5458" spans="1:8" x14ac:dyDescent="0.25">
      <c r="A5458" s="133" t="s">
        <v>8229</v>
      </c>
      <c r="B5458" s="134">
        <v>89436</v>
      </c>
      <c r="C5458" s="126" t="s">
        <v>14397</v>
      </c>
      <c r="D5458" s="134" t="s">
        <v>33</v>
      </c>
      <c r="E5458" s="135">
        <v>8.11</v>
      </c>
      <c r="F5458" s="136">
        <v>0</v>
      </c>
      <c r="G5458" s="135">
        <v>10.24</v>
      </c>
      <c r="H5458" s="136">
        <v>0</v>
      </c>
    </row>
    <row r="5459" spans="1:8" x14ac:dyDescent="0.25">
      <c r="A5459" s="133" t="s">
        <v>8229</v>
      </c>
      <c r="B5459" s="134">
        <v>89391</v>
      </c>
      <c r="C5459" s="126" t="s">
        <v>14398</v>
      </c>
      <c r="D5459" s="134" t="s">
        <v>33</v>
      </c>
      <c r="E5459" s="135">
        <v>8.67</v>
      </c>
      <c r="F5459" s="136">
        <v>0</v>
      </c>
      <c r="G5459" s="135">
        <v>11.1</v>
      </c>
      <c r="H5459" s="136">
        <v>0</v>
      </c>
    </row>
    <row r="5460" spans="1:8" x14ac:dyDescent="0.25">
      <c r="A5460" s="133" t="s">
        <v>8229</v>
      </c>
      <c r="B5460" s="134">
        <v>103994</v>
      </c>
      <c r="C5460" s="126" t="s">
        <v>6351</v>
      </c>
      <c r="D5460" s="134" t="s">
        <v>33</v>
      </c>
      <c r="E5460" s="135">
        <v>14.44</v>
      </c>
      <c r="F5460" s="136">
        <v>0</v>
      </c>
      <c r="G5460" s="135">
        <v>16.559999999999999</v>
      </c>
      <c r="H5460" s="136">
        <v>0</v>
      </c>
    </row>
    <row r="5461" spans="1:8" x14ac:dyDescent="0.25">
      <c r="A5461" s="133" t="s">
        <v>8229</v>
      </c>
      <c r="B5461" s="134">
        <v>89570</v>
      </c>
      <c r="C5461" s="126" t="s">
        <v>14399</v>
      </c>
      <c r="D5461" s="134" t="s">
        <v>33</v>
      </c>
      <c r="E5461" s="135">
        <v>11.83</v>
      </c>
      <c r="F5461" s="136">
        <v>0</v>
      </c>
      <c r="G5461" s="135">
        <v>12.73</v>
      </c>
      <c r="H5461" s="136">
        <v>0</v>
      </c>
    </row>
    <row r="5462" spans="1:8" x14ac:dyDescent="0.25">
      <c r="A5462" s="133" t="s">
        <v>8229</v>
      </c>
      <c r="B5462" s="134">
        <v>103992</v>
      </c>
      <c r="C5462" s="126" t="s">
        <v>6350</v>
      </c>
      <c r="D5462" s="134" t="s">
        <v>33</v>
      </c>
      <c r="E5462" s="135">
        <v>11.56</v>
      </c>
      <c r="F5462" s="136">
        <v>0</v>
      </c>
      <c r="G5462" s="135">
        <v>13.95</v>
      </c>
      <c r="H5462" s="136">
        <v>0</v>
      </c>
    </row>
    <row r="5463" spans="1:8" x14ac:dyDescent="0.25">
      <c r="A5463" s="133" t="s">
        <v>8229</v>
      </c>
      <c r="B5463" s="134">
        <v>89572</v>
      </c>
      <c r="C5463" s="126" t="s">
        <v>14400</v>
      </c>
      <c r="D5463" s="134" t="s">
        <v>33</v>
      </c>
      <c r="E5463" s="135">
        <v>8.9499999999999993</v>
      </c>
      <c r="F5463" s="136">
        <v>0</v>
      </c>
      <c r="G5463" s="135">
        <v>9.93</v>
      </c>
      <c r="H5463" s="136">
        <v>0</v>
      </c>
    </row>
    <row r="5464" spans="1:8" x14ac:dyDescent="0.25">
      <c r="A5464" s="133" t="s">
        <v>8229</v>
      </c>
      <c r="B5464" s="134">
        <v>104001</v>
      </c>
      <c r="C5464" s="126" t="s">
        <v>6353</v>
      </c>
      <c r="D5464" s="134" t="s">
        <v>33</v>
      </c>
      <c r="E5464" s="135">
        <v>13.91</v>
      </c>
      <c r="F5464" s="136">
        <v>0</v>
      </c>
      <c r="G5464" s="135">
        <v>16.52</v>
      </c>
      <c r="H5464" s="136">
        <v>0</v>
      </c>
    </row>
    <row r="5465" spans="1:8" x14ac:dyDescent="0.25">
      <c r="A5465" s="133" t="s">
        <v>8229</v>
      </c>
      <c r="B5465" s="134">
        <v>89596</v>
      </c>
      <c r="C5465" s="126" t="s">
        <v>14401</v>
      </c>
      <c r="D5465" s="134" t="s">
        <v>33</v>
      </c>
      <c r="E5465" s="135">
        <v>10.76</v>
      </c>
      <c r="F5465" s="136">
        <v>0</v>
      </c>
      <c r="G5465" s="135">
        <v>11.86</v>
      </c>
      <c r="H5465" s="136">
        <v>0</v>
      </c>
    </row>
    <row r="5466" spans="1:8" x14ac:dyDescent="0.25">
      <c r="A5466" s="133" t="s">
        <v>8229</v>
      </c>
      <c r="B5466" s="134">
        <v>104002</v>
      </c>
      <c r="C5466" s="126" t="s">
        <v>6354</v>
      </c>
      <c r="D5466" s="134" t="s">
        <v>33</v>
      </c>
      <c r="E5466" s="135">
        <v>17.850000000000001</v>
      </c>
      <c r="F5466" s="136">
        <v>0</v>
      </c>
      <c r="G5466" s="135">
        <v>20.190000000000001</v>
      </c>
      <c r="H5466" s="136">
        <v>0</v>
      </c>
    </row>
    <row r="5467" spans="1:8" x14ac:dyDescent="0.25">
      <c r="A5467" s="133" t="s">
        <v>8229</v>
      </c>
      <c r="B5467" s="134">
        <v>89595</v>
      </c>
      <c r="C5467" s="126" t="s">
        <v>14402</v>
      </c>
      <c r="D5467" s="134" t="s">
        <v>33</v>
      </c>
      <c r="E5467" s="135">
        <v>15.01</v>
      </c>
      <c r="F5467" s="136">
        <v>0</v>
      </c>
      <c r="G5467" s="135">
        <v>15.81</v>
      </c>
      <c r="H5467" s="136">
        <v>0</v>
      </c>
    </row>
    <row r="5468" spans="1:8" x14ac:dyDescent="0.25">
      <c r="A5468" s="133" t="s">
        <v>8229</v>
      </c>
      <c r="B5468" s="134">
        <v>89610</v>
      </c>
      <c r="C5468" s="126" t="s">
        <v>14403</v>
      </c>
      <c r="D5468" s="134" t="s">
        <v>33</v>
      </c>
      <c r="E5468" s="135">
        <v>20.309999999999999</v>
      </c>
      <c r="F5468" s="136">
        <v>0</v>
      </c>
      <c r="G5468" s="135">
        <v>21.22</v>
      </c>
      <c r="H5468" s="136">
        <v>0</v>
      </c>
    </row>
    <row r="5469" spans="1:8" x14ac:dyDescent="0.25">
      <c r="A5469" s="133" t="s">
        <v>8229</v>
      </c>
      <c r="B5469" s="134">
        <v>89613</v>
      </c>
      <c r="C5469" s="126" t="s">
        <v>6186</v>
      </c>
      <c r="D5469" s="134" t="s">
        <v>33</v>
      </c>
      <c r="E5469" s="135">
        <v>31.86</v>
      </c>
      <c r="F5469" s="136">
        <v>0</v>
      </c>
      <c r="G5469" s="135">
        <v>32.42</v>
      </c>
      <c r="H5469" s="136">
        <v>0</v>
      </c>
    </row>
    <row r="5470" spans="1:8" x14ac:dyDescent="0.25">
      <c r="A5470" s="133" t="s">
        <v>8229</v>
      </c>
      <c r="B5470" s="134">
        <v>89616</v>
      </c>
      <c r="C5470" s="126" t="s">
        <v>14404</v>
      </c>
      <c r="D5470" s="134" t="s">
        <v>33</v>
      </c>
      <c r="E5470" s="135">
        <v>42.71</v>
      </c>
      <c r="F5470" s="136">
        <v>0</v>
      </c>
      <c r="G5470" s="135">
        <v>42.9</v>
      </c>
      <c r="H5470" s="136">
        <v>0</v>
      </c>
    </row>
    <row r="5471" spans="1:8" x14ac:dyDescent="0.25">
      <c r="A5471" s="133" t="s">
        <v>8229</v>
      </c>
      <c r="B5471" s="134">
        <v>103952</v>
      </c>
      <c r="C5471" s="126" t="s">
        <v>2863</v>
      </c>
      <c r="D5471" s="134" t="s">
        <v>33</v>
      </c>
      <c r="E5471" s="135">
        <v>5.68</v>
      </c>
      <c r="F5471" s="136">
        <v>0</v>
      </c>
      <c r="G5471" s="135">
        <v>7.6</v>
      </c>
      <c r="H5471" s="136">
        <v>0</v>
      </c>
    </row>
    <row r="5472" spans="1:8" x14ac:dyDescent="0.25">
      <c r="A5472" s="133" t="s">
        <v>8229</v>
      </c>
      <c r="B5472" s="134">
        <v>103947</v>
      </c>
      <c r="C5472" s="126" t="s">
        <v>2858</v>
      </c>
      <c r="D5472" s="134" t="s">
        <v>33</v>
      </c>
      <c r="E5472" s="135">
        <v>6.16</v>
      </c>
      <c r="F5472" s="136">
        <v>0</v>
      </c>
      <c r="G5472" s="135">
        <v>8.33</v>
      </c>
      <c r="H5472" s="136">
        <v>0</v>
      </c>
    </row>
    <row r="5473" spans="1:8" x14ac:dyDescent="0.25">
      <c r="A5473" s="133" t="s">
        <v>8229</v>
      </c>
      <c r="B5473" s="134">
        <v>103957</v>
      </c>
      <c r="C5473" s="126" t="s">
        <v>2868</v>
      </c>
      <c r="D5473" s="134" t="s">
        <v>33</v>
      </c>
      <c r="E5473" s="135">
        <v>4.9400000000000004</v>
      </c>
      <c r="F5473" s="136">
        <v>0</v>
      </c>
      <c r="G5473" s="135">
        <v>5.92</v>
      </c>
      <c r="H5473" s="136">
        <v>0</v>
      </c>
    </row>
    <row r="5474" spans="1:8" x14ac:dyDescent="0.25">
      <c r="A5474" s="133" t="s">
        <v>8229</v>
      </c>
      <c r="B5474" s="134">
        <v>103953</v>
      </c>
      <c r="C5474" s="126" t="s">
        <v>2864</v>
      </c>
      <c r="D5474" s="134" t="s">
        <v>33</v>
      </c>
      <c r="E5474" s="135">
        <v>7.19</v>
      </c>
      <c r="F5474" s="136">
        <v>0</v>
      </c>
      <c r="G5474" s="135">
        <v>9.3699999999999992</v>
      </c>
      <c r="H5474" s="136">
        <v>0</v>
      </c>
    </row>
    <row r="5475" spans="1:8" x14ac:dyDescent="0.25">
      <c r="A5475" s="133" t="s">
        <v>8229</v>
      </c>
      <c r="B5475" s="134">
        <v>103948</v>
      </c>
      <c r="C5475" s="126" t="s">
        <v>2859</v>
      </c>
      <c r="D5475" s="134" t="s">
        <v>33</v>
      </c>
      <c r="E5475" s="135">
        <v>7.75</v>
      </c>
      <c r="F5475" s="136">
        <v>0</v>
      </c>
      <c r="G5475" s="135">
        <v>10.23</v>
      </c>
      <c r="H5475" s="136">
        <v>0</v>
      </c>
    </row>
    <row r="5476" spans="1:8" x14ac:dyDescent="0.25">
      <c r="A5476" s="133" t="s">
        <v>8229</v>
      </c>
      <c r="B5476" s="134">
        <v>103958</v>
      </c>
      <c r="C5476" s="126" t="s">
        <v>2869</v>
      </c>
      <c r="D5476" s="134" t="s">
        <v>33</v>
      </c>
      <c r="E5476" s="135">
        <v>10.27</v>
      </c>
      <c r="F5476" s="136">
        <v>0</v>
      </c>
      <c r="G5476" s="135">
        <v>11.48</v>
      </c>
      <c r="H5476" s="136">
        <v>0</v>
      </c>
    </row>
    <row r="5477" spans="1:8" x14ac:dyDescent="0.25">
      <c r="A5477" s="133" t="s">
        <v>8229</v>
      </c>
      <c r="B5477" s="134">
        <v>104009</v>
      </c>
      <c r="C5477" s="126" t="s">
        <v>2901</v>
      </c>
      <c r="D5477" s="134" t="s">
        <v>33</v>
      </c>
      <c r="E5477" s="135">
        <v>13.31</v>
      </c>
      <c r="F5477" s="136">
        <v>0</v>
      </c>
      <c r="G5477" s="135">
        <v>16.13</v>
      </c>
      <c r="H5477" s="136">
        <v>0</v>
      </c>
    </row>
    <row r="5478" spans="1:8" x14ac:dyDescent="0.25">
      <c r="A5478" s="133" t="s">
        <v>8229</v>
      </c>
      <c r="B5478" s="134">
        <v>103959</v>
      </c>
      <c r="C5478" s="126" t="s">
        <v>2870</v>
      </c>
      <c r="D5478" s="134" t="s">
        <v>33</v>
      </c>
      <c r="E5478" s="135">
        <v>15.52</v>
      </c>
      <c r="F5478" s="136">
        <v>0</v>
      </c>
      <c r="G5478" s="135">
        <v>16.690000000000001</v>
      </c>
      <c r="H5478" s="136">
        <v>0</v>
      </c>
    </row>
    <row r="5479" spans="1:8" x14ac:dyDescent="0.25">
      <c r="A5479" s="133" t="s">
        <v>8229</v>
      </c>
      <c r="B5479" s="134">
        <v>103962</v>
      </c>
      <c r="C5479" s="126" t="s">
        <v>2871</v>
      </c>
      <c r="D5479" s="134" t="s">
        <v>33</v>
      </c>
      <c r="E5479" s="135">
        <v>6.61</v>
      </c>
      <c r="F5479" s="136">
        <v>0</v>
      </c>
      <c r="G5479" s="135">
        <v>7.38</v>
      </c>
      <c r="H5479" s="136">
        <v>0</v>
      </c>
    </row>
    <row r="5480" spans="1:8" x14ac:dyDescent="0.25">
      <c r="A5480" s="133" t="s">
        <v>8229</v>
      </c>
      <c r="B5480" s="134">
        <v>103954</v>
      </c>
      <c r="C5480" s="126" t="s">
        <v>2865</v>
      </c>
      <c r="D5480" s="134" t="s">
        <v>33</v>
      </c>
      <c r="E5480" s="135">
        <v>8.76</v>
      </c>
      <c r="F5480" s="136">
        <v>0</v>
      </c>
      <c r="G5480" s="135">
        <v>10.71</v>
      </c>
      <c r="H5480" s="136">
        <v>0</v>
      </c>
    </row>
    <row r="5481" spans="1:8" x14ac:dyDescent="0.25">
      <c r="A5481" s="133" t="s">
        <v>8229</v>
      </c>
      <c r="B5481" s="134">
        <v>103949</v>
      </c>
      <c r="C5481" s="126" t="s">
        <v>2860</v>
      </c>
      <c r="D5481" s="134" t="s">
        <v>33</v>
      </c>
      <c r="E5481" s="135">
        <v>9.2899999999999991</v>
      </c>
      <c r="F5481" s="136">
        <v>0</v>
      </c>
      <c r="G5481" s="135">
        <v>11.53</v>
      </c>
      <c r="H5481" s="136">
        <v>0</v>
      </c>
    </row>
    <row r="5482" spans="1:8" x14ac:dyDescent="0.25">
      <c r="A5482" s="133" t="s">
        <v>8229</v>
      </c>
      <c r="B5482" s="134">
        <v>103964</v>
      </c>
      <c r="C5482" s="126" t="s">
        <v>2872</v>
      </c>
      <c r="D5482" s="134" t="s">
        <v>33</v>
      </c>
      <c r="E5482" s="135">
        <v>8.4</v>
      </c>
      <c r="F5482" s="136">
        <v>0</v>
      </c>
      <c r="G5482" s="135">
        <v>9.32</v>
      </c>
      <c r="H5482" s="136">
        <v>0</v>
      </c>
    </row>
    <row r="5483" spans="1:8" x14ac:dyDescent="0.25">
      <c r="A5483" s="133" t="s">
        <v>8229</v>
      </c>
      <c r="B5483" s="134">
        <v>104014</v>
      </c>
      <c r="C5483" s="126" t="s">
        <v>2904</v>
      </c>
      <c r="D5483" s="134" t="s">
        <v>33</v>
      </c>
      <c r="E5483" s="135">
        <v>10.85</v>
      </c>
      <c r="F5483" s="136">
        <v>0</v>
      </c>
      <c r="G5483" s="135">
        <v>13.08</v>
      </c>
      <c r="H5483" s="136">
        <v>0</v>
      </c>
    </row>
    <row r="5484" spans="1:8" x14ac:dyDescent="0.25">
      <c r="A5484" s="133" t="s">
        <v>8229</v>
      </c>
      <c r="B5484" s="134">
        <v>103966</v>
      </c>
      <c r="C5484" s="126" t="s">
        <v>2873</v>
      </c>
      <c r="D5484" s="134" t="s">
        <v>33</v>
      </c>
      <c r="E5484" s="135">
        <v>9.9600000000000009</v>
      </c>
      <c r="F5484" s="136">
        <v>0</v>
      </c>
      <c r="G5484" s="135">
        <v>10.91</v>
      </c>
      <c r="H5484" s="136">
        <v>0</v>
      </c>
    </row>
    <row r="5485" spans="1:8" x14ac:dyDescent="0.25">
      <c r="A5485" s="133" t="s">
        <v>8229</v>
      </c>
      <c r="B5485" s="134">
        <v>103999</v>
      </c>
      <c r="C5485" s="126" t="s">
        <v>2895</v>
      </c>
      <c r="D5485" s="134" t="s">
        <v>33</v>
      </c>
      <c r="E5485" s="135">
        <v>12.64</v>
      </c>
      <c r="F5485" s="136">
        <v>0</v>
      </c>
      <c r="G5485" s="135">
        <v>15.02</v>
      </c>
      <c r="H5485" s="136">
        <v>0</v>
      </c>
    </row>
    <row r="5486" spans="1:8" x14ac:dyDescent="0.25">
      <c r="A5486" s="133" t="s">
        <v>8229</v>
      </c>
      <c r="B5486" s="134">
        <v>103967</v>
      </c>
      <c r="C5486" s="126" t="s">
        <v>14405</v>
      </c>
      <c r="D5486" s="134" t="s">
        <v>33</v>
      </c>
      <c r="E5486" s="135">
        <v>12.03</v>
      </c>
      <c r="F5486" s="136">
        <v>0</v>
      </c>
      <c r="G5486" s="135">
        <v>12.99</v>
      </c>
      <c r="H5486" s="136">
        <v>0</v>
      </c>
    </row>
    <row r="5487" spans="1:8" x14ac:dyDescent="0.25">
      <c r="A5487" s="133" t="s">
        <v>8229</v>
      </c>
      <c r="B5487" s="134">
        <v>104003</v>
      </c>
      <c r="C5487" s="126" t="s">
        <v>14406</v>
      </c>
      <c r="D5487" s="134" t="s">
        <v>33</v>
      </c>
      <c r="E5487" s="135">
        <v>14.87</v>
      </c>
      <c r="F5487" s="136">
        <v>0</v>
      </c>
      <c r="G5487" s="135">
        <v>17.37</v>
      </c>
      <c r="H5487" s="136">
        <v>0</v>
      </c>
    </row>
    <row r="5488" spans="1:8" x14ac:dyDescent="0.25">
      <c r="A5488" s="133" t="s">
        <v>8229</v>
      </c>
      <c r="B5488" s="134">
        <v>103968</v>
      </c>
      <c r="C5488" s="126" t="s">
        <v>2874</v>
      </c>
      <c r="D5488" s="134" t="s">
        <v>33</v>
      </c>
      <c r="E5488" s="135">
        <v>17.36</v>
      </c>
      <c r="F5488" s="136">
        <v>0</v>
      </c>
      <c r="G5488" s="135">
        <v>18.04</v>
      </c>
      <c r="H5488" s="136">
        <v>0</v>
      </c>
    </row>
    <row r="5489" spans="1:8" x14ac:dyDescent="0.25">
      <c r="A5489" s="133" t="s">
        <v>8229</v>
      </c>
      <c r="B5489" s="134">
        <v>103969</v>
      </c>
      <c r="C5489" s="126" t="s">
        <v>2875</v>
      </c>
      <c r="D5489" s="134" t="s">
        <v>33</v>
      </c>
      <c r="E5489" s="135">
        <v>20.55</v>
      </c>
      <c r="F5489" s="136">
        <v>0</v>
      </c>
      <c r="G5489" s="135">
        <v>21.18</v>
      </c>
      <c r="H5489" s="136">
        <v>0</v>
      </c>
    </row>
    <row r="5490" spans="1:8" x14ac:dyDescent="0.25">
      <c r="A5490" s="133" t="s">
        <v>8229</v>
      </c>
      <c r="B5490" s="134">
        <v>103971</v>
      </c>
      <c r="C5490" s="126" t="s">
        <v>2876</v>
      </c>
      <c r="D5490" s="134" t="s">
        <v>33</v>
      </c>
      <c r="E5490" s="135">
        <v>26.18</v>
      </c>
      <c r="F5490" s="136">
        <v>0</v>
      </c>
      <c r="G5490" s="135">
        <v>26.76</v>
      </c>
      <c r="H5490" s="136">
        <v>0</v>
      </c>
    </row>
    <row r="5491" spans="1:8" x14ac:dyDescent="0.25">
      <c r="A5491" s="133" t="s">
        <v>8229</v>
      </c>
      <c r="B5491" s="134">
        <v>103972</v>
      </c>
      <c r="C5491" s="126" t="s">
        <v>2877</v>
      </c>
      <c r="D5491" s="134" t="s">
        <v>33</v>
      </c>
      <c r="E5491" s="135">
        <v>30.38</v>
      </c>
      <c r="F5491" s="136">
        <v>0</v>
      </c>
      <c r="G5491" s="135">
        <v>30.87</v>
      </c>
      <c r="H5491" s="136">
        <v>0</v>
      </c>
    </row>
    <row r="5492" spans="1:8" x14ac:dyDescent="0.25">
      <c r="A5492" s="133" t="s">
        <v>8229</v>
      </c>
      <c r="B5492" s="134">
        <v>103993</v>
      </c>
      <c r="C5492" s="126" t="s">
        <v>2891</v>
      </c>
      <c r="D5492" s="134" t="s">
        <v>33</v>
      </c>
      <c r="E5492" s="135">
        <v>9.8000000000000007</v>
      </c>
      <c r="F5492" s="136">
        <v>0</v>
      </c>
      <c r="G5492" s="135">
        <v>12.29</v>
      </c>
      <c r="H5492" s="136">
        <v>0</v>
      </c>
    </row>
    <row r="5493" spans="1:8" x14ac:dyDescent="0.25">
      <c r="A5493" s="133" t="s">
        <v>8229</v>
      </c>
      <c r="B5493" s="134">
        <v>89407</v>
      </c>
      <c r="C5493" s="126" t="s">
        <v>2185</v>
      </c>
      <c r="D5493" s="134" t="s">
        <v>33</v>
      </c>
      <c r="E5493" s="135">
        <v>8.7799999999999994</v>
      </c>
      <c r="F5493" s="136">
        <v>0</v>
      </c>
      <c r="G5493" s="135">
        <v>11.48</v>
      </c>
      <c r="H5493" s="136">
        <v>0</v>
      </c>
    </row>
    <row r="5494" spans="1:8" x14ac:dyDescent="0.25">
      <c r="A5494" s="133" t="s">
        <v>8229</v>
      </c>
      <c r="B5494" s="134">
        <v>89361</v>
      </c>
      <c r="C5494" s="126" t="s">
        <v>2156</v>
      </c>
      <c r="D5494" s="134" t="s">
        <v>33</v>
      </c>
      <c r="E5494" s="135">
        <v>9.43</v>
      </c>
      <c r="F5494" s="136">
        <v>0</v>
      </c>
      <c r="G5494" s="135">
        <v>12.5</v>
      </c>
      <c r="H5494" s="136">
        <v>0</v>
      </c>
    </row>
    <row r="5495" spans="1:8" x14ac:dyDescent="0.25">
      <c r="A5495" s="133" t="s">
        <v>8229</v>
      </c>
      <c r="B5495" s="134">
        <v>89490</v>
      </c>
      <c r="C5495" s="126" t="s">
        <v>2213</v>
      </c>
      <c r="D5495" s="134" t="s">
        <v>33</v>
      </c>
      <c r="E5495" s="135">
        <v>7.23</v>
      </c>
      <c r="F5495" s="136">
        <v>0</v>
      </c>
      <c r="G5495" s="135">
        <v>8.64</v>
      </c>
      <c r="H5495" s="136">
        <v>0</v>
      </c>
    </row>
    <row r="5496" spans="1:8" x14ac:dyDescent="0.25">
      <c r="A5496" s="133" t="s">
        <v>8229</v>
      </c>
      <c r="B5496" s="134">
        <v>89411</v>
      </c>
      <c r="C5496" s="126" t="s">
        <v>2189</v>
      </c>
      <c r="D5496" s="134" t="s">
        <v>33</v>
      </c>
      <c r="E5496" s="135">
        <v>10.32</v>
      </c>
      <c r="F5496" s="136">
        <v>0</v>
      </c>
      <c r="G5496" s="135">
        <v>13.41</v>
      </c>
      <c r="H5496" s="136">
        <v>0</v>
      </c>
    </row>
    <row r="5497" spans="1:8" x14ac:dyDescent="0.25">
      <c r="A5497" s="133" t="s">
        <v>8229</v>
      </c>
      <c r="B5497" s="134">
        <v>89365</v>
      </c>
      <c r="C5497" s="126" t="s">
        <v>2160</v>
      </c>
      <c r="D5497" s="134" t="s">
        <v>33</v>
      </c>
      <c r="E5497" s="135">
        <v>11.07</v>
      </c>
      <c r="F5497" s="136">
        <v>0</v>
      </c>
      <c r="G5497" s="135">
        <v>14.59</v>
      </c>
      <c r="H5497" s="136">
        <v>0</v>
      </c>
    </row>
    <row r="5498" spans="1:8" x14ac:dyDescent="0.25">
      <c r="A5498" s="133" t="s">
        <v>8229</v>
      </c>
      <c r="B5498" s="134">
        <v>89496</v>
      </c>
      <c r="C5498" s="126" t="s">
        <v>2217</v>
      </c>
      <c r="D5498" s="134" t="s">
        <v>33</v>
      </c>
      <c r="E5498" s="135">
        <v>10.59</v>
      </c>
      <c r="F5498" s="136">
        <v>0</v>
      </c>
      <c r="G5498" s="135">
        <v>12.19</v>
      </c>
      <c r="H5498" s="136">
        <v>0</v>
      </c>
    </row>
    <row r="5499" spans="1:8" x14ac:dyDescent="0.25">
      <c r="A5499" s="133" t="s">
        <v>8229</v>
      </c>
      <c r="B5499" s="134">
        <v>89416</v>
      </c>
      <c r="C5499" s="126" t="s">
        <v>2193</v>
      </c>
      <c r="D5499" s="134" t="s">
        <v>33</v>
      </c>
      <c r="E5499" s="135">
        <v>14.2</v>
      </c>
      <c r="F5499" s="136">
        <v>0</v>
      </c>
      <c r="G5499" s="135">
        <v>17.760000000000002</v>
      </c>
      <c r="H5499" s="136">
        <v>0</v>
      </c>
    </row>
    <row r="5500" spans="1:8" x14ac:dyDescent="0.25">
      <c r="A5500" s="133" t="s">
        <v>8229</v>
      </c>
      <c r="B5500" s="134">
        <v>89370</v>
      </c>
      <c r="C5500" s="126" t="s">
        <v>2164</v>
      </c>
      <c r="D5500" s="134" t="s">
        <v>33</v>
      </c>
      <c r="E5500" s="135">
        <v>15.1</v>
      </c>
      <c r="F5500" s="136">
        <v>0</v>
      </c>
      <c r="G5500" s="135">
        <v>19.149999999999999</v>
      </c>
      <c r="H5500" s="136">
        <v>0</v>
      </c>
    </row>
    <row r="5501" spans="1:8" x14ac:dyDescent="0.25">
      <c r="A5501" s="133" t="s">
        <v>8229</v>
      </c>
      <c r="B5501" s="134">
        <v>89500</v>
      </c>
      <c r="C5501" s="126" t="s">
        <v>2221</v>
      </c>
      <c r="D5501" s="134" t="s">
        <v>33</v>
      </c>
      <c r="E5501" s="135">
        <v>12.96</v>
      </c>
      <c r="F5501" s="136">
        <v>0</v>
      </c>
      <c r="G5501" s="135">
        <v>14.88</v>
      </c>
      <c r="H5501" s="136">
        <v>0</v>
      </c>
    </row>
    <row r="5502" spans="1:8" x14ac:dyDescent="0.25">
      <c r="A5502" s="133" t="s">
        <v>8229</v>
      </c>
      <c r="B5502" s="134">
        <v>103983</v>
      </c>
      <c r="C5502" s="126" t="s">
        <v>2884</v>
      </c>
      <c r="D5502" s="134" t="s">
        <v>33</v>
      </c>
      <c r="E5502" s="135">
        <v>17.100000000000001</v>
      </c>
      <c r="F5502" s="136">
        <v>0</v>
      </c>
      <c r="G5502" s="135">
        <v>21.27</v>
      </c>
      <c r="H5502" s="136">
        <v>0</v>
      </c>
    </row>
    <row r="5503" spans="1:8" x14ac:dyDescent="0.25">
      <c r="A5503" s="133" t="s">
        <v>8229</v>
      </c>
      <c r="B5503" s="134">
        <v>89504</v>
      </c>
      <c r="C5503" s="126" t="s">
        <v>2225</v>
      </c>
      <c r="D5503" s="134" t="s">
        <v>33</v>
      </c>
      <c r="E5503" s="135">
        <v>19.309999999999999</v>
      </c>
      <c r="F5503" s="136">
        <v>0</v>
      </c>
      <c r="G5503" s="135">
        <v>21.36</v>
      </c>
      <c r="H5503" s="136">
        <v>0</v>
      </c>
    </row>
    <row r="5504" spans="1:8" x14ac:dyDescent="0.25">
      <c r="A5504" s="133" t="s">
        <v>8229</v>
      </c>
      <c r="B5504" s="134">
        <v>103987</v>
      </c>
      <c r="C5504" s="126" t="s">
        <v>2888</v>
      </c>
      <c r="D5504" s="134" t="s">
        <v>33</v>
      </c>
      <c r="E5504" s="135">
        <v>24.16</v>
      </c>
      <c r="F5504" s="136">
        <v>0</v>
      </c>
      <c r="G5504" s="135">
        <v>28.84</v>
      </c>
      <c r="H5504" s="136">
        <v>0</v>
      </c>
    </row>
    <row r="5505" spans="1:8" x14ac:dyDescent="0.25">
      <c r="A5505" s="133" t="s">
        <v>8229</v>
      </c>
      <c r="B5505" s="134">
        <v>89510</v>
      </c>
      <c r="C5505" s="126" t="s">
        <v>2229</v>
      </c>
      <c r="D5505" s="134" t="s">
        <v>33</v>
      </c>
      <c r="E5505" s="135">
        <v>27.74</v>
      </c>
      <c r="F5505" s="136">
        <v>0</v>
      </c>
      <c r="G5505" s="135">
        <v>29.8</v>
      </c>
      <c r="H5505" s="136">
        <v>0</v>
      </c>
    </row>
    <row r="5506" spans="1:8" x14ac:dyDescent="0.25">
      <c r="A5506" s="133" t="s">
        <v>8229</v>
      </c>
      <c r="B5506" s="134">
        <v>89519</v>
      </c>
      <c r="C5506" s="126" t="s">
        <v>2236</v>
      </c>
      <c r="D5506" s="134" t="s">
        <v>33</v>
      </c>
      <c r="E5506" s="135">
        <v>49.01</v>
      </c>
      <c r="F5506" s="136">
        <v>0</v>
      </c>
      <c r="G5506" s="135">
        <v>50.56</v>
      </c>
      <c r="H5506" s="136">
        <v>0</v>
      </c>
    </row>
    <row r="5507" spans="1:8" x14ac:dyDescent="0.25">
      <c r="A5507" s="133" t="s">
        <v>8229</v>
      </c>
      <c r="B5507" s="134">
        <v>89527</v>
      </c>
      <c r="C5507" s="126" t="s">
        <v>2244</v>
      </c>
      <c r="D5507" s="134" t="s">
        <v>33</v>
      </c>
      <c r="E5507" s="135">
        <v>59.18</v>
      </c>
      <c r="F5507" s="136">
        <v>0</v>
      </c>
      <c r="G5507" s="135">
        <v>60.53</v>
      </c>
      <c r="H5507" s="136">
        <v>0</v>
      </c>
    </row>
    <row r="5508" spans="1:8" x14ac:dyDescent="0.25">
      <c r="A5508" s="133" t="s">
        <v>8229</v>
      </c>
      <c r="B5508" s="134">
        <v>89406</v>
      </c>
      <c r="C5508" s="126" t="s">
        <v>2184</v>
      </c>
      <c r="D5508" s="134" t="s">
        <v>33</v>
      </c>
      <c r="E5508" s="135">
        <v>8.6999999999999993</v>
      </c>
      <c r="F5508" s="136">
        <v>0</v>
      </c>
      <c r="G5508" s="135">
        <v>11.41</v>
      </c>
      <c r="H5508" s="136">
        <v>0</v>
      </c>
    </row>
    <row r="5509" spans="1:8" x14ac:dyDescent="0.25">
      <c r="A5509" s="133" t="s">
        <v>8229</v>
      </c>
      <c r="B5509" s="134">
        <v>89360</v>
      </c>
      <c r="C5509" s="126" t="s">
        <v>2155</v>
      </c>
      <c r="D5509" s="134" t="s">
        <v>33</v>
      </c>
      <c r="E5509" s="135">
        <v>9.35</v>
      </c>
      <c r="F5509" s="136">
        <v>0</v>
      </c>
      <c r="G5509" s="135">
        <v>12.43</v>
      </c>
      <c r="H5509" s="136">
        <v>0</v>
      </c>
    </row>
    <row r="5510" spans="1:8" x14ac:dyDescent="0.25">
      <c r="A5510" s="133" t="s">
        <v>8229</v>
      </c>
      <c r="B5510" s="134">
        <v>89489</v>
      </c>
      <c r="C5510" s="126" t="s">
        <v>2212</v>
      </c>
      <c r="D5510" s="134" t="s">
        <v>33</v>
      </c>
      <c r="E5510" s="135">
        <v>7.81</v>
      </c>
      <c r="F5510" s="136">
        <v>0</v>
      </c>
      <c r="G5510" s="135">
        <v>9.19</v>
      </c>
      <c r="H5510" s="136">
        <v>0</v>
      </c>
    </row>
    <row r="5511" spans="1:8" x14ac:dyDescent="0.25">
      <c r="A5511" s="133" t="s">
        <v>8229</v>
      </c>
      <c r="B5511" s="134">
        <v>89410</v>
      </c>
      <c r="C5511" s="126" t="s">
        <v>2188</v>
      </c>
      <c r="D5511" s="134" t="s">
        <v>33</v>
      </c>
      <c r="E5511" s="135">
        <v>10.9</v>
      </c>
      <c r="F5511" s="136">
        <v>0</v>
      </c>
      <c r="G5511" s="135">
        <v>13.96</v>
      </c>
      <c r="H5511" s="136">
        <v>0</v>
      </c>
    </row>
    <row r="5512" spans="1:8" x14ac:dyDescent="0.25">
      <c r="A5512" s="133" t="s">
        <v>8229</v>
      </c>
      <c r="B5512" s="134">
        <v>89364</v>
      </c>
      <c r="C5512" s="126" t="s">
        <v>2159</v>
      </c>
      <c r="D5512" s="134" t="s">
        <v>33</v>
      </c>
      <c r="E5512" s="135">
        <v>11.65</v>
      </c>
      <c r="F5512" s="136">
        <v>0</v>
      </c>
      <c r="G5512" s="135">
        <v>15.14</v>
      </c>
      <c r="H5512" s="136">
        <v>0</v>
      </c>
    </row>
    <row r="5513" spans="1:8" x14ac:dyDescent="0.25">
      <c r="A5513" s="133" t="s">
        <v>8229</v>
      </c>
      <c r="B5513" s="134">
        <v>89494</v>
      </c>
      <c r="C5513" s="126" t="s">
        <v>2216</v>
      </c>
      <c r="D5513" s="134" t="s">
        <v>33</v>
      </c>
      <c r="E5513" s="135">
        <v>12.77</v>
      </c>
      <c r="F5513" s="136">
        <v>0</v>
      </c>
      <c r="G5513" s="135">
        <v>14.26</v>
      </c>
      <c r="H5513" s="136">
        <v>0</v>
      </c>
    </row>
    <row r="5514" spans="1:8" x14ac:dyDescent="0.25">
      <c r="A5514" s="133" t="s">
        <v>8229</v>
      </c>
      <c r="B5514" s="134">
        <v>89415</v>
      </c>
      <c r="C5514" s="126" t="s">
        <v>2192</v>
      </c>
      <c r="D5514" s="134" t="s">
        <v>33</v>
      </c>
      <c r="E5514" s="135">
        <v>16.38</v>
      </c>
      <c r="F5514" s="136">
        <v>0</v>
      </c>
      <c r="G5514" s="135">
        <v>19.829999999999998</v>
      </c>
      <c r="H5514" s="136">
        <v>0</v>
      </c>
    </row>
    <row r="5515" spans="1:8" x14ac:dyDescent="0.25">
      <c r="A5515" s="133" t="s">
        <v>8229</v>
      </c>
      <c r="B5515" s="134">
        <v>89369</v>
      </c>
      <c r="C5515" s="126" t="s">
        <v>2163</v>
      </c>
      <c r="D5515" s="134" t="s">
        <v>33</v>
      </c>
      <c r="E5515" s="135">
        <v>17.28</v>
      </c>
      <c r="F5515" s="136">
        <v>0</v>
      </c>
      <c r="G5515" s="135">
        <v>21.22</v>
      </c>
      <c r="H5515" s="136">
        <v>0</v>
      </c>
    </row>
    <row r="5516" spans="1:8" x14ac:dyDescent="0.25">
      <c r="A5516" s="133" t="s">
        <v>8229</v>
      </c>
      <c r="B5516" s="134">
        <v>89499</v>
      </c>
      <c r="C5516" s="126" t="s">
        <v>2220</v>
      </c>
      <c r="D5516" s="134" t="s">
        <v>33</v>
      </c>
      <c r="E5516" s="135">
        <v>20.23</v>
      </c>
      <c r="F5516" s="136">
        <v>0</v>
      </c>
      <c r="G5516" s="135">
        <v>21.74</v>
      </c>
      <c r="H5516" s="136">
        <v>0</v>
      </c>
    </row>
    <row r="5517" spans="1:8" x14ac:dyDescent="0.25">
      <c r="A5517" s="133" t="s">
        <v>8229</v>
      </c>
      <c r="B5517" s="134">
        <v>103982</v>
      </c>
      <c r="C5517" s="126" t="s">
        <v>2883</v>
      </c>
      <c r="D5517" s="134" t="s">
        <v>33</v>
      </c>
      <c r="E5517" s="135">
        <v>24.37</v>
      </c>
      <c r="F5517" s="136">
        <v>0</v>
      </c>
      <c r="G5517" s="135">
        <v>28.13</v>
      </c>
      <c r="H5517" s="136">
        <v>0</v>
      </c>
    </row>
    <row r="5518" spans="1:8" x14ac:dyDescent="0.25">
      <c r="A5518" s="133" t="s">
        <v>8229</v>
      </c>
      <c r="B5518" s="134">
        <v>89503</v>
      </c>
      <c r="C5518" s="126" t="s">
        <v>2224</v>
      </c>
      <c r="D5518" s="134" t="s">
        <v>33</v>
      </c>
      <c r="E5518" s="135">
        <v>23.45</v>
      </c>
      <c r="F5518" s="136">
        <v>0</v>
      </c>
      <c r="G5518" s="135">
        <v>25.28</v>
      </c>
      <c r="H5518" s="136">
        <v>0</v>
      </c>
    </row>
    <row r="5519" spans="1:8" x14ac:dyDescent="0.25">
      <c r="A5519" s="133" t="s">
        <v>8229</v>
      </c>
      <c r="B5519" s="134">
        <v>103986</v>
      </c>
      <c r="C5519" s="126" t="s">
        <v>2887</v>
      </c>
      <c r="D5519" s="134" t="s">
        <v>33</v>
      </c>
      <c r="E5519" s="135">
        <v>28.3</v>
      </c>
      <c r="F5519" s="136">
        <v>0</v>
      </c>
      <c r="G5519" s="135">
        <v>32.76</v>
      </c>
      <c r="H5519" s="136">
        <v>0</v>
      </c>
    </row>
    <row r="5520" spans="1:8" x14ac:dyDescent="0.25">
      <c r="A5520" s="133" t="s">
        <v>8229</v>
      </c>
      <c r="B5520" s="134">
        <v>89507</v>
      </c>
      <c r="C5520" s="126" t="s">
        <v>2228</v>
      </c>
      <c r="D5520" s="134" t="s">
        <v>33</v>
      </c>
      <c r="E5520" s="135">
        <v>48.79</v>
      </c>
      <c r="F5520" s="136">
        <v>0</v>
      </c>
      <c r="G5520" s="135">
        <v>49.69</v>
      </c>
      <c r="H5520" s="136">
        <v>0</v>
      </c>
    </row>
    <row r="5521" spans="1:8" x14ac:dyDescent="0.25">
      <c r="A5521" s="133" t="s">
        <v>8229</v>
      </c>
      <c r="B5521" s="134">
        <v>89517</v>
      </c>
      <c r="C5521" s="126" t="s">
        <v>2234</v>
      </c>
      <c r="D5521" s="134" t="s">
        <v>33</v>
      </c>
      <c r="E5521" s="135">
        <v>72.56</v>
      </c>
      <c r="F5521" s="136">
        <v>0</v>
      </c>
      <c r="G5521" s="135">
        <v>72.819999999999993</v>
      </c>
      <c r="H5521" s="136">
        <v>0</v>
      </c>
    </row>
    <row r="5522" spans="1:8" x14ac:dyDescent="0.25">
      <c r="A5522" s="133" t="s">
        <v>8229</v>
      </c>
      <c r="B5522" s="134">
        <v>89525</v>
      </c>
      <c r="C5522" s="126" t="s">
        <v>2242</v>
      </c>
      <c r="D5522" s="134" t="s">
        <v>33</v>
      </c>
      <c r="E5522" s="135">
        <v>91.4</v>
      </c>
      <c r="F5522" s="136">
        <v>0</v>
      </c>
      <c r="G5522" s="135">
        <v>90.98</v>
      </c>
      <c r="H5522" s="136">
        <v>0</v>
      </c>
    </row>
    <row r="5523" spans="1:8" x14ac:dyDescent="0.25">
      <c r="A5523" s="133" t="s">
        <v>8229</v>
      </c>
      <c r="B5523" s="134">
        <v>89423</v>
      </c>
      <c r="C5523" s="126" t="s">
        <v>14407</v>
      </c>
      <c r="D5523" s="134" t="s">
        <v>33</v>
      </c>
      <c r="E5523" s="135">
        <v>9.98</v>
      </c>
      <c r="F5523" s="136">
        <v>0</v>
      </c>
      <c r="G5523" s="135">
        <v>11.5</v>
      </c>
      <c r="H5523" s="136">
        <v>0</v>
      </c>
    </row>
    <row r="5524" spans="1:8" x14ac:dyDescent="0.25">
      <c r="A5524" s="133" t="s">
        <v>8229</v>
      </c>
      <c r="B5524" s="134">
        <v>89377</v>
      </c>
      <c r="C5524" s="126" t="s">
        <v>2170</v>
      </c>
      <c r="D5524" s="134" t="s">
        <v>33</v>
      </c>
      <c r="E5524" s="135">
        <v>10.42</v>
      </c>
      <c r="F5524" s="136">
        <v>0</v>
      </c>
      <c r="G5524" s="135">
        <v>12.18</v>
      </c>
      <c r="H5524" s="136">
        <v>0</v>
      </c>
    </row>
    <row r="5525" spans="1:8" x14ac:dyDescent="0.25">
      <c r="A5525" s="133" t="s">
        <v>8229</v>
      </c>
      <c r="B5525" s="134">
        <v>89540</v>
      </c>
      <c r="C5525" s="126" t="s">
        <v>14408</v>
      </c>
      <c r="D5525" s="134" t="s">
        <v>33</v>
      </c>
      <c r="E5525" s="135">
        <v>10.79</v>
      </c>
      <c r="F5525" s="136">
        <v>0</v>
      </c>
      <c r="G5525" s="135">
        <v>11.33</v>
      </c>
      <c r="H5525" s="136">
        <v>0</v>
      </c>
    </row>
    <row r="5526" spans="1:8" x14ac:dyDescent="0.25">
      <c r="A5526" s="133" t="s">
        <v>8229</v>
      </c>
      <c r="B5526" s="134">
        <v>89430</v>
      </c>
      <c r="C5526" s="126" t="s">
        <v>14409</v>
      </c>
      <c r="D5526" s="134" t="s">
        <v>33</v>
      </c>
      <c r="E5526" s="135">
        <v>12.86</v>
      </c>
      <c r="F5526" s="136">
        <v>0</v>
      </c>
      <c r="G5526" s="135">
        <v>14.53</v>
      </c>
      <c r="H5526" s="136">
        <v>0</v>
      </c>
    </row>
    <row r="5527" spans="1:8" x14ac:dyDescent="0.25">
      <c r="A5527" s="133" t="s">
        <v>8229</v>
      </c>
      <c r="B5527" s="134">
        <v>89384</v>
      </c>
      <c r="C5527" s="126" t="s">
        <v>14410</v>
      </c>
      <c r="D5527" s="134" t="s">
        <v>33</v>
      </c>
      <c r="E5527" s="135">
        <v>13.37</v>
      </c>
      <c r="F5527" s="136">
        <v>0</v>
      </c>
      <c r="G5527" s="135">
        <v>15.32</v>
      </c>
      <c r="H5527" s="136">
        <v>0</v>
      </c>
    </row>
    <row r="5528" spans="1:8" x14ac:dyDescent="0.25">
      <c r="A5528" s="133" t="s">
        <v>8229</v>
      </c>
      <c r="B5528" s="134">
        <v>89555</v>
      </c>
      <c r="C5528" s="126" t="s">
        <v>14411</v>
      </c>
      <c r="D5528" s="134" t="s">
        <v>33</v>
      </c>
      <c r="E5528" s="135">
        <v>22.52</v>
      </c>
      <c r="F5528" s="136">
        <v>0</v>
      </c>
      <c r="G5528" s="135">
        <v>22.65</v>
      </c>
      <c r="H5528" s="136">
        <v>0</v>
      </c>
    </row>
    <row r="5529" spans="1:8" x14ac:dyDescent="0.25">
      <c r="A5529" s="133" t="s">
        <v>8229</v>
      </c>
      <c r="B5529" s="134">
        <v>89437</v>
      </c>
      <c r="C5529" s="126" t="s">
        <v>14412</v>
      </c>
      <c r="D5529" s="134" t="s">
        <v>33</v>
      </c>
      <c r="E5529" s="135">
        <v>24.92</v>
      </c>
      <c r="F5529" s="136">
        <v>0</v>
      </c>
      <c r="G5529" s="135">
        <v>26.36</v>
      </c>
      <c r="H5529" s="136">
        <v>0</v>
      </c>
    </row>
    <row r="5530" spans="1:8" x14ac:dyDescent="0.25">
      <c r="A5530" s="133" t="s">
        <v>8229</v>
      </c>
      <c r="B5530" s="134">
        <v>89392</v>
      </c>
      <c r="C5530" s="126" t="s">
        <v>14413</v>
      </c>
      <c r="D5530" s="134" t="s">
        <v>33</v>
      </c>
      <c r="E5530" s="135">
        <v>25.53</v>
      </c>
      <c r="F5530" s="136">
        <v>0</v>
      </c>
      <c r="G5530" s="135">
        <v>27.29</v>
      </c>
      <c r="H5530" s="136">
        <v>0</v>
      </c>
    </row>
    <row r="5531" spans="1:8" x14ac:dyDescent="0.25">
      <c r="A5531" s="133" t="s">
        <v>8229</v>
      </c>
      <c r="B5531" s="134">
        <v>89405</v>
      </c>
      <c r="C5531" s="126" t="s">
        <v>2183</v>
      </c>
      <c r="D5531" s="134" t="s">
        <v>33</v>
      </c>
      <c r="E5531" s="135">
        <v>7.62</v>
      </c>
      <c r="F5531" s="136">
        <v>0</v>
      </c>
      <c r="G5531" s="135">
        <v>10.39</v>
      </c>
      <c r="H5531" s="136">
        <v>0</v>
      </c>
    </row>
    <row r="5532" spans="1:8" x14ac:dyDescent="0.25">
      <c r="A5532" s="133" t="s">
        <v>8229</v>
      </c>
      <c r="B5532" s="134">
        <v>89359</v>
      </c>
      <c r="C5532" s="126" t="s">
        <v>2154</v>
      </c>
      <c r="D5532" s="134" t="s">
        <v>33</v>
      </c>
      <c r="E5532" s="135">
        <v>8.27</v>
      </c>
      <c r="F5532" s="136">
        <v>0</v>
      </c>
      <c r="G5532" s="135">
        <v>11.41</v>
      </c>
      <c r="H5532" s="136">
        <v>0</v>
      </c>
    </row>
    <row r="5533" spans="1:8" x14ac:dyDescent="0.25">
      <c r="A5533" s="133" t="s">
        <v>8229</v>
      </c>
      <c r="B5533" s="134">
        <v>89485</v>
      </c>
      <c r="C5533" s="126" t="s">
        <v>2211</v>
      </c>
      <c r="D5533" s="134" t="s">
        <v>33</v>
      </c>
      <c r="E5533" s="135">
        <v>6.18</v>
      </c>
      <c r="F5533" s="136">
        <v>0</v>
      </c>
      <c r="G5533" s="135">
        <v>7.65</v>
      </c>
      <c r="H5533" s="136">
        <v>0</v>
      </c>
    </row>
    <row r="5534" spans="1:8" x14ac:dyDescent="0.25">
      <c r="A5534" s="133" t="s">
        <v>8229</v>
      </c>
      <c r="B5534" s="134">
        <v>89409</v>
      </c>
      <c r="C5534" s="126" t="s">
        <v>2187</v>
      </c>
      <c r="D5534" s="134" t="s">
        <v>33</v>
      </c>
      <c r="E5534" s="135">
        <v>9.27</v>
      </c>
      <c r="F5534" s="136">
        <v>0</v>
      </c>
      <c r="G5534" s="135">
        <v>12.42</v>
      </c>
      <c r="H5534" s="136">
        <v>0</v>
      </c>
    </row>
    <row r="5535" spans="1:8" x14ac:dyDescent="0.25">
      <c r="A5535" s="133" t="s">
        <v>8229</v>
      </c>
      <c r="B5535" s="134">
        <v>89363</v>
      </c>
      <c r="C5535" s="126" t="s">
        <v>2158</v>
      </c>
      <c r="D5535" s="134" t="s">
        <v>33</v>
      </c>
      <c r="E5535" s="135">
        <v>10.02</v>
      </c>
      <c r="F5535" s="136">
        <v>0</v>
      </c>
      <c r="G5535" s="135">
        <v>13.6</v>
      </c>
      <c r="H5535" s="136">
        <v>0</v>
      </c>
    </row>
    <row r="5536" spans="1:8" x14ac:dyDescent="0.25">
      <c r="A5536" s="133" t="s">
        <v>8229</v>
      </c>
      <c r="B5536" s="134">
        <v>89493</v>
      </c>
      <c r="C5536" s="126" t="s">
        <v>2215</v>
      </c>
      <c r="D5536" s="134" t="s">
        <v>33</v>
      </c>
      <c r="E5536" s="135">
        <v>10.23</v>
      </c>
      <c r="F5536" s="136">
        <v>0</v>
      </c>
      <c r="G5536" s="135">
        <v>11.85</v>
      </c>
      <c r="H5536" s="136">
        <v>0</v>
      </c>
    </row>
    <row r="5537" spans="1:8" x14ac:dyDescent="0.25">
      <c r="A5537" s="133" t="s">
        <v>8229</v>
      </c>
      <c r="B5537" s="134">
        <v>89414</v>
      </c>
      <c r="C5537" s="126" t="s">
        <v>2191</v>
      </c>
      <c r="D5537" s="134" t="s">
        <v>33</v>
      </c>
      <c r="E5537" s="135">
        <v>13.84</v>
      </c>
      <c r="F5537" s="136">
        <v>0</v>
      </c>
      <c r="G5537" s="135">
        <v>17.420000000000002</v>
      </c>
      <c r="H5537" s="136">
        <v>0</v>
      </c>
    </row>
    <row r="5538" spans="1:8" x14ac:dyDescent="0.25">
      <c r="A5538" s="133" t="s">
        <v>8229</v>
      </c>
      <c r="B5538" s="134">
        <v>89368</v>
      </c>
      <c r="C5538" s="126" t="s">
        <v>2162</v>
      </c>
      <c r="D5538" s="134" t="s">
        <v>33</v>
      </c>
      <c r="E5538" s="135">
        <v>14.74</v>
      </c>
      <c r="F5538" s="136">
        <v>0</v>
      </c>
      <c r="G5538" s="135">
        <v>18.809999999999999</v>
      </c>
      <c r="H5538" s="136">
        <v>0</v>
      </c>
    </row>
    <row r="5539" spans="1:8" x14ac:dyDescent="0.25">
      <c r="A5539" s="133" t="s">
        <v>8229</v>
      </c>
      <c r="B5539" s="134">
        <v>89498</v>
      </c>
      <c r="C5539" s="126" t="s">
        <v>2219</v>
      </c>
      <c r="D5539" s="134" t="s">
        <v>33</v>
      </c>
      <c r="E5539" s="135">
        <v>13.56</v>
      </c>
      <c r="F5539" s="136">
        <v>0</v>
      </c>
      <c r="G5539" s="135">
        <v>15.44</v>
      </c>
      <c r="H5539" s="136">
        <v>0</v>
      </c>
    </row>
    <row r="5540" spans="1:8" x14ac:dyDescent="0.25">
      <c r="A5540" s="133" t="s">
        <v>8229</v>
      </c>
      <c r="B5540" s="134">
        <v>103981</v>
      </c>
      <c r="C5540" s="126" t="s">
        <v>2882</v>
      </c>
      <c r="D5540" s="134" t="s">
        <v>33</v>
      </c>
      <c r="E5540" s="135">
        <v>17.7</v>
      </c>
      <c r="F5540" s="136">
        <v>0</v>
      </c>
      <c r="G5540" s="135">
        <v>21.83</v>
      </c>
      <c r="H5540" s="136">
        <v>0</v>
      </c>
    </row>
    <row r="5541" spans="1:8" x14ac:dyDescent="0.25">
      <c r="A5541" s="133" t="s">
        <v>8229</v>
      </c>
      <c r="B5541" s="134">
        <v>89502</v>
      </c>
      <c r="C5541" s="126" t="s">
        <v>2223</v>
      </c>
      <c r="D5541" s="134" t="s">
        <v>33</v>
      </c>
      <c r="E5541" s="135">
        <v>17.34</v>
      </c>
      <c r="F5541" s="136">
        <v>0</v>
      </c>
      <c r="G5541" s="135">
        <v>19.5</v>
      </c>
      <c r="H5541" s="136">
        <v>0</v>
      </c>
    </row>
    <row r="5542" spans="1:8" x14ac:dyDescent="0.25">
      <c r="A5542" s="133" t="s">
        <v>8229</v>
      </c>
      <c r="B5542" s="134">
        <v>103985</v>
      </c>
      <c r="C5542" s="126" t="s">
        <v>2886</v>
      </c>
      <c r="D5542" s="134" t="s">
        <v>33</v>
      </c>
      <c r="E5542" s="135">
        <v>22.19</v>
      </c>
      <c r="F5542" s="136">
        <v>0</v>
      </c>
      <c r="G5542" s="135">
        <v>26.98</v>
      </c>
      <c r="H5542" s="136">
        <v>0</v>
      </c>
    </row>
    <row r="5543" spans="1:8" x14ac:dyDescent="0.25">
      <c r="A5543" s="133" t="s">
        <v>8229</v>
      </c>
      <c r="B5543" s="134">
        <v>89506</v>
      </c>
      <c r="C5543" s="126" t="s">
        <v>2227</v>
      </c>
      <c r="D5543" s="134" t="s">
        <v>33</v>
      </c>
      <c r="E5543" s="135">
        <v>41.2</v>
      </c>
      <c r="F5543" s="136">
        <v>0</v>
      </c>
      <c r="G5543" s="135">
        <v>42.52</v>
      </c>
      <c r="H5543" s="136">
        <v>0</v>
      </c>
    </row>
    <row r="5544" spans="1:8" x14ac:dyDescent="0.25">
      <c r="A5544" s="133" t="s">
        <v>8229</v>
      </c>
      <c r="B5544" s="134">
        <v>89515</v>
      </c>
      <c r="C5544" s="126" t="s">
        <v>2232</v>
      </c>
      <c r="D5544" s="134" t="s">
        <v>33</v>
      </c>
      <c r="E5544" s="135">
        <v>86.71</v>
      </c>
      <c r="F5544" s="136">
        <v>0</v>
      </c>
      <c r="G5544" s="135">
        <v>86.2</v>
      </c>
      <c r="H5544" s="136">
        <v>0</v>
      </c>
    </row>
    <row r="5545" spans="1:8" x14ac:dyDescent="0.25">
      <c r="A5545" s="133" t="s">
        <v>8229</v>
      </c>
      <c r="B5545" s="134">
        <v>89523</v>
      </c>
      <c r="C5545" s="126" t="s">
        <v>2240</v>
      </c>
      <c r="D5545" s="134" t="s">
        <v>33</v>
      </c>
      <c r="E5545" s="135">
        <v>106.17</v>
      </c>
      <c r="F5545" s="136">
        <v>0</v>
      </c>
      <c r="G5545" s="135">
        <v>104.94</v>
      </c>
      <c r="H5545" s="136">
        <v>0</v>
      </c>
    </row>
    <row r="5546" spans="1:8" x14ac:dyDescent="0.25">
      <c r="A5546" s="133" t="s">
        <v>8229</v>
      </c>
      <c r="B5546" s="134">
        <v>90373</v>
      </c>
      <c r="C5546" s="126" t="s">
        <v>14414</v>
      </c>
      <c r="D5546" s="134" t="s">
        <v>33</v>
      </c>
      <c r="E5546" s="135">
        <v>13.11</v>
      </c>
      <c r="F5546" s="136">
        <v>0</v>
      </c>
      <c r="G5546" s="135">
        <v>15.95</v>
      </c>
      <c r="H5546" s="136">
        <v>0</v>
      </c>
    </row>
    <row r="5547" spans="1:8" x14ac:dyDescent="0.25">
      <c r="A5547" s="133" t="s">
        <v>8229</v>
      </c>
      <c r="B5547" s="134">
        <v>89366</v>
      </c>
      <c r="C5547" s="126" t="s">
        <v>14415</v>
      </c>
      <c r="D5547" s="134" t="s">
        <v>33</v>
      </c>
      <c r="E5547" s="135">
        <v>16.59</v>
      </c>
      <c r="F5547" s="136">
        <v>0</v>
      </c>
      <c r="G5547" s="135">
        <v>19.52</v>
      </c>
      <c r="H5547" s="136">
        <v>0</v>
      </c>
    </row>
    <row r="5548" spans="1:8" x14ac:dyDescent="0.25">
      <c r="A5548" s="133" t="s">
        <v>8229</v>
      </c>
      <c r="B5548" s="134">
        <v>89404</v>
      </c>
      <c r="C5548" s="126" t="s">
        <v>2182</v>
      </c>
      <c r="D5548" s="134" t="s">
        <v>33</v>
      </c>
      <c r="E5548" s="135">
        <v>7.03</v>
      </c>
      <c r="F5548" s="136">
        <v>0</v>
      </c>
      <c r="G5548" s="135">
        <v>9.83</v>
      </c>
      <c r="H5548" s="136">
        <v>0</v>
      </c>
    </row>
    <row r="5549" spans="1:8" x14ac:dyDescent="0.25">
      <c r="A5549" s="133" t="s">
        <v>8229</v>
      </c>
      <c r="B5549" s="134">
        <v>89358</v>
      </c>
      <c r="C5549" s="126" t="s">
        <v>2153</v>
      </c>
      <c r="D5549" s="134" t="s">
        <v>33</v>
      </c>
      <c r="E5549" s="135">
        <v>7.68</v>
      </c>
      <c r="F5549" s="136">
        <v>0</v>
      </c>
      <c r="G5549" s="135">
        <v>10.85</v>
      </c>
      <c r="H5549" s="136">
        <v>0</v>
      </c>
    </row>
    <row r="5550" spans="1:8" x14ac:dyDescent="0.25">
      <c r="A5550" s="133" t="s">
        <v>8229</v>
      </c>
      <c r="B5550" s="134">
        <v>89481</v>
      </c>
      <c r="C5550" s="126" t="s">
        <v>2210</v>
      </c>
      <c r="D5550" s="134" t="s">
        <v>33</v>
      </c>
      <c r="E5550" s="135">
        <v>5.33</v>
      </c>
      <c r="F5550" s="136">
        <v>0</v>
      </c>
      <c r="G5550" s="135">
        <v>6.85</v>
      </c>
      <c r="H5550" s="136">
        <v>0</v>
      </c>
    </row>
    <row r="5551" spans="1:8" x14ac:dyDescent="0.25">
      <c r="A5551" s="133" t="s">
        <v>8229</v>
      </c>
      <c r="B5551" s="134">
        <v>89408</v>
      </c>
      <c r="C5551" s="126" t="s">
        <v>2186</v>
      </c>
      <c r="D5551" s="134" t="s">
        <v>33</v>
      </c>
      <c r="E5551" s="135">
        <v>8.42</v>
      </c>
      <c r="F5551" s="136">
        <v>0</v>
      </c>
      <c r="G5551" s="135">
        <v>11.62</v>
      </c>
      <c r="H5551" s="136">
        <v>0</v>
      </c>
    </row>
    <row r="5552" spans="1:8" x14ac:dyDescent="0.25">
      <c r="A5552" s="133" t="s">
        <v>8229</v>
      </c>
      <c r="B5552" s="134">
        <v>89362</v>
      </c>
      <c r="C5552" s="126" t="s">
        <v>2157</v>
      </c>
      <c r="D5552" s="134" t="s">
        <v>33</v>
      </c>
      <c r="E5552" s="135">
        <v>9.17</v>
      </c>
      <c r="F5552" s="136">
        <v>0</v>
      </c>
      <c r="G5552" s="135">
        <v>12.8</v>
      </c>
      <c r="H5552" s="136">
        <v>0</v>
      </c>
    </row>
    <row r="5553" spans="1:8" x14ac:dyDescent="0.25">
      <c r="A5553" s="133" t="s">
        <v>8229</v>
      </c>
      <c r="B5553" s="134">
        <v>89412</v>
      </c>
      <c r="C5553" s="126" t="s">
        <v>14416</v>
      </c>
      <c r="D5553" s="134" t="s">
        <v>33</v>
      </c>
      <c r="E5553" s="135">
        <v>9.67</v>
      </c>
      <c r="F5553" s="136">
        <v>0</v>
      </c>
      <c r="G5553" s="135">
        <v>12.56</v>
      </c>
      <c r="H5553" s="136">
        <v>0</v>
      </c>
    </row>
    <row r="5554" spans="1:8" x14ac:dyDescent="0.25">
      <c r="A5554" s="133" t="s">
        <v>8229</v>
      </c>
      <c r="B5554" s="134">
        <v>89492</v>
      </c>
      <c r="C5554" s="126" t="s">
        <v>2214</v>
      </c>
      <c r="D5554" s="134" t="s">
        <v>33</v>
      </c>
      <c r="E5554" s="135">
        <v>8.34</v>
      </c>
      <c r="F5554" s="136">
        <v>0</v>
      </c>
      <c r="G5554" s="135">
        <v>10.06</v>
      </c>
      <c r="H5554" s="136">
        <v>0</v>
      </c>
    </row>
    <row r="5555" spans="1:8" x14ac:dyDescent="0.25">
      <c r="A5555" s="133" t="s">
        <v>8229</v>
      </c>
      <c r="B5555" s="134">
        <v>89413</v>
      </c>
      <c r="C5555" s="126" t="s">
        <v>2190</v>
      </c>
      <c r="D5555" s="134" t="s">
        <v>33</v>
      </c>
      <c r="E5555" s="135">
        <v>11.95</v>
      </c>
      <c r="F5555" s="136">
        <v>0</v>
      </c>
      <c r="G5555" s="135">
        <v>15.63</v>
      </c>
      <c r="H5555" s="136">
        <v>0</v>
      </c>
    </row>
    <row r="5556" spans="1:8" x14ac:dyDescent="0.25">
      <c r="A5556" s="133" t="s">
        <v>8229</v>
      </c>
      <c r="B5556" s="134">
        <v>89367</v>
      </c>
      <c r="C5556" s="126" t="s">
        <v>2161</v>
      </c>
      <c r="D5556" s="134" t="s">
        <v>33</v>
      </c>
      <c r="E5556" s="135">
        <v>12.85</v>
      </c>
      <c r="F5556" s="136">
        <v>0</v>
      </c>
      <c r="G5556" s="135">
        <v>17.02</v>
      </c>
      <c r="H5556" s="136">
        <v>0</v>
      </c>
    </row>
    <row r="5557" spans="1:8" x14ac:dyDescent="0.25">
      <c r="A5557" s="133" t="s">
        <v>8229</v>
      </c>
      <c r="B5557" s="134">
        <v>89497</v>
      </c>
      <c r="C5557" s="126" t="s">
        <v>2218</v>
      </c>
      <c r="D5557" s="134" t="s">
        <v>33</v>
      </c>
      <c r="E5557" s="135">
        <v>13.49</v>
      </c>
      <c r="F5557" s="136">
        <v>0</v>
      </c>
      <c r="G5557" s="135">
        <v>15.38</v>
      </c>
      <c r="H5557" s="136">
        <v>0</v>
      </c>
    </row>
    <row r="5558" spans="1:8" x14ac:dyDescent="0.25">
      <c r="A5558" s="133" t="s">
        <v>8229</v>
      </c>
      <c r="B5558" s="134">
        <v>103980</v>
      </c>
      <c r="C5558" s="126" t="s">
        <v>2881</v>
      </c>
      <c r="D5558" s="134" t="s">
        <v>33</v>
      </c>
      <c r="E5558" s="135">
        <v>17.63</v>
      </c>
      <c r="F5558" s="136">
        <v>0</v>
      </c>
      <c r="G5558" s="135">
        <v>21.77</v>
      </c>
      <c r="H5558" s="136">
        <v>0</v>
      </c>
    </row>
    <row r="5559" spans="1:8" x14ac:dyDescent="0.25">
      <c r="A5559" s="133" t="s">
        <v>8229</v>
      </c>
      <c r="B5559" s="134">
        <v>89501</v>
      </c>
      <c r="C5559" s="126" t="s">
        <v>2222</v>
      </c>
      <c r="D5559" s="134" t="s">
        <v>33</v>
      </c>
      <c r="E5559" s="135">
        <v>14.59</v>
      </c>
      <c r="F5559" s="136">
        <v>0</v>
      </c>
      <c r="G5559" s="135">
        <v>16.899999999999999</v>
      </c>
      <c r="H5559" s="136">
        <v>0</v>
      </c>
    </row>
    <row r="5560" spans="1:8" x14ac:dyDescent="0.25">
      <c r="A5560" s="133" t="s">
        <v>8229</v>
      </c>
      <c r="B5560" s="134">
        <v>103984</v>
      </c>
      <c r="C5560" s="126" t="s">
        <v>2885</v>
      </c>
      <c r="D5560" s="134" t="s">
        <v>33</v>
      </c>
      <c r="E5560" s="135">
        <v>19.440000000000001</v>
      </c>
      <c r="F5560" s="136">
        <v>0</v>
      </c>
      <c r="G5560" s="135">
        <v>24.38</v>
      </c>
      <c r="H5560" s="136">
        <v>0</v>
      </c>
    </row>
    <row r="5561" spans="1:8" x14ac:dyDescent="0.25">
      <c r="A5561" s="133" t="s">
        <v>8229</v>
      </c>
      <c r="B5561" s="134">
        <v>89505</v>
      </c>
      <c r="C5561" s="126" t="s">
        <v>2226</v>
      </c>
      <c r="D5561" s="134" t="s">
        <v>33</v>
      </c>
      <c r="E5561" s="135">
        <v>43.12</v>
      </c>
      <c r="F5561" s="136">
        <v>0</v>
      </c>
      <c r="G5561" s="135">
        <v>44.34</v>
      </c>
      <c r="H5561" s="136">
        <v>0</v>
      </c>
    </row>
    <row r="5562" spans="1:8" x14ac:dyDescent="0.25">
      <c r="A5562" s="133" t="s">
        <v>8229</v>
      </c>
      <c r="B5562" s="134">
        <v>89513</v>
      </c>
      <c r="C5562" s="126" t="s">
        <v>2230</v>
      </c>
      <c r="D5562" s="134" t="s">
        <v>33</v>
      </c>
      <c r="E5562" s="135">
        <v>108.89</v>
      </c>
      <c r="F5562" s="136">
        <v>0</v>
      </c>
      <c r="G5562" s="135">
        <v>107.16</v>
      </c>
      <c r="H5562" s="136">
        <v>0</v>
      </c>
    </row>
    <row r="5563" spans="1:8" x14ac:dyDescent="0.25">
      <c r="A5563" s="133" t="s">
        <v>8229</v>
      </c>
      <c r="B5563" s="134">
        <v>89521</v>
      </c>
      <c r="C5563" s="126" t="s">
        <v>2238</v>
      </c>
      <c r="D5563" s="134" t="s">
        <v>33</v>
      </c>
      <c r="E5563" s="135">
        <v>129.91999999999999</v>
      </c>
      <c r="F5563" s="136">
        <v>0</v>
      </c>
      <c r="G5563" s="135">
        <v>127.39</v>
      </c>
      <c r="H5563" s="136">
        <v>0</v>
      </c>
    </row>
    <row r="5564" spans="1:8" x14ac:dyDescent="0.25">
      <c r="A5564" s="133" t="s">
        <v>8229</v>
      </c>
      <c r="B5564" s="134">
        <v>103955</v>
      </c>
      <c r="C5564" s="126" t="s">
        <v>2866</v>
      </c>
      <c r="D5564" s="134" t="s">
        <v>33</v>
      </c>
      <c r="E5564" s="135">
        <v>10.01</v>
      </c>
      <c r="F5564" s="136">
        <v>0</v>
      </c>
      <c r="G5564" s="135">
        <v>12.89</v>
      </c>
      <c r="H5564" s="136">
        <v>0</v>
      </c>
    </row>
    <row r="5565" spans="1:8" x14ac:dyDescent="0.25">
      <c r="A5565" s="133" t="s">
        <v>8229</v>
      </c>
      <c r="B5565" s="134">
        <v>103950</v>
      </c>
      <c r="C5565" s="126" t="s">
        <v>2861</v>
      </c>
      <c r="D5565" s="134" t="s">
        <v>33</v>
      </c>
      <c r="E5565" s="135">
        <v>10.72</v>
      </c>
      <c r="F5565" s="136">
        <v>0</v>
      </c>
      <c r="G5565" s="135">
        <v>13.98</v>
      </c>
      <c r="H5565" s="136">
        <v>0</v>
      </c>
    </row>
    <row r="5566" spans="1:8" x14ac:dyDescent="0.25">
      <c r="A5566" s="133" t="s">
        <v>8229</v>
      </c>
      <c r="B5566" s="134">
        <v>103974</v>
      </c>
      <c r="C5566" s="126" t="s">
        <v>2878</v>
      </c>
      <c r="D5566" s="134" t="s">
        <v>33</v>
      </c>
      <c r="E5566" s="135">
        <v>10.8</v>
      </c>
      <c r="F5566" s="136">
        <v>0</v>
      </c>
      <c r="G5566" s="135">
        <v>12.19</v>
      </c>
      <c r="H5566" s="136">
        <v>0</v>
      </c>
    </row>
    <row r="5567" spans="1:8" x14ac:dyDescent="0.25">
      <c r="A5567" s="133" t="s">
        <v>8229</v>
      </c>
      <c r="B5567" s="134">
        <v>103956</v>
      </c>
      <c r="C5567" s="126" t="s">
        <v>2867</v>
      </c>
      <c r="D5567" s="134" t="s">
        <v>33</v>
      </c>
      <c r="E5567" s="135">
        <v>14.15</v>
      </c>
      <c r="F5567" s="136">
        <v>0</v>
      </c>
      <c r="G5567" s="135">
        <v>17.37</v>
      </c>
      <c r="H5567" s="136">
        <v>0</v>
      </c>
    </row>
    <row r="5568" spans="1:8" x14ac:dyDescent="0.25">
      <c r="A5568" s="133" t="s">
        <v>8229</v>
      </c>
      <c r="B5568" s="134">
        <v>103951</v>
      </c>
      <c r="C5568" s="126" t="s">
        <v>2862</v>
      </c>
      <c r="D5568" s="134" t="s">
        <v>33</v>
      </c>
      <c r="E5568" s="135">
        <v>14.98</v>
      </c>
      <c r="F5568" s="136">
        <v>0</v>
      </c>
      <c r="G5568" s="135">
        <v>18.649999999999999</v>
      </c>
      <c r="H5568" s="136">
        <v>0</v>
      </c>
    </row>
    <row r="5569" spans="1:8" x14ac:dyDescent="0.25">
      <c r="A5569" s="133" t="s">
        <v>8229</v>
      </c>
      <c r="B5569" s="134">
        <v>89374</v>
      </c>
      <c r="C5569" s="126" t="s">
        <v>2168</v>
      </c>
      <c r="D5569" s="134" t="s">
        <v>33</v>
      </c>
      <c r="E5569" s="135">
        <v>10.35</v>
      </c>
      <c r="F5569" s="136">
        <v>0</v>
      </c>
      <c r="G5569" s="135">
        <v>11.93</v>
      </c>
      <c r="H5569" s="136">
        <v>0</v>
      </c>
    </row>
    <row r="5570" spans="1:8" x14ac:dyDescent="0.25">
      <c r="A5570" s="133" t="s">
        <v>8229</v>
      </c>
      <c r="B5570" s="134">
        <v>89427</v>
      </c>
      <c r="C5570" s="126" t="s">
        <v>14417</v>
      </c>
      <c r="D5570" s="134" t="s">
        <v>33</v>
      </c>
      <c r="E5570" s="135">
        <v>12.25</v>
      </c>
      <c r="F5570" s="136">
        <v>0</v>
      </c>
      <c r="G5570" s="135">
        <v>13.81</v>
      </c>
      <c r="H5570" s="136">
        <v>0</v>
      </c>
    </row>
    <row r="5571" spans="1:8" x14ac:dyDescent="0.25">
      <c r="A5571" s="133" t="s">
        <v>8229</v>
      </c>
      <c r="B5571" s="134">
        <v>89381</v>
      </c>
      <c r="C5571" s="126" t="s">
        <v>14418</v>
      </c>
      <c r="D5571" s="134" t="s">
        <v>33</v>
      </c>
      <c r="E5571" s="135">
        <v>12.73</v>
      </c>
      <c r="F5571" s="136">
        <v>0</v>
      </c>
      <c r="G5571" s="135">
        <v>14.54</v>
      </c>
      <c r="H5571" s="136">
        <v>0</v>
      </c>
    </row>
    <row r="5572" spans="1:8" x14ac:dyDescent="0.25">
      <c r="A5572" s="133" t="s">
        <v>8229</v>
      </c>
      <c r="B5572" s="134">
        <v>95237</v>
      </c>
      <c r="C5572" s="126" t="s">
        <v>14419</v>
      </c>
      <c r="D5572" s="134" t="s">
        <v>33</v>
      </c>
      <c r="E5572" s="135">
        <v>25.26</v>
      </c>
      <c r="F5572" s="136">
        <v>0</v>
      </c>
      <c r="G5572" s="135">
        <v>26.45</v>
      </c>
      <c r="H5572" s="136">
        <v>0</v>
      </c>
    </row>
    <row r="5573" spans="1:8" x14ac:dyDescent="0.25">
      <c r="A5573" s="133" t="s">
        <v>8229</v>
      </c>
      <c r="B5573" s="134">
        <v>89979</v>
      </c>
      <c r="C5573" s="126" t="s">
        <v>14420</v>
      </c>
      <c r="D5573" s="134" t="s">
        <v>33</v>
      </c>
      <c r="E5573" s="135">
        <v>25.82</v>
      </c>
      <c r="F5573" s="136">
        <v>0</v>
      </c>
      <c r="G5573" s="135">
        <v>27.31</v>
      </c>
      <c r="H5573" s="136">
        <v>0</v>
      </c>
    </row>
    <row r="5574" spans="1:8" x14ac:dyDescent="0.25">
      <c r="A5574" s="133" t="s">
        <v>8229</v>
      </c>
      <c r="B5574" s="134">
        <v>103991</v>
      </c>
      <c r="C5574" s="126" t="s">
        <v>6349</v>
      </c>
      <c r="D5574" s="134" t="s">
        <v>33</v>
      </c>
      <c r="E5574" s="135">
        <v>18.84</v>
      </c>
      <c r="F5574" s="136">
        <v>0</v>
      </c>
      <c r="G5574" s="135">
        <v>20.84</v>
      </c>
      <c r="H5574" s="136">
        <v>0</v>
      </c>
    </row>
    <row r="5575" spans="1:8" x14ac:dyDescent="0.25">
      <c r="A5575" s="133" t="s">
        <v>8229</v>
      </c>
      <c r="B5575" s="134">
        <v>89564</v>
      </c>
      <c r="C5575" s="126" t="s">
        <v>14421</v>
      </c>
      <c r="D5575" s="134" t="s">
        <v>33</v>
      </c>
      <c r="E5575" s="135">
        <v>16.23</v>
      </c>
      <c r="F5575" s="136">
        <v>0</v>
      </c>
      <c r="G5575" s="135">
        <v>16.82</v>
      </c>
      <c r="H5575" s="136">
        <v>0</v>
      </c>
    </row>
    <row r="5576" spans="1:8" x14ac:dyDescent="0.25">
      <c r="A5576" s="133" t="s">
        <v>8229</v>
      </c>
      <c r="B5576" s="134">
        <v>104000</v>
      </c>
      <c r="C5576" s="126" t="s">
        <v>6352</v>
      </c>
      <c r="D5576" s="134" t="s">
        <v>33</v>
      </c>
      <c r="E5576" s="135">
        <v>29.1</v>
      </c>
      <c r="F5576" s="136">
        <v>0</v>
      </c>
      <c r="G5576" s="135">
        <v>30.88</v>
      </c>
      <c r="H5576" s="136">
        <v>0</v>
      </c>
    </row>
    <row r="5577" spans="1:8" x14ac:dyDescent="0.25">
      <c r="A5577" s="133" t="s">
        <v>8229</v>
      </c>
      <c r="B5577" s="134">
        <v>89593</v>
      </c>
      <c r="C5577" s="126" t="s">
        <v>14422</v>
      </c>
      <c r="D5577" s="134" t="s">
        <v>33</v>
      </c>
      <c r="E5577" s="135">
        <v>25.95</v>
      </c>
      <c r="F5577" s="136">
        <v>0</v>
      </c>
      <c r="G5577" s="135">
        <v>26.22</v>
      </c>
      <c r="H5577" s="136">
        <v>0</v>
      </c>
    </row>
    <row r="5578" spans="1:8" x14ac:dyDescent="0.25">
      <c r="A5578" s="133" t="s">
        <v>8229</v>
      </c>
      <c r="B5578" s="134">
        <v>89418</v>
      </c>
      <c r="C5578" s="126" t="s">
        <v>2195</v>
      </c>
      <c r="D5578" s="134" t="s">
        <v>33</v>
      </c>
      <c r="E5578" s="135">
        <v>16.23</v>
      </c>
      <c r="F5578" s="136">
        <v>0</v>
      </c>
      <c r="G5578" s="135">
        <v>17.41</v>
      </c>
      <c r="H5578" s="136">
        <v>0</v>
      </c>
    </row>
    <row r="5579" spans="1:8" x14ac:dyDescent="0.25">
      <c r="A5579" s="133" t="s">
        <v>8229</v>
      </c>
      <c r="B5579" s="134">
        <v>89372</v>
      </c>
      <c r="C5579" s="126" t="s">
        <v>2166</v>
      </c>
      <c r="D5579" s="134" t="s">
        <v>33</v>
      </c>
      <c r="E5579" s="135">
        <v>16.670000000000002</v>
      </c>
      <c r="F5579" s="136">
        <v>0</v>
      </c>
      <c r="G5579" s="135">
        <v>18.09</v>
      </c>
      <c r="H5579" s="136">
        <v>0</v>
      </c>
    </row>
    <row r="5580" spans="1:8" x14ac:dyDescent="0.25">
      <c r="A5580" s="133" t="s">
        <v>8229</v>
      </c>
      <c r="B5580" s="134">
        <v>89530</v>
      </c>
      <c r="C5580" s="126" t="s">
        <v>2247</v>
      </c>
      <c r="D5580" s="134" t="s">
        <v>33</v>
      </c>
      <c r="E5580" s="135">
        <v>17.02</v>
      </c>
      <c r="F5580" s="136">
        <v>0</v>
      </c>
      <c r="G5580" s="135">
        <v>17.22</v>
      </c>
      <c r="H5580" s="136">
        <v>0</v>
      </c>
    </row>
    <row r="5581" spans="1:8" x14ac:dyDescent="0.25">
      <c r="A5581" s="133" t="s">
        <v>8229</v>
      </c>
      <c r="B5581" s="134">
        <v>89425</v>
      </c>
      <c r="C5581" s="126" t="s">
        <v>2199</v>
      </c>
      <c r="D5581" s="134" t="s">
        <v>33</v>
      </c>
      <c r="E5581" s="135">
        <v>19.09</v>
      </c>
      <c r="F5581" s="136">
        <v>0</v>
      </c>
      <c r="G5581" s="135">
        <v>20.420000000000002</v>
      </c>
      <c r="H5581" s="136">
        <v>0</v>
      </c>
    </row>
    <row r="5582" spans="1:8" x14ac:dyDescent="0.25">
      <c r="A5582" s="133" t="s">
        <v>8229</v>
      </c>
      <c r="B5582" s="134">
        <v>89379</v>
      </c>
      <c r="C5582" s="126" t="s">
        <v>2172</v>
      </c>
      <c r="D5582" s="134" t="s">
        <v>33</v>
      </c>
      <c r="E5582" s="135">
        <v>19.600000000000001</v>
      </c>
      <c r="F5582" s="136">
        <v>0</v>
      </c>
      <c r="G5582" s="135">
        <v>21.21</v>
      </c>
      <c r="H5582" s="136">
        <v>0</v>
      </c>
    </row>
    <row r="5583" spans="1:8" x14ac:dyDescent="0.25">
      <c r="A5583" s="133" t="s">
        <v>8229</v>
      </c>
      <c r="B5583" s="134">
        <v>89542</v>
      </c>
      <c r="C5583" s="126" t="s">
        <v>2253</v>
      </c>
      <c r="D5583" s="134" t="s">
        <v>33</v>
      </c>
      <c r="E5583" s="135">
        <v>28.48</v>
      </c>
      <c r="F5583" s="136">
        <v>0</v>
      </c>
      <c r="G5583" s="135">
        <v>28.28</v>
      </c>
      <c r="H5583" s="136">
        <v>0</v>
      </c>
    </row>
    <row r="5584" spans="1:8" x14ac:dyDescent="0.25">
      <c r="A5584" s="133" t="s">
        <v>8229</v>
      </c>
      <c r="B5584" s="134">
        <v>89432</v>
      </c>
      <c r="C5584" s="126" t="s">
        <v>14423</v>
      </c>
      <c r="D5584" s="134" t="s">
        <v>33</v>
      </c>
      <c r="E5584" s="135">
        <v>30.88</v>
      </c>
      <c r="F5584" s="136">
        <v>0</v>
      </c>
      <c r="G5584" s="135">
        <v>31.99</v>
      </c>
      <c r="H5584" s="136">
        <v>0</v>
      </c>
    </row>
    <row r="5585" spans="1:8" x14ac:dyDescent="0.25">
      <c r="A5585" s="133" t="s">
        <v>8229</v>
      </c>
      <c r="B5585" s="134">
        <v>89387</v>
      </c>
      <c r="C5585" s="126" t="s">
        <v>14424</v>
      </c>
      <c r="D5585" s="134" t="s">
        <v>33</v>
      </c>
      <c r="E5585" s="135">
        <v>31.49</v>
      </c>
      <c r="F5585" s="136">
        <v>0</v>
      </c>
      <c r="G5585" s="135">
        <v>32.92</v>
      </c>
      <c r="H5585" s="136">
        <v>0</v>
      </c>
    </row>
    <row r="5586" spans="1:8" x14ac:dyDescent="0.25">
      <c r="A5586" s="133" t="s">
        <v>8229</v>
      </c>
      <c r="B5586" s="134">
        <v>89560</v>
      </c>
      <c r="C5586" s="126" t="s">
        <v>14425</v>
      </c>
      <c r="D5586" s="134" t="s">
        <v>33</v>
      </c>
      <c r="E5586" s="135">
        <v>36.520000000000003</v>
      </c>
      <c r="F5586" s="136">
        <v>0</v>
      </c>
      <c r="G5586" s="135">
        <v>36.15</v>
      </c>
      <c r="H5586" s="136">
        <v>0</v>
      </c>
    </row>
    <row r="5587" spans="1:8" x14ac:dyDescent="0.25">
      <c r="A5587" s="133" t="s">
        <v>8229</v>
      </c>
      <c r="B5587" s="134">
        <v>104159</v>
      </c>
      <c r="C5587" s="126" t="s">
        <v>6362</v>
      </c>
      <c r="D5587" s="134" t="s">
        <v>33</v>
      </c>
      <c r="E5587" s="135">
        <v>39.340000000000003</v>
      </c>
      <c r="F5587" s="136">
        <v>0</v>
      </c>
      <c r="G5587" s="135">
        <v>40.46</v>
      </c>
      <c r="H5587" s="136">
        <v>0</v>
      </c>
    </row>
    <row r="5588" spans="1:8" x14ac:dyDescent="0.25">
      <c r="A5588" s="133" t="s">
        <v>8229</v>
      </c>
      <c r="B5588" s="134">
        <v>89577</v>
      </c>
      <c r="C5588" s="126" t="s">
        <v>2279</v>
      </c>
      <c r="D5588" s="134" t="s">
        <v>33</v>
      </c>
      <c r="E5588" s="135">
        <v>38.56</v>
      </c>
      <c r="F5588" s="136">
        <v>0</v>
      </c>
      <c r="G5588" s="135">
        <v>38.340000000000003</v>
      </c>
      <c r="H5588" s="136">
        <v>0</v>
      </c>
    </row>
    <row r="5589" spans="1:8" x14ac:dyDescent="0.25">
      <c r="A5589" s="133" t="s">
        <v>8229</v>
      </c>
      <c r="B5589" s="134">
        <v>103996</v>
      </c>
      <c r="C5589" s="126" t="s">
        <v>2893</v>
      </c>
      <c r="D5589" s="134" t="s">
        <v>33</v>
      </c>
      <c r="E5589" s="135">
        <v>41.84</v>
      </c>
      <c r="F5589" s="136">
        <v>0</v>
      </c>
      <c r="G5589" s="135">
        <v>43.37</v>
      </c>
      <c r="H5589" s="136">
        <v>0</v>
      </c>
    </row>
    <row r="5590" spans="1:8" x14ac:dyDescent="0.25">
      <c r="A5590" s="133" t="s">
        <v>8229</v>
      </c>
      <c r="B5590" s="134">
        <v>89598</v>
      </c>
      <c r="C5590" s="126" t="s">
        <v>14426</v>
      </c>
      <c r="D5590" s="134" t="s">
        <v>33</v>
      </c>
      <c r="E5590" s="135">
        <v>52.12</v>
      </c>
      <c r="F5590" s="136">
        <v>0</v>
      </c>
      <c r="G5590" s="135">
        <v>51.4</v>
      </c>
      <c r="H5590" s="136">
        <v>0</v>
      </c>
    </row>
    <row r="5591" spans="1:8" x14ac:dyDescent="0.25">
      <c r="A5591" s="133" t="s">
        <v>8229</v>
      </c>
      <c r="B5591" s="134">
        <v>89419</v>
      </c>
      <c r="C5591" s="126" t="s">
        <v>2196</v>
      </c>
      <c r="D5591" s="134" t="s">
        <v>33</v>
      </c>
      <c r="E5591" s="135">
        <v>6.57</v>
      </c>
      <c r="F5591" s="136">
        <v>0</v>
      </c>
      <c r="G5591" s="135">
        <v>8.44</v>
      </c>
      <c r="H5591" s="136">
        <v>0</v>
      </c>
    </row>
    <row r="5592" spans="1:8" x14ac:dyDescent="0.25">
      <c r="A5592" s="133" t="s">
        <v>8229</v>
      </c>
      <c r="B5592" s="134">
        <v>89373</v>
      </c>
      <c r="C5592" s="126" t="s">
        <v>2167</v>
      </c>
      <c r="D5592" s="134" t="s">
        <v>33</v>
      </c>
      <c r="E5592" s="135">
        <v>7.05</v>
      </c>
      <c r="F5592" s="136">
        <v>0</v>
      </c>
      <c r="G5592" s="135">
        <v>9.17</v>
      </c>
      <c r="H5592" s="136">
        <v>0</v>
      </c>
    </row>
    <row r="5593" spans="1:8" x14ac:dyDescent="0.25">
      <c r="A5593" s="133" t="s">
        <v>8229</v>
      </c>
      <c r="B5593" s="134">
        <v>89532</v>
      </c>
      <c r="C5593" s="126" t="s">
        <v>2249</v>
      </c>
      <c r="D5593" s="134" t="s">
        <v>33</v>
      </c>
      <c r="E5593" s="135">
        <v>7.31</v>
      </c>
      <c r="F5593" s="136">
        <v>0</v>
      </c>
      <c r="G5593" s="135">
        <v>8.16</v>
      </c>
      <c r="H5593" s="136">
        <v>0</v>
      </c>
    </row>
    <row r="5594" spans="1:8" x14ac:dyDescent="0.25">
      <c r="A5594" s="133" t="s">
        <v>8229</v>
      </c>
      <c r="B5594" s="134">
        <v>89426</v>
      </c>
      <c r="C5594" s="126" t="s">
        <v>2200</v>
      </c>
      <c r="D5594" s="134" t="s">
        <v>33</v>
      </c>
      <c r="E5594" s="135">
        <v>9.56</v>
      </c>
      <c r="F5594" s="136">
        <v>0</v>
      </c>
      <c r="G5594" s="135">
        <v>11.61</v>
      </c>
      <c r="H5594" s="136">
        <v>0</v>
      </c>
    </row>
    <row r="5595" spans="1:8" x14ac:dyDescent="0.25">
      <c r="A5595" s="133" t="s">
        <v>8229</v>
      </c>
      <c r="B5595" s="134">
        <v>89380</v>
      </c>
      <c r="C5595" s="126" t="s">
        <v>2173</v>
      </c>
      <c r="D5595" s="134" t="s">
        <v>33</v>
      </c>
      <c r="E5595" s="135">
        <v>10.119999999999999</v>
      </c>
      <c r="F5595" s="136">
        <v>0</v>
      </c>
      <c r="G5595" s="135">
        <v>12.47</v>
      </c>
      <c r="H5595" s="136">
        <v>0</v>
      </c>
    </row>
    <row r="5596" spans="1:8" x14ac:dyDescent="0.25">
      <c r="A5596" s="133" t="s">
        <v>8229</v>
      </c>
      <c r="B5596" s="134">
        <v>89562</v>
      </c>
      <c r="C5596" s="126" t="s">
        <v>2268</v>
      </c>
      <c r="D5596" s="134" t="s">
        <v>33</v>
      </c>
      <c r="E5596" s="135">
        <v>10.7</v>
      </c>
      <c r="F5596" s="136">
        <v>0</v>
      </c>
      <c r="G5596" s="135">
        <v>11.59</v>
      </c>
      <c r="H5596" s="136">
        <v>0</v>
      </c>
    </row>
    <row r="5597" spans="1:8" x14ac:dyDescent="0.25">
      <c r="A5597" s="133" t="s">
        <v>8229</v>
      </c>
      <c r="B5597" s="134">
        <v>89433</v>
      </c>
      <c r="C5597" s="126" t="s">
        <v>2203</v>
      </c>
      <c r="D5597" s="134" t="s">
        <v>33</v>
      </c>
      <c r="E5597" s="135">
        <v>13.31</v>
      </c>
      <c r="F5597" s="136">
        <v>0</v>
      </c>
      <c r="G5597" s="135">
        <v>15.61</v>
      </c>
      <c r="H5597" s="136">
        <v>0</v>
      </c>
    </row>
    <row r="5598" spans="1:8" x14ac:dyDescent="0.25">
      <c r="A5598" s="133" t="s">
        <v>8229</v>
      </c>
      <c r="B5598" s="134">
        <v>89579</v>
      </c>
      <c r="C5598" s="126" t="s">
        <v>14427</v>
      </c>
      <c r="D5598" s="134" t="s">
        <v>33</v>
      </c>
      <c r="E5598" s="135">
        <v>12.14</v>
      </c>
      <c r="F5598" s="136">
        <v>0</v>
      </c>
      <c r="G5598" s="135">
        <v>12.97</v>
      </c>
      <c r="H5598" s="136">
        <v>0</v>
      </c>
    </row>
    <row r="5599" spans="1:8" x14ac:dyDescent="0.25">
      <c r="A5599" s="133" t="s">
        <v>8229</v>
      </c>
      <c r="B5599" s="134">
        <v>103998</v>
      </c>
      <c r="C5599" s="126" t="s">
        <v>14428</v>
      </c>
      <c r="D5599" s="134" t="s">
        <v>33</v>
      </c>
      <c r="E5599" s="135">
        <v>14.82</v>
      </c>
      <c r="F5599" s="136">
        <v>0</v>
      </c>
      <c r="G5599" s="135">
        <v>17.079999999999998</v>
      </c>
      <c r="H5599" s="136">
        <v>0</v>
      </c>
    </row>
    <row r="5600" spans="1:8" x14ac:dyDescent="0.25">
      <c r="A5600" s="133" t="s">
        <v>8229</v>
      </c>
      <c r="B5600" s="134">
        <v>89605</v>
      </c>
      <c r="C5600" s="126" t="s">
        <v>2293</v>
      </c>
      <c r="D5600" s="134" t="s">
        <v>33</v>
      </c>
      <c r="E5600" s="135">
        <v>21.48</v>
      </c>
      <c r="F5600" s="136">
        <v>0</v>
      </c>
      <c r="G5600" s="135">
        <v>22.32</v>
      </c>
      <c r="H5600" s="136">
        <v>0</v>
      </c>
    </row>
    <row r="5601" spans="1:8" x14ac:dyDescent="0.25">
      <c r="A5601" s="133" t="s">
        <v>8229</v>
      </c>
      <c r="B5601" s="134">
        <v>89981</v>
      </c>
      <c r="C5601" s="126" t="s">
        <v>14429</v>
      </c>
      <c r="D5601" s="134" t="s">
        <v>33</v>
      </c>
      <c r="E5601" s="135">
        <v>23.01</v>
      </c>
      <c r="F5601" s="136">
        <v>0</v>
      </c>
      <c r="G5601" s="135">
        <v>23</v>
      </c>
      <c r="H5601" s="136">
        <v>0</v>
      </c>
    </row>
    <row r="5602" spans="1:8" x14ac:dyDescent="0.25">
      <c r="A5602" s="133" t="s">
        <v>8229</v>
      </c>
      <c r="B5602" s="134">
        <v>89385</v>
      </c>
      <c r="C5602" s="126" t="s">
        <v>14430</v>
      </c>
      <c r="D5602" s="134" t="s">
        <v>33</v>
      </c>
      <c r="E5602" s="135">
        <v>7.18</v>
      </c>
      <c r="F5602" s="136">
        <v>0</v>
      </c>
      <c r="G5602" s="135">
        <v>9.2899999999999991</v>
      </c>
      <c r="H5602" s="136">
        <v>0</v>
      </c>
    </row>
    <row r="5603" spans="1:8" x14ac:dyDescent="0.25">
      <c r="A5603" s="133" t="s">
        <v>8229</v>
      </c>
      <c r="B5603" s="134">
        <v>89551</v>
      </c>
      <c r="C5603" s="126" t="s">
        <v>14431</v>
      </c>
      <c r="D5603" s="134" t="s">
        <v>33</v>
      </c>
      <c r="E5603" s="135">
        <v>8.85</v>
      </c>
      <c r="F5603" s="136">
        <v>0</v>
      </c>
      <c r="G5603" s="135">
        <v>9.61</v>
      </c>
      <c r="H5603" s="136">
        <v>0</v>
      </c>
    </row>
    <row r="5604" spans="1:8" x14ac:dyDescent="0.25">
      <c r="A5604" s="133" t="s">
        <v>8229</v>
      </c>
      <c r="B5604" s="134">
        <v>89434</v>
      </c>
      <c r="C5604" s="126" t="s">
        <v>14432</v>
      </c>
      <c r="D5604" s="134" t="s">
        <v>33</v>
      </c>
      <c r="E5604" s="135">
        <v>11.1</v>
      </c>
      <c r="F5604" s="136">
        <v>0</v>
      </c>
      <c r="G5604" s="135">
        <v>13.06</v>
      </c>
      <c r="H5604" s="136">
        <v>0</v>
      </c>
    </row>
    <row r="5605" spans="1:8" x14ac:dyDescent="0.25">
      <c r="A5605" s="133" t="s">
        <v>8229</v>
      </c>
      <c r="B5605" s="134">
        <v>89389</v>
      </c>
      <c r="C5605" s="126" t="s">
        <v>14433</v>
      </c>
      <c r="D5605" s="134" t="s">
        <v>33</v>
      </c>
      <c r="E5605" s="135">
        <v>11.66</v>
      </c>
      <c r="F5605" s="136">
        <v>0</v>
      </c>
      <c r="G5605" s="135">
        <v>13.92</v>
      </c>
      <c r="H5605" s="136">
        <v>0</v>
      </c>
    </row>
    <row r="5606" spans="1:8" x14ac:dyDescent="0.25">
      <c r="A5606" s="133" t="s">
        <v>8229</v>
      </c>
      <c r="B5606" s="134">
        <v>89417</v>
      </c>
      <c r="C5606" s="126" t="s">
        <v>2194</v>
      </c>
      <c r="D5606" s="134" t="s">
        <v>33</v>
      </c>
      <c r="E5606" s="135">
        <v>5.41</v>
      </c>
      <c r="F5606" s="136">
        <v>0</v>
      </c>
      <c r="G5606" s="135">
        <v>7.18</v>
      </c>
      <c r="H5606" s="136">
        <v>0</v>
      </c>
    </row>
    <row r="5607" spans="1:8" x14ac:dyDescent="0.25">
      <c r="A5607" s="133" t="s">
        <v>8229</v>
      </c>
      <c r="B5607" s="134">
        <v>89371</v>
      </c>
      <c r="C5607" s="126" t="s">
        <v>2165</v>
      </c>
      <c r="D5607" s="134" t="s">
        <v>33</v>
      </c>
      <c r="E5607" s="135">
        <v>5.85</v>
      </c>
      <c r="F5607" s="136">
        <v>0</v>
      </c>
      <c r="G5607" s="135">
        <v>7.86</v>
      </c>
      <c r="H5607" s="136">
        <v>0</v>
      </c>
    </row>
    <row r="5608" spans="1:8" x14ac:dyDescent="0.25">
      <c r="A5608" s="133" t="s">
        <v>8229</v>
      </c>
      <c r="B5608" s="134">
        <v>89528</v>
      </c>
      <c r="C5608" s="126" t="s">
        <v>2245</v>
      </c>
      <c r="D5608" s="134" t="s">
        <v>33</v>
      </c>
      <c r="E5608" s="135">
        <v>4.34</v>
      </c>
      <c r="F5608" s="136">
        <v>0</v>
      </c>
      <c r="G5608" s="135">
        <v>5.23</v>
      </c>
      <c r="H5608" s="136">
        <v>0</v>
      </c>
    </row>
    <row r="5609" spans="1:8" x14ac:dyDescent="0.25">
      <c r="A5609" s="133" t="s">
        <v>8229</v>
      </c>
      <c r="B5609" s="134">
        <v>89424</v>
      </c>
      <c r="C5609" s="126" t="s">
        <v>2198</v>
      </c>
      <c r="D5609" s="134" t="s">
        <v>33</v>
      </c>
      <c r="E5609" s="135">
        <v>6.41</v>
      </c>
      <c r="F5609" s="136">
        <v>0</v>
      </c>
      <c r="G5609" s="135">
        <v>8.43</v>
      </c>
      <c r="H5609" s="136">
        <v>0</v>
      </c>
    </row>
    <row r="5610" spans="1:8" x14ac:dyDescent="0.25">
      <c r="A5610" s="133" t="s">
        <v>8229</v>
      </c>
      <c r="B5610" s="134">
        <v>89378</v>
      </c>
      <c r="C5610" s="126" t="s">
        <v>2171</v>
      </c>
      <c r="D5610" s="134" t="s">
        <v>33</v>
      </c>
      <c r="E5610" s="135">
        <v>6.92</v>
      </c>
      <c r="F5610" s="136">
        <v>0</v>
      </c>
      <c r="G5610" s="135">
        <v>9.2200000000000006</v>
      </c>
      <c r="H5610" s="136">
        <v>0</v>
      </c>
    </row>
    <row r="5611" spans="1:8" x14ac:dyDescent="0.25">
      <c r="A5611" s="133" t="s">
        <v>8229</v>
      </c>
      <c r="B5611" s="134">
        <v>89541</v>
      </c>
      <c r="C5611" s="126" t="s">
        <v>2252</v>
      </c>
      <c r="D5611" s="134" t="s">
        <v>33</v>
      </c>
      <c r="E5611" s="135">
        <v>6.57</v>
      </c>
      <c r="F5611" s="136">
        <v>0</v>
      </c>
      <c r="G5611" s="135">
        <v>7.57</v>
      </c>
      <c r="H5611" s="136">
        <v>0</v>
      </c>
    </row>
    <row r="5612" spans="1:8" x14ac:dyDescent="0.25">
      <c r="A5612" s="133" t="s">
        <v>8229</v>
      </c>
      <c r="B5612" s="134">
        <v>89431</v>
      </c>
      <c r="C5612" s="126" t="s">
        <v>2202</v>
      </c>
      <c r="D5612" s="134" t="s">
        <v>33</v>
      </c>
      <c r="E5612" s="135">
        <v>8.9700000000000006</v>
      </c>
      <c r="F5612" s="136">
        <v>0</v>
      </c>
      <c r="G5612" s="135">
        <v>11.28</v>
      </c>
      <c r="H5612" s="136">
        <v>0</v>
      </c>
    </row>
    <row r="5613" spans="1:8" x14ac:dyDescent="0.25">
      <c r="A5613" s="133" t="s">
        <v>8229</v>
      </c>
      <c r="B5613" s="134">
        <v>89386</v>
      </c>
      <c r="C5613" s="126" t="s">
        <v>2175</v>
      </c>
      <c r="D5613" s="134" t="s">
        <v>33</v>
      </c>
      <c r="E5613" s="135">
        <v>9.58</v>
      </c>
      <c r="F5613" s="136">
        <v>0</v>
      </c>
      <c r="G5613" s="135">
        <v>12.21</v>
      </c>
      <c r="H5613" s="136">
        <v>0</v>
      </c>
    </row>
    <row r="5614" spans="1:8" x14ac:dyDescent="0.25">
      <c r="A5614" s="133" t="s">
        <v>8229</v>
      </c>
      <c r="B5614" s="134">
        <v>89558</v>
      </c>
      <c r="C5614" s="126" t="s">
        <v>2265</v>
      </c>
      <c r="D5614" s="134" t="s">
        <v>33</v>
      </c>
      <c r="E5614" s="135">
        <v>10.039999999999999</v>
      </c>
      <c r="F5614" s="136">
        <v>0</v>
      </c>
      <c r="G5614" s="135">
        <v>11.12</v>
      </c>
      <c r="H5614" s="136">
        <v>0</v>
      </c>
    </row>
    <row r="5615" spans="1:8" x14ac:dyDescent="0.25">
      <c r="A5615" s="133" t="s">
        <v>8229</v>
      </c>
      <c r="B5615" s="134">
        <v>103988</v>
      </c>
      <c r="C5615" s="126" t="s">
        <v>2889</v>
      </c>
      <c r="D5615" s="134" t="s">
        <v>33</v>
      </c>
      <c r="E5615" s="135">
        <v>12.86</v>
      </c>
      <c r="F5615" s="136">
        <v>0</v>
      </c>
      <c r="G5615" s="135">
        <v>15.43</v>
      </c>
      <c r="H5615" s="136">
        <v>0</v>
      </c>
    </row>
    <row r="5616" spans="1:8" x14ac:dyDescent="0.25">
      <c r="A5616" s="133" t="s">
        <v>8229</v>
      </c>
      <c r="B5616" s="134">
        <v>89575</v>
      </c>
      <c r="C5616" s="126" t="s">
        <v>2278</v>
      </c>
      <c r="D5616" s="134" t="s">
        <v>33</v>
      </c>
      <c r="E5616" s="135">
        <v>11.93</v>
      </c>
      <c r="F5616" s="136">
        <v>0</v>
      </c>
      <c r="G5616" s="135">
        <v>13.17</v>
      </c>
      <c r="H5616" s="136">
        <v>0</v>
      </c>
    </row>
    <row r="5617" spans="1:8" x14ac:dyDescent="0.25">
      <c r="A5617" s="133" t="s">
        <v>8229</v>
      </c>
      <c r="B5617" s="134">
        <v>103995</v>
      </c>
      <c r="C5617" s="126" t="s">
        <v>2892</v>
      </c>
      <c r="D5617" s="134" t="s">
        <v>33</v>
      </c>
      <c r="E5617" s="135">
        <v>15.21</v>
      </c>
      <c r="F5617" s="136">
        <v>0</v>
      </c>
      <c r="G5617" s="135">
        <v>18.2</v>
      </c>
      <c r="H5617" s="136">
        <v>0</v>
      </c>
    </row>
    <row r="5618" spans="1:8" x14ac:dyDescent="0.25">
      <c r="A5618" s="133" t="s">
        <v>8229</v>
      </c>
      <c r="B5618" s="134">
        <v>89597</v>
      </c>
      <c r="C5618" s="126" t="s">
        <v>2290</v>
      </c>
      <c r="D5618" s="134" t="s">
        <v>33</v>
      </c>
      <c r="E5618" s="135">
        <v>23.62</v>
      </c>
      <c r="F5618" s="136">
        <v>0</v>
      </c>
      <c r="G5618" s="135">
        <v>24.46</v>
      </c>
      <c r="H5618" s="136">
        <v>0</v>
      </c>
    </row>
    <row r="5619" spans="1:8" x14ac:dyDescent="0.25">
      <c r="A5619" s="133" t="s">
        <v>8229</v>
      </c>
      <c r="B5619" s="134">
        <v>89611</v>
      </c>
      <c r="C5619" s="126" t="s">
        <v>2295</v>
      </c>
      <c r="D5619" s="134" t="s">
        <v>33</v>
      </c>
      <c r="E5619" s="135">
        <v>33.549999999999997</v>
      </c>
      <c r="F5619" s="136">
        <v>0</v>
      </c>
      <c r="G5619" s="135">
        <v>34.17</v>
      </c>
      <c r="H5619" s="136">
        <v>0</v>
      </c>
    </row>
    <row r="5620" spans="1:8" x14ac:dyDescent="0.25">
      <c r="A5620" s="133" t="s">
        <v>8229</v>
      </c>
      <c r="B5620" s="134">
        <v>89614</v>
      </c>
      <c r="C5620" s="126" t="s">
        <v>2297</v>
      </c>
      <c r="D5620" s="134" t="s">
        <v>33</v>
      </c>
      <c r="E5620" s="135">
        <v>62.64</v>
      </c>
      <c r="F5620" s="136">
        <v>0</v>
      </c>
      <c r="G5620" s="135">
        <v>61.82</v>
      </c>
      <c r="H5620" s="136">
        <v>0</v>
      </c>
    </row>
    <row r="5621" spans="1:8" x14ac:dyDescent="0.25">
      <c r="A5621" s="133" t="s">
        <v>8229</v>
      </c>
      <c r="B5621" s="134">
        <v>103975</v>
      </c>
      <c r="C5621" s="126" t="s">
        <v>2879</v>
      </c>
      <c r="D5621" s="134" t="s">
        <v>33</v>
      </c>
      <c r="E5621" s="135">
        <v>18.27</v>
      </c>
      <c r="F5621" s="136">
        <v>0</v>
      </c>
      <c r="G5621" s="135">
        <v>20.239999999999998</v>
      </c>
      <c r="H5621" s="136">
        <v>0</v>
      </c>
    </row>
    <row r="5622" spans="1:8" x14ac:dyDescent="0.25">
      <c r="A5622" s="133" t="s">
        <v>8229</v>
      </c>
      <c r="B5622" s="134">
        <v>104007</v>
      </c>
      <c r="C5622" s="126" t="s">
        <v>2899</v>
      </c>
      <c r="D5622" s="134" t="s">
        <v>33</v>
      </c>
      <c r="E5622" s="135">
        <v>22.23</v>
      </c>
      <c r="F5622" s="136">
        <v>0</v>
      </c>
      <c r="G5622" s="135">
        <v>26.32</v>
      </c>
      <c r="H5622" s="136">
        <v>0</v>
      </c>
    </row>
    <row r="5623" spans="1:8" x14ac:dyDescent="0.25">
      <c r="A5623" s="133" t="s">
        <v>8229</v>
      </c>
      <c r="B5623" s="134">
        <v>103976</v>
      </c>
      <c r="C5623" s="126" t="s">
        <v>2880</v>
      </c>
      <c r="D5623" s="134" t="s">
        <v>33</v>
      </c>
      <c r="E5623" s="135">
        <v>26.59</v>
      </c>
      <c r="F5623" s="136">
        <v>0</v>
      </c>
      <c r="G5623" s="135">
        <v>28.58</v>
      </c>
      <c r="H5623" s="136">
        <v>0</v>
      </c>
    </row>
    <row r="5624" spans="1:8" x14ac:dyDescent="0.25">
      <c r="A5624" s="133" t="s">
        <v>8229</v>
      </c>
      <c r="B5624" s="134">
        <v>104008</v>
      </c>
      <c r="C5624" s="126" t="s">
        <v>2900</v>
      </c>
      <c r="D5624" s="134" t="s">
        <v>33</v>
      </c>
      <c r="E5624" s="135">
        <v>32.229999999999997</v>
      </c>
      <c r="F5624" s="136">
        <v>0</v>
      </c>
      <c r="G5624" s="135">
        <v>37.270000000000003</v>
      </c>
      <c r="H5624" s="136">
        <v>0</v>
      </c>
    </row>
    <row r="5625" spans="1:8" x14ac:dyDescent="0.25">
      <c r="A5625" s="133" t="s">
        <v>8229</v>
      </c>
      <c r="B5625" s="134">
        <v>89630</v>
      </c>
      <c r="C5625" s="126" t="s">
        <v>2309</v>
      </c>
      <c r="D5625" s="134" t="s">
        <v>33</v>
      </c>
      <c r="E5625" s="135">
        <v>63.72</v>
      </c>
      <c r="F5625" s="136">
        <v>0</v>
      </c>
      <c r="G5625" s="135">
        <v>64.97</v>
      </c>
      <c r="H5625" s="136">
        <v>0</v>
      </c>
    </row>
    <row r="5626" spans="1:8" x14ac:dyDescent="0.25">
      <c r="A5626" s="133" t="s">
        <v>8229</v>
      </c>
      <c r="B5626" s="134">
        <v>89632</v>
      </c>
      <c r="C5626" s="126" t="s">
        <v>2311</v>
      </c>
      <c r="D5626" s="134" t="s">
        <v>33</v>
      </c>
      <c r="E5626" s="135">
        <v>128.56</v>
      </c>
      <c r="F5626" s="136">
        <v>0</v>
      </c>
      <c r="G5626" s="135">
        <v>126.81</v>
      </c>
      <c r="H5626" s="136">
        <v>0</v>
      </c>
    </row>
    <row r="5627" spans="1:8" x14ac:dyDescent="0.25">
      <c r="A5627" s="133" t="s">
        <v>8229</v>
      </c>
      <c r="B5627" s="134">
        <v>89438</v>
      </c>
      <c r="C5627" s="126" t="s">
        <v>2205</v>
      </c>
      <c r="D5627" s="134" t="s">
        <v>33</v>
      </c>
      <c r="E5627" s="135">
        <v>9.85</v>
      </c>
      <c r="F5627" s="136">
        <v>0</v>
      </c>
      <c r="G5627" s="135">
        <v>13.53</v>
      </c>
      <c r="H5627" s="136">
        <v>0</v>
      </c>
    </row>
    <row r="5628" spans="1:8" x14ac:dyDescent="0.25">
      <c r="A5628" s="133" t="s">
        <v>8229</v>
      </c>
      <c r="B5628" s="134">
        <v>89393</v>
      </c>
      <c r="C5628" s="126" t="s">
        <v>2177</v>
      </c>
      <c r="D5628" s="134" t="s">
        <v>33</v>
      </c>
      <c r="E5628" s="135">
        <v>10.73</v>
      </c>
      <c r="F5628" s="136">
        <v>0</v>
      </c>
      <c r="G5628" s="135">
        <v>14.88</v>
      </c>
      <c r="H5628" s="136">
        <v>0</v>
      </c>
    </row>
    <row r="5629" spans="1:8" x14ac:dyDescent="0.25">
      <c r="A5629" s="133" t="s">
        <v>8229</v>
      </c>
      <c r="B5629" s="134">
        <v>89617</v>
      </c>
      <c r="C5629" s="126" t="s">
        <v>2299</v>
      </c>
      <c r="D5629" s="134" t="s">
        <v>33</v>
      </c>
      <c r="E5629" s="135">
        <v>7.56</v>
      </c>
      <c r="F5629" s="136">
        <v>0</v>
      </c>
      <c r="G5629" s="135">
        <v>9.52</v>
      </c>
      <c r="H5629" s="136">
        <v>0</v>
      </c>
    </row>
    <row r="5630" spans="1:8" x14ac:dyDescent="0.25">
      <c r="A5630" s="133" t="s">
        <v>8229</v>
      </c>
      <c r="B5630" s="134">
        <v>89440</v>
      </c>
      <c r="C5630" s="126" t="s">
        <v>2206</v>
      </c>
      <c r="D5630" s="134" t="s">
        <v>33</v>
      </c>
      <c r="E5630" s="135">
        <v>11.7</v>
      </c>
      <c r="F5630" s="136">
        <v>0</v>
      </c>
      <c r="G5630" s="135">
        <v>15.9</v>
      </c>
      <c r="H5630" s="136">
        <v>0</v>
      </c>
    </row>
    <row r="5631" spans="1:8" x14ac:dyDescent="0.25">
      <c r="A5631" s="133" t="s">
        <v>8229</v>
      </c>
      <c r="B5631" s="134">
        <v>89395</v>
      </c>
      <c r="C5631" s="126" t="s">
        <v>2178</v>
      </c>
      <c r="D5631" s="134" t="s">
        <v>33</v>
      </c>
      <c r="E5631" s="135">
        <v>12.71</v>
      </c>
      <c r="F5631" s="136">
        <v>0</v>
      </c>
      <c r="G5631" s="135">
        <v>17.47</v>
      </c>
      <c r="H5631" s="136">
        <v>0</v>
      </c>
    </row>
    <row r="5632" spans="1:8" x14ac:dyDescent="0.25">
      <c r="A5632" s="133" t="s">
        <v>8229</v>
      </c>
      <c r="B5632" s="134">
        <v>89620</v>
      </c>
      <c r="C5632" s="126" t="s">
        <v>2300</v>
      </c>
      <c r="D5632" s="134" t="s">
        <v>33</v>
      </c>
      <c r="E5632" s="135">
        <v>12.05</v>
      </c>
      <c r="F5632" s="136">
        <v>0</v>
      </c>
      <c r="G5632" s="135">
        <v>14.25</v>
      </c>
      <c r="H5632" s="136">
        <v>0</v>
      </c>
    </row>
    <row r="5633" spans="1:8" x14ac:dyDescent="0.25">
      <c r="A5633" s="133" t="s">
        <v>8229</v>
      </c>
      <c r="B5633" s="134">
        <v>89443</v>
      </c>
      <c r="C5633" s="126" t="s">
        <v>2208</v>
      </c>
      <c r="D5633" s="134" t="s">
        <v>33</v>
      </c>
      <c r="E5633" s="135">
        <v>16.829999999999998</v>
      </c>
      <c r="F5633" s="136">
        <v>0</v>
      </c>
      <c r="G5633" s="135">
        <v>21.63</v>
      </c>
      <c r="H5633" s="136">
        <v>0</v>
      </c>
    </row>
    <row r="5634" spans="1:8" x14ac:dyDescent="0.25">
      <c r="A5634" s="133" t="s">
        <v>8229</v>
      </c>
      <c r="B5634" s="134">
        <v>89398</v>
      </c>
      <c r="C5634" s="126" t="s">
        <v>2180</v>
      </c>
      <c r="D5634" s="134" t="s">
        <v>33</v>
      </c>
      <c r="E5634" s="135">
        <v>18.04</v>
      </c>
      <c r="F5634" s="136">
        <v>0</v>
      </c>
      <c r="G5634" s="135">
        <v>23.5</v>
      </c>
      <c r="H5634" s="136">
        <v>0</v>
      </c>
    </row>
    <row r="5635" spans="1:8" x14ac:dyDescent="0.25">
      <c r="A5635" s="133" t="s">
        <v>8229</v>
      </c>
      <c r="B5635" s="134">
        <v>89623</v>
      </c>
      <c r="C5635" s="126" t="s">
        <v>2302</v>
      </c>
      <c r="D5635" s="134" t="s">
        <v>33</v>
      </c>
      <c r="E5635" s="135">
        <v>19.87</v>
      </c>
      <c r="F5635" s="136">
        <v>0</v>
      </c>
      <c r="G5635" s="135">
        <v>22.24</v>
      </c>
      <c r="H5635" s="136">
        <v>0</v>
      </c>
    </row>
    <row r="5636" spans="1:8" x14ac:dyDescent="0.25">
      <c r="A5636" s="133" t="s">
        <v>8229</v>
      </c>
      <c r="B5636" s="134">
        <v>104011</v>
      </c>
      <c r="C5636" s="126" t="s">
        <v>2902</v>
      </c>
      <c r="D5636" s="134" t="s">
        <v>33</v>
      </c>
      <c r="E5636" s="135">
        <v>25.38</v>
      </c>
      <c r="F5636" s="136">
        <v>0</v>
      </c>
      <c r="G5636" s="135">
        <v>30.74</v>
      </c>
      <c r="H5636" s="136">
        <v>0</v>
      </c>
    </row>
    <row r="5637" spans="1:8" x14ac:dyDescent="0.25">
      <c r="A5637" s="133" t="s">
        <v>8229</v>
      </c>
      <c r="B5637" s="134">
        <v>89625</v>
      </c>
      <c r="C5637" s="126" t="s">
        <v>2304</v>
      </c>
      <c r="D5637" s="134" t="s">
        <v>33</v>
      </c>
      <c r="E5637" s="135">
        <v>23.29</v>
      </c>
      <c r="F5637" s="136">
        <v>0</v>
      </c>
      <c r="G5637" s="135">
        <v>26.04</v>
      </c>
      <c r="H5637" s="136">
        <v>0</v>
      </c>
    </row>
    <row r="5638" spans="1:8" x14ac:dyDescent="0.25">
      <c r="A5638" s="133" t="s">
        <v>8229</v>
      </c>
      <c r="B5638" s="134">
        <v>104004</v>
      </c>
      <c r="C5638" s="126" t="s">
        <v>2896</v>
      </c>
      <c r="D5638" s="134" t="s">
        <v>33</v>
      </c>
      <c r="E5638" s="135">
        <v>29.78</v>
      </c>
      <c r="F5638" s="136">
        <v>0</v>
      </c>
      <c r="G5638" s="135">
        <v>36.049999999999997</v>
      </c>
      <c r="H5638" s="136">
        <v>0</v>
      </c>
    </row>
    <row r="5639" spans="1:8" x14ac:dyDescent="0.25">
      <c r="A5639" s="133" t="s">
        <v>8229</v>
      </c>
      <c r="B5639" s="134">
        <v>89628</v>
      </c>
      <c r="C5639" s="126" t="s">
        <v>2307</v>
      </c>
      <c r="D5639" s="134" t="s">
        <v>33</v>
      </c>
      <c r="E5639" s="135">
        <v>49.77</v>
      </c>
      <c r="F5639" s="136">
        <v>0</v>
      </c>
      <c r="G5639" s="135">
        <v>51.69</v>
      </c>
      <c r="H5639" s="136">
        <v>0</v>
      </c>
    </row>
    <row r="5640" spans="1:8" x14ac:dyDescent="0.25">
      <c r="A5640" s="133" t="s">
        <v>8229</v>
      </c>
      <c r="B5640" s="134">
        <v>89629</v>
      </c>
      <c r="C5640" s="126" t="s">
        <v>2308</v>
      </c>
      <c r="D5640" s="134" t="s">
        <v>33</v>
      </c>
      <c r="E5640" s="135">
        <v>84.19</v>
      </c>
      <c r="F5640" s="136">
        <v>0</v>
      </c>
      <c r="G5640" s="135">
        <v>85.03</v>
      </c>
      <c r="H5640" s="136">
        <v>0</v>
      </c>
    </row>
    <row r="5641" spans="1:8" x14ac:dyDescent="0.25">
      <c r="A5641" s="133" t="s">
        <v>8229</v>
      </c>
      <c r="B5641" s="134">
        <v>89631</v>
      </c>
      <c r="C5641" s="126" t="s">
        <v>2310</v>
      </c>
      <c r="D5641" s="134" t="s">
        <v>33</v>
      </c>
      <c r="E5641" s="135">
        <v>110.74</v>
      </c>
      <c r="F5641" s="136">
        <v>0</v>
      </c>
      <c r="G5641" s="135">
        <v>110.6</v>
      </c>
      <c r="H5641" s="136">
        <v>0</v>
      </c>
    </row>
    <row r="5642" spans="1:8" x14ac:dyDescent="0.25">
      <c r="A5642" s="133" t="s">
        <v>8229</v>
      </c>
      <c r="B5642" s="134">
        <v>89401</v>
      </c>
      <c r="C5642" s="126" t="s">
        <v>6140</v>
      </c>
      <c r="D5642" s="134" t="s">
        <v>22</v>
      </c>
      <c r="E5642" s="135">
        <v>10.67</v>
      </c>
      <c r="F5642" s="136">
        <v>0</v>
      </c>
      <c r="G5642" s="135">
        <v>13.97</v>
      </c>
      <c r="H5642" s="136">
        <v>0</v>
      </c>
    </row>
    <row r="5643" spans="1:8" x14ac:dyDescent="0.25">
      <c r="A5643" s="133" t="s">
        <v>8229</v>
      </c>
      <c r="B5643" s="134">
        <v>89355</v>
      </c>
      <c r="C5643" s="126" t="s">
        <v>6137</v>
      </c>
      <c r="D5643" s="134" t="s">
        <v>22</v>
      </c>
      <c r="E5643" s="135">
        <v>19.690000000000001</v>
      </c>
      <c r="F5643" s="136">
        <v>0</v>
      </c>
      <c r="G5643" s="135">
        <v>27.92</v>
      </c>
      <c r="H5643" s="136">
        <v>0</v>
      </c>
    </row>
    <row r="5644" spans="1:8" x14ac:dyDescent="0.25">
      <c r="A5644" s="133" t="s">
        <v>8229</v>
      </c>
      <c r="B5644" s="134">
        <v>89446</v>
      </c>
      <c r="C5644" s="126" t="s">
        <v>6143</v>
      </c>
      <c r="D5644" s="134" t="s">
        <v>22</v>
      </c>
      <c r="E5644" s="135">
        <v>5.7</v>
      </c>
      <c r="F5644" s="136">
        <v>0</v>
      </c>
      <c r="G5644" s="135">
        <v>5.94</v>
      </c>
      <c r="H5644" s="136">
        <v>0</v>
      </c>
    </row>
    <row r="5645" spans="1:8" x14ac:dyDescent="0.25">
      <c r="A5645" s="133" t="s">
        <v>8229</v>
      </c>
      <c r="B5645" s="134">
        <v>89402</v>
      </c>
      <c r="C5645" s="126" t="s">
        <v>6141</v>
      </c>
      <c r="D5645" s="134" t="s">
        <v>22</v>
      </c>
      <c r="E5645" s="135">
        <v>12.25</v>
      </c>
      <c r="F5645" s="136">
        <v>0</v>
      </c>
      <c r="G5645" s="135">
        <v>16.079999999999998</v>
      </c>
      <c r="H5645" s="136">
        <v>0</v>
      </c>
    </row>
    <row r="5646" spans="1:8" x14ac:dyDescent="0.25">
      <c r="A5646" s="133" t="s">
        <v>8229</v>
      </c>
      <c r="B5646" s="134">
        <v>89356</v>
      </c>
      <c r="C5646" s="126" t="s">
        <v>6138</v>
      </c>
      <c r="D5646" s="134" t="s">
        <v>22</v>
      </c>
      <c r="E5646" s="135">
        <v>22.69</v>
      </c>
      <c r="F5646" s="136">
        <v>0</v>
      </c>
      <c r="G5646" s="135">
        <v>32.25</v>
      </c>
      <c r="H5646" s="136">
        <v>0</v>
      </c>
    </row>
    <row r="5647" spans="1:8" x14ac:dyDescent="0.25">
      <c r="A5647" s="133" t="s">
        <v>8229</v>
      </c>
      <c r="B5647" s="134">
        <v>89447</v>
      </c>
      <c r="C5647" s="126" t="s">
        <v>6144</v>
      </c>
      <c r="D5647" s="134" t="s">
        <v>22</v>
      </c>
      <c r="E5647" s="135">
        <v>11.43</v>
      </c>
      <c r="F5647" s="136">
        <v>0</v>
      </c>
      <c r="G5647" s="135">
        <v>11.47</v>
      </c>
      <c r="H5647" s="136">
        <v>0</v>
      </c>
    </row>
    <row r="5648" spans="1:8" x14ac:dyDescent="0.25">
      <c r="A5648" s="133" t="s">
        <v>8229</v>
      </c>
      <c r="B5648" s="134">
        <v>89403</v>
      </c>
      <c r="C5648" s="126" t="s">
        <v>6142</v>
      </c>
      <c r="D5648" s="134" t="s">
        <v>22</v>
      </c>
      <c r="E5648" s="135">
        <v>19.239999999999998</v>
      </c>
      <c r="F5648" s="136">
        <v>0</v>
      </c>
      <c r="G5648" s="135">
        <v>23.55</v>
      </c>
      <c r="H5648" s="136">
        <v>0</v>
      </c>
    </row>
    <row r="5649" spans="1:8" x14ac:dyDescent="0.25">
      <c r="A5649" s="133" t="s">
        <v>8229</v>
      </c>
      <c r="B5649" s="134">
        <v>89357</v>
      </c>
      <c r="C5649" s="126" t="s">
        <v>6139</v>
      </c>
      <c r="D5649" s="134" t="s">
        <v>22</v>
      </c>
      <c r="E5649" s="135">
        <v>31.68</v>
      </c>
      <c r="F5649" s="136">
        <v>0</v>
      </c>
      <c r="G5649" s="135">
        <v>42.8</v>
      </c>
      <c r="H5649" s="136">
        <v>0</v>
      </c>
    </row>
    <row r="5650" spans="1:8" x14ac:dyDescent="0.25">
      <c r="A5650" s="133" t="s">
        <v>8229</v>
      </c>
      <c r="B5650" s="134">
        <v>89448</v>
      </c>
      <c r="C5650" s="126" t="s">
        <v>6145</v>
      </c>
      <c r="D5650" s="134" t="s">
        <v>22</v>
      </c>
      <c r="E5650" s="135">
        <v>17.57</v>
      </c>
      <c r="F5650" s="136">
        <v>0</v>
      </c>
      <c r="G5650" s="135">
        <v>17.399999999999999</v>
      </c>
      <c r="H5650" s="136">
        <v>0</v>
      </c>
    </row>
    <row r="5651" spans="1:8" x14ac:dyDescent="0.25">
      <c r="A5651" s="133" t="s">
        <v>8229</v>
      </c>
      <c r="B5651" s="134">
        <v>103978</v>
      </c>
      <c r="C5651" s="126" t="s">
        <v>6173</v>
      </c>
      <c r="D5651" s="134" t="s">
        <v>22</v>
      </c>
      <c r="E5651" s="135">
        <v>26.72</v>
      </c>
      <c r="F5651" s="136">
        <v>0</v>
      </c>
      <c r="G5651" s="135">
        <v>31.62</v>
      </c>
      <c r="H5651" s="136">
        <v>0</v>
      </c>
    </row>
    <row r="5652" spans="1:8" x14ac:dyDescent="0.25">
      <c r="A5652" s="133" t="s">
        <v>8229</v>
      </c>
      <c r="B5652" s="134">
        <v>89449</v>
      </c>
      <c r="C5652" s="126" t="s">
        <v>6146</v>
      </c>
      <c r="D5652" s="134" t="s">
        <v>22</v>
      </c>
      <c r="E5652" s="135">
        <v>19.41</v>
      </c>
      <c r="F5652" s="136">
        <v>0</v>
      </c>
      <c r="G5652" s="135">
        <v>19.32</v>
      </c>
      <c r="H5652" s="136">
        <v>0</v>
      </c>
    </row>
    <row r="5653" spans="1:8" x14ac:dyDescent="0.25">
      <c r="A5653" s="133" t="s">
        <v>8229</v>
      </c>
      <c r="B5653" s="134">
        <v>103979</v>
      </c>
      <c r="C5653" s="126" t="s">
        <v>6174</v>
      </c>
      <c r="D5653" s="134" t="s">
        <v>22</v>
      </c>
      <c r="E5653" s="135">
        <v>30.33</v>
      </c>
      <c r="F5653" s="136">
        <v>0</v>
      </c>
      <c r="G5653" s="135">
        <v>36.29</v>
      </c>
      <c r="H5653" s="136">
        <v>0</v>
      </c>
    </row>
    <row r="5654" spans="1:8" x14ac:dyDescent="0.25">
      <c r="A5654" s="133" t="s">
        <v>8229</v>
      </c>
      <c r="B5654" s="134">
        <v>89450</v>
      </c>
      <c r="C5654" s="126" t="s">
        <v>6147</v>
      </c>
      <c r="D5654" s="134" t="s">
        <v>22</v>
      </c>
      <c r="E5654" s="135">
        <v>31.18</v>
      </c>
      <c r="F5654" s="136">
        <v>0</v>
      </c>
      <c r="G5654" s="135">
        <v>30.63</v>
      </c>
      <c r="H5654" s="136">
        <v>0</v>
      </c>
    </row>
    <row r="5655" spans="1:8" x14ac:dyDescent="0.25">
      <c r="A5655" s="133" t="s">
        <v>8229</v>
      </c>
      <c r="B5655" s="134">
        <v>89451</v>
      </c>
      <c r="C5655" s="126" t="s">
        <v>6148</v>
      </c>
      <c r="D5655" s="134" t="s">
        <v>22</v>
      </c>
      <c r="E5655" s="135">
        <v>50.91</v>
      </c>
      <c r="F5655" s="136">
        <v>0</v>
      </c>
      <c r="G5655" s="135">
        <v>49.5</v>
      </c>
      <c r="H5655" s="136">
        <v>0</v>
      </c>
    </row>
    <row r="5656" spans="1:8" x14ac:dyDescent="0.25">
      <c r="A5656" s="133" t="s">
        <v>8229</v>
      </c>
      <c r="B5656" s="134">
        <v>89452</v>
      </c>
      <c r="C5656" s="126" t="s">
        <v>6149</v>
      </c>
      <c r="D5656" s="134" t="s">
        <v>22</v>
      </c>
      <c r="E5656" s="135">
        <v>70.180000000000007</v>
      </c>
      <c r="F5656" s="136">
        <v>0</v>
      </c>
      <c r="G5656" s="135">
        <v>67.930000000000007</v>
      </c>
      <c r="H5656" s="136">
        <v>0</v>
      </c>
    </row>
    <row r="5657" spans="1:8" x14ac:dyDescent="0.25">
      <c r="A5657" s="133" t="s">
        <v>8229</v>
      </c>
      <c r="B5657" s="134">
        <v>89394</v>
      </c>
      <c r="C5657" s="126" t="s">
        <v>14434</v>
      </c>
      <c r="D5657" s="134" t="s">
        <v>33</v>
      </c>
      <c r="E5657" s="135">
        <v>18.989999999999998</v>
      </c>
      <c r="F5657" s="136">
        <v>0</v>
      </c>
      <c r="G5657" s="135">
        <v>22.3</v>
      </c>
      <c r="H5657" s="136">
        <v>0</v>
      </c>
    </row>
    <row r="5658" spans="1:8" x14ac:dyDescent="0.25">
      <c r="A5658" s="133" t="s">
        <v>8229</v>
      </c>
      <c r="B5658" s="134">
        <v>89396</v>
      </c>
      <c r="C5658" s="126" t="s">
        <v>14435</v>
      </c>
      <c r="D5658" s="134" t="s">
        <v>33</v>
      </c>
      <c r="E5658" s="135">
        <v>20.84</v>
      </c>
      <c r="F5658" s="136">
        <v>0</v>
      </c>
      <c r="G5658" s="135">
        <v>24.4</v>
      </c>
      <c r="H5658" s="136">
        <v>0</v>
      </c>
    </row>
    <row r="5659" spans="1:8" x14ac:dyDescent="0.25">
      <c r="A5659" s="133" t="s">
        <v>8229</v>
      </c>
      <c r="B5659" s="134">
        <v>90374</v>
      </c>
      <c r="C5659" s="126" t="s">
        <v>14436</v>
      </c>
      <c r="D5659" s="134" t="s">
        <v>33</v>
      </c>
      <c r="E5659" s="135">
        <v>22.59</v>
      </c>
      <c r="F5659" s="136">
        <v>0</v>
      </c>
      <c r="G5659" s="135">
        <v>26.45</v>
      </c>
      <c r="H5659" s="136">
        <v>0</v>
      </c>
    </row>
    <row r="5660" spans="1:8" x14ac:dyDescent="0.25">
      <c r="A5660" s="133" t="s">
        <v>8229</v>
      </c>
      <c r="B5660" s="134">
        <v>89444</v>
      </c>
      <c r="C5660" s="126" t="s">
        <v>14437</v>
      </c>
      <c r="D5660" s="134" t="s">
        <v>33</v>
      </c>
      <c r="E5660" s="135">
        <v>24.8</v>
      </c>
      <c r="F5660" s="136">
        <v>0</v>
      </c>
      <c r="G5660" s="135">
        <v>28.39</v>
      </c>
      <c r="H5660" s="136">
        <v>0</v>
      </c>
    </row>
    <row r="5661" spans="1:8" x14ac:dyDescent="0.25">
      <c r="A5661" s="133" t="s">
        <v>8229</v>
      </c>
      <c r="B5661" s="134">
        <v>89399</v>
      </c>
      <c r="C5661" s="126" t="s">
        <v>14438</v>
      </c>
      <c r="D5661" s="134" t="s">
        <v>33</v>
      </c>
      <c r="E5661" s="135">
        <v>25.39</v>
      </c>
      <c r="F5661" s="136">
        <v>0</v>
      </c>
      <c r="G5661" s="135">
        <v>29.3</v>
      </c>
      <c r="H5661" s="136">
        <v>0</v>
      </c>
    </row>
    <row r="5662" spans="1:8" x14ac:dyDescent="0.25">
      <c r="A5662" s="133" t="s">
        <v>8229</v>
      </c>
      <c r="B5662" s="134">
        <v>89442</v>
      </c>
      <c r="C5662" s="126" t="s">
        <v>2207</v>
      </c>
      <c r="D5662" s="134" t="s">
        <v>33</v>
      </c>
      <c r="E5662" s="135">
        <v>13.75</v>
      </c>
      <c r="F5662" s="136">
        <v>0</v>
      </c>
      <c r="G5662" s="135">
        <v>17.53</v>
      </c>
      <c r="H5662" s="136">
        <v>0</v>
      </c>
    </row>
    <row r="5663" spans="1:8" x14ac:dyDescent="0.25">
      <c r="A5663" s="133" t="s">
        <v>8229</v>
      </c>
      <c r="B5663" s="134">
        <v>89397</v>
      </c>
      <c r="C5663" s="126" t="s">
        <v>2179</v>
      </c>
      <c r="D5663" s="134" t="s">
        <v>33</v>
      </c>
      <c r="E5663" s="135">
        <v>14.69</v>
      </c>
      <c r="F5663" s="136">
        <v>0</v>
      </c>
      <c r="G5663" s="135">
        <v>18.98</v>
      </c>
      <c r="H5663" s="136">
        <v>0</v>
      </c>
    </row>
    <row r="5664" spans="1:8" x14ac:dyDescent="0.25">
      <c r="A5664" s="133" t="s">
        <v>8229</v>
      </c>
      <c r="B5664" s="134">
        <v>89622</v>
      </c>
      <c r="C5664" s="126" t="s">
        <v>2301</v>
      </c>
      <c r="D5664" s="134" t="s">
        <v>33</v>
      </c>
      <c r="E5664" s="135">
        <v>14.43</v>
      </c>
      <c r="F5664" s="136">
        <v>0</v>
      </c>
      <c r="G5664" s="135">
        <v>16.260000000000002</v>
      </c>
      <c r="H5664" s="136">
        <v>0</v>
      </c>
    </row>
    <row r="5665" spans="1:8" x14ac:dyDescent="0.25">
      <c r="A5665" s="133" t="s">
        <v>8229</v>
      </c>
      <c r="B5665" s="134">
        <v>89445</v>
      </c>
      <c r="C5665" s="126" t="s">
        <v>2209</v>
      </c>
      <c r="D5665" s="134" t="s">
        <v>33</v>
      </c>
      <c r="E5665" s="135">
        <v>18.89</v>
      </c>
      <c r="F5665" s="136">
        <v>0</v>
      </c>
      <c r="G5665" s="135">
        <v>23.15</v>
      </c>
      <c r="H5665" s="136">
        <v>0</v>
      </c>
    </row>
    <row r="5666" spans="1:8" x14ac:dyDescent="0.25">
      <c r="A5666" s="133" t="s">
        <v>8229</v>
      </c>
      <c r="B5666" s="134">
        <v>89400</v>
      </c>
      <c r="C5666" s="126" t="s">
        <v>2181</v>
      </c>
      <c r="D5666" s="134" t="s">
        <v>33</v>
      </c>
      <c r="E5666" s="135">
        <v>20.010000000000002</v>
      </c>
      <c r="F5666" s="136">
        <v>0</v>
      </c>
      <c r="G5666" s="135">
        <v>24.85</v>
      </c>
      <c r="H5666" s="136">
        <v>0</v>
      </c>
    </row>
    <row r="5667" spans="1:8" x14ac:dyDescent="0.25">
      <c r="A5667" s="133" t="s">
        <v>8229</v>
      </c>
      <c r="B5667" s="134">
        <v>89624</v>
      </c>
      <c r="C5667" s="126" t="s">
        <v>2303</v>
      </c>
      <c r="D5667" s="134" t="s">
        <v>33</v>
      </c>
      <c r="E5667" s="135">
        <v>18.36</v>
      </c>
      <c r="F5667" s="136">
        <v>0</v>
      </c>
      <c r="G5667" s="135">
        <v>20.53</v>
      </c>
      <c r="H5667" s="136">
        <v>0</v>
      </c>
    </row>
    <row r="5668" spans="1:8" x14ac:dyDescent="0.25">
      <c r="A5668" s="133" t="s">
        <v>8229</v>
      </c>
      <c r="B5668" s="134">
        <v>104012</v>
      </c>
      <c r="C5668" s="126" t="s">
        <v>2903</v>
      </c>
      <c r="D5668" s="134" t="s">
        <v>33</v>
      </c>
      <c r="E5668" s="135">
        <v>23.52</v>
      </c>
      <c r="F5668" s="136">
        <v>0</v>
      </c>
      <c r="G5668" s="135">
        <v>28.47</v>
      </c>
      <c r="H5668" s="136">
        <v>0</v>
      </c>
    </row>
    <row r="5669" spans="1:8" x14ac:dyDescent="0.25">
      <c r="A5669" s="133" t="s">
        <v>8229</v>
      </c>
      <c r="B5669" s="134">
        <v>89627</v>
      </c>
      <c r="C5669" s="126" t="s">
        <v>2306</v>
      </c>
      <c r="D5669" s="134" t="s">
        <v>33</v>
      </c>
      <c r="E5669" s="135">
        <v>20.67</v>
      </c>
      <c r="F5669" s="136">
        <v>0</v>
      </c>
      <c r="G5669" s="135">
        <v>22.74</v>
      </c>
      <c r="H5669" s="136">
        <v>0</v>
      </c>
    </row>
    <row r="5670" spans="1:8" x14ac:dyDescent="0.25">
      <c r="A5670" s="133" t="s">
        <v>8229</v>
      </c>
      <c r="B5670" s="134">
        <v>104006</v>
      </c>
      <c r="C5670" s="126" t="s">
        <v>2898</v>
      </c>
      <c r="D5670" s="134" t="s">
        <v>33</v>
      </c>
      <c r="E5670" s="135">
        <v>25.41</v>
      </c>
      <c r="F5670" s="136">
        <v>0</v>
      </c>
      <c r="G5670" s="135">
        <v>30.03</v>
      </c>
      <c r="H5670" s="136">
        <v>0</v>
      </c>
    </row>
    <row r="5671" spans="1:8" x14ac:dyDescent="0.25">
      <c r="A5671" s="133" t="s">
        <v>8229</v>
      </c>
      <c r="B5671" s="134">
        <v>89626</v>
      </c>
      <c r="C5671" s="126" t="s">
        <v>2305</v>
      </c>
      <c r="D5671" s="134" t="s">
        <v>33</v>
      </c>
      <c r="E5671" s="135">
        <v>31.11</v>
      </c>
      <c r="F5671" s="136">
        <v>0</v>
      </c>
      <c r="G5671" s="135">
        <v>33.159999999999997</v>
      </c>
      <c r="H5671" s="136">
        <v>0</v>
      </c>
    </row>
    <row r="5672" spans="1:8" x14ac:dyDescent="0.25">
      <c r="A5672" s="133" t="s">
        <v>8229</v>
      </c>
      <c r="B5672" s="134">
        <v>104005</v>
      </c>
      <c r="C5672" s="126" t="s">
        <v>2897</v>
      </c>
      <c r="D5672" s="134" t="s">
        <v>33</v>
      </c>
      <c r="E5672" s="135">
        <v>37.119999999999997</v>
      </c>
      <c r="F5672" s="136">
        <v>0</v>
      </c>
      <c r="G5672" s="135">
        <v>42.4</v>
      </c>
      <c r="H5672" s="136">
        <v>0</v>
      </c>
    </row>
    <row r="5673" spans="1:8" x14ac:dyDescent="0.25">
      <c r="A5673" s="133" t="s">
        <v>8229</v>
      </c>
      <c r="B5673" s="134">
        <v>89439</v>
      </c>
      <c r="C5673" s="126" t="s">
        <v>14439</v>
      </c>
      <c r="D5673" s="134" t="s">
        <v>33</v>
      </c>
      <c r="E5673" s="135">
        <v>11.47</v>
      </c>
      <c r="F5673" s="136">
        <v>0</v>
      </c>
      <c r="G5673" s="135">
        <v>15.07</v>
      </c>
      <c r="H5673" s="136">
        <v>0</v>
      </c>
    </row>
    <row r="5674" spans="1:8" x14ac:dyDescent="0.25">
      <c r="A5674" s="133" t="s">
        <v>8229</v>
      </c>
      <c r="B5674" s="134">
        <v>89421</v>
      </c>
      <c r="C5674" s="126" t="s">
        <v>2197</v>
      </c>
      <c r="D5674" s="134" t="s">
        <v>33</v>
      </c>
      <c r="E5674" s="135">
        <v>11.85</v>
      </c>
      <c r="F5674" s="136">
        <v>0</v>
      </c>
      <c r="G5674" s="135">
        <v>13.27</v>
      </c>
      <c r="H5674" s="136">
        <v>0</v>
      </c>
    </row>
    <row r="5675" spans="1:8" x14ac:dyDescent="0.25">
      <c r="A5675" s="133" t="s">
        <v>8229</v>
      </c>
      <c r="B5675" s="134">
        <v>89375</v>
      </c>
      <c r="C5675" s="126" t="s">
        <v>2169</v>
      </c>
      <c r="D5675" s="134" t="s">
        <v>33</v>
      </c>
      <c r="E5675" s="135">
        <v>12.29</v>
      </c>
      <c r="F5675" s="136">
        <v>0</v>
      </c>
      <c r="G5675" s="135">
        <v>13.95</v>
      </c>
      <c r="H5675" s="136">
        <v>0</v>
      </c>
    </row>
    <row r="5676" spans="1:8" x14ac:dyDescent="0.25">
      <c r="A5676" s="133" t="s">
        <v>8229</v>
      </c>
      <c r="B5676" s="134">
        <v>89536</v>
      </c>
      <c r="C5676" s="126" t="s">
        <v>2251</v>
      </c>
      <c r="D5676" s="134" t="s">
        <v>33</v>
      </c>
      <c r="E5676" s="135">
        <v>12.23</v>
      </c>
      <c r="F5676" s="136">
        <v>0</v>
      </c>
      <c r="G5676" s="135">
        <v>12.69</v>
      </c>
      <c r="H5676" s="136">
        <v>0</v>
      </c>
    </row>
    <row r="5677" spans="1:8" x14ac:dyDescent="0.25">
      <c r="A5677" s="133" t="s">
        <v>8229</v>
      </c>
      <c r="B5677" s="134">
        <v>89428</v>
      </c>
      <c r="C5677" s="126" t="s">
        <v>2201</v>
      </c>
      <c r="D5677" s="134" t="s">
        <v>33</v>
      </c>
      <c r="E5677" s="135">
        <v>14.3</v>
      </c>
      <c r="F5677" s="136">
        <v>0</v>
      </c>
      <c r="G5677" s="135">
        <v>15.89</v>
      </c>
      <c r="H5677" s="136">
        <v>0</v>
      </c>
    </row>
    <row r="5678" spans="1:8" x14ac:dyDescent="0.25">
      <c r="A5678" s="133" t="s">
        <v>8229</v>
      </c>
      <c r="B5678" s="134">
        <v>89382</v>
      </c>
      <c r="C5678" s="126" t="s">
        <v>2174</v>
      </c>
      <c r="D5678" s="134" t="s">
        <v>33</v>
      </c>
      <c r="E5678" s="135">
        <v>14.81</v>
      </c>
      <c r="F5678" s="136">
        <v>0</v>
      </c>
      <c r="G5678" s="135">
        <v>16.68</v>
      </c>
      <c r="H5678" s="136">
        <v>0</v>
      </c>
    </row>
    <row r="5679" spans="1:8" x14ac:dyDescent="0.25">
      <c r="A5679" s="133" t="s">
        <v>8229</v>
      </c>
      <c r="B5679" s="134">
        <v>89552</v>
      </c>
      <c r="C5679" s="126" t="s">
        <v>2261</v>
      </c>
      <c r="D5679" s="134" t="s">
        <v>33</v>
      </c>
      <c r="E5679" s="135">
        <v>19.18</v>
      </c>
      <c r="F5679" s="136">
        <v>0</v>
      </c>
      <c r="G5679" s="135">
        <v>19.489999999999998</v>
      </c>
      <c r="H5679" s="136">
        <v>0</v>
      </c>
    </row>
    <row r="5680" spans="1:8" x14ac:dyDescent="0.25">
      <c r="A5680" s="133" t="s">
        <v>8229</v>
      </c>
      <c r="B5680" s="134">
        <v>89435</v>
      </c>
      <c r="C5680" s="126" t="s">
        <v>2204</v>
      </c>
      <c r="D5680" s="134" t="s">
        <v>33</v>
      </c>
      <c r="E5680" s="135">
        <v>21.58</v>
      </c>
      <c r="F5680" s="136">
        <v>0</v>
      </c>
      <c r="G5680" s="135">
        <v>23.2</v>
      </c>
      <c r="H5680" s="136">
        <v>0</v>
      </c>
    </row>
    <row r="5681" spans="1:8" x14ac:dyDescent="0.25">
      <c r="A5681" s="133" t="s">
        <v>8229</v>
      </c>
      <c r="B5681" s="134">
        <v>89390</v>
      </c>
      <c r="C5681" s="126" t="s">
        <v>2176</v>
      </c>
      <c r="D5681" s="134" t="s">
        <v>33</v>
      </c>
      <c r="E5681" s="135">
        <v>22.19</v>
      </c>
      <c r="F5681" s="136">
        <v>0</v>
      </c>
      <c r="G5681" s="135">
        <v>24.13</v>
      </c>
      <c r="H5681" s="136">
        <v>0</v>
      </c>
    </row>
    <row r="5682" spans="1:8" x14ac:dyDescent="0.25">
      <c r="A5682" s="133" t="s">
        <v>8229</v>
      </c>
      <c r="B5682" s="134">
        <v>89568</v>
      </c>
      <c r="C5682" s="126" t="s">
        <v>2273</v>
      </c>
      <c r="D5682" s="134" t="s">
        <v>33</v>
      </c>
      <c r="E5682" s="135">
        <v>33.840000000000003</v>
      </c>
      <c r="F5682" s="136">
        <v>0</v>
      </c>
      <c r="G5682" s="135">
        <v>33.61</v>
      </c>
      <c r="H5682" s="136">
        <v>0</v>
      </c>
    </row>
    <row r="5683" spans="1:8" x14ac:dyDescent="0.25">
      <c r="A5683" s="133" t="s">
        <v>8229</v>
      </c>
      <c r="B5683" s="134">
        <v>103990</v>
      </c>
      <c r="C5683" s="126" t="s">
        <v>2890</v>
      </c>
      <c r="D5683" s="134" t="s">
        <v>33</v>
      </c>
      <c r="E5683" s="135">
        <v>36.659999999999997</v>
      </c>
      <c r="F5683" s="136">
        <v>0</v>
      </c>
      <c r="G5683" s="135">
        <v>37.92</v>
      </c>
      <c r="H5683" s="136">
        <v>0</v>
      </c>
    </row>
    <row r="5684" spans="1:8" x14ac:dyDescent="0.25">
      <c r="A5684" s="133" t="s">
        <v>8229</v>
      </c>
      <c r="B5684" s="134">
        <v>89594</v>
      </c>
      <c r="C5684" s="126" t="s">
        <v>2289</v>
      </c>
      <c r="D5684" s="134" t="s">
        <v>33</v>
      </c>
      <c r="E5684" s="135">
        <v>37.54</v>
      </c>
      <c r="F5684" s="136">
        <v>0</v>
      </c>
      <c r="G5684" s="135">
        <v>37.369999999999997</v>
      </c>
      <c r="H5684" s="136">
        <v>0</v>
      </c>
    </row>
    <row r="5685" spans="1:8" x14ac:dyDescent="0.25">
      <c r="A5685" s="133" t="s">
        <v>8229</v>
      </c>
      <c r="B5685" s="134">
        <v>103997</v>
      </c>
      <c r="C5685" s="126" t="s">
        <v>2894</v>
      </c>
      <c r="D5685" s="134" t="s">
        <v>33</v>
      </c>
      <c r="E5685" s="135">
        <v>40.82</v>
      </c>
      <c r="F5685" s="136">
        <v>0</v>
      </c>
      <c r="G5685" s="135">
        <v>42.4</v>
      </c>
      <c r="H5685" s="136">
        <v>0</v>
      </c>
    </row>
    <row r="5686" spans="1:8" x14ac:dyDescent="0.25">
      <c r="A5686" s="133" t="s">
        <v>8229</v>
      </c>
      <c r="B5686" s="134">
        <v>89609</v>
      </c>
      <c r="C5686" s="126" t="s">
        <v>2294</v>
      </c>
      <c r="D5686" s="134" t="s">
        <v>33</v>
      </c>
      <c r="E5686" s="135">
        <v>88.03</v>
      </c>
      <c r="F5686" s="136">
        <v>0</v>
      </c>
      <c r="G5686" s="135">
        <v>85.36</v>
      </c>
      <c r="H5686" s="136">
        <v>0</v>
      </c>
    </row>
    <row r="5687" spans="1:8" x14ac:dyDescent="0.25">
      <c r="A5687" s="133" t="s">
        <v>8229</v>
      </c>
      <c r="B5687" s="134">
        <v>89612</v>
      </c>
      <c r="C5687" s="126" t="s">
        <v>2296</v>
      </c>
      <c r="D5687" s="134" t="s">
        <v>33</v>
      </c>
      <c r="E5687" s="135">
        <v>173.18</v>
      </c>
      <c r="F5687" s="136">
        <v>0</v>
      </c>
      <c r="G5687" s="135">
        <v>166.16</v>
      </c>
      <c r="H5687" s="136">
        <v>0</v>
      </c>
    </row>
    <row r="5688" spans="1:8" x14ac:dyDescent="0.25">
      <c r="A5688" s="133" t="s">
        <v>8229</v>
      </c>
      <c r="B5688" s="134">
        <v>89615</v>
      </c>
      <c r="C5688" s="126" t="s">
        <v>2298</v>
      </c>
      <c r="D5688" s="134" t="s">
        <v>33</v>
      </c>
      <c r="E5688" s="135">
        <v>204.62</v>
      </c>
      <c r="F5688" s="136">
        <v>0</v>
      </c>
      <c r="G5688" s="135">
        <v>196.03</v>
      </c>
      <c r="H5688" s="136">
        <v>0</v>
      </c>
    </row>
    <row r="5689" spans="1:8" x14ac:dyDescent="0.25">
      <c r="A5689" s="133" t="s">
        <v>8230</v>
      </c>
      <c r="B5689" s="134">
        <v>89747</v>
      </c>
      <c r="C5689" s="126" t="s">
        <v>14440</v>
      </c>
      <c r="D5689" s="134" t="s">
        <v>33</v>
      </c>
      <c r="E5689" s="135">
        <v>35.78</v>
      </c>
      <c r="F5689" s="136">
        <v>0</v>
      </c>
      <c r="G5689" s="135">
        <v>33.14</v>
      </c>
      <c r="H5689" s="136">
        <v>0</v>
      </c>
    </row>
    <row r="5690" spans="1:8" x14ac:dyDescent="0.25">
      <c r="A5690" s="133" t="s">
        <v>8230</v>
      </c>
      <c r="B5690" s="134">
        <v>89656</v>
      </c>
      <c r="C5690" s="126" t="s">
        <v>14441</v>
      </c>
      <c r="D5690" s="134" t="s">
        <v>33</v>
      </c>
      <c r="E5690" s="135">
        <v>27</v>
      </c>
      <c r="F5690" s="136">
        <v>0</v>
      </c>
      <c r="G5690" s="135">
        <v>25.39</v>
      </c>
      <c r="H5690" s="136">
        <v>0</v>
      </c>
    </row>
    <row r="5691" spans="1:8" x14ac:dyDescent="0.25">
      <c r="A5691" s="133" t="s">
        <v>8230</v>
      </c>
      <c r="B5691" s="134">
        <v>89663</v>
      </c>
      <c r="C5691" s="126" t="s">
        <v>14442</v>
      </c>
      <c r="D5691" s="134" t="s">
        <v>33</v>
      </c>
      <c r="E5691" s="135">
        <v>36.24</v>
      </c>
      <c r="F5691" s="136">
        <v>0</v>
      </c>
      <c r="G5691" s="135">
        <v>33.86</v>
      </c>
      <c r="H5691" s="136">
        <v>0</v>
      </c>
    </row>
    <row r="5692" spans="1:8" x14ac:dyDescent="0.25">
      <c r="A5692" s="133" t="s">
        <v>8230</v>
      </c>
      <c r="B5692" s="134">
        <v>89759</v>
      </c>
      <c r="C5692" s="126" t="s">
        <v>2362</v>
      </c>
      <c r="D5692" s="134" t="s">
        <v>33</v>
      </c>
      <c r="E5692" s="135">
        <v>13</v>
      </c>
      <c r="F5692" s="136">
        <v>0</v>
      </c>
      <c r="G5692" s="135">
        <v>13.82</v>
      </c>
      <c r="H5692" s="136">
        <v>0</v>
      </c>
    </row>
    <row r="5693" spans="1:8" x14ac:dyDescent="0.25">
      <c r="A5693" s="133" t="s">
        <v>8230</v>
      </c>
      <c r="B5693" s="134">
        <v>89832</v>
      </c>
      <c r="C5693" s="126" t="s">
        <v>2406</v>
      </c>
      <c r="D5693" s="134" t="s">
        <v>33</v>
      </c>
      <c r="E5693" s="135">
        <v>50.14</v>
      </c>
      <c r="F5693" s="136">
        <v>0</v>
      </c>
      <c r="G5693" s="135">
        <v>46.17</v>
      </c>
      <c r="H5693" s="136">
        <v>0</v>
      </c>
    </row>
    <row r="5694" spans="1:8" x14ac:dyDescent="0.25">
      <c r="A5694" s="133" t="s">
        <v>8230</v>
      </c>
      <c r="B5694" s="134">
        <v>89666</v>
      </c>
      <c r="C5694" s="126" t="s">
        <v>14443</v>
      </c>
      <c r="D5694" s="134" t="s">
        <v>33</v>
      </c>
      <c r="E5694" s="135">
        <v>7.95</v>
      </c>
      <c r="F5694" s="136">
        <v>0</v>
      </c>
      <c r="G5694" s="135">
        <v>9.33</v>
      </c>
      <c r="H5694" s="136">
        <v>0</v>
      </c>
    </row>
    <row r="5695" spans="1:8" x14ac:dyDescent="0.25">
      <c r="A5695" s="133" t="s">
        <v>8230</v>
      </c>
      <c r="B5695" s="134">
        <v>89678</v>
      </c>
      <c r="C5695" s="126" t="s">
        <v>14444</v>
      </c>
      <c r="D5695" s="134" t="s">
        <v>33</v>
      </c>
      <c r="E5695" s="135">
        <v>13.51</v>
      </c>
      <c r="F5695" s="136">
        <v>0</v>
      </c>
      <c r="G5695" s="135">
        <v>14.6</v>
      </c>
      <c r="H5695" s="136">
        <v>0</v>
      </c>
    </row>
    <row r="5696" spans="1:8" x14ac:dyDescent="0.25">
      <c r="A5696" s="133" t="s">
        <v>8230</v>
      </c>
      <c r="B5696" s="134">
        <v>89764</v>
      </c>
      <c r="C5696" s="126" t="s">
        <v>2366</v>
      </c>
      <c r="D5696" s="134" t="s">
        <v>33</v>
      </c>
      <c r="E5696" s="135">
        <v>44.81</v>
      </c>
      <c r="F5696" s="136">
        <v>0</v>
      </c>
      <c r="G5696" s="135">
        <v>41.54</v>
      </c>
      <c r="H5696" s="136">
        <v>0</v>
      </c>
    </row>
    <row r="5697" spans="1:8" x14ac:dyDescent="0.25">
      <c r="A5697" s="133" t="s">
        <v>8230</v>
      </c>
      <c r="B5697" s="134">
        <v>89689</v>
      </c>
      <c r="C5697" s="126" t="s">
        <v>14445</v>
      </c>
      <c r="D5697" s="134" t="s">
        <v>33</v>
      </c>
      <c r="E5697" s="135">
        <v>45.39</v>
      </c>
      <c r="F5697" s="136">
        <v>0</v>
      </c>
      <c r="G5697" s="135">
        <v>42.46</v>
      </c>
      <c r="H5697" s="136">
        <v>0</v>
      </c>
    </row>
    <row r="5698" spans="1:8" x14ac:dyDescent="0.25">
      <c r="A5698" s="133" t="s">
        <v>8230</v>
      </c>
      <c r="B5698" s="134">
        <v>89655</v>
      </c>
      <c r="C5698" s="126" t="s">
        <v>14446</v>
      </c>
      <c r="D5698" s="134" t="s">
        <v>33</v>
      </c>
      <c r="E5698" s="135">
        <v>29.07</v>
      </c>
      <c r="F5698" s="136">
        <v>0</v>
      </c>
      <c r="G5698" s="135">
        <v>27.15</v>
      </c>
      <c r="H5698" s="136">
        <v>0</v>
      </c>
    </row>
    <row r="5699" spans="1:8" x14ac:dyDescent="0.25">
      <c r="A5699" s="133" t="s">
        <v>8230</v>
      </c>
      <c r="B5699" s="134">
        <v>89662</v>
      </c>
      <c r="C5699" s="126" t="s">
        <v>14447</v>
      </c>
      <c r="D5699" s="134" t="s">
        <v>33</v>
      </c>
      <c r="E5699" s="135">
        <v>37.799999999999997</v>
      </c>
      <c r="F5699" s="136">
        <v>0</v>
      </c>
      <c r="G5699" s="135">
        <v>34.92</v>
      </c>
      <c r="H5699" s="136">
        <v>0</v>
      </c>
    </row>
    <row r="5700" spans="1:8" x14ac:dyDescent="0.25">
      <c r="A5700" s="133" t="s">
        <v>8230</v>
      </c>
      <c r="B5700" s="134">
        <v>89758</v>
      </c>
      <c r="C5700" s="126" t="s">
        <v>14448</v>
      </c>
      <c r="D5700" s="134" t="s">
        <v>33</v>
      </c>
      <c r="E5700" s="135">
        <v>44.7</v>
      </c>
      <c r="F5700" s="136">
        <v>0</v>
      </c>
      <c r="G5700" s="135">
        <v>41.08</v>
      </c>
      <c r="H5700" s="136">
        <v>0</v>
      </c>
    </row>
    <row r="5701" spans="1:8" x14ac:dyDescent="0.25">
      <c r="A5701" s="133" t="s">
        <v>8230</v>
      </c>
      <c r="B5701" s="134">
        <v>89676</v>
      </c>
      <c r="C5701" s="126" t="s">
        <v>14449</v>
      </c>
      <c r="D5701" s="134" t="s">
        <v>33</v>
      </c>
      <c r="E5701" s="135">
        <v>44.7</v>
      </c>
      <c r="F5701" s="136">
        <v>0</v>
      </c>
      <c r="G5701" s="135">
        <v>41.48</v>
      </c>
      <c r="H5701" s="136">
        <v>0</v>
      </c>
    </row>
    <row r="5702" spans="1:8" x14ac:dyDescent="0.25">
      <c r="A5702" s="133" t="s">
        <v>8230</v>
      </c>
      <c r="B5702" s="134">
        <v>89818</v>
      </c>
      <c r="C5702" s="126" t="s">
        <v>14450</v>
      </c>
      <c r="D5702" s="134" t="s">
        <v>33</v>
      </c>
      <c r="E5702" s="135">
        <v>65.849999999999994</v>
      </c>
      <c r="F5702" s="136">
        <v>0</v>
      </c>
      <c r="G5702" s="135">
        <v>58.02</v>
      </c>
      <c r="H5702" s="136">
        <v>0</v>
      </c>
    </row>
    <row r="5703" spans="1:8" x14ac:dyDescent="0.25">
      <c r="A5703" s="133" t="s">
        <v>8230</v>
      </c>
      <c r="B5703" s="134">
        <v>89763</v>
      </c>
      <c r="C5703" s="126" t="s">
        <v>14451</v>
      </c>
      <c r="D5703" s="134" t="s">
        <v>33</v>
      </c>
      <c r="E5703" s="135">
        <v>68.25</v>
      </c>
      <c r="F5703" s="136">
        <v>0</v>
      </c>
      <c r="G5703" s="135">
        <v>61.78</v>
      </c>
      <c r="H5703" s="136">
        <v>0</v>
      </c>
    </row>
    <row r="5704" spans="1:8" x14ac:dyDescent="0.25">
      <c r="A5704" s="133" t="s">
        <v>8230</v>
      </c>
      <c r="B5704" s="134">
        <v>89686</v>
      </c>
      <c r="C5704" s="126" t="s">
        <v>14452</v>
      </c>
      <c r="D5704" s="134" t="s">
        <v>33</v>
      </c>
      <c r="E5704" s="135">
        <v>68.87</v>
      </c>
      <c r="F5704" s="136">
        <v>0</v>
      </c>
      <c r="G5704" s="135">
        <v>62.73</v>
      </c>
      <c r="H5704" s="136">
        <v>0</v>
      </c>
    </row>
    <row r="5705" spans="1:8" x14ac:dyDescent="0.25">
      <c r="A5705" s="133" t="s">
        <v>8230</v>
      </c>
      <c r="B5705" s="134">
        <v>104029</v>
      </c>
      <c r="C5705" s="126" t="s">
        <v>6361</v>
      </c>
      <c r="D5705" s="134" t="s">
        <v>33</v>
      </c>
      <c r="E5705" s="135">
        <v>82.32</v>
      </c>
      <c r="F5705" s="136">
        <v>0</v>
      </c>
      <c r="G5705" s="135">
        <v>74.2</v>
      </c>
      <c r="H5705" s="136">
        <v>0</v>
      </c>
    </row>
    <row r="5706" spans="1:8" x14ac:dyDescent="0.25">
      <c r="A5706" s="133" t="s">
        <v>8230</v>
      </c>
      <c r="B5706" s="134">
        <v>89831</v>
      </c>
      <c r="C5706" s="126" t="s">
        <v>14453</v>
      </c>
      <c r="D5706" s="134" t="s">
        <v>33</v>
      </c>
      <c r="E5706" s="135">
        <v>79.7</v>
      </c>
      <c r="F5706" s="136">
        <v>0</v>
      </c>
      <c r="G5706" s="135">
        <v>70.11</v>
      </c>
      <c r="H5706" s="136">
        <v>0</v>
      </c>
    </row>
    <row r="5707" spans="1:8" x14ac:dyDescent="0.25">
      <c r="A5707" s="133" t="s">
        <v>8230</v>
      </c>
      <c r="B5707" s="134">
        <v>89668</v>
      </c>
      <c r="C5707" s="126" t="s">
        <v>6191</v>
      </c>
      <c r="D5707" s="134" t="s">
        <v>33</v>
      </c>
      <c r="E5707" s="135">
        <v>35.369999999999997</v>
      </c>
      <c r="F5707" s="136">
        <v>0</v>
      </c>
      <c r="G5707" s="135">
        <v>33.03</v>
      </c>
      <c r="H5707" s="136">
        <v>0</v>
      </c>
    </row>
    <row r="5708" spans="1:8" x14ac:dyDescent="0.25">
      <c r="A5708" s="133" t="s">
        <v>8230</v>
      </c>
      <c r="B5708" s="134">
        <v>89639</v>
      </c>
      <c r="C5708" s="126" t="s">
        <v>2314</v>
      </c>
      <c r="D5708" s="134" t="s">
        <v>33</v>
      </c>
      <c r="E5708" s="135">
        <v>13.61</v>
      </c>
      <c r="F5708" s="136">
        <v>0</v>
      </c>
      <c r="G5708" s="135">
        <v>15.1</v>
      </c>
      <c r="H5708" s="136">
        <v>0</v>
      </c>
    </row>
    <row r="5709" spans="1:8" x14ac:dyDescent="0.25">
      <c r="A5709" s="133" t="s">
        <v>8230</v>
      </c>
      <c r="B5709" s="134">
        <v>89721</v>
      </c>
      <c r="C5709" s="126" t="s">
        <v>2342</v>
      </c>
      <c r="D5709" s="134" t="s">
        <v>33</v>
      </c>
      <c r="E5709" s="135">
        <v>18.010000000000002</v>
      </c>
      <c r="F5709" s="136">
        <v>0</v>
      </c>
      <c r="G5709" s="135">
        <v>19.260000000000002</v>
      </c>
      <c r="H5709" s="136">
        <v>0</v>
      </c>
    </row>
    <row r="5710" spans="1:8" x14ac:dyDescent="0.25">
      <c r="A5710" s="133" t="s">
        <v>8230</v>
      </c>
      <c r="B5710" s="134">
        <v>89643</v>
      </c>
      <c r="C5710" s="126" t="s">
        <v>2317</v>
      </c>
      <c r="D5710" s="134" t="s">
        <v>33</v>
      </c>
      <c r="E5710" s="135">
        <v>18.7</v>
      </c>
      <c r="F5710" s="136">
        <v>0</v>
      </c>
      <c r="G5710" s="135">
        <v>20.329999999999998</v>
      </c>
      <c r="H5710" s="136">
        <v>0</v>
      </c>
    </row>
    <row r="5711" spans="1:8" x14ac:dyDescent="0.25">
      <c r="A5711" s="133" t="s">
        <v>8230</v>
      </c>
      <c r="B5711" s="134">
        <v>89727</v>
      </c>
      <c r="C5711" s="126" t="s">
        <v>14454</v>
      </c>
      <c r="D5711" s="134" t="s">
        <v>33</v>
      </c>
      <c r="E5711" s="135">
        <v>28.08</v>
      </c>
      <c r="F5711" s="136">
        <v>0</v>
      </c>
      <c r="G5711" s="135">
        <v>28.55</v>
      </c>
      <c r="H5711" s="136">
        <v>0</v>
      </c>
    </row>
    <row r="5712" spans="1:8" x14ac:dyDescent="0.25">
      <c r="A5712" s="133" t="s">
        <v>8230</v>
      </c>
      <c r="B5712" s="134">
        <v>89648</v>
      </c>
      <c r="C5712" s="126" t="s">
        <v>14455</v>
      </c>
      <c r="D5712" s="134" t="s">
        <v>33</v>
      </c>
      <c r="E5712" s="135">
        <v>28.88</v>
      </c>
      <c r="F5712" s="136">
        <v>0</v>
      </c>
      <c r="G5712" s="135">
        <v>29.81</v>
      </c>
      <c r="H5712" s="136">
        <v>0</v>
      </c>
    </row>
    <row r="5713" spans="1:8" x14ac:dyDescent="0.25">
      <c r="A5713" s="133" t="s">
        <v>8230</v>
      </c>
      <c r="B5713" s="134">
        <v>89749</v>
      </c>
      <c r="C5713" s="126" t="s">
        <v>14456</v>
      </c>
      <c r="D5713" s="134" t="s">
        <v>33</v>
      </c>
      <c r="E5713" s="135">
        <v>19.600000000000001</v>
      </c>
      <c r="F5713" s="136">
        <v>0</v>
      </c>
      <c r="G5713" s="135">
        <v>19.260000000000002</v>
      </c>
      <c r="H5713" s="136">
        <v>0</v>
      </c>
    </row>
    <row r="5714" spans="1:8" x14ac:dyDescent="0.25">
      <c r="A5714" s="133" t="s">
        <v>8230</v>
      </c>
      <c r="B5714" s="134">
        <v>89657</v>
      </c>
      <c r="C5714" s="126" t="s">
        <v>14457</v>
      </c>
      <c r="D5714" s="134" t="s">
        <v>33</v>
      </c>
      <c r="E5714" s="135">
        <v>16.29</v>
      </c>
      <c r="F5714" s="136">
        <v>0</v>
      </c>
      <c r="G5714" s="135">
        <v>16.2</v>
      </c>
      <c r="H5714" s="136">
        <v>0</v>
      </c>
    </row>
    <row r="5715" spans="1:8" x14ac:dyDescent="0.25">
      <c r="A5715" s="133" t="s">
        <v>8230</v>
      </c>
      <c r="B5715" s="134">
        <v>89664</v>
      </c>
      <c r="C5715" s="126" t="s">
        <v>14458</v>
      </c>
      <c r="D5715" s="134" t="s">
        <v>33</v>
      </c>
      <c r="E5715" s="135">
        <v>20.059999999999999</v>
      </c>
      <c r="F5715" s="136">
        <v>0</v>
      </c>
      <c r="G5715" s="135">
        <v>19.98</v>
      </c>
      <c r="H5715" s="136">
        <v>0</v>
      </c>
    </row>
    <row r="5716" spans="1:8" x14ac:dyDescent="0.25">
      <c r="A5716" s="133" t="s">
        <v>8230</v>
      </c>
      <c r="B5716" s="134">
        <v>89638</v>
      </c>
      <c r="C5716" s="126" t="s">
        <v>2313</v>
      </c>
      <c r="D5716" s="134" t="s">
        <v>33</v>
      </c>
      <c r="E5716" s="135">
        <v>12.8</v>
      </c>
      <c r="F5716" s="136">
        <v>0</v>
      </c>
      <c r="G5716" s="135">
        <v>14.41</v>
      </c>
      <c r="H5716" s="136">
        <v>0</v>
      </c>
    </row>
    <row r="5717" spans="1:8" x14ac:dyDescent="0.25">
      <c r="A5717" s="133" t="s">
        <v>8230</v>
      </c>
      <c r="B5717" s="134">
        <v>89720</v>
      </c>
      <c r="C5717" s="126" t="s">
        <v>14459</v>
      </c>
      <c r="D5717" s="134" t="s">
        <v>33</v>
      </c>
      <c r="E5717" s="135">
        <v>16.399999999999999</v>
      </c>
      <c r="F5717" s="136">
        <v>0</v>
      </c>
      <c r="G5717" s="135">
        <v>17.88</v>
      </c>
      <c r="H5717" s="136">
        <v>0</v>
      </c>
    </row>
    <row r="5718" spans="1:8" x14ac:dyDescent="0.25">
      <c r="A5718" s="133" t="s">
        <v>8230</v>
      </c>
      <c r="B5718" s="134">
        <v>89642</v>
      </c>
      <c r="C5718" s="126" t="s">
        <v>2316</v>
      </c>
      <c r="D5718" s="134" t="s">
        <v>33</v>
      </c>
      <c r="E5718" s="135">
        <v>17.09</v>
      </c>
      <c r="F5718" s="136">
        <v>0</v>
      </c>
      <c r="G5718" s="135">
        <v>18.95</v>
      </c>
      <c r="H5718" s="136">
        <v>0</v>
      </c>
    </row>
    <row r="5719" spans="1:8" x14ac:dyDescent="0.25">
      <c r="A5719" s="133" t="s">
        <v>8230</v>
      </c>
      <c r="B5719" s="134">
        <v>89725</v>
      </c>
      <c r="C5719" s="126" t="s">
        <v>14460</v>
      </c>
      <c r="D5719" s="134" t="s">
        <v>33</v>
      </c>
      <c r="E5719" s="135">
        <v>21.79</v>
      </c>
      <c r="F5719" s="136">
        <v>0</v>
      </c>
      <c r="G5719" s="135">
        <v>23.16</v>
      </c>
      <c r="H5719" s="136">
        <v>0</v>
      </c>
    </row>
    <row r="5720" spans="1:8" x14ac:dyDescent="0.25">
      <c r="A5720" s="133" t="s">
        <v>8230</v>
      </c>
      <c r="B5720" s="134">
        <v>89647</v>
      </c>
      <c r="C5720" s="126" t="s">
        <v>14461</v>
      </c>
      <c r="D5720" s="134" t="s">
        <v>33</v>
      </c>
      <c r="E5720" s="135">
        <v>22.59</v>
      </c>
      <c r="F5720" s="136">
        <v>0</v>
      </c>
      <c r="G5720" s="135">
        <v>24.42</v>
      </c>
      <c r="H5720" s="136">
        <v>0</v>
      </c>
    </row>
    <row r="5721" spans="1:8" x14ac:dyDescent="0.25">
      <c r="A5721" s="133" t="s">
        <v>8230</v>
      </c>
      <c r="B5721" s="134">
        <v>89780</v>
      </c>
      <c r="C5721" s="126" t="s">
        <v>2375</v>
      </c>
      <c r="D5721" s="134" t="s">
        <v>33</v>
      </c>
      <c r="E5721" s="135">
        <v>28.48</v>
      </c>
      <c r="F5721" s="136">
        <v>0</v>
      </c>
      <c r="G5721" s="135">
        <v>27.05</v>
      </c>
      <c r="H5721" s="136">
        <v>0</v>
      </c>
    </row>
    <row r="5722" spans="1:8" x14ac:dyDescent="0.25">
      <c r="A5722" s="133" t="s">
        <v>8230</v>
      </c>
      <c r="B5722" s="134">
        <v>89734</v>
      </c>
      <c r="C5722" s="126" t="s">
        <v>14462</v>
      </c>
      <c r="D5722" s="134" t="s">
        <v>33</v>
      </c>
      <c r="E5722" s="135">
        <v>32.22</v>
      </c>
      <c r="F5722" s="136">
        <v>0</v>
      </c>
      <c r="G5722" s="135">
        <v>32.880000000000003</v>
      </c>
      <c r="H5722" s="136">
        <v>0</v>
      </c>
    </row>
    <row r="5723" spans="1:8" x14ac:dyDescent="0.25">
      <c r="A5723" s="133" t="s">
        <v>8230</v>
      </c>
      <c r="B5723" s="134">
        <v>89650</v>
      </c>
      <c r="C5723" s="126" t="s">
        <v>14463</v>
      </c>
      <c r="D5723" s="134" t="s">
        <v>33</v>
      </c>
      <c r="E5723" s="135">
        <v>33.17</v>
      </c>
      <c r="F5723" s="136">
        <v>0</v>
      </c>
      <c r="G5723" s="135">
        <v>34.36</v>
      </c>
      <c r="H5723" s="136">
        <v>0</v>
      </c>
    </row>
    <row r="5724" spans="1:8" x14ac:dyDescent="0.25">
      <c r="A5724" s="133" t="s">
        <v>8230</v>
      </c>
      <c r="B5724" s="134">
        <v>89787</v>
      </c>
      <c r="C5724" s="126" t="s">
        <v>14464</v>
      </c>
      <c r="D5724" s="134" t="s">
        <v>33</v>
      </c>
      <c r="E5724" s="135">
        <v>43.19</v>
      </c>
      <c r="F5724" s="136">
        <v>0</v>
      </c>
      <c r="G5724" s="135">
        <v>40.119999999999997</v>
      </c>
      <c r="H5724" s="136">
        <v>0</v>
      </c>
    </row>
    <row r="5725" spans="1:8" x14ac:dyDescent="0.25">
      <c r="A5725" s="133" t="s">
        <v>8230</v>
      </c>
      <c r="B5725" s="134">
        <v>104024</v>
      </c>
      <c r="C5725" s="126" t="s">
        <v>6357</v>
      </c>
      <c r="D5725" s="134" t="s">
        <v>33</v>
      </c>
      <c r="E5725" s="135">
        <v>47.37</v>
      </c>
      <c r="F5725" s="136">
        <v>0</v>
      </c>
      <c r="G5725" s="135">
        <v>46.64</v>
      </c>
      <c r="H5725" s="136">
        <v>0</v>
      </c>
    </row>
    <row r="5726" spans="1:8" x14ac:dyDescent="0.25">
      <c r="A5726" s="133" t="s">
        <v>8230</v>
      </c>
      <c r="B5726" s="134">
        <v>89789</v>
      </c>
      <c r="C5726" s="126" t="s">
        <v>14465</v>
      </c>
      <c r="D5726" s="134" t="s">
        <v>33</v>
      </c>
      <c r="E5726" s="135">
        <v>81.77</v>
      </c>
      <c r="F5726" s="136">
        <v>0</v>
      </c>
      <c r="G5726" s="135">
        <v>73.959999999999994</v>
      </c>
      <c r="H5726" s="136">
        <v>0</v>
      </c>
    </row>
    <row r="5727" spans="1:8" x14ac:dyDescent="0.25">
      <c r="A5727" s="133" t="s">
        <v>8230</v>
      </c>
      <c r="B5727" s="134">
        <v>89791</v>
      </c>
      <c r="C5727" s="126" t="s">
        <v>14466</v>
      </c>
      <c r="D5727" s="134" t="s">
        <v>33</v>
      </c>
      <c r="E5727" s="135">
        <v>188.58</v>
      </c>
      <c r="F5727" s="136">
        <v>0</v>
      </c>
      <c r="G5727" s="135">
        <v>166.84</v>
      </c>
      <c r="H5727" s="136">
        <v>0</v>
      </c>
    </row>
    <row r="5728" spans="1:8" x14ac:dyDescent="0.25">
      <c r="A5728" s="133" t="s">
        <v>8230</v>
      </c>
      <c r="B5728" s="134">
        <v>89793</v>
      </c>
      <c r="C5728" s="126" t="s">
        <v>14467</v>
      </c>
      <c r="D5728" s="134" t="s">
        <v>33</v>
      </c>
      <c r="E5728" s="135">
        <v>272.87</v>
      </c>
      <c r="F5728" s="136">
        <v>0</v>
      </c>
      <c r="G5728" s="135">
        <v>239.84</v>
      </c>
      <c r="H5728" s="136">
        <v>0</v>
      </c>
    </row>
    <row r="5729" spans="1:8" x14ac:dyDescent="0.25">
      <c r="A5729" s="133" t="s">
        <v>8230</v>
      </c>
      <c r="B5729" s="134">
        <v>89637</v>
      </c>
      <c r="C5729" s="126" t="s">
        <v>2312</v>
      </c>
      <c r="D5729" s="134" t="s">
        <v>33</v>
      </c>
      <c r="E5729" s="135">
        <v>11.65</v>
      </c>
      <c r="F5729" s="136">
        <v>0</v>
      </c>
      <c r="G5729" s="135">
        <v>13.42</v>
      </c>
      <c r="H5729" s="136">
        <v>0</v>
      </c>
    </row>
    <row r="5730" spans="1:8" x14ac:dyDescent="0.25">
      <c r="A5730" s="133" t="s">
        <v>8230</v>
      </c>
      <c r="B5730" s="134">
        <v>89719</v>
      </c>
      <c r="C5730" s="126" t="s">
        <v>14468</v>
      </c>
      <c r="D5730" s="134" t="s">
        <v>33</v>
      </c>
      <c r="E5730" s="135">
        <v>14.38</v>
      </c>
      <c r="F5730" s="136">
        <v>0</v>
      </c>
      <c r="G5730" s="135">
        <v>16.149999999999999</v>
      </c>
      <c r="H5730" s="136">
        <v>0</v>
      </c>
    </row>
    <row r="5731" spans="1:8" x14ac:dyDescent="0.25">
      <c r="A5731" s="133" t="s">
        <v>8230</v>
      </c>
      <c r="B5731" s="134">
        <v>89641</v>
      </c>
      <c r="C5731" s="126" t="s">
        <v>2315</v>
      </c>
      <c r="D5731" s="134" t="s">
        <v>33</v>
      </c>
      <c r="E5731" s="135">
        <v>15.07</v>
      </c>
      <c r="F5731" s="136">
        <v>0</v>
      </c>
      <c r="G5731" s="135">
        <v>17.22</v>
      </c>
      <c r="H5731" s="136">
        <v>0</v>
      </c>
    </row>
    <row r="5732" spans="1:8" x14ac:dyDescent="0.25">
      <c r="A5732" s="133" t="s">
        <v>8230</v>
      </c>
      <c r="B5732" s="134">
        <v>89723</v>
      </c>
      <c r="C5732" s="126" t="s">
        <v>14469</v>
      </c>
      <c r="D5732" s="134" t="s">
        <v>33</v>
      </c>
      <c r="E5732" s="135">
        <v>22.62</v>
      </c>
      <c r="F5732" s="136">
        <v>0</v>
      </c>
      <c r="G5732" s="135">
        <v>23.88</v>
      </c>
      <c r="H5732" s="136">
        <v>0</v>
      </c>
    </row>
    <row r="5733" spans="1:8" x14ac:dyDescent="0.25">
      <c r="A5733" s="133" t="s">
        <v>8230</v>
      </c>
      <c r="B5733" s="134">
        <v>89646</v>
      </c>
      <c r="C5733" s="126" t="s">
        <v>2318</v>
      </c>
      <c r="D5733" s="134" t="s">
        <v>33</v>
      </c>
      <c r="E5733" s="135">
        <v>23.42</v>
      </c>
      <c r="F5733" s="136">
        <v>0</v>
      </c>
      <c r="G5733" s="135">
        <v>25.14</v>
      </c>
      <c r="H5733" s="136">
        <v>0</v>
      </c>
    </row>
    <row r="5734" spans="1:8" x14ac:dyDescent="0.25">
      <c r="A5734" s="133" t="s">
        <v>8230</v>
      </c>
      <c r="B5734" s="134">
        <v>89777</v>
      </c>
      <c r="C5734" s="126" t="s">
        <v>14470</v>
      </c>
      <c r="D5734" s="134" t="s">
        <v>33</v>
      </c>
      <c r="E5734" s="135">
        <v>30.54</v>
      </c>
      <c r="F5734" s="136">
        <v>0</v>
      </c>
      <c r="G5734" s="135">
        <v>28.82</v>
      </c>
      <c r="H5734" s="136">
        <v>0</v>
      </c>
    </row>
    <row r="5735" spans="1:8" x14ac:dyDescent="0.25">
      <c r="A5735" s="133" t="s">
        <v>8230</v>
      </c>
      <c r="B5735" s="134">
        <v>89729</v>
      </c>
      <c r="C5735" s="126" t="s">
        <v>14471</v>
      </c>
      <c r="D5735" s="134" t="s">
        <v>33</v>
      </c>
      <c r="E5735" s="135">
        <v>34.28</v>
      </c>
      <c r="F5735" s="136">
        <v>0</v>
      </c>
      <c r="G5735" s="135">
        <v>34.65</v>
      </c>
      <c r="H5735" s="136">
        <v>0</v>
      </c>
    </row>
    <row r="5736" spans="1:8" x14ac:dyDescent="0.25">
      <c r="A5736" s="133" t="s">
        <v>8230</v>
      </c>
      <c r="B5736" s="134">
        <v>89649</v>
      </c>
      <c r="C5736" s="126" t="s">
        <v>14472</v>
      </c>
      <c r="D5736" s="134" t="s">
        <v>33</v>
      </c>
      <c r="E5736" s="135">
        <v>35.229999999999997</v>
      </c>
      <c r="F5736" s="136">
        <v>0</v>
      </c>
      <c r="G5736" s="135">
        <v>36.130000000000003</v>
      </c>
      <c r="H5736" s="136">
        <v>0</v>
      </c>
    </row>
    <row r="5737" spans="1:8" x14ac:dyDescent="0.25">
      <c r="A5737" s="133" t="s">
        <v>8230</v>
      </c>
      <c r="B5737" s="134">
        <v>89781</v>
      </c>
      <c r="C5737" s="126" t="s">
        <v>14473</v>
      </c>
      <c r="D5737" s="134" t="s">
        <v>33</v>
      </c>
      <c r="E5737" s="135">
        <v>43.7</v>
      </c>
      <c r="F5737" s="136">
        <v>0</v>
      </c>
      <c r="G5737" s="135">
        <v>40.549999999999997</v>
      </c>
      <c r="H5737" s="136">
        <v>0</v>
      </c>
    </row>
    <row r="5738" spans="1:8" x14ac:dyDescent="0.25">
      <c r="A5738" s="133" t="s">
        <v>8230</v>
      </c>
      <c r="B5738" s="134">
        <v>104023</v>
      </c>
      <c r="C5738" s="126" t="s">
        <v>6356</v>
      </c>
      <c r="D5738" s="134" t="s">
        <v>33</v>
      </c>
      <c r="E5738" s="135">
        <v>47.88</v>
      </c>
      <c r="F5738" s="136">
        <v>0</v>
      </c>
      <c r="G5738" s="135">
        <v>47.07</v>
      </c>
      <c r="H5738" s="136">
        <v>0</v>
      </c>
    </row>
    <row r="5739" spans="1:8" x14ac:dyDescent="0.25">
      <c r="A5739" s="133" t="s">
        <v>8230</v>
      </c>
      <c r="B5739" s="134">
        <v>89788</v>
      </c>
      <c r="C5739" s="126" t="s">
        <v>14474</v>
      </c>
      <c r="D5739" s="134" t="s">
        <v>33</v>
      </c>
      <c r="E5739" s="135">
        <v>96.82</v>
      </c>
      <c r="F5739" s="136">
        <v>0</v>
      </c>
      <c r="G5739" s="135">
        <v>86.87</v>
      </c>
      <c r="H5739" s="136">
        <v>0</v>
      </c>
    </row>
    <row r="5740" spans="1:8" x14ac:dyDescent="0.25">
      <c r="A5740" s="133" t="s">
        <v>8230</v>
      </c>
      <c r="B5740" s="134">
        <v>89790</v>
      </c>
      <c r="C5740" s="126" t="s">
        <v>14475</v>
      </c>
      <c r="D5740" s="134" t="s">
        <v>33</v>
      </c>
      <c r="E5740" s="135">
        <v>195.39</v>
      </c>
      <c r="F5740" s="136">
        <v>0</v>
      </c>
      <c r="G5740" s="135">
        <v>172.68</v>
      </c>
      <c r="H5740" s="136">
        <v>0</v>
      </c>
    </row>
    <row r="5741" spans="1:8" x14ac:dyDescent="0.25">
      <c r="A5741" s="133" t="s">
        <v>8230</v>
      </c>
      <c r="B5741" s="134">
        <v>89792</v>
      </c>
      <c r="C5741" s="126" t="s">
        <v>14476</v>
      </c>
      <c r="D5741" s="134" t="s">
        <v>33</v>
      </c>
      <c r="E5741" s="135">
        <v>230.51</v>
      </c>
      <c r="F5741" s="136">
        <v>0</v>
      </c>
      <c r="G5741" s="135">
        <v>203.52</v>
      </c>
      <c r="H5741" s="136">
        <v>0</v>
      </c>
    </row>
    <row r="5742" spans="1:8" x14ac:dyDescent="0.25">
      <c r="A5742" s="133" t="s">
        <v>8230</v>
      </c>
      <c r="B5742" s="134">
        <v>89640</v>
      </c>
      <c r="C5742" s="126" t="s">
        <v>6187</v>
      </c>
      <c r="D5742" s="134" t="s">
        <v>33</v>
      </c>
      <c r="E5742" s="135">
        <v>22.32</v>
      </c>
      <c r="F5742" s="136">
        <v>0</v>
      </c>
      <c r="G5742" s="135">
        <v>22.58</v>
      </c>
      <c r="H5742" s="136">
        <v>0</v>
      </c>
    </row>
    <row r="5743" spans="1:8" x14ac:dyDescent="0.25">
      <c r="A5743" s="133" t="s">
        <v>8230</v>
      </c>
      <c r="B5743" s="134">
        <v>89644</v>
      </c>
      <c r="C5743" s="126" t="s">
        <v>6188</v>
      </c>
      <c r="D5743" s="134" t="s">
        <v>33</v>
      </c>
      <c r="E5743" s="135">
        <v>27.37</v>
      </c>
      <c r="F5743" s="136">
        <v>0</v>
      </c>
      <c r="G5743" s="135">
        <v>27.34</v>
      </c>
      <c r="H5743" s="136">
        <v>0</v>
      </c>
    </row>
    <row r="5744" spans="1:8" x14ac:dyDescent="0.25">
      <c r="A5744" s="133" t="s">
        <v>8230</v>
      </c>
      <c r="B5744" s="134">
        <v>89645</v>
      </c>
      <c r="C5744" s="126" t="s">
        <v>6189</v>
      </c>
      <c r="D5744" s="134" t="s">
        <v>33</v>
      </c>
      <c r="E5744" s="135">
        <v>38.82</v>
      </c>
      <c r="F5744" s="136">
        <v>0</v>
      </c>
      <c r="G5744" s="135">
        <v>37.450000000000003</v>
      </c>
      <c r="H5744" s="136">
        <v>0</v>
      </c>
    </row>
    <row r="5745" spans="1:8" x14ac:dyDescent="0.25">
      <c r="A5745" s="133" t="s">
        <v>8230</v>
      </c>
      <c r="B5745" s="134">
        <v>89652</v>
      </c>
      <c r="C5745" s="126" t="s">
        <v>14477</v>
      </c>
      <c r="D5745" s="134" t="s">
        <v>33</v>
      </c>
      <c r="E5745" s="135">
        <v>14.24</v>
      </c>
      <c r="F5745" s="136">
        <v>0</v>
      </c>
      <c r="G5745" s="135">
        <v>14.44</v>
      </c>
      <c r="H5745" s="136">
        <v>0</v>
      </c>
    </row>
    <row r="5746" spans="1:8" x14ac:dyDescent="0.25">
      <c r="A5746" s="133" t="s">
        <v>8230</v>
      </c>
      <c r="B5746" s="134">
        <v>89738</v>
      </c>
      <c r="C5746" s="126" t="s">
        <v>14478</v>
      </c>
      <c r="D5746" s="134" t="s">
        <v>33</v>
      </c>
      <c r="E5746" s="135">
        <v>19.690000000000001</v>
      </c>
      <c r="F5746" s="136">
        <v>0</v>
      </c>
      <c r="G5746" s="135">
        <v>19.34</v>
      </c>
      <c r="H5746" s="136">
        <v>0</v>
      </c>
    </row>
    <row r="5747" spans="1:8" x14ac:dyDescent="0.25">
      <c r="A5747" s="133" t="s">
        <v>8230</v>
      </c>
      <c r="B5747" s="134">
        <v>89659</v>
      </c>
      <c r="C5747" s="126" t="s">
        <v>14479</v>
      </c>
      <c r="D5747" s="134" t="s">
        <v>33</v>
      </c>
      <c r="E5747" s="135">
        <v>20.149999999999999</v>
      </c>
      <c r="F5747" s="136">
        <v>0</v>
      </c>
      <c r="G5747" s="135">
        <v>20.059999999999999</v>
      </c>
      <c r="H5747" s="136">
        <v>0</v>
      </c>
    </row>
    <row r="5748" spans="1:8" x14ac:dyDescent="0.25">
      <c r="A5748" s="133" t="s">
        <v>8230</v>
      </c>
      <c r="B5748" s="134">
        <v>89756</v>
      </c>
      <c r="C5748" s="126" t="s">
        <v>14480</v>
      </c>
      <c r="D5748" s="134" t="s">
        <v>33</v>
      </c>
      <c r="E5748" s="135">
        <v>27.5</v>
      </c>
      <c r="F5748" s="136">
        <v>0</v>
      </c>
      <c r="G5748" s="135">
        <v>26.46</v>
      </c>
      <c r="H5748" s="136">
        <v>0</v>
      </c>
    </row>
    <row r="5749" spans="1:8" x14ac:dyDescent="0.25">
      <c r="A5749" s="133" t="s">
        <v>8230</v>
      </c>
      <c r="B5749" s="134">
        <v>89672</v>
      </c>
      <c r="C5749" s="126" t="s">
        <v>14481</v>
      </c>
      <c r="D5749" s="134" t="s">
        <v>33</v>
      </c>
      <c r="E5749" s="135">
        <v>28.04</v>
      </c>
      <c r="F5749" s="136">
        <v>0</v>
      </c>
      <c r="G5749" s="135">
        <v>27.3</v>
      </c>
      <c r="H5749" s="136">
        <v>0</v>
      </c>
    </row>
    <row r="5750" spans="1:8" x14ac:dyDescent="0.25">
      <c r="A5750" s="133" t="s">
        <v>8230</v>
      </c>
      <c r="B5750" s="134">
        <v>89815</v>
      </c>
      <c r="C5750" s="126" t="s">
        <v>14482</v>
      </c>
      <c r="D5750" s="134" t="s">
        <v>33</v>
      </c>
      <c r="E5750" s="135">
        <v>34.49</v>
      </c>
      <c r="F5750" s="136">
        <v>0</v>
      </c>
      <c r="G5750" s="135">
        <v>31.21</v>
      </c>
      <c r="H5750" s="136">
        <v>0</v>
      </c>
    </row>
    <row r="5751" spans="1:8" x14ac:dyDescent="0.25">
      <c r="A5751" s="133" t="s">
        <v>8230</v>
      </c>
      <c r="B5751" s="134">
        <v>89761</v>
      </c>
      <c r="C5751" s="126" t="s">
        <v>2364</v>
      </c>
      <c r="D5751" s="134" t="s">
        <v>33</v>
      </c>
      <c r="E5751" s="135">
        <v>36.950000000000003</v>
      </c>
      <c r="F5751" s="136">
        <v>0</v>
      </c>
      <c r="G5751" s="135">
        <v>35.049999999999997</v>
      </c>
      <c r="H5751" s="136">
        <v>0</v>
      </c>
    </row>
    <row r="5752" spans="1:8" x14ac:dyDescent="0.25">
      <c r="A5752" s="133" t="s">
        <v>8230</v>
      </c>
      <c r="B5752" s="134">
        <v>89682</v>
      </c>
      <c r="C5752" s="126" t="s">
        <v>14483</v>
      </c>
      <c r="D5752" s="134" t="s">
        <v>33</v>
      </c>
      <c r="E5752" s="135">
        <v>37.58</v>
      </c>
      <c r="F5752" s="136">
        <v>0</v>
      </c>
      <c r="G5752" s="135">
        <v>36.04</v>
      </c>
      <c r="H5752" s="136">
        <v>0</v>
      </c>
    </row>
    <row r="5753" spans="1:8" x14ac:dyDescent="0.25">
      <c r="A5753" s="133" t="s">
        <v>8230</v>
      </c>
      <c r="B5753" s="134">
        <v>89824</v>
      </c>
      <c r="C5753" s="126" t="s">
        <v>14484</v>
      </c>
      <c r="D5753" s="134" t="s">
        <v>33</v>
      </c>
      <c r="E5753" s="135">
        <v>47.13</v>
      </c>
      <c r="F5753" s="136">
        <v>0</v>
      </c>
      <c r="G5753" s="135">
        <v>42.31</v>
      </c>
      <c r="H5753" s="136">
        <v>0</v>
      </c>
    </row>
    <row r="5754" spans="1:8" x14ac:dyDescent="0.25">
      <c r="A5754" s="133" t="s">
        <v>8230</v>
      </c>
      <c r="B5754" s="134">
        <v>104026</v>
      </c>
      <c r="C5754" s="126" t="s">
        <v>6359</v>
      </c>
      <c r="D5754" s="134" t="s">
        <v>33</v>
      </c>
      <c r="E5754" s="135">
        <v>49.91</v>
      </c>
      <c r="F5754" s="136">
        <v>0</v>
      </c>
      <c r="G5754" s="135">
        <v>46.66</v>
      </c>
      <c r="H5754" s="136">
        <v>0</v>
      </c>
    </row>
    <row r="5755" spans="1:8" x14ac:dyDescent="0.25">
      <c r="A5755" s="133" t="s">
        <v>8230</v>
      </c>
      <c r="B5755" s="134">
        <v>89740</v>
      </c>
      <c r="C5755" s="126" t="s">
        <v>14485</v>
      </c>
      <c r="D5755" s="134" t="s">
        <v>33</v>
      </c>
      <c r="E5755" s="135">
        <v>10.16</v>
      </c>
      <c r="F5755" s="136">
        <v>0</v>
      </c>
      <c r="G5755" s="135">
        <v>11.3</v>
      </c>
      <c r="H5755" s="136">
        <v>0</v>
      </c>
    </row>
    <row r="5756" spans="1:8" x14ac:dyDescent="0.25">
      <c r="A5756" s="133" t="s">
        <v>8230</v>
      </c>
      <c r="B5756" s="134">
        <v>89836</v>
      </c>
      <c r="C5756" s="126" t="s">
        <v>14486</v>
      </c>
      <c r="D5756" s="134" t="s">
        <v>33</v>
      </c>
      <c r="E5756" s="135">
        <v>248.73</v>
      </c>
      <c r="F5756" s="136">
        <v>0</v>
      </c>
      <c r="G5756" s="135">
        <v>215.52</v>
      </c>
      <c r="H5756" s="136">
        <v>0</v>
      </c>
    </row>
    <row r="5757" spans="1:8" x14ac:dyDescent="0.25">
      <c r="A5757" s="133" t="s">
        <v>8230</v>
      </c>
      <c r="B5757" s="134">
        <v>89653</v>
      </c>
      <c r="C5757" s="126" t="s">
        <v>6190</v>
      </c>
      <c r="D5757" s="134" t="s">
        <v>33</v>
      </c>
      <c r="E5757" s="135">
        <v>20.73</v>
      </c>
      <c r="F5757" s="136">
        <v>0</v>
      </c>
      <c r="G5757" s="135">
        <v>20.010000000000002</v>
      </c>
      <c r="H5757" s="136">
        <v>0</v>
      </c>
    </row>
    <row r="5758" spans="1:8" x14ac:dyDescent="0.25">
      <c r="A5758" s="133" t="s">
        <v>8230</v>
      </c>
      <c r="B5758" s="134">
        <v>89660</v>
      </c>
      <c r="C5758" s="126" t="s">
        <v>2320</v>
      </c>
      <c r="D5758" s="134" t="s">
        <v>33</v>
      </c>
      <c r="E5758" s="135">
        <v>10.63</v>
      </c>
      <c r="F5758" s="136">
        <v>0</v>
      </c>
      <c r="G5758" s="135">
        <v>12.04</v>
      </c>
      <c r="H5758" s="136">
        <v>0</v>
      </c>
    </row>
    <row r="5759" spans="1:8" x14ac:dyDescent="0.25">
      <c r="A5759" s="133" t="s">
        <v>8230</v>
      </c>
      <c r="B5759" s="134">
        <v>104028</v>
      </c>
      <c r="C5759" s="126" t="s">
        <v>6360</v>
      </c>
      <c r="D5759" s="134" t="s">
        <v>33</v>
      </c>
      <c r="E5759" s="135">
        <v>160.54</v>
      </c>
      <c r="F5759" s="136">
        <v>0</v>
      </c>
      <c r="G5759" s="135">
        <v>141.26</v>
      </c>
      <c r="H5759" s="136">
        <v>0</v>
      </c>
    </row>
    <row r="5760" spans="1:8" x14ac:dyDescent="0.25">
      <c r="A5760" s="133" t="s">
        <v>8230</v>
      </c>
      <c r="B5760" s="134">
        <v>89826</v>
      </c>
      <c r="C5760" s="126" t="s">
        <v>14487</v>
      </c>
      <c r="D5760" s="134" t="s">
        <v>33</v>
      </c>
      <c r="E5760" s="135">
        <v>157.91999999999999</v>
      </c>
      <c r="F5760" s="136">
        <v>0</v>
      </c>
      <c r="G5760" s="135">
        <v>137.16999999999999</v>
      </c>
      <c r="H5760" s="136">
        <v>0</v>
      </c>
    </row>
    <row r="5761" spans="1:8" x14ac:dyDescent="0.25">
      <c r="A5761" s="133" t="s">
        <v>8230</v>
      </c>
      <c r="B5761" s="134">
        <v>89651</v>
      </c>
      <c r="C5761" s="126" t="s">
        <v>2319</v>
      </c>
      <c r="D5761" s="134" t="s">
        <v>33</v>
      </c>
      <c r="E5761" s="135">
        <v>7.84</v>
      </c>
      <c r="F5761" s="136">
        <v>0</v>
      </c>
      <c r="G5761" s="135">
        <v>8.9499999999999993</v>
      </c>
      <c r="H5761" s="136">
        <v>0</v>
      </c>
    </row>
    <row r="5762" spans="1:8" x14ac:dyDescent="0.25">
      <c r="A5762" s="133" t="s">
        <v>8230</v>
      </c>
      <c r="B5762" s="134">
        <v>89736</v>
      </c>
      <c r="C5762" s="126" t="s">
        <v>14488</v>
      </c>
      <c r="D5762" s="134" t="s">
        <v>33</v>
      </c>
      <c r="E5762" s="135">
        <v>10.02</v>
      </c>
      <c r="F5762" s="136">
        <v>0</v>
      </c>
      <c r="G5762" s="135">
        <v>11.05</v>
      </c>
      <c r="H5762" s="136">
        <v>0</v>
      </c>
    </row>
    <row r="5763" spans="1:8" x14ac:dyDescent="0.25">
      <c r="A5763" s="133" t="s">
        <v>8230</v>
      </c>
      <c r="B5763" s="134">
        <v>89658</v>
      </c>
      <c r="C5763" s="126" t="s">
        <v>14489</v>
      </c>
      <c r="D5763" s="134" t="s">
        <v>33</v>
      </c>
      <c r="E5763" s="135">
        <v>10.48</v>
      </c>
      <c r="F5763" s="136">
        <v>0</v>
      </c>
      <c r="G5763" s="135">
        <v>11.77</v>
      </c>
      <c r="H5763" s="136">
        <v>0</v>
      </c>
    </row>
    <row r="5764" spans="1:8" x14ac:dyDescent="0.25">
      <c r="A5764" s="133" t="s">
        <v>8230</v>
      </c>
      <c r="B5764" s="134">
        <v>89755</v>
      </c>
      <c r="C5764" s="126" t="s">
        <v>14490</v>
      </c>
      <c r="D5764" s="134" t="s">
        <v>33</v>
      </c>
      <c r="E5764" s="135">
        <v>15.48</v>
      </c>
      <c r="F5764" s="136">
        <v>0</v>
      </c>
      <c r="G5764" s="135">
        <v>16.14</v>
      </c>
      <c r="H5764" s="136">
        <v>0</v>
      </c>
    </row>
    <row r="5765" spans="1:8" x14ac:dyDescent="0.25">
      <c r="A5765" s="133" t="s">
        <v>8230</v>
      </c>
      <c r="B5765" s="134">
        <v>89670</v>
      </c>
      <c r="C5765" s="126" t="s">
        <v>14491</v>
      </c>
      <c r="D5765" s="134" t="s">
        <v>33</v>
      </c>
      <c r="E5765" s="135">
        <v>16.02</v>
      </c>
      <c r="F5765" s="136">
        <v>0</v>
      </c>
      <c r="G5765" s="135">
        <v>16.98</v>
      </c>
      <c r="H5765" s="136">
        <v>0</v>
      </c>
    </row>
    <row r="5766" spans="1:8" x14ac:dyDescent="0.25">
      <c r="A5766" s="133" t="s">
        <v>8230</v>
      </c>
      <c r="B5766" s="134">
        <v>89794</v>
      </c>
      <c r="C5766" s="126" t="s">
        <v>14492</v>
      </c>
      <c r="D5766" s="134" t="s">
        <v>33</v>
      </c>
      <c r="E5766" s="135">
        <v>23.14</v>
      </c>
      <c r="F5766" s="136">
        <v>0</v>
      </c>
      <c r="G5766" s="135">
        <v>21.48</v>
      </c>
      <c r="H5766" s="136">
        <v>0</v>
      </c>
    </row>
    <row r="5767" spans="1:8" x14ac:dyDescent="0.25">
      <c r="A5767" s="133" t="s">
        <v>8230</v>
      </c>
      <c r="B5767" s="134">
        <v>89760</v>
      </c>
      <c r="C5767" s="126" t="s">
        <v>2363</v>
      </c>
      <c r="D5767" s="134" t="s">
        <v>33</v>
      </c>
      <c r="E5767" s="135">
        <v>25.6</v>
      </c>
      <c r="F5767" s="136">
        <v>0</v>
      </c>
      <c r="G5767" s="135">
        <v>25.32</v>
      </c>
      <c r="H5767" s="136">
        <v>0</v>
      </c>
    </row>
    <row r="5768" spans="1:8" x14ac:dyDescent="0.25">
      <c r="A5768" s="133" t="s">
        <v>8230</v>
      </c>
      <c r="B5768" s="134">
        <v>89680</v>
      </c>
      <c r="C5768" s="126" t="s">
        <v>14493</v>
      </c>
      <c r="D5768" s="134" t="s">
        <v>33</v>
      </c>
      <c r="E5768" s="135">
        <v>26.23</v>
      </c>
      <c r="F5768" s="136">
        <v>0</v>
      </c>
      <c r="G5768" s="135">
        <v>26.31</v>
      </c>
      <c r="H5768" s="136">
        <v>0</v>
      </c>
    </row>
    <row r="5769" spans="1:8" x14ac:dyDescent="0.25">
      <c r="A5769" s="133" t="s">
        <v>8230</v>
      </c>
      <c r="B5769" s="134">
        <v>89822</v>
      </c>
      <c r="C5769" s="126" t="s">
        <v>14494</v>
      </c>
      <c r="D5769" s="134" t="s">
        <v>33</v>
      </c>
      <c r="E5769" s="135">
        <v>30.44</v>
      </c>
      <c r="F5769" s="136">
        <v>0</v>
      </c>
      <c r="G5769" s="135">
        <v>28</v>
      </c>
      <c r="H5769" s="136">
        <v>0</v>
      </c>
    </row>
    <row r="5770" spans="1:8" x14ac:dyDescent="0.25">
      <c r="A5770" s="133" t="s">
        <v>8230</v>
      </c>
      <c r="B5770" s="134">
        <v>104025</v>
      </c>
      <c r="C5770" s="126" t="s">
        <v>6358</v>
      </c>
      <c r="D5770" s="134" t="s">
        <v>33</v>
      </c>
      <c r="E5770" s="135">
        <v>33.22</v>
      </c>
      <c r="F5770" s="136">
        <v>0</v>
      </c>
      <c r="G5770" s="135">
        <v>32.35</v>
      </c>
      <c r="H5770" s="136">
        <v>0</v>
      </c>
    </row>
    <row r="5771" spans="1:8" x14ac:dyDescent="0.25">
      <c r="A5771" s="133" t="s">
        <v>8230</v>
      </c>
      <c r="B5771" s="134">
        <v>89835</v>
      </c>
      <c r="C5771" s="126" t="s">
        <v>14495</v>
      </c>
      <c r="D5771" s="134" t="s">
        <v>33</v>
      </c>
      <c r="E5771" s="135">
        <v>53.25</v>
      </c>
      <c r="F5771" s="136">
        <v>0</v>
      </c>
      <c r="G5771" s="135">
        <v>48.02</v>
      </c>
      <c r="H5771" s="136">
        <v>0</v>
      </c>
    </row>
    <row r="5772" spans="1:8" x14ac:dyDescent="0.25">
      <c r="A5772" s="133" t="s">
        <v>8230</v>
      </c>
      <c r="B5772" s="134">
        <v>89838</v>
      </c>
      <c r="C5772" s="126" t="s">
        <v>14496</v>
      </c>
      <c r="D5772" s="134" t="s">
        <v>33</v>
      </c>
      <c r="E5772" s="135">
        <v>189.88</v>
      </c>
      <c r="F5772" s="136">
        <v>0</v>
      </c>
      <c r="G5772" s="135">
        <v>165.99</v>
      </c>
      <c r="H5772" s="136">
        <v>0</v>
      </c>
    </row>
    <row r="5773" spans="1:8" x14ac:dyDescent="0.25">
      <c r="A5773" s="133" t="s">
        <v>8230</v>
      </c>
      <c r="B5773" s="134">
        <v>89840</v>
      </c>
      <c r="C5773" s="126" t="s">
        <v>14497</v>
      </c>
      <c r="D5773" s="134" t="s">
        <v>33</v>
      </c>
      <c r="E5773" s="135">
        <v>223.32</v>
      </c>
      <c r="F5773" s="136">
        <v>0</v>
      </c>
      <c r="G5773" s="135">
        <v>195</v>
      </c>
      <c r="H5773" s="136">
        <v>0</v>
      </c>
    </row>
    <row r="5774" spans="1:8" x14ac:dyDescent="0.25">
      <c r="A5774" s="133" t="s">
        <v>8230</v>
      </c>
      <c r="B5774" s="134">
        <v>104015</v>
      </c>
      <c r="C5774" s="126" t="s">
        <v>2905</v>
      </c>
      <c r="D5774" s="134" t="s">
        <v>33</v>
      </c>
      <c r="E5774" s="135">
        <v>18.079999999999998</v>
      </c>
      <c r="F5774" s="136">
        <v>0</v>
      </c>
      <c r="G5774" s="135">
        <v>20.63</v>
      </c>
      <c r="H5774" s="136">
        <v>0</v>
      </c>
    </row>
    <row r="5775" spans="1:8" x14ac:dyDescent="0.25">
      <c r="A5775" s="133" t="s">
        <v>8230</v>
      </c>
      <c r="B5775" s="134">
        <v>104018</v>
      </c>
      <c r="C5775" s="126" t="s">
        <v>6355</v>
      </c>
      <c r="D5775" s="134" t="s">
        <v>33</v>
      </c>
      <c r="E5775" s="135">
        <v>23.6</v>
      </c>
      <c r="F5775" s="136">
        <v>0</v>
      </c>
      <c r="G5775" s="135">
        <v>25.72</v>
      </c>
      <c r="H5775" s="136">
        <v>0</v>
      </c>
    </row>
    <row r="5776" spans="1:8" x14ac:dyDescent="0.25">
      <c r="A5776" s="133" t="s">
        <v>8230</v>
      </c>
      <c r="B5776" s="134">
        <v>104016</v>
      </c>
      <c r="C5776" s="126" t="s">
        <v>2906</v>
      </c>
      <c r="D5776" s="134" t="s">
        <v>33</v>
      </c>
      <c r="E5776" s="135">
        <v>24.6</v>
      </c>
      <c r="F5776" s="136">
        <v>0</v>
      </c>
      <c r="G5776" s="135">
        <v>27.28</v>
      </c>
      <c r="H5776" s="136">
        <v>0</v>
      </c>
    </row>
    <row r="5777" spans="1:8" x14ac:dyDescent="0.25">
      <c r="A5777" s="133" t="s">
        <v>8230</v>
      </c>
      <c r="B5777" s="134">
        <v>104019</v>
      </c>
      <c r="C5777" s="126" t="s">
        <v>2908</v>
      </c>
      <c r="D5777" s="134" t="s">
        <v>33</v>
      </c>
      <c r="E5777" s="135">
        <v>51.81</v>
      </c>
      <c r="F5777" s="136">
        <v>0</v>
      </c>
      <c r="G5777" s="135">
        <v>50.85</v>
      </c>
      <c r="H5777" s="136">
        <v>0</v>
      </c>
    </row>
    <row r="5778" spans="1:8" x14ac:dyDescent="0.25">
      <c r="A5778" s="133" t="s">
        <v>8230</v>
      </c>
      <c r="B5778" s="134">
        <v>104017</v>
      </c>
      <c r="C5778" s="126" t="s">
        <v>2907</v>
      </c>
      <c r="D5778" s="134" t="s">
        <v>33</v>
      </c>
      <c r="E5778" s="135">
        <v>52.97</v>
      </c>
      <c r="F5778" s="136">
        <v>0</v>
      </c>
      <c r="G5778" s="135">
        <v>52.67</v>
      </c>
      <c r="H5778" s="136">
        <v>0</v>
      </c>
    </row>
    <row r="5779" spans="1:8" x14ac:dyDescent="0.25">
      <c r="A5779" s="133" t="s">
        <v>8230</v>
      </c>
      <c r="B5779" s="134">
        <v>104020</v>
      </c>
      <c r="C5779" s="126" t="s">
        <v>2909</v>
      </c>
      <c r="D5779" s="134" t="s">
        <v>33</v>
      </c>
      <c r="E5779" s="135">
        <v>67.459999999999994</v>
      </c>
      <c r="F5779" s="136">
        <v>0</v>
      </c>
      <c r="G5779" s="135">
        <v>61.6</v>
      </c>
      <c r="H5779" s="136">
        <v>0</v>
      </c>
    </row>
    <row r="5780" spans="1:8" x14ac:dyDescent="0.25">
      <c r="A5780" s="133" t="s">
        <v>8230</v>
      </c>
      <c r="B5780" s="134">
        <v>104030</v>
      </c>
      <c r="C5780" s="126" t="s">
        <v>2910</v>
      </c>
      <c r="D5780" s="134" t="s">
        <v>33</v>
      </c>
      <c r="E5780" s="135">
        <v>72.73</v>
      </c>
      <c r="F5780" s="136">
        <v>0</v>
      </c>
      <c r="G5780" s="135">
        <v>69.8</v>
      </c>
      <c r="H5780" s="136">
        <v>0</v>
      </c>
    </row>
    <row r="5781" spans="1:8" x14ac:dyDescent="0.25">
      <c r="A5781" s="133" t="s">
        <v>8230</v>
      </c>
      <c r="B5781" s="134">
        <v>89694</v>
      </c>
      <c r="C5781" s="126" t="s">
        <v>14498</v>
      </c>
      <c r="D5781" s="134" t="s">
        <v>33</v>
      </c>
      <c r="E5781" s="135">
        <v>23.12</v>
      </c>
      <c r="F5781" s="136">
        <v>0</v>
      </c>
      <c r="G5781" s="135">
        <v>24.37</v>
      </c>
      <c r="H5781" s="136">
        <v>0</v>
      </c>
    </row>
    <row r="5782" spans="1:8" x14ac:dyDescent="0.25">
      <c r="A5782" s="133" t="s">
        <v>8230</v>
      </c>
      <c r="B5782" s="134">
        <v>89700</v>
      </c>
      <c r="C5782" s="126" t="s">
        <v>14499</v>
      </c>
      <c r="D5782" s="134" t="s">
        <v>33</v>
      </c>
      <c r="E5782" s="135">
        <v>26.45</v>
      </c>
      <c r="F5782" s="136">
        <v>0</v>
      </c>
      <c r="G5782" s="135">
        <v>27.81</v>
      </c>
      <c r="H5782" s="136">
        <v>0</v>
      </c>
    </row>
    <row r="5783" spans="1:8" x14ac:dyDescent="0.25">
      <c r="A5783" s="133" t="s">
        <v>8230</v>
      </c>
      <c r="B5783" s="134">
        <v>89703</v>
      </c>
      <c r="C5783" s="126" t="s">
        <v>6192</v>
      </c>
      <c r="D5783" s="134" t="s">
        <v>33</v>
      </c>
      <c r="E5783" s="135">
        <v>57.39</v>
      </c>
      <c r="F5783" s="136">
        <v>0</v>
      </c>
      <c r="G5783" s="135">
        <v>54.73</v>
      </c>
      <c r="H5783" s="136">
        <v>0</v>
      </c>
    </row>
    <row r="5784" spans="1:8" x14ac:dyDescent="0.25">
      <c r="A5784" s="133" t="s">
        <v>8230</v>
      </c>
      <c r="B5784" s="134">
        <v>89691</v>
      </c>
      <c r="C5784" s="126" t="s">
        <v>2333</v>
      </c>
      <c r="D5784" s="134" t="s">
        <v>33</v>
      </c>
      <c r="E5784" s="135">
        <v>14.9</v>
      </c>
      <c r="F5784" s="136">
        <v>0</v>
      </c>
      <c r="G5784" s="135">
        <v>17.32</v>
      </c>
      <c r="H5784" s="136">
        <v>0</v>
      </c>
    </row>
    <row r="5785" spans="1:8" x14ac:dyDescent="0.25">
      <c r="A5785" s="133" t="s">
        <v>8230</v>
      </c>
      <c r="B5785" s="134">
        <v>89765</v>
      </c>
      <c r="C5785" s="126" t="s">
        <v>2367</v>
      </c>
      <c r="D5785" s="134" t="s">
        <v>33</v>
      </c>
      <c r="E5785" s="135">
        <v>18.579999999999998</v>
      </c>
      <c r="F5785" s="136">
        <v>0</v>
      </c>
      <c r="G5785" s="135">
        <v>20.98</v>
      </c>
      <c r="H5785" s="136">
        <v>0</v>
      </c>
    </row>
    <row r="5786" spans="1:8" x14ac:dyDescent="0.25">
      <c r="A5786" s="133" t="s">
        <v>8230</v>
      </c>
      <c r="B5786" s="134">
        <v>89697</v>
      </c>
      <c r="C5786" s="126" t="s">
        <v>2337</v>
      </c>
      <c r="D5786" s="134" t="s">
        <v>33</v>
      </c>
      <c r="E5786" s="135">
        <v>19.5</v>
      </c>
      <c r="F5786" s="136">
        <v>0</v>
      </c>
      <c r="G5786" s="135">
        <v>22.41</v>
      </c>
      <c r="H5786" s="136">
        <v>0</v>
      </c>
    </row>
    <row r="5787" spans="1:8" x14ac:dyDescent="0.25">
      <c r="A5787" s="133" t="s">
        <v>8230</v>
      </c>
      <c r="B5787" s="134">
        <v>89844</v>
      </c>
      <c r="C5787" s="126" t="s">
        <v>14500</v>
      </c>
      <c r="D5787" s="134" t="s">
        <v>33</v>
      </c>
      <c r="E5787" s="135">
        <v>76.709999999999994</v>
      </c>
      <c r="F5787" s="136">
        <v>0</v>
      </c>
      <c r="G5787" s="135">
        <v>69.8</v>
      </c>
      <c r="H5787" s="136">
        <v>0</v>
      </c>
    </row>
    <row r="5788" spans="1:8" x14ac:dyDescent="0.25">
      <c r="A5788" s="133" t="s">
        <v>8230</v>
      </c>
      <c r="B5788" s="134">
        <v>104022</v>
      </c>
      <c r="C5788" s="126" t="s">
        <v>14501</v>
      </c>
      <c r="D5788" s="134" t="s">
        <v>33</v>
      </c>
      <c r="E5788" s="135">
        <v>82.28</v>
      </c>
      <c r="F5788" s="136">
        <v>0</v>
      </c>
      <c r="G5788" s="135">
        <v>78.5</v>
      </c>
      <c r="H5788" s="136">
        <v>0</v>
      </c>
    </row>
    <row r="5789" spans="1:8" x14ac:dyDescent="0.25">
      <c r="A5789" s="133" t="s">
        <v>8230</v>
      </c>
      <c r="B5789" s="134">
        <v>89633</v>
      </c>
      <c r="C5789" s="126" t="s">
        <v>2024</v>
      </c>
      <c r="D5789" s="134" t="s">
        <v>22</v>
      </c>
      <c r="E5789" s="135">
        <v>28.46</v>
      </c>
      <c r="F5789" s="136">
        <v>0</v>
      </c>
      <c r="G5789" s="135">
        <v>33.39</v>
      </c>
      <c r="H5789" s="136">
        <v>0</v>
      </c>
    </row>
    <row r="5790" spans="1:8" x14ac:dyDescent="0.25">
      <c r="A5790" s="133" t="s">
        <v>8230</v>
      </c>
      <c r="B5790" s="134">
        <v>89716</v>
      </c>
      <c r="C5790" s="126" t="s">
        <v>2031</v>
      </c>
      <c r="D5790" s="134" t="s">
        <v>22</v>
      </c>
      <c r="E5790" s="135">
        <v>31.79</v>
      </c>
      <c r="F5790" s="136">
        <v>0</v>
      </c>
      <c r="G5790" s="135">
        <v>31.99</v>
      </c>
      <c r="H5790" s="136">
        <v>0</v>
      </c>
    </row>
    <row r="5791" spans="1:8" x14ac:dyDescent="0.25">
      <c r="A5791" s="133" t="s">
        <v>8230</v>
      </c>
      <c r="B5791" s="134">
        <v>89634</v>
      </c>
      <c r="C5791" s="126" t="s">
        <v>2025</v>
      </c>
      <c r="D5791" s="134" t="s">
        <v>22</v>
      </c>
      <c r="E5791" s="135">
        <v>41.22</v>
      </c>
      <c r="F5791" s="136">
        <v>0</v>
      </c>
      <c r="G5791" s="135">
        <v>46.7</v>
      </c>
      <c r="H5791" s="136">
        <v>0</v>
      </c>
    </row>
    <row r="5792" spans="1:8" x14ac:dyDescent="0.25">
      <c r="A5792" s="133" t="s">
        <v>8230</v>
      </c>
      <c r="B5792" s="134">
        <v>89717</v>
      </c>
      <c r="C5792" s="126" t="s">
        <v>2032</v>
      </c>
      <c r="D5792" s="134" t="s">
        <v>22</v>
      </c>
      <c r="E5792" s="135">
        <v>51.09</v>
      </c>
      <c r="F5792" s="136">
        <v>0</v>
      </c>
      <c r="G5792" s="135">
        <v>49.39</v>
      </c>
      <c r="H5792" s="136">
        <v>0</v>
      </c>
    </row>
    <row r="5793" spans="1:8" x14ac:dyDescent="0.25">
      <c r="A5793" s="133" t="s">
        <v>8230</v>
      </c>
      <c r="B5793" s="134">
        <v>89635</v>
      </c>
      <c r="C5793" s="126" t="s">
        <v>2026</v>
      </c>
      <c r="D5793" s="134" t="s">
        <v>22</v>
      </c>
      <c r="E5793" s="135">
        <v>62.22</v>
      </c>
      <c r="F5793" s="136">
        <v>0</v>
      </c>
      <c r="G5793" s="135">
        <v>66.739999999999995</v>
      </c>
      <c r="H5793" s="136">
        <v>0</v>
      </c>
    </row>
    <row r="5794" spans="1:8" x14ac:dyDescent="0.25">
      <c r="A5794" s="133" t="s">
        <v>8230</v>
      </c>
      <c r="B5794" s="134">
        <v>89770</v>
      </c>
      <c r="C5794" s="126" t="s">
        <v>14502</v>
      </c>
      <c r="D5794" s="134" t="s">
        <v>22</v>
      </c>
      <c r="E5794" s="135">
        <v>57.47</v>
      </c>
      <c r="F5794" s="136">
        <v>0</v>
      </c>
      <c r="G5794" s="135">
        <v>50.07</v>
      </c>
      <c r="H5794" s="136">
        <v>0</v>
      </c>
    </row>
    <row r="5795" spans="1:8" x14ac:dyDescent="0.25">
      <c r="A5795" s="133" t="s">
        <v>8230</v>
      </c>
      <c r="B5795" s="134">
        <v>89718</v>
      </c>
      <c r="C5795" s="126" t="s">
        <v>14503</v>
      </c>
      <c r="D5795" s="134" t="s">
        <v>22</v>
      </c>
      <c r="E5795" s="135">
        <v>65.7</v>
      </c>
      <c r="F5795" s="136">
        <v>0</v>
      </c>
      <c r="G5795" s="135">
        <v>62.92</v>
      </c>
      <c r="H5795" s="136">
        <v>0</v>
      </c>
    </row>
    <row r="5796" spans="1:8" x14ac:dyDescent="0.25">
      <c r="A5796" s="133" t="s">
        <v>8230</v>
      </c>
      <c r="B5796" s="134">
        <v>89636</v>
      </c>
      <c r="C5796" s="126" t="s">
        <v>14504</v>
      </c>
      <c r="D5796" s="134" t="s">
        <v>22</v>
      </c>
      <c r="E5796" s="135">
        <v>78.81</v>
      </c>
      <c r="F5796" s="136">
        <v>0</v>
      </c>
      <c r="G5796" s="135">
        <v>83.34</v>
      </c>
      <c r="H5796" s="136">
        <v>0</v>
      </c>
    </row>
    <row r="5797" spans="1:8" x14ac:dyDescent="0.25">
      <c r="A5797" s="133" t="s">
        <v>8230</v>
      </c>
      <c r="B5797" s="134">
        <v>89771</v>
      </c>
      <c r="C5797" s="126" t="s">
        <v>14505</v>
      </c>
      <c r="D5797" s="134" t="s">
        <v>22</v>
      </c>
      <c r="E5797" s="135">
        <v>76.760000000000005</v>
      </c>
      <c r="F5797" s="136">
        <v>0</v>
      </c>
      <c r="G5797" s="135">
        <v>66.77</v>
      </c>
      <c r="H5797" s="136">
        <v>0</v>
      </c>
    </row>
    <row r="5798" spans="1:8" x14ac:dyDescent="0.25">
      <c r="A5798" s="133" t="s">
        <v>8230</v>
      </c>
      <c r="B5798" s="134">
        <v>104021</v>
      </c>
      <c r="C5798" s="126" t="s">
        <v>2149</v>
      </c>
      <c r="D5798" s="134" t="s">
        <v>22</v>
      </c>
      <c r="E5798" s="135">
        <v>86.21</v>
      </c>
      <c r="F5798" s="136">
        <v>0</v>
      </c>
      <c r="G5798" s="135">
        <v>81.5</v>
      </c>
      <c r="H5798" s="136">
        <v>0</v>
      </c>
    </row>
    <row r="5799" spans="1:8" x14ac:dyDescent="0.25">
      <c r="A5799" s="133" t="s">
        <v>8230</v>
      </c>
      <c r="B5799" s="134">
        <v>89772</v>
      </c>
      <c r="C5799" s="126" t="s">
        <v>14506</v>
      </c>
      <c r="D5799" s="134" t="s">
        <v>22</v>
      </c>
      <c r="E5799" s="135">
        <v>112.05</v>
      </c>
      <c r="F5799" s="136">
        <v>0</v>
      </c>
      <c r="G5799" s="135">
        <v>97.27</v>
      </c>
      <c r="H5799" s="136">
        <v>0</v>
      </c>
    </row>
    <row r="5800" spans="1:8" x14ac:dyDescent="0.25">
      <c r="A5800" s="133" t="s">
        <v>8230</v>
      </c>
      <c r="B5800" s="134">
        <v>89773</v>
      </c>
      <c r="C5800" s="126" t="s">
        <v>14507</v>
      </c>
      <c r="D5800" s="134" t="s">
        <v>22</v>
      </c>
      <c r="E5800" s="135">
        <v>180.7</v>
      </c>
      <c r="F5800" s="136">
        <v>0</v>
      </c>
      <c r="G5800" s="135">
        <v>156.52000000000001</v>
      </c>
      <c r="H5800" s="136">
        <v>0</v>
      </c>
    </row>
    <row r="5801" spans="1:8" x14ac:dyDescent="0.25">
      <c r="A5801" s="133" t="s">
        <v>8230</v>
      </c>
      <c r="B5801" s="134">
        <v>89775</v>
      </c>
      <c r="C5801" s="126" t="s">
        <v>14508</v>
      </c>
      <c r="D5801" s="134" t="s">
        <v>22</v>
      </c>
      <c r="E5801" s="135">
        <v>282.82</v>
      </c>
      <c r="F5801" s="136">
        <v>0</v>
      </c>
      <c r="G5801" s="135">
        <v>244.36</v>
      </c>
      <c r="H5801" s="136">
        <v>0</v>
      </c>
    </row>
    <row r="5802" spans="1:8" x14ac:dyDescent="0.25">
      <c r="A5802" s="133" t="s">
        <v>8230</v>
      </c>
      <c r="B5802" s="134">
        <v>89767</v>
      </c>
      <c r="C5802" s="126" t="s">
        <v>2368</v>
      </c>
      <c r="D5802" s="134" t="s">
        <v>33</v>
      </c>
      <c r="E5802" s="135">
        <v>23.97</v>
      </c>
      <c r="F5802" s="136">
        <v>0</v>
      </c>
      <c r="G5802" s="135">
        <v>25.6</v>
      </c>
      <c r="H5802" s="136">
        <v>0</v>
      </c>
    </row>
    <row r="5803" spans="1:8" x14ac:dyDescent="0.25">
      <c r="A5803" s="133" t="s">
        <v>8230</v>
      </c>
      <c r="B5803" s="134">
        <v>89695</v>
      </c>
      <c r="C5803" s="126" t="s">
        <v>14509</v>
      </c>
      <c r="D5803" s="134" t="s">
        <v>33</v>
      </c>
      <c r="E5803" s="135">
        <v>19.329999999999998</v>
      </c>
      <c r="F5803" s="136">
        <v>0</v>
      </c>
      <c r="G5803" s="135">
        <v>21.12</v>
      </c>
      <c r="H5803" s="136">
        <v>0</v>
      </c>
    </row>
    <row r="5804" spans="1:8" x14ac:dyDescent="0.25">
      <c r="A5804" s="133" t="s">
        <v>8230</v>
      </c>
      <c r="B5804" s="134">
        <v>89702</v>
      </c>
      <c r="C5804" s="126" t="s">
        <v>14510</v>
      </c>
      <c r="D5804" s="134" t="s">
        <v>33</v>
      </c>
      <c r="E5804" s="135">
        <v>24.89</v>
      </c>
      <c r="F5804" s="136">
        <v>0</v>
      </c>
      <c r="G5804" s="135">
        <v>27.03</v>
      </c>
      <c r="H5804" s="136">
        <v>0</v>
      </c>
    </row>
    <row r="5805" spans="1:8" x14ac:dyDescent="0.25">
      <c r="A5805" s="133" t="s">
        <v>8230</v>
      </c>
      <c r="B5805" s="134">
        <v>89768</v>
      </c>
      <c r="C5805" s="126" t="s">
        <v>2369</v>
      </c>
      <c r="D5805" s="134" t="s">
        <v>33</v>
      </c>
      <c r="E5805" s="135">
        <v>27.73</v>
      </c>
      <c r="F5805" s="136">
        <v>0</v>
      </c>
      <c r="G5805" s="135">
        <v>29.7</v>
      </c>
      <c r="H5805" s="136">
        <v>0</v>
      </c>
    </row>
    <row r="5806" spans="1:8" x14ac:dyDescent="0.25">
      <c r="A5806" s="133" t="s">
        <v>8230</v>
      </c>
      <c r="B5806" s="134">
        <v>89842</v>
      </c>
      <c r="C5806" s="126" t="s">
        <v>14511</v>
      </c>
      <c r="D5806" s="134" t="s">
        <v>33</v>
      </c>
      <c r="E5806" s="135">
        <v>60.74</v>
      </c>
      <c r="F5806" s="136">
        <v>0</v>
      </c>
      <c r="G5806" s="135">
        <v>55.54</v>
      </c>
      <c r="H5806" s="136">
        <v>0</v>
      </c>
    </row>
    <row r="5807" spans="1:8" x14ac:dyDescent="0.25">
      <c r="A5807" s="133" t="s">
        <v>8230</v>
      </c>
      <c r="B5807" s="134">
        <v>89845</v>
      </c>
      <c r="C5807" s="126" t="s">
        <v>14512</v>
      </c>
      <c r="D5807" s="134" t="s">
        <v>33</v>
      </c>
      <c r="E5807" s="135">
        <v>121.29</v>
      </c>
      <c r="F5807" s="136">
        <v>0</v>
      </c>
      <c r="G5807" s="135">
        <v>109.06</v>
      </c>
      <c r="H5807" s="136">
        <v>0</v>
      </c>
    </row>
    <row r="5808" spans="1:8" x14ac:dyDescent="0.25">
      <c r="A5808" s="133" t="s">
        <v>8230</v>
      </c>
      <c r="B5808" s="134">
        <v>89846</v>
      </c>
      <c r="C5808" s="126" t="s">
        <v>14513</v>
      </c>
      <c r="D5808" s="134" t="s">
        <v>33</v>
      </c>
      <c r="E5808" s="135">
        <v>262.87</v>
      </c>
      <c r="F5808" s="136">
        <v>0</v>
      </c>
      <c r="G5808" s="135">
        <v>232.12</v>
      </c>
      <c r="H5808" s="136">
        <v>0</v>
      </c>
    </row>
    <row r="5809" spans="1:8" x14ac:dyDescent="0.25">
      <c r="A5809" s="133" t="s">
        <v>8230</v>
      </c>
      <c r="B5809" s="134">
        <v>89847</v>
      </c>
      <c r="C5809" s="126" t="s">
        <v>14514</v>
      </c>
      <c r="D5809" s="134" t="s">
        <v>33</v>
      </c>
      <c r="E5809" s="135">
        <v>313.23</v>
      </c>
      <c r="F5809" s="136">
        <v>0</v>
      </c>
      <c r="G5809" s="135">
        <v>276.19</v>
      </c>
      <c r="H5809" s="136">
        <v>0</v>
      </c>
    </row>
    <row r="5810" spans="1:8" x14ac:dyDescent="0.25">
      <c r="A5810" s="133" t="s">
        <v>8230</v>
      </c>
      <c r="B5810" s="134">
        <v>89705</v>
      </c>
      <c r="C5810" s="126" t="s">
        <v>14515</v>
      </c>
      <c r="D5810" s="134" t="s">
        <v>33</v>
      </c>
      <c r="E5810" s="135">
        <v>28.8</v>
      </c>
      <c r="F5810" s="136">
        <v>0</v>
      </c>
      <c r="G5810" s="135">
        <v>31.37</v>
      </c>
      <c r="H5810" s="136">
        <v>0</v>
      </c>
    </row>
    <row r="5811" spans="1:8" x14ac:dyDescent="0.25">
      <c r="A5811" s="133" t="s">
        <v>8230</v>
      </c>
      <c r="B5811" s="134">
        <v>89769</v>
      </c>
      <c r="C5811" s="126" t="s">
        <v>2370</v>
      </c>
      <c r="D5811" s="134" t="s">
        <v>33</v>
      </c>
      <c r="E5811" s="135">
        <v>65.680000000000007</v>
      </c>
      <c r="F5811" s="136">
        <v>0</v>
      </c>
      <c r="G5811" s="135">
        <v>63.24</v>
      </c>
      <c r="H5811" s="136">
        <v>0</v>
      </c>
    </row>
    <row r="5812" spans="1:8" x14ac:dyDescent="0.25">
      <c r="A5812" s="133" t="s">
        <v>8230</v>
      </c>
      <c r="B5812" s="134">
        <v>89706</v>
      </c>
      <c r="C5812" s="126" t="s">
        <v>14516</v>
      </c>
      <c r="D5812" s="134" t="s">
        <v>33</v>
      </c>
      <c r="E5812" s="135">
        <v>66.95</v>
      </c>
      <c r="F5812" s="136">
        <v>0</v>
      </c>
      <c r="G5812" s="135">
        <v>65.209999999999994</v>
      </c>
      <c r="H5812" s="136">
        <v>0</v>
      </c>
    </row>
    <row r="5813" spans="1:8" x14ac:dyDescent="0.25">
      <c r="A5813" s="133" t="s">
        <v>8230</v>
      </c>
      <c r="B5813" s="134">
        <v>89741</v>
      </c>
      <c r="C5813" s="126" t="s">
        <v>14517</v>
      </c>
      <c r="D5813" s="134" t="s">
        <v>33</v>
      </c>
      <c r="E5813" s="135">
        <v>27.63</v>
      </c>
      <c r="F5813" s="136">
        <v>0</v>
      </c>
      <c r="G5813" s="135">
        <v>26.14</v>
      </c>
      <c r="H5813" s="136">
        <v>0</v>
      </c>
    </row>
    <row r="5814" spans="1:8" x14ac:dyDescent="0.25">
      <c r="A5814" s="133" t="s">
        <v>8230</v>
      </c>
      <c r="B5814" s="134">
        <v>89757</v>
      </c>
      <c r="C5814" s="126" t="s">
        <v>14518</v>
      </c>
      <c r="D5814" s="134" t="s">
        <v>33</v>
      </c>
      <c r="E5814" s="135">
        <v>36.200000000000003</v>
      </c>
      <c r="F5814" s="136">
        <v>0</v>
      </c>
      <c r="G5814" s="135">
        <v>33.909999999999997</v>
      </c>
      <c r="H5814" s="136">
        <v>0</v>
      </c>
    </row>
    <row r="5815" spans="1:8" x14ac:dyDescent="0.25">
      <c r="A5815" s="133" t="s">
        <v>8230</v>
      </c>
      <c r="B5815" s="134">
        <v>104027</v>
      </c>
      <c r="C5815" s="126" t="s">
        <v>14519</v>
      </c>
      <c r="D5815" s="134" t="s">
        <v>33</v>
      </c>
      <c r="E5815" s="135">
        <v>77.11</v>
      </c>
      <c r="F5815" s="136">
        <v>0</v>
      </c>
      <c r="G5815" s="135">
        <v>69.98</v>
      </c>
      <c r="H5815" s="136">
        <v>0</v>
      </c>
    </row>
    <row r="5816" spans="1:8" x14ac:dyDescent="0.25">
      <c r="A5816" s="133" t="s">
        <v>8230</v>
      </c>
      <c r="B5816" s="134">
        <v>89837</v>
      </c>
      <c r="C5816" s="126" t="s">
        <v>14520</v>
      </c>
      <c r="D5816" s="134" t="s">
        <v>33</v>
      </c>
      <c r="E5816" s="135">
        <v>166.03</v>
      </c>
      <c r="F5816" s="136">
        <v>0</v>
      </c>
      <c r="G5816" s="135">
        <v>144.71</v>
      </c>
      <c r="H5816" s="136">
        <v>0</v>
      </c>
    </row>
    <row r="5817" spans="1:8" x14ac:dyDescent="0.25">
      <c r="A5817" s="133" t="s">
        <v>8230</v>
      </c>
      <c r="B5817" s="134">
        <v>89839</v>
      </c>
      <c r="C5817" s="126" t="s">
        <v>14521</v>
      </c>
      <c r="D5817" s="134" t="s">
        <v>33</v>
      </c>
      <c r="E5817" s="135">
        <v>215.69</v>
      </c>
      <c r="F5817" s="136">
        <v>0</v>
      </c>
      <c r="G5817" s="135">
        <v>188.13</v>
      </c>
      <c r="H5817" s="136">
        <v>0</v>
      </c>
    </row>
    <row r="5818" spans="1:8" x14ac:dyDescent="0.25">
      <c r="A5818" s="133" t="s">
        <v>8230</v>
      </c>
      <c r="B5818" s="134">
        <v>89841</v>
      </c>
      <c r="C5818" s="126" t="s">
        <v>14522</v>
      </c>
      <c r="D5818" s="134" t="s">
        <v>33</v>
      </c>
      <c r="E5818" s="135">
        <v>328.04</v>
      </c>
      <c r="F5818" s="136">
        <v>0</v>
      </c>
      <c r="G5818" s="135">
        <v>284.8</v>
      </c>
      <c r="H5818" s="136">
        <v>0</v>
      </c>
    </row>
    <row r="5819" spans="1:8" x14ac:dyDescent="0.25">
      <c r="A5819" s="133" t="s">
        <v>8230</v>
      </c>
      <c r="B5819" s="134">
        <v>89654</v>
      </c>
      <c r="C5819" s="126" t="s">
        <v>14523</v>
      </c>
      <c r="D5819" s="134" t="s">
        <v>33</v>
      </c>
      <c r="E5819" s="135">
        <v>24.2</v>
      </c>
      <c r="F5819" s="136">
        <v>0</v>
      </c>
      <c r="G5819" s="135">
        <v>22.98</v>
      </c>
      <c r="H5819" s="136">
        <v>0</v>
      </c>
    </row>
    <row r="5820" spans="1:8" x14ac:dyDescent="0.25">
      <c r="A5820" s="133" t="s">
        <v>8230</v>
      </c>
      <c r="B5820" s="134">
        <v>89661</v>
      </c>
      <c r="C5820" s="126" t="s">
        <v>14524</v>
      </c>
      <c r="D5820" s="134" t="s">
        <v>33</v>
      </c>
      <c r="E5820" s="135">
        <v>28.09</v>
      </c>
      <c r="F5820" s="136">
        <v>0</v>
      </c>
      <c r="G5820" s="135">
        <v>26.86</v>
      </c>
      <c r="H5820" s="136">
        <v>0</v>
      </c>
    </row>
    <row r="5821" spans="1:8" x14ac:dyDescent="0.25">
      <c r="A5821" s="133" t="s">
        <v>8230</v>
      </c>
      <c r="B5821" s="134">
        <v>89674</v>
      </c>
      <c r="C5821" s="126" t="s">
        <v>14525</v>
      </c>
      <c r="D5821" s="134" t="s">
        <v>33</v>
      </c>
      <c r="E5821" s="135">
        <v>36.74</v>
      </c>
      <c r="F5821" s="136">
        <v>0</v>
      </c>
      <c r="G5821" s="135">
        <v>34.75</v>
      </c>
      <c r="H5821" s="136">
        <v>0</v>
      </c>
    </row>
    <row r="5822" spans="1:8" x14ac:dyDescent="0.25">
      <c r="A5822" s="133" t="s">
        <v>8230</v>
      </c>
      <c r="B5822" s="134">
        <v>89816</v>
      </c>
      <c r="C5822" s="126" t="s">
        <v>14526</v>
      </c>
      <c r="D5822" s="134" t="s">
        <v>33</v>
      </c>
      <c r="E5822" s="135">
        <v>50.74</v>
      </c>
      <c r="F5822" s="136">
        <v>0</v>
      </c>
      <c r="G5822" s="135">
        <v>45.14</v>
      </c>
      <c r="H5822" s="136">
        <v>0</v>
      </c>
    </row>
    <row r="5823" spans="1:8" x14ac:dyDescent="0.25">
      <c r="A5823" s="133" t="s">
        <v>8230</v>
      </c>
      <c r="B5823" s="134">
        <v>89762</v>
      </c>
      <c r="C5823" s="126" t="s">
        <v>2365</v>
      </c>
      <c r="D5823" s="134" t="s">
        <v>33</v>
      </c>
      <c r="E5823" s="135">
        <v>53.2</v>
      </c>
      <c r="F5823" s="136">
        <v>0</v>
      </c>
      <c r="G5823" s="135">
        <v>48.98</v>
      </c>
      <c r="H5823" s="136">
        <v>0</v>
      </c>
    </row>
    <row r="5824" spans="1:8" x14ac:dyDescent="0.25">
      <c r="A5824" s="133" t="s">
        <v>8230</v>
      </c>
      <c r="B5824" s="134">
        <v>89684</v>
      </c>
      <c r="C5824" s="126" t="s">
        <v>14527</v>
      </c>
      <c r="D5824" s="134" t="s">
        <v>33</v>
      </c>
      <c r="E5824" s="135">
        <v>53.83</v>
      </c>
      <c r="F5824" s="136">
        <v>0</v>
      </c>
      <c r="G5824" s="135">
        <v>49.97</v>
      </c>
      <c r="H5824" s="136">
        <v>0</v>
      </c>
    </row>
    <row r="5825" spans="1:8" x14ac:dyDescent="0.25">
      <c r="A5825" s="133" t="s">
        <v>8230</v>
      </c>
      <c r="B5825" s="134">
        <v>89828</v>
      </c>
      <c r="C5825" s="126" t="s">
        <v>14528</v>
      </c>
      <c r="D5825" s="134" t="s">
        <v>33</v>
      </c>
      <c r="E5825" s="135">
        <v>74.33</v>
      </c>
      <c r="F5825" s="136">
        <v>0</v>
      </c>
      <c r="G5825" s="135">
        <v>65.63</v>
      </c>
      <c r="H5825" s="136">
        <v>0</v>
      </c>
    </row>
    <row r="5826" spans="1:8" x14ac:dyDescent="0.25">
      <c r="A5826" s="133" t="s">
        <v>8231</v>
      </c>
      <c r="B5826" s="134">
        <v>89546</v>
      </c>
      <c r="C5826" s="126" t="s">
        <v>2256</v>
      </c>
      <c r="D5826" s="134" t="s">
        <v>33</v>
      </c>
      <c r="E5826" s="135">
        <v>11.26</v>
      </c>
      <c r="F5826" s="136">
        <v>0</v>
      </c>
      <c r="G5826" s="135">
        <v>11.67</v>
      </c>
      <c r="H5826" s="136">
        <v>0</v>
      </c>
    </row>
    <row r="5827" spans="1:8" x14ac:dyDescent="0.25">
      <c r="A5827" s="133" t="s">
        <v>8231</v>
      </c>
      <c r="B5827" s="134">
        <v>89482</v>
      </c>
      <c r="C5827" s="126" t="s">
        <v>3016</v>
      </c>
      <c r="D5827" s="134" t="s">
        <v>33</v>
      </c>
      <c r="E5827" s="135">
        <v>39.61</v>
      </c>
      <c r="F5827" s="136">
        <v>0</v>
      </c>
      <c r="G5827" s="135">
        <v>43.4</v>
      </c>
      <c r="H5827" s="136">
        <v>0</v>
      </c>
    </row>
    <row r="5828" spans="1:8" x14ac:dyDescent="0.25">
      <c r="A5828" s="133" t="s">
        <v>8231</v>
      </c>
      <c r="B5828" s="134">
        <v>89491</v>
      </c>
      <c r="C5828" s="126" t="s">
        <v>3017</v>
      </c>
      <c r="D5828" s="134" t="s">
        <v>33</v>
      </c>
      <c r="E5828" s="135">
        <v>100.66</v>
      </c>
      <c r="F5828" s="136">
        <v>0</v>
      </c>
      <c r="G5828" s="135">
        <v>104.37</v>
      </c>
      <c r="H5828" s="136">
        <v>0</v>
      </c>
    </row>
    <row r="5829" spans="1:8" x14ac:dyDescent="0.25">
      <c r="A5829" s="133" t="s">
        <v>8231</v>
      </c>
      <c r="B5829" s="134">
        <v>104178</v>
      </c>
      <c r="C5829" s="126" t="s">
        <v>2922</v>
      </c>
      <c r="D5829" s="134" t="s">
        <v>33</v>
      </c>
      <c r="E5829" s="135">
        <v>21.77</v>
      </c>
      <c r="F5829" s="136">
        <v>0</v>
      </c>
      <c r="G5829" s="135">
        <v>22.88</v>
      </c>
      <c r="H5829" s="136">
        <v>0</v>
      </c>
    </row>
    <row r="5830" spans="1:8" x14ac:dyDescent="0.25">
      <c r="A5830" s="133" t="s">
        <v>8231</v>
      </c>
      <c r="B5830" s="134">
        <v>104179</v>
      </c>
      <c r="C5830" s="126" t="s">
        <v>2923</v>
      </c>
      <c r="D5830" s="134" t="s">
        <v>33</v>
      </c>
      <c r="E5830" s="135">
        <v>83.84</v>
      </c>
      <c r="F5830" s="136">
        <v>0</v>
      </c>
      <c r="G5830" s="135">
        <v>85.23</v>
      </c>
      <c r="H5830" s="136">
        <v>0</v>
      </c>
    </row>
    <row r="5831" spans="1:8" x14ac:dyDescent="0.25">
      <c r="A5831" s="133" t="s">
        <v>8231</v>
      </c>
      <c r="B5831" s="134">
        <v>89587</v>
      </c>
      <c r="C5831" s="126" t="s">
        <v>2285</v>
      </c>
      <c r="D5831" s="134" t="s">
        <v>33</v>
      </c>
      <c r="E5831" s="135">
        <v>49.29</v>
      </c>
      <c r="F5831" s="136">
        <v>0</v>
      </c>
      <c r="G5831" s="135">
        <v>55.23</v>
      </c>
      <c r="H5831" s="136">
        <v>0</v>
      </c>
    </row>
    <row r="5832" spans="1:8" x14ac:dyDescent="0.25">
      <c r="A5832" s="133" t="s">
        <v>8231</v>
      </c>
      <c r="B5832" s="134">
        <v>89535</v>
      </c>
      <c r="C5832" s="126" t="s">
        <v>2250</v>
      </c>
      <c r="D5832" s="134" t="s">
        <v>33</v>
      </c>
      <c r="E5832" s="135">
        <v>42.6</v>
      </c>
      <c r="F5832" s="136">
        <v>0</v>
      </c>
      <c r="G5832" s="135">
        <v>44.79</v>
      </c>
      <c r="H5832" s="136">
        <v>0</v>
      </c>
    </row>
    <row r="5833" spans="1:8" x14ac:dyDescent="0.25">
      <c r="A5833" s="133" t="s">
        <v>8231</v>
      </c>
      <c r="B5833" s="134">
        <v>89592</v>
      </c>
      <c r="C5833" s="126" t="s">
        <v>2288</v>
      </c>
      <c r="D5833" s="134" t="s">
        <v>33</v>
      </c>
      <c r="E5833" s="135">
        <v>157.85</v>
      </c>
      <c r="F5833" s="136">
        <v>0</v>
      </c>
      <c r="G5833" s="135">
        <v>167.75</v>
      </c>
      <c r="H5833" s="136">
        <v>0</v>
      </c>
    </row>
    <row r="5834" spans="1:8" x14ac:dyDescent="0.25">
      <c r="A5834" s="133" t="s">
        <v>8231</v>
      </c>
      <c r="B5834" s="134">
        <v>104169</v>
      </c>
      <c r="C5834" s="126" t="s">
        <v>2913</v>
      </c>
      <c r="D5834" s="134" t="s">
        <v>33</v>
      </c>
      <c r="E5834" s="135">
        <v>148.04</v>
      </c>
      <c r="F5834" s="136">
        <v>0</v>
      </c>
      <c r="G5834" s="135">
        <v>152.46</v>
      </c>
      <c r="H5834" s="136">
        <v>0</v>
      </c>
    </row>
    <row r="5835" spans="1:8" x14ac:dyDescent="0.25">
      <c r="A5835" s="133" t="s">
        <v>8231</v>
      </c>
      <c r="B5835" s="134">
        <v>89583</v>
      </c>
      <c r="C5835" s="126" t="s">
        <v>2282</v>
      </c>
      <c r="D5835" s="134" t="s">
        <v>33</v>
      </c>
      <c r="E5835" s="135">
        <v>42.68</v>
      </c>
      <c r="F5835" s="136">
        <v>0</v>
      </c>
      <c r="G5835" s="135">
        <v>46.47</v>
      </c>
      <c r="H5835" s="136">
        <v>0</v>
      </c>
    </row>
    <row r="5836" spans="1:8" x14ac:dyDescent="0.25">
      <c r="A5836" s="133" t="s">
        <v>8231</v>
      </c>
      <c r="B5836" s="134">
        <v>89526</v>
      </c>
      <c r="C5836" s="126" t="s">
        <v>2243</v>
      </c>
      <c r="D5836" s="134" t="s">
        <v>33</v>
      </c>
      <c r="E5836" s="135">
        <v>38.979999999999997</v>
      </c>
      <c r="F5836" s="136">
        <v>0</v>
      </c>
      <c r="G5836" s="135">
        <v>40.71</v>
      </c>
      <c r="H5836" s="136">
        <v>0</v>
      </c>
    </row>
    <row r="5837" spans="1:8" x14ac:dyDescent="0.25">
      <c r="A5837" s="133" t="s">
        <v>8231</v>
      </c>
      <c r="B5837" s="134">
        <v>95695</v>
      </c>
      <c r="C5837" s="126" t="s">
        <v>2678</v>
      </c>
      <c r="D5837" s="134" t="s">
        <v>33</v>
      </c>
      <c r="E5837" s="135">
        <v>60.4</v>
      </c>
      <c r="F5837" s="136">
        <v>0</v>
      </c>
      <c r="G5837" s="135">
        <v>66.430000000000007</v>
      </c>
      <c r="H5837" s="136">
        <v>0</v>
      </c>
    </row>
    <row r="5838" spans="1:8" x14ac:dyDescent="0.25">
      <c r="A5838" s="133" t="s">
        <v>8231</v>
      </c>
      <c r="B5838" s="134">
        <v>95694</v>
      </c>
      <c r="C5838" s="126" t="s">
        <v>2677</v>
      </c>
      <c r="D5838" s="134" t="s">
        <v>33</v>
      </c>
      <c r="E5838" s="135">
        <v>53.71</v>
      </c>
      <c r="F5838" s="136">
        <v>0</v>
      </c>
      <c r="G5838" s="135">
        <v>55.99</v>
      </c>
      <c r="H5838" s="136">
        <v>0</v>
      </c>
    </row>
    <row r="5839" spans="1:8" x14ac:dyDescent="0.25">
      <c r="A5839" s="133" t="s">
        <v>8231</v>
      </c>
      <c r="B5839" s="134">
        <v>89585</v>
      </c>
      <c r="C5839" s="126" t="s">
        <v>2284</v>
      </c>
      <c r="D5839" s="134" t="s">
        <v>33</v>
      </c>
      <c r="E5839" s="135">
        <v>44.69</v>
      </c>
      <c r="F5839" s="136">
        <v>0</v>
      </c>
      <c r="G5839" s="135">
        <v>50.59</v>
      </c>
      <c r="H5839" s="136">
        <v>0</v>
      </c>
    </row>
    <row r="5840" spans="1:8" x14ac:dyDescent="0.25">
      <c r="A5840" s="133" t="s">
        <v>8231</v>
      </c>
      <c r="B5840" s="134">
        <v>89531</v>
      </c>
      <c r="C5840" s="126" t="s">
        <v>2248</v>
      </c>
      <c r="D5840" s="134" t="s">
        <v>33</v>
      </c>
      <c r="E5840" s="135">
        <v>38</v>
      </c>
      <c r="F5840" s="136">
        <v>0</v>
      </c>
      <c r="G5840" s="135">
        <v>40.15</v>
      </c>
      <c r="H5840" s="136">
        <v>0</v>
      </c>
    </row>
    <row r="5841" spans="1:8" x14ac:dyDescent="0.25">
      <c r="A5841" s="133" t="s">
        <v>8231</v>
      </c>
      <c r="B5841" s="134">
        <v>89591</v>
      </c>
      <c r="C5841" s="126" t="s">
        <v>2287</v>
      </c>
      <c r="D5841" s="134" t="s">
        <v>33</v>
      </c>
      <c r="E5841" s="135">
        <v>129.04</v>
      </c>
      <c r="F5841" s="136">
        <v>0</v>
      </c>
      <c r="G5841" s="135">
        <v>138.71</v>
      </c>
      <c r="H5841" s="136">
        <v>0</v>
      </c>
    </row>
    <row r="5842" spans="1:8" x14ac:dyDescent="0.25">
      <c r="A5842" s="133" t="s">
        <v>8231</v>
      </c>
      <c r="B5842" s="134">
        <v>104168</v>
      </c>
      <c r="C5842" s="126" t="s">
        <v>2912</v>
      </c>
      <c r="D5842" s="134" t="s">
        <v>33</v>
      </c>
      <c r="E5842" s="135">
        <v>119.23</v>
      </c>
      <c r="F5842" s="136">
        <v>0</v>
      </c>
      <c r="G5842" s="135">
        <v>123.42</v>
      </c>
      <c r="H5842" s="136">
        <v>0</v>
      </c>
    </row>
    <row r="5843" spans="1:8" x14ac:dyDescent="0.25">
      <c r="A5843" s="133" t="s">
        <v>8231</v>
      </c>
      <c r="B5843" s="134">
        <v>89516</v>
      </c>
      <c r="C5843" s="126" t="s">
        <v>2233</v>
      </c>
      <c r="D5843" s="134" t="s">
        <v>33</v>
      </c>
      <c r="E5843" s="135">
        <v>8.5299999999999994</v>
      </c>
      <c r="F5843" s="136">
        <v>0</v>
      </c>
      <c r="G5843" s="135">
        <v>9.32</v>
      </c>
      <c r="H5843" s="136">
        <v>0</v>
      </c>
    </row>
    <row r="5844" spans="1:8" x14ac:dyDescent="0.25">
      <c r="A5844" s="133" t="s">
        <v>8231</v>
      </c>
      <c r="B5844" s="134">
        <v>89520</v>
      </c>
      <c r="C5844" s="126" t="s">
        <v>2237</v>
      </c>
      <c r="D5844" s="134" t="s">
        <v>33</v>
      </c>
      <c r="E5844" s="135">
        <v>15.83</v>
      </c>
      <c r="F5844" s="136">
        <v>0</v>
      </c>
      <c r="G5844" s="135">
        <v>16.78</v>
      </c>
      <c r="H5844" s="136">
        <v>0</v>
      </c>
    </row>
    <row r="5845" spans="1:8" x14ac:dyDescent="0.25">
      <c r="A5845" s="133" t="s">
        <v>8231</v>
      </c>
      <c r="B5845" s="134">
        <v>89582</v>
      </c>
      <c r="C5845" s="126" t="s">
        <v>2281</v>
      </c>
      <c r="D5845" s="134" t="s">
        <v>33</v>
      </c>
      <c r="E5845" s="135">
        <v>33.89</v>
      </c>
      <c r="F5845" s="136">
        <v>0</v>
      </c>
      <c r="G5845" s="135">
        <v>37.6</v>
      </c>
      <c r="H5845" s="136">
        <v>0</v>
      </c>
    </row>
    <row r="5846" spans="1:8" x14ac:dyDescent="0.25">
      <c r="A5846" s="133" t="s">
        <v>8231</v>
      </c>
      <c r="B5846" s="134">
        <v>89524</v>
      </c>
      <c r="C5846" s="126" t="s">
        <v>2241</v>
      </c>
      <c r="D5846" s="134" t="s">
        <v>33</v>
      </c>
      <c r="E5846" s="135">
        <v>30.19</v>
      </c>
      <c r="F5846" s="136">
        <v>0</v>
      </c>
      <c r="G5846" s="135">
        <v>31.84</v>
      </c>
      <c r="H5846" s="136">
        <v>0</v>
      </c>
    </row>
    <row r="5847" spans="1:8" x14ac:dyDescent="0.25">
      <c r="A5847" s="133" t="s">
        <v>8231</v>
      </c>
      <c r="B5847" s="134">
        <v>89584</v>
      </c>
      <c r="C5847" s="126" t="s">
        <v>2283</v>
      </c>
      <c r="D5847" s="134" t="s">
        <v>33</v>
      </c>
      <c r="E5847" s="135">
        <v>43.62</v>
      </c>
      <c r="F5847" s="136">
        <v>0</v>
      </c>
      <c r="G5847" s="135">
        <v>49.51</v>
      </c>
      <c r="H5847" s="136">
        <v>0</v>
      </c>
    </row>
    <row r="5848" spans="1:8" x14ac:dyDescent="0.25">
      <c r="A5848" s="133" t="s">
        <v>8231</v>
      </c>
      <c r="B5848" s="134">
        <v>89529</v>
      </c>
      <c r="C5848" s="126" t="s">
        <v>2246</v>
      </c>
      <c r="D5848" s="134" t="s">
        <v>33</v>
      </c>
      <c r="E5848" s="135">
        <v>36.93</v>
      </c>
      <c r="F5848" s="136">
        <v>0</v>
      </c>
      <c r="G5848" s="135">
        <v>39.07</v>
      </c>
      <c r="H5848" s="136">
        <v>0</v>
      </c>
    </row>
    <row r="5849" spans="1:8" x14ac:dyDescent="0.25">
      <c r="A5849" s="133" t="s">
        <v>8231</v>
      </c>
      <c r="B5849" s="134">
        <v>89590</v>
      </c>
      <c r="C5849" s="126" t="s">
        <v>2286</v>
      </c>
      <c r="D5849" s="134" t="s">
        <v>33</v>
      </c>
      <c r="E5849" s="135">
        <v>132.32</v>
      </c>
      <c r="F5849" s="136">
        <v>0</v>
      </c>
      <c r="G5849" s="135">
        <v>142.02000000000001</v>
      </c>
      <c r="H5849" s="136">
        <v>0</v>
      </c>
    </row>
    <row r="5850" spans="1:8" x14ac:dyDescent="0.25">
      <c r="A5850" s="133" t="s">
        <v>8231</v>
      </c>
      <c r="B5850" s="134">
        <v>104167</v>
      </c>
      <c r="C5850" s="126" t="s">
        <v>2911</v>
      </c>
      <c r="D5850" s="134" t="s">
        <v>33</v>
      </c>
      <c r="E5850" s="135">
        <v>122.51</v>
      </c>
      <c r="F5850" s="136">
        <v>0</v>
      </c>
      <c r="G5850" s="135">
        <v>126.73</v>
      </c>
      <c r="H5850" s="136">
        <v>0</v>
      </c>
    </row>
    <row r="5851" spans="1:8" x14ac:dyDescent="0.25">
      <c r="A5851" s="133" t="s">
        <v>8231</v>
      </c>
      <c r="B5851" s="134">
        <v>89514</v>
      </c>
      <c r="C5851" s="126" t="s">
        <v>2231</v>
      </c>
      <c r="D5851" s="134" t="s">
        <v>33</v>
      </c>
      <c r="E5851" s="135">
        <v>8.44</v>
      </c>
      <c r="F5851" s="136">
        <v>0</v>
      </c>
      <c r="G5851" s="135">
        <v>9.23</v>
      </c>
      <c r="H5851" s="136">
        <v>0</v>
      </c>
    </row>
    <row r="5852" spans="1:8" x14ac:dyDescent="0.25">
      <c r="A5852" s="133" t="s">
        <v>8231</v>
      </c>
      <c r="B5852" s="134">
        <v>89518</v>
      </c>
      <c r="C5852" s="126" t="s">
        <v>2235</v>
      </c>
      <c r="D5852" s="134" t="s">
        <v>33</v>
      </c>
      <c r="E5852" s="135">
        <v>15.08</v>
      </c>
      <c r="F5852" s="136">
        <v>0</v>
      </c>
      <c r="G5852" s="135">
        <v>16.02</v>
      </c>
      <c r="H5852" s="136">
        <v>0</v>
      </c>
    </row>
    <row r="5853" spans="1:8" x14ac:dyDescent="0.25">
      <c r="A5853" s="133" t="s">
        <v>8231</v>
      </c>
      <c r="B5853" s="134">
        <v>89581</v>
      </c>
      <c r="C5853" s="126" t="s">
        <v>2280</v>
      </c>
      <c r="D5853" s="134" t="s">
        <v>33</v>
      </c>
      <c r="E5853" s="135">
        <v>33.409999999999997</v>
      </c>
      <c r="F5853" s="136">
        <v>0</v>
      </c>
      <c r="G5853" s="135">
        <v>37.119999999999997</v>
      </c>
      <c r="H5853" s="136">
        <v>0</v>
      </c>
    </row>
    <row r="5854" spans="1:8" x14ac:dyDescent="0.25">
      <c r="A5854" s="133" t="s">
        <v>8231</v>
      </c>
      <c r="B5854" s="134">
        <v>89522</v>
      </c>
      <c r="C5854" s="126" t="s">
        <v>2239</v>
      </c>
      <c r="D5854" s="134" t="s">
        <v>33</v>
      </c>
      <c r="E5854" s="135">
        <v>29.71</v>
      </c>
      <c r="F5854" s="136">
        <v>0</v>
      </c>
      <c r="G5854" s="135">
        <v>31.36</v>
      </c>
      <c r="H5854" s="136">
        <v>0</v>
      </c>
    </row>
    <row r="5855" spans="1:8" x14ac:dyDescent="0.25">
      <c r="A5855" s="133" t="s">
        <v>8231</v>
      </c>
      <c r="B5855" s="134">
        <v>89574</v>
      </c>
      <c r="C5855" s="126" t="s">
        <v>2277</v>
      </c>
      <c r="D5855" s="134" t="s">
        <v>33</v>
      </c>
      <c r="E5855" s="135">
        <v>155.86000000000001</v>
      </c>
      <c r="F5855" s="136">
        <v>0</v>
      </c>
      <c r="G5855" s="135">
        <v>160.79</v>
      </c>
      <c r="H5855" s="136">
        <v>0</v>
      </c>
    </row>
    <row r="5856" spans="1:8" x14ac:dyDescent="0.25">
      <c r="A5856" s="133" t="s">
        <v>8231</v>
      </c>
      <c r="B5856" s="134">
        <v>89690</v>
      </c>
      <c r="C5856" s="126" t="s">
        <v>2332</v>
      </c>
      <c r="D5856" s="134" t="s">
        <v>33</v>
      </c>
      <c r="E5856" s="135">
        <v>89.51</v>
      </c>
      <c r="F5856" s="136">
        <v>0</v>
      </c>
      <c r="G5856" s="135">
        <v>97.38</v>
      </c>
      <c r="H5856" s="136">
        <v>0</v>
      </c>
    </row>
    <row r="5857" spans="1:8" x14ac:dyDescent="0.25">
      <c r="A5857" s="133" t="s">
        <v>8231</v>
      </c>
      <c r="B5857" s="134">
        <v>89567</v>
      </c>
      <c r="C5857" s="126" t="s">
        <v>2272</v>
      </c>
      <c r="D5857" s="134" t="s">
        <v>33</v>
      </c>
      <c r="E5857" s="135">
        <v>80.59</v>
      </c>
      <c r="F5857" s="136">
        <v>0</v>
      </c>
      <c r="G5857" s="135">
        <v>83.47</v>
      </c>
      <c r="H5857" s="136">
        <v>0</v>
      </c>
    </row>
    <row r="5858" spans="1:8" x14ac:dyDescent="0.25">
      <c r="A5858" s="133" t="s">
        <v>8231</v>
      </c>
      <c r="B5858" s="134">
        <v>89692</v>
      </c>
      <c r="C5858" s="126" t="s">
        <v>2334</v>
      </c>
      <c r="D5858" s="134" t="s">
        <v>33</v>
      </c>
      <c r="E5858" s="135">
        <v>101.84</v>
      </c>
      <c r="F5858" s="136">
        <v>0</v>
      </c>
      <c r="G5858" s="135">
        <v>108.88</v>
      </c>
      <c r="H5858" s="136">
        <v>0</v>
      </c>
    </row>
    <row r="5859" spans="1:8" x14ac:dyDescent="0.25">
      <c r="A5859" s="133" t="s">
        <v>8231</v>
      </c>
      <c r="B5859" s="134">
        <v>89569</v>
      </c>
      <c r="C5859" s="126" t="s">
        <v>2274</v>
      </c>
      <c r="D5859" s="134" t="s">
        <v>33</v>
      </c>
      <c r="E5859" s="135">
        <v>94.25</v>
      </c>
      <c r="F5859" s="136">
        <v>0</v>
      </c>
      <c r="G5859" s="135">
        <v>97.05</v>
      </c>
      <c r="H5859" s="136">
        <v>0</v>
      </c>
    </row>
    <row r="5860" spans="1:8" x14ac:dyDescent="0.25">
      <c r="A5860" s="133" t="s">
        <v>8231</v>
      </c>
      <c r="B5860" s="134">
        <v>89699</v>
      </c>
      <c r="C5860" s="126" t="s">
        <v>2339</v>
      </c>
      <c r="D5860" s="134" t="s">
        <v>33</v>
      </c>
      <c r="E5860" s="135">
        <v>200.06</v>
      </c>
      <c r="F5860" s="136">
        <v>0</v>
      </c>
      <c r="G5860" s="135">
        <v>211.32</v>
      </c>
      <c r="H5860" s="136">
        <v>0</v>
      </c>
    </row>
    <row r="5861" spans="1:8" x14ac:dyDescent="0.25">
      <c r="A5861" s="133" t="s">
        <v>8231</v>
      </c>
      <c r="B5861" s="134">
        <v>104174</v>
      </c>
      <c r="C5861" s="126" t="s">
        <v>2918</v>
      </c>
      <c r="D5861" s="134" t="s">
        <v>33</v>
      </c>
      <c r="E5861" s="135">
        <v>189.74</v>
      </c>
      <c r="F5861" s="136">
        <v>0</v>
      </c>
      <c r="G5861" s="135">
        <v>195.22</v>
      </c>
      <c r="H5861" s="136">
        <v>0</v>
      </c>
    </row>
    <row r="5862" spans="1:8" x14ac:dyDescent="0.25">
      <c r="A5862" s="133" t="s">
        <v>8231</v>
      </c>
      <c r="B5862" s="134">
        <v>89698</v>
      </c>
      <c r="C5862" s="126" t="s">
        <v>2338</v>
      </c>
      <c r="D5862" s="134" t="s">
        <v>33</v>
      </c>
      <c r="E5862" s="135">
        <v>265.06</v>
      </c>
      <c r="F5862" s="136">
        <v>0</v>
      </c>
      <c r="G5862" s="135">
        <v>278.10000000000002</v>
      </c>
      <c r="H5862" s="136">
        <v>0</v>
      </c>
    </row>
    <row r="5863" spans="1:8" x14ac:dyDescent="0.25">
      <c r="A5863" s="133" t="s">
        <v>8231</v>
      </c>
      <c r="B5863" s="134">
        <v>104176</v>
      </c>
      <c r="C5863" s="126" t="s">
        <v>2920</v>
      </c>
      <c r="D5863" s="134" t="s">
        <v>33</v>
      </c>
      <c r="E5863" s="135">
        <v>251.98</v>
      </c>
      <c r="F5863" s="136">
        <v>0</v>
      </c>
      <c r="G5863" s="135">
        <v>257.7</v>
      </c>
      <c r="H5863" s="136">
        <v>0</v>
      </c>
    </row>
    <row r="5864" spans="1:8" x14ac:dyDescent="0.25">
      <c r="A5864" s="133" t="s">
        <v>8231</v>
      </c>
      <c r="B5864" s="134">
        <v>89561</v>
      </c>
      <c r="C5864" s="126" t="s">
        <v>2267</v>
      </c>
      <c r="D5864" s="134" t="s">
        <v>33</v>
      </c>
      <c r="E5864" s="135">
        <v>15.09</v>
      </c>
      <c r="F5864" s="136">
        <v>0</v>
      </c>
      <c r="G5864" s="135">
        <v>16.100000000000001</v>
      </c>
      <c r="H5864" s="136">
        <v>0</v>
      </c>
    </row>
    <row r="5865" spans="1:8" x14ac:dyDescent="0.25">
      <c r="A5865" s="133" t="s">
        <v>8231</v>
      </c>
      <c r="B5865" s="134">
        <v>89563</v>
      </c>
      <c r="C5865" s="126" t="s">
        <v>2269</v>
      </c>
      <c r="D5865" s="134" t="s">
        <v>33</v>
      </c>
      <c r="E5865" s="135">
        <v>34.71</v>
      </c>
      <c r="F5865" s="136">
        <v>0</v>
      </c>
      <c r="G5865" s="135">
        <v>35.97</v>
      </c>
      <c r="H5865" s="136">
        <v>0</v>
      </c>
    </row>
    <row r="5866" spans="1:8" x14ac:dyDescent="0.25">
      <c r="A5866" s="133" t="s">
        <v>8231</v>
      </c>
      <c r="B5866" s="134">
        <v>89685</v>
      </c>
      <c r="C5866" s="126" t="s">
        <v>2330</v>
      </c>
      <c r="D5866" s="134" t="s">
        <v>33</v>
      </c>
      <c r="E5866" s="135">
        <v>61.01</v>
      </c>
      <c r="F5866" s="136">
        <v>0</v>
      </c>
      <c r="G5866" s="135">
        <v>65.91</v>
      </c>
      <c r="H5866" s="136">
        <v>0</v>
      </c>
    </row>
    <row r="5867" spans="1:8" x14ac:dyDescent="0.25">
      <c r="A5867" s="133" t="s">
        <v>8231</v>
      </c>
      <c r="B5867" s="134">
        <v>89565</v>
      </c>
      <c r="C5867" s="126" t="s">
        <v>2270</v>
      </c>
      <c r="D5867" s="134" t="s">
        <v>33</v>
      </c>
      <c r="E5867" s="135">
        <v>56.08</v>
      </c>
      <c r="F5867" s="136">
        <v>0</v>
      </c>
      <c r="G5867" s="135">
        <v>58.22</v>
      </c>
      <c r="H5867" s="136">
        <v>0</v>
      </c>
    </row>
    <row r="5868" spans="1:8" x14ac:dyDescent="0.25">
      <c r="A5868" s="133" t="s">
        <v>8231</v>
      </c>
      <c r="B5868" s="134">
        <v>89671</v>
      </c>
      <c r="C5868" s="126" t="s">
        <v>2323</v>
      </c>
      <c r="D5868" s="134" t="s">
        <v>33</v>
      </c>
      <c r="E5868" s="135">
        <v>44.71</v>
      </c>
      <c r="F5868" s="136">
        <v>0</v>
      </c>
      <c r="G5868" s="135">
        <v>48.29</v>
      </c>
      <c r="H5868" s="136">
        <v>0</v>
      </c>
    </row>
    <row r="5869" spans="1:8" x14ac:dyDescent="0.25">
      <c r="A5869" s="133" t="s">
        <v>8231</v>
      </c>
      <c r="B5869" s="134">
        <v>89556</v>
      </c>
      <c r="C5869" s="126" t="s">
        <v>2263</v>
      </c>
      <c r="D5869" s="134" t="s">
        <v>33</v>
      </c>
      <c r="E5869" s="135">
        <v>40.25</v>
      </c>
      <c r="F5869" s="136">
        <v>0</v>
      </c>
      <c r="G5869" s="135">
        <v>41.33</v>
      </c>
      <c r="H5869" s="136">
        <v>0</v>
      </c>
    </row>
    <row r="5870" spans="1:8" x14ac:dyDescent="0.25">
      <c r="A5870" s="133" t="s">
        <v>8231</v>
      </c>
      <c r="B5870" s="134">
        <v>89679</v>
      </c>
      <c r="C5870" s="126" t="s">
        <v>2327</v>
      </c>
      <c r="D5870" s="134" t="s">
        <v>33</v>
      </c>
      <c r="E5870" s="135">
        <v>122.7</v>
      </c>
      <c r="F5870" s="136">
        <v>0</v>
      </c>
      <c r="G5870" s="135">
        <v>128.30000000000001</v>
      </c>
      <c r="H5870" s="136">
        <v>0</v>
      </c>
    </row>
    <row r="5871" spans="1:8" x14ac:dyDescent="0.25">
      <c r="A5871" s="133" t="s">
        <v>8231</v>
      </c>
      <c r="B5871" s="134">
        <v>104171</v>
      </c>
      <c r="C5871" s="126" t="s">
        <v>2915</v>
      </c>
      <c r="D5871" s="134" t="s">
        <v>33</v>
      </c>
      <c r="E5871" s="135">
        <v>96.95</v>
      </c>
      <c r="F5871" s="136">
        <v>0</v>
      </c>
      <c r="G5871" s="135">
        <v>100.7</v>
      </c>
      <c r="H5871" s="136">
        <v>0</v>
      </c>
    </row>
    <row r="5872" spans="1:8" x14ac:dyDescent="0.25">
      <c r="A5872" s="133" t="s">
        <v>8231</v>
      </c>
      <c r="B5872" s="134">
        <v>89600</v>
      </c>
      <c r="C5872" s="126" t="s">
        <v>2292</v>
      </c>
      <c r="D5872" s="134" t="s">
        <v>33</v>
      </c>
      <c r="E5872" s="135">
        <v>25.42</v>
      </c>
      <c r="F5872" s="136">
        <v>0</v>
      </c>
      <c r="G5872" s="135">
        <v>27.61</v>
      </c>
      <c r="H5872" s="136">
        <v>0</v>
      </c>
    </row>
    <row r="5873" spans="1:8" x14ac:dyDescent="0.25">
      <c r="A5873" s="133" t="s">
        <v>8231</v>
      </c>
      <c r="B5873" s="134">
        <v>89548</v>
      </c>
      <c r="C5873" s="126" t="s">
        <v>2258</v>
      </c>
      <c r="D5873" s="134" t="s">
        <v>33</v>
      </c>
      <c r="E5873" s="135">
        <v>22.96</v>
      </c>
      <c r="F5873" s="136">
        <v>0</v>
      </c>
      <c r="G5873" s="135">
        <v>23.76</v>
      </c>
      <c r="H5873" s="136">
        <v>0</v>
      </c>
    </row>
    <row r="5874" spans="1:8" x14ac:dyDescent="0.25">
      <c r="A5874" s="133" t="s">
        <v>8231</v>
      </c>
      <c r="B5874" s="134">
        <v>89669</v>
      </c>
      <c r="C5874" s="126" t="s">
        <v>2322</v>
      </c>
      <c r="D5874" s="134" t="s">
        <v>33</v>
      </c>
      <c r="E5874" s="135">
        <v>33.43</v>
      </c>
      <c r="F5874" s="136">
        <v>0</v>
      </c>
      <c r="G5874" s="135">
        <v>36.409999999999997</v>
      </c>
      <c r="H5874" s="136">
        <v>0</v>
      </c>
    </row>
    <row r="5875" spans="1:8" x14ac:dyDescent="0.25">
      <c r="A5875" s="133" t="s">
        <v>8231</v>
      </c>
      <c r="B5875" s="134">
        <v>89554</v>
      </c>
      <c r="C5875" s="126" t="s">
        <v>2262</v>
      </c>
      <c r="D5875" s="134" t="s">
        <v>33</v>
      </c>
      <c r="E5875" s="135">
        <v>28.93</v>
      </c>
      <c r="F5875" s="136">
        <v>0</v>
      </c>
      <c r="G5875" s="135">
        <v>29.41</v>
      </c>
      <c r="H5875" s="136">
        <v>0</v>
      </c>
    </row>
    <row r="5876" spans="1:8" x14ac:dyDescent="0.25">
      <c r="A5876" s="133" t="s">
        <v>8231</v>
      </c>
      <c r="B5876" s="134">
        <v>89677</v>
      </c>
      <c r="C5876" s="126" t="s">
        <v>2326</v>
      </c>
      <c r="D5876" s="134" t="s">
        <v>33</v>
      </c>
      <c r="E5876" s="135">
        <v>77.38</v>
      </c>
      <c r="F5876" s="136">
        <v>0</v>
      </c>
      <c r="G5876" s="135">
        <v>82.75</v>
      </c>
      <c r="H5876" s="136">
        <v>0</v>
      </c>
    </row>
    <row r="5877" spans="1:8" x14ac:dyDescent="0.25">
      <c r="A5877" s="133" t="s">
        <v>8231</v>
      </c>
      <c r="B5877" s="134">
        <v>104170</v>
      </c>
      <c r="C5877" s="126" t="s">
        <v>2914</v>
      </c>
      <c r="D5877" s="134" t="s">
        <v>33</v>
      </c>
      <c r="E5877" s="135">
        <v>70.569999999999993</v>
      </c>
      <c r="F5877" s="136">
        <v>0</v>
      </c>
      <c r="G5877" s="135">
        <v>72.349999999999994</v>
      </c>
      <c r="H5877" s="136">
        <v>0</v>
      </c>
    </row>
    <row r="5878" spans="1:8" x14ac:dyDescent="0.25">
      <c r="A5878" s="133" t="s">
        <v>8231</v>
      </c>
      <c r="B5878" s="134">
        <v>89544</v>
      </c>
      <c r="C5878" s="126" t="s">
        <v>2254</v>
      </c>
      <c r="D5878" s="134" t="s">
        <v>33</v>
      </c>
      <c r="E5878" s="135">
        <v>8.74</v>
      </c>
      <c r="F5878" s="136">
        <v>0</v>
      </c>
      <c r="G5878" s="135">
        <v>9.1199999999999992</v>
      </c>
      <c r="H5878" s="136">
        <v>0</v>
      </c>
    </row>
    <row r="5879" spans="1:8" x14ac:dyDescent="0.25">
      <c r="A5879" s="133" t="s">
        <v>8231</v>
      </c>
      <c r="B5879" s="134">
        <v>89545</v>
      </c>
      <c r="C5879" s="126" t="s">
        <v>2255</v>
      </c>
      <c r="D5879" s="134" t="s">
        <v>33</v>
      </c>
      <c r="E5879" s="135">
        <v>17.010000000000002</v>
      </c>
      <c r="F5879" s="136">
        <v>0</v>
      </c>
      <c r="G5879" s="135">
        <v>17.46</v>
      </c>
      <c r="H5879" s="136">
        <v>0</v>
      </c>
    </row>
    <row r="5880" spans="1:8" x14ac:dyDescent="0.25">
      <c r="A5880" s="133" t="s">
        <v>8231</v>
      </c>
      <c r="B5880" s="134">
        <v>89599</v>
      </c>
      <c r="C5880" s="126" t="s">
        <v>2291</v>
      </c>
      <c r="D5880" s="134" t="s">
        <v>33</v>
      </c>
      <c r="E5880" s="135">
        <v>25.21</v>
      </c>
      <c r="F5880" s="136">
        <v>0</v>
      </c>
      <c r="G5880" s="135">
        <v>27.06</v>
      </c>
      <c r="H5880" s="136">
        <v>0</v>
      </c>
    </row>
    <row r="5881" spans="1:8" x14ac:dyDescent="0.25">
      <c r="A5881" s="133" t="s">
        <v>8231</v>
      </c>
      <c r="B5881" s="134">
        <v>89547</v>
      </c>
      <c r="C5881" s="126" t="s">
        <v>2257</v>
      </c>
      <c r="D5881" s="134" t="s">
        <v>33</v>
      </c>
      <c r="E5881" s="135">
        <v>22.74</v>
      </c>
      <c r="F5881" s="136">
        <v>0</v>
      </c>
      <c r="G5881" s="135">
        <v>23.2</v>
      </c>
      <c r="H5881" s="136">
        <v>0</v>
      </c>
    </row>
    <row r="5882" spans="1:8" x14ac:dyDescent="0.25">
      <c r="A5882" s="133" t="s">
        <v>8231</v>
      </c>
      <c r="B5882" s="134">
        <v>89495</v>
      </c>
      <c r="C5882" s="126" t="s">
        <v>3018</v>
      </c>
      <c r="D5882" s="134" t="s">
        <v>33</v>
      </c>
      <c r="E5882" s="135">
        <v>18.010000000000002</v>
      </c>
      <c r="F5882" s="136">
        <v>0</v>
      </c>
      <c r="G5882" s="135">
        <v>20.41</v>
      </c>
      <c r="H5882" s="136">
        <v>0</v>
      </c>
    </row>
    <row r="5883" spans="1:8" x14ac:dyDescent="0.25">
      <c r="A5883" s="133" t="s">
        <v>8231</v>
      </c>
      <c r="B5883" s="134">
        <v>89673</v>
      </c>
      <c r="C5883" s="126" t="s">
        <v>2324</v>
      </c>
      <c r="D5883" s="134" t="s">
        <v>33</v>
      </c>
      <c r="E5883" s="135">
        <v>35.380000000000003</v>
      </c>
      <c r="F5883" s="136">
        <v>0</v>
      </c>
      <c r="G5883" s="135">
        <v>38.25</v>
      </c>
      <c r="H5883" s="136">
        <v>0</v>
      </c>
    </row>
    <row r="5884" spans="1:8" x14ac:dyDescent="0.25">
      <c r="A5884" s="133" t="s">
        <v>8231</v>
      </c>
      <c r="B5884" s="134">
        <v>89557</v>
      </c>
      <c r="C5884" s="126" t="s">
        <v>2264</v>
      </c>
      <c r="D5884" s="134" t="s">
        <v>33</v>
      </c>
      <c r="E5884" s="135">
        <v>31.92</v>
      </c>
      <c r="F5884" s="136">
        <v>0</v>
      </c>
      <c r="G5884" s="135">
        <v>32.85</v>
      </c>
      <c r="H5884" s="136">
        <v>0</v>
      </c>
    </row>
    <row r="5885" spans="1:8" x14ac:dyDescent="0.25">
      <c r="A5885" s="133" t="s">
        <v>8231</v>
      </c>
      <c r="B5885" s="134">
        <v>89681</v>
      </c>
      <c r="C5885" s="126" t="s">
        <v>2328</v>
      </c>
      <c r="D5885" s="134" t="s">
        <v>33</v>
      </c>
      <c r="E5885" s="135">
        <v>89.55</v>
      </c>
      <c r="F5885" s="136">
        <v>0</v>
      </c>
      <c r="G5885" s="135">
        <v>94.17</v>
      </c>
      <c r="H5885" s="136">
        <v>0</v>
      </c>
    </row>
    <row r="5886" spans="1:8" x14ac:dyDescent="0.25">
      <c r="A5886" s="133" t="s">
        <v>8231</v>
      </c>
      <c r="B5886" s="134">
        <v>104173</v>
      </c>
      <c r="C5886" s="126" t="s">
        <v>2917</v>
      </c>
      <c r="D5886" s="134" t="s">
        <v>33</v>
      </c>
      <c r="E5886" s="135">
        <v>85.08</v>
      </c>
      <c r="F5886" s="136">
        <v>0</v>
      </c>
      <c r="G5886" s="135">
        <v>87.2</v>
      </c>
      <c r="H5886" s="136">
        <v>0</v>
      </c>
    </row>
    <row r="5887" spans="1:8" x14ac:dyDescent="0.25">
      <c r="A5887" s="133" t="s">
        <v>8231</v>
      </c>
      <c r="B5887" s="134">
        <v>89549</v>
      </c>
      <c r="C5887" s="126" t="s">
        <v>2259</v>
      </c>
      <c r="D5887" s="134" t="s">
        <v>33</v>
      </c>
      <c r="E5887" s="135">
        <v>19.010000000000002</v>
      </c>
      <c r="F5887" s="136">
        <v>0</v>
      </c>
      <c r="G5887" s="135">
        <v>19.63</v>
      </c>
      <c r="H5887" s="136">
        <v>0</v>
      </c>
    </row>
    <row r="5888" spans="1:8" x14ac:dyDescent="0.25">
      <c r="A5888" s="133" t="s">
        <v>8231</v>
      </c>
      <c r="B5888" s="134">
        <v>89578</v>
      </c>
      <c r="C5888" s="126" t="s">
        <v>2022</v>
      </c>
      <c r="D5888" s="134" t="s">
        <v>22</v>
      </c>
      <c r="E5888" s="135">
        <v>34</v>
      </c>
      <c r="F5888" s="136">
        <v>0</v>
      </c>
      <c r="G5888" s="135">
        <v>36.159999999999997</v>
      </c>
      <c r="H5888" s="136">
        <v>0</v>
      </c>
    </row>
    <row r="5889" spans="1:8" x14ac:dyDescent="0.25">
      <c r="A5889" s="133" t="s">
        <v>8231</v>
      </c>
      <c r="B5889" s="134">
        <v>89512</v>
      </c>
      <c r="C5889" s="126" t="s">
        <v>2020</v>
      </c>
      <c r="D5889" s="134" t="s">
        <v>22</v>
      </c>
      <c r="E5889" s="135">
        <v>49.1</v>
      </c>
      <c r="F5889" s="136">
        <v>0</v>
      </c>
      <c r="G5889" s="135">
        <v>59.78</v>
      </c>
      <c r="H5889" s="136">
        <v>0</v>
      </c>
    </row>
    <row r="5890" spans="1:8" x14ac:dyDescent="0.25">
      <c r="A5890" s="133" t="s">
        <v>8231</v>
      </c>
      <c r="B5890" s="134">
        <v>89580</v>
      </c>
      <c r="C5890" s="126" t="s">
        <v>2023</v>
      </c>
      <c r="D5890" s="134" t="s">
        <v>22</v>
      </c>
      <c r="E5890" s="135">
        <v>70.45</v>
      </c>
      <c r="F5890" s="136">
        <v>0</v>
      </c>
      <c r="G5890" s="135">
        <v>74.290000000000006</v>
      </c>
      <c r="H5890" s="136">
        <v>0</v>
      </c>
    </row>
    <row r="5891" spans="1:8" x14ac:dyDescent="0.25">
      <c r="A5891" s="133" t="s">
        <v>8231</v>
      </c>
      <c r="B5891" s="134">
        <v>104166</v>
      </c>
      <c r="C5891" s="126" t="s">
        <v>2150</v>
      </c>
      <c r="D5891" s="134" t="s">
        <v>22</v>
      </c>
      <c r="E5891" s="135">
        <v>75.95</v>
      </c>
      <c r="F5891" s="136">
        <v>0</v>
      </c>
      <c r="G5891" s="135">
        <v>83.01</v>
      </c>
      <c r="H5891" s="136">
        <v>0</v>
      </c>
    </row>
    <row r="5892" spans="1:8" x14ac:dyDescent="0.25">
      <c r="A5892" s="133" t="s">
        <v>8231</v>
      </c>
      <c r="B5892" s="134">
        <v>89508</v>
      </c>
      <c r="C5892" s="126" t="s">
        <v>2017</v>
      </c>
      <c r="D5892" s="134" t="s">
        <v>22</v>
      </c>
      <c r="E5892" s="135">
        <v>16.739999999999998</v>
      </c>
      <c r="F5892" s="136">
        <v>0</v>
      </c>
      <c r="G5892" s="135">
        <v>20.66</v>
      </c>
      <c r="H5892" s="136">
        <v>0</v>
      </c>
    </row>
    <row r="5893" spans="1:8" x14ac:dyDescent="0.25">
      <c r="A5893" s="133" t="s">
        <v>8231</v>
      </c>
      <c r="B5893" s="134">
        <v>89509</v>
      </c>
      <c r="C5893" s="126" t="s">
        <v>2018</v>
      </c>
      <c r="D5893" s="134" t="s">
        <v>22</v>
      </c>
      <c r="E5893" s="135">
        <v>22.7</v>
      </c>
      <c r="F5893" s="136">
        <v>0</v>
      </c>
      <c r="G5893" s="135">
        <v>27.72</v>
      </c>
      <c r="H5893" s="136">
        <v>0</v>
      </c>
    </row>
    <row r="5894" spans="1:8" x14ac:dyDescent="0.25">
      <c r="A5894" s="133" t="s">
        <v>8231</v>
      </c>
      <c r="B5894" s="134">
        <v>89576</v>
      </c>
      <c r="C5894" s="126" t="s">
        <v>2021</v>
      </c>
      <c r="D5894" s="134" t="s">
        <v>22</v>
      </c>
      <c r="E5894" s="135">
        <v>27.45</v>
      </c>
      <c r="F5894" s="136">
        <v>0</v>
      </c>
      <c r="G5894" s="135">
        <v>28.89</v>
      </c>
      <c r="H5894" s="136">
        <v>0</v>
      </c>
    </row>
    <row r="5895" spans="1:8" x14ac:dyDescent="0.25">
      <c r="A5895" s="133" t="s">
        <v>8231</v>
      </c>
      <c r="B5895" s="134">
        <v>89511</v>
      </c>
      <c r="C5895" s="126" t="s">
        <v>2019</v>
      </c>
      <c r="D5895" s="134" t="s">
        <v>22</v>
      </c>
      <c r="E5895" s="135">
        <v>38.83</v>
      </c>
      <c r="F5895" s="136">
        <v>0</v>
      </c>
      <c r="G5895" s="135">
        <v>46.65</v>
      </c>
      <c r="H5895" s="136">
        <v>0</v>
      </c>
    </row>
    <row r="5896" spans="1:8" x14ac:dyDescent="0.25">
      <c r="A5896" s="133" t="s">
        <v>8231</v>
      </c>
      <c r="B5896" s="134">
        <v>89675</v>
      </c>
      <c r="C5896" s="126" t="s">
        <v>2325</v>
      </c>
      <c r="D5896" s="134" t="s">
        <v>33</v>
      </c>
      <c r="E5896" s="135">
        <v>71.95</v>
      </c>
      <c r="F5896" s="136">
        <v>0</v>
      </c>
      <c r="G5896" s="135">
        <v>75.739999999999995</v>
      </c>
      <c r="H5896" s="136">
        <v>0</v>
      </c>
    </row>
    <row r="5897" spans="1:8" x14ac:dyDescent="0.25">
      <c r="A5897" s="133" t="s">
        <v>8231</v>
      </c>
      <c r="B5897" s="134">
        <v>89559</v>
      </c>
      <c r="C5897" s="126" t="s">
        <v>2266</v>
      </c>
      <c r="D5897" s="134" t="s">
        <v>33</v>
      </c>
      <c r="E5897" s="135">
        <v>67.489999999999995</v>
      </c>
      <c r="F5897" s="136">
        <v>0</v>
      </c>
      <c r="G5897" s="135">
        <v>68.78</v>
      </c>
      <c r="H5897" s="136">
        <v>0</v>
      </c>
    </row>
    <row r="5898" spans="1:8" x14ac:dyDescent="0.25">
      <c r="A5898" s="133" t="s">
        <v>8231</v>
      </c>
      <c r="B5898" s="134">
        <v>104172</v>
      </c>
      <c r="C5898" s="126" t="s">
        <v>2916</v>
      </c>
      <c r="D5898" s="134" t="s">
        <v>33</v>
      </c>
      <c r="E5898" s="135">
        <v>277.77</v>
      </c>
      <c r="F5898" s="136">
        <v>0</v>
      </c>
      <c r="G5898" s="135">
        <v>280.95</v>
      </c>
      <c r="H5898" s="136">
        <v>0</v>
      </c>
    </row>
    <row r="5899" spans="1:8" x14ac:dyDescent="0.25">
      <c r="A5899" s="133" t="s">
        <v>8231</v>
      </c>
      <c r="B5899" s="134">
        <v>89683</v>
      </c>
      <c r="C5899" s="126" t="s">
        <v>2329</v>
      </c>
      <c r="D5899" s="134" t="s">
        <v>33</v>
      </c>
      <c r="E5899" s="135">
        <v>284.31</v>
      </c>
      <c r="F5899" s="136">
        <v>0</v>
      </c>
      <c r="G5899" s="135">
        <v>291.14999999999998</v>
      </c>
      <c r="H5899" s="136">
        <v>0</v>
      </c>
    </row>
    <row r="5900" spans="1:8" x14ac:dyDescent="0.25">
      <c r="A5900" s="133" t="s">
        <v>8231</v>
      </c>
      <c r="B5900" s="134">
        <v>89667</v>
      </c>
      <c r="C5900" s="126" t="s">
        <v>2321</v>
      </c>
      <c r="D5900" s="134" t="s">
        <v>33</v>
      </c>
      <c r="E5900" s="135">
        <v>43.85</v>
      </c>
      <c r="F5900" s="136">
        <v>0</v>
      </c>
      <c r="G5900" s="135">
        <v>46.18</v>
      </c>
      <c r="H5900" s="136">
        <v>0</v>
      </c>
    </row>
    <row r="5901" spans="1:8" x14ac:dyDescent="0.25">
      <c r="A5901" s="133" t="s">
        <v>8231</v>
      </c>
      <c r="B5901" s="134">
        <v>89550</v>
      </c>
      <c r="C5901" s="126" t="s">
        <v>2260</v>
      </c>
      <c r="D5901" s="134" t="s">
        <v>33</v>
      </c>
      <c r="E5901" s="135">
        <v>41.39</v>
      </c>
      <c r="F5901" s="136">
        <v>0</v>
      </c>
      <c r="G5901" s="135">
        <v>42.33</v>
      </c>
      <c r="H5901" s="136">
        <v>0</v>
      </c>
    </row>
    <row r="5902" spans="1:8" x14ac:dyDescent="0.25">
      <c r="A5902" s="133" t="s">
        <v>8231</v>
      </c>
      <c r="B5902" s="134">
        <v>89693</v>
      </c>
      <c r="C5902" s="126" t="s">
        <v>2335</v>
      </c>
      <c r="D5902" s="134" t="s">
        <v>33</v>
      </c>
      <c r="E5902" s="135">
        <v>78.64</v>
      </c>
      <c r="F5902" s="136">
        <v>0</v>
      </c>
      <c r="G5902" s="135">
        <v>86.42</v>
      </c>
      <c r="H5902" s="136">
        <v>0</v>
      </c>
    </row>
    <row r="5903" spans="1:8" x14ac:dyDescent="0.25">
      <c r="A5903" s="133" t="s">
        <v>8231</v>
      </c>
      <c r="B5903" s="134">
        <v>89571</v>
      </c>
      <c r="C5903" s="126" t="s">
        <v>2275</v>
      </c>
      <c r="D5903" s="134" t="s">
        <v>33</v>
      </c>
      <c r="E5903" s="135">
        <v>69.72</v>
      </c>
      <c r="F5903" s="136">
        <v>0</v>
      </c>
      <c r="G5903" s="135">
        <v>72.510000000000005</v>
      </c>
      <c r="H5903" s="136">
        <v>0</v>
      </c>
    </row>
    <row r="5904" spans="1:8" x14ac:dyDescent="0.25">
      <c r="A5904" s="133" t="s">
        <v>8231</v>
      </c>
      <c r="B5904" s="134">
        <v>89696</v>
      </c>
      <c r="C5904" s="126" t="s">
        <v>2336</v>
      </c>
      <c r="D5904" s="134" t="s">
        <v>33</v>
      </c>
      <c r="E5904" s="135">
        <v>84.23</v>
      </c>
      <c r="F5904" s="136">
        <v>0</v>
      </c>
      <c r="G5904" s="135">
        <v>91.14</v>
      </c>
      <c r="H5904" s="136">
        <v>0</v>
      </c>
    </row>
    <row r="5905" spans="1:8" x14ac:dyDescent="0.25">
      <c r="A5905" s="133" t="s">
        <v>8231</v>
      </c>
      <c r="B5905" s="134">
        <v>89573</v>
      </c>
      <c r="C5905" s="126" t="s">
        <v>2276</v>
      </c>
      <c r="D5905" s="134" t="s">
        <v>33</v>
      </c>
      <c r="E5905" s="135">
        <v>76.64</v>
      </c>
      <c r="F5905" s="136">
        <v>0</v>
      </c>
      <c r="G5905" s="135">
        <v>79.31</v>
      </c>
      <c r="H5905" s="136">
        <v>0</v>
      </c>
    </row>
    <row r="5906" spans="1:8" x14ac:dyDescent="0.25">
      <c r="A5906" s="133" t="s">
        <v>8231</v>
      </c>
      <c r="B5906" s="134">
        <v>89704</v>
      </c>
      <c r="C5906" s="126" t="s">
        <v>2341</v>
      </c>
      <c r="D5906" s="134" t="s">
        <v>33</v>
      </c>
      <c r="E5906" s="135">
        <v>150.81</v>
      </c>
      <c r="F5906" s="136">
        <v>0</v>
      </c>
      <c r="G5906" s="135">
        <v>161.69999999999999</v>
      </c>
      <c r="H5906" s="136">
        <v>0</v>
      </c>
    </row>
    <row r="5907" spans="1:8" x14ac:dyDescent="0.25">
      <c r="A5907" s="133" t="s">
        <v>8231</v>
      </c>
      <c r="B5907" s="134">
        <v>104175</v>
      </c>
      <c r="C5907" s="126" t="s">
        <v>2919</v>
      </c>
      <c r="D5907" s="134" t="s">
        <v>33</v>
      </c>
      <c r="E5907" s="135">
        <v>140.49</v>
      </c>
      <c r="F5907" s="136">
        <v>0</v>
      </c>
      <c r="G5907" s="135">
        <v>145.6</v>
      </c>
      <c r="H5907" s="136">
        <v>0</v>
      </c>
    </row>
    <row r="5908" spans="1:8" x14ac:dyDescent="0.25">
      <c r="A5908" s="133" t="s">
        <v>8231</v>
      </c>
      <c r="B5908" s="134">
        <v>89701</v>
      </c>
      <c r="C5908" s="126" t="s">
        <v>2340</v>
      </c>
      <c r="D5908" s="134" t="s">
        <v>33</v>
      </c>
      <c r="E5908" s="135">
        <v>195.2</v>
      </c>
      <c r="F5908" s="136">
        <v>0</v>
      </c>
      <c r="G5908" s="135">
        <v>207.7</v>
      </c>
      <c r="H5908" s="136">
        <v>0</v>
      </c>
    </row>
    <row r="5909" spans="1:8" x14ac:dyDescent="0.25">
      <c r="A5909" s="133" t="s">
        <v>8231</v>
      </c>
      <c r="B5909" s="134">
        <v>104177</v>
      </c>
      <c r="C5909" s="126" t="s">
        <v>2921</v>
      </c>
      <c r="D5909" s="134" t="s">
        <v>33</v>
      </c>
      <c r="E5909" s="135">
        <v>182.12</v>
      </c>
      <c r="F5909" s="136">
        <v>0</v>
      </c>
      <c r="G5909" s="135">
        <v>187.3</v>
      </c>
      <c r="H5909" s="136">
        <v>0</v>
      </c>
    </row>
    <row r="5910" spans="1:8" x14ac:dyDescent="0.25">
      <c r="A5910" s="133" t="s">
        <v>8231</v>
      </c>
      <c r="B5910" s="134">
        <v>89566</v>
      </c>
      <c r="C5910" s="126" t="s">
        <v>2271</v>
      </c>
      <c r="D5910" s="134" t="s">
        <v>33</v>
      </c>
      <c r="E5910" s="135">
        <v>47.44</v>
      </c>
      <c r="F5910" s="136">
        <v>0</v>
      </c>
      <c r="G5910" s="135">
        <v>49.52</v>
      </c>
      <c r="H5910" s="136">
        <v>0</v>
      </c>
    </row>
    <row r="5911" spans="1:8" x14ac:dyDescent="0.25">
      <c r="A5911" s="133" t="s">
        <v>8231</v>
      </c>
      <c r="B5911" s="134">
        <v>89687</v>
      </c>
      <c r="C5911" s="126" t="s">
        <v>2331</v>
      </c>
      <c r="D5911" s="134" t="s">
        <v>33</v>
      </c>
      <c r="E5911" s="135">
        <v>52.37</v>
      </c>
      <c r="F5911" s="136">
        <v>0</v>
      </c>
      <c r="G5911" s="135">
        <v>57.21</v>
      </c>
      <c r="H5911" s="136">
        <v>0</v>
      </c>
    </row>
    <row r="5912" spans="1:8" x14ac:dyDescent="0.25">
      <c r="A5912" s="133" t="s">
        <v>8232</v>
      </c>
      <c r="B5912" s="134">
        <v>102450</v>
      </c>
      <c r="C5912" s="126" t="s">
        <v>8234</v>
      </c>
      <c r="D5912" s="134" t="s">
        <v>144</v>
      </c>
      <c r="E5912" s="135">
        <v>0</v>
      </c>
      <c r="F5912" s="136"/>
      <c r="G5912" s="135">
        <v>0</v>
      </c>
      <c r="H5912" s="136"/>
    </row>
    <row r="5913" spans="1:8" x14ac:dyDescent="0.25">
      <c r="A5913" s="133" t="s">
        <v>8232</v>
      </c>
      <c r="B5913" s="134">
        <v>102250</v>
      </c>
      <c r="C5913" s="126" t="s">
        <v>8235</v>
      </c>
      <c r="D5913" s="134" t="s">
        <v>144</v>
      </c>
      <c r="E5913" s="135">
        <v>0</v>
      </c>
      <c r="F5913" s="136"/>
      <c r="G5913" s="135">
        <v>0</v>
      </c>
      <c r="H5913" s="136"/>
    </row>
    <row r="5914" spans="1:8" x14ac:dyDescent="0.25">
      <c r="A5914" s="133" t="s">
        <v>8232</v>
      </c>
      <c r="B5914" s="134">
        <v>102240</v>
      </c>
      <c r="C5914" s="126" t="s">
        <v>8236</v>
      </c>
      <c r="D5914" s="134" t="s">
        <v>144</v>
      </c>
      <c r="E5914" s="135">
        <v>0</v>
      </c>
      <c r="F5914" s="136"/>
      <c r="G5914" s="135">
        <v>0</v>
      </c>
      <c r="H5914" s="136"/>
    </row>
    <row r="5915" spans="1:8" x14ac:dyDescent="0.25">
      <c r="A5915" s="133" t="s">
        <v>8232</v>
      </c>
      <c r="B5915" s="134">
        <v>102449</v>
      </c>
      <c r="C5915" s="126" t="s">
        <v>8237</v>
      </c>
      <c r="D5915" s="134" t="s">
        <v>144</v>
      </c>
      <c r="E5915" s="135">
        <v>0</v>
      </c>
      <c r="F5915" s="136"/>
      <c r="G5915" s="135">
        <v>0</v>
      </c>
      <c r="H5915" s="136"/>
    </row>
    <row r="5916" spans="1:8" x14ac:dyDescent="0.25">
      <c r="A5916" s="133" t="s">
        <v>8232</v>
      </c>
      <c r="B5916" s="134">
        <v>102249</v>
      </c>
      <c r="C5916" s="126" t="s">
        <v>8238</v>
      </c>
      <c r="D5916" s="134" t="s">
        <v>144</v>
      </c>
      <c r="E5916" s="135">
        <v>0</v>
      </c>
      <c r="F5916" s="136"/>
      <c r="G5916" s="135">
        <v>0</v>
      </c>
      <c r="H5916" s="136"/>
    </row>
    <row r="5917" spans="1:8" x14ac:dyDescent="0.25">
      <c r="A5917" s="133" t="s">
        <v>8232</v>
      </c>
      <c r="B5917" s="134">
        <v>102238</v>
      </c>
      <c r="C5917" s="126" t="s">
        <v>8239</v>
      </c>
      <c r="D5917" s="134" t="s">
        <v>144</v>
      </c>
      <c r="E5917" s="135">
        <v>0</v>
      </c>
      <c r="F5917" s="136"/>
      <c r="G5917" s="135">
        <v>0</v>
      </c>
      <c r="H5917" s="136"/>
    </row>
    <row r="5918" spans="1:8" x14ac:dyDescent="0.25">
      <c r="A5918" s="133" t="s">
        <v>8232</v>
      </c>
      <c r="B5918" s="134">
        <v>102448</v>
      </c>
      <c r="C5918" s="126" t="s">
        <v>8240</v>
      </c>
      <c r="D5918" s="134" t="s">
        <v>144</v>
      </c>
      <c r="E5918" s="135">
        <v>0</v>
      </c>
      <c r="F5918" s="136"/>
      <c r="G5918" s="135">
        <v>0</v>
      </c>
      <c r="H5918" s="136"/>
    </row>
    <row r="5919" spans="1:8" x14ac:dyDescent="0.25">
      <c r="A5919" s="133" t="s">
        <v>8232</v>
      </c>
      <c r="B5919" s="134">
        <v>102248</v>
      </c>
      <c r="C5919" s="126" t="s">
        <v>8241</v>
      </c>
      <c r="D5919" s="134" t="s">
        <v>144</v>
      </c>
      <c r="E5919" s="135">
        <v>0</v>
      </c>
      <c r="F5919" s="136"/>
      <c r="G5919" s="135">
        <v>0</v>
      </c>
      <c r="H5919" s="136"/>
    </row>
    <row r="5920" spans="1:8" x14ac:dyDescent="0.25">
      <c r="A5920" s="133" t="s">
        <v>8232</v>
      </c>
      <c r="B5920" s="134">
        <v>102253</v>
      </c>
      <c r="C5920" s="126" t="s">
        <v>3352</v>
      </c>
      <c r="D5920" s="134" t="s">
        <v>144</v>
      </c>
      <c r="E5920" s="135">
        <v>900.41</v>
      </c>
      <c r="F5920" s="136">
        <v>0</v>
      </c>
      <c r="G5920" s="135">
        <v>989.03</v>
      </c>
      <c r="H5920" s="136">
        <v>0</v>
      </c>
    </row>
    <row r="5921" spans="1:8" x14ac:dyDescent="0.25">
      <c r="A5921" s="133" t="s">
        <v>8232</v>
      </c>
      <c r="B5921" s="134">
        <v>102254</v>
      </c>
      <c r="C5921" s="126" t="s">
        <v>3353</v>
      </c>
      <c r="D5921" s="134" t="s">
        <v>144</v>
      </c>
      <c r="E5921" s="135">
        <v>1079.03</v>
      </c>
      <c r="F5921" s="136">
        <v>0</v>
      </c>
      <c r="G5921" s="135">
        <v>1042.4000000000001</v>
      </c>
      <c r="H5921" s="136">
        <v>0</v>
      </c>
    </row>
    <row r="5922" spans="1:8" x14ac:dyDescent="0.25">
      <c r="A5922" s="133" t="s">
        <v>8232</v>
      </c>
      <c r="B5922" s="134">
        <v>102257</v>
      </c>
      <c r="C5922" s="126" t="s">
        <v>3356</v>
      </c>
      <c r="D5922" s="134" t="s">
        <v>144</v>
      </c>
      <c r="E5922" s="135">
        <v>327.52999999999997</v>
      </c>
      <c r="F5922" s="136">
        <v>0.66539999999999999</v>
      </c>
      <c r="G5922" s="135">
        <v>359.86</v>
      </c>
      <c r="H5922" s="136">
        <v>0</v>
      </c>
    </row>
    <row r="5923" spans="1:8" x14ac:dyDescent="0.25">
      <c r="A5923" s="133" t="s">
        <v>8232</v>
      </c>
      <c r="B5923" s="134">
        <v>102239</v>
      </c>
      <c r="C5923" s="126" t="s">
        <v>8242</v>
      </c>
      <c r="D5923" s="134" t="s">
        <v>144</v>
      </c>
      <c r="E5923" s="135">
        <v>0</v>
      </c>
      <c r="F5923" s="136"/>
      <c r="G5923" s="135">
        <v>0</v>
      </c>
      <c r="H5923" s="136"/>
    </row>
    <row r="5924" spans="1:8" x14ac:dyDescent="0.25">
      <c r="A5924" s="133" t="s">
        <v>8232</v>
      </c>
      <c r="B5924" s="134">
        <v>102236</v>
      </c>
      <c r="C5924" s="126" t="s">
        <v>8243</v>
      </c>
      <c r="D5924" s="134" t="s">
        <v>144</v>
      </c>
      <c r="E5924" s="135">
        <v>0</v>
      </c>
      <c r="F5924" s="136"/>
      <c r="G5924" s="135">
        <v>0</v>
      </c>
      <c r="H5924" s="136"/>
    </row>
    <row r="5925" spans="1:8" x14ac:dyDescent="0.25">
      <c r="A5925" s="133" t="s">
        <v>8232</v>
      </c>
      <c r="B5925" s="134">
        <v>102235</v>
      </c>
      <c r="C5925" s="126" t="s">
        <v>5186</v>
      </c>
      <c r="D5925" s="134" t="s">
        <v>144</v>
      </c>
      <c r="E5925" s="135">
        <v>510.78</v>
      </c>
      <c r="F5925" s="136">
        <v>0</v>
      </c>
      <c r="G5925" s="135">
        <v>533.16999999999996</v>
      </c>
      <c r="H5925" s="136">
        <v>0</v>
      </c>
    </row>
    <row r="5926" spans="1:8" x14ac:dyDescent="0.25">
      <c r="A5926" s="133" t="s">
        <v>8232</v>
      </c>
      <c r="B5926" s="134">
        <v>102260</v>
      </c>
      <c r="C5926" s="126" t="s">
        <v>8244</v>
      </c>
      <c r="D5926" s="134" t="s">
        <v>144</v>
      </c>
      <c r="E5926" s="135">
        <v>0</v>
      </c>
      <c r="F5926" s="136"/>
      <c r="G5926" s="135">
        <v>0</v>
      </c>
      <c r="H5926" s="136"/>
    </row>
    <row r="5927" spans="1:8" x14ac:dyDescent="0.25">
      <c r="A5927" s="133" t="s">
        <v>8232</v>
      </c>
      <c r="B5927" s="134">
        <v>102259</v>
      </c>
      <c r="C5927" s="126" t="s">
        <v>8245</v>
      </c>
      <c r="D5927" s="134" t="s">
        <v>144</v>
      </c>
      <c r="E5927" s="135">
        <v>0</v>
      </c>
      <c r="F5927" s="136"/>
      <c r="G5927" s="135">
        <v>0</v>
      </c>
      <c r="H5927" s="136"/>
    </row>
    <row r="5928" spans="1:8" x14ac:dyDescent="0.25">
      <c r="A5928" s="133" t="s">
        <v>8232</v>
      </c>
      <c r="B5928" s="134">
        <v>102262</v>
      </c>
      <c r="C5928" s="126" t="s">
        <v>8246</v>
      </c>
      <c r="D5928" s="134" t="s">
        <v>33</v>
      </c>
      <c r="E5928" s="135">
        <v>0</v>
      </c>
      <c r="F5928" s="136"/>
      <c r="G5928" s="135">
        <v>0</v>
      </c>
      <c r="H5928" s="136"/>
    </row>
    <row r="5929" spans="1:8" x14ac:dyDescent="0.25">
      <c r="A5929" s="133" t="s">
        <v>8232</v>
      </c>
      <c r="B5929" s="134">
        <v>102242</v>
      </c>
      <c r="C5929" s="126" t="s">
        <v>8247</v>
      </c>
      <c r="D5929" s="134" t="s">
        <v>144</v>
      </c>
      <c r="E5929" s="135">
        <v>0</v>
      </c>
      <c r="F5929" s="136"/>
      <c r="G5929" s="135">
        <v>0</v>
      </c>
      <c r="H5929" s="136"/>
    </row>
    <row r="5930" spans="1:8" x14ac:dyDescent="0.25">
      <c r="A5930" s="133" t="s">
        <v>8232</v>
      </c>
      <c r="B5930" s="134">
        <v>102246</v>
      </c>
      <c r="C5930" s="126" t="s">
        <v>14529</v>
      </c>
      <c r="D5930" s="134" t="s">
        <v>144</v>
      </c>
      <c r="E5930" s="135">
        <v>0</v>
      </c>
      <c r="F5930" s="136"/>
      <c r="G5930" s="135">
        <v>0</v>
      </c>
      <c r="H5930" s="136"/>
    </row>
    <row r="5931" spans="1:8" x14ac:dyDescent="0.25">
      <c r="A5931" s="133" t="s">
        <v>8232</v>
      </c>
      <c r="B5931" s="134">
        <v>102251</v>
      </c>
      <c r="C5931" s="126" t="s">
        <v>14530</v>
      </c>
      <c r="D5931" s="134" t="s">
        <v>144</v>
      </c>
      <c r="E5931" s="135">
        <v>0</v>
      </c>
      <c r="F5931" s="136"/>
      <c r="G5931" s="135">
        <v>0</v>
      </c>
      <c r="H5931" s="136"/>
    </row>
    <row r="5932" spans="1:8" x14ac:dyDescent="0.25">
      <c r="A5932" s="133" t="s">
        <v>8232</v>
      </c>
      <c r="B5932" s="134">
        <v>102241</v>
      </c>
      <c r="C5932" s="126" t="s">
        <v>8248</v>
      </c>
      <c r="D5932" s="134" t="s">
        <v>144</v>
      </c>
      <c r="E5932" s="135">
        <v>0</v>
      </c>
      <c r="F5932" s="136"/>
      <c r="G5932" s="135">
        <v>0</v>
      </c>
      <c r="H5932" s="136"/>
    </row>
    <row r="5933" spans="1:8" x14ac:dyDescent="0.25">
      <c r="A5933" s="133" t="s">
        <v>8232</v>
      </c>
      <c r="B5933" s="134">
        <v>102247</v>
      </c>
      <c r="C5933" s="126" t="s">
        <v>14531</v>
      </c>
      <c r="D5933" s="134" t="s">
        <v>144</v>
      </c>
      <c r="E5933" s="135">
        <v>0</v>
      </c>
      <c r="F5933" s="136"/>
      <c r="G5933" s="135">
        <v>0</v>
      </c>
      <c r="H5933" s="136"/>
    </row>
    <row r="5934" spans="1:8" x14ac:dyDescent="0.25">
      <c r="A5934" s="133" t="s">
        <v>8232</v>
      </c>
      <c r="B5934" s="134">
        <v>102252</v>
      </c>
      <c r="C5934" s="126" t="s">
        <v>8249</v>
      </c>
      <c r="D5934" s="134" t="s">
        <v>144</v>
      </c>
      <c r="E5934" s="135">
        <v>0</v>
      </c>
      <c r="F5934" s="136"/>
      <c r="G5934" s="135">
        <v>0</v>
      </c>
      <c r="H5934" s="136"/>
    </row>
    <row r="5935" spans="1:8" x14ac:dyDescent="0.25">
      <c r="A5935" s="133" t="s">
        <v>8232</v>
      </c>
      <c r="B5935" s="134">
        <v>102255</v>
      </c>
      <c r="C5935" s="126" t="s">
        <v>3354</v>
      </c>
      <c r="D5935" s="134" t="s">
        <v>144</v>
      </c>
      <c r="E5935" s="135">
        <v>923.88</v>
      </c>
      <c r="F5935" s="136">
        <v>0</v>
      </c>
      <c r="G5935" s="135">
        <v>1043.6300000000001</v>
      </c>
      <c r="H5935" s="136">
        <v>0</v>
      </c>
    </row>
    <row r="5936" spans="1:8" x14ac:dyDescent="0.25">
      <c r="A5936" s="133" t="s">
        <v>8232</v>
      </c>
      <c r="B5936" s="134">
        <v>102256</v>
      </c>
      <c r="C5936" s="126" t="s">
        <v>3355</v>
      </c>
      <c r="D5936" s="134" t="s">
        <v>144</v>
      </c>
      <c r="E5936" s="135">
        <v>1094</v>
      </c>
      <c r="F5936" s="136">
        <v>0</v>
      </c>
      <c r="G5936" s="135">
        <v>1094.46</v>
      </c>
      <c r="H5936" s="136">
        <v>0</v>
      </c>
    </row>
    <row r="5937" spans="1:8" x14ac:dyDescent="0.25">
      <c r="A5937" s="133" t="s">
        <v>8232</v>
      </c>
      <c r="B5937" s="134">
        <v>102258</v>
      </c>
      <c r="C5937" s="126" t="s">
        <v>3357</v>
      </c>
      <c r="D5937" s="134" t="s">
        <v>144</v>
      </c>
      <c r="E5937" s="135">
        <v>370.73</v>
      </c>
      <c r="F5937" s="136">
        <v>0.55989999999999995</v>
      </c>
      <c r="G5937" s="135">
        <v>433.91</v>
      </c>
      <c r="H5937" s="136">
        <v>0</v>
      </c>
    </row>
    <row r="5938" spans="1:8" x14ac:dyDescent="0.25">
      <c r="A5938" s="133" t="s">
        <v>8250</v>
      </c>
      <c r="B5938" s="134">
        <v>101912</v>
      </c>
      <c r="C5938" s="126" t="s">
        <v>1919</v>
      </c>
      <c r="D5938" s="134" t="s">
        <v>33</v>
      </c>
      <c r="E5938" s="135">
        <v>2173.56</v>
      </c>
      <c r="F5938" s="136">
        <v>0</v>
      </c>
      <c r="G5938" s="135">
        <v>2412.67</v>
      </c>
      <c r="H5938" s="136">
        <v>0</v>
      </c>
    </row>
    <row r="5939" spans="1:8" x14ac:dyDescent="0.25">
      <c r="A5939" s="133" t="s">
        <v>8250</v>
      </c>
      <c r="B5939" s="134">
        <v>96765</v>
      </c>
      <c r="C5939" s="126" t="s">
        <v>1911</v>
      </c>
      <c r="D5939" s="134" t="s">
        <v>33</v>
      </c>
      <c r="E5939" s="135">
        <v>1715.35</v>
      </c>
      <c r="F5939" s="136">
        <v>0</v>
      </c>
      <c r="G5939" s="135">
        <v>2025.17</v>
      </c>
      <c r="H5939" s="136">
        <v>0</v>
      </c>
    </row>
    <row r="5940" spans="1:8" x14ac:dyDescent="0.25">
      <c r="A5940" s="133" t="s">
        <v>8250</v>
      </c>
      <c r="B5940" s="134">
        <v>97430</v>
      </c>
      <c r="C5940" s="126" t="s">
        <v>2684</v>
      </c>
      <c r="D5940" s="134" t="s">
        <v>33</v>
      </c>
      <c r="E5940" s="135">
        <v>37.31</v>
      </c>
      <c r="F5940" s="136">
        <v>0.54920000000000002</v>
      </c>
      <c r="G5940" s="135">
        <v>46.56</v>
      </c>
      <c r="H5940" s="136">
        <v>0</v>
      </c>
    </row>
    <row r="5941" spans="1:8" x14ac:dyDescent="0.25">
      <c r="A5941" s="133" t="s">
        <v>8250</v>
      </c>
      <c r="B5941" s="134">
        <v>97431</v>
      </c>
      <c r="C5941" s="126" t="s">
        <v>2685</v>
      </c>
      <c r="D5941" s="134" t="s">
        <v>33</v>
      </c>
      <c r="E5941" s="135">
        <v>41.67</v>
      </c>
      <c r="F5941" s="136">
        <v>0.53349999999999997</v>
      </c>
      <c r="G5941" s="135">
        <v>52.34</v>
      </c>
      <c r="H5941" s="136">
        <v>0</v>
      </c>
    </row>
    <row r="5942" spans="1:8" x14ac:dyDescent="0.25">
      <c r="A5942" s="133" t="s">
        <v>8250</v>
      </c>
      <c r="B5942" s="134">
        <v>97432</v>
      </c>
      <c r="C5942" s="126" t="s">
        <v>2686</v>
      </c>
      <c r="D5942" s="134" t="s">
        <v>33</v>
      </c>
      <c r="E5942" s="135">
        <v>47.04</v>
      </c>
      <c r="F5942" s="136">
        <v>0.53039999999999998</v>
      </c>
      <c r="G5942" s="135">
        <v>59.08</v>
      </c>
      <c r="H5942" s="136">
        <v>0</v>
      </c>
    </row>
    <row r="5943" spans="1:8" x14ac:dyDescent="0.25">
      <c r="A5943" s="133" t="s">
        <v>8250</v>
      </c>
      <c r="B5943" s="134">
        <v>101913</v>
      </c>
      <c r="C5943" s="126" t="s">
        <v>1920</v>
      </c>
      <c r="D5943" s="134" t="s">
        <v>33</v>
      </c>
      <c r="E5943" s="135">
        <v>462.28</v>
      </c>
      <c r="F5943" s="136">
        <v>0</v>
      </c>
      <c r="G5943" s="135">
        <v>493.01</v>
      </c>
      <c r="H5943" s="136">
        <v>0</v>
      </c>
    </row>
    <row r="5944" spans="1:8" x14ac:dyDescent="0.25">
      <c r="A5944" s="133" t="s">
        <v>8250</v>
      </c>
      <c r="B5944" s="134">
        <v>101914</v>
      </c>
      <c r="C5944" s="126" t="s">
        <v>1921</v>
      </c>
      <c r="D5944" s="134" t="s">
        <v>33</v>
      </c>
      <c r="E5944" s="135">
        <v>587.67999999999995</v>
      </c>
      <c r="F5944" s="136">
        <v>0</v>
      </c>
      <c r="G5944" s="135">
        <v>625.57000000000005</v>
      </c>
      <c r="H5944" s="136">
        <v>0</v>
      </c>
    </row>
    <row r="5945" spans="1:8" x14ac:dyDescent="0.25">
      <c r="A5945" s="133" t="s">
        <v>8250</v>
      </c>
      <c r="B5945" s="134">
        <v>101915</v>
      </c>
      <c r="C5945" s="126" t="s">
        <v>1922</v>
      </c>
      <c r="D5945" s="134" t="s">
        <v>33</v>
      </c>
      <c r="E5945" s="135">
        <v>486.57</v>
      </c>
      <c r="F5945" s="136">
        <v>0</v>
      </c>
      <c r="G5945" s="135">
        <v>354.48</v>
      </c>
      <c r="H5945" s="136">
        <v>0</v>
      </c>
    </row>
    <row r="5946" spans="1:8" x14ac:dyDescent="0.25">
      <c r="A5946" s="133" t="s">
        <v>8250</v>
      </c>
      <c r="B5946" s="134">
        <v>97433</v>
      </c>
      <c r="C5946" s="126" t="s">
        <v>2687</v>
      </c>
      <c r="D5946" s="134" t="s">
        <v>33</v>
      </c>
      <c r="E5946" s="135">
        <v>84.26</v>
      </c>
      <c r="F5946" s="136">
        <v>0.69930000000000003</v>
      </c>
      <c r="G5946" s="135">
        <v>98.12</v>
      </c>
      <c r="H5946" s="136">
        <v>0</v>
      </c>
    </row>
    <row r="5947" spans="1:8" x14ac:dyDescent="0.25">
      <c r="A5947" s="133" t="s">
        <v>8250</v>
      </c>
      <c r="B5947" s="134">
        <v>97435</v>
      </c>
      <c r="C5947" s="126" t="s">
        <v>2689</v>
      </c>
      <c r="D5947" s="134" t="s">
        <v>33</v>
      </c>
      <c r="E5947" s="135">
        <v>98.54</v>
      </c>
      <c r="F5947" s="136">
        <v>0.70279999999999998</v>
      </c>
      <c r="G5947" s="135">
        <v>114.49</v>
      </c>
      <c r="H5947" s="136">
        <v>0</v>
      </c>
    </row>
    <row r="5948" spans="1:8" x14ac:dyDescent="0.25">
      <c r="A5948" s="133" t="s">
        <v>8250</v>
      </c>
      <c r="B5948" s="134">
        <v>97437</v>
      </c>
      <c r="C5948" s="126" t="s">
        <v>6337</v>
      </c>
      <c r="D5948" s="134" t="s">
        <v>33</v>
      </c>
      <c r="E5948" s="135">
        <v>112.79</v>
      </c>
      <c r="F5948" s="136">
        <v>0.7046</v>
      </c>
      <c r="G5948" s="135">
        <v>130.82</v>
      </c>
      <c r="H5948" s="136">
        <v>0</v>
      </c>
    </row>
    <row r="5949" spans="1:8" x14ac:dyDescent="0.25">
      <c r="A5949" s="133" t="s">
        <v>8250</v>
      </c>
      <c r="B5949" s="134">
        <v>97546</v>
      </c>
      <c r="C5949" s="126" t="s">
        <v>2769</v>
      </c>
      <c r="D5949" s="134" t="s">
        <v>33</v>
      </c>
      <c r="E5949" s="135">
        <v>34.07</v>
      </c>
      <c r="F5949" s="136">
        <v>0.62339999999999995</v>
      </c>
      <c r="G5949" s="135">
        <v>40.9</v>
      </c>
      <c r="H5949" s="136">
        <v>0</v>
      </c>
    </row>
    <row r="5950" spans="1:8" x14ac:dyDescent="0.25">
      <c r="A5950" s="133" t="s">
        <v>8250</v>
      </c>
      <c r="B5950" s="134">
        <v>97548</v>
      </c>
      <c r="C5950" s="126" t="s">
        <v>2771</v>
      </c>
      <c r="D5950" s="134" t="s">
        <v>33</v>
      </c>
      <c r="E5950" s="135">
        <v>50.14</v>
      </c>
      <c r="F5950" s="136">
        <v>0.56479999999999997</v>
      </c>
      <c r="G5950" s="135">
        <v>61.76</v>
      </c>
      <c r="H5950" s="136">
        <v>0</v>
      </c>
    </row>
    <row r="5951" spans="1:8" x14ac:dyDescent="0.25">
      <c r="A5951" s="133" t="s">
        <v>8250</v>
      </c>
      <c r="B5951" s="134">
        <v>97550</v>
      </c>
      <c r="C5951" s="126" t="s">
        <v>2773</v>
      </c>
      <c r="D5951" s="134" t="s">
        <v>33</v>
      </c>
      <c r="E5951" s="135">
        <v>82.5</v>
      </c>
      <c r="F5951" s="136">
        <v>0.48720000000000002</v>
      </c>
      <c r="G5951" s="135">
        <v>105.02</v>
      </c>
      <c r="H5951" s="136">
        <v>0</v>
      </c>
    </row>
    <row r="5952" spans="1:8" x14ac:dyDescent="0.25">
      <c r="A5952" s="133" t="s">
        <v>8250</v>
      </c>
      <c r="B5952" s="134">
        <v>97479</v>
      </c>
      <c r="C5952" s="126" t="s">
        <v>2718</v>
      </c>
      <c r="D5952" s="134" t="s">
        <v>33</v>
      </c>
      <c r="E5952" s="135">
        <v>57.18</v>
      </c>
      <c r="F5952" s="136">
        <v>0.70289999999999997</v>
      </c>
      <c r="G5952" s="135">
        <v>66.22</v>
      </c>
      <c r="H5952" s="136">
        <v>0</v>
      </c>
    </row>
    <row r="5953" spans="1:8" x14ac:dyDescent="0.25">
      <c r="A5953" s="133" t="s">
        <v>8250</v>
      </c>
      <c r="B5953" s="134">
        <v>97517</v>
      </c>
      <c r="C5953" s="126" t="s">
        <v>2746</v>
      </c>
      <c r="D5953" s="134" t="s">
        <v>33</v>
      </c>
      <c r="E5953" s="135">
        <v>53.46</v>
      </c>
      <c r="F5953" s="136">
        <v>0.75180000000000002</v>
      </c>
      <c r="G5953" s="135">
        <v>60.51</v>
      </c>
      <c r="H5953" s="136">
        <v>0</v>
      </c>
    </row>
    <row r="5954" spans="1:8" x14ac:dyDescent="0.25">
      <c r="A5954" s="133" t="s">
        <v>8250</v>
      </c>
      <c r="B5954" s="134">
        <v>97481</v>
      </c>
      <c r="C5954" s="126" t="s">
        <v>2720</v>
      </c>
      <c r="D5954" s="134" t="s">
        <v>33</v>
      </c>
      <c r="E5954" s="135">
        <v>83.22</v>
      </c>
      <c r="F5954" s="136">
        <v>0.73819999999999997</v>
      </c>
      <c r="G5954" s="135">
        <v>94.81</v>
      </c>
      <c r="H5954" s="136">
        <v>0</v>
      </c>
    </row>
    <row r="5955" spans="1:8" x14ac:dyDescent="0.25">
      <c r="A5955" s="133" t="s">
        <v>8250</v>
      </c>
      <c r="B5955" s="134">
        <v>97519</v>
      </c>
      <c r="C5955" s="126" t="s">
        <v>2748</v>
      </c>
      <c r="D5955" s="134" t="s">
        <v>33</v>
      </c>
      <c r="E5955" s="135">
        <v>76.66</v>
      </c>
      <c r="F5955" s="136">
        <v>0.80130000000000001</v>
      </c>
      <c r="G5955" s="135">
        <v>84.75</v>
      </c>
      <c r="H5955" s="136">
        <v>0</v>
      </c>
    </row>
    <row r="5956" spans="1:8" x14ac:dyDescent="0.25">
      <c r="A5956" s="133" t="s">
        <v>8250</v>
      </c>
      <c r="B5956" s="134">
        <v>97483</v>
      </c>
      <c r="C5956" s="126" t="s">
        <v>2722</v>
      </c>
      <c r="D5956" s="134" t="s">
        <v>33</v>
      </c>
      <c r="E5956" s="135">
        <v>116.94</v>
      </c>
      <c r="F5956" s="136">
        <v>0.76729999999999998</v>
      </c>
      <c r="G5956" s="135">
        <v>131.41</v>
      </c>
      <c r="H5956" s="136">
        <v>0</v>
      </c>
    </row>
    <row r="5957" spans="1:8" x14ac:dyDescent="0.25">
      <c r="A5957" s="133" t="s">
        <v>8250</v>
      </c>
      <c r="B5957" s="134">
        <v>97521</v>
      </c>
      <c r="C5957" s="126" t="s">
        <v>2750</v>
      </c>
      <c r="D5957" s="134" t="s">
        <v>33</v>
      </c>
      <c r="E5957" s="135">
        <v>107.17</v>
      </c>
      <c r="F5957" s="136">
        <v>0.83730000000000004</v>
      </c>
      <c r="G5957" s="135">
        <v>116.42</v>
      </c>
      <c r="H5957" s="136">
        <v>0</v>
      </c>
    </row>
    <row r="5958" spans="1:8" x14ac:dyDescent="0.25">
      <c r="A5958" s="133" t="s">
        <v>8250</v>
      </c>
      <c r="B5958" s="134">
        <v>97452</v>
      </c>
      <c r="C5958" s="126" t="s">
        <v>2700</v>
      </c>
      <c r="D5958" s="134" t="s">
        <v>33</v>
      </c>
      <c r="E5958" s="135">
        <v>184.75</v>
      </c>
      <c r="F5958" s="136">
        <v>0.69059999999999999</v>
      </c>
      <c r="G5958" s="135">
        <v>215.16</v>
      </c>
      <c r="H5958" s="136">
        <v>0</v>
      </c>
    </row>
    <row r="5959" spans="1:8" x14ac:dyDescent="0.25">
      <c r="A5959" s="133" t="s">
        <v>8250</v>
      </c>
      <c r="B5959" s="134">
        <v>97485</v>
      </c>
      <c r="C5959" s="126" t="s">
        <v>2724</v>
      </c>
      <c r="D5959" s="134" t="s">
        <v>33</v>
      </c>
      <c r="E5959" s="135">
        <v>161.68</v>
      </c>
      <c r="F5959" s="136">
        <v>0.78910000000000002</v>
      </c>
      <c r="G5959" s="135">
        <v>179.82</v>
      </c>
      <c r="H5959" s="136">
        <v>0</v>
      </c>
    </row>
    <row r="5960" spans="1:8" x14ac:dyDescent="0.25">
      <c r="A5960" s="133" t="s">
        <v>8250</v>
      </c>
      <c r="B5960" s="134">
        <v>97523</v>
      </c>
      <c r="C5960" s="126" t="s">
        <v>2752</v>
      </c>
      <c r="D5960" s="134" t="s">
        <v>33</v>
      </c>
      <c r="E5960" s="135">
        <v>147.9</v>
      </c>
      <c r="F5960" s="136">
        <v>0.86260000000000003</v>
      </c>
      <c r="G5960" s="135">
        <v>158.69</v>
      </c>
      <c r="H5960" s="136">
        <v>0</v>
      </c>
    </row>
    <row r="5961" spans="1:8" x14ac:dyDescent="0.25">
      <c r="A5961" s="133" t="s">
        <v>8250</v>
      </c>
      <c r="B5961" s="134">
        <v>97454</v>
      </c>
      <c r="C5961" s="126" t="s">
        <v>2702</v>
      </c>
      <c r="D5961" s="134" t="s">
        <v>33</v>
      </c>
      <c r="E5961" s="135">
        <v>318.95999999999998</v>
      </c>
      <c r="F5961" s="136">
        <v>0.79910000000000003</v>
      </c>
      <c r="G5961" s="135">
        <v>353.01</v>
      </c>
      <c r="H5961" s="136">
        <v>0</v>
      </c>
    </row>
    <row r="5962" spans="1:8" x14ac:dyDescent="0.25">
      <c r="A5962" s="133" t="s">
        <v>8250</v>
      </c>
      <c r="B5962" s="134">
        <v>97487</v>
      </c>
      <c r="C5962" s="126" t="s">
        <v>2726</v>
      </c>
      <c r="D5962" s="134" t="s">
        <v>33</v>
      </c>
      <c r="E5962" s="135">
        <v>299.83999999999997</v>
      </c>
      <c r="F5962" s="136">
        <v>0.85009999999999997</v>
      </c>
      <c r="G5962" s="135">
        <v>323.73</v>
      </c>
      <c r="H5962" s="136">
        <v>0</v>
      </c>
    </row>
    <row r="5963" spans="1:8" x14ac:dyDescent="0.25">
      <c r="A5963" s="133" t="s">
        <v>8250</v>
      </c>
      <c r="B5963" s="134">
        <v>97525</v>
      </c>
      <c r="C5963" s="126" t="s">
        <v>2754</v>
      </c>
      <c r="D5963" s="134" t="s">
        <v>33</v>
      </c>
      <c r="E5963" s="135">
        <v>279.92</v>
      </c>
      <c r="F5963" s="136">
        <v>0.91049999999999998</v>
      </c>
      <c r="G5963" s="135">
        <v>293.19</v>
      </c>
      <c r="H5963" s="136">
        <v>0</v>
      </c>
    </row>
    <row r="5964" spans="1:8" x14ac:dyDescent="0.25">
      <c r="A5964" s="133" t="s">
        <v>8250</v>
      </c>
      <c r="B5964" s="134">
        <v>97456</v>
      </c>
      <c r="C5964" s="126" t="s">
        <v>2704</v>
      </c>
      <c r="D5964" s="134" t="s">
        <v>33</v>
      </c>
      <c r="E5964" s="135">
        <v>732.34</v>
      </c>
      <c r="F5964" s="136">
        <v>0.90329999999999999</v>
      </c>
      <c r="G5964" s="135">
        <v>769.95</v>
      </c>
      <c r="H5964" s="136">
        <v>0</v>
      </c>
    </row>
    <row r="5965" spans="1:8" x14ac:dyDescent="0.25">
      <c r="A5965" s="133" t="s">
        <v>8250</v>
      </c>
      <c r="B5965" s="134">
        <v>97489</v>
      </c>
      <c r="C5965" s="126" t="s">
        <v>2728</v>
      </c>
      <c r="D5965" s="134" t="s">
        <v>33</v>
      </c>
      <c r="E5965" s="135">
        <v>717.08</v>
      </c>
      <c r="F5965" s="136">
        <v>0.92249999999999999</v>
      </c>
      <c r="G5965" s="135">
        <v>746.59</v>
      </c>
      <c r="H5965" s="136">
        <v>0</v>
      </c>
    </row>
    <row r="5966" spans="1:8" x14ac:dyDescent="0.25">
      <c r="A5966" s="133" t="s">
        <v>8250</v>
      </c>
      <c r="B5966" s="134">
        <v>97527</v>
      </c>
      <c r="C5966" s="126" t="s">
        <v>2756</v>
      </c>
      <c r="D5966" s="134" t="s">
        <v>33</v>
      </c>
      <c r="E5966" s="135">
        <v>691.12</v>
      </c>
      <c r="F5966" s="136">
        <v>0.95720000000000005</v>
      </c>
      <c r="G5966" s="135">
        <v>706.77</v>
      </c>
      <c r="H5966" s="136">
        <v>0</v>
      </c>
    </row>
    <row r="5967" spans="1:8" x14ac:dyDescent="0.25">
      <c r="A5967" s="133" t="s">
        <v>8250</v>
      </c>
      <c r="B5967" s="134">
        <v>97434</v>
      </c>
      <c r="C5967" s="126" t="s">
        <v>2688</v>
      </c>
      <c r="D5967" s="134" t="s">
        <v>33</v>
      </c>
      <c r="E5967" s="135">
        <v>85.8</v>
      </c>
      <c r="F5967" s="136">
        <v>0.70469999999999999</v>
      </c>
      <c r="G5967" s="135">
        <v>99.66</v>
      </c>
      <c r="H5967" s="136">
        <v>0</v>
      </c>
    </row>
    <row r="5968" spans="1:8" x14ac:dyDescent="0.25">
      <c r="A5968" s="133" t="s">
        <v>8250</v>
      </c>
      <c r="B5968" s="134">
        <v>97436</v>
      </c>
      <c r="C5968" s="126" t="s">
        <v>2690</v>
      </c>
      <c r="D5968" s="134" t="s">
        <v>33</v>
      </c>
      <c r="E5968" s="135">
        <v>101.52</v>
      </c>
      <c r="F5968" s="136">
        <v>0.71150000000000002</v>
      </c>
      <c r="G5968" s="135">
        <v>117.47</v>
      </c>
      <c r="H5968" s="136">
        <v>0</v>
      </c>
    </row>
    <row r="5969" spans="1:8" x14ac:dyDescent="0.25">
      <c r="A5969" s="133" t="s">
        <v>8250</v>
      </c>
      <c r="B5969" s="134">
        <v>97438</v>
      </c>
      <c r="C5969" s="126" t="s">
        <v>2691</v>
      </c>
      <c r="D5969" s="134" t="s">
        <v>33</v>
      </c>
      <c r="E5969" s="135">
        <v>115.98</v>
      </c>
      <c r="F5969" s="136">
        <v>0.7127</v>
      </c>
      <c r="G5969" s="135">
        <v>134.01</v>
      </c>
      <c r="H5969" s="136">
        <v>0</v>
      </c>
    </row>
    <row r="5970" spans="1:8" x14ac:dyDescent="0.25">
      <c r="A5970" s="133" t="s">
        <v>8250</v>
      </c>
      <c r="B5970" s="134">
        <v>97547</v>
      </c>
      <c r="C5970" s="126" t="s">
        <v>2770</v>
      </c>
      <c r="D5970" s="134" t="s">
        <v>33</v>
      </c>
      <c r="E5970" s="135">
        <v>34.07</v>
      </c>
      <c r="F5970" s="136">
        <v>0.62339999999999995</v>
      </c>
      <c r="G5970" s="135">
        <v>40.9</v>
      </c>
      <c r="H5970" s="136">
        <v>0</v>
      </c>
    </row>
    <row r="5971" spans="1:8" x14ac:dyDescent="0.25">
      <c r="A5971" s="133" t="s">
        <v>8250</v>
      </c>
      <c r="B5971" s="134">
        <v>97549</v>
      </c>
      <c r="C5971" s="126" t="s">
        <v>2772</v>
      </c>
      <c r="D5971" s="134" t="s">
        <v>33</v>
      </c>
      <c r="E5971" s="135">
        <v>50.14</v>
      </c>
      <c r="F5971" s="136">
        <v>0.56479999999999997</v>
      </c>
      <c r="G5971" s="135">
        <v>61.76</v>
      </c>
      <c r="H5971" s="136">
        <v>0</v>
      </c>
    </row>
    <row r="5972" spans="1:8" x14ac:dyDescent="0.25">
      <c r="A5972" s="133" t="s">
        <v>8250</v>
      </c>
      <c r="B5972" s="134">
        <v>97551</v>
      </c>
      <c r="C5972" s="126" t="s">
        <v>2774</v>
      </c>
      <c r="D5972" s="134" t="s">
        <v>33</v>
      </c>
      <c r="E5972" s="135">
        <v>82.5</v>
      </c>
      <c r="F5972" s="136">
        <v>0.48720000000000002</v>
      </c>
      <c r="G5972" s="135">
        <v>105.02</v>
      </c>
      <c r="H5972" s="136">
        <v>0</v>
      </c>
    </row>
    <row r="5973" spans="1:8" x14ac:dyDescent="0.25">
      <c r="A5973" s="133" t="s">
        <v>8250</v>
      </c>
      <c r="B5973" s="134">
        <v>97480</v>
      </c>
      <c r="C5973" s="126" t="s">
        <v>2719</v>
      </c>
      <c r="D5973" s="134" t="s">
        <v>33</v>
      </c>
      <c r="E5973" s="135">
        <v>57.18</v>
      </c>
      <c r="F5973" s="136">
        <v>0.70289999999999997</v>
      </c>
      <c r="G5973" s="135">
        <v>66.22</v>
      </c>
      <c r="H5973" s="136">
        <v>0</v>
      </c>
    </row>
    <row r="5974" spans="1:8" x14ac:dyDescent="0.25">
      <c r="A5974" s="133" t="s">
        <v>8250</v>
      </c>
      <c r="B5974" s="134">
        <v>97518</v>
      </c>
      <c r="C5974" s="126" t="s">
        <v>2747</v>
      </c>
      <c r="D5974" s="134" t="s">
        <v>33</v>
      </c>
      <c r="E5974" s="135">
        <v>53.46</v>
      </c>
      <c r="F5974" s="136">
        <v>0.75180000000000002</v>
      </c>
      <c r="G5974" s="135">
        <v>60.51</v>
      </c>
      <c r="H5974" s="136">
        <v>0</v>
      </c>
    </row>
    <row r="5975" spans="1:8" x14ac:dyDescent="0.25">
      <c r="A5975" s="133" t="s">
        <v>8250</v>
      </c>
      <c r="B5975" s="134">
        <v>97482</v>
      </c>
      <c r="C5975" s="126" t="s">
        <v>2721</v>
      </c>
      <c r="D5975" s="134" t="s">
        <v>33</v>
      </c>
      <c r="E5975" s="135">
        <v>83.22</v>
      </c>
      <c r="F5975" s="136">
        <v>0.73819999999999997</v>
      </c>
      <c r="G5975" s="135">
        <v>94.81</v>
      </c>
      <c r="H5975" s="136">
        <v>0</v>
      </c>
    </row>
    <row r="5976" spans="1:8" x14ac:dyDescent="0.25">
      <c r="A5976" s="133" t="s">
        <v>8250</v>
      </c>
      <c r="B5976" s="134">
        <v>97520</v>
      </c>
      <c r="C5976" s="126" t="s">
        <v>2749</v>
      </c>
      <c r="D5976" s="134" t="s">
        <v>33</v>
      </c>
      <c r="E5976" s="135">
        <v>76.66</v>
      </c>
      <c r="F5976" s="136">
        <v>0.80130000000000001</v>
      </c>
      <c r="G5976" s="135">
        <v>84.75</v>
      </c>
      <c r="H5976" s="136">
        <v>0</v>
      </c>
    </row>
    <row r="5977" spans="1:8" x14ac:dyDescent="0.25">
      <c r="A5977" s="133" t="s">
        <v>8250</v>
      </c>
      <c r="B5977" s="134">
        <v>97484</v>
      </c>
      <c r="C5977" s="126" t="s">
        <v>2723</v>
      </c>
      <c r="D5977" s="134" t="s">
        <v>33</v>
      </c>
      <c r="E5977" s="135">
        <v>116.94</v>
      </c>
      <c r="F5977" s="136">
        <v>0.76729999999999998</v>
      </c>
      <c r="G5977" s="135">
        <v>131.41</v>
      </c>
      <c r="H5977" s="136">
        <v>0</v>
      </c>
    </row>
    <row r="5978" spans="1:8" x14ac:dyDescent="0.25">
      <c r="A5978" s="133" t="s">
        <v>8250</v>
      </c>
      <c r="B5978" s="134">
        <v>97522</v>
      </c>
      <c r="C5978" s="126" t="s">
        <v>2751</v>
      </c>
      <c r="D5978" s="134" t="s">
        <v>33</v>
      </c>
      <c r="E5978" s="135">
        <v>107.17</v>
      </c>
      <c r="F5978" s="136">
        <v>0.83730000000000004</v>
      </c>
      <c r="G5978" s="135">
        <v>116.42</v>
      </c>
      <c r="H5978" s="136">
        <v>0</v>
      </c>
    </row>
    <row r="5979" spans="1:8" x14ac:dyDescent="0.25">
      <c r="A5979" s="133" t="s">
        <v>8250</v>
      </c>
      <c r="B5979" s="134">
        <v>97453</v>
      </c>
      <c r="C5979" s="126" t="s">
        <v>2701</v>
      </c>
      <c r="D5979" s="134" t="s">
        <v>33</v>
      </c>
      <c r="E5979" s="135">
        <v>196.58</v>
      </c>
      <c r="F5979" s="136">
        <v>0.70920000000000005</v>
      </c>
      <c r="G5979" s="135">
        <v>226.99</v>
      </c>
      <c r="H5979" s="136">
        <v>0</v>
      </c>
    </row>
    <row r="5980" spans="1:8" x14ac:dyDescent="0.25">
      <c r="A5980" s="133" t="s">
        <v>8250</v>
      </c>
      <c r="B5980" s="134">
        <v>97486</v>
      </c>
      <c r="C5980" s="126" t="s">
        <v>2725</v>
      </c>
      <c r="D5980" s="134" t="s">
        <v>33</v>
      </c>
      <c r="E5980" s="135">
        <v>173.51</v>
      </c>
      <c r="F5980" s="136">
        <v>0.80349999999999999</v>
      </c>
      <c r="G5980" s="135">
        <v>191.65</v>
      </c>
      <c r="H5980" s="136">
        <v>0</v>
      </c>
    </row>
    <row r="5981" spans="1:8" x14ac:dyDescent="0.25">
      <c r="A5981" s="133" t="s">
        <v>8250</v>
      </c>
      <c r="B5981" s="134">
        <v>97524</v>
      </c>
      <c r="C5981" s="126" t="s">
        <v>2753</v>
      </c>
      <c r="D5981" s="134" t="s">
        <v>33</v>
      </c>
      <c r="E5981" s="135">
        <v>159.72999999999999</v>
      </c>
      <c r="F5981" s="136">
        <v>0.87280000000000002</v>
      </c>
      <c r="G5981" s="135">
        <v>170.52</v>
      </c>
      <c r="H5981" s="136">
        <v>0</v>
      </c>
    </row>
    <row r="5982" spans="1:8" x14ac:dyDescent="0.25">
      <c r="A5982" s="133" t="s">
        <v>8250</v>
      </c>
      <c r="B5982" s="134">
        <v>97455</v>
      </c>
      <c r="C5982" s="126" t="s">
        <v>2703</v>
      </c>
      <c r="D5982" s="134" t="s">
        <v>33</v>
      </c>
      <c r="E5982" s="135">
        <v>337.88</v>
      </c>
      <c r="F5982" s="136">
        <v>0.81030000000000002</v>
      </c>
      <c r="G5982" s="135">
        <v>371.93</v>
      </c>
      <c r="H5982" s="136">
        <v>0</v>
      </c>
    </row>
    <row r="5983" spans="1:8" x14ac:dyDescent="0.25">
      <c r="A5983" s="133" t="s">
        <v>8250</v>
      </c>
      <c r="B5983" s="134">
        <v>97488</v>
      </c>
      <c r="C5983" s="126" t="s">
        <v>2727</v>
      </c>
      <c r="D5983" s="134" t="s">
        <v>33</v>
      </c>
      <c r="E5983" s="135">
        <v>318.76</v>
      </c>
      <c r="F5983" s="136">
        <v>0.85899999999999999</v>
      </c>
      <c r="G5983" s="135">
        <v>342.65</v>
      </c>
      <c r="H5983" s="136">
        <v>0</v>
      </c>
    </row>
    <row r="5984" spans="1:8" x14ac:dyDescent="0.25">
      <c r="A5984" s="133" t="s">
        <v>8250</v>
      </c>
      <c r="B5984" s="134">
        <v>97526</v>
      </c>
      <c r="C5984" s="126" t="s">
        <v>2755</v>
      </c>
      <c r="D5984" s="134" t="s">
        <v>33</v>
      </c>
      <c r="E5984" s="135">
        <v>298.83999999999997</v>
      </c>
      <c r="F5984" s="136">
        <v>0.91620000000000001</v>
      </c>
      <c r="G5984" s="135">
        <v>312.11</v>
      </c>
      <c r="H5984" s="136">
        <v>0</v>
      </c>
    </row>
    <row r="5985" spans="1:8" x14ac:dyDescent="0.25">
      <c r="A5985" s="133" t="s">
        <v>8250</v>
      </c>
      <c r="B5985" s="134">
        <v>97457</v>
      </c>
      <c r="C5985" s="126" t="s">
        <v>2705</v>
      </c>
      <c r="D5985" s="134" t="s">
        <v>33</v>
      </c>
      <c r="E5985" s="135">
        <v>647.45000000000005</v>
      </c>
      <c r="F5985" s="136">
        <v>0.89059999999999995</v>
      </c>
      <c r="G5985" s="135">
        <v>685.06</v>
      </c>
      <c r="H5985" s="136">
        <v>0</v>
      </c>
    </row>
    <row r="5986" spans="1:8" x14ac:dyDescent="0.25">
      <c r="A5986" s="133" t="s">
        <v>8250</v>
      </c>
      <c r="B5986" s="134">
        <v>97490</v>
      </c>
      <c r="C5986" s="126" t="s">
        <v>2729</v>
      </c>
      <c r="D5986" s="134" t="s">
        <v>33</v>
      </c>
      <c r="E5986" s="135">
        <v>632.19000000000005</v>
      </c>
      <c r="F5986" s="136">
        <v>0.91210000000000002</v>
      </c>
      <c r="G5986" s="135">
        <v>661.7</v>
      </c>
      <c r="H5986" s="136">
        <v>0</v>
      </c>
    </row>
    <row r="5987" spans="1:8" x14ac:dyDescent="0.25">
      <c r="A5987" s="133" t="s">
        <v>8250</v>
      </c>
      <c r="B5987" s="134">
        <v>97528</v>
      </c>
      <c r="C5987" s="126" t="s">
        <v>2757</v>
      </c>
      <c r="D5987" s="134" t="s">
        <v>33</v>
      </c>
      <c r="E5987" s="135">
        <v>606.23</v>
      </c>
      <c r="F5987" s="136">
        <v>0.95120000000000005</v>
      </c>
      <c r="G5987" s="135">
        <v>621.88</v>
      </c>
      <c r="H5987" s="136">
        <v>0</v>
      </c>
    </row>
    <row r="5988" spans="1:8" x14ac:dyDescent="0.25">
      <c r="A5988" s="133" t="s">
        <v>8250</v>
      </c>
      <c r="B5988" s="134">
        <v>101906</v>
      </c>
      <c r="C5988" s="126" t="s">
        <v>1913</v>
      </c>
      <c r="D5988" s="134" t="s">
        <v>33</v>
      </c>
      <c r="E5988" s="135">
        <v>647.77</v>
      </c>
      <c r="F5988" s="136">
        <v>0</v>
      </c>
      <c r="G5988" s="135">
        <v>671.43</v>
      </c>
      <c r="H5988" s="136">
        <v>0</v>
      </c>
    </row>
    <row r="5989" spans="1:8" x14ac:dyDescent="0.25">
      <c r="A5989" s="133" t="s">
        <v>8250</v>
      </c>
      <c r="B5989" s="134">
        <v>101907</v>
      </c>
      <c r="C5989" s="126" t="s">
        <v>1914</v>
      </c>
      <c r="D5989" s="134" t="s">
        <v>33</v>
      </c>
      <c r="E5989" s="135">
        <v>699.87</v>
      </c>
      <c r="F5989" s="136">
        <v>0</v>
      </c>
      <c r="G5989" s="135">
        <v>724.51</v>
      </c>
      <c r="H5989" s="136">
        <v>0</v>
      </c>
    </row>
    <row r="5990" spans="1:8" x14ac:dyDescent="0.25">
      <c r="A5990" s="133" t="s">
        <v>8250</v>
      </c>
      <c r="B5990" s="134">
        <v>101911</v>
      </c>
      <c r="C5990" s="126" t="s">
        <v>1918</v>
      </c>
      <c r="D5990" s="134" t="s">
        <v>33</v>
      </c>
      <c r="E5990" s="135">
        <v>335.22</v>
      </c>
      <c r="F5990" s="136">
        <v>0</v>
      </c>
      <c r="G5990" s="135">
        <v>352.97</v>
      </c>
      <c r="H5990" s="136">
        <v>0</v>
      </c>
    </row>
    <row r="5991" spans="1:8" x14ac:dyDescent="0.25">
      <c r="A5991" s="133" t="s">
        <v>8250</v>
      </c>
      <c r="B5991" s="134">
        <v>101908</v>
      </c>
      <c r="C5991" s="126" t="s">
        <v>1915</v>
      </c>
      <c r="D5991" s="134" t="s">
        <v>33</v>
      </c>
      <c r="E5991" s="135">
        <v>213.68</v>
      </c>
      <c r="F5991" s="136">
        <v>0</v>
      </c>
      <c r="G5991" s="135">
        <v>229.12</v>
      </c>
      <c r="H5991" s="136">
        <v>0</v>
      </c>
    </row>
    <row r="5992" spans="1:8" x14ac:dyDescent="0.25">
      <c r="A5992" s="133" t="s">
        <v>8250</v>
      </c>
      <c r="B5992" s="134">
        <v>101909</v>
      </c>
      <c r="C5992" s="126" t="s">
        <v>1916</v>
      </c>
      <c r="D5992" s="134" t="s">
        <v>33</v>
      </c>
      <c r="E5992" s="135">
        <v>248.41</v>
      </c>
      <c r="F5992" s="136">
        <v>0</v>
      </c>
      <c r="G5992" s="135">
        <v>264.51</v>
      </c>
      <c r="H5992" s="136">
        <v>0</v>
      </c>
    </row>
    <row r="5993" spans="1:8" x14ac:dyDescent="0.25">
      <c r="A5993" s="133" t="s">
        <v>8250</v>
      </c>
      <c r="B5993" s="134">
        <v>101910</v>
      </c>
      <c r="C5993" s="126" t="s">
        <v>1917</v>
      </c>
      <c r="D5993" s="134" t="s">
        <v>33</v>
      </c>
      <c r="E5993" s="135">
        <v>291.81</v>
      </c>
      <c r="F5993" s="136">
        <v>0</v>
      </c>
      <c r="G5993" s="135">
        <v>308.74</v>
      </c>
      <c r="H5993" s="136">
        <v>0</v>
      </c>
    </row>
    <row r="5994" spans="1:8" x14ac:dyDescent="0.25">
      <c r="A5994" s="133" t="s">
        <v>8250</v>
      </c>
      <c r="B5994" s="134">
        <v>101905</v>
      </c>
      <c r="C5994" s="126" t="s">
        <v>1912</v>
      </c>
      <c r="D5994" s="134" t="s">
        <v>33</v>
      </c>
      <c r="E5994" s="135">
        <v>220.19</v>
      </c>
      <c r="F5994" s="136">
        <v>0</v>
      </c>
      <c r="G5994" s="135">
        <v>235.76</v>
      </c>
      <c r="H5994" s="136">
        <v>0</v>
      </c>
    </row>
    <row r="5995" spans="1:8" x14ac:dyDescent="0.25">
      <c r="A5995" s="133" t="s">
        <v>8250</v>
      </c>
      <c r="B5995" s="134">
        <v>101916</v>
      </c>
      <c r="C5995" s="126" t="s">
        <v>1923</v>
      </c>
      <c r="D5995" s="134" t="s">
        <v>33</v>
      </c>
      <c r="E5995" s="135">
        <v>3258.95</v>
      </c>
      <c r="F5995" s="136">
        <v>0.93530000000000002</v>
      </c>
      <c r="G5995" s="135">
        <v>3373.09</v>
      </c>
      <c r="H5995" s="136">
        <v>0</v>
      </c>
    </row>
    <row r="5996" spans="1:8" x14ac:dyDescent="0.25">
      <c r="A5996" s="133" t="s">
        <v>8250</v>
      </c>
      <c r="B5996" s="134">
        <v>101936</v>
      </c>
      <c r="C5996" s="126" t="s">
        <v>6135</v>
      </c>
      <c r="D5996" s="134" t="s">
        <v>33</v>
      </c>
      <c r="E5996" s="135">
        <v>7504.92</v>
      </c>
      <c r="F5996" s="136">
        <v>7.7100000000000002E-2</v>
      </c>
      <c r="G5996" s="135">
        <v>9350.56</v>
      </c>
      <c r="H5996" s="136">
        <v>0</v>
      </c>
    </row>
    <row r="5997" spans="1:8" x14ac:dyDescent="0.25">
      <c r="A5997" s="133" t="s">
        <v>8250</v>
      </c>
      <c r="B5997" s="134">
        <v>101937</v>
      </c>
      <c r="C5997" s="126" t="s">
        <v>6136</v>
      </c>
      <c r="D5997" s="134" t="s">
        <v>33</v>
      </c>
      <c r="E5997" s="135">
        <v>13646.77</v>
      </c>
      <c r="F5997" s="136">
        <v>6.1100000000000002E-2</v>
      </c>
      <c r="G5997" s="135">
        <v>17683.75</v>
      </c>
      <c r="H5997" s="136">
        <v>0</v>
      </c>
    </row>
    <row r="5998" spans="1:8" x14ac:dyDescent="0.25">
      <c r="A5998" s="133" t="s">
        <v>8250</v>
      </c>
      <c r="B5998" s="134">
        <v>92698</v>
      </c>
      <c r="C5998" s="126" t="s">
        <v>2539</v>
      </c>
      <c r="D5998" s="134" t="s">
        <v>33</v>
      </c>
      <c r="E5998" s="135">
        <v>20.88</v>
      </c>
      <c r="F5998" s="136">
        <v>0</v>
      </c>
      <c r="G5998" s="135">
        <v>27.52</v>
      </c>
      <c r="H5998" s="136">
        <v>0</v>
      </c>
    </row>
    <row r="5999" spans="1:8" x14ac:dyDescent="0.25">
      <c r="A5999" s="133" t="s">
        <v>8250</v>
      </c>
      <c r="B5999" s="134">
        <v>92700</v>
      </c>
      <c r="C5999" s="126" t="s">
        <v>2541</v>
      </c>
      <c r="D5999" s="134" t="s">
        <v>33</v>
      </c>
      <c r="E5999" s="135">
        <v>33.92</v>
      </c>
      <c r="F5999" s="136">
        <v>0</v>
      </c>
      <c r="G5999" s="135">
        <v>45.33</v>
      </c>
      <c r="H5999" s="136">
        <v>0</v>
      </c>
    </row>
    <row r="6000" spans="1:8" x14ac:dyDescent="0.25">
      <c r="A6000" s="133" t="s">
        <v>8250</v>
      </c>
      <c r="B6000" s="134">
        <v>92702</v>
      </c>
      <c r="C6000" s="126" t="s">
        <v>2543</v>
      </c>
      <c r="D6000" s="134" t="s">
        <v>33</v>
      </c>
      <c r="E6000" s="135">
        <v>52.83</v>
      </c>
      <c r="F6000" s="136">
        <v>0</v>
      </c>
      <c r="G6000" s="135">
        <v>71.45</v>
      </c>
      <c r="H6000" s="136">
        <v>0</v>
      </c>
    </row>
    <row r="6001" spans="1:8" x14ac:dyDescent="0.25">
      <c r="A6001" s="133" t="s">
        <v>8250</v>
      </c>
      <c r="B6001" s="134">
        <v>92669</v>
      </c>
      <c r="C6001" s="126" t="s">
        <v>2515</v>
      </c>
      <c r="D6001" s="134" t="s">
        <v>33</v>
      </c>
      <c r="E6001" s="135">
        <v>40.15</v>
      </c>
      <c r="F6001" s="136">
        <v>0</v>
      </c>
      <c r="G6001" s="135">
        <v>51.69</v>
      </c>
      <c r="H6001" s="136">
        <v>0</v>
      </c>
    </row>
    <row r="6002" spans="1:8" x14ac:dyDescent="0.25">
      <c r="A6002" s="133" t="s">
        <v>8250</v>
      </c>
      <c r="B6002" s="134">
        <v>92671</v>
      </c>
      <c r="C6002" s="126" t="s">
        <v>2517</v>
      </c>
      <c r="D6002" s="134" t="s">
        <v>33</v>
      </c>
      <c r="E6002" s="135">
        <v>53.26</v>
      </c>
      <c r="F6002" s="136">
        <v>0</v>
      </c>
      <c r="G6002" s="135">
        <v>65.42</v>
      </c>
      <c r="H6002" s="136">
        <v>0</v>
      </c>
    </row>
    <row r="6003" spans="1:8" x14ac:dyDescent="0.25">
      <c r="A6003" s="133" t="s">
        <v>8250</v>
      </c>
      <c r="B6003" s="134">
        <v>92673</v>
      </c>
      <c r="C6003" s="126" t="s">
        <v>2519</v>
      </c>
      <c r="D6003" s="134" t="s">
        <v>33</v>
      </c>
      <c r="E6003" s="135">
        <v>61.5</v>
      </c>
      <c r="F6003" s="136">
        <v>0</v>
      </c>
      <c r="G6003" s="135">
        <v>74.37</v>
      </c>
      <c r="H6003" s="136">
        <v>0</v>
      </c>
    </row>
    <row r="6004" spans="1:8" x14ac:dyDescent="0.25">
      <c r="A6004" s="133" t="s">
        <v>8250</v>
      </c>
      <c r="B6004" s="134">
        <v>92675</v>
      </c>
      <c r="C6004" s="126" t="s">
        <v>2521</v>
      </c>
      <c r="D6004" s="134" t="s">
        <v>33</v>
      </c>
      <c r="E6004" s="135">
        <v>80.489999999999995</v>
      </c>
      <c r="F6004" s="136">
        <v>0</v>
      </c>
      <c r="G6004" s="135">
        <v>94.21</v>
      </c>
      <c r="H6004" s="136">
        <v>0</v>
      </c>
    </row>
    <row r="6005" spans="1:8" x14ac:dyDescent="0.25">
      <c r="A6005" s="133" t="s">
        <v>8250</v>
      </c>
      <c r="B6005" s="134">
        <v>92677</v>
      </c>
      <c r="C6005" s="126" t="s">
        <v>2523</v>
      </c>
      <c r="D6005" s="134" t="s">
        <v>33</v>
      </c>
      <c r="E6005" s="135">
        <v>134.13</v>
      </c>
      <c r="F6005" s="136">
        <v>0</v>
      </c>
      <c r="G6005" s="135">
        <v>149.05000000000001</v>
      </c>
      <c r="H6005" s="136">
        <v>0</v>
      </c>
    </row>
    <row r="6006" spans="1:8" x14ac:dyDescent="0.25">
      <c r="A6006" s="133" t="s">
        <v>8250</v>
      </c>
      <c r="B6006" s="134">
        <v>92635</v>
      </c>
      <c r="C6006" s="126" t="s">
        <v>2495</v>
      </c>
      <c r="D6006" s="134" t="s">
        <v>33</v>
      </c>
      <c r="E6006" s="135">
        <v>212.93</v>
      </c>
      <c r="F6006" s="136">
        <v>0</v>
      </c>
      <c r="G6006" s="135">
        <v>244.34</v>
      </c>
      <c r="H6006" s="136">
        <v>0</v>
      </c>
    </row>
    <row r="6007" spans="1:8" x14ac:dyDescent="0.25">
      <c r="A6007" s="133" t="s">
        <v>8250</v>
      </c>
      <c r="B6007" s="134">
        <v>92679</v>
      </c>
      <c r="C6007" s="126" t="s">
        <v>2525</v>
      </c>
      <c r="D6007" s="134" t="s">
        <v>33</v>
      </c>
      <c r="E6007" s="135">
        <v>185.58</v>
      </c>
      <c r="F6007" s="136">
        <v>0</v>
      </c>
      <c r="G6007" s="135">
        <v>201.7</v>
      </c>
      <c r="H6007" s="136">
        <v>0</v>
      </c>
    </row>
    <row r="6008" spans="1:8" x14ac:dyDescent="0.25">
      <c r="A6008" s="133" t="s">
        <v>8250</v>
      </c>
      <c r="B6008" s="134">
        <v>92381</v>
      </c>
      <c r="C6008" s="126" t="s">
        <v>2485</v>
      </c>
      <c r="D6008" s="134" t="s">
        <v>33</v>
      </c>
      <c r="E6008" s="135">
        <v>53.33</v>
      </c>
      <c r="F6008" s="136">
        <v>0</v>
      </c>
      <c r="G6008" s="135">
        <v>72.25</v>
      </c>
      <c r="H6008" s="136">
        <v>0</v>
      </c>
    </row>
    <row r="6009" spans="1:8" x14ac:dyDescent="0.25">
      <c r="A6009" s="133" t="s">
        <v>8250</v>
      </c>
      <c r="B6009" s="134">
        <v>92383</v>
      </c>
      <c r="C6009" s="126" t="s">
        <v>2487</v>
      </c>
      <c r="D6009" s="134" t="s">
        <v>33</v>
      </c>
      <c r="E6009" s="135">
        <v>68.209999999999994</v>
      </c>
      <c r="F6009" s="136">
        <v>0</v>
      </c>
      <c r="G6009" s="135">
        <v>88.73</v>
      </c>
      <c r="H6009" s="136">
        <v>0</v>
      </c>
    </row>
    <row r="6010" spans="1:8" x14ac:dyDescent="0.25">
      <c r="A6010" s="133" t="s">
        <v>8250</v>
      </c>
      <c r="B6010" s="134">
        <v>92385</v>
      </c>
      <c r="C6010" s="126" t="s">
        <v>2489</v>
      </c>
      <c r="D6010" s="134" t="s">
        <v>33</v>
      </c>
      <c r="E6010" s="135">
        <v>78.540000000000006</v>
      </c>
      <c r="F6010" s="136">
        <v>0</v>
      </c>
      <c r="G6010" s="135">
        <v>100.95</v>
      </c>
      <c r="H6010" s="136">
        <v>0</v>
      </c>
    </row>
    <row r="6011" spans="1:8" x14ac:dyDescent="0.25">
      <c r="A6011" s="133" t="s">
        <v>8250</v>
      </c>
      <c r="B6011" s="134">
        <v>92350</v>
      </c>
      <c r="C6011" s="126" t="s">
        <v>2464</v>
      </c>
      <c r="D6011" s="134" t="s">
        <v>33</v>
      </c>
      <c r="E6011" s="135">
        <v>100.17</v>
      </c>
      <c r="F6011" s="136">
        <v>0</v>
      </c>
      <c r="G6011" s="135">
        <v>124.9</v>
      </c>
      <c r="H6011" s="136">
        <v>0</v>
      </c>
    </row>
    <row r="6012" spans="1:8" x14ac:dyDescent="0.25">
      <c r="A6012" s="133" t="s">
        <v>8250</v>
      </c>
      <c r="B6012" s="134">
        <v>92387</v>
      </c>
      <c r="C6012" s="126" t="s">
        <v>2491</v>
      </c>
      <c r="D6012" s="134" t="s">
        <v>33</v>
      </c>
      <c r="E6012" s="135">
        <v>100.08</v>
      </c>
      <c r="F6012" s="136">
        <v>0</v>
      </c>
      <c r="G6012" s="135">
        <v>124.75</v>
      </c>
      <c r="H6012" s="136">
        <v>0</v>
      </c>
    </row>
    <row r="6013" spans="1:8" x14ac:dyDescent="0.25">
      <c r="A6013" s="133" t="s">
        <v>8250</v>
      </c>
      <c r="B6013" s="134">
        <v>92352</v>
      </c>
      <c r="C6013" s="126" t="s">
        <v>2466</v>
      </c>
      <c r="D6013" s="134" t="s">
        <v>33</v>
      </c>
      <c r="E6013" s="135">
        <v>155.19999999999999</v>
      </c>
      <c r="F6013" s="136">
        <v>0</v>
      </c>
      <c r="G6013" s="135">
        <v>181.92</v>
      </c>
      <c r="H6013" s="136">
        <v>0</v>
      </c>
    </row>
    <row r="6014" spans="1:8" x14ac:dyDescent="0.25">
      <c r="A6014" s="133" t="s">
        <v>8250</v>
      </c>
      <c r="B6014" s="134">
        <v>92389</v>
      </c>
      <c r="C6014" s="126" t="s">
        <v>2493</v>
      </c>
      <c r="D6014" s="134" t="s">
        <v>33</v>
      </c>
      <c r="E6014" s="135">
        <v>157.62</v>
      </c>
      <c r="F6014" s="136">
        <v>0</v>
      </c>
      <c r="G6014" s="135">
        <v>185.68</v>
      </c>
      <c r="H6014" s="136">
        <v>0</v>
      </c>
    </row>
    <row r="6015" spans="1:8" x14ac:dyDescent="0.25">
      <c r="A6015" s="133" t="s">
        <v>8250</v>
      </c>
      <c r="B6015" s="134">
        <v>92354</v>
      </c>
      <c r="C6015" s="126" t="s">
        <v>2468</v>
      </c>
      <c r="D6015" s="134" t="s">
        <v>33</v>
      </c>
      <c r="E6015" s="135">
        <v>208.05</v>
      </c>
      <c r="F6015" s="136">
        <v>0</v>
      </c>
      <c r="G6015" s="135">
        <v>236.74</v>
      </c>
      <c r="H6015" s="136">
        <v>0</v>
      </c>
    </row>
    <row r="6016" spans="1:8" x14ac:dyDescent="0.25">
      <c r="A6016" s="133" t="s">
        <v>8250</v>
      </c>
      <c r="B6016" s="134">
        <v>92699</v>
      </c>
      <c r="C6016" s="126" t="s">
        <v>2540</v>
      </c>
      <c r="D6016" s="134" t="s">
        <v>33</v>
      </c>
      <c r="E6016" s="135">
        <v>19.48</v>
      </c>
      <c r="F6016" s="136">
        <v>0</v>
      </c>
      <c r="G6016" s="135">
        <v>26.13</v>
      </c>
      <c r="H6016" s="136">
        <v>0</v>
      </c>
    </row>
    <row r="6017" spans="1:8" x14ac:dyDescent="0.25">
      <c r="A6017" s="133" t="s">
        <v>8250</v>
      </c>
      <c r="B6017" s="134">
        <v>92701</v>
      </c>
      <c r="C6017" s="126" t="s">
        <v>2542</v>
      </c>
      <c r="D6017" s="134" t="s">
        <v>33</v>
      </c>
      <c r="E6017" s="135">
        <v>31.83</v>
      </c>
      <c r="F6017" s="136">
        <v>0</v>
      </c>
      <c r="G6017" s="135">
        <v>43.25</v>
      </c>
      <c r="H6017" s="136">
        <v>0</v>
      </c>
    </row>
    <row r="6018" spans="1:8" x14ac:dyDescent="0.25">
      <c r="A6018" s="133" t="s">
        <v>8250</v>
      </c>
      <c r="B6018" s="134">
        <v>92703</v>
      </c>
      <c r="C6018" s="126" t="s">
        <v>2544</v>
      </c>
      <c r="D6018" s="134" t="s">
        <v>33</v>
      </c>
      <c r="E6018" s="135">
        <v>50.26</v>
      </c>
      <c r="F6018" s="136">
        <v>0</v>
      </c>
      <c r="G6018" s="135">
        <v>68.900000000000006</v>
      </c>
      <c r="H6018" s="136">
        <v>0</v>
      </c>
    </row>
    <row r="6019" spans="1:8" x14ac:dyDescent="0.25">
      <c r="A6019" s="133" t="s">
        <v>8250</v>
      </c>
      <c r="B6019" s="134">
        <v>92670</v>
      </c>
      <c r="C6019" s="126" t="s">
        <v>2516</v>
      </c>
      <c r="D6019" s="134" t="s">
        <v>33</v>
      </c>
      <c r="E6019" s="135">
        <v>37.58</v>
      </c>
      <c r="F6019" s="136">
        <v>0</v>
      </c>
      <c r="G6019" s="135">
        <v>49.14</v>
      </c>
      <c r="H6019" s="136">
        <v>0</v>
      </c>
    </row>
    <row r="6020" spans="1:8" x14ac:dyDescent="0.25">
      <c r="A6020" s="133" t="s">
        <v>8250</v>
      </c>
      <c r="B6020" s="134">
        <v>92672</v>
      </c>
      <c r="C6020" s="126" t="s">
        <v>2518</v>
      </c>
      <c r="D6020" s="134" t="s">
        <v>33</v>
      </c>
      <c r="E6020" s="135">
        <v>48.16</v>
      </c>
      <c r="F6020" s="136">
        <v>0</v>
      </c>
      <c r="G6020" s="135">
        <v>60.33</v>
      </c>
      <c r="H6020" s="136">
        <v>0</v>
      </c>
    </row>
    <row r="6021" spans="1:8" x14ac:dyDescent="0.25">
      <c r="A6021" s="133" t="s">
        <v>8250</v>
      </c>
      <c r="B6021" s="134">
        <v>92674</v>
      </c>
      <c r="C6021" s="126" t="s">
        <v>2520</v>
      </c>
      <c r="D6021" s="134" t="s">
        <v>33</v>
      </c>
      <c r="E6021" s="135">
        <v>57.98</v>
      </c>
      <c r="F6021" s="136">
        <v>0</v>
      </c>
      <c r="G6021" s="135">
        <v>70.87</v>
      </c>
      <c r="H6021" s="136">
        <v>0</v>
      </c>
    </row>
    <row r="6022" spans="1:8" x14ac:dyDescent="0.25">
      <c r="A6022" s="133" t="s">
        <v>8250</v>
      </c>
      <c r="B6022" s="134">
        <v>92676</v>
      </c>
      <c r="C6022" s="126" t="s">
        <v>2522</v>
      </c>
      <c r="D6022" s="134" t="s">
        <v>33</v>
      </c>
      <c r="E6022" s="135">
        <v>78.099999999999994</v>
      </c>
      <c r="F6022" s="136">
        <v>0</v>
      </c>
      <c r="G6022" s="135">
        <v>91.83</v>
      </c>
      <c r="H6022" s="136">
        <v>0</v>
      </c>
    </row>
    <row r="6023" spans="1:8" x14ac:dyDescent="0.25">
      <c r="A6023" s="133" t="s">
        <v>8250</v>
      </c>
      <c r="B6023" s="134">
        <v>92678</v>
      </c>
      <c r="C6023" s="126" t="s">
        <v>2524</v>
      </c>
      <c r="D6023" s="134" t="s">
        <v>33</v>
      </c>
      <c r="E6023" s="135">
        <v>123.61</v>
      </c>
      <c r="F6023" s="136">
        <v>0</v>
      </c>
      <c r="G6023" s="135">
        <v>138.56</v>
      </c>
      <c r="H6023" s="136">
        <v>0</v>
      </c>
    </row>
    <row r="6024" spans="1:8" x14ac:dyDescent="0.25">
      <c r="A6024" s="133" t="s">
        <v>8250</v>
      </c>
      <c r="B6024" s="134">
        <v>92636</v>
      </c>
      <c r="C6024" s="126" t="s">
        <v>2496</v>
      </c>
      <c r="D6024" s="134" t="s">
        <v>33</v>
      </c>
      <c r="E6024" s="135">
        <v>192.65</v>
      </c>
      <c r="F6024" s="136">
        <v>0</v>
      </c>
      <c r="G6024" s="135">
        <v>224.14</v>
      </c>
      <c r="H6024" s="136">
        <v>0</v>
      </c>
    </row>
    <row r="6025" spans="1:8" x14ac:dyDescent="0.25">
      <c r="A6025" s="133" t="s">
        <v>8250</v>
      </c>
      <c r="B6025" s="134">
        <v>92680</v>
      </c>
      <c r="C6025" s="126" t="s">
        <v>2526</v>
      </c>
      <c r="D6025" s="134" t="s">
        <v>33</v>
      </c>
      <c r="E6025" s="135">
        <v>165.3</v>
      </c>
      <c r="F6025" s="136">
        <v>0</v>
      </c>
      <c r="G6025" s="135">
        <v>181.5</v>
      </c>
      <c r="H6025" s="136">
        <v>0</v>
      </c>
    </row>
    <row r="6026" spans="1:8" x14ac:dyDescent="0.25">
      <c r="A6026" s="133" t="s">
        <v>8250</v>
      </c>
      <c r="B6026" s="134">
        <v>92382</v>
      </c>
      <c r="C6026" s="126" t="s">
        <v>2486</v>
      </c>
      <c r="D6026" s="134" t="s">
        <v>33</v>
      </c>
      <c r="E6026" s="135">
        <v>50.76</v>
      </c>
      <c r="F6026" s="136">
        <v>0</v>
      </c>
      <c r="G6026" s="135">
        <v>69.7</v>
      </c>
      <c r="H6026" s="136">
        <v>0</v>
      </c>
    </row>
    <row r="6027" spans="1:8" x14ac:dyDescent="0.25">
      <c r="A6027" s="133" t="s">
        <v>8250</v>
      </c>
      <c r="B6027" s="134">
        <v>92384</v>
      </c>
      <c r="C6027" s="126" t="s">
        <v>2488</v>
      </c>
      <c r="D6027" s="134" t="s">
        <v>33</v>
      </c>
      <c r="E6027" s="135">
        <v>63.11</v>
      </c>
      <c r="F6027" s="136">
        <v>0</v>
      </c>
      <c r="G6027" s="135">
        <v>83.64</v>
      </c>
      <c r="H6027" s="136">
        <v>0</v>
      </c>
    </row>
    <row r="6028" spans="1:8" x14ac:dyDescent="0.25">
      <c r="A6028" s="133" t="s">
        <v>8250</v>
      </c>
      <c r="B6028" s="134">
        <v>92386</v>
      </c>
      <c r="C6028" s="126" t="s">
        <v>2490</v>
      </c>
      <c r="D6028" s="134" t="s">
        <v>33</v>
      </c>
      <c r="E6028" s="135">
        <v>75.02</v>
      </c>
      <c r="F6028" s="136">
        <v>0</v>
      </c>
      <c r="G6028" s="135">
        <v>97.45</v>
      </c>
      <c r="H6028" s="136">
        <v>0</v>
      </c>
    </row>
    <row r="6029" spans="1:8" x14ac:dyDescent="0.25">
      <c r="A6029" s="133" t="s">
        <v>8250</v>
      </c>
      <c r="B6029" s="134">
        <v>92351</v>
      </c>
      <c r="C6029" s="126" t="s">
        <v>2465</v>
      </c>
      <c r="D6029" s="134" t="s">
        <v>33</v>
      </c>
      <c r="E6029" s="135">
        <v>97.78</v>
      </c>
      <c r="F6029" s="136">
        <v>0</v>
      </c>
      <c r="G6029" s="135">
        <v>122.52</v>
      </c>
      <c r="H6029" s="136">
        <v>0</v>
      </c>
    </row>
    <row r="6030" spans="1:8" x14ac:dyDescent="0.25">
      <c r="A6030" s="133" t="s">
        <v>8250</v>
      </c>
      <c r="B6030" s="134">
        <v>92388</v>
      </c>
      <c r="C6030" s="126" t="s">
        <v>2492</v>
      </c>
      <c r="D6030" s="134" t="s">
        <v>33</v>
      </c>
      <c r="E6030" s="135">
        <v>97.69</v>
      </c>
      <c r="F6030" s="136">
        <v>0</v>
      </c>
      <c r="G6030" s="135">
        <v>122.37</v>
      </c>
      <c r="H6030" s="136">
        <v>0</v>
      </c>
    </row>
    <row r="6031" spans="1:8" x14ac:dyDescent="0.25">
      <c r="A6031" s="133" t="s">
        <v>8250</v>
      </c>
      <c r="B6031" s="134">
        <v>92353</v>
      </c>
      <c r="C6031" s="126" t="s">
        <v>2467</v>
      </c>
      <c r="D6031" s="134" t="s">
        <v>33</v>
      </c>
      <c r="E6031" s="135">
        <v>144.68</v>
      </c>
      <c r="F6031" s="136">
        <v>0</v>
      </c>
      <c r="G6031" s="135">
        <v>171.43</v>
      </c>
      <c r="H6031" s="136">
        <v>0</v>
      </c>
    </row>
    <row r="6032" spans="1:8" x14ac:dyDescent="0.25">
      <c r="A6032" s="133" t="s">
        <v>8250</v>
      </c>
      <c r="B6032" s="134">
        <v>92390</v>
      </c>
      <c r="C6032" s="126" t="s">
        <v>2494</v>
      </c>
      <c r="D6032" s="134" t="s">
        <v>33</v>
      </c>
      <c r="E6032" s="135">
        <v>147.1</v>
      </c>
      <c r="F6032" s="136">
        <v>0</v>
      </c>
      <c r="G6032" s="135">
        <v>175.19</v>
      </c>
      <c r="H6032" s="136">
        <v>0</v>
      </c>
    </row>
    <row r="6033" spans="1:8" x14ac:dyDescent="0.25">
      <c r="A6033" s="133" t="s">
        <v>8250</v>
      </c>
      <c r="B6033" s="134">
        <v>92355</v>
      </c>
      <c r="C6033" s="126" t="s">
        <v>2469</v>
      </c>
      <c r="D6033" s="134" t="s">
        <v>33</v>
      </c>
      <c r="E6033" s="135">
        <v>187.77</v>
      </c>
      <c r="F6033" s="136">
        <v>0</v>
      </c>
      <c r="G6033" s="135">
        <v>216.54</v>
      </c>
      <c r="H6033" s="136">
        <v>0</v>
      </c>
    </row>
    <row r="6034" spans="1:8" x14ac:dyDescent="0.25">
      <c r="A6034" s="133" t="s">
        <v>8250</v>
      </c>
      <c r="B6034" s="134">
        <v>101925</v>
      </c>
      <c r="C6034" s="126" t="s">
        <v>2126</v>
      </c>
      <c r="D6034" s="134" t="s">
        <v>33</v>
      </c>
      <c r="E6034" s="135">
        <v>314.54000000000002</v>
      </c>
      <c r="F6034" s="136">
        <v>0</v>
      </c>
      <c r="G6034" s="135">
        <v>345.92</v>
      </c>
      <c r="H6034" s="136">
        <v>0</v>
      </c>
    </row>
    <row r="6035" spans="1:8" x14ac:dyDescent="0.25">
      <c r="A6035" s="133" t="s">
        <v>8250</v>
      </c>
      <c r="B6035" s="134">
        <v>101934</v>
      </c>
      <c r="C6035" s="126" t="s">
        <v>2135</v>
      </c>
      <c r="D6035" s="134" t="s">
        <v>33</v>
      </c>
      <c r="E6035" s="135">
        <v>322.61</v>
      </c>
      <c r="F6035" s="136">
        <v>0</v>
      </c>
      <c r="G6035" s="135">
        <v>358.5</v>
      </c>
      <c r="H6035" s="136">
        <v>0</v>
      </c>
    </row>
    <row r="6036" spans="1:8" x14ac:dyDescent="0.25">
      <c r="A6036" s="133" t="s">
        <v>8250</v>
      </c>
      <c r="B6036" s="134">
        <v>97541</v>
      </c>
      <c r="C6036" s="126" t="s">
        <v>2766</v>
      </c>
      <c r="D6036" s="134" t="s">
        <v>33</v>
      </c>
      <c r="E6036" s="135">
        <v>27.39</v>
      </c>
      <c r="F6036" s="136">
        <v>0.46439999999999998</v>
      </c>
      <c r="G6036" s="135">
        <v>35.21</v>
      </c>
      <c r="H6036" s="136">
        <v>0</v>
      </c>
    </row>
    <row r="6037" spans="1:8" x14ac:dyDescent="0.25">
      <c r="A6037" s="133" t="s">
        <v>8250</v>
      </c>
      <c r="B6037" s="134">
        <v>97462</v>
      </c>
      <c r="C6037" s="126" t="s">
        <v>14532</v>
      </c>
      <c r="D6037" s="134" t="s">
        <v>33</v>
      </c>
      <c r="E6037" s="135">
        <v>29.27</v>
      </c>
      <c r="F6037" s="136">
        <v>0.60680000000000001</v>
      </c>
      <c r="G6037" s="135">
        <v>35.409999999999997</v>
      </c>
      <c r="H6037" s="136">
        <v>0</v>
      </c>
    </row>
    <row r="6038" spans="1:8" x14ac:dyDescent="0.25">
      <c r="A6038" s="133" t="s">
        <v>8250</v>
      </c>
      <c r="B6038" s="134">
        <v>97544</v>
      </c>
      <c r="C6038" s="126" t="s">
        <v>2768</v>
      </c>
      <c r="D6038" s="134" t="s">
        <v>33</v>
      </c>
      <c r="E6038" s="135">
        <v>46.13</v>
      </c>
      <c r="F6038" s="136">
        <v>0.38500000000000001</v>
      </c>
      <c r="G6038" s="135">
        <v>61.24</v>
      </c>
      <c r="H6038" s="136">
        <v>0</v>
      </c>
    </row>
    <row r="6039" spans="1:8" x14ac:dyDescent="0.25">
      <c r="A6039" s="133" t="s">
        <v>8250</v>
      </c>
      <c r="B6039" s="134">
        <v>97500</v>
      </c>
      <c r="C6039" s="126" t="s">
        <v>2737</v>
      </c>
      <c r="D6039" s="134" t="s">
        <v>33</v>
      </c>
      <c r="E6039" s="135">
        <v>26.8</v>
      </c>
      <c r="F6039" s="136">
        <v>0.66269999999999996</v>
      </c>
      <c r="G6039" s="135">
        <v>31.6</v>
      </c>
      <c r="H6039" s="136">
        <v>0</v>
      </c>
    </row>
    <row r="6040" spans="1:8" x14ac:dyDescent="0.25">
      <c r="A6040" s="133" t="s">
        <v>8250</v>
      </c>
      <c r="B6040" s="134">
        <v>97465</v>
      </c>
      <c r="C6040" s="126" t="s">
        <v>14533</v>
      </c>
      <c r="D6040" s="134" t="s">
        <v>33</v>
      </c>
      <c r="E6040" s="135">
        <v>61.38</v>
      </c>
      <c r="F6040" s="136">
        <v>0.75919999999999999</v>
      </c>
      <c r="G6040" s="135">
        <v>69.239999999999995</v>
      </c>
      <c r="H6040" s="136">
        <v>0</v>
      </c>
    </row>
    <row r="6041" spans="1:8" x14ac:dyDescent="0.25">
      <c r="A6041" s="133" t="s">
        <v>8250</v>
      </c>
      <c r="B6041" s="134">
        <v>97503</v>
      </c>
      <c r="C6041" s="126" t="s">
        <v>14534</v>
      </c>
      <c r="D6041" s="134" t="s">
        <v>33</v>
      </c>
      <c r="E6041" s="135">
        <v>57.01</v>
      </c>
      <c r="F6041" s="136">
        <v>0.81740000000000002</v>
      </c>
      <c r="G6041" s="135">
        <v>62.54</v>
      </c>
      <c r="H6041" s="136">
        <v>0</v>
      </c>
    </row>
    <row r="6042" spans="1:8" x14ac:dyDescent="0.25">
      <c r="A6042" s="133" t="s">
        <v>8250</v>
      </c>
      <c r="B6042" s="134">
        <v>97468</v>
      </c>
      <c r="C6042" s="126" t="s">
        <v>14535</v>
      </c>
      <c r="D6042" s="134" t="s">
        <v>33</v>
      </c>
      <c r="E6042" s="135">
        <v>78.06</v>
      </c>
      <c r="F6042" s="136">
        <v>0.76349999999999996</v>
      </c>
      <c r="G6042" s="135">
        <v>87.86</v>
      </c>
      <c r="H6042" s="136">
        <v>0</v>
      </c>
    </row>
    <row r="6043" spans="1:8" x14ac:dyDescent="0.25">
      <c r="A6043" s="133" t="s">
        <v>8250</v>
      </c>
      <c r="B6043" s="134">
        <v>97506</v>
      </c>
      <c r="C6043" s="126" t="s">
        <v>14536</v>
      </c>
      <c r="D6043" s="134" t="s">
        <v>33</v>
      </c>
      <c r="E6043" s="135">
        <v>71.56</v>
      </c>
      <c r="F6043" s="136">
        <v>0.83289999999999997</v>
      </c>
      <c r="G6043" s="135">
        <v>77.91</v>
      </c>
      <c r="H6043" s="136">
        <v>0</v>
      </c>
    </row>
    <row r="6044" spans="1:8" x14ac:dyDescent="0.25">
      <c r="A6044" s="133" t="s">
        <v>8250</v>
      </c>
      <c r="B6044" s="134">
        <v>97444</v>
      </c>
      <c r="C6044" s="126" t="s">
        <v>14537</v>
      </c>
      <c r="D6044" s="134" t="s">
        <v>33</v>
      </c>
      <c r="E6044" s="135">
        <v>132.54</v>
      </c>
      <c r="F6044" s="136">
        <v>0.70909999999999995</v>
      </c>
      <c r="G6044" s="135">
        <v>153.05000000000001</v>
      </c>
      <c r="H6044" s="136">
        <v>0</v>
      </c>
    </row>
    <row r="6045" spans="1:8" x14ac:dyDescent="0.25">
      <c r="A6045" s="133" t="s">
        <v>8250</v>
      </c>
      <c r="B6045" s="134">
        <v>97471</v>
      </c>
      <c r="C6045" s="126" t="s">
        <v>2713</v>
      </c>
      <c r="D6045" s="134" t="s">
        <v>33</v>
      </c>
      <c r="E6045" s="135">
        <v>117.15</v>
      </c>
      <c r="F6045" s="136">
        <v>0.80230000000000001</v>
      </c>
      <c r="G6045" s="135">
        <v>129.46</v>
      </c>
      <c r="H6045" s="136">
        <v>0</v>
      </c>
    </row>
    <row r="6046" spans="1:8" x14ac:dyDescent="0.25">
      <c r="A6046" s="133" t="s">
        <v>8250</v>
      </c>
      <c r="B6046" s="134">
        <v>97509</v>
      </c>
      <c r="C6046" s="126" t="s">
        <v>2741</v>
      </c>
      <c r="D6046" s="134" t="s">
        <v>33</v>
      </c>
      <c r="E6046" s="135">
        <v>107.96</v>
      </c>
      <c r="F6046" s="136">
        <v>0.87060000000000004</v>
      </c>
      <c r="G6046" s="135">
        <v>115.36</v>
      </c>
      <c r="H6046" s="136">
        <v>0</v>
      </c>
    </row>
    <row r="6047" spans="1:8" x14ac:dyDescent="0.25">
      <c r="A6047" s="133" t="s">
        <v>8250</v>
      </c>
      <c r="B6047" s="134">
        <v>97447</v>
      </c>
      <c r="C6047" s="126" t="s">
        <v>2697</v>
      </c>
      <c r="D6047" s="134" t="s">
        <v>33</v>
      </c>
      <c r="E6047" s="135">
        <v>232.52</v>
      </c>
      <c r="F6047" s="136">
        <v>0.81330000000000002</v>
      </c>
      <c r="G6047" s="135">
        <v>255.59</v>
      </c>
      <c r="H6047" s="136">
        <v>0</v>
      </c>
    </row>
    <row r="6048" spans="1:8" x14ac:dyDescent="0.25">
      <c r="A6048" s="133" t="s">
        <v>8250</v>
      </c>
      <c r="B6048" s="134">
        <v>97475</v>
      </c>
      <c r="C6048" s="126" t="s">
        <v>2715</v>
      </c>
      <c r="D6048" s="134" t="s">
        <v>33</v>
      </c>
      <c r="E6048" s="135">
        <v>219.76</v>
      </c>
      <c r="F6048" s="136">
        <v>0.86050000000000004</v>
      </c>
      <c r="G6048" s="135">
        <v>236.02</v>
      </c>
      <c r="H6048" s="136">
        <v>0</v>
      </c>
    </row>
    <row r="6049" spans="1:8" x14ac:dyDescent="0.25">
      <c r="A6049" s="133" t="s">
        <v>8250</v>
      </c>
      <c r="B6049" s="134">
        <v>97512</v>
      </c>
      <c r="C6049" s="126" t="s">
        <v>2743</v>
      </c>
      <c r="D6049" s="134" t="s">
        <v>33</v>
      </c>
      <c r="E6049" s="135">
        <v>206.56</v>
      </c>
      <c r="F6049" s="136">
        <v>0.91549999999999998</v>
      </c>
      <c r="G6049" s="135">
        <v>215.78</v>
      </c>
      <c r="H6049" s="136">
        <v>0</v>
      </c>
    </row>
    <row r="6050" spans="1:8" x14ac:dyDescent="0.25">
      <c r="A6050" s="133" t="s">
        <v>8250</v>
      </c>
      <c r="B6050" s="134">
        <v>97450</v>
      </c>
      <c r="C6050" s="126" t="s">
        <v>2699</v>
      </c>
      <c r="D6050" s="134" t="s">
        <v>33</v>
      </c>
      <c r="E6050" s="135">
        <v>303.89999999999998</v>
      </c>
      <c r="F6050" s="136">
        <v>0.84150000000000003</v>
      </c>
      <c r="G6050" s="135">
        <v>329.46</v>
      </c>
      <c r="H6050" s="136">
        <v>0</v>
      </c>
    </row>
    <row r="6051" spans="1:8" x14ac:dyDescent="0.25">
      <c r="A6051" s="133" t="s">
        <v>8250</v>
      </c>
      <c r="B6051" s="134">
        <v>97478</v>
      </c>
      <c r="C6051" s="126" t="s">
        <v>2717</v>
      </c>
      <c r="D6051" s="134" t="s">
        <v>33</v>
      </c>
      <c r="E6051" s="135">
        <v>293.76</v>
      </c>
      <c r="F6051" s="136">
        <v>0.87050000000000005</v>
      </c>
      <c r="G6051" s="135">
        <v>313.93</v>
      </c>
      <c r="H6051" s="136">
        <v>0</v>
      </c>
    </row>
    <row r="6052" spans="1:8" x14ac:dyDescent="0.25">
      <c r="A6052" s="133" t="s">
        <v>8250</v>
      </c>
      <c r="B6052" s="134">
        <v>97515</v>
      </c>
      <c r="C6052" s="126" t="s">
        <v>2745</v>
      </c>
      <c r="D6052" s="134" t="s">
        <v>33</v>
      </c>
      <c r="E6052" s="135">
        <v>276.39</v>
      </c>
      <c r="F6052" s="136">
        <v>0.92520000000000002</v>
      </c>
      <c r="G6052" s="135">
        <v>287.3</v>
      </c>
      <c r="H6052" s="136">
        <v>0</v>
      </c>
    </row>
    <row r="6053" spans="1:8" x14ac:dyDescent="0.25">
      <c r="A6053" s="133" t="s">
        <v>8250</v>
      </c>
      <c r="B6053" s="134">
        <v>92928</v>
      </c>
      <c r="C6053" s="126" t="s">
        <v>2579</v>
      </c>
      <c r="D6053" s="134" t="s">
        <v>33</v>
      </c>
      <c r="E6053" s="135">
        <v>53.05</v>
      </c>
      <c r="F6053" s="136">
        <v>0</v>
      </c>
      <c r="G6053" s="135">
        <v>67.94</v>
      </c>
      <c r="H6053" s="136">
        <v>0</v>
      </c>
    </row>
    <row r="6054" spans="1:8" x14ac:dyDescent="0.25">
      <c r="A6054" s="133" t="s">
        <v>8250</v>
      </c>
      <c r="B6054" s="134">
        <v>92943</v>
      </c>
      <c r="C6054" s="126" t="s">
        <v>2594</v>
      </c>
      <c r="D6054" s="134" t="s">
        <v>33</v>
      </c>
      <c r="E6054" s="135">
        <v>41.68</v>
      </c>
      <c r="F6054" s="136">
        <v>0</v>
      </c>
      <c r="G6054" s="135">
        <v>50.19</v>
      </c>
      <c r="H6054" s="136">
        <v>0</v>
      </c>
    </row>
    <row r="6055" spans="1:8" x14ac:dyDescent="0.25">
      <c r="A6055" s="133" t="s">
        <v>8250</v>
      </c>
      <c r="B6055" s="134">
        <v>92929</v>
      </c>
      <c r="C6055" s="126" t="s">
        <v>2580</v>
      </c>
      <c r="D6055" s="134" t="s">
        <v>33</v>
      </c>
      <c r="E6055" s="135">
        <v>53.05</v>
      </c>
      <c r="F6055" s="136">
        <v>0</v>
      </c>
      <c r="G6055" s="135">
        <v>67.94</v>
      </c>
      <c r="H6055" s="136">
        <v>0</v>
      </c>
    </row>
    <row r="6056" spans="1:8" x14ac:dyDescent="0.25">
      <c r="A6056" s="133" t="s">
        <v>8250</v>
      </c>
      <c r="B6056" s="134">
        <v>92944</v>
      </c>
      <c r="C6056" s="126" t="s">
        <v>2595</v>
      </c>
      <c r="D6056" s="134" t="s">
        <v>33</v>
      </c>
      <c r="E6056" s="135">
        <v>41.68</v>
      </c>
      <c r="F6056" s="136">
        <v>0</v>
      </c>
      <c r="G6056" s="135">
        <v>50.19</v>
      </c>
      <c r="H6056" s="136">
        <v>0</v>
      </c>
    </row>
    <row r="6057" spans="1:8" x14ac:dyDescent="0.25">
      <c r="A6057" s="133" t="s">
        <v>8250</v>
      </c>
      <c r="B6057" s="134">
        <v>92930</v>
      </c>
      <c r="C6057" s="126" t="s">
        <v>2581</v>
      </c>
      <c r="D6057" s="134" t="s">
        <v>33</v>
      </c>
      <c r="E6057" s="135">
        <v>53.05</v>
      </c>
      <c r="F6057" s="136">
        <v>0</v>
      </c>
      <c r="G6057" s="135">
        <v>67.94</v>
      </c>
      <c r="H6057" s="136">
        <v>0</v>
      </c>
    </row>
    <row r="6058" spans="1:8" x14ac:dyDescent="0.25">
      <c r="A6058" s="133" t="s">
        <v>8250</v>
      </c>
      <c r="B6058" s="134">
        <v>92945</v>
      </c>
      <c r="C6058" s="126" t="s">
        <v>2596</v>
      </c>
      <c r="D6058" s="134" t="s">
        <v>33</v>
      </c>
      <c r="E6058" s="135">
        <v>41.68</v>
      </c>
      <c r="F6058" s="136">
        <v>0</v>
      </c>
      <c r="G6058" s="135">
        <v>50.19</v>
      </c>
      <c r="H6058" s="136">
        <v>0</v>
      </c>
    </row>
    <row r="6059" spans="1:8" x14ac:dyDescent="0.25">
      <c r="A6059" s="133" t="s">
        <v>8250</v>
      </c>
      <c r="B6059" s="134">
        <v>92925</v>
      </c>
      <c r="C6059" s="126" t="s">
        <v>2576</v>
      </c>
      <c r="D6059" s="134" t="s">
        <v>33</v>
      </c>
      <c r="E6059" s="135">
        <v>46.25</v>
      </c>
      <c r="F6059" s="136">
        <v>0</v>
      </c>
      <c r="G6059" s="135">
        <v>59.89</v>
      </c>
      <c r="H6059" s="136">
        <v>0</v>
      </c>
    </row>
    <row r="6060" spans="1:8" x14ac:dyDescent="0.25">
      <c r="A6060" s="133" t="s">
        <v>8250</v>
      </c>
      <c r="B6060" s="134">
        <v>92940</v>
      </c>
      <c r="C6060" s="126" t="s">
        <v>2591</v>
      </c>
      <c r="D6060" s="134" t="s">
        <v>33</v>
      </c>
      <c r="E6060" s="135">
        <v>36.26</v>
      </c>
      <c r="F6060" s="136">
        <v>0</v>
      </c>
      <c r="G6060" s="135">
        <v>44.33</v>
      </c>
      <c r="H6060" s="136">
        <v>0</v>
      </c>
    </row>
    <row r="6061" spans="1:8" x14ac:dyDescent="0.25">
      <c r="A6061" s="133" t="s">
        <v>8250</v>
      </c>
      <c r="B6061" s="134">
        <v>92926</v>
      </c>
      <c r="C6061" s="126" t="s">
        <v>2577</v>
      </c>
      <c r="D6061" s="134" t="s">
        <v>33</v>
      </c>
      <c r="E6061" s="135">
        <v>46.24</v>
      </c>
      <c r="F6061" s="136">
        <v>0</v>
      </c>
      <c r="G6061" s="135">
        <v>59.88</v>
      </c>
      <c r="H6061" s="136">
        <v>0</v>
      </c>
    </row>
    <row r="6062" spans="1:8" x14ac:dyDescent="0.25">
      <c r="A6062" s="133" t="s">
        <v>8250</v>
      </c>
      <c r="B6062" s="134">
        <v>92941</v>
      </c>
      <c r="C6062" s="126" t="s">
        <v>2592</v>
      </c>
      <c r="D6062" s="134" t="s">
        <v>33</v>
      </c>
      <c r="E6062" s="135">
        <v>36.25</v>
      </c>
      <c r="F6062" s="136">
        <v>0</v>
      </c>
      <c r="G6062" s="135">
        <v>44.32</v>
      </c>
      <c r="H6062" s="136">
        <v>0</v>
      </c>
    </row>
    <row r="6063" spans="1:8" x14ac:dyDescent="0.25">
      <c r="A6063" s="133" t="s">
        <v>8250</v>
      </c>
      <c r="B6063" s="134">
        <v>92927</v>
      </c>
      <c r="C6063" s="126" t="s">
        <v>2578</v>
      </c>
      <c r="D6063" s="134" t="s">
        <v>33</v>
      </c>
      <c r="E6063" s="135">
        <v>46.24</v>
      </c>
      <c r="F6063" s="136">
        <v>0</v>
      </c>
      <c r="G6063" s="135">
        <v>59.88</v>
      </c>
      <c r="H6063" s="136">
        <v>0</v>
      </c>
    </row>
    <row r="6064" spans="1:8" x14ac:dyDescent="0.25">
      <c r="A6064" s="133" t="s">
        <v>8250</v>
      </c>
      <c r="B6064" s="134">
        <v>92942</v>
      </c>
      <c r="C6064" s="126" t="s">
        <v>2593</v>
      </c>
      <c r="D6064" s="134" t="s">
        <v>33</v>
      </c>
      <c r="E6064" s="135">
        <v>36.25</v>
      </c>
      <c r="F6064" s="136">
        <v>0</v>
      </c>
      <c r="G6064" s="135">
        <v>44.32</v>
      </c>
      <c r="H6064" s="136">
        <v>0</v>
      </c>
    </row>
    <row r="6065" spans="1:8" x14ac:dyDescent="0.25">
      <c r="A6065" s="133" t="s">
        <v>8250</v>
      </c>
      <c r="B6065" s="134">
        <v>92918</v>
      </c>
      <c r="C6065" s="126" t="s">
        <v>2574</v>
      </c>
      <c r="D6065" s="134" t="s">
        <v>33</v>
      </c>
      <c r="E6065" s="135">
        <v>36.96</v>
      </c>
      <c r="F6065" s="136">
        <v>0</v>
      </c>
      <c r="G6065" s="135">
        <v>49.54</v>
      </c>
      <c r="H6065" s="136">
        <v>0</v>
      </c>
    </row>
    <row r="6066" spans="1:8" x14ac:dyDescent="0.25">
      <c r="A6066" s="133" t="s">
        <v>8250</v>
      </c>
      <c r="B6066" s="134">
        <v>92938</v>
      </c>
      <c r="C6066" s="126" t="s">
        <v>2589</v>
      </c>
      <c r="D6066" s="134" t="s">
        <v>33</v>
      </c>
      <c r="E6066" s="135">
        <v>28.18</v>
      </c>
      <c r="F6066" s="136">
        <v>0</v>
      </c>
      <c r="G6066" s="135">
        <v>35.85</v>
      </c>
      <c r="H6066" s="136">
        <v>0</v>
      </c>
    </row>
    <row r="6067" spans="1:8" x14ac:dyDescent="0.25">
      <c r="A6067" s="133" t="s">
        <v>8250</v>
      </c>
      <c r="B6067" s="134">
        <v>92920</v>
      </c>
      <c r="C6067" s="126" t="s">
        <v>2575</v>
      </c>
      <c r="D6067" s="134" t="s">
        <v>33</v>
      </c>
      <c r="E6067" s="135">
        <v>37.22</v>
      </c>
      <c r="F6067" s="136">
        <v>0</v>
      </c>
      <c r="G6067" s="135">
        <v>49.81</v>
      </c>
      <c r="H6067" s="136">
        <v>0</v>
      </c>
    </row>
    <row r="6068" spans="1:8" x14ac:dyDescent="0.25">
      <c r="A6068" s="133" t="s">
        <v>8250</v>
      </c>
      <c r="B6068" s="134">
        <v>92939</v>
      </c>
      <c r="C6068" s="126" t="s">
        <v>2590</v>
      </c>
      <c r="D6068" s="134" t="s">
        <v>33</v>
      </c>
      <c r="E6068" s="135">
        <v>28.44</v>
      </c>
      <c r="F6068" s="136">
        <v>0</v>
      </c>
      <c r="G6068" s="135">
        <v>36.119999999999997</v>
      </c>
      <c r="H6068" s="136">
        <v>0</v>
      </c>
    </row>
    <row r="6069" spans="1:8" x14ac:dyDescent="0.25">
      <c r="A6069" s="133" t="s">
        <v>8250</v>
      </c>
      <c r="B6069" s="134">
        <v>92910</v>
      </c>
      <c r="C6069" s="126" t="s">
        <v>2569</v>
      </c>
      <c r="D6069" s="134" t="s">
        <v>33</v>
      </c>
      <c r="E6069" s="135">
        <v>105</v>
      </c>
      <c r="F6069" s="136">
        <v>0</v>
      </c>
      <c r="G6069" s="135">
        <v>122.76</v>
      </c>
      <c r="H6069" s="136">
        <v>0</v>
      </c>
    </row>
    <row r="6070" spans="1:8" x14ac:dyDescent="0.25">
      <c r="A6070" s="133" t="s">
        <v>8250</v>
      </c>
      <c r="B6070" s="134">
        <v>92934</v>
      </c>
      <c r="C6070" s="126" t="s">
        <v>2585</v>
      </c>
      <c r="D6070" s="134" t="s">
        <v>33</v>
      </c>
      <c r="E6070" s="135">
        <v>106.58</v>
      </c>
      <c r="F6070" s="136">
        <v>0</v>
      </c>
      <c r="G6070" s="135">
        <v>125.21</v>
      </c>
      <c r="H6070" s="136">
        <v>0</v>
      </c>
    </row>
    <row r="6071" spans="1:8" x14ac:dyDescent="0.25">
      <c r="A6071" s="133" t="s">
        <v>8250</v>
      </c>
      <c r="B6071" s="134">
        <v>92949</v>
      </c>
      <c r="C6071" s="126" t="s">
        <v>2600</v>
      </c>
      <c r="D6071" s="134" t="s">
        <v>33</v>
      </c>
      <c r="E6071" s="135">
        <v>90.89</v>
      </c>
      <c r="F6071" s="136">
        <v>0</v>
      </c>
      <c r="G6071" s="135">
        <v>100.74</v>
      </c>
      <c r="H6071" s="136">
        <v>0</v>
      </c>
    </row>
    <row r="6072" spans="1:8" x14ac:dyDescent="0.25">
      <c r="A6072" s="133" t="s">
        <v>8250</v>
      </c>
      <c r="B6072" s="134">
        <v>92911</v>
      </c>
      <c r="C6072" s="126" t="s">
        <v>2570</v>
      </c>
      <c r="D6072" s="134" t="s">
        <v>33</v>
      </c>
      <c r="E6072" s="135">
        <v>105</v>
      </c>
      <c r="F6072" s="136">
        <v>0</v>
      </c>
      <c r="G6072" s="135">
        <v>122.76</v>
      </c>
      <c r="H6072" s="136">
        <v>0</v>
      </c>
    </row>
    <row r="6073" spans="1:8" x14ac:dyDescent="0.25">
      <c r="A6073" s="133" t="s">
        <v>8250</v>
      </c>
      <c r="B6073" s="134">
        <v>92935</v>
      </c>
      <c r="C6073" s="126" t="s">
        <v>2586</v>
      </c>
      <c r="D6073" s="134" t="s">
        <v>33</v>
      </c>
      <c r="E6073" s="135">
        <v>106.58</v>
      </c>
      <c r="F6073" s="136">
        <v>0</v>
      </c>
      <c r="G6073" s="135">
        <v>125.21</v>
      </c>
      <c r="H6073" s="136">
        <v>0</v>
      </c>
    </row>
    <row r="6074" spans="1:8" x14ac:dyDescent="0.25">
      <c r="A6074" s="133" t="s">
        <v>8250</v>
      </c>
      <c r="B6074" s="134">
        <v>92950</v>
      </c>
      <c r="C6074" s="126" t="s">
        <v>2601</v>
      </c>
      <c r="D6074" s="134" t="s">
        <v>33</v>
      </c>
      <c r="E6074" s="135">
        <v>90.89</v>
      </c>
      <c r="F6074" s="136">
        <v>0</v>
      </c>
      <c r="G6074" s="135">
        <v>100.74</v>
      </c>
      <c r="H6074" s="136">
        <v>0</v>
      </c>
    </row>
    <row r="6075" spans="1:8" x14ac:dyDescent="0.25">
      <c r="A6075" s="133" t="s">
        <v>8250</v>
      </c>
      <c r="B6075" s="134">
        <v>92907</v>
      </c>
      <c r="C6075" s="126" t="s">
        <v>2566</v>
      </c>
      <c r="D6075" s="134" t="s">
        <v>33</v>
      </c>
      <c r="E6075" s="135">
        <v>71.430000000000007</v>
      </c>
      <c r="F6075" s="136">
        <v>0</v>
      </c>
      <c r="G6075" s="135">
        <v>87.86</v>
      </c>
      <c r="H6075" s="136">
        <v>0</v>
      </c>
    </row>
    <row r="6076" spans="1:8" x14ac:dyDescent="0.25">
      <c r="A6076" s="133" t="s">
        <v>8250</v>
      </c>
      <c r="B6076" s="134">
        <v>92931</v>
      </c>
      <c r="C6076" s="126" t="s">
        <v>2582</v>
      </c>
      <c r="D6076" s="134" t="s">
        <v>33</v>
      </c>
      <c r="E6076" s="135">
        <v>71.38</v>
      </c>
      <c r="F6076" s="136">
        <v>0</v>
      </c>
      <c r="G6076" s="135">
        <v>87.79</v>
      </c>
      <c r="H6076" s="136">
        <v>0</v>
      </c>
    </row>
    <row r="6077" spans="1:8" x14ac:dyDescent="0.25">
      <c r="A6077" s="133" t="s">
        <v>8250</v>
      </c>
      <c r="B6077" s="134">
        <v>92946</v>
      </c>
      <c r="C6077" s="126" t="s">
        <v>2597</v>
      </c>
      <c r="D6077" s="134" t="s">
        <v>33</v>
      </c>
      <c r="E6077" s="135">
        <v>58.29</v>
      </c>
      <c r="F6077" s="136">
        <v>0</v>
      </c>
      <c r="G6077" s="135">
        <v>67.37</v>
      </c>
      <c r="H6077" s="136">
        <v>0</v>
      </c>
    </row>
    <row r="6078" spans="1:8" x14ac:dyDescent="0.25">
      <c r="A6078" s="133" t="s">
        <v>8250</v>
      </c>
      <c r="B6078" s="134">
        <v>92908</v>
      </c>
      <c r="C6078" s="126" t="s">
        <v>2567</v>
      </c>
      <c r="D6078" s="134" t="s">
        <v>33</v>
      </c>
      <c r="E6078" s="135">
        <v>71.430000000000007</v>
      </c>
      <c r="F6078" s="136">
        <v>0</v>
      </c>
      <c r="G6078" s="135">
        <v>87.86</v>
      </c>
      <c r="H6078" s="136">
        <v>0</v>
      </c>
    </row>
    <row r="6079" spans="1:8" x14ac:dyDescent="0.25">
      <c r="A6079" s="133" t="s">
        <v>8250</v>
      </c>
      <c r="B6079" s="134">
        <v>92932</v>
      </c>
      <c r="C6079" s="126" t="s">
        <v>2583</v>
      </c>
      <c r="D6079" s="134" t="s">
        <v>33</v>
      </c>
      <c r="E6079" s="135">
        <v>71.38</v>
      </c>
      <c r="F6079" s="136">
        <v>0</v>
      </c>
      <c r="G6079" s="135">
        <v>87.79</v>
      </c>
      <c r="H6079" s="136">
        <v>0</v>
      </c>
    </row>
    <row r="6080" spans="1:8" x14ac:dyDescent="0.25">
      <c r="A6080" s="133" t="s">
        <v>8250</v>
      </c>
      <c r="B6080" s="134">
        <v>92947</v>
      </c>
      <c r="C6080" s="126" t="s">
        <v>2598</v>
      </c>
      <c r="D6080" s="134" t="s">
        <v>33</v>
      </c>
      <c r="E6080" s="135">
        <v>58.29</v>
      </c>
      <c r="F6080" s="136">
        <v>0</v>
      </c>
      <c r="G6080" s="135">
        <v>67.37</v>
      </c>
      <c r="H6080" s="136">
        <v>0</v>
      </c>
    </row>
    <row r="6081" spans="1:8" x14ac:dyDescent="0.25">
      <c r="A6081" s="133" t="s">
        <v>8250</v>
      </c>
      <c r="B6081" s="134">
        <v>92909</v>
      </c>
      <c r="C6081" s="126" t="s">
        <v>2568</v>
      </c>
      <c r="D6081" s="134" t="s">
        <v>33</v>
      </c>
      <c r="E6081" s="135">
        <v>71.430000000000007</v>
      </c>
      <c r="F6081" s="136">
        <v>0</v>
      </c>
      <c r="G6081" s="135">
        <v>87.86</v>
      </c>
      <c r="H6081" s="136">
        <v>0</v>
      </c>
    </row>
    <row r="6082" spans="1:8" x14ac:dyDescent="0.25">
      <c r="A6082" s="133" t="s">
        <v>8250</v>
      </c>
      <c r="B6082" s="134">
        <v>92933</v>
      </c>
      <c r="C6082" s="126" t="s">
        <v>2584</v>
      </c>
      <c r="D6082" s="134" t="s">
        <v>33</v>
      </c>
      <c r="E6082" s="135">
        <v>71.38</v>
      </c>
      <c r="F6082" s="136">
        <v>0</v>
      </c>
      <c r="G6082" s="135">
        <v>87.79</v>
      </c>
      <c r="H6082" s="136">
        <v>0</v>
      </c>
    </row>
    <row r="6083" spans="1:8" x14ac:dyDescent="0.25">
      <c r="A6083" s="133" t="s">
        <v>8250</v>
      </c>
      <c r="B6083" s="134">
        <v>92948</v>
      </c>
      <c r="C6083" s="126" t="s">
        <v>2599</v>
      </c>
      <c r="D6083" s="134" t="s">
        <v>33</v>
      </c>
      <c r="E6083" s="135">
        <v>58.29</v>
      </c>
      <c r="F6083" s="136">
        <v>0</v>
      </c>
      <c r="G6083" s="135">
        <v>67.37</v>
      </c>
      <c r="H6083" s="136">
        <v>0</v>
      </c>
    </row>
    <row r="6084" spans="1:8" x14ac:dyDescent="0.25">
      <c r="A6084" s="133" t="s">
        <v>8250</v>
      </c>
      <c r="B6084" s="134">
        <v>92912</v>
      </c>
      <c r="C6084" s="126" t="s">
        <v>2571</v>
      </c>
      <c r="D6084" s="134" t="s">
        <v>33</v>
      </c>
      <c r="E6084" s="135">
        <v>142.49</v>
      </c>
      <c r="F6084" s="136">
        <v>0</v>
      </c>
      <c r="G6084" s="135">
        <v>160.1</v>
      </c>
      <c r="H6084" s="136">
        <v>0</v>
      </c>
    </row>
    <row r="6085" spans="1:8" x14ac:dyDescent="0.25">
      <c r="A6085" s="133" t="s">
        <v>8250</v>
      </c>
      <c r="B6085" s="134">
        <v>92913</v>
      </c>
      <c r="C6085" s="126" t="s">
        <v>2572</v>
      </c>
      <c r="D6085" s="134" t="s">
        <v>33</v>
      </c>
      <c r="E6085" s="135">
        <v>145.22999999999999</v>
      </c>
      <c r="F6085" s="136">
        <v>0</v>
      </c>
      <c r="G6085" s="135">
        <v>164.25</v>
      </c>
      <c r="H6085" s="136">
        <v>0</v>
      </c>
    </row>
    <row r="6086" spans="1:8" x14ac:dyDescent="0.25">
      <c r="A6086" s="133" t="s">
        <v>8250</v>
      </c>
      <c r="B6086" s="134">
        <v>92936</v>
      </c>
      <c r="C6086" s="126" t="s">
        <v>2587</v>
      </c>
      <c r="D6086" s="134" t="s">
        <v>33</v>
      </c>
      <c r="E6086" s="135">
        <v>148.47999999999999</v>
      </c>
      <c r="F6086" s="136">
        <v>0</v>
      </c>
      <c r="G6086" s="135">
        <v>169.32</v>
      </c>
      <c r="H6086" s="136">
        <v>0</v>
      </c>
    </row>
    <row r="6087" spans="1:8" x14ac:dyDescent="0.25">
      <c r="A6087" s="133" t="s">
        <v>8250</v>
      </c>
      <c r="B6087" s="134">
        <v>92951</v>
      </c>
      <c r="C6087" s="126" t="s">
        <v>2602</v>
      </c>
      <c r="D6087" s="134" t="s">
        <v>33</v>
      </c>
      <c r="E6087" s="135">
        <v>130.24</v>
      </c>
      <c r="F6087" s="136">
        <v>0</v>
      </c>
      <c r="G6087" s="135">
        <v>140.87</v>
      </c>
      <c r="H6087" s="136">
        <v>0</v>
      </c>
    </row>
    <row r="6088" spans="1:8" x14ac:dyDescent="0.25">
      <c r="A6088" s="133" t="s">
        <v>8250</v>
      </c>
      <c r="B6088" s="134">
        <v>92914</v>
      </c>
      <c r="C6088" s="126" t="s">
        <v>2573</v>
      </c>
      <c r="D6088" s="134" t="s">
        <v>33</v>
      </c>
      <c r="E6088" s="135">
        <v>145.22999999999999</v>
      </c>
      <c r="F6088" s="136">
        <v>0</v>
      </c>
      <c r="G6088" s="135">
        <v>164.25</v>
      </c>
      <c r="H6088" s="136">
        <v>0</v>
      </c>
    </row>
    <row r="6089" spans="1:8" x14ac:dyDescent="0.25">
      <c r="A6089" s="133" t="s">
        <v>8250</v>
      </c>
      <c r="B6089" s="134">
        <v>92937</v>
      </c>
      <c r="C6089" s="126" t="s">
        <v>2588</v>
      </c>
      <c r="D6089" s="134" t="s">
        <v>33</v>
      </c>
      <c r="E6089" s="135">
        <v>148.47999999999999</v>
      </c>
      <c r="F6089" s="136">
        <v>0</v>
      </c>
      <c r="G6089" s="135">
        <v>169.32</v>
      </c>
      <c r="H6089" s="136">
        <v>0</v>
      </c>
    </row>
    <row r="6090" spans="1:8" x14ac:dyDescent="0.25">
      <c r="A6090" s="133" t="s">
        <v>8250</v>
      </c>
      <c r="B6090" s="134">
        <v>92952</v>
      </c>
      <c r="C6090" s="126" t="s">
        <v>2603</v>
      </c>
      <c r="D6090" s="134" t="s">
        <v>33</v>
      </c>
      <c r="E6090" s="135">
        <v>130.24</v>
      </c>
      <c r="F6090" s="136">
        <v>0</v>
      </c>
      <c r="G6090" s="135">
        <v>140.87</v>
      </c>
      <c r="H6090" s="136">
        <v>0</v>
      </c>
    </row>
    <row r="6091" spans="1:8" x14ac:dyDescent="0.25">
      <c r="A6091" s="133" t="s">
        <v>8250</v>
      </c>
      <c r="B6091" s="134">
        <v>92953</v>
      </c>
      <c r="C6091" s="126" t="s">
        <v>2604</v>
      </c>
      <c r="D6091" s="134" t="s">
        <v>33</v>
      </c>
      <c r="E6091" s="135">
        <v>24.12</v>
      </c>
      <c r="F6091" s="136">
        <v>0</v>
      </c>
      <c r="G6091" s="135">
        <v>31.71</v>
      </c>
      <c r="H6091" s="136">
        <v>0</v>
      </c>
    </row>
    <row r="6092" spans="1:8" x14ac:dyDescent="0.25">
      <c r="A6092" s="133" t="s">
        <v>8250</v>
      </c>
      <c r="B6092" s="134">
        <v>101921</v>
      </c>
      <c r="C6092" s="126" t="s">
        <v>2122</v>
      </c>
      <c r="D6092" s="134" t="s">
        <v>33</v>
      </c>
      <c r="E6092" s="135">
        <v>228.54</v>
      </c>
      <c r="F6092" s="136">
        <v>0</v>
      </c>
      <c r="G6092" s="135">
        <v>249.29</v>
      </c>
      <c r="H6092" s="136">
        <v>0</v>
      </c>
    </row>
    <row r="6093" spans="1:8" x14ac:dyDescent="0.25">
      <c r="A6093" s="133" t="s">
        <v>8250</v>
      </c>
      <c r="B6093" s="134">
        <v>101930</v>
      </c>
      <c r="C6093" s="126" t="s">
        <v>2131</v>
      </c>
      <c r="D6093" s="134" t="s">
        <v>33</v>
      </c>
      <c r="E6093" s="135">
        <v>233.92</v>
      </c>
      <c r="F6093" s="136">
        <v>0</v>
      </c>
      <c r="G6093" s="135">
        <v>257.67</v>
      </c>
      <c r="H6093" s="136">
        <v>0</v>
      </c>
    </row>
    <row r="6094" spans="1:8" x14ac:dyDescent="0.25">
      <c r="A6094" s="133" t="s">
        <v>8250</v>
      </c>
      <c r="B6094" s="134">
        <v>101922</v>
      </c>
      <c r="C6094" s="126" t="s">
        <v>2123</v>
      </c>
      <c r="D6094" s="134" t="s">
        <v>33</v>
      </c>
      <c r="E6094" s="135">
        <v>228.54</v>
      </c>
      <c r="F6094" s="136">
        <v>0</v>
      </c>
      <c r="G6094" s="135">
        <v>249.29</v>
      </c>
      <c r="H6094" s="136">
        <v>0</v>
      </c>
    </row>
    <row r="6095" spans="1:8" x14ac:dyDescent="0.25">
      <c r="A6095" s="133" t="s">
        <v>8250</v>
      </c>
      <c r="B6095" s="134">
        <v>101931</v>
      </c>
      <c r="C6095" s="126" t="s">
        <v>2132</v>
      </c>
      <c r="D6095" s="134" t="s">
        <v>33</v>
      </c>
      <c r="E6095" s="135">
        <v>233.92</v>
      </c>
      <c r="F6095" s="136">
        <v>0</v>
      </c>
      <c r="G6095" s="135">
        <v>257.67</v>
      </c>
      <c r="H6095" s="136">
        <v>0</v>
      </c>
    </row>
    <row r="6096" spans="1:8" x14ac:dyDescent="0.25">
      <c r="A6096" s="133" t="s">
        <v>8250</v>
      </c>
      <c r="B6096" s="134">
        <v>101923</v>
      </c>
      <c r="C6096" s="126" t="s">
        <v>2124</v>
      </c>
      <c r="D6096" s="134" t="s">
        <v>33</v>
      </c>
      <c r="E6096" s="135">
        <v>228.54</v>
      </c>
      <c r="F6096" s="136">
        <v>0</v>
      </c>
      <c r="G6096" s="135">
        <v>249.29</v>
      </c>
      <c r="H6096" s="136">
        <v>0</v>
      </c>
    </row>
    <row r="6097" spans="1:8" x14ac:dyDescent="0.25">
      <c r="A6097" s="133" t="s">
        <v>8250</v>
      </c>
      <c r="B6097" s="134">
        <v>101932</v>
      </c>
      <c r="C6097" s="126" t="s">
        <v>2133</v>
      </c>
      <c r="D6097" s="134" t="s">
        <v>33</v>
      </c>
      <c r="E6097" s="135">
        <v>233.92</v>
      </c>
      <c r="F6097" s="136">
        <v>0</v>
      </c>
      <c r="G6097" s="135">
        <v>257.67</v>
      </c>
      <c r="H6097" s="136">
        <v>0</v>
      </c>
    </row>
    <row r="6098" spans="1:8" x14ac:dyDescent="0.25">
      <c r="A6098" s="133" t="s">
        <v>8250</v>
      </c>
      <c r="B6098" s="134">
        <v>97537</v>
      </c>
      <c r="C6098" s="126" t="s">
        <v>2764</v>
      </c>
      <c r="D6098" s="134" t="s">
        <v>33</v>
      </c>
      <c r="E6098" s="135">
        <v>24.43</v>
      </c>
      <c r="F6098" s="136">
        <v>0.64800000000000002</v>
      </c>
      <c r="G6098" s="135">
        <v>29</v>
      </c>
      <c r="H6098" s="136">
        <v>0</v>
      </c>
    </row>
    <row r="6099" spans="1:8" x14ac:dyDescent="0.25">
      <c r="A6099" s="133" t="s">
        <v>8250</v>
      </c>
      <c r="B6099" s="134">
        <v>97540</v>
      </c>
      <c r="C6099" s="126" t="s">
        <v>2765</v>
      </c>
      <c r="D6099" s="134" t="s">
        <v>33</v>
      </c>
      <c r="E6099" s="135">
        <v>32.43</v>
      </c>
      <c r="F6099" s="136">
        <v>0.54759999999999998</v>
      </c>
      <c r="G6099" s="135">
        <v>40.25</v>
      </c>
      <c r="H6099" s="136">
        <v>0</v>
      </c>
    </row>
    <row r="6100" spans="1:8" x14ac:dyDescent="0.25">
      <c r="A6100" s="133" t="s">
        <v>8250</v>
      </c>
      <c r="B6100" s="134">
        <v>97543</v>
      </c>
      <c r="C6100" s="126" t="s">
        <v>2767</v>
      </c>
      <c r="D6100" s="134" t="s">
        <v>33</v>
      </c>
      <c r="E6100" s="135">
        <v>52.21</v>
      </c>
      <c r="F6100" s="136">
        <v>0.45660000000000001</v>
      </c>
      <c r="G6100" s="135">
        <v>67.319999999999993</v>
      </c>
      <c r="H6100" s="136">
        <v>0</v>
      </c>
    </row>
    <row r="6101" spans="1:8" x14ac:dyDescent="0.25">
      <c r="A6101" s="133" t="s">
        <v>8250</v>
      </c>
      <c r="B6101" s="134">
        <v>97461</v>
      </c>
      <c r="C6101" s="126" t="s">
        <v>2709</v>
      </c>
      <c r="D6101" s="134" t="s">
        <v>33</v>
      </c>
      <c r="E6101" s="135">
        <v>35.35</v>
      </c>
      <c r="F6101" s="136">
        <v>0.6744</v>
      </c>
      <c r="G6101" s="135">
        <v>41.49</v>
      </c>
      <c r="H6101" s="136">
        <v>0</v>
      </c>
    </row>
    <row r="6102" spans="1:8" x14ac:dyDescent="0.25">
      <c r="A6102" s="133" t="s">
        <v>8250</v>
      </c>
      <c r="B6102" s="134">
        <v>97499</v>
      </c>
      <c r="C6102" s="126" t="s">
        <v>2736</v>
      </c>
      <c r="D6102" s="134" t="s">
        <v>33</v>
      </c>
      <c r="E6102" s="135">
        <v>32.880000000000003</v>
      </c>
      <c r="F6102" s="136">
        <v>0.72509999999999997</v>
      </c>
      <c r="G6102" s="135">
        <v>37.68</v>
      </c>
      <c r="H6102" s="136">
        <v>0</v>
      </c>
    </row>
    <row r="6103" spans="1:8" x14ac:dyDescent="0.25">
      <c r="A6103" s="133" t="s">
        <v>8250</v>
      </c>
      <c r="B6103" s="134">
        <v>97464</v>
      </c>
      <c r="C6103" s="126" t="s">
        <v>2710</v>
      </c>
      <c r="D6103" s="134" t="s">
        <v>33</v>
      </c>
      <c r="E6103" s="135">
        <v>51.14</v>
      </c>
      <c r="F6103" s="136">
        <v>0.71099999999999997</v>
      </c>
      <c r="G6103" s="135">
        <v>59</v>
      </c>
      <c r="H6103" s="136">
        <v>0</v>
      </c>
    </row>
    <row r="6104" spans="1:8" x14ac:dyDescent="0.25">
      <c r="A6104" s="133" t="s">
        <v>8250</v>
      </c>
      <c r="B6104" s="134">
        <v>97502</v>
      </c>
      <c r="C6104" s="126" t="s">
        <v>2738</v>
      </c>
      <c r="D6104" s="134" t="s">
        <v>33</v>
      </c>
      <c r="E6104" s="135">
        <v>46.54</v>
      </c>
      <c r="F6104" s="136">
        <v>0.78129999999999999</v>
      </c>
      <c r="G6104" s="135">
        <v>51.94</v>
      </c>
      <c r="H6104" s="136">
        <v>0</v>
      </c>
    </row>
    <row r="6105" spans="1:8" x14ac:dyDescent="0.25">
      <c r="A6105" s="133" t="s">
        <v>8250</v>
      </c>
      <c r="B6105" s="134">
        <v>97467</v>
      </c>
      <c r="C6105" s="126" t="s">
        <v>2711</v>
      </c>
      <c r="D6105" s="134" t="s">
        <v>33</v>
      </c>
      <c r="E6105" s="135">
        <v>64.95</v>
      </c>
      <c r="F6105" s="136">
        <v>0.71579999999999999</v>
      </c>
      <c r="G6105" s="135">
        <v>74.75</v>
      </c>
      <c r="H6105" s="136">
        <v>0</v>
      </c>
    </row>
    <row r="6106" spans="1:8" x14ac:dyDescent="0.25">
      <c r="A6106" s="133" t="s">
        <v>8250</v>
      </c>
      <c r="B6106" s="134">
        <v>97505</v>
      </c>
      <c r="C6106" s="126" t="s">
        <v>2739</v>
      </c>
      <c r="D6106" s="134" t="s">
        <v>33</v>
      </c>
      <c r="E6106" s="135">
        <v>58.45</v>
      </c>
      <c r="F6106" s="136">
        <v>0.7954</v>
      </c>
      <c r="G6106" s="135">
        <v>64.8</v>
      </c>
      <c r="H6106" s="136">
        <v>0</v>
      </c>
    </row>
    <row r="6107" spans="1:8" x14ac:dyDescent="0.25">
      <c r="A6107" s="133" t="s">
        <v>8250</v>
      </c>
      <c r="B6107" s="134">
        <v>97443</v>
      </c>
      <c r="C6107" s="126" t="s">
        <v>2695</v>
      </c>
      <c r="D6107" s="134" t="s">
        <v>33</v>
      </c>
      <c r="E6107" s="135">
        <v>111.81</v>
      </c>
      <c r="F6107" s="136">
        <v>0.6552</v>
      </c>
      <c r="G6107" s="135">
        <v>132.32</v>
      </c>
      <c r="H6107" s="136">
        <v>0</v>
      </c>
    </row>
    <row r="6108" spans="1:8" x14ac:dyDescent="0.25">
      <c r="A6108" s="133" t="s">
        <v>8250</v>
      </c>
      <c r="B6108" s="134">
        <v>97470</v>
      </c>
      <c r="C6108" s="126" t="s">
        <v>2712</v>
      </c>
      <c r="D6108" s="134" t="s">
        <v>33</v>
      </c>
      <c r="E6108" s="135">
        <v>96.42</v>
      </c>
      <c r="F6108" s="136">
        <v>0.75980000000000003</v>
      </c>
      <c r="G6108" s="135">
        <v>108.73</v>
      </c>
      <c r="H6108" s="136">
        <v>0</v>
      </c>
    </row>
    <row r="6109" spans="1:8" x14ac:dyDescent="0.25">
      <c r="A6109" s="133" t="s">
        <v>8250</v>
      </c>
      <c r="B6109" s="134">
        <v>97508</v>
      </c>
      <c r="C6109" s="126" t="s">
        <v>2740</v>
      </c>
      <c r="D6109" s="134" t="s">
        <v>33</v>
      </c>
      <c r="E6109" s="135">
        <v>87.23</v>
      </c>
      <c r="F6109" s="136">
        <v>0.83979999999999999</v>
      </c>
      <c r="G6109" s="135">
        <v>94.63</v>
      </c>
      <c r="H6109" s="136">
        <v>0</v>
      </c>
    </row>
    <row r="6110" spans="1:8" x14ac:dyDescent="0.25">
      <c r="A6110" s="133" t="s">
        <v>8250</v>
      </c>
      <c r="B6110" s="134">
        <v>97446</v>
      </c>
      <c r="C6110" s="126" t="s">
        <v>2696</v>
      </c>
      <c r="D6110" s="134" t="s">
        <v>33</v>
      </c>
      <c r="E6110" s="135">
        <v>232.52</v>
      </c>
      <c r="F6110" s="136">
        <v>0.81330000000000002</v>
      </c>
      <c r="G6110" s="135">
        <v>255.59</v>
      </c>
      <c r="H6110" s="136">
        <v>0</v>
      </c>
    </row>
    <row r="6111" spans="1:8" x14ac:dyDescent="0.25">
      <c r="A6111" s="133" t="s">
        <v>8250</v>
      </c>
      <c r="B6111" s="134">
        <v>97474</v>
      </c>
      <c r="C6111" s="126" t="s">
        <v>2714</v>
      </c>
      <c r="D6111" s="134" t="s">
        <v>33</v>
      </c>
      <c r="E6111" s="135">
        <v>177.86</v>
      </c>
      <c r="F6111" s="136">
        <v>0.8276</v>
      </c>
      <c r="G6111" s="135">
        <v>194.12</v>
      </c>
      <c r="H6111" s="136">
        <v>0</v>
      </c>
    </row>
    <row r="6112" spans="1:8" x14ac:dyDescent="0.25">
      <c r="A6112" s="133" t="s">
        <v>8250</v>
      </c>
      <c r="B6112" s="134">
        <v>97511</v>
      </c>
      <c r="C6112" s="126" t="s">
        <v>2742</v>
      </c>
      <c r="D6112" s="134" t="s">
        <v>33</v>
      </c>
      <c r="E6112" s="135">
        <v>164.66</v>
      </c>
      <c r="F6112" s="136">
        <v>0.89400000000000002</v>
      </c>
      <c r="G6112" s="135">
        <v>173.88</v>
      </c>
      <c r="H6112" s="136">
        <v>0</v>
      </c>
    </row>
    <row r="6113" spans="1:8" x14ac:dyDescent="0.25">
      <c r="A6113" s="133" t="s">
        <v>8250</v>
      </c>
      <c r="B6113" s="134">
        <v>97449</v>
      </c>
      <c r="C6113" s="126" t="s">
        <v>2698</v>
      </c>
      <c r="D6113" s="134" t="s">
        <v>33</v>
      </c>
      <c r="E6113" s="135">
        <v>247.46</v>
      </c>
      <c r="F6113" s="136">
        <v>0.80530000000000002</v>
      </c>
      <c r="G6113" s="135">
        <v>273.02</v>
      </c>
      <c r="H6113" s="136">
        <v>0</v>
      </c>
    </row>
    <row r="6114" spans="1:8" x14ac:dyDescent="0.25">
      <c r="A6114" s="133" t="s">
        <v>8250</v>
      </c>
      <c r="B6114" s="134">
        <v>97477</v>
      </c>
      <c r="C6114" s="126" t="s">
        <v>2716</v>
      </c>
      <c r="D6114" s="134" t="s">
        <v>33</v>
      </c>
      <c r="E6114" s="135">
        <v>237.32</v>
      </c>
      <c r="F6114" s="136">
        <v>0.8397</v>
      </c>
      <c r="G6114" s="135">
        <v>257.49</v>
      </c>
      <c r="H6114" s="136">
        <v>0</v>
      </c>
    </row>
    <row r="6115" spans="1:8" x14ac:dyDescent="0.25">
      <c r="A6115" s="133" t="s">
        <v>8250</v>
      </c>
      <c r="B6115" s="134">
        <v>97514</v>
      </c>
      <c r="C6115" s="126" t="s">
        <v>2744</v>
      </c>
      <c r="D6115" s="134" t="s">
        <v>33</v>
      </c>
      <c r="E6115" s="135">
        <v>219.95</v>
      </c>
      <c r="F6115" s="136">
        <v>0.90600000000000003</v>
      </c>
      <c r="G6115" s="135">
        <v>230.86</v>
      </c>
      <c r="H6115" s="136">
        <v>0</v>
      </c>
    </row>
    <row r="6116" spans="1:8" x14ac:dyDescent="0.25">
      <c r="A6116" s="133" t="s">
        <v>8250</v>
      </c>
      <c r="B6116" s="134">
        <v>101920</v>
      </c>
      <c r="C6116" s="126" t="s">
        <v>2121</v>
      </c>
      <c r="D6116" s="134" t="s">
        <v>33</v>
      </c>
      <c r="E6116" s="135">
        <v>199.69</v>
      </c>
      <c r="F6116" s="136">
        <v>0</v>
      </c>
      <c r="G6116" s="135">
        <v>220.56</v>
      </c>
      <c r="H6116" s="136">
        <v>0</v>
      </c>
    </row>
    <row r="6117" spans="1:8" x14ac:dyDescent="0.25">
      <c r="A6117" s="133" t="s">
        <v>8250</v>
      </c>
      <c r="B6117" s="134">
        <v>101929</v>
      </c>
      <c r="C6117" s="126" t="s">
        <v>2130</v>
      </c>
      <c r="D6117" s="134" t="s">
        <v>33</v>
      </c>
      <c r="E6117" s="135">
        <v>205.07</v>
      </c>
      <c r="F6117" s="136">
        <v>0</v>
      </c>
      <c r="G6117" s="135">
        <v>228.94</v>
      </c>
      <c r="H6117" s="136">
        <v>0</v>
      </c>
    </row>
    <row r="6118" spans="1:8" x14ac:dyDescent="0.25">
      <c r="A6118" s="133" t="s">
        <v>8250</v>
      </c>
      <c r="B6118" s="134">
        <v>92693</v>
      </c>
      <c r="C6118" s="126" t="s">
        <v>2534</v>
      </c>
      <c r="D6118" s="134" t="s">
        <v>33</v>
      </c>
      <c r="E6118" s="135">
        <v>14.58</v>
      </c>
      <c r="F6118" s="136">
        <v>0</v>
      </c>
      <c r="G6118" s="135">
        <v>18.98</v>
      </c>
      <c r="H6118" s="136">
        <v>0</v>
      </c>
    </row>
    <row r="6119" spans="1:8" x14ac:dyDescent="0.25">
      <c r="A6119" s="133" t="s">
        <v>8250</v>
      </c>
      <c r="B6119" s="134">
        <v>92695</v>
      </c>
      <c r="C6119" s="126" t="s">
        <v>2536</v>
      </c>
      <c r="D6119" s="134" t="s">
        <v>33</v>
      </c>
      <c r="E6119" s="135">
        <v>22.72</v>
      </c>
      <c r="F6119" s="136">
        <v>0</v>
      </c>
      <c r="G6119" s="135">
        <v>30.32</v>
      </c>
      <c r="H6119" s="136">
        <v>0</v>
      </c>
    </row>
    <row r="6120" spans="1:8" x14ac:dyDescent="0.25">
      <c r="A6120" s="133" t="s">
        <v>8250</v>
      </c>
      <c r="B6120" s="134">
        <v>92697</v>
      </c>
      <c r="C6120" s="126" t="s">
        <v>2538</v>
      </c>
      <c r="D6120" s="134" t="s">
        <v>33</v>
      </c>
      <c r="E6120" s="135">
        <v>36.75</v>
      </c>
      <c r="F6120" s="136">
        <v>0</v>
      </c>
      <c r="G6120" s="135">
        <v>49.12</v>
      </c>
      <c r="H6120" s="136">
        <v>0</v>
      </c>
    </row>
    <row r="6121" spans="1:8" x14ac:dyDescent="0.25">
      <c r="A6121" s="133" t="s">
        <v>8250</v>
      </c>
      <c r="B6121" s="134">
        <v>92658</v>
      </c>
      <c r="C6121" s="126" t="s">
        <v>2504</v>
      </c>
      <c r="D6121" s="134" t="s">
        <v>33</v>
      </c>
      <c r="E6121" s="135">
        <v>28.34</v>
      </c>
      <c r="F6121" s="136">
        <v>0</v>
      </c>
      <c r="G6121" s="135">
        <v>36.01</v>
      </c>
      <c r="H6121" s="136">
        <v>0</v>
      </c>
    </row>
    <row r="6122" spans="1:8" x14ac:dyDescent="0.25">
      <c r="A6122" s="133" t="s">
        <v>8250</v>
      </c>
      <c r="B6122" s="134">
        <v>92660</v>
      </c>
      <c r="C6122" s="126" t="s">
        <v>2506</v>
      </c>
      <c r="D6122" s="134" t="s">
        <v>33</v>
      </c>
      <c r="E6122" s="135">
        <v>34.82</v>
      </c>
      <c r="F6122" s="136">
        <v>0</v>
      </c>
      <c r="G6122" s="135">
        <v>42.9</v>
      </c>
      <c r="H6122" s="136">
        <v>0</v>
      </c>
    </row>
    <row r="6123" spans="1:8" x14ac:dyDescent="0.25">
      <c r="A6123" s="133" t="s">
        <v>8250</v>
      </c>
      <c r="B6123" s="134">
        <v>92662</v>
      </c>
      <c r="C6123" s="126" t="s">
        <v>2508</v>
      </c>
      <c r="D6123" s="134" t="s">
        <v>33</v>
      </c>
      <c r="E6123" s="135">
        <v>40.19</v>
      </c>
      <c r="F6123" s="136">
        <v>0</v>
      </c>
      <c r="G6123" s="135">
        <v>48.71</v>
      </c>
      <c r="H6123" s="136">
        <v>0</v>
      </c>
    </row>
    <row r="6124" spans="1:8" x14ac:dyDescent="0.25">
      <c r="A6124" s="133" t="s">
        <v>8250</v>
      </c>
      <c r="B6124" s="134">
        <v>92664</v>
      </c>
      <c r="C6124" s="126" t="s">
        <v>2510</v>
      </c>
      <c r="D6124" s="134" t="s">
        <v>33</v>
      </c>
      <c r="E6124" s="135">
        <v>54.23</v>
      </c>
      <c r="F6124" s="136">
        <v>0</v>
      </c>
      <c r="G6124" s="135">
        <v>63.32</v>
      </c>
      <c r="H6124" s="136">
        <v>0</v>
      </c>
    </row>
    <row r="6125" spans="1:8" x14ac:dyDescent="0.25">
      <c r="A6125" s="133" t="s">
        <v>8250</v>
      </c>
      <c r="B6125" s="134">
        <v>92666</v>
      </c>
      <c r="C6125" s="126" t="s">
        <v>2512</v>
      </c>
      <c r="D6125" s="134" t="s">
        <v>33</v>
      </c>
      <c r="E6125" s="135">
        <v>86.35</v>
      </c>
      <c r="F6125" s="136">
        <v>0</v>
      </c>
      <c r="G6125" s="135">
        <v>96.21</v>
      </c>
      <c r="H6125" s="136">
        <v>0</v>
      </c>
    </row>
    <row r="6126" spans="1:8" x14ac:dyDescent="0.25">
      <c r="A6126" s="133" t="s">
        <v>8250</v>
      </c>
      <c r="B6126" s="134">
        <v>92668</v>
      </c>
      <c r="C6126" s="126" t="s">
        <v>2514</v>
      </c>
      <c r="D6126" s="134" t="s">
        <v>33</v>
      </c>
      <c r="E6126" s="135">
        <v>122.31</v>
      </c>
      <c r="F6126" s="136">
        <v>0</v>
      </c>
      <c r="G6126" s="135">
        <v>132.97</v>
      </c>
      <c r="H6126" s="136">
        <v>0</v>
      </c>
    </row>
    <row r="6127" spans="1:8" x14ac:dyDescent="0.25">
      <c r="A6127" s="133" t="s">
        <v>8250</v>
      </c>
      <c r="B6127" s="134">
        <v>92370</v>
      </c>
      <c r="C6127" s="126" t="s">
        <v>2474</v>
      </c>
      <c r="D6127" s="134" t="s">
        <v>33</v>
      </c>
      <c r="E6127" s="135">
        <v>37.119999999999997</v>
      </c>
      <c r="F6127" s="136">
        <v>0</v>
      </c>
      <c r="G6127" s="135">
        <v>49.7</v>
      </c>
      <c r="H6127" s="136">
        <v>0</v>
      </c>
    </row>
    <row r="6128" spans="1:8" x14ac:dyDescent="0.25">
      <c r="A6128" s="133" t="s">
        <v>8250</v>
      </c>
      <c r="B6128" s="134">
        <v>92372</v>
      </c>
      <c r="C6128" s="126" t="s">
        <v>2476</v>
      </c>
      <c r="D6128" s="134" t="s">
        <v>33</v>
      </c>
      <c r="E6128" s="135">
        <v>44.81</v>
      </c>
      <c r="F6128" s="136">
        <v>0</v>
      </c>
      <c r="G6128" s="135">
        <v>58.46</v>
      </c>
      <c r="H6128" s="136">
        <v>0</v>
      </c>
    </row>
    <row r="6129" spans="1:8" x14ac:dyDescent="0.25">
      <c r="A6129" s="133" t="s">
        <v>8250</v>
      </c>
      <c r="B6129" s="134">
        <v>92374</v>
      </c>
      <c r="C6129" s="126" t="s">
        <v>2478</v>
      </c>
      <c r="D6129" s="134" t="s">
        <v>33</v>
      </c>
      <c r="E6129" s="135">
        <v>51.56</v>
      </c>
      <c r="F6129" s="136">
        <v>0</v>
      </c>
      <c r="G6129" s="135">
        <v>66.459999999999994</v>
      </c>
      <c r="H6129" s="136">
        <v>0</v>
      </c>
    </row>
    <row r="6130" spans="1:8" x14ac:dyDescent="0.25">
      <c r="A6130" s="133" t="s">
        <v>8250</v>
      </c>
      <c r="B6130" s="134">
        <v>92345</v>
      </c>
      <c r="C6130" s="126" t="s">
        <v>2459</v>
      </c>
      <c r="D6130" s="134" t="s">
        <v>33</v>
      </c>
      <c r="E6130" s="135">
        <v>67.37</v>
      </c>
      <c r="F6130" s="136">
        <v>0</v>
      </c>
      <c r="G6130" s="135">
        <v>83.81</v>
      </c>
      <c r="H6130" s="136">
        <v>0</v>
      </c>
    </row>
    <row r="6131" spans="1:8" x14ac:dyDescent="0.25">
      <c r="A6131" s="133" t="s">
        <v>8250</v>
      </c>
      <c r="B6131" s="134">
        <v>92376</v>
      </c>
      <c r="C6131" s="126" t="s">
        <v>2480</v>
      </c>
      <c r="D6131" s="134" t="s">
        <v>33</v>
      </c>
      <c r="E6131" s="135">
        <v>67.319999999999993</v>
      </c>
      <c r="F6131" s="136">
        <v>0</v>
      </c>
      <c r="G6131" s="135">
        <v>83.74</v>
      </c>
      <c r="H6131" s="136">
        <v>0</v>
      </c>
    </row>
    <row r="6132" spans="1:8" x14ac:dyDescent="0.25">
      <c r="A6132" s="133" t="s">
        <v>8250</v>
      </c>
      <c r="B6132" s="134">
        <v>92347</v>
      </c>
      <c r="C6132" s="126" t="s">
        <v>2461</v>
      </c>
      <c r="D6132" s="134" t="s">
        <v>33</v>
      </c>
      <c r="E6132" s="135">
        <v>100.46</v>
      </c>
      <c r="F6132" s="136">
        <v>0</v>
      </c>
      <c r="G6132" s="135">
        <v>118.23</v>
      </c>
      <c r="H6132" s="136">
        <v>0</v>
      </c>
    </row>
    <row r="6133" spans="1:8" x14ac:dyDescent="0.25">
      <c r="A6133" s="133" t="s">
        <v>8250</v>
      </c>
      <c r="B6133" s="134">
        <v>92378</v>
      </c>
      <c r="C6133" s="126" t="s">
        <v>2482</v>
      </c>
      <c r="D6133" s="134" t="s">
        <v>33</v>
      </c>
      <c r="E6133" s="135">
        <v>102.04</v>
      </c>
      <c r="F6133" s="136">
        <v>0</v>
      </c>
      <c r="G6133" s="135">
        <v>120.68</v>
      </c>
      <c r="H6133" s="136">
        <v>0</v>
      </c>
    </row>
    <row r="6134" spans="1:8" x14ac:dyDescent="0.25">
      <c r="A6134" s="133" t="s">
        <v>8250</v>
      </c>
      <c r="B6134" s="134">
        <v>92349</v>
      </c>
      <c r="C6134" s="126" t="s">
        <v>2463</v>
      </c>
      <c r="D6134" s="134" t="s">
        <v>33</v>
      </c>
      <c r="E6134" s="135">
        <v>137.30000000000001</v>
      </c>
      <c r="F6134" s="136">
        <v>0</v>
      </c>
      <c r="G6134" s="135">
        <v>156.35</v>
      </c>
      <c r="H6134" s="136">
        <v>0</v>
      </c>
    </row>
    <row r="6135" spans="1:8" x14ac:dyDescent="0.25">
      <c r="A6135" s="133" t="s">
        <v>8250</v>
      </c>
      <c r="B6135" s="134">
        <v>92380</v>
      </c>
      <c r="C6135" s="126" t="s">
        <v>2484</v>
      </c>
      <c r="D6135" s="134" t="s">
        <v>33</v>
      </c>
      <c r="E6135" s="135">
        <v>140.55000000000001</v>
      </c>
      <c r="F6135" s="136">
        <v>0</v>
      </c>
      <c r="G6135" s="135">
        <v>161.41999999999999</v>
      </c>
      <c r="H6135" s="136">
        <v>0</v>
      </c>
    </row>
    <row r="6136" spans="1:8" x14ac:dyDescent="0.25">
      <c r="A6136" s="133" t="s">
        <v>8250</v>
      </c>
      <c r="B6136" s="134">
        <v>101917</v>
      </c>
      <c r="C6136" s="126" t="s">
        <v>1924</v>
      </c>
      <c r="D6136" s="134" t="s">
        <v>33</v>
      </c>
      <c r="E6136" s="135">
        <v>171.58</v>
      </c>
      <c r="F6136" s="136">
        <v>0.77159999999999995</v>
      </c>
      <c r="G6136" s="135">
        <v>193.44</v>
      </c>
      <c r="H6136" s="136">
        <v>0</v>
      </c>
    </row>
    <row r="6137" spans="1:8" x14ac:dyDescent="0.25">
      <c r="A6137" s="133" t="s">
        <v>8250</v>
      </c>
      <c r="B6137" s="134">
        <v>101924</v>
      </c>
      <c r="C6137" s="126" t="s">
        <v>2125</v>
      </c>
      <c r="D6137" s="134" t="s">
        <v>33</v>
      </c>
      <c r="E6137" s="135">
        <v>187.63</v>
      </c>
      <c r="F6137" s="136">
        <v>0</v>
      </c>
      <c r="G6137" s="135">
        <v>208.53</v>
      </c>
      <c r="H6137" s="136">
        <v>0</v>
      </c>
    </row>
    <row r="6138" spans="1:8" x14ac:dyDescent="0.25">
      <c r="A6138" s="133" t="s">
        <v>8250</v>
      </c>
      <c r="B6138" s="134">
        <v>101933</v>
      </c>
      <c r="C6138" s="126" t="s">
        <v>2134</v>
      </c>
      <c r="D6138" s="134" t="s">
        <v>33</v>
      </c>
      <c r="E6138" s="135">
        <v>193.01</v>
      </c>
      <c r="F6138" s="136">
        <v>0</v>
      </c>
      <c r="G6138" s="135">
        <v>216.91</v>
      </c>
      <c r="H6138" s="136">
        <v>0</v>
      </c>
    </row>
    <row r="6139" spans="1:8" x14ac:dyDescent="0.25">
      <c r="A6139" s="133" t="s">
        <v>8250</v>
      </c>
      <c r="B6139" s="134">
        <v>92692</v>
      </c>
      <c r="C6139" s="126" t="s">
        <v>2533</v>
      </c>
      <c r="D6139" s="134" t="s">
        <v>33</v>
      </c>
      <c r="E6139" s="135">
        <v>14.15</v>
      </c>
      <c r="F6139" s="136">
        <v>0</v>
      </c>
      <c r="G6139" s="135">
        <v>18.559999999999999</v>
      </c>
      <c r="H6139" s="136">
        <v>0</v>
      </c>
    </row>
    <row r="6140" spans="1:8" x14ac:dyDescent="0.25">
      <c r="A6140" s="133" t="s">
        <v>8250</v>
      </c>
      <c r="B6140" s="134">
        <v>92694</v>
      </c>
      <c r="C6140" s="126" t="s">
        <v>2535</v>
      </c>
      <c r="D6140" s="134" t="s">
        <v>33</v>
      </c>
      <c r="E6140" s="135">
        <v>22.29</v>
      </c>
      <c r="F6140" s="136">
        <v>0</v>
      </c>
      <c r="G6140" s="135">
        <v>29.89</v>
      </c>
      <c r="H6140" s="136">
        <v>0</v>
      </c>
    </row>
    <row r="6141" spans="1:8" x14ac:dyDescent="0.25">
      <c r="A6141" s="133" t="s">
        <v>8250</v>
      </c>
      <c r="B6141" s="134">
        <v>92696</v>
      </c>
      <c r="C6141" s="126" t="s">
        <v>2537</v>
      </c>
      <c r="D6141" s="134" t="s">
        <v>33</v>
      </c>
      <c r="E6141" s="135">
        <v>34.81</v>
      </c>
      <c r="F6141" s="136">
        <v>0</v>
      </c>
      <c r="G6141" s="135">
        <v>47.2</v>
      </c>
      <c r="H6141" s="136">
        <v>0</v>
      </c>
    </row>
    <row r="6142" spans="1:8" x14ac:dyDescent="0.25">
      <c r="A6142" s="133" t="s">
        <v>8250</v>
      </c>
      <c r="B6142" s="134">
        <v>92657</v>
      </c>
      <c r="C6142" s="126" t="s">
        <v>2503</v>
      </c>
      <c r="D6142" s="134" t="s">
        <v>33</v>
      </c>
      <c r="E6142" s="135">
        <v>26.4</v>
      </c>
      <c r="F6142" s="136">
        <v>0</v>
      </c>
      <c r="G6142" s="135">
        <v>34.090000000000003</v>
      </c>
      <c r="H6142" s="136">
        <v>0</v>
      </c>
    </row>
    <row r="6143" spans="1:8" x14ac:dyDescent="0.25">
      <c r="A6143" s="133" t="s">
        <v>8250</v>
      </c>
      <c r="B6143" s="134">
        <v>92659</v>
      </c>
      <c r="C6143" s="126" t="s">
        <v>2505</v>
      </c>
      <c r="D6143" s="134" t="s">
        <v>33</v>
      </c>
      <c r="E6143" s="135">
        <v>33.020000000000003</v>
      </c>
      <c r="F6143" s="136">
        <v>0</v>
      </c>
      <c r="G6143" s="135">
        <v>41.11</v>
      </c>
      <c r="H6143" s="136">
        <v>0</v>
      </c>
    </row>
    <row r="6144" spans="1:8" x14ac:dyDescent="0.25">
      <c r="A6144" s="133" t="s">
        <v>8250</v>
      </c>
      <c r="B6144" s="134">
        <v>92661</v>
      </c>
      <c r="C6144" s="126" t="s">
        <v>2507</v>
      </c>
      <c r="D6144" s="134" t="s">
        <v>33</v>
      </c>
      <c r="E6144" s="135">
        <v>39.840000000000003</v>
      </c>
      <c r="F6144" s="136">
        <v>0</v>
      </c>
      <c r="G6144" s="135">
        <v>48.36</v>
      </c>
      <c r="H6144" s="136">
        <v>0</v>
      </c>
    </row>
    <row r="6145" spans="1:8" x14ac:dyDescent="0.25">
      <c r="A6145" s="133" t="s">
        <v>8250</v>
      </c>
      <c r="B6145" s="134">
        <v>92663</v>
      </c>
      <c r="C6145" s="126" t="s">
        <v>2509</v>
      </c>
      <c r="D6145" s="134" t="s">
        <v>33</v>
      </c>
      <c r="E6145" s="135">
        <v>54.26</v>
      </c>
      <c r="F6145" s="136">
        <v>0</v>
      </c>
      <c r="G6145" s="135">
        <v>63.35</v>
      </c>
      <c r="H6145" s="136">
        <v>0</v>
      </c>
    </row>
    <row r="6146" spans="1:8" x14ac:dyDescent="0.25">
      <c r="A6146" s="133" t="s">
        <v>8250</v>
      </c>
      <c r="B6146" s="134">
        <v>92665</v>
      </c>
      <c r="C6146" s="126" t="s">
        <v>2511</v>
      </c>
      <c r="D6146" s="134" t="s">
        <v>33</v>
      </c>
      <c r="E6146" s="135">
        <v>75.599999999999994</v>
      </c>
      <c r="F6146" s="136">
        <v>0</v>
      </c>
      <c r="G6146" s="135">
        <v>85.5</v>
      </c>
      <c r="H6146" s="136">
        <v>0</v>
      </c>
    </row>
    <row r="6147" spans="1:8" x14ac:dyDescent="0.25">
      <c r="A6147" s="133" t="s">
        <v>8250</v>
      </c>
      <c r="B6147" s="134">
        <v>92667</v>
      </c>
      <c r="C6147" s="126" t="s">
        <v>2513</v>
      </c>
      <c r="D6147" s="134" t="s">
        <v>33</v>
      </c>
      <c r="E6147" s="135">
        <v>112.74</v>
      </c>
      <c r="F6147" s="136">
        <v>0</v>
      </c>
      <c r="G6147" s="135">
        <v>123.44</v>
      </c>
      <c r="H6147" s="136">
        <v>0</v>
      </c>
    </row>
    <row r="6148" spans="1:8" x14ac:dyDescent="0.25">
      <c r="A6148" s="133" t="s">
        <v>8250</v>
      </c>
      <c r="B6148" s="134">
        <v>92369</v>
      </c>
      <c r="C6148" s="126" t="s">
        <v>2473</v>
      </c>
      <c r="D6148" s="134" t="s">
        <v>33</v>
      </c>
      <c r="E6148" s="135">
        <v>35.18</v>
      </c>
      <c r="F6148" s="136">
        <v>0</v>
      </c>
      <c r="G6148" s="135">
        <v>47.78</v>
      </c>
      <c r="H6148" s="136">
        <v>0</v>
      </c>
    </row>
    <row r="6149" spans="1:8" x14ac:dyDescent="0.25">
      <c r="A6149" s="133" t="s">
        <v>8250</v>
      </c>
      <c r="B6149" s="134">
        <v>92371</v>
      </c>
      <c r="C6149" s="126" t="s">
        <v>2475</v>
      </c>
      <c r="D6149" s="134" t="s">
        <v>33</v>
      </c>
      <c r="E6149" s="135">
        <v>43.01</v>
      </c>
      <c r="F6149" s="136">
        <v>0</v>
      </c>
      <c r="G6149" s="135">
        <v>56.67</v>
      </c>
      <c r="H6149" s="136">
        <v>0</v>
      </c>
    </row>
    <row r="6150" spans="1:8" x14ac:dyDescent="0.25">
      <c r="A6150" s="133" t="s">
        <v>8250</v>
      </c>
      <c r="B6150" s="134">
        <v>92373</v>
      </c>
      <c r="C6150" s="126" t="s">
        <v>2477</v>
      </c>
      <c r="D6150" s="134" t="s">
        <v>33</v>
      </c>
      <c r="E6150" s="135">
        <v>51.21</v>
      </c>
      <c r="F6150" s="136">
        <v>0</v>
      </c>
      <c r="G6150" s="135">
        <v>66.11</v>
      </c>
      <c r="H6150" s="136">
        <v>0</v>
      </c>
    </row>
    <row r="6151" spans="1:8" x14ac:dyDescent="0.25">
      <c r="A6151" s="133" t="s">
        <v>8250</v>
      </c>
      <c r="B6151" s="134">
        <v>92344</v>
      </c>
      <c r="C6151" s="126" t="s">
        <v>2458</v>
      </c>
      <c r="D6151" s="134" t="s">
        <v>33</v>
      </c>
      <c r="E6151" s="135">
        <v>67.400000000000006</v>
      </c>
      <c r="F6151" s="136">
        <v>0</v>
      </c>
      <c r="G6151" s="135">
        <v>83.84</v>
      </c>
      <c r="H6151" s="136">
        <v>0</v>
      </c>
    </row>
    <row r="6152" spans="1:8" x14ac:dyDescent="0.25">
      <c r="A6152" s="133" t="s">
        <v>8250</v>
      </c>
      <c r="B6152" s="134">
        <v>92375</v>
      </c>
      <c r="C6152" s="126" t="s">
        <v>2479</v>
      </c>
      <c r="D6152" s="134" t="s">
        <v>33</v>
      </c>
      <c r="E6152" s="135">
        <v>67.349999999999994</v>
      </c>
      <c r="F6152" s="136">
        <v>0</v>
      </c>
      <c r="G6152" s="135">
        <v>83.77</v>
      </c>
      <c r="H6152" s="136">
        <v>0</v>
      </c>
    </row>
    <row r="6153" spans="1:8" x14ac:dyDescent="0.25">
      <c r="A6153" s="133" t="s">
        <v>8250</v>
      </c>
      <c r="B6153" s="134">
        <v>92346</v>
      </c>
      <c r="C6153" s="126" t="s">
        <v>2460</v>
      </c>
      <c r="D6153" s="134" t="s">
        <v>33</v>
      </c>
      <c r="E6153" s="135">
        <v>89.71</v>
      </c>
      <c r="F6153" s="136">
        <v>0</v>
      </c>
      <c r="G6153" s="135">
        <v>107.52</v>
      </c>
      <c r="H6153" s="136">
        <v>0</v>
      </c>
    </row>
    <row r="6154" spans="1:8" x14ac:dyDescent="0.25">
      <c r="A6154" s="133" t="s">
        <v>8250</v>
      </c>
      <c r="B6154" s="134">
        <v>92377</v>
      </c>
      <c r="C6154" s="126" t="s">
        <v>2481</v>
      </c>
      <c r="D6154" s="134" t="s">
        <v>33</v>
      </c>
      <c r="E6154" s="135">
        <v>91.29</v>
      </c>
      <c r="F6154" s="136">
        <v>0</v>
      </c>
      <c r="G6154" s="135">
        <v>109.97</v>
      </c>
      <c r="H6154" s="136">
        <v>0</v>
      </c>
    </row>
    <row r="6155" spans="1:8" x14ac:dyDescent="0.25">
      <c r="A6155" s="133" t="s">
        <v>8250</v>
      </c>
      <c r="B6155" s="134">
        <v>92348</v>
      </c>
      <c r="C6155" s="126" t="s">
        <v>2462</v>
      </c>
      <c r="D6155" s="134" t="s">
        <v>33</v>
      </c>
      <c r="E6155" s="135">
        <v>127.73</v>
      </c>
      <c r="F6155" s="136">
        <v>0</v>
      </c>
      <c r="G6155" s="135">
        <v>146.82</v>
      </c>
      <c r="H6155" s="136">
        <v>0</v>
      </c>
    </row>
    <row r="6156" spans="1:8" x14ac:dyDescent="0.25">
      <c r="A6156" s="133" t="s">
        <v>8250</v>
      </c>
      <c r="B6156" s="134">
        <v>92379</v>
      </c>
      <c r="C6156" s="126" t="s">
        <v>2483</v>
      </c>
      <c r="D6156" s="134" t="s">
        <v>33</v>
      </c>
      <c r="E6156" s="135">
        <v>130.97999999999999</v>
      </c>
      <c r="F6156" s="136">
        <v>0</v>
      </c>
      <c r="G6156" s="135">
        <v>151.88999999999999</v>
      </c>
      <c r="H6156" s="136">
        <v>0</v>
      </c>
    </row>
    <row r="6157" spans="1:8" x14ac:dyDescent="0.25">
      <c r="A6157" s="133" t="s">
        <v>8250</v>
      </c>
      <c r="B6157" s="134">
        <v>95696</v>
      </c>
      <c r="C6157" s="126" t="s">
        <v>2679</v>
      </c>
      <c r="D6157" s="134" t="s">
        <v>33</v>
      </c>
      <c r="E6157" s="135">
        <v>65.099999999999994</v>
      </c>
      <c r="F6157" s="136">
        <v>0</v>
      </c>
      <c r="G6157" s="135">
        <v>47.78</v>
      </c>
      <c r="H6157" s="136">
        <v>0</v>
      </c>
    </row>
    <row r="6158" spans="1:8" x14ac:dyDescent="0.25">
      <c r="A6158" s="133" t="s">
        <v>8250</v>
      </c>
      <c r="B6158" s="134">
        <v>92335</v>
      </c>
      <c r="C6158" s="126" t="s">
        <v>2062</v>
      </c>
      <c r="D6158" s="134" t="s">
        <v>22</v>
      </c>
      <c r="E6158" s="135">
        <v>89.54</v>
      </c>
      <c r="F6158" s="136">
        <v>0.86250000000000004</v>
      </c>
      <c r="G6158" s="135">
        <v>96.43</v>
      </c>
      <c r="H6158" s="136">
        <v>0</v>
      </c>
    </row>
    <row r="6159" spans="1:8" x14ac:dyDescent="0.25">
      <c r="A6159" s="133" t="s">
        <v>8250</v>
      </c>
      <c r="B6159" s="134">
        <v>92336</v>
      </c>
      <c r="C6159" s="126" t="s">
        <v>2063</v>
      </c>
      <c r="D6159" s="134" t="s">
        <v>22</v>
      </c>
      <c r="E6159" s="135">
        <v>110.03</v>
      </c>
      <c r="F6159" s="136">
        <v>0.87090000000000001</v>
      </c>
      <c r="G6159" s="135">
        <v>117.97</v>
      </c>
      <c r="H6159" s="136">
        <v>0</v>
      </c>
    </row>
    <row r="6160" spans="1:8" x14ac:dyDescent="0.25">
      <c r="A6160" s="133" t="s">
        <v>8250</v>
      </c>
      <c r="B6160" s="134">
        <v>92337</v>
      </c>
      <c r="C6160" s="126" t="s">
        <v>2064</v>
      </c>
      <c r="D6160" s="134" t="s">
        <v>22</v>
      </c>
      <c r="E6160" s="135">
        <v>145.01</v>
      </c>
      <c r="F6160" s="136">
        <v>0.88929999999999998</v>
      </c>
      <c r="G6160" s="135">
        <v>154</v>
      </c>
      <c r="H6160" s="136">
        <v>0</v>
      </c>
    </row>
    <row r="6161" spans="1:8" x14ac:dyDescent="0.25">
      <c r="A6161" s="133" t="s">
        <v>8250</v>
      </c>
      <c r="B6161" s="134">
        <v>92687</v>
      </c>
      <c r="C6161" s="126" t="s">
        <v>2089</v>
      </c>
      <c r="D6161" s="134" t="s">
        <v>22</v>
      </c>
      <c r="E6161" s="135">
        <v>27.5</v>
      </c>
      <c r="F6161" s="136">
        <v>0.70840000000000003</v>
      </c>
      <c r="G6161" s="135">
        <v>31.99</v>
      </c>
      <c r="H6161" s="136">
        <v>0</v>
      </c>
    </row>
    <row r="6162" spans="1:8" x14ac:dyDescent="0.25">
      <c r="A6162" s="133" t="s">
        <v>8250</v>
      </c>
      <c r="B6162" s="134">
        <v>92688</v>
      </c>
      <c r="C6162" s="126" t="s">
        <v>2090</v>
      </c>
      <c r="D6162" s="134" t="s">
        <v>22</v>
      </c>
      <c r="E6162" s="135">
        <v>38.409999999999997</v>
      </c>
      <c r="F6162" s="136">
        <v>0.64119999999999999</v>
      </c>
      <c r="G6162" s="135">
        <v>46.12</v>
      </c>
      <c r="H6162" s="136">
        <v>0</v>
      </c>
    </row>
    <row r="6163" spans="1:8" x14ac:dyDescent="0.25">
      <c r="A6163" s="133" t="s">
        <v>8250</v>
      </c>
      <c r="B6163" s="134">
        <v>97536</v>
      </c>
      <c r="C6163" s="126" t="s">
        <v>14538</v>
      </c>
      <c r="D6163" s="134" t="s">
        <v>22</v>
      </c>
      <c r="E6163" s="135">
        <v>58.96</v>
      </c>
      <c r="F6163" s="136">
        <v>0.61990000000000001</v>
      </c>
      <c r="G6163" s="135">
        <v>71.510000000000005</v>
      </c>
      <c r="H6163" s="136">
        <v>0</v>
      </c>
    </row>
    <row r="6164" spans="1:8" x14ac:dyDescent="0.25">
      <c r="A6164" s="133" t="s">
        <v>8250</v>
      </c>
      <c r="B6164" s="134">
        <v>97535</v>
      </c>
      <c r="C6164" s="126" t="s">
        <v>2101</v>
      </c>
      <c r="D6164" s="134" t="s">
        <v>22</v>
      </c>
      <c r="E6164" s="135">
        <v>48.61</v>
      </c>
      <c r="F6164" s="136">
        <v>0.75190000000000001</v>
      </c>
      <c r="G6164" s="135">
        <v>55.37</v>
      </c>
      <c r="H6164" s="136">
        <v>0</v>
      </c>
    </row>
    <row r="6165" spans="1:8" x14ac:dyDescent="0.25">
      <c r="A6165" s="133" t="s">
        <v>8250</v>
      </c>
      <c r="B6165" s="134">
        <v>92652</v>
      </c>
      <c r="C6165" s="126" t="s">
        <v>2084</v>
      </c>
      <c r="D6165" s="134" t="s">
        <v>22</v>
      </c>
      <c r="E6165" s="135">
        <v>58.86</v>
      </c>
      <c r="F6165" s="136">
        <v>0.78320000000000001</v>
      </c>
      <c r="G6165" s="135">
        <v>66</v>
      </c>
      <c r="H6165" s="136">
        <v>0</v>
      </c>
    </row>
    <row r="6166" spans="1:8" x14ac:dyDescent="0.25">
      <c r="A6166" s="133" t="s">
        <v>8250</v>
      </c>
      <c r="B6166" s="134">
        <v>92653</v>
      </c>
      <c r="C6166" s="126" t="s">
        <v>2085</v>
      </c>
      <c r="D6166" s="134" t="s">
        <v>22</v>
      </c>
      <c r="E6166" s="135">
        <v>67.099999999999994</v>
      </c>
      <c r="F6166" s="136">
        <v>0.79810000000000003</v>
      </c>
      <c r="G6166" s="135">
        <v>74.680000000000007</v>
      </c>
      <c r="H6166" s="136">
        <v>0</v>
      </c>
    </row>
    <row r="6167" spans="1:8" x14ac:dyDescent="0.25">
      <c r="A6167" s="133" t="s">
        <v>8250</v>
      </c>
      <c r="B6167" s="134">
        <v>92654</v>
      </c>
      <c r="C6167" s="126" t="s">
        <v>2086</v>
      </c>
      <c r="D6167" s="134" t="s">
        <v>22</v>
      </c>
      <c r="E6167" s="135">
        <v>91.74</v>
      </c>
      <c r="F6167" s="136">
        <v>0.8417</v>
      </c>
      <c r="G6167" s="135">
        <v>99.87</v>
      </c>
      <c r="H6167" s="136">
        <v>0</v>
      </c>
    </row>
    <row r="6168" spans="1:8" x14ac:dyDescent="0.25">
      <c r="A6168" s="133" t="s">
        <v>8250</v>
      </c>
      <c r="B6168" s="134">
        <v>92655</v>
      </c>
      <c r="C6168" s="126" t="s">
        <v>2087</v>
      </c>
      <c r="D6168" s="134" t="s">
        <v>22</v>
      </c>
      <c r="E6168" s="135">
        <v>111.83</v>
      </c>
      <c r="F6168" s="136">
        <v>0.8569</v>
      </c>
      <c r="G6168" s="135">
        <v>120.8</v>
      </c>
      <c r="H6168" s="136">
        <v>0</v>
      </c>
    </row>
    <row r="6169" spans="1:8" x14ac:dyDescent="0.25">
      <c r="A6169" s="133" t="s">
        <v>8250</v>
      </c>
      <c r="B6169" s="134">
        <v>92656</v>
      </c>
      <c r="C6169" s="126" t="s">
        <v>2088</v>
      </c>
      <c r="D6169" s="134" t="s">
        <v>22</v>
      </c>
      <c r="E6169" s="135">
        <v>146.41</v>
      </c>
      <c r="F6169" s="136">
        <v>0.88080000000000003</v>
      </c>
      <c r="G6169" s="135">
        <v>156.18</v>
      </c>
      <c r="H6169" s="136">
        <v>0</v>
      </c>
    </row>
    <row r="6170" spans="1:8" x14ac:dyDescent="0.25">
      <c r="A6170" s="133" t="s">
        <v>8250</v>
      </c>
      <c r="B6170" s="134">
        <v>101918</v>
      </c>
      <c r="C6170" s="126" t="s">
        <v>2119</v>
      </c>
      <c r="D6170" s="134" t="s">
        <v>22</v>
      </c>
      <c r="E6170" s="135">
        <v>206.46</v>
      </c>
      <c r="F6170" s="136">
        <v>0.86029999999999995</v>
      </c>
      <c r="G6170" s="135">
        <v>222.6</v>
      </c>
      <c r="H6170" s="136">
        <v>0</v>
      </c>
    </row>
    <row r="6171" spans="1:8" x14ac:dyDescent="0.25">
      <c r="A6171" s="133" t="s">
        <v>8250</v>
      </c>
      <c r="B6171" s="134">
        <v>101927</v>
      </c>
      <c r="C6171" s="126" t="s">
        <v>2128</v>
      </c>
      <c r="D6171" s="134" t="s">
        <v>22</v>
      </c>
      <c r="E6171" s="135">
        <v>192.41</v>
      </c>
      <c r="F6171" s="136">
        <v>0.92310000000000003</v>
      </c>
      <c r="G6171" s="135">
        <v>200.69</v>
      </c>
      <c r="H6171" s="136">
        <v>0</v>
      </c>
    </row>
    <row r="6172" spans="1:8" x14ac:dyDescent="0.25">
      <c r="A6172" s="133" t="s">
        <v>8250</v>
      </c>
      <c r="B6172" s="134">
        <v>97498</v>
      </c>
      <c r="C6172" s="126" t="s">
        <v>2100</v>
      </c>
      <c r="D6172" s="134" t="s">
        <v>22</v>
      </c>
      <c r="E6172" s="135">
        <v>44.11</v>
      </c>
      <c r="F6172" s="136">
        <v>0.8286</v>
      </c>
      <c r="G6172" s="135">
        <v>48.35</v>
      </c>
      <c r="H6172" s="136">
        <v>0</v>
      </c>
    </row>
    <row r="6173" spans="1:8" x14ac:dyDescent="0.25">
      <c r="A6173" s="133" t="s">
        <v>8250</v>
      </c>
      <c r="B6173" s="134">
        <v>92364</v>
      </c>
      <c r="C6173" s="126" t="s">
        <v>2074</v>
      </c>
      <c r="D6173" s="134" t="s">
        <v>22</v>
      </c>
      <c r="E6173" s="135">
        <v>54.35</v>
      </c>
      <c r="F6173" s="136">
        <v>0.84819999999999995</v>
      </c>
      <c r="G6173" s="135">
        <v>58.97</v>
      </c>
      <c r="H6173" s="136">
        <v>0</v>
      </c>
    </row>
    <row r="6174" spans="1:8" x14ac:dyDescent="0.25">
      <c r="A6174" s="133" t="s">
        <v>8250</v>
      </c>
      <c r="B6174" s="134">
        <v>92365</v>
      </c>
      <c r="C6174" s="126" t="s">
        <v>2075</v>
      </c>
      <c r="D6174" s="134" t="s">
        <v>22</v>
      </c>
      <c r="E6174" s="135">
        <v>62.54</v>
      </c>
      <c r="F6174" s="136">
        <v>0.85629999999999995</v>
      </c>
      <c r="G6174" s="135">
        <v>67.59</v>
      </c>
      <c r="H6174" s="136">
        <v>0</v>
      </c>
    </row>
    <row r="6175" spans="1:8" x14ac:dyDescent="0.25">
      <c r="A6175" s="133" t="s">
        <v>8250</v>
      </c>
      <c r="B6175" s="134">
        <v>92341</v>
      </c>
      <c r="C6175" s="126" t="s">
        <v>2067</v>
      </c>
      <c r="D6175" s="134" t="s">
        <v>22</v>
      </c>
      <c r="E6175" s="135">
        <v>99.4</v>
      </c>
      <c r="F6175" s="136">
        <v>0.77690000000000003</v>
      </c>
      <c r="G6175" s="135">
        <v>111.82</v>
      </c>
      <c r="H6175" s="136">
        <v>0</v>
      </c>
    </row>
    <row r="6176" spans="1:8" x14ac:dyDescent="0.25">
      <c r="A6176" s="133" t="s">
        <v>8250</v>
      </c>
      <c r="B6176" s="134">
        <v>92366</v>
      </c>
      <c r="C6176" s="126" t="s">
        <v>2076</v>
      </c>
      <c r="D6176" s="134" t="s">
        <v>22</v>
      </c>
      <c r="E6176" s="135">
        <v>87.19</v>
      </c>
      <c r="F6176" s="136">
        <v>0.88570000000000004</v>
      </c>
      <c r="G6176" s="135">
        <v>92.78</v>
      </c>
      <c r="H6176" s="136">
        <v>0</v>
      </c>
    </row>
    <row r="6177" spans="1:8" x14ac:dyDescent="0.25">
      <c r="A6177" s="133" t="s">
        <v>8250</v>
      </c>
      <c r="B6177" s="134">
        <v>92342</v>
      </c>
      <c r="C6177" s="126" t="s">
        <v>2068</v>
      </c>
      <c r="D6177" s="134" t="s">
        <v>22</v>
      </c>
      <c r="E6177" s="135">
        <v>119.96</v>
      </c>
      <c r="F6177" s="136">
        <v>0.79879999999999995</v>
      </c>
      <c r="G6177" s="135">
        <v>133.47</v>
      </c>
      <c r="H6177" s="136">
        <v>0</v>
      </c>
    </row>
    <row r="6178" spans="1:8" x14ac:dyDescent="0.25">
      <c r="A6178" s="133" t="s">
        <v>8250</v>
      </c>
      <c r="B6178" s="134">
        <v>92367</v>
      </c>
      <c r="C6178" s="126" t="s">
        <v>2077</v>
      </c>
      <c r="D6178" s="134" t="s">
        <v>22</v>
      </c>
      <c r="E6178" s="135">
        <v>107.19</v>
      </c>
      <c r="F6178" s="136">
        <v>0.89400000000000002</v>
      </c>
      <c r="G6178" s="135">
        <v>113.56</v>
      </c>
      <c r="H6178" s="136">
        <v>0</v>
      </c>
    </row>
    <row r="6179" spans="1:8" x14ac:dyDescent="0.25">
      <c r="A6179" s="133" t="s">
        <v>8250</v>
      </c>
      <c r="B6179" s="134">
        <v>92343</v>
      </c>
      <c r="C6179" s="126" t="s">
        <v>2069</v>
      </c>
      <c r="D6179" s="134" t="s">
        <v>22</v>
      </c>
      <c r="E6179" s="135">
        <v>155.04</v>
      </c>
      <c r="F6179" s="136">
        <v>0.83179999999999998</v>
      </c>
      <c r="G6179" s="135">
        <v>169.63</v>
      </c>
      <c r="H6179" s="136">
        <v>0</v>
      </c>
    </row>
    <row r="6180" spans="1:8" x14ac:dyDescent="0.25">
      <c r="A6180" s="133" t="s">
        <v>8250</v>
      </c>
      <c r="B6180" s="134">
        <v>92368</v>
      </c>
      <c r="C6180" s="126" t="s">
        <v>2078</v>
      </c>
      <c r="D6180" s="134" t="s">
        <v>22</v>
      </c>
      <c r="E6180" s="135">
        <v>141.76</v>
      </c>
      <c r="F6180" s="136">
        <v>0.90969999999999995</v>
      </c>
      <c r="G6180" s="135">
        <v>148.94</v>
      </c>
      <c r="H6180" s="136">
        <v>0</v>
      </c>
    </row>
    <row r="6181" spans="1:8" x14ac:dyDescent="0.25">
      <c r="A6181" s="133" t="s">
        <v>8250</v>
      </c>
      <c r="B6181" s="134">
        <v>92689</v>
      </c>
      <c r="C6181" s="126" t="s">
        <v>2091</v>
      </c>
      <c r="D6181" s="134" t="s">
        <v>22</v>
      </c>
      <c r="E6181" s="135">
        <v>51.59</v>
      </c>
      <c r="F6181" s="136">
        <v>0.83889999999999998</v>
      </c>
      <c r="G6181" s="135">
        <v>56.01</v>
      </c>
      <c r="H6181" s="136">
        <v>0</v>
      </c>
    </row>
    <row r="6182" spans="1:8" x14ac:dyDescent="0.25">
      <c r="A6182" s="133" t="s">
        <v>8250</v>
      </c>
      <c r="B6182" s="134">
        <v>92690</v>
      </c>
      <c r="C6182" s="126" t="s">
        <v>2092</v>
      </c>
      <c r="D6182" s="134" t="s">
        <v>22</v>
      </c>
      <c r="E6182" s="135">
        <v>73.33</v>
      </c>
      <c r="F6182" s="136">
        <v>0.80530000000000002</v>
      </c>
      <c r="G6182" s="135">
        <v>80.95</v>
      </c>
      <c r="H6182" s="136">
        <v>0</v>
      </c>
    </row>
    <row r="6183" spans="1:8" x14ac:dyDescent="0.25">
      <c r="A6183" s="133" t="s">
        <v>8250</v>
      </c>
      <c r="B6183" s="134">
        <v>92691</v>
      </c>
      <c r="C6183" s="126" t="s">
        <v>14539</v>
      </c>
      <c r="D6183" s="134" t="s">
        <v>22</v>
      </c>
      <c r="E6183" s="135">
        <v>94.32</v>
      </c>
      <c r="F6183" s="136">
        <v>0.7046</v>
      </c>
      <c r="G6183" s="135">
        <v>109.16</v>
      </c>
      <c r="H6183" s="136">
        <v>0</v>
      </c>
    </row>
    <row r="6184" spans="1:8" x14ac:dyDescent="0.25">
      <c r="A6184" s="133" t="s">
        <v>8250</v>
      </c>
      <c r="B6184" s="134">
        <v>92359</v>
      </c>
      <c r="C6184" s="126" t="s">
        <v>2070</v>
      </c>
      <c r="D6184" s="134" t="s">
        <v>22</v>
      </c>
      <c r="E6184" s="135">
        <v>70.09</v>
      </c>
      <c r="F6184" s="136">
        <v>0.94820000000000004</v>
      </c>
      <c r="G6184" s="135">
        <v>72.040000000000006</v>
      </c>
      <c r="H6184" s="136">
        <v>0</v>
      </c>
    </row>
    <row r="6185" spans="1:8" x14ac:dyDescent="0.25">
      <c r="A6185" s="133" t="s">
        <v>8250</v>
      </c>
      <c r="B6185" s="134">
        <v>92645</v>
      </c>
      <c r="C6185" s="126" t="s">
        <v>2079</v>
      </c>
      <c r="D6185" s="134" t="s">
        <v>22</v>
      </c>
      <c r="E6185" s="135">
        <v>73.75</v>
      </c>
      <c r="F6185" s="136">
        <v>0.9012</v>
      </c>
      <c r="G6185" s="135">
        <v>77.63</v>
      </c>
      <c r="H6185" s="136">
        <v>0</v>
      </c>
    </row>
    <row r="6186" spans="1:8" x14ac:dyDescent="0.25">
      <c r="A6186" s="133" t="s">
        <v>8250</v>
      </c>
      <c r="B6186" s="134">
        <v>92360</v>
      </c>
      <c r="C6186" s="126" t="s">
        <v>2071</v>
      </c>
      <c r="D6186" s="134" t="s">
        <v>22</v>
      </c>
      <c r="E6186" s="135">
        <v>93.71</v>
      </c>
      <c r="F6186" s="136">
        <v>0.95040000000000002</v>
      </c>
      <c r="G6186" s="135">
        <v>96.2</v>
      </c>
      <c r="H6186" s="136">
        <v>0</v>
      </c>
    </row>
    <row r="6187" spans="1:8" x14ac:dyDescent="0.25">
      <c r="A6187" s="133" t="s">
        <v>8250</v>
      </c>
      <c r="B6187" s="134">
        <v>92646</v>
      </c>
      <c r="C6187" s="126" t="s">
        <v>2080</v>
      </c>
      <c r="D6187" s="134" t="s">
        <v>22</v>
      </c>
      <c r="E6187" s="135">
        <v>97.37</v>
      </c>
      <c r="F6187" s="136">
        <v>0.91469999999999996</v>
      </c>
      <c r="G6187" s="135">
        <v>101.79</v>
      </c>
      <c r="H6187" s="136">
        <v>0</v>
      </c>
    </row>
    <row r="6188" spans="1:8" x14ac:dyDescent="0.25">
      <c r="A6188" s="133" t="s">
        <v>8250</v>
      </c>
      <c r="B6188" s="134">
        <v>95697</v>
      </c>
      <c r="C6188" s="126" t="s">
        <v>2093</v>
      </c>
      <c r="D6188" s="134" t="s">
        <v>22</v>
      </c>
      <c r="E6188" s="135">
        <v>102.87</v>
      </c>
      <c r="F6188" s="136">
        <v>0.94340000000000002</v>
      </c>
      <c r="G6188" s="135">
        <v>105.98</v>
      </c>
      <c r="H6188" s="136">
        <v>0</v>
      </c>
    </row>
    <row r="6189" spans="1:8" x14ac:dyDescent="0.25">
      <c r="A6189" s="133" t="s">
        <v>8250</v>
      </c>
      <c r="B6189" s="134">
        <v>92648</v>
      </c>
      <c r="C6189" s="126" t="s">
        <v>2081</v>
      </c>
      <c r="D6189" s="134" t="s">
        <v>22</v>
      </c>
      <c r="E6189" s="135">
        <v>106.52</v>
      </c>
      <c r="F6189" s="136">
        <v>0.91110000000000002</v>
      </c>
      <c r="G6189" s="135">
        <v>111.57</v>
      </c>
      <c r="H6189" s="136">
        <v>0</v>
      </c>
    </row>
    <row r="6190" spans="1:8" x14ac:dyDescent="0.25">
      <c r="A6190" s="133" t="s">
        <v>8250</v>
      </c>
      <c r="B6190" s="134">
        <v>92338</v>
      </c>
      <c r="C6190" s="126" t="s">
        <v>2065</v>
      </c>
      <c r="D6190" s="134" t="s">
        <v>22</v>
      </c>
      <c r="E6190" s="135">
        <v>146.66</v>
      </c>
      <c r="F6190" s="136">
        <v>0.81210000000000004</v>
      </c>
      <c r="G6190" s="135">
        <v>161.36000000000001</v>
      </c>
      <c r="H6190" s="136">
        <v>0</v>
      </c>
    </row>
    <row r="6191" spans="1:8" x14ac:dyDescent="0.25">
      <c r="A6191" s="133" t="s">
        <v>8250</v>
      </c>
      <c r="B6191" s="134">
        <v>92361</v>
      </c>
      <c r="C6191" s="126" t="s">
        <v>2072</v>
      </c>
      <c r="D6191" s="134" t="s">
        <v>22</v>
      </c>
      <c r="E6191" s="135">
        <v>126.39</v>
      </c>
      <c r="F6191" s="136">
        <v>0.94230000000000003</v>
      </c>
      <c r="G6191" s="135">
        <v>130.27000000000001</v>
      </c>
      <c r="H6191" s="136">
        <v>0</v>
      </c>
    </row>
    <row r="6192" spans="1:8" x14ac:dyDescent="0.25">
      <c r="A6192" s="133" t="s">
        <v>8250</v>
      </c>
      <c r="B6192" s="134">
        <v>92649</v>
      </c>
      <c r="C6192" s="126" t="s">
        <v>2082</v>
      </c>
      <c r="D6192" s="134" t="s">
        <v>22</v>
      </c>
      <c r="E6192" s="135">
        <v>130.02000000000001</v>
      </c>
      <c r="F6192" s="136">
        <v>0.91600000000000004</v>
      </c>
      <c r="G6192" s="135">
        <v>135.86000000000001</v>
      </c>
      <c r="H6192" s="136">
        <v>0</v>
      </c>
    </row>
    <row r="6193" spans="1:8" x14ac:dyDescent="0.25">
      <c r="A6193" s="133" t="s">
        <v>8250</v>
      </c>
      <c r="B6193" s="134">
        <v>92339</v>
      </c>
      <c r="C6193" s="126" t="s">
        <v>2066</v>
      </c>
      <c r="D6193" s="134" t="s">
        <v>22</v>
      </c>
      <c r="E6193" s="135">
        <v>223.52</v>
      </c>
      <c r="F6193" s="136">
        <v>0.86329999999999996</v>
      </c>
      <c r="G6193" s="135">
        <v>239.8</v>
      </c>
      <c r="H6193" s="136">
        <v>0</v>
      </c>
    </row>
    <row r="6194" spans="1:8" x14ac:dyDescent="0.25">
      <c r="A6194" s="133" t="s">
        <v>8250</v>
      </c>
      <c r="B6194" s="134">
        <v>92362</v>
      </c>
      <c r="C6194" s="126" t="s">
        <v>2073</v>
      </c>
      <c r="D6194" s="134" t="s">
        <v>22</v>
      </c>
      <c r="E6194" s="135">
        <v>202.43</v>
      </c>
      <c r="F6194" s="136">
        <v>0.95320000000000005</v>
      </c>
      <c r="G6194" s="135">
        <v>207.48</v>
      </c>
      <c r="H6194" s="136">
        <v>0</v>
      </c>
    </row>
    <row r="6195" spans="1:8" x14ac:dyDescent="0.25">
      <c r="A6195" s="133" t="s">
        <v>8250</v>
      </c>
      <c r="B6195" s="134">
        <v>92650</v>
      </c>
      <c r="C6195" s="126" t="s">
        <v>2083</v>
      </c>
      <c r="D6195" s="134" t="s">
        <v>22</v>
      </c>
      <c r="E6195" s="135">
        <v>206.07</v>
      </c>
      <c r="F6195" s="136">
        <v>0.93640000000000001</v>
      </c>
      <c r="G6195" s="135">
        <v>213.07</v>
      </c>
      <c r="H6195" s="136">
        <v>0</v>
      </c>
    </row>
    <row r="6196" spans="1:8" x14ac:dyDescent="0.25">
      <c r="A6196" s="133" t="s">
        <v>8250</v>
      </c>
      <c r="B6196" s="134">
        <v>97439</v>
      </c>
      <c r="C6196" s="126" t="s">
        <v>2692</v>
      </c>
      <c r="D6196" s="134" t="s">
        <v>33</v>
      </c>
      <c r="E6196" s="135">
        <v>127.18</v>
      </c>
      <c r="F6196" s="136">
        <v>0.73429999999999995</v>
      </c>
      <c r="G6196" s="135">
        <v>145.66</v>
      </c>
      <c r="H6196" s="136">
        <v>0</v>
      </c>
    </row>
    <row r="6197" spans="1:8" x14ac:dyDescent="0.25">
      <c r="A6197" s="133" t="s">
        <v>8250</v>
      </c>
      <c r="B6197" s="134">
        <v>97440</v>
      </c>
      <c r="C6197" s="126" t="s">
        <v>2693</v>
      </c>
      <c r="D6197" s="134" t="s">
        <v>33</v>
      </c>
      <c r="E6197" s="135">
        <v>152.4</v>
      </c>
      <c r="F6197" s="136">
        <v>0.74309999999999998</v>
      </c>
      <c r="G6197" s="135">
        <v>173.63</v>
      </c>
      <c r="H6197" s="136">
        <v>0</v>
      </c>
    </row>
    <row r="6198" spans="1:8" x14ac:dyDescent="0.25">
      <c r="A6198" s="133" t="s">
        <v>8250</v>
      </c>
      <c r="B6198" s="134">
        <v>97442</v>
      </c>
      <c r="C6198" s="126" t="s">
        <v>2694</v>
      </c>
      <c r="D6198" s="134" t="s">
        <v>33</v>
      </c>
      <c r="E6198" s="135">
        <v>168.31</v>
      </c>
      <c r="F6198" s="136">
        <v>0.73919999999999997</v>
      </c>
      <c r="G6198" s="135">
        <v>192.44</v>
      </c>
      <c r="H6198" s="136">
        <v>0</v>
      </c>
    </row>
    <row r="6199" spans="1:8" x14ac:dyDescent="0.25">
      <c r="A6199" s="133" t="s">
        <v>8250</v>
      </c>
      <c r="B6199" s="134">
        <v>97552</v>
      </c>
      <c r="C6199" s="126" t="s">
        <v>2775</v>
      </c>
      <c r="D6199" s="134" t="s">
        <v>33</v>
      </c>
      <c r="E6199" s="135">
        <v>49.81</v>
      </c>
      <c r="F6199" s="136">
        <v>0.65569999999999995</v>
      </c>
      <c r="G6199" s="135">
        <v>58.94</v>
      </c>
      <c r="H6199" s="136">
        <v>0</v>
      </c>
    </row>
    <row r="6200" spans="1:8" x14ac:dyDescent="0.25">
      <c r="A6200" s="133" t="s">
        <v>8250</v>
      </c>
      <c r="B6200" s="134">
        <v>97553</v>
      </c>
      <c r="C6200" s="126" t="s">
        <v>2776</v>
      </c>
      <c r="D6200" s="134" t="s">
        <v>33</v>
      </c>
      <c r="E6200" s="135">
        <v>71.239999999999995</v>
      </c>
      <c r="F6200" s="136">
        <v>0.59050000000000002</v>
      </c>
      <c r="G6200" s="135">
        <v>86.78</v>
      </c>
      <c r="H6200" s="136">
        <v>0</v>
      </c>
    </row>
    <row r="6201" spans="1:8" x14ac:dyDescent="0.25">
      <c r="A6201" s="133" t="s">
        <v>8250</v>
      </c>
      <c r="B6201" s="134">
        <v>97554</v>
      </c>
      <c r="C6201" s="126" t="s">
        <v>2777</v>
      </c>
      <c r="D6201" s="134" t="s">
        <v>33</v>
      </c>
      <c r="E6201" s="135">
        <v>122.63</v>
      </c>
      <c r="F6201" s="136">
        <v>0.53890000000000005</v>
      </c>
      <c r="G6201" s="135">
        <v>152.72999999999999</v>
      </c>
      <c r="H6201" s="136">
        <v>0</v>
      </c>
    </row>
    <row r="6202" spans="1:8" x14ac:dyDescent="0.25">
      <c r="A6202" s="133" t="s">
        <v>8250</v>
      </c>
      <c r="B6202" s="134">
        <v>97491</v>
      </c>
      <c r="C6202" s="126" t="s">
        <v>2730</v>
      </c>
      <c r="D6202" s="134" t="s">
        <v>33</v>
      </c>
      <c r="E6202" s="135">
        <v>88.78</v>
      </c>
      <c r="F6202" s="136">
        <v>0.74439999999999995</v>
      </c>
      <c r="G6202" s="135">
        <v>100.85</v>
      </c>
      <c r="H6202" s="136">
        <v>0</v>
      </c>
    </row>
    <row r="6203" spans="1:8" x14ac:dyDescent="0.25">
      <c r="A6203" s="133" t="s">
        <v>8250</v>
      </c>
      <c r="B6203" s="134">
        <v>97529</v>
      </c>
      <c r="C6203" s="126" t="s">
        <v>2758</v>
      </c>
      <c r="D6203" s="134" t="s">
        <v>33</v>
      </c>
      <c r="E6203" s="135">
        <v>83.89</v>
      </c>
      <c r="F6203" s="136">
        <v>0.78779999999999994</v>
      </c>
      <c r="G6203" s="135">
        <v>93.35</v>
      </c>
      <c r="H6203" s="136">
        <v>0</v>
      </c>
    </row>
    <row r="6204" spans="1:8" x14ac:dyDescent="0.25">
      <c r="A6204" s="133" t="s">
        <v>8250</v>
      </c>
      <c r="B6204" s="134">
        <v>97492</v>
      </c>
      <c r="C6204" s="126" t="s">
        <v>2731</v>
      </c>
      <c r="D6204" s="134" t="s">
        <v>33</v>
      </c>
      <c r="E6204" s="135">
        <v>130.75</v>
      </c>
      <c r="F6204" s="136">
        <v>0.77639999999999998</v>
      </c>
      <c r="G6204" s="135">
        <v>146.29</v>
      </c>
      <c r="H6204" s="136">
        <v>0</v>
      </c>
    </row>
    <row r="6205" spans="1:8" x14ac:dyDescent="0.25">
      <c r="A6205" s="133" t="s">
        <v>8250</v>
      </c>
      <c r="B6205" s="134">
        <v>97530</v>
      </c>
      <c r="C6205" s="126" t="s">
        <v>2759</v>
      </c>
      <c r="D6205" s="134" t="s">
        <v>33</v>
      </c>
      <c r="E6205" s="135">
        <v>122</v>
      </c>
      <c r="F6205" s="136">
        <v>0.83209999999999995</v>
      </c>
      <c r="G6205" s="135">
        <v>132.87</v>
      </c>
      <c r="H6205" s="136">
        <v>0</v>
      </c>
    </row>
    <row r="6206" spans="1:8" x14ac:dyDescent="0.25">
      <c r="A6206" s="133" t="s">
        <v>8250</v>
      </c>
      <c r="B6206" s="134">
        <v>97493</v>
      </c>
      <c r="C6206" s="126" t="s">
        <v>2732</v>
      </c>
      <c r="D6206" s="134" t="s">
        <v>33</v>
      </c>
      <c r="E6206" s="135">
        <v>168.75</v>
      </c>
      <c r="F6206" s="136">
        <v>0.78390000000000004</v>
      </c>
      <c r="G6206" s="135">
        <v>188.13</v>
      </c>
      <c r="H6206" s="136">
        <v>0</v>
      </c>
    </row>
    <row r="6207" spans="1:8" x14ac:dyDescent="0.25">
      <c r="A6207" s="133" t="s">
        <v>8250</v>
      </c>
      <c r="B6207" s="134">
        <v>97531</v>
      </c>
      <c r="C6207" s="126" t="s">
        <v>2760</v>
      </c>
      <c r="D6207" s="134" t="s">
        <v>33</v>
      </c>
      <c r="E6207" s="135">
        <v>155.68</v>
      </c>
      <c r="F6207" s="136">
        <v>0.84970000000000001</v>
      </c>
      <c r="G6207" s="135">
        <v>168.11</v>
      </c>
      <c r="H6207" s="136">
        <v>0</v>
      </c>
    </row>
    <row r="6208" spans="1:8" x14ac:dyDescent="0.25">
      <c r="A6208" s="133" t="s">
        <v>8250</v>
      </c>
      <c r="B6208" s="134">
        <v>97458</v>
      </c>
      <c r="C6208" s="126" t="s">
        <v>2706</v>
      </c>
      <c r="D6208" s="134" t="s">
        <v>33</v>
      </c>
      <c r="E6208" s="135">
        <v>293.85000000000002</v>
      </c>
      <c r="F6208" s="136">
        <v>0.73960000000000004</v>
      </c>
      <c r="G6208" s="135">
        <v>334.53</v>
      </c>
      <c r="H6208" s="136">
        <v>0</v>
      </c>
    </row>
    <row r="6209" spans="1:8" x14ac:dyDescent="0.25">
      <c r="A6209" s="133" t="s">
        <v>8250</v>
      </c>
      <c r="B6209" s="134">
        <v>97494</v>
      </c>
      <c r="C6209" s="126" t="s">
        <v>2733</v>
      </c>
      <c r="D6209" s="134" t="s">
        <v>33</v>
      </c>
      <c r="E6209" s="135">
        <v>263.06</v>
      </c>
      <c r="F6209" s="136">
        <v>0.82620000000000005</v>
      </c>
      <c r="G6209" s="135">
        <v>287.35000000000002</v>
      </c>
      <c r="H6209" s="136">
        <v>0</v>
      </c>
    </row>
    <row r="6210" spans="1:8" x14ac:dyDescent="0.25">
      <c r="A6210" s="133" t="s">
        <v>8250</v>
      </c>
      <c r="B6210" s="134">
        <v>97532</v>
      </c>
      <c r="C6210" s="126" t="s">
        <v>2761</v>
      </c>
      <c r="D6210" s="134" t="s">
        <v>33</v>
      </c>
      <c r="E6210" s="135">
        <v>244.68</v>
      </c>
      <c r="F6210" s="136">
        <v>0.88829999999999998</v>
      </c>
      <c r="G6210" s="135">
        <v>259.16000000000003</v>
      </c>
      <c r="H6210" s="136">
        <v>0</v>
      </c>
    </row>
    <row r="6211" spans="1:8" x14ac:dyDescent="0.25">
      <c r="A6211" s="133" t="s">
        <v>8250</v>
      </c>
      <c r="B6211" s="134">
        <v>97459</v>
      </c>
      <c r="C6211" s="126" t="s">
        <v>2707</v>
      </c>
      <c r="D6211" s="134" t="s">
        <v>33</v>
      </c>
      <c r="E6211" s="135">
        <v>510.25</v>
      </c>
      <c r="F6211" s="136">
        <v>0.83169999999999999</v>
      </c>
      <c r="G6211" s="135">
        <v>555.86</v>
      </c>
      <c r="H6211" s="136">
        <v>0</v>
      </c>
    </row>
    <row r="6212" spans="1:8" x14ac:dyDescent="0.25">
      <c r="A6212" s="133" t="s">
        <v>8250</v>
      </c>
      <c r="B6212" s="134">
        <v>97495</v>
      </c>
      <c r="C6212" s="126" t="s">
        <v>2734</v>
      </c>
      <c r="D6212" s="134" t="s">
        <v>33</v>
      </c>
      <c r="E6212" s="135">
        <v>484.71</v>
      </c>
      <c r="F6212" s="136">
        <v>0.87560000000000004</v>
      </c>
      <c r="G6212" s="135">
        <v>516.72</v>
      </c>
      <c r="H6212" s="136">
        <v>0</v>
      </c>
    </row>
    <row r="6213" spans="1:8" x14ac:dyDescent="0.25">
      <c r="A6213" s="133" t="s">
        <v>8250</v>
      </c>
      <c r="B6213" s="134">
        <v>97533</v>
      </c>
      <c r="C6213" s="126" t="s">
        <v>2762</v>
      </c>
      <c r="D6213" s="134" t="s">
        <v>33</v>
      </c>
      <c r="E6213" s="135">
        <v>462.09</v>
      </c>
      <c r="F6213" s="136">
        <v>0.91839999999999999</v>
      </c>
      <c r="G6213" s="135">
        <v>482.06</v>
      </c>
      <c r="H6213" s="136">
        <v>0</v>
      </c>
    </row>
    <row r="6214" spans="1:8" x14ac:dyDescent="0.25">
      <c r="A6214" s="133" t="s">
        <v>8250</v>
      </c>
      <c r="B6214" s="134">
        <v>97460</v>
      </c>
      <c r="C6214" s="126" t="s">
        <v>2708</v>
      </c>
      <c r="D6214" s="134" t="s">
        <v>33</v>
      </c>
      <c r="E6214" s="135">
        <v>789.18</v>
      </c>
      <c r="F6214" s="136">
        <v>0.87980000000000003</v>
      </c>
      <c r="G6214" s="135">
        <v>839.56</v>
      </c>
      <c r="H6214" s="136">
        <v>0</v>
      </c>
    </row>
    <row r="6215" spans="1:8" x14ac:dyDescent="0.25">
      <c r="A6215" s="133" t="s">
        <v>8250</v>
      </c>
      <c r="B6215" s="134">
        <v>97496</v>
      </c>
      <c r="C6215" s="126" t="s">
        <v>2735</v>
      </c>
      <c r="D6215" s="134" t="s">
        <v>33</v>
      </c>
      <c r="E6215" s="135">
        <v>768.9</v>
      </c>
      <c r="F6215" s="136">
        <v>0.90300000000000002</v>
      </c>
      <c r="G6215" s="135">
        <v>808.48</v>
      </c>
      <c r="H6215" s="136">
        <v>0</v>
      </c>
    </row>
    <row r="6216" spans="1:8" x14ac:dyDescent="0.25">
      <c r="A6216" s="133" t="s">
        <v>8250</v>
      </c>
      <c r="B6216" s="134">
        <v>97534</v>
      </c>
      <c r="C6216" s="126" t="s">
        <v>2763</v>
      </c>
      <c r="D6216" s="134" t="s">
        <v>33</v>
      </c>
      <c r="E6216" s="135">
        <v>734.25</v>
      </c>
      <c r="F6216" s="136">
        <v>0.9456</v>
      </c>
      <c r="G6216" s="135">
        <v>755.36</v>
      </c>
      <c r="H6216" s="136">
        <v>0</v>
      </c>
    </row>
    <row r="6217" spans="1:8" x14ac:dyDescent="0.25">
      <c r="A6217" s="133" t="s">
        <v>8250</v>
      </c>
      <c r="B6217" s="134">
        <v>101926</v>
      </c>
      <c r="C6217" s="126" t="s">
        <v>2127</v>
      </c>
      <c r="D6217" s="134" t="s">
        <v>33</v>
      </c>
      <c r="E6217" s="135">
        <v>405.24</v>
      </c>
      <c r="F6217" s="136">
        <v>0</v>
      </c>
      <c r="G6217" s="135">
        <v>447.07</v>
      </c>
      <c r="H6217" s="136">
        <v>0</v>
      </c>
    </row>
    <row r="6218" spans="1:8" x14ac:dyDescent="0.25">
      <c r="A6218" s="133" t="s">
        <v>8250</v>
      </c>
      <c r="B6218" s="134">
        <v>101935</v>
      </c>
      <c r="C6218" s="126" t="s">
        <v>2136</v>
      </c>
      <c r="D6218" s="134" t="s">
        <v>33</v>
      </c>
      <c r="E6218" s="135">
        <v>416</v>
      </c>
      <c r="F6218" s="136">
        <v>0</v>
      </c>
      <c r="G6218" s="135">
        <v>463.84</v>
      </c>
      <c r="H6218" s="136">
        <v>0</v>
      </c>
    </row>
    <row r="6219" spans="1:8" x14ac:dyDescent="0.25">
      <c r="A6219" s="133" t="s">
        <v>8250</v>
      </c>
      <c r="B6219" s="134">
        <v>92704</v>
      </c>
      <c r="C6219" s="126" t="s">
        <v>2545</v>
      </c>
      <c r="D6219" s="134" t="s">
        <v>33</v>
      </c>
      <c r="E6219" s="135">
        <v>26.26</v>
      </c>
      <c r="F6219" s="136">
        <v>0</v>
      </c>
      <c r="G6219" s="135">
        <v>35.119999999999997</v>
      </c>
      <c r="H6219" s="136">
        <v>0</v>
      </c>
    </row>
    <row r="6220" spans="1:8" x14ac:dyDescent="0.25">
      <c r="A6220" s="133" t="s">
        <v>8250</v>
      </c>
      <c r="B6220" s="134">
        <v>92705</v>
      </c>
      <c r="C6220" s="126" t="s">
        <v>2546</v>
      </c>
      <c r="D6220" s="134" t="s">
        <v>33</v>
      </c>
      <c r="E6220" s="135">
        <v>42.01</v>
      </c>
      <c r="F6220" s="136">
        <v>0</v>
      </c>
      <c r="G6220" s="135">
        <v>57.25</v>
      </c>
      <c r="H6220" s="136">
        <v>0</v>
      </c>
    </row>
    <row r="6221" spans="1:8" x14ac:dyDescent="0.25">
      <c r="A6221" s="133" t="s">
        <v>8250</v>
      </c>
      <c r="B6221" s="134">
        <v>92706</v>
      </c>
      <c r="C6221" s="126" t="s">
        <v>2547</v>
      </c>
      <c r="D6221" s="134" t="s">
        <v>33</v>
      </c>
      <c r="E6221" s="135">
        <v>67.959999999999994</v>
      </c>
      <c r="F6221" s="136">
        <v>0</v>
      </c>
      <c r="G6221" s="135">
        <v>92.8</v>
      </c>
      <c r="H6221" s="136">
        <v>0</v>
      </c>
    </row>
    <row r="6222" spans="1:8" x14ac:dyDescent="0.25">
      <c r="A6222" s="133" t="s">
        <v>8250</v>
      </c>
      <c r="B6222" s="134">
        <v>92637</v>
      </c>
      <c r="C6222" s="126" t="s">
        <v>2497</v>
      </c>
      <c r="D6222" s="134" t="s">
        <v>33</v>
      </c>
      <c r="E6222" s="135">
        <v>68.650000000000006</v>
      </c>
      <c r="F6222" s="136">
        <v>0</v>
      </c>
      <c r="G6222" s="135">
        <v>93.89</v>
      </c>
      <c r="H6222" s="136">
        <v>0</v>
      </c>
    </row>
    <row r="6223" spans="1:8" x14ac:dyDescent="0.25">
      <c r="A6223" s="133" t="s">
        <v>8250</v>
      </c>
      <c r="B6223" s="134">
        <v>92681</v>
      </c>
      <c r="C6223" s="126" t="s">
        <v>2527</v>
      </c>
      <c r="D6223" s="134" t="s">
        <v>33</v>
      </c>
      <c r="E6223" s="135">
        <v>51.06</v>
      </c>
      <c r="F6223" s="136">
        <v>0</v>
      </c>
      <c r="G6223" s="135">
        <v>66.459999999999994</v>
      </c>
      <c r="H6223" s="136">
        <v>0</v>
      </c>
    </row>
    <row r="6224" spans="1:8" x14ac:dyDescent="0.25">
      <c r="A6224" s="133" t="s">
        <v>8250</v>
      </c>
      <c r="B6224" s="134">
        <v>92638</v>
      </c>
      <c r="C6224" s="126" t="s">
        <v>2498</v>
      </c>
      <c r="D6224" s="134" t="s">
        <v>33</v>
      </c>
      <c r="E6224" s="135">
        <v>84.77</v>
      </c>
      <c r="F6224" s="136">
        <v>0</v>
      </c>
      <c r="G6224" s="135">
        <v>112.15</v>
      </c>
      <c r="H6224" s="136">
        <v>0</v>
      </c>
    </row>
    <row r="6225" spans="1:8" x14ac:dyDescent="0.25">
      <c r="A6225" s="133" t="s">
        <v>8250</v>
      </c>
      <c r="B6225" s="134">
        <v>92682</v>
      </c>
      <c r="C6225" s="126" t="s">
        <v>2528</v>
      </c>
      <c r="D6225" s="134" t="s">
        <v>33</v>
      </c>
      <c r="E6225" s="135">
        <v>64.760000000000005</v>
      </c>
      <c r="F6225" s="136">
        <v>0</v>
      </c>
      <c r="G6225" s="135">
        <v>80.94</v>
      </c>
      <c r="H6225" s="136">
        <v>0</v>
      </c>
    </row>
    <row r="6226" spans="1:8" x14ac:dyDescent="0.25">
      <c r="A6226" s="133" t="s">
        <v>8250</v>
      </c>
      <c r="B6226" s="134">
        <v>92639</v>
      </c>
      <c r="C6226" s="126" t="s">
        <v>2499</v>
      </c>
      <c r="D6226" s="134" t="s">
        <v>33</v>
      </c>
      <c r="E6226" s="135">
        <v>98.66</v>
      </c>
      <c r="F6226" s="136">
        <v>0</v>
      </c>
      <c r="G6226" s="135">
        <v>128.54</v>
      </c>
      <c r="H6226" s="136">
        <v>0</v>
      </c>
    </row>
    <row r="6227" spans="1:8" x14ac:dyDescent="0.25">
      <c r="A6227" s="133" t="s">
        <v>8250</v>
      </c>
      <c r="B6227" s="134">
        <v>92683</v>
      </c>
      <c r="C6227" s="126" t="s">
        <v>2529</v>
      </c>
      <c r="D6227" s="134" t="s">
        <v>33</v>
      </c>
      <c r="E6227" s="135">
        <v>75.959999999999994</v>
      </c>
      <c r="F6227" s="136">
        <v>0</v>
      </c>
      <c r="G6227" s="135">
        <v>93.13</v>
      </c>
      <c r="H6227" s="136">
        <v>0</v>
      </c>
    </row>
    <row r="6228" spans="1:8" x14ac:dyDescent="0.25">
      <c r="A6228" s="133" t="s">
        <v>8250</v>
      </c>
      <c r="B6228" s="134">
        <v>92640</v>
      </c>
      <c r="C6228" s="126" t="s">
        <v>2500</v>
      </c>
      <c r="D6228" s="134" t="s">
        <v>33</v>
      </c>
      <c r="E6228" s="135">
        <v>130.18</v>
      </c>
      <c r="F6228" s="136">
        <v>0</v>
      </c>
      <c r="G6228" s="135">
        <v>163.1</v>
      </c>
      <c r="H6228" s="136">
        <v>0</v>
      </c>
    </row>
    <row r="6229" spans="1:8" x14ac:dyDescent="0.25">
      <c r="A6229" s="133" t="s">
        <v>8250</v>
      </c>
      <c r="B6229" s="134">
        <v>92684</v>
      </c>
      <c r="C6229" s="126" t="s">
        <v>2530</v>
      </c>
      <c r="D6229" s="134" t="s">
        <v>33</v>
      </c>
      <c r="E6229" s="135">
        <v>104.05</v>
      </c>
      <c r="F6229" s="136">
        <v>0</v>
      </c>
      <c r="G6229" s="135">
        <v>122.33</v>
      </c>
      <c r="H6229" s="136">
        <v>0</v>
      </c>
    </row>
    <row r="6230" spans="1:8" x14ac:dyDescent="0.25">
      <c r="A6230" s="133" t="s">
        <v>8250</v>
      </c>
      <c r="B6230" s="134">
        <v>92642</v>
      </c>
      <c r="C6230" s="126" t="s">
        <v>2501</v>
      </c>
      <c r="D6230" s="134" t="s">
        <v>33</v>
      </c>
      <c r="E6230" s="135">
        <v>201.35</v>
      </c>
      <c r="F6230" s="136">
        <v>0</v>
      </c>
      <c r="G6230" s="135">
        <v>238.76</v>
      </c>
      <c r="H6230" s="136">
        <v>0</v>
      </c>
    </row>
    <row r="6231" spans="1:8" x14ac:dyDescent="0.25">
      <c r="A6231" s="133" t="s">
        <v>8250</v>
      </c>
      <c r="B6231" s="134">
        <v>92685</v>
      </c>
      <c r="C6231" s="126" t="s">
        <v>2531</v>
      </c>
      <c r="D6231" s="134" t="s">
        <v>33</v>
      </c>
      <c r="E6231" s="135">
        <v>170.07</v>
      </c>
      <c r="F6231" s="136">
        <v>0</v>
      </c>
      <c r="G6231" s="135">
        <v>189.96</v>
      </c>
      <c r="H6231" s="136">
        <v>0</v>
      </c>
    </row>
    <row r="6232" spans="1:8" x14ac:dyDescent="0.25">
      <c r="A6232" s="133" t="s">
        <v>8250</v>
      </c>
      <c r="B6232" s="134">
        <v>92644</v>
      </c>
      <c r="C6232" s="126" t="s">
        <v>2502</v>
      </c>
      <c r="D6232" s="134" t="s">
        <v>33</v>
      </c>
      <c r="E6232" s="135">
        <v>254.91</v>
      </c>
      <c r="F6232" s="136">
        <v>0</v>
      </c>
      <c r="G6232" s="135">
        <v>296.89</v>
      </c>
      <c r="H6232" s="136">
        <v>0</v>
      </c>
    </row>
    <row r="6233" spans="1:8" x14ac:dyDescent="0.25">
      <c r="A6233" s="133" t="s">
        <v>8250</v>
      </c>
      <c r="B6233" s="134">
        <v>92686</v>
      </c>
      <c r="C6233" s="126" t="s">
        <v>2532</v>
      </c>
      <c r="D6233" s="134" t="s">
        <v>33</v>
      </c>
      <c r="E6233" s="135">
        <v>218.41</v>
      </c>
      <c r="F6233" s="136">
        <v>0</v>
      </c>
      <c r="G6233" s="135">
        <v>239.98</v>
      </c>
      <c r="H6233" s="136">
        <v>0</v>
      </c>
    </row>
    <row r="6234" spans="1:8" x14ac:dyDescent="0.25">
      <c r="A6234" s="133" t="s">
        <v>8250</v>
      </c>
      <c r="B6234" s="134">
        <v>92356</v>
      </c>
      <c r="C6234" s="126" t="s">
        <v>2470</v>
      </c>
      <c r="D6234" s="134" t="s">
        <v>33</v>
      </c>
      <c r="E6234" s="135">
        <v>130.32</v>
      </c>
      <c r="F6234" s="136">
        <v>0</v>
      </c>
      <c r="G6234" s="135">
        <v>163.31</v>
      </c>
      <c r="H6234" s="136">
        <v>0</v>
      </c>
    </row>
    <row r="6235" spans="1:8" x14ac:dyDescent="0.25">
      <c r="A6235" s="133" t="s">
        <v>8250</v>
      </c>
      <c r="B6235" s="134">
        <v>92357</v>
      </c>
      <c r="C6235" s="126" t="s">
        <v>2471</v>
      </c>
      <c r="D6235" s="134" t="s">
        <v>33</v>
      </c>
      <c r="E6235" s="135">
        <v>198.21</v>
      </c>
      <c r="F6235" s="136">
        <v>0</v>
      </c>
      <c r="G6235" s="135">
        <v>233.83</v>
      </c>
      <c r="H6235" s="136">
        <v>0</v>
      </c>
    </row>
    <row r="6236" spans="1:8" x14ac:dyDescent="0.25">
      <c r="A6236" s="133" t="s">
        <v>8250</v>
      </c>
      <c r="B6236" s="134">
        <v>92358</v>
      </c>
      <c r="C6236" s="126" t="s">
        <v>2472</v>
      </c>
      <c r="D6236" s="134" t="s">
        <v>33</v>
      </c>
      <c r="E6236" s="135">
        <v>248.41</v>
      </c>
      <c r="F6236" s="136">
        <v>0</v>
      </c>
      <c r="G6236" s="135">
        <v>286.75</v>
      </c>
      <c r="H6236" s="136">
        <v>0</v>
      </c>
    </row>
    <row r="6237" spans="1:8" x14ac:dyDescent="0.25">
      <c r="A6237" s="133" t="s">
        <v>8250</v>
      </c>
      <c r="B6237" s="134">
        <v>101919</v>
      </c>
      <c r="C6237" s="126" t="s">
        <v>2120</v>
      </c>
      <c r="D6237" s="134" t="s">
        <v>33</v>
      </c>
      <c r="E6237" s="135">
        <v>423.69</v>
      </c>
      <c r="F6237" s="136">
        <v>0</v>
      </c>
      <c r="G6237" s="135">
        <v>443.7</v>
      </c>
      <c r="H6237" s="136">
        <v>0</v>
      </c>
    </row>
    <row r="6238" spans="1:8" x14ac:dyDescent="0.25">
      <c r="A6238" s="133" t="s">
        <v>8250</v>
      </c>
      <c r="B6238" s="134">
        <v>101928</v>
      </c>
      <c r="C6238" s="126" t="s">
        <v>2129</v>
      </c>
      <c r="D6238" s="134" t="s">
        <v>33</v>
      </c>
      <c r="E6238" s="135">
        <v>429.07</v>
      </c>
      <c r="F6238" s="136">
        <v>0</v>
      </c>
      <c r="G6238" s="135">
        <v>452.08</v>
      </c>
      <c r="H6238" s="136">
        <v>0</v>
      </c>
    </row>
    <row r="6239" spans="1:8" x14ac:dyDescent="0.25">
      <c r="A6239" s="133" t="s">
        <v>8250</v>
      </c>
      <c r="B6239" s="134">
        <v>92904</v>
      </c>
      <c r="C6239" s="126" t="s">
        <v>2563</v>
      </c>
      <c r="D6239" s="134" t="s">
        <v>33</v>
      </c>
      <c r="E6239" s="135">
        <v>33.65</v>
      </c>
      <c r="F6239" s="136">
        <v>0</v>
      </c>
      <c r="G6239" s="135">
        <v>37.979999999999997</v>
      </c>
      <c r="H6239" s="136">
        <v>0</v>
      </c>
    </row>
    <row r="6240" spans="1:8" x14ac:dyDescent="0.25">
      <c r="A6240" s="133" t="s">
        <v>8250</v>
      </c>
      <c r="B6240" s="134">
        <v>92905</v>
      </c>
      <c r="C6240" s="126" t="s">
        <v>2564</v>
      </c>
      <c r="D6240" s="134" t="s">
        <v>33</v>
      </c>
      <c r="E6240" s="135">
        <v>47.75</v>
      </c>
      <c r="F6240" s="136">
        <v>0</v>
      </c>
      <c r="G6240" s="135">
        <v>55.25</v>
      </c>
      <c r="H6240" s="136">
        <v>0</v>
      </c>
    </row>
    <row r="6241" spans="1:8" x14ac:dyDescent="0.25">
      <c r="A6241" s="133" t="s">
        <v>8250</v>
      </c>
      <c r="B6241" s="134">
        <v>92906</v>
      </c>
      <c r="C6241" s="126" t="s">
        <v>2565</v>
      </c>
      <c r="D6241" s="134" t="s">
        <v>33</v>
      </c>
      <c r="E6241" s="135">
        <v>57.53</v>
      </c>
      <c r="F6241" s="136">
        <v>0</v>
      </c>
      <c r="G6241" s="135">
        <v>69.819999999999993</v>
      </c>
      <c r="H6241" s="136">
        <v>0</v>
      </c>
    </row>
    <row r="6242" spans="1:8" x14ac:dyDescent="0.25">
      <c r="A6242" s="133" t="s">
        <v>8250</v>
      </c>
      <c r="B6242" s="134">
        <v>92898</v>
      </c>
      <c r="C6242" s="126" t="s">
        <v>2557</v>
      </c>
      <c r="D6242" s="134" t="s">
        <v>33</v>
      </c>
      <c r="E6242" s="135">
        <v>49.12</v>
      </c>
      <c r="F6242" s="136">
        <v>0</v>
      </c>
      <c r="G6242" s="135">
        <v>56.71</v>
      </c>
      <c r="H6242" s="136">
        <v>0</v>
      </c>
    </row>
    <row r="6243" spans="1:8" x14ac:dyDescent="0.25">
      <c r="A6243" s="133" t="s">
        <v>8250</v>
      </c>
      <c r="B6243" s="134">
        <v>92899</v>
      </c>
      <c r="C6243" s="126" t="s">
        <v>2558</v>
      </c>
      <c r="D6243" s="134" t="s">
        <v>33</v>
      </c>
      <c r="E6243" s="135">
        <v>73.45</v>
      </c>
      <c r="F6243" s="136">
        <v>0</v>
      </c>
      <c r="G6243" s="135">
        <v>81.38</v>
      </c>
      <c r="H6243" s="136">
        <v>0</v>
      </c>
    </row>
    <row r="6244" spans="1:8" x14ac:dyDescent="0.25">
      <c r="A6244" s="133" t="s">
        <v>8250</v>
      </c>
      <c r="B6244" s="134">
        <v>92900</v>
      </c>
      <c r="C6244" s="126" t="s">
        <v>2559</v>
      </c>
      <c r="D6244" s="134" t="s">
        <v>33</v>
      </c>
      <c r="E6244" s="135">
        <v>88.67</v>
      </c>
      <c r="F6244" s="136">
        <v>0</v>
      </c>
      <c r="G6244" s="135">
        <v>97</v>
      </c>
      <c r="H6244" s="136">
        <v>0</v>
      </c>
    </row>
    <row r="6245" spans="1:8" x14ac:dyDescent="0.25">
      <c r="A6245" s="133" t="s">
        <v>8250</v>
      </c>
      <c r="B6245" s="134">
        <v>92901</v>
      </c>
      <c r="C6245" s="126" t="s">
        <v>2560</v>
      </c>
      <c r="D6245" s="134" t="s">
        <v>33</v>
      </c>
      <c r="E6245" s="135">
        <v>124.06</v>
      </c>
      <c r="F6245" s="136">
        <v>0</v>
      </c>
      <c r="G6245" s="135">
        <v>132.88</v>
      </c>
      <c r="H6245" s="136">
        <v>0</v>
      </c>
    </row>
    <row r="6246" spans="1:8" x14ac:dyDescent="0.25">
      <c r="A6246" s="133" t="s">
        <v>8250</v>
      </c>
      <c r="B6246" s="134">
        <v>92902</v>
      </c>
      <c r="C6246" s="126" t="s">
        <v>2561</v>
      </c>
      <c r="D6246" s="134" t="s">
        <v>33</v>
      </c>
      <c r="E6246" s="135">
        <v>195.63</v>
      </c>
      <c r="F6246" s="136">
        <v>0</v>
      </c>
      <c r="G6246" s="135">
        <v>205.08</v>
      </c>
      <c r="H6246" s="136">
        <v>0</v>
      </c>
    </row>
    <row r="6247" spans="1:8" x14ac:dyDescent="0.25">
      <c r="A6247" s="133" t="s">
        <v>8250</v>
      </c>
      <c r="B6247" s="134">
        <v>92903</v>
      </c>
      <c r="C6247" s="126" t="s">
        <v>2562</v>
      </c>
      <c r="D6247" s="134" t="s">
        <v>33</v>
      </c>
      <c r="E6247" s="135">
        <v>294.33999999999997</v>
      </c>
      <c r="F6247" s="136">
        <v>0</v>
      </c>
      <c r="G6247" s="135">
        <v>304.35000000000002</v>
      </c>
      <c r="H6247" s="136">
        <v>0</v>
      </c>
    </row>
    <row r="6248" spans="1:8" x14ac:dyDescent="0.25">
      <c r="A6248" s="133" t="s">
        <v>8250</v>
      </c>
      <c r="B6248" s="134">
        <v>92892</v>
      </c>
      <c r="C6248" s="126" t="s">
        <v>2551</v>
      </c>
      <c r="D6248" s="134" t="s">
        <v>33</v>
      </c>
      <c r="E6248" s="135">
        <v>57.9</v>
      </c>
      <c r="F6248" s="136">
        <v>0</v>
      </c>
      <c r="G6248" s="135">
        <v>70.400000000000006</v>
      </c>
      <c r="H6248" s="136">
        <v>0</v>
      </c>
    </row>
    <row r="6249" spans="1:8" x14ac:dyDescent="0.25">
      <c r="A6249" s="133" t="s">
        <v>8250</v>
      </c>
      <c r="B6249" s="134">
        <v>92893</v>
      </c>
      <c r="C6249" s="126" t="s">
        <v>2552</v>
      </c>
      <c r="D6249" s="134" t="s">
        <v>33</v>
      </c>
      <c r="E6249" s="135">
        <v>83.44</v>
      </c>
      <c r="F6249" s="136">
        <v>0</v>
      </c>
      <c r="G6249" s="135">
        <v>96.94</v>
      </c>
      <c r="H6249" s="136">
        <v>0</v>
      </c>
    </row>
    <row r="6250" spans="1:8" x14ac:dyDescent="0.25">
      <c r="A6250" s="133" t="s">
        <v>8250</v>
      </c>
      <c r="B6250" s="134">
        <v>92894</v>
      </c>
      <c r="C6250" s="126" t="s">
        <v>2553</v>
      </c>
      <c r="D6250" s="134" t="s">
        <v>33</v>
      </c>
      <c r="E6250" s="135">
        <v>100.04</v>
      </c>
      <c r="F6250" s="136">
        <v>0</v>
      </c>
      <c r="G6250" s="135">
        <v>114.75</v>
      </c>
      <c r="H6250" s="136">
        <v>0</v>
      </c>
    </row>
    <row r="6251" spans="1:8" x14ac:dyDescent="0.25">
      <c r="A6251" s="133" t="s">
        <v>8250</v>
      </c>
      <c r="B6251" s="134">
        <v>92889</v>
      </c>
      <c r="C6251" s="126" t="s">
        <v>2548</v>
      </c>
      <c r="D6251" s="134" t="s">
        <v>33</v>
      </c>
      <c r="E6251" s="135">
        <v>137.19999999999999</v>
      </c>
      <c r="F6251" s="136">
        <v>0</v>
      </c>
      <c r="G6251" s="135">
        <v>153.37</v>
      </c>
      <c r="H6251" s="136">
        <v>0</v>
      </c>
    </row>
    <row r="6252" spans="1:8" x14ac:dyDescent="0.25">
      <c r="A6252" s="133" t="s">
        <v>8250</v>
      </c>
      <c r="B6252" s="134">
        <v>92895</v>
      </c>
      <c r="C6252" s="126" t="s">
        <v>2554</v>
      </c>
      <c r="D6252" s="134" t="s">
        <v>33</v>
      </c>
      <c r="E6252" s="135">
        <v>137.15</v>
      </c>
      <c r="F6252" s="136">
        <v>0</v>
      </c>
      <c r="G6252" s="135">
        <v>153.30000000000001</v>
      </c>
      <c r="H6252" s="136">
        <v>0</v>
      </c>
    </row>
    <row r="6253" spans="1:8" x14ac:dyDescent="0.25">
      <c r="A6253" s="133" t="s">
        <v>8250</v>
      </c>
      <c r="B6253" s="134">
        <v>92890</v>
      </c>
      <c r="C6253" s="126" t="s">
        <v>2549</v>
      </c>
      <c r="D6253" s="134" t="s">
        <v>33</v>
      </c>
      <c r="E6253" s="135">
        <v>209.74</v>
      </c>
      <c r="F6253" s="136">
        <v>0</v>
      </c>
      <c r="G6253" s="135">
        <v>227.1</v>
      </c>
      <c r="H6253" s="136">
        <v>0</v>
      </c>
    </row>
    <row r="6254" spans="1:8" x14ac:dyDescent="0.25">
      <c r="A6254" s="133" t="s">
        <v>8250</v>
      </c>
      <c r="B6254" s="134">
        <v>92896</v>
      </c>
      <c r="C6254" s="126" t="s">
        <v>2555</v>
      </c>
      <c r="D6254" s="134" t="s">
        <v>33</v>
      </c>
      <c r="E6254" s="135">
        <v>211.32</v>
      </c>
      <c r="F6254" s="136">
        <v>0</v>
      </c>
      <c r="G6254" s="135">
        <v>229.55</v>
      </c>
      <c r="H6254" s="136">
        <v>0</v>
      </c>
    </row>
    <row r="6255" spans="1:8" x14ac:dyDescent="0.25">
      <c r="A6255" s="133" t="s">
        <v>8250</v>
      </c>
      <c r="B6255" s="134">
        <v>92891</v>
      </c>
      <c r="C6255" s="126" t="s">
        <v>2550</v>
      </c>
      <c r="D6255" s="134" t="s">
        <v>33</v>
      </c>
      <c r="E6255" s="135">
        <v>309.33</v>
      </c>
      <c r="F6255" s="136">
        <v>0</v>
      </c>
      <c r="G6255" s="135">
        <v>327.73</v>
      </c>
      <c r="H6255" s="136">
        <v>0</v>
      </c>
    </row>
    <row r="6256" spans="1:8" x14ac:dyDescent="0.25">
      <c r="A6256" s="133" t="s">
        <v>8250</v>
      </c>
      <c r="B6256" s="134">
        <v>92897</v>
      </c>
      <c r="C6256" s="126" t="s">
        <v>2556</v>
      </c>
      <c r="D6256" s="134" t="s">
        <v>33</v>
      </c>
      <c r="E6256" s="135">
        <v>312.58</v>
      </c>
      <c r="F6256" s="136">
        <v>0</v>
      </c>
      <c r="G6256" s="135">
        <v>332.8</v>
      </c>
      <c r="H6256" s="136">
        <v>0</v>
      </c>
    </row>
    <row r="6257" spans="1:8" x14ac:dyDescent="0.25">
      <c r="A6257" s="133" t="s">
        <v>8251</v>
      </c>
      <c r="B6257" s="134">
        <v>100822</v>
      </c>
      <c r="C6257" s="126" t="s">
        <v>14540</v>
      </c>
      <c r="D6257" s="134" t="s">
        <v>33</v>
      </c>
      <c r="E6257" s="135">
        <v>0</v>
      </c>
      <c r="F6257" s="136"/>
      <c r="G6257" s="135">
        <v>0</v>
      </c>
      <c r="H6257" s="136"/>
    </row>
    <row r="6258" spans="1:8" x14ac:dyDescent="0.25">
      <c r="A6258" s="133" t="s">
        <v>8251</v>
      </c>
      <c r="B6258" s="134">
        <v>100823</v>
      </c>
      <c r="C6258" s="126" t="s">
        <v>14541</v>
      </c>
      <c r="D6258" s="134" t="s">
        <v>33</v>
      </c>
      <c r="E6258" s="135">
        <v>0</v>
      </c>
      <c r="F6258" s="136"/>
      <c r="G6258" s="135">
        <v>0</v>
      </c>
      <c r="H6258" s="136"/>
    </row>
    <row r="6259" spans="1:8" x14ac:dyDescent="0.25">
      <c r="A6259" s="133" t="s">
        <v>8251</v>
      </c>
      <c r="B6259" s="134">
        <v>100824</v>
      </c>
      <c r="C6259" s="126" t="s">
        <v>14542</v>
      </c>
      <c r="D6259" s="134" t="s">
        <v>33</v>
      </c>
      <c r="E6259" s="135">
        <v>0</v>
      </c>
      <c r="F6259" s="136"/>
      <c r="G6259" s="135">
        <v>0</v>
      </c>
      <c r="H6259" s="136"/>
    </row>
    <row r="6260" spans="1:8" x14ac:dyDescent="0.25">
      <c r="A6260" s="133" t="s">
        <v>8251</v>
      </c>
      <c r="B6260" s="134">
        <v>100825</v>
      </c>
      <c r="C6260" s="126" t="s">
        <v>14543</v>
      </c>
      <c r="D6260" s="134" t="s">
        <v>33</v>
      </c>
      <c r="E6260" s="135">
        <v>0</v>
      </c>
      <c r="F6260" s="136"/>
      <c r="G6260" s="135">
        <v>0</v>
      </c>
      <c r="H6260" s="136"/>
    </row>
    <row r="6261" spans="1:8" x14ac:dyDescent="0.25">
      <c r="A6261" s="133" t="s">
        <v>8251</v>
      </c>
      <c r="B6261" s="134">
        <v>100818</v>
      </c>
      <c r="C6261" s="126" t="s">
        <v>8252</v>
      </c>
      <c r="D6261" s="134" t="s">
        <v>33</v>
      </c>
      <c r="E6261" s="135">
        <v>0</v>
      </c>
      <c r="F6261" s="136"/>
      <c r="G6261" s="135">
        <v>0</v>
      </c>
      <c r="H6261" s="136"/>
    </row>
    <row r="6262" spans="1:8" x14ac:dyDescent="0.25">
      <c r="A6262" s="133" t="s">
        <v>8251</v>
      </c>
      <c r="B6262" s="134">
        <v>100819</v>
      </c>
      <c r="C6262" s="126" t="s">
        <v>14544</v>
      </c>
      <c r="D6262" s="134" t="s">
        <v>33</v>
      </c>
      <c r="E6262" s="135">
        <v>0</v>
      </c>
      <c r="F6262" s="136"/>
      <c r="G6262" s="135">
        <v>0</v>
      </c>
      <c r="H6262" s="136"/>
    </row>
    <row r="6263" spans="1:8" x14ac:dyDescent="0.25">
      <c r="A6263" s="133" t="s">
        <v>8251</v>
      </c>
      <c r="B6263" s="134">
        <v>100820</v>
      </c>
      <c r="C6263" s="126" t="s">
        <v>14545</v>
      </c>
      <c r="D6263" s="134" t="s">
        <v>33</v>
      </c>
      <c r="E6263" s="135">
        <v>0</v>
      </c>
      <c r="F6263" s="136"/>
      <c r="G6263" s="135">
        <v>0</v>
      </c>
      <c r="H6263" s="136"/>
    </row>
    <row r="6264" spans="1:8" x14ac:dyDescent="0.25">
      <c r="A6264" s="133" t="s">
        <v>8251</v>
      </c>
      <c r="B6264" s="134">
        <v>100821</v>
      </c>
      <c r="C6264" s="126" t="s">
        <v>14546</v>
      </c>
      <c r="D6264" s="134" t="s">
        <v>33</v>
      </c>
      <c r="E6264" s="135">
        <v>0</v>
      </c>
      <c r="F6264" s="136"/>
      <c r="G6264" s="135">
        <v>0</v>
      </c>
      <c r="H6264" s="136"/>
    </row>
    <row r="6265" spans="1:8" x14ac:dyDescent="0.25">
      <c r="A6265" s="133" t="s">
        <v>8251</v>
      </c>
      <c r="B6265" s="134">
        <v>100846</v>
      </c>
      <c r="C6265" s="126" t="s">
        <v>8253</v>
      </c>
      <c r="D6265" s="134" t="s">
        <v>33</v>
      </c>
      <c r="E6265" s="135">
        <v>0</v>
      </c>
      <c r="F6265" s="136"/>
      <c r="G6265" s="135">
        <v>0</v>
      </c>
      <c r="H6265" s="136"/>
    </row>
    <row r="6266" spans="1:8" x14ac:dyDescent="0.25">
      <c r="A6266" s="133" t="s">
        <v>8251</v>
      </c>
      <c r="B6266" s="134">
        <v>100834</v>
      </c>
      <c r="C6266" s="126" t="s">
        <v>8254</v>
      </c>
      <c r="D6266" s="134" t="s">
        <v>33</v>
      </c>
      <c r="E6266" s="135">
        <v>0</v>
      </c>
      <c r="F6266" s="136"/>
      <c r="G6266" s="135">
        <v>0</v>
      </c>
      <c r="H6266" s="136"/>
    </row>
    <row r="6267" spans="1:8" x14ac:dyDescent="0.25">
      <c r="A6267" s="133" t="s">
        <v>8251</v>
      </c>
      <c r="B6267" s="134">
        <v>100835</v>
      </c>
      <c r="C6267" s="126" t="s">
        <v>8255</v>
      </c>
      <c r="D6267" s="134" t="s">
        <v>33</v>
      </c>
      <c r="E6267" s="135">
        <v>0</v>
      </c>
      <c r="F6267" s="136"/>
      <c r="G6267" s="135">
        <v>0</v>
      </c>
      <c r="H6267" s="136"/>
    </row>
    <row r="6268" spans="1:8" x14ac:dyDescent="0.25">
      <c r="A6268" s="133" t="s">
        <v>8251</v>
      </c>
      <c r="B6268" s="134">
        <v>100836</v>
      </c>
      <c r="C6268" s="126" t="s">
        <v>8256</v>
      </c>
      <c r="D6268" s="134" t="s">
        <v>33</v>
      </c>
      <c r="E6268" s="135">
        <v>0</v>
      </c>
      <c r="F6268" s="136"/>
      <c r="G6268" s="135">
        <v>0</v>
      </c>
      <c r="H6268" s="136"/>
    </row>
    <row r="6269" spans="1:8" x14ac:dyDescent="0.25">
      <c r="A6269" s="133" t="s">
        <v>8251</v>
      </c>
      <c r="B6269" s="134">
        <v>100837</v>
      </c>
      <c r="C6269" s="126" t="s">
        <v>8257</v>
      </c>
      <c r="D6269" s="134" t="s">
        <v>33</v>
      </c>
      <c r="E6269" s="135">
        <v>0</v>
      </c>
      <c r="F6269" s="136"/>
      <c r="G6269" s="135">
        <v>0</v>
      </c>
      <c r="H6269" s="136"/>
    </row>
    <row r="6270" spans="1:8" x14ac:dyDescent="0.25">
      <c r="A6270" s="133" t="s">
        <v>8251</v>
      </c>
      <c r="B6270" s="134">
        <v>100826</v>
      </c>
      <c r="C6270" s="126" t="s">
        <v>8258</v>
      </c>
      <c r="D6270" s="134" t="s">
        <v>33</v>
      </c>
      <c r="E6270" s="135">
        <v>0</v>
      </c>
      <c r="F6270" s="136"/>
      <c r="G6270" s="135">
        <v>0</v>
      </c>
      <c r="H6270" s="136"/>
    </row>
    <row r="6271" spans="1:8" x14ac:dyDescent="0.25">
      <c r="A6271" s="133" t="s">
        <v>8251</v>
      </c>
      <c r="B6271" s="134">
        <v>100827</v>
      </c>
      <c r="C6271" s="126" t="s">
        <v>8259</v>
      </c>
      <c r="D6271" s="134" t="s">
        <v>33</v>
      </c>
      <c r="E6271" s="135">
        <v>0</v>
      </c>
      <c r="F6271" s="136"/>
      <c r="G6271" s="135">
        <v>0</v>
      </c>
      <c r="H6271" s="136"/>
    </row>
    <row r="6272" spans="1:8" x14ac:dyDescent="0.25">
      <c r="A6272" s="133" t="s">
        <v>8251</v>
      </c>
      <c r="B6272" s="134">
        <v>100828</v>
      </c>
      <c r="C6272" s="126" t="s">
        <v>8260</v>
      </c>
      <c r="D6272" s="134" t="s">
        <v>33</v>
      </c>
      <c r="E6272" s="135">
        <v>0</v>
      </c>
      <c r="F6272" s="136"/>
      <c r="G6272" s="135">
        <v>0</v>
      </c>
      <c r="H6272" s="136"/>
    </row>
    <row r="6273" spans="1:8" x14ac:dyDescent="0.25">
      <c r="A6273" s="133" t="s">
        <v>8251</v>
      </c>
      <c r="B6273" s="134">
        <v>100829</v>
      </c>
      <c r="C6273" s="126" t="s">
        <v>8261</v>
      </c>
      <c r="D6273" s="134" t="s">
        <v>33</v>
      </c>
      <c r="E6273" s="135">
        <v>0</v>
      </c>
      <c r="F6273" s="136"/>
      <c r="G6273" s="135">
        <v>0</v>
      </c>
      <c r="H6273" s="136"/>
    </row>
    <row r="6274" spans="1:8" x14ac:dyDescent="0.25">
      <c r="A6274" s="133" t="s">
        <v>8251</v>
      </c>
      <c r="B6274" s="134">
        <v>100830</v>
      </c>
      <c r="C6274" s="126" t="s">
        <v>8262</v>
      </c>
      <c r="D6274" s="134" t="s">
        <v>33</v>
      </c>
      <c r="E6274" s="135">
        <v>0</v>
      </c>
      <c r="F6274" s="136"/>
      <c r="G6274" s="135">
        <v>0</v>
      </c>
      <c r="H6274" s="136"/>
    </row>
    <row r="6275" spans="1:8" x14ac:dyDescent="0.25">
      <c r="A6275" s="133" t="s">
        <v>8251</v>
      </c>
      <c r="B6275" s="134">
        <v>100831</v>
      </c>
      <c r="C6275" s="126" t="s">
        <v>8263</v>
      </c>
      <c r="D6275" s="134" t="s">
        <v>33</v>
      </c>
      <c r="E6275" s="135">
        <v>0</v>
      </c>
      <c r="F6275" s="136"/>
      <c r="G6275" s="135">
        <v>0</v>
      </c>
      <c r="H6275" s="136"/>
    </row>
    <row r="6276" spans="1:8" x14ac:dyDescent="0.25">
      <c r="A6276" s="133" t="s">
        <v>8251</v>
      </c>
      <c r="B6276" s="134">
        <v>100832</v>
      </c>
      <c r="C6276" s="126" t="s">
        <v>8264</v>
      </c>
      <c r="D6276" s="134" t="s">
        <v>33</v>
      </c>
      <c r="E6276" s="135">
        <v>0</v>
      </c>
      <c r="F6276" s="136"/>
      <c r="G6276" s="135">
        <v>0</v>
      </c>
      <c r="H6276" s="136"/>
    </row>
    <row r="6277" spans="1:8" x14ac:dyDescent="0.25">
      <c r="A6277" s="133" t="s">
        <v>8251</v>
      </c>
      <c r="B6277" s="134">
        <v>100833</v>
      </c>
      <c r="C6277" s="126" t="s">
        <v>8265</v>
      </c>
      <c r="D6277" s="134" t="s">
        <v>33</v>
      </c>
      <c r="E6277" s="135">
        <v>0</v>
      </c>
      <c r="F6277" s="136"/>
      <c r="G6277" s="135">
        <v>0</v>
      </c>
      <c r="H6277" s="136"/>
    </row>
    <row r="6278" spans="1:8" x14ac:dyDescent="0.25">
      <c r="A6278" s="133" t="s">
        <v>8251</v>
      </c>
      <c r="B6278" s="134">
        <v>100790</v>
      </c>
      <c r="C6278" s="126" t="s">
        <v>8266</v>
      </c>
      <c r="D6278" s="134" t="s">
        <v>33</v>
      </c>
      <c r="E6278" s="135">
        <v>0</v>
      </c>
      <c r="F6278" s="136"/>
      <c r="G6278" s="135">
        <v>0</v>
      </c>
      <c r="H6278" s="136"/>
    </row>
    <row r="6279" spans="1:8" x14ac:dyDescent="0.25">
      <c r="A6279" s="133" t="s">
        <v>8251</v>
      </c>
      <c r="B6279" s="134">
        <v>100789</v>
      </c>
      <c r="C6279" s="126" t="s">
        <v>8267</v>
      </c>
      <c r="D6279" s="134" t="s">
        <v>33</v>
      </c>
      <c r="E6279" s="135">
        <v>0</v>
      </c>
      <c r="F6279" s="136"/>
      <c r="G6279" s="135">
        <v>0</v>
      </c>
      <c r="H6279" s="136"/>
    </row>
    <row r="6280" spans="1:8" x14ac:dyDescent="0.25">
      <c r="A6280" s="133" t="s">
        <v>8251</v>
      </c>
      <c r="B6280" s="134">
        <v>100788</v>
      </c>
      <c r="C6280" s="126" t="s">
        <v>2102</v>
      </c>
      <c r="D6280" s="134" t="s">
        <v>33</v>
      </c>
      <c r="E6280" s="135">
        <v>637.11</v>
      </c>
      <c r="F6280" s="136">
        <v>4.02E-2</v>
      </c>
      <c r="G6280" s="135">
        <v>722.67</v>
      </c>
      <c r="H6280" s="136">
        <v>0</v>
      </c>
    </row>
    <row r="6281" spans="1:8" x14ac:dyDescent="0.25">
      <c r="A6281" s="133" t="s">
        <v>8251</v>
      </c>
      <c r="B6281" s="134">
        <v>100811</v>
      </c>
      <c r="C6281" s="126" t="s">
        <v>8268</v>
      </c>
      <c r="D6281" s="134" t="s">
        <v>33</v>
      </c>
      <c r="E6281" s="135">
        <v>0</v>
      </c>
      <c r="F6281" s="136"/>
      <c r="G6281" s="135">
        <v>0</v>
      </c>
      <c r="H6281" s="136"/>
    </row>
    <row r="6282" spans="1:8" x14ac:dyDescent="0.25">
      <c r="A6282" s="133" t="s">
        <v>8251</v>
      </c>
      <c r="B6282" s="134">
        <v>100812</v>
      </c>
      <c r="C6282" s="126" t="s">
        <v>8269</v>
      </c>
      <c r="D6282" s="134" t="s">
        <v>33</v>
      </c>
      <c r="E6282" s="135">
        <v>0</v>
      </c>
      <c r="F6282" s="136"/>
      <c r="G6282" s="135">
        <v>0</v>
      </c>
      <c r="H6282" s="136"/>
    </row>
    <row r="6283" spans="1:8" x14ac:dyDescent="0.25">
      <c r="A6283" s="133" t="s">
        <v>8251</v>
      </c>
      <c r="B6283" s="134">
        <v>100813</v>
      </c>
      <c r="C6283" s="126" t="s">
        <v>8270</v>
      </c>
      <c r="D6283" s="134" t="s">
        <v>33</v>
      </c>
      <c r="E6283" s="135">
        <v>0</v>
      </c>
      <c r="F6283" s="136"/>
      <c r="G6283" s="135">
        <v>0</v>
      </c>
      <c r="H6283" s="136"/>
    </row>
    <row r="6284" spans="1:8" x14ac:dyDescent="0.25">
      <c r="A6284" s="133" t="s">
        <v>8251</v>
      </c>
      <c r="B6284" s="134">
        <v>100814</v>
      </c>
      <c r="C6284" s="126" t="s">
        <v>8271</v>
      </c>
      <c r="D6284" s="134" t="s">
        <v>33</v>
      </c>
      <c r="E6284" s="135">
        <v>0</v>
      </c>
      <c r="F6284" s="136"/>
      <c r="G6284" s="135">
        <v>0</v>
      </c>
      <c r="H6284" s="136"/>
    </row>
    <row r="6285" spans="1:8" x14ac:dyDescent="0.25">
      <c r="A6285" s="133" t="s">
        <v>8251</v>
      </c>
      <c r="B6285" s="134">
        <v>100815</v>
      </c>
      <c r="C6285" s="126" t="s">
        <v>8272</v>
      </c>
      <c r="D6285" s="134" t="s">
        <v>33</v>
      </c>
      <c r="E6285" s="135">
        <v>0</v>
      </c>
      <c r="F6285" s="136"/>
      <c r="G6285" s="135">
        <v>0</v>
      </c>
      <c r="H6285" s="136"/>
    </row>
    <row r="6286" spans="1:8" x14ac:dyDescent="0.25">
      <c r="A6286" s="133" t="s">
        <v>8251</v>
      </c>
      <c r="B6286" s="134">
        <v>100816</v>
      </c>
      <c r="C6286" s="126" t="s">
        <v>8273</v>
      </c>
      <c r="D6286" s="134" t="s">
        <v>33</v>
      </c>
      <c r="E6286" s="135">
        <v>0</v>
      </c>
      <c r="F6286" s="136"/>
      <c r="G6286" s="135">
        <v>0</v>
      </c>
      <c r="H6286" s="136"/>
    </row>
    <row r="6287" spans="1:8" x14ac:dyDescent="0.25">
      <c r="A6287" s="133" t="s">
        <v>8251</v>
      </c>
      <c r="B6287" s="134">
        <v>100817</v>
      </c>
      <c r="C6287" s="126" t="s">
        <v>8274</v>
      </c>
      <c r="D6287" s="134" t="s">
        <v>33</v>
      </c>
      <c r="E6287" s="135">
        <v>0</v>
      </c>
      <c r="F6287" s="136"/>
      <c r="G6287" s="135">
        <v>0</v>
      </c>
      <c r="H6287" s="136"/>
    </row>
    <row r="6288" spans="1:8" x14ac:dyDescent="0.25">
      <c r="A6288" s="133" t="s">
        <v>8251</v>
      </c>
      <c r="B6288" s="134">
        <v>100795</v>
      </c>
      <c r="C6288" s="126" t="s">
        <v>8275</v>
      </c>
      <c r="D6288" s="134" t="s">
        <v>22</v>
      </c>
      <c r="E6288" s="135">
        <v>0</v>
      </c>
      <c r="F6288" s="136"/>
      <c r="G6288" s="135">
        <v>0</v>
      </c>
      <c r="H6288" s="136"/>
    </row>
    <row r="6289" spans="1:8" x14ac:dyDescent="0.25">
      <c r="A6289" s="133" t="s">
        <v>8251</v>
      </c>
      <c r="B6289" s="134">
        <v>100842</v>
      </c>
      <c r="C6289" s="126" t="s">
        <v>8276</v>
      </c>
      <c r="D6289" s="134" t="s">
        <v>22</v>
      </c>
      <c r="E6289" s="135">
        <v>0</v>
      </c>
      <c r="F6289" s="136"/>
      <c r="G6289" s="135">
        <v>0</v>
      </c>
      <c r="H6289" s="136"/>
    </row>
    <row r="6290" spans="1:8" x14ac:dyDescent="0.25">
      <c r="A6290" s="133" t="s">
        <v>8251</v>
      </c>
      <c r="B6290" s="134">
        <v>100796</v>
      </c>
      <c r="C6290" s="126" t="s">
        <v>8277</v>
      </c>
      <c r="D6290" s="134" t="s">
        <v>22</v>
      </c>
      <c r="E6290" s="135">
        <v>0</v>
      </c>
      <c r="F6290" s="136"/>
      <c r="G6290" s="135">
        <v>0</v>
      </c>
      <c r="H6290" s="136"/>
    </row>
    <row r="6291" spans="1:8" x14ac:dyDescent="0.25">
      <c r="A6291" s="133" t="s">
        <v>8251</v>
      </c>
      <c r="B6291" s="134">
        <v>100843</v>
      </c>
      <c r="C6291" s="126" t="s">
        <v>8278</v>
      </c>
      <c r="D6291" s="134" t="s">
        <v>22</v>
      </c>
      <c r="E6291" s="135">
        <v>0</v>
      </c>
      <c r="F6291" s="136"/>
      <c r="G6291" s="135">
        <v>0</v>
      </c>
      <c r="H6291" s="136"/>
    </row>
    <row r="6292" spans="1:8" x14ac:dyDescent="0.25">
      <c r="A6292" s="133" t="s">
        <v>8251</v>
      </c>
      <c r="B6292" s="134">
        <v>100844</v>
      </c>
      <c r="C6292" s="126" t="s">
        <v>8279</v>
      </c>
      <c r="D6292" s="134" t="s">
        <v>22</v>
      </c>
      <c r="E6292" s="135">
        <v>0</v>
      </c>
      <c r="F6292" s="136"/>
      <c r="G6292" s="135">
        <v>0</v>
      </c>
      <c r="H6292" s="136"/>
    </row>
    <row r="6293" spans="1:8" x14ac:dyDescent="0.25">
      <c r="A6293" s="133" t="s">
        <v>8251</v>
      </c>
      <c r="B6293" s="134">
        <v>100797</v>
      </c>
      <c r="C6293" s="126" t="s">
        <v>8280</v>
      </c>
      <c r="D6293" s="134" t="s">
        <v>22</v>
      </c>
      <c r="E6293" s="135">
        <v>0</v>
      </c>
      <c r="F6293" s="136"/>
      <c r="G6293" s="135">
        <v>0</v>
      </c>
      <c r="H6293" s="136"/>
    </row>
    <row r="6294" spans="1:8" x14ac:dyDescent="0.25">
      <c r="A6294" s="133" t="s">
        <v>8251</v>
      </c>
      <c r="B6294" s="134">
        <v>100798</v>
      </c>
      <c r="C6294" s="126" t="s">
        <v>8281</v>
      </c>
      <c r="D6294" s="134" t="s">
        <v>22</v>
      </c>
      <c r="E6294" s="135">
        <v>0</v>
      </c>
      <c r="F6294" s="136"/>
      <c r="G6294" s="135">
        <v>0</v>
      </c>
      <c r="H6294" s="136"/>
    </row>
    <row r="6295" spans="1:8" x14ac:dyDescent="0.25">
      <c r="A6295" s="133" t="s">
        <v>8251</v>
      </c>
      <c r="B6295" s="134">
        <v>100845</v>
      </c>
      <c r="C6295" s="126" t="s">
        <v>8282</v>
      </c>
      <c r="D6295" s="134" t="s">
        <v>22</v>
      </c>
      <c r="E6295" s="135">
        <v>0</v>
      </c>
      <c r="F6295" s="136"/>
      <c r="G6295" s="135">
        <v>0</v>
      </c>
      <c r="H6295" s="136"/>
    </row>
    <row r="6296" spans="1:8" x14ac:dyDescent="0.25">
      <c r="A6296" s="133" t="s">
        <v>8251</v>
      </c>
      <c r="B6296" s="134">
        <v>100799</v>
      </c>
      <c r="C6296" s="126" t="s">
        <v>2107</v>
      </c>
      <c r="D6296" s="134" t="s">
        <v>22</v>
      </c>
      <c r="E6296" s="135">
        <v>16.75</v>
      </c>
      <c r="F6296" s="136">
        <v>0.53790000000000004</v>
      </c>
      <c r="G6296" s="135">
        <v>21.03</v>
      </c>
      <c r="H6296" s="136">
        <v>0</v>
      </c>
    </row>
    <row r="6297" spans="1:8" x14ac:dyDescent="0.25">
      <c r="A6297" s="133" t="s">
        <v>8251</v>
      </c>
      <c r="B6297" s="134">
        <v>100807</v>
      </c>
      <c r="C6297" s="126" t="s">
        <v>2115</v>
      </c>
      <c r="D6297" s="134" t="s">
        <v>22</v>
      </c>
      <c r="E6297" s="135">
        <v>22.13</v>
      </c>
      <c r="F6297" s="136">
        <v>0.40710000000000002</v>
      </c>
      <c r="G6297" s="135">
        <v>29.4</v>
      </c>
      <c r="H6297" s="136">
        <v>0</v>
      </c>
    </row>
    <row r="6298" spans="1:8" x14ac:dyDescent="0.25">
      <c r="A6298" s="133" t="s">
        <v>8251</v>
      </c>
      <c r="B6298" s="134">
        <v>100800</v>
      </c>
      <c r="C6298" s="126" t="s">
        <v>2108</v>
      </c>
      <c r="D6298" s="134" t="s">
        <v>22</v>
      </c>
      <c r="E6298" s="135">
        <v>23.85</v>
      </c>
      <c r="F6298" s="136">
        <v>0.61890000000000001</v>
      </c>
      <c r="G6298" s="135">
        <v>28.88</v>
      </c>
      <c r="H6298" s="136">
        <v>0</v>
      </c>
    </row>
    <row r="6299" spans="1:8" x14ac:dyDescent="0.25">
      <c r="A6299" s="133" t="s">
        <v>8251</v>
      </c>
      <c r="B6299" s="134">
        <v>100808</v>
      </c>
      <c r="C6299" s="126" t="s">
        <v>2116</v>
      </c>
      <c r="D6299" s="134" t="s">
        <v>22</v>
      </c>
      <c r="E6299" s="135">
        <v>30.24</v>
      </c>
      <c r="F6299" s="136">
        <v>0.48809999999999998</v>
      </c>
      <c r="G6299" s="135">
        <v>38.82</v>
      </c>
      <c r="H6299" s="136">
        <v>0</v>
      </c>
    </row>
    <row r="6300" spans="1:8" x14ac:dyDescent="0.25">
      <c r="A6300" s="133" t="s">
        <v>8251</v>
      </c>
      <c r="B6300" s="134">
        <v>100801</v>
      </c>
      <c r="C6300" s="126" t="s">
        <v>2109</v>
      </c>
      <c r="D6300" s="134" t="s">
        <v>22</v>
      </c>
      <c r="E6300" s="135">
        <v>31.21</v>
      </c>
      <c r="F6300" s="136">
        <v>0.65459999999999996</v>
      </c>
      <c r="G6300" s="135">
        <v>37.19</v>
      </c>
      <c r="H6300" s="136">
        <v>0</v>
      </c>
    </row>
    <row r="6301" spans="1:8" x14ac:dyDescent="0.25">
      <c r="A6301" s="133" t="s">
        <v>8251</v>
      </c>
      <c r="B6301" s="134">
        <v>100809</v>
      </c>
      <c r="C6301" s="126" t="s">
        <v>2117</v>
      </c>
      <c r="D6301" s="134" t="s">
        <v>22</v>
      </c>
      <c r="E6301" s="135">
        <v>38.86</v>
      </c>
      <c r="F6301" s="136">
        <v>0.52569999999999995</v>
      </c>
      <c r="G6301" s="135">
        <v>49.07</v>
      </c>
      <c r="H6301" s="136">
        <v>0</v>
      </c>
    </row>
    <row r="6302" spans="1:8" x14ac:dyDescent="0.25">
      <c r="A6302" s="133" t="s">
        <v>8251</v>
      </c>
      <c r="B6302" s="134">
        <v>100802</v>
      </c>
      <c r="C6302" s="126" t="s">
        <v>2110</v>
      </c>
      <c r="D6302" s="134" t="s">
        <v>22</v>
      </c>
      <c r="E6302" s="135">
        <v>41.65</v>
      </c>
      <c r="F6302" s="136">
        <v>0.68430000000000002</v>
      </c>
      <c r="G6302" s="135">
        <v>48.94</v>
      </c>
      <c r="H6302" s="136">
        <v>0</v>
      </c>
    </row>
    <row r="6303" spans="1:8" x14ac:dyDescent="0.25">
      <c r="A6303" s="133" t="s">
        <v>8251</v>
      </c>
      <c r="B6303" s="134">
        <v>100810</v>
      </c>
      <c r="C6303" s="126" t="s">
        <v>2118</v>
      </c>
      <c r="D6303" s="134" t="s">
        <v>22</v>
      </c>
      <c r="E6303" s="135">
        <v>51.05</v>
      </c>
      <c r="F6303" s="136">
        <v>0.55830000000000002</v>
      </c>
      <c r="G6303" s="135">
        <v>63.54</v>
      </c>
      <c r="H6303" s="136">
        <v>0</v>
      </c>
    </row>
    <row r="6304" spans="1:8" x14ac:dyDescent="0.25">
      <c r="A6304" s="133" t="s">
        <v>8251</v>
      </c>
      <c r="B6304" s="134">
        <v>100791</v>
      </c>
      <c r="C6304" s="126" t="s">
        <v>2103</v>
      </c>
      <c r="D6304" s="134" t="s">
        <v>22</v>
      </c>
      <c r="E6304" s="135">
        <v>16.28</v>
      </c>
      <c r="F6304" s="136">
        <v>0.5534</v>
      </c>
      <c r="G6304" s="135">
        <v>20.309999999999999</v>
      </c>
      <c r="H6304" s="136">
        <v>0</v>
      </c>
    </row>
    <row r="6305" spans="1:8" x14ac:dyDescent="0.25">
      <c r="A6305" s="133" t="s">
        <v>8251</v>
      </c>
      <c r="B6305" s="134">
        <v>100803</v>
      </c>
      <c r="C6305" s="126" t="s">
        <v>2111</v>
      </c>
      <c r="D6305" s="134" t="s">
        <v>22</v>
      </c>
      <c r="E6305" s="135">
        <v>15.34</v>
      </c>
      <c r="F6305" s="136">
        <v>0.58740000000000003</v>
      </c>
      <c r="G6305" s="135">
        <v>18.84</v>
      </c>
      <c r="H6305" s="136">
        <v>0</v>
      </c>
    </row>
    <row r="6306" spans="1:8" x14ac:dyDescent="0.25">
      <c r="A6306" s="133" t="s">
        <v>8251</v>
      </c>
      <c r="B6306" s="134">
        <v>100792</v>
      </c>
      <c r="C6306" s="126" t="s">
        <v>2104</v>
      </c>
      <c r="D6306" s="134" t="s">
        <v>22</v>
      </c>
      <c r="E6306" s="135">
        <v>23.39</v>
      </c>
      <c r="F6306" s="136">
        <v>0.63100000000000001</v>
      </c>
      <c r="G6306" s="135">
        <v>28.17</v>
      </c>
      <c r="H6306" s="136">
        <v>0</v>
      </c>
    </row>
    <row r="6307" spans="1:8" x14ac:dyDescent="0.25">
      <c r="A6307" s="133" t="s">
        <v>8251</v>
      </c>
      <c r="B6307" s="134">
        <v>100804</v>
      </c>
      <c r="C6307" s="126" t="s">
        <v>2112</v>
      </c>
      <c r="D6307" s="134" t="s">
        <v>22</v>
      </c>
      <c r="E6307" s="135">
        <v>22.26</v>
      </c>
      <c r="F6307" s="136">
        <v>0.66310000000000002</v>
      </c>
      <c r="G6307" s="135">
        <v>26.42</v>
      </c>
      <c r="H6307" s="136">
        <v>0</v>
      </c>
    </row>
    <row r="6308" spans="1:8" x14ac:dyDescent="0.25">
      <c r="A6308" s="133" t="s">
        <v>8251</v>
      </c>
      <c r="B6308" s="134">
        <v>100793</v>
      </c>
      <c r="C6308" s="126" t="s">
        <v>2105</v>
      </c>
      <c r="D6308" s="134" t="s">
        <v>22</v>
      </c>
      <c r="E6308" s="135">
        <v>30.75</v>
      </c>
      <c r="F6308" s="136">
        <v>0.66439999999999999</v>
      </c>
      <c r="G6308" s="135">
        <v>36.47</v>
      </c>
      <c r="H6308" s="136">
        <v>0</v>
      </c>
    </row>
    <row r="6309" spans="1:8" x14ac:dyDescent="0.25">
      <c r="A6309" s="133" t="s">
        <v>8251</v>
      </c>
      <c r="B6309" s="134">
        <v>100805</v>
      </c>
      <c r="C6309" s="126" t="s">
        <v>2113</v>
      </c>
      <c r="D6309" s="134" t="s">
        <v>22</v>
      </c>
      <c r="E6309" s="135">
        <v>29.41</v>
      </c>
      <c r="F6309" s="136">
        <v>0.69469999999999998</v>
      </c>
      <c r="G6309" s="135">
        <v>34.380000000000003</v>
      </c>
      <c r="H6309" s="136">
        <v>0</v>
      </c>
    </row>
    <row r="6310" spans="1:8" x14ac:dyDescent="0.25">
      <c r="A6310" s="133" t="s">
        <v>8251</v>
      </c>
      <c r="B6310" s="134">
        <v>100794</v>
      </c>
      <c r="C6310" s="126" t="s">
        <v>2106</v>
      </c>
      <c r="D6310" s="134" t="s">
        <v>22</v>
      </c>
      <c r="E6310" s="135">
        <v>41.19</v>
      </c>
      <c r="F6310" s="136">
        <v>0.69189999999999996</v>
      </c>
      <c r="G6310" s="135">
        <v>48.22</v>
      </c>
      <c r="H6310" s="136">
        <v>0</v>
      </c>
    </row>
    <row r="6311" spans="1:8" x14ac:dyDescent="0.25">
      <c r="A6311" s="133" t="s">
        <v>8251</v>
      </c>
      <c r="B6311" s="134">
        <v>100806</v>
      </c>
      <c r="C6311" s="126" t="s">
        <v>2114</v>
      </c>
      <c r="D6311" s="134" t="s">
        <v>22</v>
      </c>
      <c r="E6311" s="135">
        <v>39.54</v>
      </c>
      <c r="F6311" s="136">
        <v>0.7208</v>
      </c>
      <c r="G6311" s="135">
        <v>45.66</v>
      </c>
      <c r="H6311" s="136">
        <v>0</v>
      </c>
    </row>
    <row r="6312" spans="1:8" x14ac:dyDescent="0.25">
      <c r="A6312" s="133" t="s">
        <v>8251</v>
      </c>
      <c r="B6312" s="134">
        <v>100838</v>
      </c>
      <c r="C6312" s="126" t="s">
        <v>8283</v>
      </c>
      <c r="D6312" s="134" t="s">
        <v>33</v>
      </c>
      <c r="E6312" s="135">
        <v>0</v>
      </c>
      <c r="F6312" s="136"/>
      <c r="G6312" s="135">
        <v>0</v>
      </c>
      <c r="H6312" s="136"/>
    </row>
    <row r="6313" spans="1:8" x14ac:dyDescent="0.25">
      <c r="A6313" s="133" t="s">
        <v>8251</v>
      </c>
      <c r="B6313" s="134">
        <v>100839</v>
      </c>
      <c r="C6313" s="126" t="s">
        <v>8284</v>
      </c>
      <c r="D6313" s="134" t="s">
        <v>33</v>
      </c>
      <c r="E6313" s="135">
        <v>0</v>
      </c>
      <c r="F6313" s="136"/>
      <c r="G6313" s="135">
        <v>0</v>
      </c>
      <c r="H6313" s="136"/>
    </row>
    <row r="6314" spans="1:8" x14ac:dyDescent="0.25">
      <c r="A6314" s="133" t="s">
        <v>8251</v>
      </c>
      <c r="B6314" s="134">
        <v>100840</v>
      </c>
      <c r="C6314" s="126" t="s">
        <v>8285</v>
      </c>
      <c r="D6314" s="134" t="s">
        <v>33</v>
      </c>
      <c r="E6314" s="135">
        <v>0</v>
      </c>
      <c r="F6314" s="136"/>
      <c r="G6314" s="135">
        <v>0</v>
      </c>
      <c r="H6314" s="136"/>
    </row>
    <row r="6315" spans="1:8" x14ac:dyDescent="0.25">
      <c r="A6315" s="133" t="s">
        <v>8251</v>
      </c>
      <c r="B6315" s="134">
        <v>100841</v>
      </c>
      <c r="C6315" s="126" t="s">
        <v>8286</v>
      </c>
      <c r="D6315" s="134" t="s">
        <v>33</v>
      </c>
      <c r="E6315" s="135">
        <v>0</v>
      </c>
      <c r="F6315" s="136"/>
      <c r="G6315" s="135">
        <v>0</v>
      </c>
      <c r="H6315" s="136"/>
    </row>
    <row r="6316" spans="1:8" x14ac:dyDescent="0.25">
      <c r="A6316" s="133" t="s">
        <v>8287</v>
      </c>
      <c r="B6316" s="134">
        <v>103283</v>
      </c>
      <c r="C6316" s="126" t="s">
        <v>8288</v>
      </c>
      <c r="D6316" s="134" t="s">
        <v>33</v>
      </c>
      <c r="E6316" s="135">
        <v>0</v>
      </c>
      <c r="F6316" s="136"/>
      <c r="G6316" s="135">
        <v>0</v>
      </c>
      <c r="H6316" s="136"/>
    </row>
    <row r="6317" spans="1:8" x14ac:dyDescent="0.25">
      <c r="A6317" s="133" t="s">
        <v>8287</v>
      </c>
      <c r="B6317" s="134">
        <v>103284</v>
      </c>
      <c r="C6317" s="126" t="s">
        <v>8289</v>
      </c>
      <c r="D6317" s="134" t="s">
        <v>33</v>
      </c>
      <c r="E6317" s="135">
        <v>0</v>
      </c>
      <c r="F6317" s="136"/>
      <c r="G6317" s="135">
        <v>0</v>
      </c>
      <c r="H6317" s="136"/>
    </row>
    <row r="6318" spans="1:8" x14ac:dyDescent="0.25">
      <c r="A6318" s="133" t="s">
        <v>8287</v>
      </c>
      <c r="B6318" s="134">
        <v>103282</v>
      </c>
      <c r="C6318" s="126" t="s">
        <v>8290</v>
      </c>
      <c r="D6318" s="134" t="s">
        <v>33</v>
      </c>
      <c r="E6318" s="135">
        <v>0</v>
      </c>
      <c r="F6318" s="136"/>
      <c r="G6318" s="135">
        <v>0</v>
      </c>
      <c r="H6318" s="136"/>
    </row>
    <row r="6319" spans="1:8" x14ac:dyDescent="0.25">
      <c r="A6319" s="133" t="s">
        <v>8287</v>
      </c>
      <c r="B6319" s="134">
        <v>103279</v>
      </c>
      <c r="C6319" s="126" t="s">
        <v>8291</v>
      </c>
      <c r="D6319" s="134" t="s">
        <v>33</v>
      </c>
      <c r="E6319" s="135">
        <v>0</v>
      </c>
      <c r="F6319" s="136"/>
      <c r="G6319" s="135">
        <v>0</v>
      </c>
      <c r="H6319" s="136"/>
    </row>
    <row r="6320" spans="1:8" x14ac:dyDescent="0.25">
      <c r="A6320" s="133" t="s">
        <v>8287</v>
      </c>
      <c r="B6320" s="134">
        <v>103280</v>
      </c>
      <c r="C6320" s="126" t="s">
        <v>8292</v>
      </c>
      <c r="D6320" s="134" t="s">
        <v>33</v>
      </c>
      <c r="E6320" s="135">
        <v>0</v>
      </c>
      <c r="F6320" s="136"/>
      <c r="G6320" s="135">
        <v>0</v>
      </c>
      <c r="H6320" s="136"/>
    </row>
    <row r="6321" spans="1:8" x14ac:dyDescent="0.25">
      <c r="A6321" s="133" t="s">
        <v>8287</v>
      </c>
      <c r="B6321" s="134">
        <v>103281</v>
      </c>
      <c r="C6321" s="126" t="s">
        <v>8293</v>
      </c>
      <c r="D6321" s="134" t="s">
        <v>33</v>
      </c>
      <c r="E6321" s="135">
        <v>0</v>
      </c>
      <c r="F6321" s="136"/>
      <c r="G6321" s="135">
        <v>0</v>
      </c>
      <c r="H6321" s="136"/>
    </row>
    <row r="6322" spans="1:8" x14ac:dyDescent="0.25">
      <c r="A6322" s="133" t="s">
        <v>8287</v>
      </c>
      <c r="B6322" s="134">
        <v>103247</v>
      </c>
      <c r="C6322" s="126" t="s">
        <v>1973</v>
      </c>
      <c r="D6322" s="134" t="s">
        <v>33</v>
      </c>
      <c r="E6322" s="135">
        <v>2746.97</v>
      </c>
      <c r="F6322" s="136">
        <v>0.93159999999999998</v>
      </c>
      <c r="G6322" s="135">
        <v>2800.04</v>
      </c>
      <c r="H6322" s="136">
        <v>0</v>
      </c>
    </row>
    <row r="6323" spans="1:8" x14ac:dyDescent="0.25">
      <c r="A6323" s="133" t="s">
        <v>8287</v>
      </c>
      <c r="B6323" s="134">
        <v>103250</v>
      </c>
      <c r="C6323" s="126" t="s">
        <v>1976</v>
      </c>
      <c r="D6323" s="134" t="s">
        <v>33</v>
      </c>
      <c r="E6323" s="135">
        <v>3996.7</v>
      </c>
      <c r="F6323" s="136">
        <v>0.95050000000000001</v>
      </c>
      <c r="G6323" s="135">
        <v>4054.41</v>
      </c>
      <c r="H6323" s="136">
        <v>0</v>
      </c>
    </row>
    <row r="6324" spans="1:8" x14ac:dyDescent="0.25">
      <c r="A6324" s="133" t="s">
        <v>8287</v>
      </c>
      <c r="B6324" s="134">
        <v>103253</v>
      </c>
      <c r="C6324" s="126" t="s">
        <v>1979</v>
      </c>
      <c r="D6324" s="134" t="s">
        <v>33</v>
      </c>
      <c r="E6324" s="135">
        <v>5453.97</v>
      </c>
      <c r="F6324" s="136">
        <v>0.9627</v>
      </c>
      <c r="G6324" s="135">
        <v>5514.39</v>
      </c>
      <c r="H6324" s="136">
        <v>0</v>
      </c>
    </row>
    <row r="6325" spans="1:8" x14ac:dyDescent="0.25">
      <c r="A6325" s="133" t="s">
        <v>8287</v>
      </c>
      <c r="B6325" s="134">
        <v>103244</v>
      </c>
      <c r="C6325" s="126" t="s">
        <v>1970</v>
      </c>
      <c r="D6325" s="134" t="s">
        <v>33</v>
      </c>
      <c r="E6325" s="135">
        <v>2473.38</v>
      </c>
      <c r="F6325" s="136">
        <v>0.92400000000000004</v>
      </c>
      <c r="G6325" s="135">
        <v>2526.4499999999998</v>
      </c>
      <c r="H6325" s="136">
        <v>0</v>
      </c>
    </row>
    <row r="6326" spans="1:8" x14ac:dyDescent="0.25">
      <c r="A6326" s="133" t="s">
        <v>8287</v>
      </c>
      <c r="B6326" s="134">
        <v>103256</v>
      </c>
      <c r="C6326" s="126" t="s">
        <v>6128</v>
      </c>
      <c r="D6326" s="134" t="s">
        <v>33</v>
      </c>
      <c r="E6326" s="135">
        <v>10139.75</v>
      </c>
      <c r="F6326" s="136">
        <v>0.97260000000000002</v>
      </c>
      <c r="G6326" s="135">
        <v>10230.209999999999</v>
      </c>
      <c r="H6326" s="136">
        <v>0</v>
      </c>
    </row>
    <row r="6327" spans="1:8" x14ac:dyDescent="0.25">
      <c r="A6327" s="133" t="s">
        <v>8287</v>
      </c>
      <c r="B6327" s="134">
        <v>103258</v>
      </c>
      <c r="C6327" s="126" t="s">
        <v>6130</v>
      </c>
      <c r="D6327" s="134" t="s">
        <v>33</v>
      </c>
      <c r="E6327" s="135">
        <v>11337.99</v>
      </c>
      <c r="F6327" s="136">
        <v>0.97499999999999998</v>
      </c>
      <c r="G6327" s="135">
        <v>11430.96</v>
      </c>
      <c r="H6327" s="136">
        <v>0</v>
      </c>
    </row>
    <row r="6328" spans="1:8" x14ac:dyDescent="0.25">
      <c r="A6328" s="133" t="s">
        <v>8287</v>
      </c>
      <c r="B6328" s="134">
        <v>103260</v>
      </c>
      <c r="C6328" s="126" t="s">
        <v>6132</v>
      </c>
      <c r="D6328" s="134" t="s">
        <v>33</v>
      </c>
      <c r="E6328" s="135">
        <v>6266.63</v>
      </c>
      <c r="F6328" s="136">
        <v>0.95479999999999998</v>
      </c>
      <c r="G6328" s="135">
        <v>6359.6</v>
      </c>
      <c r="H6328" s="136">
        <v>0</v>
      </c>
    </row>
    <row r="6329" spans="1:8" x14ac:dyDescent="0.25">
      <c r="A6329" s="133" t="s">
        <v>8287</v>
      </c>
      <c r="B6329" s="134">
        <v>103261</v>
      </c>
      <c r="C6329" s="126" t="s">
        <v>6133</v>
      </c>
      <c r="D6329" s="134" t="s">
        <v>33</v>
      </c>
      <c r="E6329" s="135">
        <v>12791.59</v>
      </c>
      <c r="F6329" s="136">
        <v>0.97629999999999995</v>
      </c>
      <c r="G6329" s="135">
        <v>12894.08</v>
      </c>
      <c r="H6329" s="136">
        <v>0</v>
      </c>
    </row>
    <row r="6330" spans="1:8" x14ac:dyDescent="0.25">
      <c r="A6330" s="133" t="s">
        <v>8287</v>
      </c>
      <c r="B6330" s="134">
        <v>103263</v>
      </c>
      <c r="C6330" s="126" t="s">
        <v>1982</v>
      </c>
      <c r="D6330" s="134" t="s">
        <v>33</v>
      </c>
      <c r="E6330" s="135">
        <v>17771.72</v>
      </c>
      <c r="F6330" s="136">
        <v>0.9819</v>
      </c>
      <c r="G6330" s="135">
        <v>17885.16</v>
      </c>
      <c r="H6330" s="136">
        <v>0</v>
      </c>
    </row>
    <row r="6331" spans="1:8" x14ac:dyDescent="0.25">
      <c r="A6331" s="133" t="s">
        <v>8287</v>
      </c>
      <c r="B6331" s="134">
        <v>103265</v>
      </c>
      <c r="C6331" s="126" t="s">
        <v>1984</v>
      </c>
      <c r="D6331" s="134" t="s">
        <v>33</v>
      </c>
      <c r="E6331" s="135">
        <v>21429.34</v>
      </c>
      <c r="F6331" s="136">
        <v>0.98499999999999999</v>
      </c>
      <c r="G6331" s="135">
        <v>21542.78</v>
      </c>
      <c r="H6331" s="136">
        <v>0</v>
      </c>
    </row>
    <row r="6332" spans="1:8" x14ac:dyDescent="0.25">
      <c r="A6332" s="133" t="s">
        <v>8287</v>
      </c>
      <c r="B6332" s="134">
        <v>103268</v>
      </c>
      <c r="C6332" s="126" t="s">
        <v>1987</v>
      </c>
      <c r="D6332" s="134" t="s">
        <v>33</v>
      </c>
      <c r="E6332" s="135">
        <v>7515.43</v>
      </c>
      <c r="F6332" s="136">
        <v>0.96240000000000003</v>
      </c>
      <c r="G6332" s="135">
        <v>7608.38</v>
      </c>
      <c r="H6332" s="136">
        <v>0</v>
      </c>
    </row>
    <row r="6333" spans="1:8" x14ac:dyDescent="0.25">
      <c r="A6333" s="133" t="s">
        <v>8287</v>
      </c>
      <c r="B6333" s="134">
        <v>103270</v>
      </c>
      <c r="C6333" s="126" t="s">
        <v>1989</v>
      </c>
      <c r="D6333" s="134" t="s">
        <v>33</v>
      </c>
      <c r="E6333" s="135">
        <v>8078.41</v>
      </c>
      <c r="F6333" s="136">
        <v>0.96399999999999997</v>
      </c>
      <c r="G6333" s="135">
        <v>8175.22</v>
      </c>
      <c r="H6333" s="136">
        <v>0</v>
      </c>
    </row>
    <row r="6334" spans="1:8" x14ac:dyDescent="0.25">
      <c r="A6334" s="133" t="s">
        <v>8287</v>
      </c>
      <c r="B6334" s="134">
        <v>103272</v>
      </c>
      <c r="C6334" s="126" t="s">
        <v>1991</v>
      </c>
      <c r="D6334" s="134" t="s">
        <v>33</v>
      </c>
      <c r="E6334" s="135">
        <v>11828.56</v>
      </c>
      <c r="F6334" s="136">
        <v>0.97270000000000001</v>
      </c>
      <c r="G6334" s="135">
        <v>11940.63</v>
      </c>
      <c r="H6334" s="136">
        <v>0</v>
      </c>
    </row>
    <row r="6335" spans="1:8" x14ac:dyDescent="0.25">
      <c r="A6335" s="133" t="s">
        <v>8287</v>
      </c>
      <c r="B6335" s="134">
        <v>103274</v>
      </c>
      <c r="C6335" s="126" t="s">
        <v>1993</v>
      </c>
      <c r="D6335" s="134" t="s">
        <v>33</v>
      </c>
      <c r="E6335" s="135">
        <v>13942.79</v>
      </c>
      <c r="F6335" s="136">
        <v>0.97540000000000004</v>
      </c>
      <c r="G6335" s="135">
        <v>14066.88</v>
      </c>
      <c r="H6335" s="136">
        <v>0</v>
      </c>
    </row>
    <row r="6336" spans="1:8" x14ac:dyDescent="0.25">
      <c r="A6336" s="133" t="s">
        <v>8287</v>
      </c>
      <c r="B6336" s="134">
        <v>103276</v>
      </c>
      <c r="C6336" s="126" t="s">
        <v>1995</v>
      </c>
      <c r="D6336" s="134" t="s">
        <v>33</v>
      </c>
      <c r="E6336" s="135">
        <v>14556.45</v>
      </c>
      <c r="F6336" s="136">
        <v>0.97640000000000005</v>
      </c>
      <c r="G6336" s="135">
        <v>14680.54</v>
      </c>
      <c r="H6336" s="136">
        <v>0</v>
      </c>
    </row>
    <row r="6337" spans="1:8" x14ac:dyDescent="0.25">
      <c r="A6337" s="133" t="s">
        <v>8287</v>
      </c>
      <c r="B6337" s="134">
        <v>103267</v>
      </c>
      <c r="C6337" s="126" t="s">
        <v>1986</v>
      </c>
      <c r="D6337" s="134" t="s">
        <v>33</v>
      </c>
      <c r="E6337" s="135">
        <v>6328.18</v>
      </c>
      <c r="F6337" s="136">
        <v>0.95540000000000003</v>
      </c>
      <c r="G6337" s="135">
        <v>6421.13</v>
      </c>
      <c r="H6337" s="136">
        <v>0</v>
      </c>
    </row>
    <row r="6338" spans="1:8" x14ac:dyDescent="0.25">
      <c r="A6338" s="133" t="s">
        <v>8287</v>
      </c>
      <c r="B6338" s="134">
        <v>103269</v>
      </c>
      <c r="C6338" s="126" t="s">
        <v>1988</v>
      </c>
      <c r="D6338" s="134" t="s">
        <v>33</v>
      </c>
      <c r="E6338" s="135">
        <v>7781.82</v>
      </c>
      <c r="F6338" s="136">
        <v>0.9627</v>
      </c>
      <c r="G6338" s="135">
        <v>7878.63</v>
      </c>
      <c r="H6338" s="136">
        <v>0</v>
      </c>
    </row>
    <row r="6339" spans="1:8" x14ac:dyDescent="0.25">
      <c r="A6339" s="133" t="s">
        <v>8287</v>
      </c>
      <c r="B6339" s="134">
        <v>103271</v>
      </c>
      <c r="C6339" s="126" t="s">
        <v>1990</v>
      </c>
      <c r="D6339" s="134" t="s">
        <v>33</v>
      </c>
      <c r="E6339" s="135">
        <v>11451.39</v>
      </c>
      <c r="F6339" s="136">
        <v>0.9718</v>
      </c>
      <c r="G6339" s="135">
        <v>11563.46</v>
      </c>
      <c r="H6339" s="136">
        <v>0</v>
      </c>
    </row>
    <row r="6340" spans="1:8" x14ac:dyDescent="0.25">
      <c r="A6340" s="133" t="s">
        <v>8287</v>
      </c>
      <c r="B6340" s="134">
        <v>103273</v>
      </c>
      <c r="C6340" s="126" t="s">
        <v>1992</v>
      </c>
      <c r="D6340" s="134" t="s">
        <v>33</v>
      </c>
      <c r="E6340" s="135">
        <v>12168.91</v>
      </c>
      <c r="F6340" s="136">
        <v>0.9718</v>
      </c>
      <c r="G6340" s="135">
        <v>12293</v>
      </c>
      <c r="H6340" s="136">
        <v>0</v>
      </c>
    </row>
    <row r="6341" spans="1:8" x14ac:dyDescent="0.25">
      <c r="A6341" s="133" t="s">
        <v>8287</v>
      </c>
      <c r="B6341" s="134">
        <v>103275</v>
      </c>
      <c r="C6341" s="126" t="s">
        <v>1994</v>
      </c>
      <c r="D6341" s="134" t="s">
        <v>33</v>
      </c>
      <c r="E6341" s="135">
        <v>13870.37</v>
      </c>
      <c r="F6341" s="136">
        <v>0.97529999999999994</v>
      </c>
      <c r="G6341" s="135">
        <v>13994.46</v>
      </c>
      <c r="H6341" s="136">
        <v>0</v>
      </c>
    </row>
    <row r="6342" spans="1:8" x14ac:dyDescent="0.25">
      <c r="A6342" s="133" t="s">
        <v>8287</v>
      </c>
      <c r="B6342" s="134">
        <v>103248</v>
      </c>
      <c r="C6342" s="126" t="s">
        <v>1974</v>
      </c>
      <c r="D6342" s="134" t="s">
        <v>33</v>
      </c>
      <c r="E6342" s="135">
        <v>2241.73</v>
      </c>
      <c r="F6342" s="136">
        <v>0.91620000000000001</v>
      </c>
      <c r="G6342" s="135">
        <v>2294.8000000000002</v>
      </c>
      <c r="H6342" s="136">
        <v>0</v>
      </c>
    </row>
    <row r="6343" spans="1:8" x14ac:dyDescent="0.25">
      <c r="A6343" s="133" t="s">
        <v>8287</v>
      </c>
      <c r="B6343" s="134">
        <v>103249</v>
      </c>
      <c r="C6343" s="126" t="s">
        <v>1975</v>
      </c>
      <c r="D6343" s="134" t="s">
        <v>33</v>
      </c>
      <c r="E6343" s="135">
        <v>2409.61</v>
      </c>
      <c r="F6343" s="136">
        <v>0.92200000000000004</v>
      </c>
      <c r="G6343" s="135">
        <v>2462.6799999999998</v>
      </c>
      <c r="H6343" s="136">
        <v>0</v>
      </c>
    </row>
    <row r="6344" spans="1:8" x14ac:dyDescent="0.25">
      <c r="A6344" s="133" t="s">
        <v>8287</v>
      </c>
      <c r="B6344" s="134">
        <v>103251</v>
      </c>
      <c r="C6344" s="126" t="s">
        <v>1977</v>
      </c>
      <c r="D6344" s="134" t="s">
        <v>33</v>
      </c>
      <c r="E6344" s="135">
        <v>3152.85</v>
      </c>
      <c r="F6344" s="136">
        <v>0.93730000000000002</v>
      </c>
      <c r="G6344" s="135">
        <v>3210.56</v>
      </c>
      <c r="H6344" s="136">
        <v>0</v>
      </c>
    </row>
    <row r="6345" spans="1:8" x14ac:dyDescent="0.25">
      <c r="A6345" s="133" t="s">
        <v>8287</v>
      </c>
      <c r="B6345" s="134">
        <v>103252</v>
      </c>
      <c r="C6345" s="126" t="s">
        <v>1978</v>
      </c>
      <c r="D6345" s="134" t="s">
        <v>33</v>
      </c>
      <c r="E6345" s="135">
        <v>3493.16</v>
      </c>
      <c r="F6345" s="136">
        <v>0.94340000000000002</v>
      </c>
      <c r="G6345" s="135">
        <v>3550.87</v>
      </c>
      <c r="H6345" s="136">
        <v>0</v>
      </c>
    </row>
    <row r="6346" spans="1:8" x14ac:dyDescent="0.25">
      <c r="A6346" s="133" t="s">
        <v>8287</v>
      </c>
      <c r="B6346" s="134">
        <v>103254</v>
      </c>
      <c r="C6346" s="126" t="s">
        <v>1980</v>
      </c>
      <c r="D6346" s="134" t="s">
        <v>33</v>
      </c>
      <c r="E6346" s="135">
        <v>4074.38</v>
      </c>
      <c r="F6346" s="136">
        <v>0.95009999999999994</v>
      </c>
      <c r="G6346" s="135">
        <v>4134.8</v>
      </c>
      <c r="H6346" s="136">
        <v>0</v>
      </c>
    </row>
    <row r="6347" spans="1:8" x14ac:dyDescent="0.25">
      <c r="A6347" s="133" t="s">
        <v>8287</v>
      </c>
      <c r="B6347" s="134">
        <v>103255</v>
      </c>
      <c r="C6347" s="126" t="s">
        <v>1981</v>
      </c>
      <c r="D6347" s="134" t="s">
        <v>33</v>
      </c>
      <c r="E6347" s="135">
        <v>4561.13</v>
      </c>
      <c r="F6347" s="136">
        <v>0.95540000000000003</v>
      </c>
      <c r="G6347" s="135">
        <v>4621.55</v>
      </c>
      <c r="H6347" s="136">
        <v>0</v>
      </c>
    </row>
    <row r="6348" spans="1:8" x14ac:dyDescent="0.25">
      <c r="A6348" s="133" t="s">
        <v>8287</v>
      </c>
      <c r="B6348" s="134">
        <v>103245</v>
      </c>
      <c r="C6348" s="126" t="s">
        <v>1971</v>
      </c>
      <c r="D6348" s="134" t="s">
        <v>33</v>
      </c>
      <c r="E6348" s="135">
        <v>1947.35</v>
      </c>
      <c r="F6348" s="136">
        <v>0.90349999999999997</v>
      </c>
      <c r="G6348" s="135">
        <v>2000.42</v>
      </c>
      <c r="H6348" s="136">
        <v>0</v>
      </c>
    </row>
    <row r="6349" spans="1:8" x14ac:dyDescent="0.25">
      <c r="A6349" s="133" t="s">
        <v>8287</v>
      </c>
      <c r="B6349" s="134">
        <v>103246</v>
      </c>
      <c r="C6349" s="126" t="s">
        <v>1972</v>
      </c>
      <c r="D6349" s="134" t="s">
        <v>33</v>
      </c>
      <c r="E6349" s="135">
        <v>2125.25</v>
      </c>
      <c r="F6349" s="136">
        <v>0.91159999999999997</v>
      </c>
      <c r="G6349" s="135">
        <v>2178.3200000000002</v>
      </c>
      <c r="H6349" s="136">
        <v>0</v>
      </c>
    </row>
    <row r="6350" spans="1:8" x14ac:dyDescent="0.25">
      <c r="A6350" s="133" t="s">
        <v>8287</v>
      </c>
      <c r="B6350" s="134">
        <v>103257</v>
      </c>
      <c r="C6350" s="126" t="s">
        <v>6129</v>
      </c>
      <c r="D6350" s="134" t="s">
        <v>33</v>
      </c>
      <c r="E6350" s="135">
        <v>5784.3</v>
      </c>
      <c r="F6350" s="136">
        <v>0.95350000000000001</v>
      </c>
      <c r="G6350" s="135">
        <v>5875.11</v>
      </c>
      <c r="H6350" s="136">
        <v>0</v>
      </c>
    </row>
    <row r="6351" spans="1:8" x14ac:dyDescent="0.25">
      <c r="A6351" s="133" t="s">
        <v>8287</v>
      </c>
      <c r="B6351" s="134">
        <v>103259</v>
      </c>
      <c r="C6351" s="126" t="s">
        <v>6131</v>
      </c>
      <c r="D6351" s="134" t="s">
        <v>33</v>
      </c>
      <c r="E6351" s="135">
        <v>6099.94</v>
      </c>
      <c r="F6351" s="136">
        <v>0.9536</v>
      </c>
      <c r="G6351" s="135">
        <v>6192.91</v>
      </c>
      <c r="H6351" s="136">
        <v>0</v>
      </c>
    </row>
    <row r="6352" spans="1:8" x14ac:dyDescent="0.25">
      <c r="A6352" s="133" t="s">
        <v>8287</v>
      </c>
      <c r="B6352" s="134">
        <v>103262</v>
      </c>
      <c r="C6352" s="126" t="s">
        <v>6134</v>
      </c>
      <c r="D6352" s="134" t="s">
        <v>33</v>
      </c>
      <c r="E6352" s="135">
        <v>8019.02</v>
      </c>
      <c r="F6352" s="136">
        <v>0.96220000000000006</v>
      </c>
      <c r="G6352" s="135">
        <v>8121.51</v>
      </c>
      <c r="H6352" s="136">
        <v>0</v>
      </c>
    </row>
    <row r="6353" spans="1:8" x14ac:dyDescent="0.25">
      <c r="A6353" s="133" t="s">
        <v>8287</v>
      </c>
      <c r="B6353" s="134">
        <v>103264</v>
      </c>
      <c r="C6353" s="126" t="s">
        <v>1983</v>
      </c>
      <c r="D6353" s="134" t="s">
        <v>33</v>
      </c>
      <c r="E6353" s="135">
        <v>9957.65</v>
      </c>
      <c r="F6353" s="136">
        <v>0.9677</v>
      </c>
      <c r="G6353" s="135">
        <v>10071.09</v>
      </c>
      <c r="H6353" s="136">
        <v>0</v>
      </c>
    </row>
    <row r="6354" spans="1:8" x14ac:dyDescent="0.25">
      <c r="A6354" s="133" t="s">
        <v>8287</v>
      </c>
      <c r="B6354" s="134">
        <v>103266</v>
      </c>
      <c r="C6354" s="126" t="s">
        <v>1985</v>
      </c>
      <c r="D6354" s="134" t="s">
        <v>33</v>
      </c>
      <c r="E6354" s="135">
        <v>11123.23</v>
      </c>
      <c r="F6354" s="136">
        <v>0.97109999999999996</v>
      </c>
      <c r="G6354" s="135">
        <v>11236.67</v>
      </c>
      <c r="H6354" s="136">
        <v>0</v>
      </c>
    </row>
    <row r="6355" spans="1:8" x14ac:dyDescent="0.25">
      <c r="A6355" s="133" t="s">
        <v>8287</v>
      </c>
      <c r="B6355" s="134">
        <v>103277</v>
      </c>
      <c r="C6355" s="126" t="s">
        <v>1996</v>
      </c>
      <c r="D6355" s="134" t="s">
        <v>33</v>
      </c>
      <c r="E6355" s="135">
        <v>26892.14</v>
      </c>
      <c r="F6355" s="136">
        <v>0.98480000000000001</v>
      </c>
      <c r="G6355" s="135">
        <v>27029.41</v>
      </c>
      <c r="H6355" s="136">
        <v>0</v>
      </c>
    </row>
    <row r="6356" spans="1:8" x14ac:dyDescent="0.25">
      <c r="A6356" s="133" t="s">
        <v>8287</v>
      </c>
      <c r="B6356" s="134">
        <v>103278</v>
      </c>
      <c r="C6356" s="126" t="s">
        <v>1997</v>
      </c>
      <c r="D6356" s="134" t="s">
        <v>33</v>
      </c>
      <c r="E6356" s="135">
        <v>34428.82</v>
      </c>
      <c r="F6356" s="136">
        <v>0.9879</v>
      </c>
      <c r="G6356" s="135">
        <v>34571.11</v>
      </c>
      <c r="H6356" s="136">
        <v>0</v>
      </c>
    </row>
    <row r="6357" spans="1:8" x14ac:dyDescent="0.25">
      <c r="A6357" s="133" t="s">
        <v>8287</v>
      </c>
      <c r="B6357" s="134">
        <v>103285</v>
      </c>
      <c r="C6357" s="126" t="s">
        <v>8294</v>
      </c>
      <c r="D6357" s="134" t="s">
        <v>33</v>
      </c>
      <c r="E6357" s="135">
        <v>0</v>
      </c>
      <c r="F6357" s="136"/>
      <c r="G6357" s="135">
        <v>0</v>
      </c>
      <c r="H6357" s="136"/>
    </row>
    <row r="6358" spans="1:8" x14ac:dyDescent="0.25">
      <c r="A6358" s="133" t="s">
        <v>8287</v>
      </c>
      <c r="B6358" s="134">
        <v>103286</v>
      </c>
      <c r="C6358" s="126" t="s">
        <v>8295</v>
      </c>
      <c r="D6358" s="134" t="s">
        <v>33</v>
      </c>
      <c r="E6358" s="135">
        <v>0</v>
      </c>
      <c r="F6358" s="136"/>
      <c r="G6358" s="135">
        <v>0</v>
      </c>
      <c r="H6358" s="136"/>
    </row>
    <row r="6359" spans="1:8" x14ac:dyDescent="0.25">
      <c r="A6359" s="133" t="s">
        <v>8287</v>
      </c>
      <c r="B6359" s="134">
        <v>103287</v>
      </c>
      <c r="C6359" s="126" t="s">
        <v>8296</v>
      </c>
      <c r="D6359" s="134" t="s">
        <v>33</v>
      </c>
      <c r="E6359" s="135">
        <v>0</v>
      </c>
      <c r="F6359" s="136"/>
      <c r="G6359" s="135">
        <v>0</v>
      </c>
      <c r="H6359" s="136"/>
    </row>
    <row r="6360" spans="1:8" x14ac:dyDescent="0.25">
      <c r="A6360" s="133" t="s">
        <v>8287</v>
      </c>
      <c r="B6360" s="134">
        <v>103288</v>
      </c>
      <c r="C6360" s="126" t="s">
        <v>1998</v>
      </c>
      <c r="D6360" s="134" t="s">
        <v>33</v>
      </c>
      <c r="E6360" s="135">
        <v>14.18</v>
      </c>
      <c r="F6360" s="136">
        <v>0</v>
      </c>
      <c r="G6360" s="135">
        <v>20.82</v>
      </c>
      <c r="H6360" s="136">
        <v>0</v>
      </c>
    </row>
    <row r="6361" spans="1:8" x14ac:dyDescent="0.25">
      <c r="A6361" s="133" t="s">
        <v>8287</v>
      </c>
      <c r="B6361" s="134">
        <v>103291</v>
      </c>
      <c r="C6361" s="126" t="s">
        <v>8297</v>
      </c>
      <c r="D6361" s="134" t="s">
        <v>22</v>
      </c>
      <c r="E6361" s="135">
        <v>62.53</v>
      </c>
      <c r="F6361" s="136">
        <v>0.87409999999999999</v>
      </c>
      <c r="G6361" s="135">
        <v>64.53</v>
      </c>
      <c r="H6361" s="136">
        <v>0</v>
      </c>
    </row>
    <row r="6362" spans="1:8" x14ac:dyDescent="0.25">
      <c r="A6362" s="133" t="s">
        <v>8287</v>
      </c>
      <c r="B6362" s="134">
        <v>103289</v>
      </c>
      <c r="C6362" s="126" t="s">
        <v>8298</v>
      </c>
      <c r="D6362" s="134" t="s">
        <v>22</v>
      </c>
      <c r="E6362" s="135">
        <v>31.87</v>
      </c>
      <c r="F6362" s="136">
        <v>0.78220000000000001</v>
      </c>
      <c r="G6362" s="135">
        <v>33.409999999999997</v>
      </c>
      <c r="H6362" s="136">
        <v>0</v>
      </c>
    </row>
    <row r="6363" spans="1:8" x14ac:dyDescent="0.25">
      <c r="A6363" s="133" t="s">
        <v>8287</v>
      </c>
      <c r="B6363" s="134">
        <v>103290</v>
      </c>
      <c r="C6363" s="126" t="s">
        <v>8299</v>
      </c>
      <c r="D6363" s="134" t="s">
        <v>22</v>
      </c>
      <c r="E6363" s="135">
        <v>49.56</v>
      </c>
      <c r="F6363" s="136">
        <v>0.85050000000000003</v>
      </c>
      <c r="G6363" s="135">
        <v>51.32</v>
      </c>
      <c r="H6363" s="136">
        <v>0</v>
      </c>
    </row>
    <row r="6364" spans="1:8" x14ac:dyDescent="0.25">
      <c r="A6364" s="133" t="s">
        <v>8287</v>
      </c>
      <c r="B6364" s="134">
        <v>103292</v>
      </c>
      <c r="C6364" s="126" t="s">
        <v>8300</v>
      </c>
      <c r="D6364" s="134" t="s">
        <v>22</v>
      </c>
      <c r="E6364" s="135">
        <v>75.819999999999993</v>
      </c>
      <c r="F6364" s="136">
        <v>0.89</v>
      </c>
      <c r="G6364" s="135">
        <v>78.040000000000006</v>
      </c>
      <c r="H6364" s="136">
        <v>0</v>
      </c>
    </row>
    <row r="6365" spans="1:8" x14ac:dyDescent="0.25">
      <c r="A6365" s="133" t="s">
        <v>8301</v>
      </c>
      <c r="B6365" s="134">
        <v>106044</v>
      </c>
      <c r="C6365" s="126" t="s">
        <v>14947</v>
      </c>
      <c r="D6365" s="134" t="s">
        <v>33</v>
      </c>
      <c r="E6365" s="135">
        <v>57.48</v>
      </c>
      <c r="F6365" s="136">
        <v>0.37280000000000002</v>
      </c>
      <c r="G6365" s="135">
        <v>74.25</v>
      </c>
      <c r="H6365" s="136">
        <v>0</v>
      </c>
    </row>
    <row r="6366" spans="1:8" x14ac:dyDescent="0.25">
      <c r="A6366" s="133" t="s">
        <v>8301</v>
      </c>
      <c r="B6366" s="134">
        <v>106045</v>
      </c>
      <c r="C6366" s="126" t="s">
        <v>14948</v>
      </c>
      <c r="D6366" s="134" t="s">
        <v>33</v>
      </c>
      <c r="E6366" s="135">
        <v>132.22999999999999</v>
      </c>
      <c r="F6366" s="136">
        <v>0.65900000000000003</v>
      </c>
      <c r="G6366" s="135">
        <v>153.19999999999999</v>
      </c>
      <c r="H6366" s="136">
        <v>0</v>
      </c>
    </row>
    <row r="6367" spans="1:8" x14ac:dyDescent="0.25">
      <c r="A6367" s="133" t="s">
        <v>8301</v>
      </c>
      <c r="B6367" s="134">
        <v>106042</v>
      </c>
      <c r="C6367" s="126" t="s">
        <v>14949</v>
      </c>
      <c r="D6367" s="134" t="s">
        <v>33</v>
      </c>
      <c r="E6367" s="135">
        <v>59.36</v>
      </c>
      <c r="F6367" s="136">
        <v>0.39269999999999999</v>
      </c>
      <c r="G6367" s="135">
        <v>76.13</v>
      </c>
      <c r="H6367" s="136">
        <v>0</v>
      </c>
    </row>
    <row r="6368" spans="1:8" x14ac:dyDescent="0.25">
      <c r="A6368" s="133" t="s">
        <v>8301</v>
      </c>
      <c r="B6368" s="134">
        <v>106043</v>
      </c>
      <c r="C6368" s="126" t="s">
        <v>14950</v>
      </c>
      <c r="D6368" s="134" t="s">
        <v>33</v>
      </c>
      <c r="E6368" s="135">
        <v>114.88</v>
      </c>
      <c r="F6368" s="136">
        <v>0.60750000000000004</v>
      </c>
      <c r="G6368" s="135">
        <v>135.85</v>
      </c>
      <c r="H6368" s="136">
        <v>0</v>
      </c>
    </row>
    <row r="6369" spans="1:8" x14ac:dyDescent="0.25">
      <c r="A6369" s="133" t="s">
        <v>8301</v>
      </c>
      <c r="B6369" s="134">
        <v>106046</v>
      </c>
      <c r="C6369" s="126" t="s">
        <v>14951</v>
      </c>
      <c r="D6369" s="134" t="s">
        <v>33</v>
      </c>
      <c r="E6369" s="135">
        <v>38.01</v>
      </c>
      <c r="F6369" s="136">
        <v>0.36359999999999998</v>
      </c>
      <c r="G6369" s="135">
        <v>49.16</v>
      </c>
      <c r="H6369" s="136">
        <v>0</v>
      </c>
    </row>
    <row r="6370" spans="1:8" x14ac:dyDescent="0.25">
      <c r="A6370" s="133" t="s">
        <v>8301</v>
      </c>
      <c r="B6370" s="134">
        <v>106047</v>
      </c>
      <c r="C6370" s="126" t="s">
        <v>14952</v>
      </c>
      <c r="D6370" s="134" t="s">
        <v>33</v>
      </c>
      <c r="E6370" s="135">
        <v>68.849999999999994</v>
      </c>
      <c r="F6370" s="136">
        <v>0.56030000000000002</v>
      </c>
      <c r="G6370" s="135">
        <v>82.77</v>
      </c>
      <c r="H6370" s="136">
        <v>0</v>
      </c>
    </row>
    <row r="6371" spans="1:8" x14ac:dyDescent="0.25">
      <c r="A6371" s="133" t="s">
        <v>8301</v>
      </c>
      <c r="B6371" s="134">
        <v>106038</v>
      </c>
      <c r="C6371" s="126" t="s">
        <v>14953</v>
      </c>
      <c r="D6371" s="134" t="s">
        <v>33</v>
      </c>
      <c r="E6371" s="135">
        <v>51.25</v>
      </c>
      <c r="F6371" s="136">
        <v>6.0299999999999999E-2</v>
      </c>
      <c r="G6371" s="135">
        <v>73.58</v>
      </c>
      <c r="H6371" s="136">
        <v>0</v>
      </c>
    </row>
    <row r="6372" spans="1:8" x14ac:dyDescent="0.25">
      <c r="A6372" s="133" t="s">
        <v>8301</v>
      </c>
      <c r="B6372" s="134">
        <v>106039</v>
      </c>
      <c r="C6372" s="126" t="s">
        <v>14954</v>
      </c>
      <c r="D6372" s="134" t="s">
        <v>33</v>
      </c>
      <c r="E6372" s="135">
        <v>68.540000000000006</v>
      </c>
      <c r="F6372" s="136">
        <v>0.1212</v>
      </c>
      <c r="G6372" s="135">
        <v>96.46</v>
      </c>
      <c r="H6372" s="136">
        <v>0</v>
      </c>
    </row>
    <row r="6373" spans="1:8" x14ac:dyDescent="0.25">
      <c r="A6373" s="133" t="s">
        <v>8301</v>
      </c>
      <c r="B6373" s="134">
        <v>106040</v>
      </c>
      <c r="C6373" s="126" t="s">
        <v>14955</v>
      </c>
      <c r="D6373" s="134" t="s">
        <v>33</v>
      </c>
      <c r="E6373" s="135">
        <v>77.39</v>
      </c>
      <c r="F6373" s="136">
        <v>0.37769999999999998</v>
      </c>
      <c r="G6373" s="135">
        <v>99.72</v>
      </c>
      <c r="H6373" s="136">
        <v>0</v>
      </c>
    </row>
    <row r="6374" spans="1:8" x14ac:dyDescent="0.25">
      <c r="A6374" s="133" t="s">
        <v>8301</v>
      </c>
      <c r="B6374" s="134">
        <v>106041</v>
      </c>
      <c r="C6374" s="126" t="s">
        <v>14956</v>
      </c>
      <c r="D6374" s="134" t="s">
        <v>33</v>
      </c>
      <c r="E6374" s="135">
        <v>145.53</v>
      </c>
      <c r="F6374" s="136">
        <v>0.58609999999999995</v>
      </c>
      <c r="G6374" s="135">
        <v>173.45</v>
      </c>
      <c r="H6374" s="136">
        <v>0</v>
      </c>
    </row>
    <row r="6375" spans="1:8" x14ac:dyDescent="0.25">
      <c r="A6375" s="133" t="s">
        <v>8301</v>
      </c>
      <c r="B6375" s="134">
        <v>97329</v>
      </c>
      <c r="C6375" s="126" t="s">
        <v>14957</v>
      </c>
      <c r="D6375" s="134" t="s">
        <v>22</v>
      </c>
      <c r="E6375" s="135">
        <v>57.88</v>
      </c>
      <c r="F6375" s="136">
        <v>0.94440000000000002</v>
      </c>
      <c r="G6375" s="135">
        <v>59.42</v>
      </c>
      <c r="H6375" s="136">
        <v>0</v>
      </c>
    </row>
    <row r="6376" spans="1:8" x14ac:dyDescent="0.25">
      <c r="A6376" s="133" t="s">
        <v>8301</v>
      </c>
      <c r="B6376" s="134">
        <v>97327</v>
      </c>
      <c r="C6376" s="126" t="s">
        <v>14958</v>
      </c>
      <c r="D6376" s="134" t="s">
        <v>22</v>
      </c>
      <c r="E6376" s="135">
        <v>27.22</v>
      </c>
      <c r="F6376" s="136">
        <v>0.91590000000000005</v>
      </c>
      <c r="G6376" s="135">
        <v>28.3</v>
      </c>
      <c r="H6376" s="136">
        <v>0</v>
      </c>
    </row>
    <row r="6377" spans="1:8" x14ac:dyDescent="0.25">
      <c r="A6377" s="133" t="s">
        <v>8301</v>
      </c>
      <c r="B6377" s="134">
        <v>106034</v>
      </c>
      <c r="C6377" s="126" t="s">
        <v>14959</v>
      </c>
      <c r="D6377" s="134" t="s">
        <v>22</v>
      </c>
      <c r="E6377" s="135">
        <v>123.15</v>
      </c>
      <c r="F6377" s="136">
        <v>0.96609999999999996</v>
      </c>
      <c r="G6377" s="135">
        <v>125.12</v>
      </c>
      <c r="H6377" s="136">
        <v>0</v>
      </c>
    </row>
    <row r="6378" spans="1:8" x14ac:dyDescent="0.25">
      <c r="A6378" s="133" t="s">
        <v>8301</v>
      </c>
      <c r="B6378" s="134">
        <v>97328</v>
      </c>
      <c r="C6378" s="126" t="s">
        <v>14960</v>
      </c>
      <c r="D6378" s="134" t="s">
        <v>22</v>
      </c>
      <c r="E6378" s="135">
        <v>44.91</v>
      </c>
      <c r="F6378" s="136">
        <v>0.9385</v>
      </c>
      <c r="G6378" s="135">
        <v>46.21</v>
      </c>
      <c r="H6378" s="136">
        <v>0</v>
      </c>
    </row>
    <row r="6379" spans="1:8" x14ac:dyDescent="0.25">
      <c r="A6379" s="133" t="s">
        <v>8301</v>
      </c>
      <c r="B6379" s="134">
        <v>97330</v>
      </c>
      <c r="C6379" s="126" t="s">
        <v>14961</v>
      </c>
      <c r="D6379" s="134" t="s">
        <v>22</v>
      </c>
      <c r="E6379" s="135">
        <v>71.17</v>
      </c>
      <c r="F6379" s="136">
        <v>0.94820000000000004</v>
      </c>
      <c r="G6379" s="135">
        <v>72.930000000000007</v>
      </c>
      <c r="H6379" s="136">
        <v>0</v>
      </c>
    </row>
    <row r="6380" spans="1:8" x14ac:dyDescent="0.25">
      <c r="A6380" s="133" t="s">
        <v>8301</v>
      </c>
      <c r="B6380" s="134">
        <v>106035</v>
      </c>
      <c r="C6380" s="126" t="s">
        <v>14962</v>
      </c>
      <c r="D6380" s="134" t="s">
        <v>22</v>
      </c>
      <c r="E6380" s="135">
        <v>0</v>
      </c>
      <c r="F6380" s="136"/>
      <c r="G6380" s="135">
        <v>0</v>
      </c>
      <c r="H6380" s="136"/>
    </row>
    <row r="6381" spans="1:8" x14ac:dyDescent="0.25">
      <c r="A6381" s="133" t="s">
        <v>8301</v>
      </c>
      <c r="B6381" s="134">
        <v>106036</v>
      </c>
      <c r="C6381" s="126" t="s">
        <v>14963</v>
      </c>
      <c r="D6381" s="134" t="s">
        <v>22</v>
      </c>
      <c r="E6381" s="135">
        <v>0</v>
      </c>
      <c r="F6381" s="136"/>
      <c r="G6381" s="135">
        <v>0</v>
      </c>
      <c r="H6381" s="136"/>
    </row>
    <row r="6382" spans="1:8" x14ac:dyDescent="0.25">
      <c r="A6382" s="133" t="s">
        <v>8301</v>
      </c>
      <c r="B6382" s="134">
        <v>106037</v>
      </c>
      <c r="C6382" s="126" t="s">
        <v>14964</v>
      </c>
      <c r="D6382" s="134" t="s">
        <v>22</v>
      </c>
      <c r="E6382" s="135">
        <v>0</v>
      </c>
      <c r="F6382" s="136"/>
      <c r="G6382" s="135">
        <v>0</v>
      </c>
      <c r="H6382" s="136"/>
    </row>
    <row r="6383" spans="1:8" x14ac:dyDescent="0.25">
      <c r="A6383" s="133" t="s">
        <v>8302</v>
      </c>
      <c r="B6383" s="134">
        <v>93085</v>
      </c>
      <c r="C6383" s="126" t="s">
        <v>2637</v>
      </c>
      <c r="D6383" s="134" t="s">
        <v>33</v>
      </c>
      <c r="E6383" s="135">
        <v>15.14</v>
      </c>
      <c r="F6383" s="136">
        <v>0.49669999999999997</v>
      </c>
      <c r="G6383" s="135">
        <v>19.29</v>
      </c>
      <c r="H6383" s="136">
        <v>0</v>
      </c>
    </row>
    <row r="6384" spans="1:8" x14ac:dyDescent="0.25">
      <c r="A6384" s="133" t="s">
        <v>8302</v>
      </c>
      <c r="B6384" s="134">
        <v>103892</v>
      </c>
      <c r="C6384" s="126" t="s">
        <v>2846</v>
      </c>
      <c r="D6384" s="134" t="s">
        <v>33</v>
      </c>
      <c r="E6384" s="135">
        <v>16.13</v>
      </c>
      <c r="F6384" s="136">
        <v>0.47610000000000002</v>
      </c>
      <c r="G6384" s="135">
        <v>20.71</v>
      </c>
      <c r="H6384" s="136">
        <v>0</v>
      </c>
    </row>
    <row r="6385" spans="1:8" x14ac:dyDescent="0.25">
      <c r="A6385" s="133" t="s">
        <v>8302</v>
      </c>
      <c r="B6385" s="134">
        <v>103823</v>
      </c>
      <c r="C6385" s="126" t="s">
        <v>2793</v>
      </c>
      <c r="D6385" s="134" t="s">
        <v>33</v>
      </c>
      <c r="E6385" s="135">
        <v>18.04</v>
      </c>
      <c r="F6385" s="136">
        <v>0.41689999999999999</v>
      </c>
      <c r="G6385" s="135">
        <v>23.67</v>
      </c>
      <c r="H6385" s="136">
        <v>0</v>
      </c>
    </row>
    <row r="6386" spans="1:8" x14ac:dyDescent="0.25">
      <c r="A6386" s="133" t="s">
        <v>8302</v>
      </c>
      <c r="B6386" s="134">
        <v>103856</v>
      </c>
      <c r="C6386" s="126" t="s">
        <v>2816</v>
      </c>
      <c r="D6386" s="134" t="s">
        <v>33</v>
      </c>
      <c r="E6386" s="135">
        <v>16.170000000000002</v>
      </c>
      <c r="F6386" s="136">
        <v>0.46510000000000001</v>
      </c>
      <c r="G6386" s="135">
        <v>20.69</v>
      </c>
      <c r="H6386" s="136">
        <v>0</v>
      </c>
    </row>
    <row r="6387" spans="1:8" x14ac:dyDescent="0.25">
      <c r="A6387" s="133" t="s">
        <v>8302</v>
      </c>
      <c r="B6387" s="134">
        <v>93108</v>
      </c>
      <c r="C6387" s="126" t="s">
        <v>2658</v>
      </c>
      <c r="D6387" s="134" t="s">
        <v>33</v>
      </c>
      <c r="E6387" s="135">
        <v>13.71</v>
      </c>
      <c r="F6387" s="136">
        <v>0.54849999999999999</v>
      </c>
      <c r="G6387" s="135">
        <v>17.03</v>
      </c>
      <c r="H6387" s="136">
        <v>0</v>
      </c>
    </row>
    <row r="6388" spans="1:8" x14ac:dyDescent="0.25">
      <c r="A6388" s="133" t="s">
        <v>8302</v>
      </c>
      <c r="B6388" s="134">
        <v>93091</v>
      </c>
      <c r="C6388" s="126" t="s">
        <v>2643</v>
      </c>
      <c r="D6388" s="134" t="s">
        <v>33</v>
      </c>
      <c r="E6388" s="135">
        <v>17.059999999999999</v>
      </c>
      <c r="F6388" s="136">
        <v>0.65939999999999999</v>
      </c>
      <c r="G6388" s="135">
        <v>20.170000000000002</v>
      </c>
      <c r="H6388" s="136">
        <v>0</v>
      </c>
    </row>
    <row r="6389" spans="1:8" x14ac:dyDescent="0.25">
      <c r="A6389" s="133" t="s">
        <v>8302</v>
      </c>
      <c r="B6389" s="134">
        <v>103900</v>
      </c>
      <c r="C6389" s="126" t="s">
        <v>2854</v>
      </c>
      <c r="D6389" s="134" t="s">
        <v>33</v>
      </c>
      <c r="E6389" s="135">
        <v>21</v>
      </c>
      <c r="F6389" s="136">
        <v>0.53569999999999995</v>
      </c>
      <c r="G6389" s="135">
        <v>26.3</v>
      </c>
      <c r="H6389" s="136">
        <v>0</v>
      </c>
    </row>
    <row r="6390" spans="1:8" x14ac:dyDescent="0.25">
      <c r="A6390" s="133" t="s">
        <v>8302</v>
      </c>
      <c r="B6390" s="134">
        <v>103831</v>
      </c>
      <c r="C6390" s="126" t="s">
        <v>2798</v>
      </c>
      <c r="D6390" s="134" t="s">
        <v>33</v>
      </c>
      <c r="E6390" s="135">
        <v>26.92</v>
      </c>
      <c r="F6390" s="136">
        <v>0.41789999999999999</v>
      </c>
      <c r="G6390" s="135">
        <v>35.299999999999997</v>
      </c>
      <c r="H6390" s="136">
        <v>0</v>
      </c>
    </row>
    <row r="6391" spans="1:8" x14ac:dyDescent="0.25">
      <c r="A6391" s="133" t="s">
        <v>8302</v>
      </c>
      <c r="B6391" s="134">
        <v>103864</v>
      </c>
      <c r="C6391" s="126" t="s">
        <v>2824</v>
      </c>
      <c r="D6391" s="134" t="s">
        <v>33</v>
      </c>
      <c r="E6391" s="135">
        <v>22.18</v>
      </c>
      <c r="F6391" s="136">
        <v>0.50719999999999998</v>
      </c>
      <c r="G6391" s="135">
        <v>27.92</v>
      </c>
      <c r="H6391" s="136">
        <v>0</v>
      </c>
    </row>
    <row r="6392" spans="1:8" x14ac:dyDescent="0.25">
      <c r="A6392" s="133" t="s">
        <v>8302</v>
      </c>
      <c r="B6392" s="134">
        <v>93133</v>
      </c>
      <c r="C6392" s="126" t="s">
        <v>2675</v>
      </c>
      <c r="D6392" s="134" t="s">
        <v>33</v>
      </c>
      <c r="E6392" s="135">
        <v>19.8</v>
      </c>
      <c r="F6392" s="136">
        <v>0.56820000000000004</v>
      </c>
      <c r="G6392" s="135">
        <v>24.37</v>
      </c>
      <c r="H6392" s="136">
        <v>0</v>
      </c>
    </row>
    <row r="6393" spans="1:8" x14ac:dyDescent="0.25">
      <c r="A6393" s="133" t="s">
        <v>8302</v>
      </c>
      <c r="B6393" s="134">
        <v>93057</v>
      </c>
      <c r="C6393" s="126" t="s">
        <v>2610</v>
      </c>
      <c r="D6393" s="134" t="s">
        <v>33</v>
      </c>
      <c r="E6393" s="135">
        <v>14.52</v>
      </c>
      <c r="F6393" s="136">
        <v>0.77480000000000004</v>
      </c>
      <c r="G6393" s="135">
        <v>16.260000000000002</v>
      </c>
      <c r="H6393" s="136">
        <v>0</v>
      </c>
    </row>
    <row r="6394" spans="1:8" x14ac:dyDescent="0.25">
      <c r="A6394" s="133" t="s">
        <v>8302</v>
      </c>
      <c r="B6394" s="134">
        <v>93062</v>
      </c>
      <c r="C6394" s="126" t="s">
        <v>2615</v>
      </c>
      <c r="D6394" s="134" t="s">
        <v>33</v>
      </c>
      <c r="E6394" s="135">
        <v>28.19</v>
      </c>
      <c r="F6394" s="136">
        <v>0.85170000000000001</v>
      </c>
      <c r="G6394" s="135">
        <v>30.39</v>
      </c>
      <c r="H6394" s="136">
        <v>0</v>
      </c>
    </row>
    <row r="6395" spans="1:8" x14ac:dyDescent="0.25">
      <c r="A6395" s="133" t="s">
        <v>8302</v>
      </c>
      <c r="B6395" s="134">
        <v>93065</v>
      </c>
      <c r="C6395" s="126" t="s">
        <v>2618</v>
      </c>
      <c r="D6395" s="134" t="s">
        <v>33</v>
      </c>
      <c r="E6395" s="135">
        <v>46.26</v>
      </c>
      <c r="F6395" s="136">
        <v>0.88870000000000005</v>
      </c>
      <c r="G6395" s="135">
        <v>48.98</v>
      </c>
      <c r="H6395" s="136">
        <v>0</v>
      </c>
    </row>
    <row r="6396" spans="1:8" x14ac:dyDescent="0.25">
      <c r="A6396" s="133" t="s">
        <v>8302</v>
      </c>
      <c r="B6396" s="134">
        <v>93068</v>
      </c>
      <c r="C6396" s="126" t="s">
        <v>2621</v>
      </c>
      <c r="D6396" s="134" t="s">
        <v>33</v>
      </c>
      <c r="E6396" s="135">
        <v>65.23</v>
      </c>
      <c r="F6396" s="136">
        <v>0.90080000000000005</v>
      </c>
      <c r="G6396" s="135">
        <v>68.64</v>
      </c>
      <c r="H6396" s="136">
        <v>0</v>
      </c>
    </row>
    <row r="6397" spans="1:8" x14ac:dyDescent="0.25">
      <c r="A6397" s="133" t="s">
        <v>8302</v>
      </c>
      <c r="B6397" s="134">
        <v>93071</v>
      </c>
      <c r="C6397" s="126" t="s">
        <v>2624</v>
      </c>
      <c r="D6397" s="134" t="s">
        <v>33</v>
      </c>
      <c r="E6397" s="135">
        <v>179.12</v>
      </c>
      <c r="F6397" s="136">
        <v>0.9546</v>
      </c>
      <c r="G6397" s="135">
        <v>183.4</v>
      </c>
      <c r="H6397" s="136">
        <v>0</v>
      </c>
    </row>
    <row r="6398" spans="1:8" x14ac:dyDescent="0.25">
      <c r="A6398" s="133" t="s">
        <v>8302</v>
      </c>
      <c r="B6398" s="134">
        <v>93081</v>
      </c>
      <c r="C6398" s="126" t="s">
        <v>2633</v>
      </c>
      <c r="D6398" s="134" t="s">
        <v>33</v>
      </c>
      <c r="E6398" s="135">
        <v>19.29</v>
      </c>
      <c r="F6398" s="136">
        <v>0.78690000000000004</v>
      </c>
      <c r="G6398" s="135">
        <v>21.47</v>
      </c>
      <c r="H6398" s="136">
        <v>0</v>
      </c>
    </row>
    <row r="6399" spans="1:8" x14ac:dyDescent="0.25">
      <c r="A6399" s="133" t="s">
        <v>8302</v>
      </c>
      <c r="B6399" s="134">
        <v>103887</v>
      </c>
      <c r="C6399" s="126" t="s">
        <v>2841</v>
      </c>
      <c r="D6399" s="134" t="s">
        <v>33</v>
      </c>
      <c r="E6399" s="135">
        <v>20.78</v>
      </c>
      <c r="F6399" s="136">
        <v>0.73050000000000004</v>
      </c>
      <c r="G6399" s="135">
        <v>23.79</v>
      </c>
      <c r="H6399" s="136">
        <v>0</v>
      </c>
    </row>
    <row r="6400" spans="1:8" x14ac:dyDescent="0.25">
      <c r="A6400" s="133" t="s">
        <v>8302</v>
      </c>
      <c r="B6400" s="134">
        <v>103818</v>
      </c>
      <c r="C6400" s="126" t="s">
        <v>6341</v>
      </c>
      <c r="D6400" s="134" t="s">
        <v>33</v>
      </c>
      <c r="E6400" s="135">
        <v>20.79</v>
      </c>
      <c r="F6400" s="136">
        <v>0.73019999999999996</v>
      </c>
      <c r="G6400" s="135">
        <v>23.76</v>
      </c>
      <c r="H6400" s="136">
        <v>0</v>
      </c>
    </row>
    <row r="6401" spans="1:8" x14ac:dyDescent="0.25">
      <c r="A6401" s="133" t="s">
        <v>8302</v>
      </c>
      <c r="B6401" s="134">
        <v>103851</v>
      </c>
      <c r="C6401" s="126" t="s">
        <v>6348</v>
      </c>
      <c r="D6401" s="134" t="s">
        <v>33</v>
      </c>
      <c r="E6401" s="135">
        <v>20.56</v>
      </c>
      <c r="F6401" s="136">
        <v>0.73829999999999996</v>
      </c>
      <c r="G6401" s="135">
        <v>23.42</v>
      </c>
      <c r="H6401" s="136">
        <v>0</v>
      </c>
    </row>
    <row r="6402" spans="1:8" x14ac:dyDescent="0.25">
      <c r="A6402" s="133" t="s">
        <v>8302</v>
      </c>
      <c r="B6402" s="134">
        <v>93104</v>
      </c>
      <c r="C6402" s="126" t="s">
        <v>2654</v>
      </c>
      <c r="D6402" s="134" t="s">
        <v>33</v>
      </c>
      <c r="E6402" s="135">
        <v>19.37</v>
      </c>
      <c r="F6402" s="136">
        <v>0.78369999999999995</v>
      </c>
      <c r="G6402" s="135">
        <v>21.61</v>
      </c>
      <c r="H6402" s="136">
        <v>0</v>
      </c>
    </row>
    <row r="6403" spans="1:8" x14ac:dyDescent="0.25">
      <c r="A6403" s="133" t="s">
        <v>8302</v>
      </c>
      <c r="B6403" s="134">
        <v>98602</v>
      </c>
      <c r="C6403" s="126" t="s">
        <v>2778</v>
      </c>
      <c r="D6403" s="134" t="s">
        <v>33</v>
      </c>
      <c r="E6403" s="135">
        <v>18.88</v>
      </c>
      <c r="F6403" s="136">
        <v>0.83260000000000001</v>
      </c>
      <c r="G6403" s="135">
        <v>20.54</v>
      </c>
      <c r="H6403" s="136">
        <v>0</v>
      </c>
    </row>
    <row r="6404" spans="1:8" x14ac:dyDescent="0.25">
      <c r="A6404" s="133" t="s">
        <v>8302</v>
      </c>
      <c r="B6404" s="134">
        <v>93087</v>
      </c>
      <c r="C6404" s="126" t="s">
        <v>2639</v>
      </c>
      <c r="D6404" s="134" t="s">
        <v>33</v>
      </c>
      <c r="E6404" s="135">
        <v>20.2</v>
      </c>
      <c r="F6404" s="136">
        <v>0.7782</v>
      </c>
      <c r="G6404" s="135">
        <v>22.57</v>
      </c>
      <c r="H6404" s="136">
        <v>0</v>
      </c>
    </row>
    <row r="6405" spans="1:8" x14ac:dyDescent="0.25">
      <c r="A6405" s="133" t="s">
        <v>8302</v>
      </c>
      <c r="B6405" s="134">
        <v>103893</v>
      </c>
      <c r="C6405" s="126" t="s">
        <v>2847</v>
      </c>
      <c r="D6405" s="134" t="s">
        <v>33</v>
      </c>
      <c r="E6405" s="135">
        <v>22.02</v>
      </c>
      <c r="F6405" s="136">
        <v>0.71389999999999998</v>
      </c>
      <c r="G6405" s="135">
        <v>25.41</v>
      </c>
      <c r="H6405" s="136">
        <v>0</v>
      </c>
    </row>
    <row r="6406" spans="1:8" x14ac:dyDescent="0.25">
      <c r="A6406" s="133" t="s">
        <v>8302</v>
      </c>
      <c r="B6406" s="134">
        <v>103824</v>
      </c>
      <c r="C6406" s="126" t="s">
        <v>6342</v>
      </c>
      <c r="D6406" s="134" t="s">
        <v>33</v>
      </c>
      <c r="E6406" s="135">
        <v>24.1</v>
      </c>
      <c r="F6406" s="136">
        <v>0.65229999999999999</v>
      </c>
      <c r="G6406" s="135">
        <v>28.56</v>
      </c>
      <c r="H6406" s="136">
        <v>0</v>
      </c>
    </row>
    <row r="6407" spans="1:8" x14ac:dyDescent="0.25">
      <c r="A6407" s="133" t="s">
        <v>8302</v>
      </c>
      <c r="B6407" s="134">
        <v>103857</v>
      </c>
      <c r="C6407" s="126" t="s">
        <v>2817</v>
      </c>
      <c r="D6407" s="134" t="s">
        <v>33</v>
      </c>
      <c r="E6407" s="135">
        <v>22.31</v>
      </c>
      <c r="F6407" s="136">
        <v>0.7046</v>
      </c>
      <c r="G6407" s="135">
        <v>25.82</v>
      </c>
      <c r="H6407" s="136">
        <v>0</v>
      </c>
    </row>
    <row r="6408" spans="1:8" x14ac:dyDescent="0.25">
      <c r="A6408" s="133" t="s">
        <v>8302</v>
      </c>
      <c r="B6408" s="134">
        <v>93110</v>
      </c>
      <c r="C6408" s="126" t="s">
        <v>2660</v>
      </c>
      <c r="D6408" s="134" t="s">
        <v>33</v>
      </c>
      <c r="E6408" s="135">
        <v>21.19</v>
      </c>
      <c r="F6408" s="136">
        <v>0.7419</v>
      </c>
      <c r="G6408" s="135">
        <v>24.09</v>
      </c>
      <c r="H6408" s="136">
        <v>0</v>
      </c>
    </row>
    <row r="6409" spans="1:8" x14ac:dyDescent="0.25">
      <c r="A6409" s="133" t="s">
        <v>8302</v>
      </c>
      <c r="B6409" s="134">
        <v>93054</v>
      </c>
      <c r="C6409" s="126" t="s">
        <v>2607</v>
      </c>
      <c r="D6409" s="134" t="s">
        <v>33</v>
      </c>
      <c r="E6409" s="135">
        <v>23.4</v>
      </c>
      <c r="F6409" s="136">
        <v>0.8256</v>
      </c>
      <c r="G6409" s="135">
        <v>25.54</v>
      </c>
      <c r="H6409" s="136">
        <v>0</v>
      </c>
    </row>
    <row r="6410" spans="1:8" x14ac:dyDescent="0.25">
      <c r="A6410" s="133" t="s">
        <v>8302</v>
      </c>
      <c r="B6410" s="134">
        <v>93088</v>
      </c>
      <c r="C6410" s="126" t="s">
        <v>2640</v>
      </c>
      <c r="D6410" s="134" t="s">
        <v>33</v>
      </c>
      <c r="E6410" s="135">
        <v>25.04</v>
      </c>
      <c r="F6410" s="136">
        <v>0.7843</v>
      </c>
      <c r="G6410" s="135">
        <v>27.9</v>
      </c>
      <c r="H6410" s="136">
        <v>0</v>
      </c>
    </row>
    <row r="6411" spans="1:8" x14ac:dyDescent="0.25">
      <c r="A6411" s="133" t="s">
        <v>8302</v>
      </c>
      <c r="B6411" s="134">
        <v>103894</v>
      </c>
      <c r="C6411" s="126" t="s">
        <v>2848</v>
      </c>
      <c r="D6411" s="134" t="s">
        <v>33</v>
      </c>
      <c r="E6411" s="135">
        <v>26.54</v>
      </c>
      <c r="F6411" s="136">
        <v>0.72799999999999998</v>
      </c>
      <c r="G6411" s="135">
        <v>30.42</v>
      </c>
      <c r="H6411" s="136">
        <v>0</v>
      </c>
    </row>
    <row r="6412" spans="1:8" x14ac:dyDescent="0.25">
      <c r="A6412" s="133" t="s">
        <v>8302</v>
      </c>
      <c r="B6412" s="134">
        <v>103825</v>
      </c>
      <c r="C6412" s="126" t="s">
        <v>6343</v>
      </c>
      <c r="D6412" s="134" t="s">
        <v>33</v>
      </c>
      <c r="E6412" s="135">
        <v>28.61</v>
      </c>
      <c r="F6412" s="136">
        <v>0.67530000000000001</v>
      </c>
      <c r="G6412" s="135">
        <v>33.56</v>
      </c>
      <c r="H6412" s="136">
        <v>0</v>
      </c>
    </row>
    <row r="6413" spans="1:8" x14ac:dyDescent="0.25">
      <c r="A6413" s="133" t="s">
        <v>8302</v>
      </c>
      <c r="B6413" s="134">
        <v>103858</v>
      </c>
      <c r="C6413" s="126" t="s">
        <v>2818</v>
      </c>
      <c r="D6413" s="134" t="s">
        <v>33</v>
      </c>
      <c r="E6413" s="135">
        <v>26.82</v>
      </c>
      <c r="F6413" s="136">
        <v>0.72040000000000004</v>
      </c>
      <c r="G6413" s="135">
        <v>30.82</v>
      </c>
      <c r="H6413" s="136">
        <v>0</v>
      </c>
    </row>
    <row r="6414" spans="1:8" x14ac:dyDescent="0.25">
      <c r="A6414" s="133" t="s">
        <v>8302</v>
      </c>
      <c r="B6414" s="134">
        <v>93111</v>
      </c>
      <c r="C6414" s="126" t="s">
        <v>2661</v>
      </c>
      <c r="D6414" s="134" t="s">
        <v>33</v>
      </c>
      <c r="E6414" s="135">
        <v>25.7</v>
      </c>
      <c r="F6414" s="136">
        <v>0.75180000000000002</v>
      </c>
      <c r="G6414" s="135">
        <v>29.09</v>
      </c>
      <c r="H6414" s="136">
        <v>0</v>
      </c>
    </row>
    <row r="6415" spans="1:8" x14ac:dyDescent="0.25">
      <c r="A6415" s="133" t="s">
        <v>8302</v>
      </c>
      <c r="B6415" s="134">
        <v>93059</v>
      </c>
      <c r="C6415" s="126" t="s">
        <v>2612</v>
      </c>
      <c r="D6415" s="134" t="s">
        <v>33</v>
      </c>
      <c r="E6415" s="135">
        <v>30.73</v>
      </c>
      <c r="F6415" s="136">
        <v>0.88380000000000003</v>
      </c>
      <c r="G6415" s="135">
        <v>32.619999999999997</v>
      </c>
      <c r="H6415" s="136">
        <v>0</v>
      </c>
    </row>
    <row r="6416" spans="1:8" x14ac:dyDescent="0.25">
      <c r="A6416" s="133" t="s">
        <v>8302</v>
      </c>
      <c r="B6416" s="134">
        <v>93093</v>
      </c>
      <c r="C6416" s="126" t="s">
        <v>2645</v>
      </c>
      <c r="D6416" s="134" t="s">
        <v>33</v>
      </c>
      <c r="E6416" s="135">
        <v>31.96</v>
      </c>
      <c r="F6416" s="136">
        <v>0.8498</v>
      </c>
      <c r="G6416" s="135">
        <v>34.5</v>
      </c>
      <c r="H6416" s="136">
        <v>0</v>
      </c>
    </row>
    <row r="6417" spans="1:8" x14ac:dyDescent="0.25">
      <c r="A6417" s="133" t="s">
        <v>8302</v>
      </c>
      <c r="B6417" s="134">
        <v>103899</v>
      </c>
      <c r="C6417" s="126" t="s">
        <v>2853</v>
      </c>
      <c r="D6417" s="134" t="s">
        <v>33</v>
      </c>
      <c r="E6417" s="135">
        <v>34.07</v>
      </c>
      <c r="F6417" s="136">
        <v>0.79720000000000002</v>
      </c>
      <c r="G6417" s="135">
        <v>37.79</v>
      </c>
      <c r="H6417" s="136">
        <v>0</v>
      </c>
    </row>
    <row r="6418" spans="1:8" x14ac:dyDescent="0.25">
      <c r="A6418" s="133" t="s">
        <v>8302</v>
      </c>
      <c r="B6418" s="134">
        <v>103830</v>
      </c>
      <c r="C6418" s="126" t="s">
        <v>6344</v>
      </c>
      <c r="D6418" s="134" t="s">
        <v>33</v>
      </c>
      <c r="E6418" s="135">
        <v>37.659999999999997</v>
      </c>
      <c r="F6418" s="136">
        <v>0.71460000000000001</v>
      </c>
      <c r="G6418" s="135">
        <v>43.4</v>
      </c>
      <c r="H6418" s="136">
        <v>0</v>
      </c>
    </row>
    <row r="6419" spans="1:8" x14ac:dyDescent="0.25">
      <c r="A6419" s="133" t="s">
        <v>8302</v>
      </c>
      <c r="B6419" s="134">
        <v>103863</v>
      </c>
      <c r="C6419" s="126" t="s">
        <v>2823</v>
      </c>
      <c r="D6419" s="134" t="s">
        <v>33</v>
      </c>
      <c r="E6419" s="135">
        <v>34.79</v>
      </c>
      <c r="F6419" s="136">
        <v>0.78069999999999995</v>
      </c>
      <c r="G6419" s="135">
        <v>38.85</v>
      </c>
      <c r="H6419" s="136">
        <v>0</v>
      </c>
    </row>
    <row r="6420" spans="1:8" x14ac:dyDescent="0.25">
      <c r="A6420" s="133" t="s">
        <v>8302</v>
      </c>
      <c r="B6420" s="134">
        <v>93114</v>
      </c>
      <c r="C6420" s="126" t="s">
        <v>2663</v>
      </c>
      <c r="D6420" s="134" t="s">
        <v>33</v>
      </c>
      <c r="E6420" s="135">
        <v>33.72</v>
      </c>
      <c r="F6420" s="136">
        <v>0.80549999999999999</v>
      </c>
      <c r="G6420" s="135">
        <v>37.19</v>
      </c>
      <c r="H6420" s="136">
        <v>0</v>
      </c>
    </row>
    <row r="6421" spans="1:8" x14ac:dyDescent="0.25">
      <c r="A6421" s="133" t="s">
        <v>8302</v>
      </c>
      <c r="B6421" s="134">
        <v>93075</v>
      </c>
      <c r="C6421" s="126" t="s">
        <v>2627</v>
      </c>
      <c r="D6421" s="134" t="s">
        <v>33</v>
      </c>
      <c r="E6421" s="135">
        <v>20.350000000000001</v>
      </c>
      <c r="F6421" s="136">
        <v>0.74099999999999999</v>
      </c>
      <c r="G6421" s="135">
        <v>23.17</v>
      </c>
      <c r="H6421" s="136">
        <v>0</v>
      </c>
    </row>
    <row r="6422" spans="1:8" x14ac:dyDescent="0.25">
      <c r="A6422" s="133" t="s">
        <v>8302</v>
      </c>
      <c r="B6422" s="134">
        <v>103876</v>
      </c>
      <c r="C6422" s="126" t="s">
        <v>2830</v>
      </c>
      <c r="D6422" s="134" t="s">
        <v>33</v>
      </c>
      <c r="E6422" s="135">
        <v>22.58</v>
      </c>
      <c r="F6422" s="136">
        <v>0.66779999999999995</v>
      </c>
      <c r="G6422" s="135">
        <v>26.65</v>
      </c>
      <c r="H6422" s="136">
        <v>0</v>
      </c>
    </row>
    <row r="6423" spans="1:8" x14ac:dyDescent="0.25">
      <c r="A6423" s="133" t="s">
        <v>8302</v>
      </c>
      <c r="B6423" s="134">
        <v>103807</v>
      </c>
      <c r="C6423" s="126" t="s">
        <v>6338</v>
      </c>
      <c r="D6423" s="134" t="s">
        <v>33</v>
      </c>
      <c r="E6423" s="135">
        <v>22.57</v>
      </c>
      <c r="F6423" s="136">
        <v>0.66810000000000003</v>
      </c>
      <c r="G6423" s="135">
        <v>26.59</v>
      </c>
      <c r="H6423" s="136">
        <v>0</v>
      </c>
    </row>
    <row r="6424" spans="1:8" x14ac:dyDescent="0.25">
      <c r="A6424" s="133" t="s">
        <v>8302</v>
      </c>
      <c r="B6424" s="134">
        <v>103840</v>
      </c>
      <c r="C6424" s="126" t="s">
        <v>6345</v>
      </c>
      <c r="D6424" s="134" t="s">
        <v>33</v>
      </c>
      <c r="E6424" s="135">
        <v>22.23</v>
      </c>
      <c r="F6424" s="136">
        <v>0.6784</v>
      </c>
      <c r="G6424" s="135">
        <v>26.08</v>
      </c>
      <c r="H6424" s="136">
        <v>0</v>
      </c>
    </row>
    <row r="6425" spans="1:8" x14ac:dyDescent="0.25">
      <c r="A6425" s="133" t="s">
        <v>8302</v>
      </c>
      <c r="B6425" s="134">
        <v>93098</v>
      </c>
      <c r="C6425" s="126" t="s">
        <v>2648</v>
      </c>
      <c r="D6425" s="134" t="s">
        <v>33</v>
      </c>
      <c r="E6425" s="135">
        <v>20.47</v>
      </c>
      <c r="F6425" s="136">
        <v>0.73670000000000002</v>
      </c>
      <c r="G6425" s="135">
        <v>23.38</v>
      </c>
      <c r="H6425" s="136">
        <v>0</v>
      </c>
    </row>
    <row r="6426" spans="1:8" x14ac:dyDescent="0.25">
      <c r="A6426" s="133" t="s">
        <v>8302</v>
      </c>
      <c r="B6426" s="134">
        <v>93120</v>
      </c>
      <c r="C6426" s="126" t="s">
        <v>2669</v>
      </c>
      <c r="D6426" s="134" t="s">
        <v>33</v>
      </c>
      <c r="E6426" s="135">
        <v>27.01</v>
      </c>
      <c r="F6426" s="136">
        <v>0.85750000000000004</v>
      </c>
      <c r="G6426" s="135">
        <v>29.06</v>
      </c>
      <c r="H6426" s="136">
        <v>0</v>
      </c>
    </row>
    <row r="6427" spans="1:8" x14ac:dyDescent="0.25">
      <c r="A6427" s="133" t="s">
        <v>8302</v>
      </c>
      <c r="B6427" s="134">
        <v>93077</v>
      </c>
      <c r="C6427" s="126" t="s">
        <v>2629</v>
      </c>
      <c r="D6427" s="134" t="s">
        <v>33</v>
      </c>
      <c r="E6427" s="135">
        <v>28.98</v>
      </c>
      <c r="F6427" s="136">
        <v>0.79920000000000002</v>
      </c>
      <c r="G6427" s="135">
        <v>32.1</v>
      </c>
      <c r="H6427" s="136">
        <v>0</v>
      </c>
    </row>
    <row r="6428" spans="1:8" x14ac:dyDescent="0.25">
      <c r="A6428" s="133" t="s">
        <v>8302</v>
      </c>
      <c r="B6428" s="134">
        <v>103879</v>
      </c>
      <c r="C6428" s="126" t="s">
        <v>2833</v>
      </c>
      <c r="D6428" s="134" t="s">
        <v>33</v>
      </c>
      <c r="E6428" s="135">
        <v>31.7</v>
      </c>
      <c r="F6428" s="136">
        <v>0.73060000000000003</v>
      </c>
      <c r="G6428" s="135">
        <v>36.35</v>
      </c>
      <c r="H6428" s="136">
        <v>0</v>
      </c>
    </row>
    <row r="6429" spans="1:8" x14ac:dyDescent="0.25">
      <c r="A6429" s="133" t="s">
        <v>8302</v>
      </c>
      <c r="B6429" s="134">
        <v>103810</v>
      </c>
      <c r="C6429" s="126" t="s">
        <v>6339</v>
      </c>
      <c r="D6429" s="134" t="s">
        <v>33</v>
      </c>
      <c r="E6429" s="135">
        <v>34.76</v>
      </c>
      <c r="F6429" s="136">
        <v>0.6663</v>
      </c>
      <c r="G6429" s="135">
        <v>41.03</v>
      </c>
      <c r="H6429" s="136">
        <v>0</v>
      </c>
    </row>
    <row r="6430" spans="1:8" x14ac:dyDescent="0.25">
      <c r="A6430" s="133" t="s">
        <v>8302</v>
      </c>
      <c r="B6430" s="134">
        <v>103843</v>
      </c>
      <c r="C6430" s="126" t="s">
        <v>6346</v>
      </c>
      <c r="D6430" s="134" t="s">
        <v>33</v>
      </c>
      <c r="E6430" s="135">
        <v>32.119999999999997</v>
      </c>
      <c r="F6430" s="136">
        <v>0.72099999999999997</v>
      </c>
      <c r="G6430" s="135">
        <v>36.94</v>
      </c>
      <c r="H6430" s="136">
        <v>0</v>
      </c>
    </row>
    <row r="6431" spans="1:8" x14ac:dyDescent="0.25">
      <c r="A6431" s="133" t="s">
        <v>8302</v>
      </c>
      <c r="B6431" s="134">
        <v>93100</v>
      </c>
      <c r="C6431" s="126" t="s">
        <v>2650</v>
      </c>
      <c r="D6431" s="134" t="s">
        <v>33</v>
      </c>
      <c r="E6431" s="135">
        <v>30.44</v>
      </c>
      <c r="F6431" s="136">
        <v>0.76080000000000003</v>
      </c>
      <c r="G6431" s="135">
        <v>34.35</v>
      </c>
      <c r="H6431" s="136">
        <v>0</v>
      </c>
    </row>
    <row r="6432" spans="1:8" x14ac:dyDescent="0.25">
      <c r="A6432" s="133" t="s">
        <v>8302</v>
      </c>
      <c r="B6432" s="134">
        <v>93121</v>
      </c>
      <c r="C6432" s="126" t="s">
        <v>2670</v>
      </c>
      <c r="D6432" s="134" t="s">
        <v>33</v>
      </c>
      <c r="E6432" s="135">
        <v>30.63</v>
      </c>
      <c r="F6432" s="136">
        <v>0.84430000000000005</v>
      </c>
      <c r="G6432" s="135">
        <v>33.15</v>
      </c>
      <c r="H6432" s="136">
        <v>0</v>
      </c>
    </row>
    <row r="6433" spans="1:8" x14ac:dyDescent="0.25">
      <c r="A6433" s="133" t="s">
        <v>8302</v>
      </c>
      <c r="B6433" s="134">
        <v>93078</v>
      </c>
      <c r="C6433" s="126" t="s">
        <v>2630</v>
      </c>
      <c r="D6433" s="134" t="s">
        <v>33</v>
      </c>
      <c r="E6433" s="135">
        <v>32.58</v>
      </c>
      <c r="F6433" s="136">
        <v>0.79369999999999996</v>
      </c>
      <c r="G6433" s="135">
        <v>36.19</v>
      </c>
      <c r="H6433" s="136">
        <v>0</v>
      </c>
    </row>
    <row r="6434" spans="1:8" x14ac:dyDescent="0.25">
      <c r="A6434" s="133" t="s">
        <v>8302</v>
      </c>
      <c r="B6434" s="134">
        <v>103880</v>
      </c>
      <c r="C6434" s="126" t="s">
        <v>2834</v>
      </c>
      <c r="D6434" s="134" t="s">
        <v>33</v>
      </c>
      <c r="E6434" s="135">
        <v>35.31</v>
      </c>
      <c r="F6434" s="136">
        <v>0.73240000000000005</v>
      </c>
      <c r="G6434" s="135">
        <v>40.450000000000003</v>
      </c>
      <c r="H6434" s="136">
        <v>0</v>
      </c>
    </row>
    <row r="6435" spans="1:8" x14ac:dyDescent="0.25">
      <c r="A6435" s="133" t="s">
        <v>8302</v>
      </c>
      <c r="B6435" s="134">
        <v>103811</v>
      </c>
      <c r="C6435" s="126" t="s">
        <v>6340</v>
      </c>
      <c r="D6435" s="134" t="s">
        <v>33</v>
      </c>
      <c r="E6435" s="135">
        <v>38.369999999999997</v>
      </c>
      <c r="F6435" s="136">
        <v>0.67400000000000004</v>
      </c>
      <c r="G6435" s="135">
        <v>45.12</v>
      </c>
      <c r="H6435" s="136">
        <v>0</v>
      </c>
    </row>
    <row r="6436" spans="1:8" x14ac:dyDescent="0.25">
      <c r="A6436" s="133" t="s">
        <v>8302</v>
      </c>
      <c r="B6436" s="134">
        <v>103844</v>
      </c>
      <c r="C6436" s="126" t="s">
        <v>6347</v>
      </c>
      <c r="D6436" s="134" t="s">
        <v>33</v>
      </c>
      <c r="E6436" s="135">
        <v>35.72</v>
      </c>
      <c r="F6436" s="136">
        <v>0.72399999999999998</v>
      </c>
      <c r="G6436" s="135">
        <v>41.03</v>
      </c>
      <c r="H6436" s="136">
        <v>0</v>
      </c>
    </row>
    <row r="6437" spans="1:8" x14ac:dyDescent="0.25">
      <c r="A6437" s="133" t="s">
        <v>8302</v>
      </c>
      <c r="B6437" s="134">
        <v>93101</v>
      </c>
      <c r="C6437" s="126" t="s">
        <v>2651</v>
      </c>
      <c r="D6437" s="134" t="s">
        <v>33</v>
      </c>
      <c r="E6437" s="135">
        <v>34.049999999999997</v>
      </c>
      <c r="F6437" s="136">
        <v>0.75949999999999995</v>
      </c>
      <c r="G6437" s="135">
        <v>38.450000000000003</v>
      </c>
      <c r="H6437" s="136">
        <v>0</v>
      </c>
    </row>
    <row r="6438" spans="1:8" x14ac:dyDescent="0.25">
      <c r="A6438" s="133" t="s">
        <v>8302</v>
      </c>
      <c r="B6438" s="134">
        <v>92311</v>
      </c>
      <c r="C6438" s="126" t="s">
        <v>14547</v>
      </c>
      <c r="D6438" s="134" t="s">
        <v>33</v>
      </c>
      <c r="E6438" s="135">
        <v>13.04</v>
      </c>
      <c r="F6438" s="136">
        <v>0.50229999999999997</v>
      </c>
      <c r="G6438" s="135">
        <v>16.559999999999999</v>
      </c>
      <c r="H6438" s="136">
        <v>0</v>
      </c>
    </row>
    <row r="6439" spans="1:8" x14ac:dyDescent="0.25">
      <c r="A6439" s="133" t="s">
        <v>8302</v>
      </c>
      <c r="B6439" s="134">
        <v>103874</v>
      </c>
      <c r="C6439" s="126" t="s">
        <v>2828</v>
      </c>
      <c r="D6439" s="134" t="s">
        <v>33</v>
      </c>
      <c r="E6439" s="135">
        <v>17.91</v>
      </c>
      <c r="F6439" s="136">
        <v>0.35570000000000002</v>
      </c>
      <c r="G6439" s="135">
        <v>24.23</v>
      </c>
      <c r="H6439" s="136">
        <v>0</v>
      </c>
    </row>
    <row r="6440" spans="1:8" x14ac:dyDescent="0.25">
      <c r="A6440" s="133" t="s">
        <v>8302</v>
      </c>
      <c r="B6440" s="134">
        <v>103805</v>
      </c>
      <c r="C6440" s="126" t="s">
        <v>2779</v>
      </c>
      <c r="D6440" s="134" t="s">
        <v>33</v>
      </c>
      <c r="E6440" s="135">
        <v>17.88</v>
      </c>
      <c r="F6440" s="136">
        <v>0.35630000000000001</v>
      </c>
      <c r="G6440" s="135">
        <v>24.13</v>
      </c>
      <c r="H6440" s="136">
        <v>0</v>
      </c>
    </row>
    <row r="6441" spans="1:8" x14ac:dyDescent="0.25">
      <c r="A6441" s="133" t="s">
        <v>8302</v>
      </c>
      <c r="B6441" s="134">
        <v>103838</v>
      </c>
      <c r="C6441" s="126" t="s">
        <v>2802</v>
      </c>
      <c r="D6441" s="134" t="s">
        <v>33</v>
      </c>
      <c r="E6441" s="135">
        <v>17.2</v>
      </c>
      <c r="F6441" s="136">
        <v>0.37030000000000002</v>
      </c>
      <c r="G6441" s="135">
        <v>23.09</v>
      </c>
      <c r="H6441" s="136">
        <v>0</v>
      </c>
    </row>
    <row r="6442" spans="1:8" x14ac:dyDescent="0.25">
      <c r="A6442" s="133" t="s">
        <v>8302</v>
      </c>
      <c r="B6442" s="134">
        <v>92326</v>
      </c>
      <c r="C6442" s="126" t="s">
        <v>2449</v>
      </c>
      <c r="D6442" s="134" t="s">
        <v>33</v>
      </c>
      <c r="E6442" s="135">
        <v>13.68</v>
      </c>
      <c r="F6442" s="136">
        <v>0.46350000000000002</v>
      </c>
      <c r="G6442" s="135">
        <v>17.670000000000002</v>
      </c>
      <c r="H6442" s="136">
        <v>0</v>
      </c>
    </row>
    <row r="6443" spans="1:8" x14ac:dyDescent="0.25">
      <c r="A6443" s="133" t="s">
        <v>8302</v>
      </c>
      <c r="B6443" s="134">
        <v>92287</v>
      </c>
      <c r="C6443" s="126" t="s">
        <v>2423</v>
      </c>
      <c r="D6443" s="134" t="s">
        <v>33</v>
      </c>
      <c r="E6443" s="135">
        <v>18.149999999999999</v>
      </c>
      <c r="F6443" s="136">
        <v>0.76639999999999997</v>
      </c>
      <c r="G6443" s="135">
        <v>20.43</v>
      </c>
      <c r="H6443" s="136">
        <v>0</v>
      </c>
    </row>
    <row r="6444" spans="1:8" x14ac:dyDescent="0.25">
      <c r="A6444" s="133" t="s">
        <v>8302</v>
      </c>
      <c r="B6444" s="134">
        <v>92312</v>
      </c>
      <c r="C6444" s="126" t="s">
        <v>2441</v>
      </c>
      <c r="D6444" s="134" t="s">
        <v>33</v>
      </c>
      <c r="E6444" s="135">
        <v>22.08</v>
      </c>
      <c r="F6444" s="136">
        <v>0.63</v>
      </c>
      <c r="G6444" s="135">
        <v>26.51</v>
      </c>
      <c r="H6444" s="136">
        <v>0</v>
      </c>
    </row>
    <row r="6445" spans="1:8" x14ac:dyDescent="0.25">
      <c r="A6445" s="133" t="s">
        <v>8302</v>
      </c>
      <c r="B6445" s="134">
        <v>103877</v>
      </c>
      <c r="C6445" s="126" t="s">
        <v>2831</v>
      </c>
      <c r="D6445" s="134" t="s">
        <v>33</v>
      </c>
      <c r="E6445" s="135">
        <v>27.54</v>
      </c>
      <c r="F6445" s="136">
        <v>0.50509999999999999</v>
      </c>
      <c r="G6445" s="135">
        <v>35.020000000000003</v>
      </c>
      <c r="H6445" s="136">
        <v>0</v>
      </c>
    </row>
    <row r="6446" spans="1:8" x14ac:dyDescent="0.25">
      <c r="A6446" s="133" t="s">
        <v>8302</v>
      </c>
      <c r="B6446" s="134">
        <v>103808</v>
      </c>
      <c r="C6446" s="126" t="s">
        <v>2781</v>
      </c>
      <c r="D6446" s="134" t="s">
        <v>33</v>
      </c>
      <c r="E6446" s="135">
        <v>33.65</v>
      </c>
      <c r="F6446" s="136">
        <v>0.41339999999999999</v>
      </c>
      <c r="G6446" s="135">
        <v>44.37</v>
      </c>
      <c r="H6446" s="136">
        <v>0</v>
      </c>
    </row>
    <row r="6447" spans="1:8" x14ac:dyDescent="0.25">
      <c r="A6447" s="133" t="s">
        <v>8302</v>
      </c>
      <c r="B6447" s="134">
        <v>103841</v>
      </c>
      <c r="C6447" s="126" t="s">
        <v>2804</v>
      </c>
      <c r="D6447" s="134" t="s">
        <v>33</v>
      </c>
      <c r="E6447" s="135">
        <v>28.36</v>
      </c>
      <c r="F6447" s="136">
        <v>0.49049999999999999</v>
      </c>
      <c r="G6447" s="135">
        <v>36.19</v>
      </c>
      <c r="H6447" s="136">
        <v>0</v>
      </c>
    </row>
    <row r="6448" spans="1:8" x14ac:dyDescent="0.25">
      <c r="A6448" s="133" t="s">
        <v>8302</v>
      </c>
      <c r="B6448" s="134">
        <v>92327</v>
      </c>
      <c r="C6448" s="126" t="s">
        <v>2450</v>
      </c>
      <c r="D6448" s="134" t="s">
        <v>33</v>
      </c>
      <c r="E6448" s="135">
        <v>25</v>
      </c>
      <c r="F6448" s="136">
        <v>0.55640000000000001</v>
      </c>
      <c r="G6448" s="135">
        <v>31.02</v>
      </c>
      <c r="H6448" s="136">
        <v>0</v>
      </c>
    </row>
    <row r="6449" spans="1:8" x14ac:dyDescent="0.25">
      <c r="A6449" s="133" t="s">
        <v>8302</v>
      </c>
      <c r="B6449" s="134">
        <v>92288</v>
      </c>
      <c r="C6449" s="126" t="s">
        <v>2424</v>
      </c>
      <c r="D6449" s="134" t="s">
        <v>33</v>
      </c>
      <c r="E6449" s="135">
        <v>28.78</v>
      </c>
      <c r="F6449" s="136">
        <v>0.80989999999999995</v>
      </c>
      <c r="G6449" s="135">
        <v>31.74</v>
      </c>
      <c r="H6449" s="136">
        <v>0</v>
      </c>
    </row>
    <row r="6450" spans="1:8" x14ac:dyDescent="0.25">
      <c r="A6450" s="133" t="s">
        <v>8302</v>
      </c>
      <c r="B6450" s="134">
        <v>92313</v>
      </c>
      <c r="C6450" s="126" t="s">
        <v>2442</v>
      </c>
      <c r="D6450" s="134" t="s">
        <v>33</v>
      </c>
      <c r="E6450" s="135">
        <v>32.409999999999997</v>
      </c>
      <c r="F6450" s="136">
        <v>0.71919999999999995</v>
      </c>
      <c r="G6450" s="135">
        <v>37.35</v>
      </c>
      <c r="H6450" s="136">
        <v>0</v>
      </c>
    </row>
    <row r="6451" spans="1:8" x14ac:dyDescent="0.25">
      <c r="A6451" s="133" t="s">
        <v>8302</v>
      </c>
      <c r="B6451" s="134">
        <v>103881</v>
      </c>
      <c r="C6451" s="126" t="s">
        <v>2835</v>
      </c>
      <c r="D6451" s="134" t="s">
        <v>33</v>
      </c>
      <c r="E6451" s="135">
        <v>38.729999999999997</v>
      </c>
      <c r="F6451" s="136">
        <v>0.60189999999999999</v>
      </c>
      <c r="G6451" s="135">
        <v>47.19</v>
      </c>
      <c r="H6451" s="136">
        <v>0</v>
      </c>
    </row>
    <row r="6452" spans="1:8" x14ac:dyDescent="0.25">
      <c r="A6452" s="133" t="s">
        <v>8302</v>
      </c>
      <c r="B6452" s="134">
        <v>103812</v>
      </c>
      <c r="C6452" s="126" t="s">
        <v>2783</v>
      </c>
      <c r="D6452" s="134" t="s">
        <v>33</v>
      </c>
      <c r="E6452" s="135">
        <v>50.1</v>
      </c>
      <c r="F6452" s="136">
        <v>0.46529999999999999</v>
      </c>
      <c r="G6452" s="135">
        <v>64.64</v>
      </c>
      <c r="H6452" s="136">
        <v>0</v>
      </c>
    </row>
    <row r="6453" spans="1:8" x14ac:dyDescent="0.25">
      <c r="A6453" s="133" t="s">
        <v>8302</v>
      </c>
      <c r="B6453" s="134">
        <v>103845</v>
      </c>
      <c r="C6453" s="126" t="s">
        <v>2806</v>
      </c>
      <c r="D6453" s="134" t="s">
        <v>33</v>
      </c>
      <c r="E6453" s="135">
        <v>40.840000000000003</v>
      </c>
      <c r="F6453" s="136">
        <v>0.57079999999999997</v>
      </c>
      <c r="G6453" s="135">
        <v>50.36</v>
      </c>
      <c r="H6453" s="136">
        <v>0</v>
      </c>
    </row>
    <row r="6454" spans="1:8" x14ac:dyDescent="0.25">
      <c r="A6454" s="133" t="s">
        <v>8302</v>
      </c>
      <c r="B6454" s="134">
        <v>92328</v>
      </c>
      <c r="C6454" s="126" t="s">
        <v>2451</v>
      </c>
      <c r="D6454" s="134" t="s">
        <v>33</v>
      </c>
      <c r="E6454" s="135">
        <v>37.61</v>
      </c>
      <c r="F6454" s="136">
        <v>0.61980000000000002</v>
      </c>
      <c r="G6454" s="135">
        <v>45.38</v>
      </c>
      <c r="H6454" s="136">
        <v>0</v>
      </c>
    </row>
    <row r="6455" spans="1:8" x14ac:dyDescent="0.25">
      <c r="A6455" s="133" t="s">
        <v>8302</v>
      </c>
      <c r="B6455" s="134">
        <v>92289</v>
      </c>
      <c r="C6455" s="126" t="s">
        <v>2425</v>
      </c>
      <c r="D6455" s="134" t="s">
        <v>33</v>
      </c>
      <c r="E6455" s="135">
        <v>51.39</v>
      </c>
      <c r="F6455" s="136">
        <v>0.86550000000000005</v>
      </c>
      <c r="G6455" s="135">
        <v>55.1</v>
      </c>
      <c r="H6455" s="136">
        <v>0</v>
      </c>
    </row>
    <row r="6456" spans="1:8" x14ac:dyDescent="0.25">
      <c r="A6456" s="133" t="s">
        <v>8302</v>
      </c>
      <c r="B6456" s="134">
        <v>92290</v>
      </c>
      <c r="C6456" s="126" t="s">
        <v>2426</v>
      </c>
      <c r="D6456" s="134" t="s">
        <v>33</v>
      </c>
      <c r="E6456" s="135">
        <v>78.13</v>
      </c>
      <c r="F6456" s="136">
        <v>0.89329999999999998</v>
      </c>
      <c r="G6456" s="135">
        <v>82.62</v>
      </c>
      <c r="H6456" s="136">
        <v>0</v>
      </c>
    </row>
    <row r="6457" spans="1:8" x14ac:dyDescent="0.25">
      <c r="A6457" s="133" t="s">
        <v>8302</v>
      </c>
      <c r="B6457" s="134">
        <v>92291</v>
      </c>
      <c r="C6457" s="126" t="s">
        <v>2427</v>
      </c>
      <c r="D6457" s="134" t="s">
        <v>33</v>
      </c>
      <c r="E6457" s="135">
        <v>121.34</v>
      </c>
      <c r="F6457" s="136">
        <v>0.91090000000000004</v>
      </c>
      <c r="G6457" s="135">
        <v>127.14</v>
      </c>
      <c r="H6457" s="136">
        <v>0</v>
      </c>
    </row>
    <row r="6458" spans="1:8" x14ac:dyDescent="0.25">
      <c r="A6458" s="133" t="s">
        <v>8302</v>
      </c>
      <c r="B6458" s="134">
        <v>92292</v>
      </c>
      <c r="C6458" s="126" t="s">
        <v>2428</v>
      </c>
      <c r="D6458" s="134" t="s">
        <v>33</v>
      </c>
      <c r="E6458" s="135">
        <v>378.63</v>
      </c>
      <c r="F6458" s="136">
        <v>0.96489999999999998</v>
      </c>
      <c r="G6458" s="135">
        <v>385.77</v>
      </c>
      <c r="H6458" s="136">
        <v>0</v>
      </c>
    </row>
    <row r="6459" spans="1:8" x14ac:dyDescent="0.25">
      <c r="A6459" s="133" t="s">
        <v>8302</v>
      </c>
      <c r="B6459" s="134">
        <v>93082</v>
      </c>
      <c r="C6459" s="126" t="s">
        <v>2634</v>
      </c>
      <c r="D6459" s="134" t="s">
        <v>33</v>
      </c>
      <c r="E6459" s="135">
        <v>25.05</v>
      </c>
      <c r="F6459" s="136">
        <v>0.80959999999999999</v>
      </c>
      <c r="G6459" s="135">
        <v>27.59</v>
      </c>
      <c r="H6459" s="136">
        <v>0</v>
      </c>
    </row>
    <row r="6460" spans="1:8" x14ac:dyDescent="0.25">
      <c r="A6460" s="133" t="s">
        <v>8302</v>
      </c>
      <c r="B6460" s="134">
        <v>103885</v>
      </c>
      <c r="C6460" s="126" t="s">
        <v>2839</v>
      </c>
      <c r="D6460" s="134" t="s">
        <v>33</v>
      </c>
      <c r="E6460" s="135">
        <v>28.02</v>
      </c>
      <c r="F6460" s="136">
        <v>0.7238</v>
      </c>
      <c r="G6460" s="135">
        <v>32.229999999999997</v>
      </c>
      <c r="H6460" s="136">
        <v>0</v>
      </c>
    </row>
    <row r="6461" spans="1:8" x14ac:dyDescent="0.25">
      <c r="A6461" s="133" t="s">
        <v>8302</v>
      </c>
      <c r="B6461" s="134">
        <v>103816</v>
      </c>
      <c r="C6461" s="126" t="s">
        <v>2787</v>
      </c>
      <c r="D6461" s="134" t="s">
        <v>33</v>
      </c>
      <c r="E6461" s="135">
        <v>28.03</v>
      </c>
      <c r="F6461" s="136">
        <v>0.72350000000000003</v>
      </c>
      <c r="G6461" s="135">
        <v>32.18</v>
      </c>
      <c r="H6461" s="136">
        <v>0</v>
      </c>
    </row>
    <row r="6462" spans="1:8" x14ac:dyDescent="0.25">
      <c r="A6462" s="133" t="s">
        <v>8302</v>
      </c>
      <c r="B6462" s="134">
        <v>103849</v>
      </c>
      <c r="C6462" s="126" t="s">
        <v>2810</v>
      </c>
      <c r="D6462" s="134" t="s">
        <v>33</v>
      </c>
      <c r="E6462" s="135">
        <v>27.57</v>
      </c>
      <c r="F6462" s="136">
        <v>0.73560000000000003</v>
      </c>
      <c r="G6462" s="135">
        <v>31.48</v>
      </c>
      <c r="H6462" s="136">
        <v>0</v>
      </c>
    </row>
    <row r="6463" spans="1:8" x14ac:dyDescent="0.25">
      <c r="A6463" s="133" t="s">
        <v>8302</v>
      </c>
      <c r="B6463" s="134">
        <v>93105</v>
      </c>
      <c r="C6463" s="126" t="s">
        <v>2655</v>
      </c>
      <c r="D6463" s="134" t="s">
        <v>33</v>
      </c>
      <c r="E6463" s="135">
        <v>25.21</v>
      </c>
      <c r="F6463" s="136">
        <v>0.8044</v>
      </c>
      <c r="G6463" s="135">
        <v>27.85</v>
      </c>
      <c r="H6463" s="136">
        <v>0</v>
      </c>
    </row>
    <row r="6464" spans="1:8" x14ac:dyDescent="0.25">
      <c r="A6464" s="133" t="s">
        <v>8302</v>
      </c>
      <c r="B6464" s="134">
        <v>93055</v>
      </c>
      <c r="C6464" s="126" t="s">
        <v>2608</v>
      </c>
      <c r="D6464" s="134" t="s">
        <v>33</v>
      </c>
      <c r="E6464" s="135">
        <v>47.5</v>
      </c>
      <c r="F6464" s="136">
        <v>0.93979999999999997</v>
      </c>
      <c r="G6464" s="135">
        <v>49.02</v>
      </c>
      <c r="H6464" s="136">
        <v>0</v>
      </c>
    </row>
    <row r="6465" spans="1:8" x14ac:dyDescent="0.25">
      <c r="A6465" s="133" t="s">
        <v>8302</v>
      </c>
      <c r="B6465" s="134">
        <v>93089</v>
      </c>
      <c r="C6465" s="126" t="s">
        <v>2641</v>
      </c>
      <c r="D6465" s="134" t="s">
        <v>33</v>
      </c>
      <c r="E6465" s="135">
        <v>50.14</v>
      </c>
      <c r="F6465" s="136">
        <v>0.89029999999999998</v>
      </c>
      <c r="G6465" s="135">
        <v>53.08</v>
      </c>
      <c r="H6465" s="136">
        <v>0</v>
      </c>
    </row>
    <row r="6466" spans="1:8" x14ac:dyDescent="0.25">
      <c r="A6466" s="133" t="s">
        <v>8302</v>
      </c>
      <c r="B6466" s="134">
        <v>103891</v>
      </c>
      <c r="C6466" s="126" t="s">
        <v>2845</v>
      </c>
      <c r="D6466" s="134" t="s">
        <v>33</v>
      </c>
      <c r="E6466" s="135">
        <v>53.79</v>
      </c>
      <c r="F6466" s="136">
        <v>0.82989999999999997</v>
      </c>
      <c r="G6466" s="135">
        <v>58.76</v>
      </c>
      <c r="H6466" s="136">
        <v>0</v>
      </c>
    </row>
    <row r="6467" spans="1:8" x14ac:dyDescent="0.25">
      <c r="A6467" s="133" t="s">
        <v>8302</v>
      </c>
      <c r="B6467" s="134">
        <v>103822</v>
      </c>
      <c r="C6467" s="126" t="s">
        <v>2792</v>
      </c>
      <c r="D6467" s="134" t="s">
        <v>33</v>
      </c>
      <c r="E6467" s="135">
        <v>57.93</v>
      </c>
      <c r="F6467" s="136">
        <v>0.77059999999999995</v>
      </c>
      <c r="G6467" s="135">
        <v>65.06</v>
      </c>
      <c r="H6467" s="136">
        <v>0</v>
      </c>
    </row>
    <row r="6468" spans="1:8" x14ac:dyDescent="0.25">
      <c r="A6468" s="133" t="s">
        <v>8302</v>
      </c>
      <c r="B6468" s="134">
        <v>103855</v>
      </c>
      <c r="C6468" s="126" t="s">
        <v>2815</v>
      </c>
      <c r="D6468" s="134" t="s">
        <v>33</v>
      </c>
      <c r="E6468" s="135">
        <v>54.37</v>
      </c>
      <c r="F6468" s="136">
        <v>0.82099999999999995</v>
      </c>
      <c r="G6468" s="135">
        <v>59.57</v>
      </c>
      <c r="H6468" s="136">
        <v>0</v>
      </c>
    </row>
    <row r="6469" spans="1:8" x14ac:dyDescent="0.25">
      <c r="A6469" s="133" t="s">
        <v>8302</v>
      </c>
      <c r="B6469" s="134">
        <v>93112</v>
      </c>
      <c r="C6469" s="126" t="s">
        <v>2662</v>
      </c>
      <c r="D6469" s="134" t="s">
        <v>33</v>
      </c>
      <c r="E6469" s="135">
        <v>52.11</v>
      </c>
      <c r="F6469" s="136">
        <v>0.85660000000000003</v>
      </c>
      <c r="G6469" s="135">
        <v>56.09</v>
      </c>
      <c r="H6469" s="136">
        <v>0</v>
      </c>
    </row>
    <row r="6470" spans="1:8" x14ac:dyDescent="0.25">
      <c r="A6470" s="133" t="s">
        <v>8302</v>
      </c>
      <c r="B6470" s="134">
        <v>93060</v>
      </c>
      <c r="C6470" s="126" t="s">
        <v>2613</v>
      </c>
      <c r="D6470" s="134" t="s">
        <v>33</v>
      </c>
      <c r="E6470" s="135">
        <v>83.39</v>
      </c>
      <c r="F6470" s="136">
        <v>0.95579999999999998</v>
      </c>
      <c r="G6470" s="135">
        <v>85.35</v>
      </c>
      <c r="H6470" s="136">
        <v>0</v>
      </c>
    </row>
    <row r="6471" spans="1:8" x14ac:dyDescent="0.25">
      <c r="A6471" s="133" t="s">
        <v>8302</v>
      </c>
      <c r="B6471" s="134">
        <v>93094</v>
      </c>
      <c r="C6471" s="126" t="s">
        <v>2646</v>
      </c>
      <c r="D6471" s="134" t="s">
        <v>33</v>
      </c>
      <c r="E6471" s="135">
        <v>85.83</v>
      </c>
      <c r="F6471" s="136">
        <v>0.92859999999999998</v>
      </c>
      <c r="G6471" s="135">
        <v>89.12</v>
      </c>
      <c r="H6471" s="136">
        <v>0</v>
      </c>
    </row>
    <row r="6472" spans="1:8" x14ac:dyDescent="0.25">
      <c r="A6472" s="133" t="s">
        <v>8302</v>
      </c>
      <c r="B6472" s="134">
        <v>103897</v>
      </c>
      <c r="C6472" s="126" t="s">
        <v>2851</v>
      </c>
      <c r="D6472" s="134" t="s">
        <v>33</v>
      </c>
      <c r="E6472" s="135">
        <v>90.05</v>
      </c>
      <c r="F6472" s="136">
        <v>0.8851</v>
      </c>
      <c r="G6472" s="135">
        <v>95.67</v>
      </c>
      <c r="H6472" s="136">
        <v>0</v>
      </c>
    </row>
    <row r="6473" spans="1:8" x14ac:dyDescent="0.25">
      <c r="A6473" s="133" t="s">
        <v>8302</v>
      </c>
      <c r="B6473" s="134">
        <v>103828</v>
      </c>
      <c r="C6473" s="126" t="s">
        <v>2796</v>
      </c>
      <c r="D6473" s="134" t="s">
        <v>33</v>
      </c>
      <c r="E6473" s="135">
        <v>97.23</v>
      </c>
      <c r="F6473" s="136">
        <v>0.81440000000000001</v>
      </c>
      <c r="G6473" s="135">
        <v>106.87</v>
      </c>
      <c r="H6473" s="136">
        <v>0</v>
      </c>
    </row>
    <row r="6474" spans="1:8" x14ac:dyDescent="0.25">
      <c r="A6474" s="133" t="s">
        <v>8302</v>
      </c>
      <c r="B6474" s="134">
        <v>103861</v>
      </c>
      <c r="C6474" s="126" t="s">
        <v>2821</v>
      </c>
      <c r="D6474" s="134" t="s">
        <v>33</v>
      </c>
      <c r="E6474" s="135">
        <v>91.5</v>
      </c>
      <c r="F6474" s="136">
        <v>0.871</v>
      </c>
      <c r="G6474" s="135">
        <v>97.83</v>
      </c>
      <c r="H6474" s="136">
        <v>0</v>
      </c>
    </row>
    <row r="6475" spans="1:8" x14ac:dyDescent="0.25">
      <c r="A6475" s="133" t="s">
        <v>8302</v>
      </c>
      <c r="B6475" s="134">
        <v>93115</v>
      </c>
      <c r="C6475" s="126" t="s">
        <v>2664</v>
      </c>
      <c r="D6475" s="134" t="s">
        <v>33</v>
      </c>
      <c r="E6475" s="135">
        <v>89.33</v>
      </c>
      <c r="F6475" s="136">
        <v>0.89219999999999999</v>
      </c>
      <c r="G6475" s="135">
        <v>94.49</v>
      </c>
      <c r="H6475" s="136">
        <v>0</v>
      </c>
    </row>
    <row r="6476" spans="1:8" x14ac:dyDescent="0.25">
      <c r="A6476" s="133" t="s">
        <v>8302</v>
      </c>
      <c r="B6476" s="134">
        <v>93074</v>
      </c>
      <c r="C6476" s="126" t="s">
        <v>2626</v>
      </c>
      <c r="D6476" s="134" t="s">
        <v>33</v>
      </c>
      <c r="E6476" s="135">
        <v>13.42</v>
      </c>
      <c r="F6476" s="136">
        <v>0.47239999999999999</v>
      </c>
      <c r="G6476" s="135">
        <v>17.27</v>
      </c>
      <c r="H6476" s="136">
        <v>0</v>
      </c>
    </row>
    <row r="6477" spans="1:8" x14ac:dyDescent="0.25">
      <c r="A6477" s="133" t="s">
        <v>8302</v>
      </c>
      <c r="B6477" s="134">
        <v>103875</v>
      </c>
      <c r="C6477" s="126" t="s">
        <v>2829</v>
      </c>
      <c r="D6477" s="134" t="s">
        <v>33</v>
      </c>
      <c r="E6477" s="135">
        <v>17.88</v>
      </c>
      <c r="F6477" s="136">
        <v>0.35460000000000003</v>
      </c>
      <c r="G6477" s="135">
        <v>24.2</v>
      </c>
      <c r="H6477" s="136">
        <v>0</v>
      </c>
    </row>
    <row r="6478" spans="1:8" x14ac:dyDescent="0.25">
      <c r="A6478" s="133" t="s">
        <v>8302</v>
      </c>
      <c r="B6478" s="134">
        <v>103806</v>
      </c>
      <c r="C6478" s="126" t="s">
        <v>2780</v>
      </c>
      <c r="D6478" s="134" t="s">
        <v>33</v>
      </c>
      <c r="E6478" s="135">
        <v>17.850000000000001</v>
      </c>
      <c r="F6478" s="136">
        <v>0.35520000000000002</v>
      </c>
      <c r="G6478" s="135">
        <v>24.1</v>
      </c>
      <c r="H6478" s="136">
        <v>0</v>
      </c>
    </row>
    <row r="6479" spans="1:8" x14ac:dyDescent="0.25">
      <c r="A6479" s="133" t="s">
        <v>8302</v>
      </c>
      <c r="B6479" s="134">
        <v>103839</v>
      </c>
      <c r="C6479" s="126" t="s">
        <v>2803</v>
      </c>
      <c r="D6479" s="134" t="s">
        <v>33</v>
      </c>
      <c r="E6479" s="135">
        <v>17.170000000000002</v>
      </c>
      <c r="F6479" s="136">
        <v>0.36919999999999997</v>
      </c>
      <c r="G6479" s="135">
        <v>23.06</v>
      </c>
      <c r="H6479" s="136">
        <v>0</v>
      </c>
    </row>
    <row r="6480" spans="1:8" x14ac:dyDescent="0.25">
      <c r="A6480" s="133" t="s">
        <v>8302</v>
      </c>
      <c r="B6480" s="134">
        <v>93097</v>
      </c>
      <c r="C6480" s="126" t="s">
        <v>2647</v>
      </c>
      <c r="D6480" s="134" t="s">
        <v>33</v>
      </c>
      <c r="E6480" s="135">
        <v>13.66</v>
      </c>
      <c r="F6480" s="136">
        <v>0.46410000000000001</v>
      </c>
      <c r="G6480" s="135">
        <v>17.66</v>
      </c>
      <c r="H6480" s="136">
        <v>0</v>
      </c>
    </row>
    <row r="6481" spans="1:8" x14ac:dyDescent="0.25">
      <c r="A6481" s="133" t="s">
        <v>8302</v>
      </c>
      <c r="B6481" s="134">
        <v>93119</v>
      </c>
      <c r="C6481" s="126" t="s">
        <v>2668</v>
      </c>
      <c r="D6481" s="134" t="s">
        <v>33</v>
      </c>
      <c r="E6481" s="135">
        <v>17.84</v>
      </c>
      <c r="F6481" s="136">
        <v>0.76229999999999998</v>
      </c>
      <c r="G6481" s="135">
        <v>20.12</v>
      </c>
      <c r="H6481" s="136">
        <v>0</v>
      </c>
    </row>
    <row r="6482" spans="1:8" x14ac:dyDescent="0.25">
      <c r="A6482" s="133" t="s">
        <v>8302</v>
      </c>
      <c r="B6482" s="134">
        <v>93076</v>
      </c>
      <c r="C6482" s="126" t="s">
        <v>2628</v>
      </c>
      <c r="D6482" s="134" t="s">
        <v>33</v>
      </c>
      <c r="E6482" s="135">
        <v>21.77</v>
      </c>
      <c r="F6482" s="136">
        <v>0.62470000000000003</v>
      </c>
      <c r="G6482" s="135">
        <v>26.2</v>
      </c>
      <c r="H6482" s="136">
        <v>0</v>
      </c>
    </row>
    <row r="6483" spans="1:8" x14ac:dyDescent="0.25">
      <c r="A6483" s="133" t="s">
        <v>8302</v>
      </c>
      <c r="B6483" s="134">
        <v>103878</v>
      </c>
      <c r="C6483" s="126" t="s">
        <v>2832</v>
      </c>
      <c r="D6483" s="134" t="s">
        <v>33</v>
      </c>
      <c r="E6483" s="135">
        <v>27.23</v>
      </c>
      <c r="F6483" s="136">
        <v>0.49940000000000001</v>
      </c>
      <c r="G6483" s="135">
        <v>34.71</v>
      </c>
      <c r="H6483" s="136">
        <v>0</v>
      </c>
    </row>
    <row r="6484" spans="1:8" x14ac:dyDescent="0.25">
      <c r="A6484" s="133" t="s">
        <v>8302</v>
      </c>
      <c r="B6484" s="134">
        <v>103809</v>
      </c>
      <c r="C6484" s="126" t="s">
        <v>2782</v>
      </c>
      <c r="D6484" s="134" t="s">
        <v>33</v>
      </c>
      <c r="E6484" s="135">
        <v>33.340000000000003</v>
      </c>
      <c r="F6484" s="136">
        <v>0.40789999999999998</v>
      </c>
      <c r="G6484" s="135">
        <v>44.06</v>
      </c>
      <c r="H6484" s="136">
        <v>0</v>
      </c>
    </row>
    <row r="6485" spans="1:8" x14ac:dyDescent="0.25">
      <c r="A6485" s="133" t="s">
        <v>8302</v>
      </c>
      <c r="B6485" s="134">
        <v>103842</v>
      </c>
      <c r="C6485" s="126" t="s">
        <v>2805</v>
      </c>
      <c r="D6485" s="134" t="s">
        <v>33</v>
      </c>
      <c r="E6485" s="135">
        <v>28.05</v>
      </c>
      <c r="F6485" s="136">
        <v>0.48480000000000001</v>
      </c>
      <c r="G6485" s="135">
        <v>35.880000000000003</v>
      </c>
      <c r="H6485" s="136">
        <v>0</v>
      </c>
    </row>
    <row r="6486" spans="1:8" x14ac:dyDescent="0.25">
      <c r="A6486" s="133" t="s">
        <v>8302</v>
      </c>
      <c r="B6486" s="134">
        <v>93099</v>
      </c>
      <c r="C6486" s="126" t="s">
        <v>2649</v>
      </c>
      <c r="D6486" s="134" t="s">
        <v>33</v>
      </c>
      <c r="E6486" s="135">
        <v>24.69</v>
      </c>
      <c r="F6486" s="136">
        <v>0.55079999999999996</v>
      </c>
      <c r="G6486" s="135">
        <v>30.71</v>
      </c>
      <c r="H6486" s="136">
        <v>0</v>
      </c>
    </row>
    <row r="6487" spans="1:8" x14ac:dyDescent="0.25">
      <c r="A6487" s="133" t="s">
        <v>8302</v>
      </c>
      <c r="B6487" s="134">
        <v>93122</v>
      </c>
      <c r="C6487" s="126" t="s">
        <v>2671</v>
      </c>
      <c r="D6487" s="134" t="s">
        <v>33</v>
      </c>
      <c r="E6487" s="135">
        <v>26.9</v>
      </c>
      <c r="F6487" s="136">
        <v>0.79669999999999996</v>
      </c>
      <c r="G6487" s="135">
        <v>29.86</v>
      </c>
      <c r="H6487" s="136">
        <v>0</v>
      </c>
    </row>
    <row r="6488" spans="1:8" x14ac:dyDescent="0.25">
      <c r="A6488" s="133" t="s">
        <v>8302</v>
      </c>
      <c r="B6488" s="134">
        <v>93079</v>
      </c>
      <c r="C6488" s="126" t="s">
        <v>2631</v>
      </c>
      <c r="D6488" s="134" t="s">
        <v>33</v>
      </c>
      <c r="E6488" s="135">
        <v>30.53</v>
      </c>
      <c r="F6488" s="136">
        <v>0.70189999999999997</v>
      </c>
      <c r="G6488" s="135">
        <v>35.47</v>
      </c>
      <c r="H6488" s="136">
        <v>0</v>
      </c>
    </row>
    <row r="6489" spans="1:8" x14ac:dyDescent="0.25">
      <c r="A6489" s="133" t="s">
        <v>8302</v>
      </c>
      <c r="B6489" s="134">
        <v>103882</v>
      </c>
      <c r="C6489" s="126" t="s">
        <v>2836</v>
      </c>
      <c r="D6489" s="134" t="s">
        <v>33</v>
      </c>
      <c r="E6489" s="135">
        <v>36.85</v>
      </c>
      <c r="F6489" s="136">
        <v>0.58150000000000002</v>
      </c>
      <c r="G6489" s="135">
        <v>45.31</v>
      </c>
      <c r="H6489" s="136">
        <v>0</v>
      </c>
    </row>
    <row r="6490" spans="1:8" x14ac:dyDescent="0.25">
      <c r="A6490" s="133" t="s">
        <v>8302</v>
      </c>
      <c r="B6490" s="134">
        <v>103813</v>
      </c>
      <c r="C6490" s="126" t="s">
        <v>2784</v>
      </c>
      <c r="D6490" s="134" t="s">
        <v>33</v>
      </c>
      <c r="E6490" s="135">
        <v>48.22</v>
      </c>
      <c r="F6490" s="136">
        <v>0.44440000000000002</v>
      </c>
      <c r="G6490" s="135">
        <v>62.76</v>
      </c>
      <c r="H6490" s="136">
        <v>0</v>
      </c>
    </row>
    <row r="6491" spans="1:8" x14ac:dyDescent="0.25">
      <c r="A6491" s="133" t="s">
        <v>8302</v>
      </c>
      <c r="B6491" s="134">
        <v>103846</v>
      </c>
      <c r="C6491" s="126" t="s">
        <v>2807</v>
      </c>
      <c r="D6491" s="134" t="s">
        <v>33</v>
      </c>
      <c r="E6491" s="135">
        <v>38.96</v>
      </c>
      <c r="F6491" s="136">
        <v>0.55010000000000003</v>
      </c>
      <c r="G6491" s="135">
        <v>48.48</v>
      </c>
      <c r="H6491" s="136">
        <v>0</v>
      </c>
    </row>
    <row r="6492" spans="1:8" x14ac:dyDescent="0.25">
      <c r="A6492" s="133" t="s">
        <v>8302</v>
      </c>
      <c r="B6492" s="134">
        <v>93102</v>
      </c>
      <c r="C6492" s="126" t="s">
        <v>2652</v>
      </c>
      <c r="D6492" s="134" t="s">
        <v>33</v>
      </c>
      <c r="E6492" s="135">
        <v>35.729999999999997</v>
      </c>
      <c r="F6492" s="136">
        <v>0.5998</v>
      </c>
      <c r="G6492" s="135">
        <v>43.5</v>
      </c>
      <c r="H6492" s="136">
        <v>0</v>
      </c>
    </row>
    <row r="6493" spans="1:8" x14ac:dyDescent="0.25">
      <c r="A6493" s="133" t="s">
        <v>8302</v>
      </c>
      <c r="B6493" s="134">
        <v>93123</v>
      </c>
      <c r="C6493" s="126" t="s">
        <v>14548</v>
      </c>
      <c r="D6493" s="134" t="s">
        <v>33</v>
      </c>
      <c r="E6493" s="135">
        <v>60.63</v>
      </c>
      <c r="F6493" s="136">
        <v>0.88600000000000001</v>
      </c>
      <c r="G6493" s="135">
        <v>64.34</v>
      </c>
      <c r="H6493" s="136">
        <v>0</v>
      </c>
    </row>
    <row r="6494" spans="1:8" x14ac:dyDescent="0.25">
      <c r="A6494" s="133" t="s">
        <v>8302</v>
      </c>
      <c r="B6494" s="134">
        <v>93124</v>
      </c>
      <c r="C6494" s="126" t="s">
        <v>2672</v>
      </c>
      <c r="D6494" s="134" t="s">
        <v>33</v>
      </c>
      <c r="E6494" s="135">
        <v>95.48</v>
      </c>
      <c r="F6494" s="136">
        <v>0.91269999999999996</v>
      </c>
      <c r="G6494" s="135">
        <v>99.97</v>
      </c>
      <c r="H6494" s="136">
        <v>0</v>
      </c>
    </row>
    <row r="6495" spans="1:8" x14ac:dyDescent="0.25">
      <c r="A6495" s="133" t="s">
        <v>8302</v>
      </c>
      <c r="B6495" s="134">
        <v>93125</v>
      </c>
      <c r="C6495" s="126" t="s">
        <v>2673</v>
      </c>
      <c r="D6495" s="134" t="s">
        <v>33</v>
      </c>
      <c r="E6495" s="135">
        <v>140.56</v>
      </c>
      <c r="F6495" s="136">
        <v>0.92310000000000003</v>
      </c>
      <c r="G6495" s="135">
        <v>146.36000000000001</v>
      </c>
      <c r="H6495" s="136">
        <v>0</v>
      </c>
    </row>
    <row r="6496" spans="1:8" x14ac:dyDescent="0.25">
      <c r="A6496" s="133" t="s">
        <v>8302</v>
      </c>
      <c r="B6496" s="134">
        <v>93126</v>
      </c>
      <c r="C6496" s="126" t="s">
        <v>2674</v>
      </c>
      <c r="D6496" s="134" t="s">
        <v>33</v>
      </c>
      <c r="E6496" s="135">
        <v>311.8</v>
      </c>
      <c r="F6496" s="136">
        <v>0.95740000000000003</v>
      </c>
      <c r="G6496" s="135">
        <v>318.94</v>
      </c>
      <c r="H6496" s="136">
        <v>0</v>
      </c>
    </row>
    <row r="6497" spans="1:8" x14ac:dyDescent="0.25">
      <c r="A6497" s="133" t="s">
        <v>8302</v>
      </c>
      <c r="B6497" s="134">
        <v>93063</v>
      </c>
      <c r="C6497" s="126" t="s">
        <v>2616</v>
      </c>
      <c r="D6497" s="134" t="s">
        <v>33</v>
      </c>
      <c r="E6497" s="135">
        <v>696.7</v>
      </c>
      <c r="F6497" s="136">
        <v>0.99329999999999996</v>
      </c>
      <c r="G6497" s="135">
        <v>699.16</v>
      </c>
      <c r="H6497" s="136">
        <v>0</v>
      </c>
    </row>
    <row r="6498" spans="1:8" x14ac:dyDescent="0.25">
      <c r="A6498" s="133" t="s">
        <v>8302</v>
      </c>
      <c r="B6498" s="134">
        <v>93066</v>
      </c>
      <c r="C6498" s="126" t="s">
        <v>2619</v>
      </c>
      <c r="D6498" s="134" t="s">
        <v>33</v>
      </c>
      <c r="E6498" s="135">
        <v>874.34</v>
      </c>
      <c r="F6498" s="136">
        <v>0.99360000000000004</v>
      </c>
      <c r="G6498" s="135">
        <v>877.32</v>
      </c>
      <c r="H6498" s="136">
        <v>0</v>
      </c>
    </row>
    <row r="6499" spans="1:8" x14ac:dyDescent="0.25">
      <c r="A6499" s="133" t="s">
        <v>8302</v>
      </c>
      <c r="B6499" s="134">
        <v>93069</v>
      </c>
      <c r="C6499" s="126" t="s">
        <v>2622</v>
      </c>
      <c r="D6499" s="134" t="s">
        <v>33</v>
      </c>
      <c r="E6499" s="135">
        <v>1212.03</v>
      </c>
      <c r="F6499" s="136">
        <v>0.99399999999999999</v>
      </c>
      <c r="G6499" s="135">
        <v>1215.8800000000001</v>
      </c>
      <c r="H6499" s="136">
        <v>0</v>
      </c>
    </row>
    <row r="6500" spans="1:8" x14ac:dyDescent="0.25">
      <c r="A6500" s="133" t="s">
        <v>8302</v>
      </c>
      <c r="B6500" s="134">
        <v>93072</v>
      </c>
      <c r="C6500" s="126" t="s">
        <v>2625</v>
      </c>
      <c r="D6500" s="134" t="s">
        <v>33</v>
      </c>
      <c r="E6500" s="135">
        <v>1599.65</v>
      </c>
      <c r="F6500" s="136">
        <v>0.99439999999999995</v>
      </c>
      <c r="G6500" s="135">
        <v>1604.38</v>
      </c>
      <c r="H6500" s="136">
        <v>0</v>
      </c>
    </row>
    <row r="6501" spans="1:8" x14ac:dyDescent="0.25">
      <c r="A6501" s="133" t="s">
        <v>8302</v>
      </c>
      <c r="B6501" s="134">
        <v>93083</v>
      </c>
      <c r="C6501" s="126" t="s">
        <v>2635</v>
      </c>
      <c r="D6501" s="134" t="s">
        <v>33</v>
      </c>
      <c r="E6501" s="135">
        <v>478.38</v>
      </c>
      <c r="F6501" s="136">
        <v>0.99</v>
      </c>
      <c r="G6501" s="135">
        <v>480.92</v>
      </c>
      <c r="H6501" s="136">
        <v>0</v>
      </c>
    </row>
    <row r="6502" spans="1:8" x14ac:dyDescent="0.25">
      <c r="A6502" s="133" t="s">
        <v>8302</v>
      </c>
      <c r="B6502" s="134">
        <v>103886</v>
      </c>
      <c r="C6502" s="126" t="s">
        <v>2840</v>
      </c>
      <c r="D6502" s="134" t="s">
        <v>33</v>
      </c>
      <c r="E6502" s="135">
        <v>481.35</v>
      </c>
      <c r="F6502" s="136">
        <v>0.9839</v>
      </c>
      <c r="G6502" s="135">
        <v>485.56</v>
      </c>
      <c r="H6502" s="136">
        <v>0</v>
      </c>
    </row>
    <row r="6503" spans="1:8" x14ac:dyDescent="0.25">
      <c r="A6503" s="133" t="s">
        <v>8302</v>
      </c>
      <c r="B6503" s="134">
        <v>103817</v>
      </c>
      <c r="C6503" s="126" t="s">
        <v>2788</v>
      </c>
      <c r="D6503" s="134" t="s">
        <v>33</v>
      </c>
      <c r="E6503" s="135">
        <v>481.36</v>
      </c>
      <c r="F6503" s="136">
        <v>0.9839</v>
      </c>
      <c r="G6503" s="135">
        <v>485.51</v>
      </c>
      <c r="H6503" s="136">
        <v>0</v>
      </c>
    </row>
    <row r="6504" spans="1:8" x14ac:dyDescent="0.25">
      <c r="A6504" s="133" t="s">
        <v>8302</v>
      </c>
      <c r="B6504" s="134">
        <v>103850</v>
      </c>
      <c r="C6504" s="126" t="s">
        <v>2811</v>
      </c>
      <c r="D6504" s="134" t="s">
        <v>33</v>
      </c>
      <c r="E6504" s="135">
        <v>480.9</v>
      </c>
      <c r="F6504" s="136">
        <v>0.98480000000000001</v>
      </c>
      <c r="G6504" s="135">
        <v>484.81</v>
      </c>
      <c r="H6504" s="136">
        <v>0</v>
      </c>
    </row>
    <row r="6505" spans="1:8" x14ac:dyDescent="0.25">
      <c r="A6505" s="133" t="s">
        <v>8302</v>
      </c>
      <c r="B6505" s="134">
        <v>93106</v>
      </c>
      <c r="C6505" s="126" t="s">
        <v>2656</v>
      </c>
      <c r="D6505" s="134" t="s">
        <v>33</v>
      </c>
      <c r="E6505" s="135">
        <v>478.54</v>
      </c>
      <c r="F6505" s="136">
        <v>0.98970000000000002</v>
      </c>
      <c r="G6505" s="135">
        <v>481.18</v>
      </c>
      <c r="H6505" s="136">
        <v>0</v>
      </c>
    </row>
    <row r="6506" spans="1:8" x14ac:dyDescent="0.25">
      <c r="A6506" s="133" t="s">
        <v>8302</v>
      </c>
      <c r="B6506" s="134">
        <v>93052</v>
      </c>
      <c r="C6506" s="126" t="s">
        <v>2606</v>
      </c>
      <c r="D6506" s="134" t="s">
        <v>33</v>
      </c>
      <c r="E6506" s="135">
        <v>552.73</v>
      </c>
      <c r="F6506" s="136">
        <v>0.99480000000000002</v>
      </c>
      <c r="G6506" s="135">
        <v>554.25</v>
      </c>
      <c r="H6506" s="136">
        <v>0</v>
      </c>
    </row>
    <row r="6507" spans="1:8" x14ac:dyDescent="0.25">
      <c r="A6507" s="133" t="s">
        <v>8302</v>
      </c>
      <c r="B6507" s="134">
        <v>93086</v>
      </c>
      <c r="C6507" s="126" t="s">
        <v>2638</v>
      </c>
      <c r="D6507" s="134" t="s">
        <v>33</v>
      </c>
      <c r="E6507" s="135">
        <v>555.37</v>
      </c>
      <c r="F6507" s="136">
        <v>0.99009999999999998</v>
      </c>
      <c r="G6507" s="135">
        <v>558.30999999999995</v>
      </c>
      <c r="H6507" s="136">
        <v>0</v>
      </c>
    </row>
    <row r="6508" spans="1:8" x14ac:dyDescent="0.25">
      <c r="A6508" s="133" t="s">
        <v>8302</v>
      </c>
      <c r="B6508" s="134">
        <v>103890</v>
      </c>
      <c r="C6508" s="126" t="s">
        <v>2844</v>
      </c>
      <c r="D6508" s="134" t="s">
        <v>33</v>
      </c>
      <c r="E6508" s="135">
        <v>559.02</v>
      </c>
      <c r="F6508" s="136">
        <v>0.98360000000000003</v>
      </c>
      <c r="G6508" s="135">
        <v>563.99</v>
      </c>
      <c r="H6508" s="136">
        <v>0</v>
      </c>
    </row>
    <row r="6509" spans="1:8" x14ac:dyDescent="0.25">
      <c r="A6509" s="133" t="s">
        <v>8302</v>
      </c>
      <c r="B6509" s="134">
        <v>103821</v>
      </c>
      <c r="C6509" s="126" t="s">
        <v>2791</v>
      </c>
      <c r="D6509" s="134" t="s">
        <v>33</v>
      </c>
      <c r="E6509" s="135">
        <v>563.16</v>
      </c>
      <c r="F6509" s="136">
        <v>0.97640000000000005</v>
      </c>
      <c r="G6509" s="135">
        <v>570.29</v>
      </c>
      <c r="H6509" s="136">
        <v>0</v>
      </c>
    </row>
    <row r="6510" spans="1:8" x14ac:dyDescent="0.25">
      <c r="A6510" s="133" t="s">
        <v>8302</v>
      </c>
      <c r="B6510" s="134">
        <v>103854</v>
      </c>
      <c r="C6510" s="126" t="s">
        <v>2814</v>
      </c>
      <c r="D6510" s="134" t="s">
        <v>33</v>
      </c>
      <c r="E6510" s="135">
        <v>559.6</v>
      </c>
      <c r="F6510" s="136">
        <v>0.98260000000000003</v>
      </c>
      <c r="G6510" s="135">
        <v>564.79999999999995</v>
      </c>
      <c r="H6510" s="136">
        <v>0</v>
      </c>
    </row>
    <row r="6511" spans="1:8" x14ac:dyDescent="0.25">
      <c r="A6511" s="133" t="s">
        <v>8302</v>
      </c>
      <c r="B6511" s="134">
        <v>93109</v>
      </c>
      <c r="C6511" s="126" t="s">
        <v>2659</v>
      </c>
      <c r="D6511" s="134" t="s">
        <v>33</v>
      </c>
      <c r="E6511" s="135">
        <v>557.34</v>
      </c>
      <c r="F6511" s="136">
        <v>0.98660000000000003</v>
      </c>
      <c r="G6511" s="135">
        <v>561.32000000000005</v>
      </c>
      <c r="H6511" s="136">
        <v>0</v>
      </c>
    </row>
    <row r="6512" spans="1:8" x14ac:dyDescent="0.25">
      <c r="A6512" s="133" t="s">
        <v>8302</v>
      </c>
      <c r="B6512" s="134">
        <v>93058</v>
      </c>
      <c r="C6512" s="126" t="s">
        <v>2611</v>
      </c>
      <c r="D6512" s="134" t="s">
        <v>33</v>
      </c>
      <c r="E6512" s="135">
        <v>608.02</v>
      </c>
      <c r="F6512" s="136">
        <v>0.99390000000000001</v>
      </c>
      <c r="G6512" s="135">
        <v>609.98</v>
      </c>
      <c r="H6512" s="136">
        <v>0</v>
      </c>
    </row>
    <row r="6513" spans="1:8" x14ac:dyDescent="0.25">
      <c r="A6513" s="133" t="s">
        <v>8302</v>
      </c>
      <c r="B6513" s="134">
        <v>93092</v>
      </c>
      <c r="C6513" s="126" t="s">
        <v>2644</v>
      </c>
      <c r="D6513" s="134" t="s">
        <v>33</v>
      </c>
      <c r="E6513" s="135">
        <v>610.46</v>
      </c>
      <c r="F6513" s="136">
        <v>0.99</v>
      </c>
      <c r="G6513" s="135">
        <v>613.75</v>
      </c>
      <c r="H6513" s="136">
        <v>0</v>
      </c>
    </row>
    <row r="6514" spans="1:8" x14ac:dyDescent="0.25">
      <c r="A6514" s="133" t="s">
        <v>8302</v>
      </c>
      <c r="B6514" s="134">
        <v>103898</v>
      </c>
      <c r="C6514" s="126" t="s">
        <v>2852</v>
      </c>
      <c r="D6514" s="134" t="s">
        <v>33</v>
      </c>
      <c r="E6514" s="135">
        <v>614.67999999999995</v>
      </c>
      <c r="F6514" s="136">
        <v>0.98319999999999996</v>
      </c>
      <c r="G6514" s="135">
        <v>620.29999999999995</v>
      </c>
      <c r="H6514" s="136">
        <v>0</v>
      </c>
    </row>
    <row r="6515" spans="1:8" x14ac:dyDescent="0.25">
      <c r="A6515" s="133" t="s">
        <v>8302</v>
      </c>
      <c r="B6515" s="134">
        <v>103829</v>
      </c>
      <c r="C6515" s="126" t="s">
        <v>2797</v>
      </c>
      <c r="D6515" s="134" t="s">
        <v>33</v>
      </c>
      <c r="E6515" s="135">
        <v>621.86</v>
      </c>
      <c r="F6515" s="136">
        <v>0.97099999999999997</v>
      </c>
      <c r="G6515" s="135">
        <v>631.5</v>
      </c>
      <c r="H6515" s="136">
        <v>0</v>
      </c>
    </row>
    <row r="6516" spans="1:8" x14ac:dyDescent="0.25">
      <c r="A6516" s="133" t="s">
        <v>8302</v>
      </c>
      <c r="B6516" s="134">
        <v>103862</v>
      </c>
      <c r="C6516" s="126" t="s">
        <v>2822</v>
      </c>
      <c r="D6516" s="134" t="s">
        <v>33</v>
      </c>
      <c r="E6516" s="135">
        <v>616.13</v>
      </c>
      <c r="F6516" s="136">
        <v>0.98080000000000001</v>
      </c>
      <c r="G6516" s="135">
        <v>622.46</v>
      </c>
      <c r="H6516" s="136">
        <v>0</v>
      </c>
    </row>
    <row r="6517" spans="1:8" x14ac:dyDescent="0.25">
      <c r="A6517" s="133" t="s">
        <v>8302</v>
      </c>
      <c r="B6517" s="134">
        <v>93116</v>
      </c>
      <c r="C6517" s="126" t="s">
        <v>2665</v>
      </c>
      <c r="D6517" s="134" t="s">
        <v>33</v>
      </c>
      <c r="E6517" s="135">
        <v>613.96</v>
      </c>
      <c r="F6517" s="136">
        <v>0.98429999999999995</v>
      </c>
      <c r="G6517" s="135">
        <v>619.12</v>
      </c>
      <c r="H6517" s="136">
        <v>0</v>
      </c>
    </row>
    <row r="6518" spans="1:8" x14ac:dyDescent="0.25">
      <c r="A6518" s="133" t="s">
        <v>8302</v>
      </c>
      <c r="B6518" s="134">
        <v>92314</v>
      </c>
      <c r="C6518" s="126" t="s">
        <v>2443</v>
      </c>
      <c r="D6518" s="134" t="s">
        <v>33</v>
      </c>
      <c r="E6518" s="135">
        <v>8.7100000000000009</v>
      </c>
      <c r="F6518" s="136">
        <v>0.45240000000000002</v>
      </c>
      <c r="G6518" s="135">
        <v>11.25</v>
      </c>
      <c r="H6518" s="136">
        <v>0</v>
      </c>
    </row>
    <row r="6519" spans="1:8" x14ac:dyDescent="0.25">
      <c r="A6519" s="133" t="s">
        <v>8302</v>
      </c>
      <c r="B6519" s="134">
        <v>103883</v>
      </c>
      <c r="C6519" s="126" t="s">
        <v>2837</v>
      </c>
      <c r="D6519" s="134" t="s">
        <v>33</v>
      </c>
      <c r="E6519" s="135">
        <v>11.68</v>
      </c>
      <c r="F6519" s="136">
        <v>0.33729999999999999</v>
      </c>
      <c r="G6519" s="135">
        <v>15.89</v>
      </c>
      <c r="H6519" s="136">
        <v>0</v>
      </c>
    </row>
    <row r="6520" spans="1:8" x14ac:dyDescent="0.25">
      <c r="A6520" s="133" t="s">
        <v>8302</v>
      </c>
      <c r="B6520" s="134">
        <v>103814</v>
      </c>
      <c r="C6520" s="126" t="s">
        <v>2785</v>
      </c>
      <c r="D6520" s="134" t="s">
        <v>33</v>
      </c>
      <c r="E6520" s="135">
        <v>11.69</v>
      </c>
      <c r="F6520" s="136">
        <v>0.33700000000000002</v>
      </c>
      <c r="G6520" s="135">
        <v>15.84</v>
      </c>
      <c r="H6520" s="136">
        <v>0</v>
      </c>
    </row>
    <row r="6521" spans="1:8" x14ac:dyDescent="0.25">
      <c r="A6521" s="133" t="s">
        <v>8302</v>
      </c>
      <c r="B6521" s="134">
        <v>103847</v>
      </c>
      <c r="C6521" s="126" t="s">
        <v>2808</v>
      </c>
      <c r="D6521" s="134" t="s">
        <v>33</v>
      </c>
      <c r="E6521" s="135">
        <v>11.23</v>
      </c>
      <c r="F6521" s="136">
        <v>0.3508</v>
      </c>
      <c r="G6521" s="135">
        <v>15.14</v>
      </c>
      <c r="H6521" s="136">
        <v>0</v>
      </c>
    </row>
    <row r="6522" spans="1:8" x14ac:dyDescent="0.25">
      <c r="A6522" s="133" t="s">
        <v>8302</v>
      </c>
      <c r="B6522" s="134">
        <v>92329</v>
      </c>
      <c r="C6522" s="126" t="s">
        <v>2452</v>
      </c>
      <c r="D6522" s="134" t="s">
        <v>33</v>
      </c>
      <c r="E6522" s="135">
        <v>8.8699999999999992</v>
      </c>
      <c r="F6522" s="136">
        <v>0.44419999999999998</v>
      </c>
      <c r="G6522" s="135">
        <v>11.51</v>
      </c>
      <c r="H6522" s="136">
        <v>0</v>
      </c>
    </row>
    <row r="6523" spans="1:8" x14ac:dyDescent="0.25">
      <c r="A6523" s="133" t="s">
        <v>8302</v>
      </c>
      <c r="B6523" s="134">
        <v>92293</v>
      </c>
      <c r="C6523" s="126" t="s">
        <v>2429</v>
      </c>
      <c r="D6523" s="134" t="s">
        <v>33</v>
      </c>
      <c r="E6523" s="135">
        <v>10.26</v>
      </c>
      <c r="F6523" s="136">
        <v>0.72119999999999995</v>
      </c>
      <c r="G6523" s="135">
        <v>11.78</v>
      </c>
      <c r="H6523" s="136">
        <v>0</v>
      </c>
    </row>
    <row r="6524" spans="1:8" x14ac:dyDescent="0.25">
      <c r="A6524" s="133" t="s">
        <v>8302</v>
      </c>
      <c r="B6524" s="134">
        <v>92315</v>
      </c>
      <c r="C6524" s="126" t="s">
        <v>2444</v>
      </c>
      <c r="D6524" s="134" t="s">
        <v>33</v>
      </c>
      <c r="E6524" s="135">
        <v>12.9</v>
      </c>
      <c r="F6524" s="136">
        <v>0.5736</v>
      </c>
      <c r="G6524" s="135">
        <v>15.84</v>
      </c>
      <c r="H6524" s="136">
        <v>0</v>
      </c>
    </row>
    <row r="6525" spans="1:8" x14ac:dyDescent="0.25">
      <c r="A6525" s="133" t="s">
        <v>8302</v>
      </c>
      <c r="B6525" s="134">
        <v>103888</v>
      </c>
      <c r="C6525" s="126" t="s">
        <v>2842</v>
      </c>
      <c r="D6525" s="134" t="s">
        <v>33</v>
      </c>
      <c r="E6525" s="135">
        <v>16.55</v>
      </c>
      <c r="F6525" s="136">
        <v>0.4471</v>
      </c>
      <c r="G6525" s="135">
        <v>21.52</v>
      </c>
      <c r="H6525" s="136">
        <v>0</v>
      </c>
    </row>
    <row r="6526" spans="1:8" x14ac:dyDescent="0.25">
      <c r="A6526" s="133" t="s">
        <v>8302</v>
      </c>
      <c r="B6526" s="134">
        <v>103819</v>
      </c>
      <c r="C6526" s="126" t="s">
        <v>2789</v>
      </c>
      <c r="D6526" s="134" t="s">
        <v>33</v>
      </c>
      <c r="E6526" s="135">
        <v>20.69</v>
      </c>
      <c r="F6526" s="136">
        <v>0.35770000000000002</v>
      </c>
      <c r="G6526" s="135">
        <v>27.82</v>
      </c>
      <c r="H6526" s="136">
        <v>0</v>
      </c>
    </row>
    <row r="6527" spans="1:8" x14ac:dyDescent="0.25">
      <c r="A6527" s="133" t="s">
        <v>8302</v>
      </c>
      <c r="B6527" s="134">
        <v>103852</v>
      </c>
      <c r="C6527" s="126" t="s">
        <v>2812</v>
      </c>
      <c r="D6527" s="134" t="s">
        <v>33</v>
      </c>
      <c r="E6527" s="135">
        <v>17.13</v>
      </c>
      <c r="F6527" s="136">
        <v>0.432</v>
      </c>
      <c r="G6527" s="135">
        <v>22.33</v>
      </c>
      <c r="H6527" s="136">
        <v>0</v>
      </c>
    </row>
    <row r="6528" spans="1:8" x14ac:dyDescent="0.25">
      <c r="A6528" s="133" t="s">
        <v>8302</v>
      </c>
      <c r="B6528" s="134">
        <v>92330</v>
      </c>
      <c r="C6528" s="126" t="s">
        <v>2453</v>
      </c>
      <c r="D6528" s="134" t="s">
        <v>33</v>
      </c>
      <c r="E6528" s="135">
        <v>14.87</v>
      </c>
      <c r="F6528" s="136">
        <v>0.49759999999999999</v>
      </c>
      <c r="G6528" s="135">
        <v>18.850000000000001</v>
      </c>
      <c r="H6528" s="136">
        <v>0</v>
      </c>
    </row>
    <row r="6529" spans="1:8" x14ac:dyDescent="0.25">
      <c r="A6529" s="133" t="s">
        <v>8302</v>
      </c>
      <c r="B6529" s="134">
        <v>92294</v>
      </c>
      <c r="C6529" s="126" t="s">
        <v>2430</v>
      </c>
      <c r="D6529" s="134" t="s">
        <v>33</v>
      </c>
      <c r="E6529" s="135">
        <v>17.510000000000002</v>
      </c>
      <c r="F6529" s="136">
        <v>0.7893</v>
      </c>
      <c r="G6529" s="135">
        <v>19.47</v>
      </c>
      <c r="H6529" s="136">
        <v>0</v>
      </c>
    </row>
    <row r="6530" spans="1:8" x14ac:dyDescent="0.25">
      <c r="A6530" s="133" t="s">
        <v>8302</v>
      </c>
      <c r="B6530" s="134">
        <v>92316</v>
      </c>
      <c r="C6530" s="126" t="s">
        <v>2445</v>
      </c>
      <c r="D6530" s="134" t="s">
        <v>33</v>
      </c>
      <c r="E6530" s="135">
        <v>19.95</v>
      </c>
      <c r="F6530" s="136">
        <v>0.69269999999999998</v>
      </c>
      <c r="G6530" s="135">
        <v>23.24</v>
      </c>
      <c r="H6530" s="136">
        <v>0</v>
      </c>
    </row>
    <row r="6531" spans="1:8" x14ac:dyDescent="0.25">
      <c r="A6531" s="133" t="s">
        <v>8302</v>
      </c>
      <c r="B6531" s="134">
        <v>103895</v>
      </c>
      <c r="C6531" s="126" t="s">
        <v>2849</v>
      </c>
      <c r="D6531" s="134" t="s">
        <v>33</v>
      </c>
      <c r="E6531" s="135">
        <v>24.17</v>
      </c>
      <c r="F6531" s="136">
        <v>0.57179999999999997</v>
      </c>
      <c r="G6531" s="135">
        <v>29.79</v>
      </c>
      <c r="H6531" s="136">
        <v>0</v>
      </c>
    </row>
    <row r="6532" spans="1:8" x14ac:dyDescent="0.25">
      <c r="A6532" s="133" t="s">
        <v>8302</v>
      </c>
      <c r="B6532" s="134">
        <v>103826</v>
      </c>
      <c r="C6532" s="126" t="s">
        <v>2794</v>
      </c>
      <c r="D6532" s="134" t="s">
        <v>33</v>
      </c>
      <c r="E6532" s="135">
        <v>31.35</v>
      </c>
      <c r="F6532" s="136">
        <v>0.42420000000000002</v>
      </c>
      <c r="G6532" s="135">
        <v>40.99</v>
      </c>
      <c r="H6532" s="136">
        <v>0</v>
      </c>
    </row>
    <row r="6533" spans="1:8" x14ac:dyDescent="0.25">
      <c r="A6533" s="133" t="s">
        <v>8302</v>
      </c>
      <c r="B6533" s="134">
        <v>103859</v>
      </c>
      <c r="C6533" s="126" t="s">
        <v>2819</v>
      </c>
      <c r="D6533" s="134" t="s">
        <v>33</v>
      </c>
      <c r="E6533" s="135">
        <v>25.62</v>
      </c>
      <c r="F6533" s="136">
        <v>0.53939999999999999</v>
      </c>
      <c r="G6533" s="135">
        <v>31.95</v>
      </c>
      <c r="H6533" s="136">
        <v>0</v>
      </c>
    </row>
    <row r="6534" spans="1:8" x14ac:dyDescent="0.25">
      <c r="A6534" s="133" t="s">
        <v>8302</v>
      </c>
      <c r="B6534" s="134">
        <v>92331</v>
      </c>
      <c r="C6534" s="126" t="s">
        <v>2454</v>
      </c>
      <c r="D6534" s="134" t="s">
        <v>33</v>
      </c>
      <c r="E6534" s="135">
        <v>23.45</v>
      </c>
      <c r="F6534" s="136">
        <v>0.58930000000000005</v>
      </c>
      <c r="G6534" s="135">
        <v>28.61</v>
      </c>
      <c r="H6534" s="136">
        <v>0</v>
      </c>
    </row>
    <row r="6535" spans="1:8" x14ac:dyDescent="0.25">
      <c r="A6535" s="133" t="s">
        <v>8302</v>
      </c>
      <c r="B6535" s="134">
        <v>92295</v>
      </c>
      <c r="C6535" s="126" t="s">
        <v>2431</v>
      </c>
      <c r="D6535" s="134" t="s">
        <v>33</v>
      </c>
      <c r="E6535" s="135">
        <v>33.32</v>
      </c>
      <c r="F6535" s="136">
        <v>0.85980000000000001</v>
      </c>
      <c r="G6535" s="135">
        <v>35.78</v>
      </c>
      <c r="H6535" s="136">
        <v>0</v>
      </c>
    </row>
    <row r="6536" spans="1:8" x14ac:dyDescent="0.25">
      <c r="A6536" s="133" t="s">
        <v>8302</v>
      </c>
      <c r="B6536" s="134">
        <v>92296</v>
      </c>
      <c r="C6536" s="126" t="s">
        <v>2432</v>
      </c>
      <c r="D6536" s="134" t="s">
        <v>33</v>
      </c>
      <c r="E6536" s="135">
        <v>44.21</v>
      </c>
      <c r="F6536" s="136">
        <v>0.87270000000000003</v>
      </c>
      <c r="G6536" s="135">
        <v>47.19</v>
      </c>
      <c r="H6536" s="136">
        <v>0</v>
      </c>
    </row>
    <row r="6537" spans="1:8" x14ac:dyDescent="0.25">
      <c r="A6537" s="133" t="s">
        <v>8302</v>
      </c>
      <c r="B6537" s="134">
        <v>92297</v>
      </c>
      <c r="C6537" s="126" t="s">
        <v>2433</v>
      </c>
      <c r="D6537" s="134" t="s">
        <v>33</v>
      </c>
      <c r="E6537" s="135">
        <v>68.790000000000006</v>
      </c>
      <c r="F6537" s="136">
        <v>0.89390000000000003</v>
      </c>
      <c r="G6537" s="135">
        <v>72.64</v>
      </c>
      <c r="H6537" s="136">
        <v>0</v>
      </c>
    </row>
    <row r="6538" spans="1:8" x14ac:dyDescent="0.25">
      <c r="A6538" s="133" t="s">
        <v>8302</v>
      </c>
      <c r="B6538" s="134">
        <v>92298</v>
      </c>
      <c r="C6538" s="126" t="s">
        <v>2434</v>
      </c>
      <c r="D6538" s="134" t="s">
        <v>33</v>
      </c>
      <c r="E6538" s="135">
        <v>194.82</v>
      </c>
      <c r="F6538" s="136">
        <v>0.95389999999999997</v>
      </c>
      <c r="G6538" s="135">
        <v>199.55</v>
      </c>
      <c r="H6538" s="136">
        <v>0</v>
      </c>
    </row>
    <row r="6539" spans="1:8" x14ac:dyDescent="0.25">
      <c r="A6539" s="133" t="s">
        <v>8302</v>
      </c>
      <c r="B6539" s="134">
        <v>93080</v>
      </c>
      <c r="C6539" s="126" t="s">
        <v>2632</v>
      </c>
      <c r="D6539" s="134" t="s">
        <v>33</v>
      </c>
      <c r="E6539" s="135">
        <v>8.74</v>
      </c>
      <c r="F6539" s="136">
        <v>0.45419999999999999</v>
      </c>
      <c r="G6539" s="135">
        <v>11.28</v>
      </c>
      <c r="H6539" s="136">
        <v>0</v>
      </c>
    </row>
    <row r="6540" spans="1:8" x14ac:dyDescent="0.25">
      <c r="A6540" s="133" t="s">
        <v>8302</v>
      </c>
      <c r="B6540" s="134">
        <v>103884</v>
      </c>
      <c r="C6540" s="126" t="s">
        <v>2838</v>
      </c>
      <c r="D6540" s="134" t="s">
        <v>33</v>
      </c>
      <c r="E6540" s="135">
        <v>11.71</v>
      </c>
      <c r="F6540" s="136">
        <v>0.33900000000000002</v>
      </c>
      <c r="G6540" s="135">
        <v>15.92</v>
      </c>
      <c r="H6540" s="136">
        <v>0</v>
      </c>
    </row>
    <row r="6541" spans="1:8" x14ac:dyDescent="0.25">
      <c r="A6541" s="133" t="s">
        <v>8302</v>
      </c>
      <c r="B6541" s="134">
        <v>103815</v>
      </c>
      <c r="C6541" s="126" t="s">
        <v>2786</v>
      </c>
      <c r="D6541" s="134" t="s">
        <v>33</v>
      </c>
      <c r="E6541" s="135">
        <v>11.72</v>
      </c>
      <c r="F6541" s="136">
        <v>0.3387</v>
      </c>
      <c r="G6541" s="135">
        <v>15.87</v>
      </c>
      <c r="H6541" s="136">
        <v>0</v>
      </c>
    </row>
    <row r="6542" spans="1:8" x14ac:dyDescent="0.25">
      <c r="A6542" s="133" t="s">
        <v>8302</v>
      </c>
      <c r="B6542" s="134">
        <v>103848</v>
      </c>
      <c r="C6542" s="126" t="s">
        <v>2809</v>
      </c>
      <c r="D6542" s="134" t="s">
        <v>33</v>
      </c>
      <c r="E6542" s="135">
        <v>11.26</v>
      </c>
      <c r="F6542" s="136">
        <v>0.35260000000000002</v>
      </c>
      <c r="G6542" s="135">
        <v>15.17</v>
      </c>
      <c r="H6542" s="136">
        <v>0</v>
      </c>
    </row>
    <row r="6543" spans="1:8" x14ac:dyDescent="0.25">
      <c r="A6543" s="133" t="s">
        <v>8302</v>
      </c>
      <c r="B6543" s="134">
        <v>93103</v>
      </c>
      <c r="C6543" s="126" t="s">
        <v>2653</v>
      </c>
      <c r="D6543" s="134" t="s">
        <v>33</v>
      </c>
      <c r="E6543" s="135">
        <v>8.9</v>
      </c>
      <c r="F6543" s="136">
        <v>0.4461</v>
      </c>
      <c r="G6543" s="135">
        <v>11.54</v>
      </c>
      <c r="H6543" s="136">
        <v>0</v>
      </c>
    </row>
    <row r="6544" spans="1:8" x14ac:dyDescent="0.25">
      <c r="A6544" s="133" t="s">
        <v>8302</v>
      </c>
      <c r="B6544" s="134">
        <v>93050</v>
      </c>
      <c r="C6544" s="126" t="s">
        <v>2605</v>
      </c>
      <c r="D6544" s="134" t="s">
        <v>33</v>
      </c>
      <c r="E6544" s="135">
        <v>11.66</v>
      </c>
      <c r="F6544" s="136">
        <v>0.75470000000000004</v>
      </c>
      <c r="G6544" s="135">
        <v>13.18</v>
      </c>
      <c r="H6544" s="136">
        <v>0</v>
      </c>
    </row>
    <row r="6545" spans="1:8" x14ac:dyDescent="0.25">
      <c r="A6545" s="133" t="s">
        <v>8302</v>
      </c>
      <c r="B6545" s="134">
        <v>93084</v>
      </c>
      <c r="C6545" s="126" t="s">
        <v>2636</v>
      </c>
      <c r="D6545" s="134" t="s">
        <v>33</v>
      </c>
      <c r="E6545" s="135">
        <v>14.3</v>
      </c>
      <c r="F6545" s="136">
        <v>0.61539999999999995</v>
      </c>
      <c r="G6545" s="135">
        <v>17.239999999999998</v>
      </c>
      <c r="H6545" s="136">
        <v>0</v>
      </c>
    </row>
    <row r="6546" spans="1:8" x14ac:dyDescent="0.25">
      <c r="A6546" s="133" t="s">
        <v>8302</v>
      </c>
      <c r="B6546" s="134">
        <v>103889</v>
      </c>
      <c r="C6546" s="126" t="s">
        <v>2843</v>
      </c>
      <c r="D6546" s="134" t="s">
        <v>33</v>
      </c>
      <c r="E6546" s="135">
        <v>17.95</v>
      </c>
      <c r="F6546" s="136">
        <v>0.49030000000000001</v>
      </c>
      <c r="G6546" s="135">
        <v>22.92</v>
      </c>
      <c r="H6546" s="136">
        <v>0</v>
      </c>
    </row>
    <row r="6547" spans="1:8" x14ac:dyDescent="0.25">
      <c r="A6547" s="133" t="s">
        <v>8302</v>
      </c>
      <c r="B6547" s="134">
        <v>103820</v>
      </c>
      <c r="C6547" s="126" t="s">
        <v>2790</v>
      </c>
      <c r="D6547" s="134" t="s">
        <v>33</v>
      </c>
      <c r="E6547" s="135">
        <v>22.09</v>
      </c>
      <c r="F6547" s="136">
        <v>0.39839999999999998</v>
      </c>
      <c r="G6547" s="135">
        <v>29.22</v>
      </c>
      <c r="H6547" s="136">
        <v>0</v>
      </c>
    </row>
    <row r="6548" spans="1:8" x14ac:dyDescent="0.25">
      <c r="A6548" s="133" t="s">
        <v>8302</v>
      </c>
      <c r="B6548" s="134">
        <v>103853</v>
      </c>
      <c r="C6548" s="126" t="s">
        <v>2813</v>
      </c>
      <c r="D6548" s="134" t="s">
        <v>33</v>
      </c>
      <c r="E6548" s="135">
        <v>18.53</v>
      </c>
      <c r="F6548" s="136">
        <v>0.47489999999999999</v>
      </c>
      <c r="G6548" s="135">
        <v>23.73</v>
      </c>
      <c r="H6548" s="136">
        <v>0</v>
      </c>
    </row>
    <row r="6549" spans="1:8" x14ac:dyDescent="0.25">
      <c r="A6549" s="133" t="s">
        <v>8302</v>
      </c>
      <c r="B6549" s="134">
        <v>93107</v>
      </c>
      <c r="C6549" s="126" t="s">
        <v>2657</v>
      </c>
      <c r="D6549" s="134" t="s">
        <v>33</v>
      </c>
      <c r="E6549" s="135">
        <v>16.27</v>
      </c>
      <c r="F6549" s="136">
        <v>0.54090000000000005</v>
      </c>
      <c r="G6549" s="135">
        <v>20.25</v>
      </c>
      <c r="H6549" s="136">
        <v>0</v>
      </c>
    </row>
    <row r="6550" spans="1:8" x14ac:dyDescent="0.25">
      <c r="A6550" s="133" t="s">
        <v>8302</v>
      </c>
      <c r="B6550" s="134">
        <v>93056</v>
      </c>
      <c r="C6550" s="126" t="s">
        <v>2609</v>
      </c>
      <c r="D6550" s="134" t="s">
        <v>33</v>
      </c>
      <c r="E6550" s="135">
        <v>17.510000000000002</v>
      </c>
      <c r="F6550" s="136">
        <v>0.7893</v>
      </c>
      <c r="G6550" s="135">
        <v>19.47</v>
      </c>
      <c r="H6550" s="136">
        <v>0</v>
      </c>
    </row>
    <row r="6551" spans="1:8" x14ac:dyDescent="0.25">
      <c r="A6551" s="133" t="s">
        <v>8302</v>
      </c>
      <c r="B6551" s="134">
        <v>93090</v>
      </c>
      <c r="C6551" s="126" t="s">
        <v>2642</v>
      </c>
      <c r="D6551" s="134" t="s">
        <v>33</v>
      </c>
      <c r="E6551" s="135">
        <v>19.95</v>
      </c>
      <c r="F6551" s="136">
        <v>0.69269999999999998</v>
      </c>
      <c r="G6551" s="135">
        <v>23.24</v>
      </c>
      <c r="H6551" s="136">
        <v>0</v>
      </c>
    </row>
    <row r="6552" spans="1:8" x14ac:dyDescent="0.25">
      <c r="A6552" s="133" t="s">
        <v>8302</v>
      </c>
      <c r="B6552" s="134">
        <v>103896</v>
      </c>
      <c r="C6552" s="126" t="s">
        <v>2850</v>
      </c>
      <c r="D6552" s="134" t="s">
        <v>33</v>
      </c>
      <c r="E6552" s="135">
        <v>24.17</v>
      </c>
      <c r="F6552" s="136">
        <v>0.57179999999999997</v>
      </c>
      <c r="G6552" s="135">
        <v>29.79</v>
      </c>
      <c r="H6552" s="136">
        <v>0</v>
      </c>
    </row>
    <row r="6553" spans="1:8" x14ac:dyDescent="0.25">
      <c r="A6553" s="133" t="s">
        <v>8302</v>
      </c>
      <c r="B6553" s="134">
        <v>103827</v>
      </c>
      <c r="C6553" s="126" t="s">
        <v>2795</v>
      </c>
      <c r="D6553" s="134" t="s">
        <v>33</v>
      </c>
      <c r="E6553" s="135">
        <v>31.35</v>
      </c>
      <c r="F6553" s="136">
        <v>0.42420000000000002</v>
      </c>
      <c r="G6553" s="135">
        <v>40.99</v>
      </c>
      <c r="H6553" s="136">
        <v>0</v>
      </c>
    </row>
    <row r="6554" spans="1:8" x14ac:dyDescent="0.25">
      <c r="A6554" s="133" t="s">
        <v>8302</v>
      </c>
      <c r="B6554" s="134">
        <v>103860</v>
      </c>
      <c r="C6554" s="126" t="s">
        <v>2820</v>
      </c>
      <c r="D6554" s="134" t="s">
        <v>33</v>
      </c>
      <c r="E6554" s="135">
        <v>25.62</v>
      </c>
      <c r="F6554" s="136">
        <v>0.53939999999999999</v>
      </c>
      <c r="G6554" s="135">
        <v>31.95</v>
      </c>
      <c r="H6554" s="136">
        <v>0</v>
      </c>
    </row>
    <row r="6555" spans="1:8" x14ac:dyDescent="0.25">
      <c r="A6555" s="133" t="s">
        <v>8302</v>
      </c>
      <c r="B6555" s="134">
        <v>93113</v>
      </c>
      <c r="C6555" s="126" t="s">
        <v>14549</v>
      </c>
      <c r="D6555" s="134" t="s">
        <v>33</v>
      </c>
      <c r="E6555" s="135">
        <v>23.45</v>
      </c>
      <c r="F6555" s="136">
        <v>0.58930000000000005</v>
      </c>
      <c r="G6555" s="135">
        <v>28.61</v>
      </c>
      <c r="H6555" s="136">
        <v>0</v>
      </c>
    </row>
    <row r="6556" spans="1:8" x14ac:dyDescent="0.25">
      <c r="A6556" s="133" t="s">
        <v>8302</v>
      </c>
      <c r="B6556" s="134">
        <v>93061</v>
      </c>
      <c r="C6556" s="126" t="s">
        <v>2614</v>
      </c>
      <c r="D6556" s="134" t="s">
        <v>33</v>
      </c>
      <c r="E6556" s="135">
        <v>33.46</v>
      </c>
      <c r="F6556" s="136">
        <v>0.86040000000000005</v>
      </c>
      <c r="G6556" s="135">
        <v>35.92</v>
      </c>
      <c r="H6556" s="136">
        <v>0</v>
      </c>
    </row>
    <row r="6557" spans="1:8" x14ac:dyDescent="0.25">
      <c r="A6557" s="133" t="s">
        <v>8302</v>
      </c>
      <c r="B6557" s="134">
        <v>93064</v>
      </c>
      <c r="C6557" s="126" t="s">
        <v>2617</v>
      </c>
      <c r="D6557" s="134" t="s">
        <v>33</v>
      </c>
      <c r="E6557" s="135">
        <v>51.52</v>
      </c>
      <c r="F6557" s="136">
        <v>0.89070000000000005</v>
      </c>
      <c r="G6557" s="135">
        <v>54.5</v>
      </c>
      <c r="H6557" s="136">
        <v>0</v>
      </c>
    </row>
    <row r="6558" spans="1:8" x14ac:dyDescent="0.25">
      <c r="A6558" s="133" t="s">
        <v>8302</v>
      </c>
      <c r="B6558" s="134">
        <v>93067</v>
      </c>
      <c r="C6558" s="126" t="s">
        <v>2620</v>
      </c>
      <c r="D6558" s="134" t="s">
        <v>33</v>
      </c>
      <c r="E6558" s="135">
        <v>76.75</v>
      </c>
      <c r="F6558" s="136">
        <v>0.90490000000000004</v>
      </c>
      <c r="G6558" s="135">
        <v>80.599999999999994</v>
      </c>
      <c r="H6558" s="136">
        <v>0</v>
      </c>
    </row>
    <row r="6559" spans="1:8" x14ac:dyDescent="0.25">
      <c r="A6559" s="133" t="s">
        <v>8302</v>
      </c>
      <c r="B6559" s="134">
        <v>93070</v>
      </c>
      <c r="C6559" s="126" t="s">
        <v>2623</v>
      </c>
      <c r="D6559" s="134" t="s">
        <v>33</v>
      </c>
      <c r="E6559" s="135">
        <v>194.82</v>
      </c>
      <c r="F6559" s="136">
        <v>0.95389999999999997</v>
      </c>
      <c r="G6559" s="135">
        <v>199.55</v>
      </c>
      <c r="H6559" s="136">
        <v>0</v>
      </c>
    </row>
    <row r="6560" spans="1:8" x14ac:dyDescent="0.25">
      <c r="A6560" s="133" t="s">
        <v>8302</v>
      </c>
      <c r="B6560" s="134">
        <v>93117</v>
      </c>
      <c r="C6560" s="126" t="s">
        <v>2666</v>
      </c>
      <c r="D6560" s="134" t="s">
        <v>33</v>
      </c>
      <c r="E6560" s="135">
        <v>61.02</v>
      </c>
      <c r="F6560" s="136">
        <v>0.88949999999999996</v>
      </c>
      <c r="G6560" s="135">
        <v>64.59</v>
      </c>
      <c r="H6560" s="136">
        <v>0</v>
      </c>
    </row>
    <row r="6561" spans="1:8" x14ac:dyDescent="0.25">
      <c r="A6561" s="133" t="s">
        <v>8302</v>
      </c>
      <c r="B6561" s="134">
        <v>93118</v>
      </c>
      <c r="C6561" s="126" t="s">
        <v>2667</v>
      </c>
      <c r="D6561" s="134" t="s">
        <v>33</v>
      </c>
      <c r="E6561" s="135">
        <v>89.9</v>
      </c>
      <c r="F6561" s="136">
        <v>0.8861</v>
      </c>
      <c r="G6561" s="135">
        <v>95.34</v>
      </c>
      <c r="H6561" s="136">
        <v>0</v>
      </c>
    </row>
    <row r="6562" spans="1:8" x14ac:dyDescent="0.25">
      <c r="A6562" s="133" t="s">
        <v>8302</v>
      </c>
      <c r="B6562" s="134">
        <v>92317</v>
      </c>
      <c r="C6562" s="126" t="s">
        <v>2446</v>
      </c>
      <c r="D6562" s="134" t="s">
        <v>33</v>
      </c>
      <c r="E6562" s="135">
        <v>18.27</v>
      </c>
      <c r="F6562" s="136">
        <v>0.48170000000000002</v>
      </c>
      <c r="G6562" s="135">
        <v>23.39</v>
      </c>
      <c r="H6562" s="136">
        <v>0</v>
      </c>
    </row>
    <row r="6563" spans="1:8" x14ac:dyDescent="0.25">
      <c r="A6563" s="133" t="s">
        <v>8302</v>
      </c>
      <c r="B6563" s="134">
        <v>92332</v>
      </c>
      <c r="C6563" s="126" t="s">
        <v>2455</v>
      </c>
      <c r="D6563" s="134" t="s">
        <v>33</v>
      </c>
      <c r="E6563" s="135">
        <v>18.600000000000001</v>
      </c>
      <c r="F6563" s="136">
        <v>0.47310000000000002</v>
      </c>
      <c r="G6563" s="135">
        <v>23.9</v>
      </c>
      <c r="H6563" s="136">
        <v>0</v>
      </c>
    </row>
    <row r="6564" spans="1:8" x14ac:dyDescent="0.25">
      <c r="A6564" s="133" t="s">
        <v>8302</v>
      </c>
      <c r="B6564" s="134">
        <v>92299</v>
      </c>
      <c r="C6564" s="126" t="s">
        <v>2435</v>
      </c>
      <c r="D6564" s="134" t="s">
        <v>33</v>
      </c>
      <c r="E6564" s="135">
        <v>23.88</v>
      </c>
      <c r="F6564" s="136">
        <v>0.76259999999999994</v>
      </c>
      <c r="G6564" s="135">
        <v>26.93</v>
      </c>
      <c r="H6564" s="136">
        <v>0</v>
      </c>
    </row>
    <row r="6565" spans="1:8" x14ac:dyDescent="0.25">
      <c r="A6565" s="133" t="s">
        <v>8302</v>
      </c>
      <c r="B6565" s="134">
        <v>92318</v>
      </c>
      <c r="C6565" s="126" t="s">
        <v>2447</v>
      </c>
      <c r="D6565" s="134" t="s">
        <v>33</v>
      </c>
      <c r="E6565" s="135">
        <v>29.14</v>
      </c>
      <c r="F6565" s="136">
        <v>0.62490000000000001</v>
      </c>
      <c r="G6565" s="135">
        <v>35.049999999999997</v>
      </c>
      <c r="H6565" s="136">
        <v>0</v>
      </c>
    </row>
    <row r="6566" spans="1:8" x14ac:dyDescent="0.25">
      <c r="A6566" s="133" t="s">
        <v>8302</v>
      </c>
      <c r="B6566" s="134">
        <v>103833</v>
      </c>
      <c r="C6566" s="126" t="s">
        <v>2800</v>
      </c>
      <c r="D6566" s="134" t="s">
        <v>33</v>
      </c>
      <c r="E6566" s="135">
        <v>44.6</v>
      </c>
      <c r="F6566" s="136">
        <v>0.4083</v>
      </c>
      <c r="G6566" s="135">
        <v>58.88</v>
      </c>
      <c r="H6566" s="136">
        <v>0</v>
      </c>
    </row>
    <row r="6567" spans="1:8" x14ac:dyDescent="0.25">
      <c r="A6567" s="133" t="s">
        <v>8302</v>
      </c>
      <c r="B6567" s="134">
        <v>92333</v>
      </c>
      <c r="C6567" s="126" t="s">
        <v>2456</v>
      </c>
      <c r="D6567" s="134" t="s">
        <v>33</v>
      </c>
      <c r="E6567" s="135">
        <v>33.04</v>
      </c>
      <c r="F6567" s="136">
        <v>0.55120000000000002</v>
      </c>
      <c r="G6567" s="135">
        <v>41.04</v>
      </c>
      <c r="H6567" s="136">
        <v>0</v>
      </c>
    </row>
    <row r="6568" spans="1:8" x14ac:dyDescent="0.25">
      <c r="A6568" s="133" t="s">
        <v>8302</v>
      </c>
      <c r="B6568" s="134">
        <v>92300</v>
      </c>
      <c r="C6568" s="126" t="s">
        <v>2436</v>
      </c>
      <c r="D6568" s="134" t="s">
        <v>33</v>
      </c>
      <c r="E6568" s="135">
        <v>36.56</v>
      </c>
      <c r="F6568" s="136">
        <v>0.79949999999999999</v>
      </c>
      <c r="G6568" s="135">
        <v>40.479999999999997</v>
      </c>
      <c r="H6568" s="136">
        <v>0</v>
      </c>
    </row>
    <row r="6569" spans="1:8" x14ac:dyDescent="0.25">
      <c r="A6569" s="133" t="s">
        <v>8302</v>
      </c>
      <c r="B6569" s="134">
        <v>92319</v>
      </c>
      <c r="C6569" s="126" t="s">
        <v>2448</v>
      </c>
      <c r="D6569" s="134" t="s">
        <v>33</v>
      </c>
      <c r="E6569" s="135">
        <v>41.4</v>
      </c>
      <c r="F6569" s="136">
        <v>0.70599999999999996</v>
      </c>
      <c r="G6569" s="135">
        <v>47.98</v>
      </c>
      <c r="H6569" s="136">
        <v>0</v>
      </c>
    </row>
    <row r="6570" spans="1:8" x14ac:dyDescent="0.25">
      <c r="A6570" s="133" t="s">
        <v>8302</v>
      </c>
      <c r="B6570" s="134">
        <v>92334</v>
      </c>
      <c r="C6570" s="126" t="s">
        <v>2457</v>
      </c>
      <c r="D6570" s="134" t="s">
        <v>33</v>
      </c>
      <c r="E6570" s="135">
        <v>48.36</v>
      </c>
      <c r="F6570" s="136">
        <v>0.60440000000000005</v>
      </c>
      <c r="G6570" s="135">
        <v>58.69</v>
      </c>
      <c r="H6570" s="136">
        <v>0</v>
      </c>
    </row>
    <row r="6571" spans="1:8" x14ac:dyDescent="0.25">
      <c r="A6571" s="133" t="s">
        <v>8302</v>
      </c>
      <c r="B6571" s="134">
        <v>92301</v>
      </c>
      <c r="C6571" s="126" t="s">
        <v>2437</v>
      </c>
      <c r="D6571" s="134" t="s">
        <v>33</v>
      </c>
      <c r="E6571" s="135">
        <v>73.06</v>
      </c>
      <c r="F6571" s="136">
        <v>0.87339999999999995</v>
      </c>
      <c r="G6571" s="135">
        <v>78</v>
      </c>
      <c r="H6571" s="136">
        <v>0</v>
      </c>
    </row>
    <row r="6572" spans="1:8" x14ac:dyDescent="0.25">
      <c r="A6572" s="133" t="s">
        <v>8302</v>
      </c>
      <c r="B6572" s="134">
        <v>92302</v>
      </c>
      <c r="C6572" s="126" t="s">
        <v>2438</v>
      </c>
      <c r="D6572" s="134" t="s">
        <v>33</v>
      </c>
      <c r="E6572" s="135">
        <v>96.67</v>
      </c>
      <c r="F6572" s="136">
        <v>0.88449999999999995</v>
      </c>
      <c r="G6572" s="135">
        <v>102.64</v>
      </c>
      <c r="H6572" s="136">
        <v>0</v>
      </c>
    </row>
    <row r="6573" spans="1:8" x14ac:dyDescent="0.25">
      <c r="A6573" s="133" t="s">
        <v>8302</v>
      </c>
      <c r="B6573" s="134">
        <v>92303</v>
      </c>
      <c r="C6573" s="126" t="s">
        <v>2439</v>
      </c>
      <c r="D6573" s="134" t="s">
        <v>33</v>
      </c>
      <c r="E6573" s="135">
        <v>178.24</v>
      </c>
      <c r="F6573" s="136">
        <v>0.91879999999999995</v>
      </c>
      <c r="G6573" s="135">
        <v>185.97</v>
      </c>
      <c r="H6573" s="136">
        <v>0</v>
      </c>
    </row>
    <row r="6574" spans="1:8" x14ac:dyDescent="0.25">
      <c r="A6574" s="133" t="s">
        <v>8302</v>
      </c>
      <c r="B6574" s="134">
        <v>92304</v>
      </c>
      <c r="C6574" s="126" t="s">
        <v>2440</v>
      </c>
      <c r="D6574" s="134" t="s">
        <v>33</v>
      </c>
      <c r="E6574" s="135">
        <v>465.4</v>
      </c>
      <c r="F6574" s="136">
        <v>0.96179999999999999</v>
      </c>
      <c r="G6574" s="135">
        <v>474.9</v>
      </c>
      <c r="H6574" s="136">
        <v>0</v>
      </c>
    </row>
    <row r="6575" spans="1:8" x14ac:dyDescent="0.25">
      <c r="A6575" s="133" t="s">
        <v>8302</v>
      </c>
      <c r="B6575" s="134">
        <v>103835</v>
      </c>
      <c r="C6575" s="126" t="s">
        <v>2140</v>
      </c>
      <c r="D6575" s="134" t="s">
        <v>22</v>
      </c>
      <c r="E6575" s="135">
        <v>65.150000000000006</v>
      </c>
      <c r="F6575" s="136">
        <v>0.79290000000000005</v>
      </c>
      <c r="G6575" s="135">
        <v>72.709999999999994</v>
      </c>
      <c r="H6575" s="136">
        <v>0</v>
      </c>
    </row>
    <row r="6576" spans="1:8" x14ac:dyDescent="0.25">
      <c r="A6576" s="133" t="s">
        <v>8302</v>
      </c>
      <c r="B6576" s="134">
        <v>92308</v>
      </c>
      <c r="C6576" s="126" t="s">
        <v>2053</v>
      </c>
      <c r="D6576" s="134" t="s">
        <v>22</v>
      </c>
      <c r="E6576" s="135">
        <v>53.93</v>
      </c>
      <c r="F6576" s="136">
        <v>0.81699999999999995</v>
      </c>
      <c r="G6576" s="135">
        <v>59.46</v>
      </c>
      <c r="H6576" s="136">
        <v>0</v>
      </c>
    </row>
    <row r="6577" spans="1:8" x14ac:dyDescent="0.25">
      <c r="A6577" s="133" t="s">
        <v>8302</v>
      </c>
      <c r="B6577" s="134">
        <v>103871</v>
      </c>
      <c r="C6577" s="126" t="s">
        <v>2146</v>
      </c>
      <c r="D6577" s="134" t="s">
        <v>22</v>
      </c>
      <c r="E6577" s="135">
        <v>62.59</v>
      </c>
      <c r="F6577" s="136">
        <v>0.70389999999999997</v>
      </c>
      <c r="G6577" s="135">
        <v>72.95</v>
      </c>
      <c r="H6577" s="136">
        <v>0</v>
      </c>
    </row>
    <row r="6578" spans="1:8" x14ac:dyDescent="0.25">
      <c r="A6578" s="133" t="s">
        <v>8302</v>
      </c>
      <c r="B6578" s="134">
        <v>92323</v>
      </c>
      <c r="C6578" s="126" t="s">
        <v>2059</v>
      </c>
      <c r="D6578" s="134" t="s">
        <v>22</v>
      </c>
      <c r="E6578" s="135">
        <v>62.1</v>
      </c>
      <c r="F6578" s="136">
        <v>0.70950000000000002</v>
      </c>
      <c r="G6578" s="135">
        <v>72.209999999999994</v>
      </c>
      <c r="H6578" s="136">
        <v>0</v>
      </c>
    </row>
    <row r="6579" spans="1:8" x14ac:dyDescent="0.25">
      <c r="A6579" s="133" t="s">
        <v>8302</v>
      </c>
      <c r="B6579" s="134">
        <v>92305</v>
      </c>
      <c r="C6579" s="126" t="s">
        <v>2050</v>
      </c>
      <c r="D6579" s="134" t="s">
        <v>22</v>
      </c>
      <c r="E6579" s="135">
        <v>39.67</v>
      </c>
      <c r="F6579" s="136">
        <v>0.84119999999999995</v>
      </c>
      <c r="G6579" s="135">
        <v>43.2</v>
      </c>
      <c r="H6579" s="136">
        <v>0</v>
      </c>
    </row>
    <row r="6580" spans="1:8" x14ac:dyDescent="0.25">
      <c r="A6580" s="133" t="s">
        <v>8302</v>
      </c>
      <c r="B6580" s="134">
        <v>103868</v>
      </c>
      <c r="C6580" s="126" t="s">
        <v>2143</v>
      </c>
      <c r="D6580" s="134" t="s">
        <v>22</v>
      </c>
      <c r="E6580" s="135">
        <v>51.01</v>
      </c>
      <c r="F6580" s="136">
        <v>0.6542</v>
      </c>
      <c r="G6580" s="135">
        <v>60.88</v>
      </c>
      <c r="H6580" s="136">
        <v>0</v>
      </c>
    </row>
    <row r="6581" spans="1:8" x14ac:dyDescent="0.25">
      <c r="A6581" s="133" t="s">
        <v>8302</v>
      </c>
      <c r="B6581" s="134">
        <v>103802</v>
      </c>
      <c r="C6581" s="126" t="s">
        <v>2137</v>
      </c>
      <c r="D6581" s="134" t="s">
        <v>22</v>
      </c>
      <c r="E6581" s="135">
        <v>41.73</v>
      </c>
      <c r="F6581" s="136">
        <v>0.79969999999999997</v>
      </c>
      <c r="G6581" s="135">
        <v>46.41</v>
      </c>
      <c r="H6581" s="136">
        <v>0</v>
      </c>
    </row>
    <row r="6582" spans="1:8" x14ac:dyDescent="0.25">
      <c r="A6582" s="133" t="s">
        <v>8302</v>
      </c>
      <c r="B6582" s="134">
        <v>92320</v>
      </c>
      <c r="C6582" s="126" t="s">
        <v>2056</v>
      </c>
      <c r="D6582" s="134" t="s">
        <v>22</v>
      </c>
      <c r="E6582" s="135">
        <v>50.43</v>
      </c>
      <c r="F6582" s="136">
        <v>0.66169999999999995</v>
      </c>
      <c r="G6582" s="135">
        <v>59.97</v>
      </c>
      <c r="H6582" s="136">
        <v>0</v>
      </c>
    </row>
    <row r="6583" spans="1:8" x14ac:dyDescent="0.25">
      <c r="A6583" s="133" t="s">
        <v>8302</v>
      </c>
      <c r="B6583" s="134">
        <v>97335</v>
      </c>
      <c r="C6583" s="126" t="s">
        <v>2094</v>
      </c>
      <c r="D6583" s="134" t="s">
        <v>22</v>
      </c>
      <c r="E6583" s="135">
        <v>85.62</v>
      </c>
      <c r="F6583" s="136">
        <v>0.97640000000000005</v>
      </c>
      <c r="G6583" s="135">
        <v>86.77</v>
      </c>
      <c r="H6583" s="136">
        <v>0</v>
      </c>
    </row>
    <row r="6584" spans="1:8" x14ac:dyDescent="0.25">
      <c r="A6584" s="133" t="s">
        <v>8302</v>
      </c>
      <c r="B6584" s="134">
        <v>103836</v>
      </c>
      <c r="C6584" s="126" t="s">
        <v>2141</v>
      </c>
      <c r="D6584" s="134" t="s">
        <v>22</v>
      </c>
      <c r="E6584" s="135">
        <v>101.59</v>
      </c>
      <c r="F6584" s="136">
        <v>0.82289999999999996</v>
      </c>
      <c r="G6584" s="135">
        <v>111.65</v>
      </c>
      <c r="H6584" s="136">
        <v>0</v>
      </c>
    </row>
    <row r="6585" spans="1:8" x14ac:dyDescent="0.25">
      <c r="A6585" s="133" t="s">
        <v>8302</v>
      </c>
      <c r="B6585" s="134">
        <v>92281</v>
      </c>
      <c r="C6585" s="126" t="s">
        <v>2044</v>
      </c>
      <c r="D6585" s="134" t="s">
        <v>22</v>
      </c>
      <c r="E6585" s="135">
        <v>113.22</v>
      </c>
      <c r="F6585" s="136">
        <v>0.97350000000000003</v>
      </c>
      <c r="G6585" s="135">
        <v>114.89</v>
      </c>
      <c r="H6585" s="136">
        <v>0</v>
      </c>
    </row>
    <row r="6586" spans="1:8" x14ac:dyDescent="0.25">
      <c r="A6586" s="133" t="s">
        <v>8302</v>
      </c>
      <c r="B6586" s="134">
        <v>92309</v>
      </c>
      <c r="C6586" s="126" t="s">
        <v>2054</v>
      </c>
      <c r="D6586" s="134" t="s">
        <v>22</v>
      </c>
      <c r="E6586" s="135">
        <v>121.06</v>
      </c>
      <c r="F6586" s="136">
        <v>0.91049999999999998</v>
      </c>
      <c r="G6586" s="135">
        <v>127.13</v>
      </c>
      <c r="H6586" s="136">
        <v>0</v>
      </c>
    </row>
    <row r="6587" spans="1:8" x14ac:dyDescent="0.25">
      <c r="A6587" s="133" t="s">
        <v>8302</v>
      </c>
      <c r="B6587" s="134">
        <v>103872</v>
      </c>
      <c r="C6587" s="126" t="s">
        <v>2147</v>
      </c>
      <c r="D6587" s="134" t="s">
        <v>22</v>
      </c>
      <c r="E6587" s="135">
        <v>131.94</v>
      </c>
      <c r="F6587" s="136">
        <v>0.83540000000000003</v>
      </c>
      <c r="G6587" s="135">
        <v>144.09</v>
      </c>
      <c r="H6587" s="136">
        <v>0</v>
      </c>
    </row>
    <row r="6588" spans="1:8" x14ac:dyDescent="0.25">
      <c r="A6588" s="133" t="s">
        <v>8302</v>
      </c>
      <c r="B6588" s="134">
        <v>92324</v>
      </c>
      <c r="C6588" s="126" t="s">
        <v>2060</v>
      </c>
      <c r="D6588" s="134" t="s">
        <v>22</v>
      </c>
      <c r="E6588" s="135">
        <v>137</v>
      </c>
      <c r="F6588" s="136">
        <v>0.80449999999999999</v>
      </c>
      <c r="G6588" s="135">
        <v>152</v>
      </c>
      <c r="H6588" s="136">
        <v>0</v>
      </c>
    </row>
    <row r="6589" spans="1:8" x14ac:dyDescent="0.25">
      <c r="A6589" s="133" t="s">
        <v>8302</v>
      </c>
      <c r="B6589" s="134">
        <v>92275</v>
      </c>
      <c r="C6589" s="126" t="s">
        <v>2038</v>
      </c>
      <c r="D6589" s="134" t="s">
        <v>22</v>
      </c>
      <c r="E6589" s="135">
        <v>59.43</v>
      </c>
      <c r="F6589" s="136">
        <v>0.96599999999999997</v>
      </c>
      <c r="G6589" s="135">
        <v>60.58</v>
      </c>
      <c r="H6589" s="136">
        <v>0</v>
      </c>
    </row>
    <row r="6590" spans="1:8" x14ac:dyDescent="0.25">
      <c r="A6590" s="133" t="s">
        <v>8302</v>
      </c>
      <c r="B6590" s="134">
        <v>92306</v>
      </c>
      <c r="C6590" s="126" t="s">
        <v>2051</v>
      </c>
      <c r="D6590" s="134" t="s">
        <v>22</v>
      </c>
      <c r="E6590" s="135">
        <v>64.67</v>
      </c>
      <c r="F6590" s="136">
        <v>0.88770000000000004</v>
      </c>
      <c r="G6590" s="135">
        <v>68.739999999999995</v>
      </c>
      <c r="H6590" s="136">
        <v>0</v>
      </c>
    </row>
    <row r="6591" spans="1:8" x14ac:dyDescent="0.25">
      <c r="A6591" s="133" t="s">
        <v>8302</v>
      </c>
      <c r="B6591" s="134">
        <v>103869</v>
      </c>
      <c r="C6591" s="126" t="s">
        <v>2144</v>
      </c>
      <c r="D6591" s="134" t="s">
        <v>22</v>
      </c>
      <c r="E6591" s="135">
        <v>78.25</v>
      </c>
      <c r="F6591" s="136">
        <v>0.73370000000000002</v>
      </c>
      <c r="G6591" s="135">
        <v>89.9</v>
      </c>
      <c r="H6591" s="136">
        <v>0</v>
      </c>
    </row>
    <row r="6592" spans="1:8" x14ac:dyDescent="0.25">
      <c r="A6592" s="133" t="s">
        <v>8302</v>
      </c>
      <c r="B6592" s="134">
        <v>103803</v>
      </c>
      <c r="C6592" s="126" t="s">
        <v>2138</v>
      </c>
      <c r="D6592" s="134" t="s">
        <v>22</v>
      </c>
      <c r="E6592" s="135">
        <v>71.75</v>
      </c>
      <c r="F6592" s="136">
        <v>0.80010000000000003</v>
      </c>
      <c r="G6592" s="135">
        <v>79.77</v>
      </c>
      <c r="H6592" s="136">
        <v>0</v>
      </c>
    </row>
    <row r="6593" spans="1:8" x14ac:dyDescent="0.25">
      <c r="A6593" s="133" t="s">
        <v>8302</v>
      </c>
      <c r="B6593" s="134">
        <v>92321</v>
      </c>
      <c r="C6593" s="126" t="s">
        <v>2057</v>
      </c>
      <c r="D6593" s="134" t="s">
        <v>22</v>
      </c>
      <c r="E6593" s="135">
        <v>83.21</v>
      </c>
      <c r="F6593" s="136">
        <v>0.68989999999999996</v>
      </c>
      <c r="G6593" s="135">
        <v>97.65</v>
      </c>
      <c r="H6593" s="136">
        <v>0</v>
      </c>
    </row>
    <row r="6594" spans="1:8" x14ac:dyDescent="0.25">
      <c r="A6594" s="133" t="s">
        <v>8302</v>
      </c>
      <c r="B6594" s="134">
        <v>97336</v>
      </c>
      <c r="C6594" s="126" t="s">
        <v>2095</v>
      </c>
      <c r="D6594" s="134" t="s">
        <v>22</v>
      </c>
      <c r="E6594" s="135">
        <v>108.98</v>
      </c>
      <c r="F6594" s="136">
        <v>0.97599999999999998</v>
      </c>
      <c r="G6594" s="135">
        <v>110.45</v>
      </c>
      <c r="H6594" s="136">
        <v>0</v>
      </c>
    </row>
    <row r="6595" spans="1:8" x14ac:dyDescent="0.25">
      <c r="A6595" s="133" t="s">
        <v>8302</v>
      </c>
      <c r="B6595" s="134">
        <v>103837</v>
      </c>
      <c r="C6595" s="126" t="s">
        <v>2142</v>
      </c>
      <c r="D6595" s="134" t="s">
        <v>22</v>
      </c>
      <c r="E6595" s="135">
        <v>128.19999999999999</v>
      </c>
      <c r="F6595" s="136">
        <v>0.8296</v>
      </c>
      <c r="G6595" s="135">
        <v>140.41999999999999</v>
      </c>
      <c r="H6595" s="136">
        <v>0</v>
      </c>
    </row>
    <row r="6596" spans="1:8" x14ac:dyDescent="0.25">
      <c r="A6596" s="133" t="s">
        <v>8302</v>
      </c>
      <c r="B6596" s="134">
        <v>92282</v>
      </c>
      <c r="C6596" s="126" t="s">
        <v>2045</v>
      </c>
      <c r="D6596" s="134" t="s">
        <v>22</v>
      </c>
      <c r="E6596" s="135">
        <v>131.44</v>
      </c>
      <c r="F6596" s="136">
        <v>0.9728</v>
      </c>
      <c r="G6596" s="135">
        <v>133.46</v>
      </c>
      <c r="H6596" s="136">
        <v>0</v>
      </c>
    </row>
    <row r="6597" spans="1:8" x14ac:dyDescent="0.25">
      <c r="A6597" s="133" t="s">
        <v>8302</v>
      </c>
      <c r="B6597" s="134">
        <v>92310</v>
      </c>
      <c r="C6597" s="126" t="s">
        <v>2055</v>
      </c>
      <c r="D6597" s="134" t="s">
        <v>22</v>
      </c>
      <c r="E6597" s="135">
        <v>139.53</v>
      </c>
      <c r="F6597" s="136">
        <v>0.91639999999999999</v>
      </c>
      <c r="G6597" s="135">
        <v>146.06</v>
      </c>
      <c r="H6597" s="136">
        <v>0</v>
      </c>
    </row>
    <row r="6598" spans="1:8" x14ac:dyDescent="0.25">
      <c r="A6598" s="133" t="s">
        <v>8302</v>
      </c>
      <c r="B6598" s="134">
        <v>103873</v>
      </c>
      <c r="C6598" s="126" t="s">
        <v>2148</v>
      </c>
      <c r="D6598" s="134" t="s">
        <v>22</v>
      </c>
      <c r="E6598" s="135">
        <v>152.31</v>
      </c>
      <c r="F6598" s="136">
        <v>0.83950000000000002</v>
      </c>
      <c r="G6598" s="135">
        <v>166</v>
      </c>
      <c r="H6598" s="136">
        <v>0</v>
      </c>
    </row>
    <row r="6599" spans="1:8" x14ac:dyDescent="0.25">
      <c r="A6599" s="133" t="s">
        <v>8302</v>
      </c>
      <c r="B6599" s="134">
        <v>92325</v>
      </c>
      <c r="C6599" s="126" t="s">
        <v>2061</v>
      </c>
      <c r="D6599" s="134" t="s">
        <v>22</v>
      </c>
      <c r="E6599" s="135">
        <v>162.13999999999999</v>
      </c>
      <c r="F6599" s="136">
        <v>0.78859999999999997</v>
      </c>
      <c r="G6599" s="135">
        <v>181.33</v>
      </c>
      <c r="H6599" s="136">
        <v>0</v>
      </c>
    </row>
    <row r="6600" spans="1:8" x14ac:dyDescent="0.25">
      <c r="A6600" s="133" t="s">
        <v>8302</v>
      </c>
      <c r="B6600" s="134">
        <v>92276</v>
      </c>
      <c r="C6600" s="126" t="s">
        <v>2039</v>
      </c>
      <c r="D6600" s="134" t="s">
        <v>22</v>
      </c>
      <c r="E6600" s="135">
        <v>75.48</v>
      </c>
      <c r="F6600" s="136">
        <v>0.96530000000000005</v>
      </c>
      <c r="G6600" s="135">
        <v>76.95</v>
      </c>
      <c r="H6600" s="136">
        <v>0</v>
      </c>
    </row>
    <row r="6601" spans="1:8" x14ac:dyDescent="0.25">
      <c r="A6601" s="133" t="s">
        <v>8302</v>
      </c>
      <c r="B6601" s="134">
        <v>92307</v>
      </c>
      <c r="C6601" s="126" t="s">
        <v>2052</v>
      </c>
      <c r="D6601" s="134" t="s">
        <v>22</v>
      </c>
      <c r="E6601" s="135">
        <v>80.95</v>
      </c>
      <c r="F6601" s="136">
        <v>0.90010000000000001</v>
      </c>
      <c r="G6601" s="135">
        <v>85.49</v>
      </c>
      <c r="H6601" s="136">
        <v>0</v>
      </c>
    </row>
    <row r="6602" spans="1:8" x14ac:dyDescent="0.25">
      <c r="A6602" s="133" t="s">
        <v>8302</v>
      </c>
      <c r="B6602" s="134">
        <v>103870</v>
      </c>
      <c r="C6602" s="126" t="s">
        <v>2145</v>
      </c>
      <c r="D6602" s="134" t="s">
        <v>22</v>
      </c>
      <c r="E6602" s="135">
        <v>96.44</v>
      </c>
      <c r="F6602" s="136">
        <v>0.75549999999999995</v>
      </c>
      <c r="G6602" s="135">
        <v>109.63</v>
      </c>
      <c r="H6602" s="136">
        <v>0</v>
      </c>
    </row>
    <row r="6603" spans="1:8" x14ac:dyDescent="0.25">
      <c r="A6603" s="133" t="s">
        <v>8302</v>
      </c>
      <c r="B6603" s="134">
        <v>103804</v>
      </c>
      <c r="C6603" s="126" t="s">
        <v>2139</v>
      </c>
      <c r="D6603" s="134" t="s">
        <v>22</v>
      </c>
      <c r="E6603" s="135">
        <v>87.2</v>
      </c>
      <c r="F6603" s="136">
        <v>0.83560000000000001</v>
      </c>
      <c r="G6603" s="135">
        <v>95.22</v>
      </c>
      <c r="H6603" s="136">
        <v>0</v>
      </c>
    </row>
    <row r="6604" spans="1:8" x14ac:dyDescent="0.25">
      <c r="A6604" s="133" t="s">
        <v>8302</v>
      </c>
      <c r="B6604" s="134">
        <v>92322</v>
      </c>
      <c r="C6604" s="126" t="s">
        <v>2058</v>
      </c>
      <c r="D6604" s="134" t="s">
        <v>22</v>
      </c>
      <c r="E6604" s="135">
        <v>106.16</v>
      </c>
      <c r="F6604" s="136">
        <v>0.68630000000000002</v>
      </c>
      <c r="G6604" s="135">
        <v>124.78</v>
      </c>
      <c r="H6604" s="136">
        <v>0</v>
      </c>
    </row>
    <row r="6605" spans="1:8" x14ac:dyDescent="0.25">
      <c r="A6605" s="133" t="s">
        <v>8302</v>
      </c>
      <c r="B6605" s="134">
        <v>97337</v>
      </c>
      <c r="C6605" s="126" t="s">
        <v>2096</v>
      </c>
      <c r="D6605" s="134" t="s">
        <v>22</v>
      </c>
      <c r="E6605" s="135">
        <v>163.95</v>
      </c>
      <c r="F6605" s="136">
        <v>0.9798</v>
      </c>
      <c r="G6605" s="135">
        <v>165.8</v>
      </c>
      <c r="H6605" s="136">
        <v>0</v>
      </c>
    </row>
    <row r="6606" spans="1:8" x14ac:dyDescent="0.25">
      <c r="A6606" s="133" t="s">
        <v>8302</v>
      </c>
      <c r="B6606" s="134">
        <v>92283</v>
      </c>
      <c r="C6606" s="126" t="s">
        <v>2046</v>
      </c>
      <c r="D6606" s="134" t="s">
        <v>22</v>
      </c>
      <c r="E6606" s="135">
        <v>179.76</v>
      </c>
      <c r="F6606" s="136">
        <v>0.97619999999999996</v>
      </c>
      <c r="G6606" s="135">
        <v>182.15</v>
      </c>
      <c r="H6606" s="136">
        <v>0</v>
      </c>
    </row>
    <row r="6607" spans="1:8" x14ac:dyDescent="0.25">
      <c r="A6607" s="133" t="s">
        <v>8302</v>
      </c>
      <c r="B6607" s="134">
        <v>92277</v>
      </c>
      <c r="C6607" s="126" t="s">
        <v>2040</v>
      </c>
      <c r="D6607" s="134" t="s">
        <v>22</v>
      </c>
      <c r="E6607" s="135">
        <v>109.11</v>
      </c>
      <c r="F6607" s="136">
        <v>0.96970000000000001</v>
      </c>
      <c r="G6607" s="135">
        <v>110.96</v>
      </c>
      <c r="H6607" s="136">
        <v>0</v>
      </c>
    </row>
    <row r="6608" spans="1:8" x14ac:dyDescent="0.25">
      <c r="A6608" s="133" t="s">
        <v>8302</v>
      </c>
      <c r="B6608" s="134">
        <v>97338</v>
      </c>
      <c r="C6608" s="126" t="s">
        <v>2097</v>
      </c>
      <c r="D6608" s="134" t="s">
        <v>22</v>
      </c>
      <c r="E6608" s="135">
        <v>197.28</v>
      </c>
      <c r="F6608" s="136">
        <v>0.97970000000000002</v>
      </c>
      <c r="G6608" s="135">
        <v>199.52</v>
      </c>
      <c r="H6608" s="136">
        <v>0</v>
      </c>
    </row>
    <row r="6609" spans="1:8" x14ac:dyDescent="0.25">
      <c r="A6609" s="133" t="s">
        <v>8302</v>
      </c>
      <c r="B6609" s="134">
        <v>92284</v>
      </c>
      <c r="C6609" s="126" t="s">
        <v>2047</v>
      </c>
      <c r="D6609" s="134" t="s">
        <v>22</v>
      </c>
      <c r="E6609" s="135">
        <v>227.37</v>
      </c>
      <c r="F6609" s="136">
        <v>0.97819999999999996</v>
      </c>
      <c r="G6609" s="135">
        <v>230.15</v>
      </c>
      <c r="H6609" s="136">
        <v>0</v>
      </c>
    </row>
    <row r="6610" spans="1:8" x14ac:dyDescent="0.25">
      <c r="A6610" s="133" t="s">
        <v>8302</v>
      </c>
      <c r="B6610" s="134">
        <v>92278</v>
      </c>
      <c r="C6610" s="126" t="s">
        <v>2041</v>
      </c>
      <c r="D6610" s="134" t="s">
        <v>22</v>
      </c>
      <c r="E6610" s="135">
        <v>146.88999999999999</v>
      </c>
      <c r="F6610" s="136">
        <v>0.97270000000000001</v>
      </c>
      <c r="G6610" s="135">
        <v>149.13</v>
      </c>
      <c r="H6610" s="136">
        <v>0</v>
      </c>
    </row>
    <row r="6611" spans="1:8" x14ac:dyDescent="0.25">
      <c r="A6611" s="133" t="s">
        <v>8302</v>
      </c>
      <c r="B6611" s="134">
        <v>97339</v>
      </c>
      <c r="C6611" s="126" t="s">
        <v>2098</v>
      </c>
      <c r="D6611" s="134" t="s">
        <v>22</v>
      </c>
      <c r="E6611" s="135">
        <v>212.39</v>
      </c>
      <c r="F6611" s="136">
        <v>0.97560000000000002</v>
      </c>
      <c r="G6611" s="135">
        <v>215.3</v>
      </c>
      <c r="H6611" s="136">
        <v>0</v>
      </c>
    </row>
    <row r="6612" spans="1:8" x14ac:dyDescent="0.25">
      <c r="A6612" s="133" t="s">
        <v>8302</v>
      </c>
      <c r="B6612" s="134">
        <v>92285</v>
      </c>
      <c r="C6612" s="126" t="s">
        <v>2048</v>
      </c>
      <c r="D6612" s="134" t="s">
        <v>22</v>
      </c>
      <c r="E6612" s="135">
        <v>308.52</v>
      </c>
      <c r="F6612" s="136">
        <v>0.98009999999999997</v>
      </c>
      <c r="G6612" s="135">
        <v>311.98</v>
      </c>
      <c r="H6612" s="136">
        <v>0</v>
      </c>
    </row>
    <row r="6613" spans="1:8" x14ac:dyDescent="0.25">
      <c r="A6613" s="133" t="s">
        <v>8302</v>
      </c>
      <c r="B6613" s="134">
        <v>92279</v>
      </c>
      <c r="C6613" s="126" t="s">
        <v>2042</v>
      </c>
      <c r="D6613" s="134" t="s">
        <v>22</v>
      </c>
      <c r="E6613" s="135">
        <v>212.39</v>
      </c>
      <c r="F6613" s="136">
        <v>0.97560000000000002</v>
      </c>
      <c r="G6613" s="135">
        <v>215.3</v>
      </c>
      <c r="H6613" s="136">
        <v>0</v>
      </c>
    </row>
    <row r="6614" spans="1:8" x14ac:dyDescent="0.25">
      <c r="A6614" s="133" t="s">
        <v>8302</v>
      </c>
      <c r="B6614" s="134">
        <v>97340</v>
      </c>
      <c r="C6614" s="126" t="s">
        <v>2099</v>
      </c>
      <c r="D6614" s="134" t="s">
        <v>22</v>
      </c>
      <c r="E6614" s="135">
        <v>213.57</v>
      </c>
      <c r="F6614" s="136">
        <v>0.97019999999999995</v>
      </c>
      <c r="G6614" s="135">
        <v>217.14</v>
      </c>
      <c r="H6614" s="136">
        <v>0</v>
      </c>
    </row>
    <row r="6615" spans="1:8" x14ac:dyDescent="0.25">
      <c r="A6615" s="133" t="s">
        <v>8302</v>
      </c>
      <c r="B6615" s="134">
        <v>92286</v>
      </c>
      <c r="C6615" s="126" t="s">
        <v>2049</v>
      </c>
      <c r="D6615" s="134" t="s">
        <v>22</v>
      </c>
      <c r="E6615" s="135">
        <v>395.77</v>
      </c>
      <c r="F6615" s="136">
        <v>0.98150000000000004</v>
      </c>
      <c r="G6615" s="135">
        <v>399.87</v>
      </c>
      <c r="H6615" s="136">
        <v>0</v>
      </c>
    </row>
    <row r="6616" spans="1:8" x14ac:dyDescent="0.25">
      <c r="A6616" s="133" t="s">
        <v>8302</v>
      </c>
      <c r="B6616" s="134">
        <v>92280</v>
      </c>
      <c r="C6616" s="126" t="s">
        <v>2043</v>
      </c>
      <c r="D6616" s="134" t="s">
        <v>22</v>
      </c>
      <c r="E6616" s="135">
        <v>298.27999999999997</v>
      </c>
      <c r="F6616" s="136">
        <v>0.97870000000000001</v>
      </c>
      <c r="G6616" s="135">
        <v>301.85000000000002</v>
      </c>
      <c r="H6616" s="136">
        <v>0</v>
      </c>
    </row>
    <row r="6617" spans="1:8" x14ac:dyDescent="0.25">
      <c r="A6617" s="133" t="s">
        <v>8302</v>
      </c>
      <c r="B6617" s="134">
        <v>103901</v>
      </c>
      <c r="C6617" s="126" t="s">
        <v>2855</v>
      </c>
      <c r="D6617" s="134" t="s">
        <v>33</v>
      </c>
      <c r="E6617" s="135">
        <v>24.22</v>
      </c>
      <c r="F6617" s="136">
        <v>0.36330000000000001</v>
      </c>
      <c r="G6617" s="135">
        <v>32.65</v>
      </c>
      <c r="H6617" s="136">
        <v>0</v>
      </c>
    </row>
    <row r="6618" spans="1:8" x14ac:dyDescent="0.25">
      <c r="A6618" s="133" t="s">
        <v>8302</v>
      </c>
      <c r="B6618" s="134">
        <v>103832</v>
      </c>
      <c r="C6618" s="126" t="s">
        <v>2799</v>
      </c>
      <c r="D6618" s="134" t="s">
        <v>33</v>
      </c>
      <c r="E6618" s="135">
        <v>24.19</v>
      </c>
      <c r="F6618" s="136">
        <v>0.36380000000000001</v>
      </c>
      <c r="G6618" s="135">
        <v>32.51</v>
      </c>
      <c r="H6618" s="136">
        <v>0</v>
      </c>
    </row>
    <row r="6619" spans="1:8" x14ac:dyDescent="0.25">
      <c r="A6619" s="133" t="s">
        <v>8302</v>
      </c>
      <c r="B6619" s="134">
        <v>103865</v>
      </c>
      <c r="C6619" s="126" t="s">
        <v>2825</v>
      </c>
      <c r="D6619" s="134" t="s">
        <v>33</v>
      </c>
      <c r="E6619" s="135">
        <v>23.29</v>
      </c>
      <c r="F6619" s="136">
        <v>0.37780000000000002</v>
      </c>
      <c r="G6619" s="135">
        <v>31.12</v>
      </c>
      <c r="H6619" s="136">
        <v>0</v>
      </c>
    </row>
    <row r="6620" spans="1:8" x14ac:dyDescent="0.25">
      <c r="A6620" s="133" t="s">
        <v>8302</v>
      </c>
      <c r="B6620" s="134">
        <v>103902</v>
      </c>
      <c r="C6620" s="126" t="s">
        <v>2856</v>
      </c>
      <c r="D6620" s="134" t="s">
        <v>33</v>
      </c>
      <c r="E6620" s="135">
        <v>36.409999999999997</v>
      </c>
      <c r="F6620" s="136">
        <v>0.50009999999999999</v>
      </c>
      <c r="G6620" s="135">
        <v>46.37</v>
      </c>
      <c r="H6620" s="136">
        <v>0</v>
      </c>
    </row>
    <row r="6621" spans="1:8" x14ac:dyDescent="0.25">
      <c r="A6621" s="133" t="s">
        <v>8302</v>
      </c>
      <c r="B6621" s="134">
        <v>103866</v>
      </c>
      <c r="C6621" s="126" t="s">
        <v>2826</v>
      </c>
      <c r="D6621" s="134" t="s">
        <v>33</v>
      </c>
      <c r="E6621" s="135">
        <v>37.520000000000003</v>
      </c>
      <c r="F6621" s="136">
        <v>0.48530000000000001</v>
      </c>
      <c r="G6621" s="135">
        <v>47.97</v>
      </c>
      <c r="H6621" s="136">
        <v>0</v>
      </c>
    </row>
    <row r="6622" spans="1:8" x14ac:dyDescent="0.25">
      <c r="A6622" s="133" t="s">
        <v>8302</v>
      </c>
      <c r="B6622" s="134">
        <v>103903</v>
      </c>
      <c r="C6622" s="126" t="s">
        <v>2857</v>
      </c>
      <c r="D6622" s="134" t="s">
        <v>33</v>
      </c>
      <c r="E6622" s="135">
        <v>49.84</v>
      </c>
      <c r="F6622" s="136">
        <v>0.58650000000000002</v>
      </c>
      <c r="G6622" s="135">
        <v>61.1</v>
      </c>
      <c r="H6622" s="136">
        <v>0</v>
      </c>
    </row>
    <row r="6623" spans="1:8" x14ac:dyDescent="0.25">
      <c r="A6623" s="133" t="s">
        <v>8302</v>
      </c>
      <c r="B6623" s="134">
        <v>103834</v>
      </c>
      <c r="C6623" s="126" t="s">
        <v>2801</v>
      </c>
      <c r="D6623" s="134" t="s">
        <v>33</v>
      </c>
      <c r="E6623" s="135">
        <v>65.06</v>
      </c>
      <c r="F6623" s="136">
        <v>0.44929999999999998</v>
      </c>
      <c r="G6623" s="135">
        <v>84.42</v>
      </c>
      <c r="H6623" s="136">
        <v>0</v>
      </c>
    </row>
    <row r="6624" spans="1:8" x14ac:dyDescent="0.25">
      <c r="A6624" s="133" t="s">
        <v>8302</v>
      </c>
      <c r="B6624" s="134">
        <v>103867</v>
      </c>
      <c r="C6624" s="126" t="s">
        <v>2827</v>
      </c>
      <c r="D6624" s="134" t="s">
        <v>33</v>
      </c>
      <c r="E6624" s="135">
        <v>52.67</v>
      </c>
      <c r="F6624" s="136">
        <v>0.55500000000000005</v>
      </c>
      <c r="G6624" s="135">
        <v>65.36</v>
      </c>
      <c r="H6624" s="136">
        <v>0</v>
      </c>
    </row>
    <row r="6625" spans="1:8" x14ac:dyDescent="0.25">
      <c r="A6625" s="133" t="s">
        <v>8303</v>
      </c>
      <c r="B6625" s="134">
        <v>105113</v>
      </c>
      <c r="C6625" s="126" t="s">
        <v>5694</v>
      </c>
      <c r="D6625" s="134" t="s">
        <v>33</v>
      </c>
      <c r="E6625" s="135">
        <v>8658.99</v>
      </c>
      <c r="F6625" s="136">
        <v>0</v>
      </c>
      <c r="G6625" s="135">
        <v>8130.28</v>
      </c>
      <c r="H6625" s="136">
        <v>0</v>
      </c>
    </row>
    <row r="6626" spans="1:8" x14ac:dyDescent="0.25">
      <c r="A6626" s="133" t="s">
        <v>8303</v>
      </c>
      <c r="B6626" s="134">
        <v>98461</v>
      </c>
      <c r="C6626" s="126" t="s">
        <v>5692</v>
      </c>
      <c r="D6626" s="134" t="s">
        <v>33</v>
      </c>
      <c r="E6626" s="135">
        <v>6529.64</v>
      </c>
      <c r="F6626" s="136">
        <v>0</v>
      </c>
      <c r="G6626" s="135">
        <v>6164.22</v>
      </c>
      <c r="H6626" s="136">
        <v>0</v>
      </c>
    </row>
    <row r="6627" spans="1:8" x14ac:dyDescent="0.25">
      <c r="A6627" s="133" t="s">
        <v>8303</v>
      </c>
      <c r="B6627" s="134">
        <v>98462</v>
      </c>
      <c r="C6627" s="126" t="s">
        <v>5693</v>
      </c>
      <c r="D6627" s="134" t="s">
        <v>33</v>
      </c>
      <c r="E6627" s="135">
        <v>11260.38</v>
      </c>
      <c r="F6627" s="136">
        <v>0</v>
      </c>
      <c r="G6627" s="135">
        <v>10482.44</v>
      </c>
      <c r="H6627" s="136">
        <v>0</v>
      </c>
    </row>
    <row r="6628" spans="1:8" x14ac:dyDescent="0.25">
      <c r="A6628" s="133" t="s">
        <v>8303</v>
      </c>
      <c r="B6628" s="134">
        <v>105130</v>
      </c>
      <c r="C6628" s="126" t="s">
        <v>5701</v>
      </c>
      <c r="D6628" s="134" t="s">
        <v>22</v>
      </c>
      <c r="E6628" s="135">
        <v>25.34</v>
      </c>
      <c r="F6628" s="136">
        <v>0</v>
      </c>
      <c r="G6628" s="135">
        <v>33.5</v>
      </c>
      <c r="H6628" s="136">
        <v>0</v>
      </c>
    </row>
    <row r="6629" spans="1:8" x14ac:dyDescent="0.25">
      <c r="A6629" s="133" t="s">
        <v>8303</v>
      </c>
      <c r="B6629" s="134">
        <v>105114</v>
      </c>
      <c r="C6629" s="126" t="s">
        <v>5695</v>
      </c>
      <c r="D6629" s="134" t="s">
        <v>1007</v>
      </c>
      <c r="E6629" s="135">
        <v>1660.73</v>
      </c>
      <c r="F6629" s="136">
        <v>5.0000000000000001E-4</v>
      </c>
      <c r="G6629" s="135">
        <v>1984.16</v>
      </c>
      <c r="H6629" s="136">
        <v>0</v>
      </c>
    </row>
    <row r="6630" spans="1:8" x14ac:dyDescent="0.25">
      <c r="A6630" s="133" t="s">
        <v>8303</v>
      </c>
      <c r="B6630" s="134">
        <v>105129</v>
      </c>
      <c r="C6630" s="126" t="s">
        <v>8304</v>
      </c>
      <c r="D6630" s="134" t="s">
        <v>33</v>
      </c>
      <c r="E6630" s="135">
        <v>0</v>
      </c>
      <c r="F6630" s="136"/>
      <c r="G6630" s="135">
        <v>0</v>
      </c>
      <c r="H6630" s="136"/>
    </row>
    <row r="6631" spans="1:8" x14ac:dyDescent="0.25">
      <c r="A6631" s="133" t="s">
        <v>8303</v>
      </c>
      <c r="B6631" s="134">
        <v>105127</v>
      </c>
      <c r="C6631" s="126" t="s">
        <v>5699</v>
      </c>
      <c r="D6631" s="134" t="s">
        <v>22</v>
      </c>
      <c r="E6631" s="135">
        <v>25.23</v>
      </c>
      <c r="F6631" s="136">
        <v>0</v>
      </c>
      <c r="G6631" s="135">
        <v>28.73</v>
      </c>
      <c r="H6631" s="136">
        <v>0</v>
      </c>
    </row>
    <row r="6632" spans="1:8" x14ac:dyDescent="0.25">
      <c r="A6632" s="133" t="s">
        <v>8303</v>
      </c>
      <c r="B6632" s="134">
        <v>105128</v>
      </c>
      <c r="C6632" s="126" t="s">
        <v>5700</v>
      </c>
      <c r="D6632" s="134" t="s">
        <v>22</v>
      </c>
      <c r="E6632" s="135">
        <v>84.26</v>
      </c>
      <c r="F6632" s="136">
        <v>0</v>
      </c>
      <c r="G6632" s="135">
        <v>98.21</v>
      </c>
      <c r="H6632" s="136">
        <v>0</v>
      </c>
    </row>
    <row r="6633" spans="1:8" x14ac:dyDescent="0.25">
      <c r="A6633" s="133" t="s">
        <v>8303</v>
      </c>
      <c r="B6633" s="134">
        <v>105126</v>
      </c>
      <c r="C6633" s="126" t="s">
        <v>5698</v>
      </c>
      <c r="D6633" s="134" t="s">
        <v>22</v>
      </c>
      <c r="E6633" s="135">
        <v>28.43</v>
      </c>
      <c r="F6633" s="136">
        <v>0</v>
      </c>
      <c r="G6633" s="135">
        <v>32.33</v>
      </c>
      <c r="H6633" s="136">
        <v>0</v>
      </c>
    </row>
    <row r="6634" spans="1:8" x14ac:dyDescent="0.25">
      <c r="A6634" s="133" t="s">
        <v>8303</v>
      </c>
      <c r="B6634" s="134">
        <v>105116</v>
      </c>
      <c r="C6634" s="126" t="s">
        <v>5697</v>
      </c>
      <c r="D6634" s="134" t="s">
        <v>33</v>
      </c>
      <c r="E6634" s="135">
        <v>10.61</v>
      </c>
      <c r="F6634" s="136">
        <v>0</v>
      </c>
      <c r="G6634" s="135">
        <v>15.36</v>
      </c>
      <c r="H6634" s="136">
        <v>0</v>
      </c>
    </row>
    <row r="6635" spans="1:8" x14ac:dyDescent="0.25">
      <c r="A6635" s="133" t="s">
        <v>8303</v>
      </c>
      <c r="B6635" s="134">
        <v>105115</v>
      </c>
      <c r="C6635" s="126" t="s">
        <v>5696</v>
      </c>
      <c r="D6635" s="134" t="s">
        <v>33</v>
      </c>
      <c r="E6635" s="135">
        <v>119.58</v>
      </c>
      <c r="F6635" s="136">
        <v>0.27350000000000002</v>
      </c>
      <c r="G6635" s="135">
        <v>147.72999999999999</v>
      </c>
      <c r="H6635" s="136">
        <v>0</v>
      </c>
    </row>
    <row r="6636" spans="1:8" x14ac:dyDescent="0.25">
      <c r="A6636" s="133" t="s">
        <v>8303</v>
      </c>
      <c r="B6636" s="134">
        <v>98453</v>
      </c>
      <c r="C6636" s="126" t="s">
        <v>5685</v>
      </c>
      <c r="D6636" s="134" t="s">
        <v>144</v>
      </c>
      <c r="E6636" s="135">
        <v>157.59</v>
      </c>
      <c r="F6636" s="136">
        <v>0</v>
      </c>
      <c r="G6636" s="135">
        <v>153.36000000000001</v>
      </c>
      <c r="H6636" s="136">
        <v>0</v>
      </c>
    </row>
    <row r="6637" spans="1:8" x14ac:dyDescent="0.25">
      <c r="A6637" s="133" t="s">
        <v>8303</v>
      </c>
      <c r="B6637" s="134">
        <v>98454</v>
      </c>
      <c r="C6637" s="126" t="s">
        <v>5686</v>
      </c>
      <c r="D6637" s="134" t="s">
        <v>144</v>
      </c>
      <c r="E6637" s="135">
        <v>191.8</v>
      </c>
      <c r="F6637" s="136">
        <v>0</v>
      </c>
      <c r="G6637" s="135">
        <v>199.61</v>
      </c>
      <c r="H6637" s="136">
        <v>0</v>
      </c>
    </row>
    <row r="6638" spans="1:8" x14ac:dyDescent="0.25">
      <c r="A6638" s="133" t="s">
        <v>8303</v>
      </c>
      <c r="B6638" s="134">
        <v>98449</v>
      </c>
      <c r="C6638" s="126" t="s">
        <v>5683</v>
      </c>
      <c r="D6638" s="134" t="s">
        <v>144</v>
      </c>
      <c r="E6638" s="135">
        <v>139.27000000000001</v>
      </c>
      <c r="F6638" s="136">
        <v>0</v>
      </c>
      <c r="G6638" s="135">
        <v>129.1</v>
      </c>
      <c r="H6638" s="136">
        <v>0</v>
      </c>
    </row>
    <row r="6639" spans="1:8" x14ac:dyDescent="0.25">
      <c r="A6639" s="133" t="s">
        <v>8303</v>
      </c>
      <c r="B6639" s="134">
        <v>98455</v>
      </c>
      <c r="C6639" s="126" t="s">
        <v>5687</v>
      </c>
      <c r="D6639" s="134" t="s">
        <v>144</v>
      </c>
      <c r="E6639" s="135">
        <v>132.72</v>
      </c>
      <c r="F6639" s="136">
        <v>0</v>
      </c>
      <c r="G6639" s="135">
        <v>118.5</v>
      </c>
      <c r="H6639" s="136">
        <v>0</v>
      </c>
    </row>
    <row r="6640" spans="1:8" x14ac:dyDescent="0.25">
      <c r="A6640" s="133" t="s">
        <v>8303</v>
      </c>
      <c r="B6640" s="134">
        <v>98456</v>
      </c>
      <c r="C6640" s="126" t="s">
        <v>5688</v>
      </c>
      <c r="D6640" s="134" t="s">
        <v>144</v>
      </c>
      <c r="E6640" s="135">
        <v>161.81</v>
      </c>
      <c r="F6640" s="136">
        <v>0</v>
      </c>
      <c r="G6640" s="135">
        <v>157.32</v>
      </c>
      <c r="H6640" s="136">
        <v>0</v>
      </c>
    </row>
    <row r="6641" spans="1:8" x14ac:dyDescent="0.25">
      <c r="A6641" s="133" t="s">
        <v>8303</v>
      </c>
      <c r="B6641" s="134">
        <v>98451</v>
      </c>
      <c r="C6641" s="126" t="s">
        <v>5684</v>
      </c>
      <c r="D6641" s="134" t="s">
        <v>144</v>
      </c>
      <c r="E6641" s="135">
        <v>118.16</v>
      </c>
      <c r="F6641" s="136">
        <v>0</v>
      </c>
      <c r="G6641" s="135">
        <v>99.59</v>
      </c>
      <c r="H6641" s="136">
        <v>0</v>
      </c>
    </row>
    <row r="6642" spans="1:8" x14ac:dyDescent="0.25">
      <c r="A6642" s="133" t="s">
        <v>8303</v>
      </c>
      <c r="B6642" s="134">
        <v>98445</v>
      </c>
      <c r="C6642" s="126" t="s">
        <v>5679</v>
      </c>
      <c r="D6642" s="134" t="s">
        <v>144</v>
      </c>
      <c r="E6642" s="135">
        <v>109.19</v>
      </c>
      <c r="F6642" s="136">
        <v>0</v>
      </c>
      <c r="G6642" s="135">
        <v>116.48</v>
      </c>
      <c r="H6642" s="136">
        <v>0</v>
      </c>
    </row>
    <row r="6643" spans="1:8" x14ac:dyDescent="0.25">
      <c r="A6643" s="133" t="s">
        <v>8303</v>
      </c>
      <c r="B6643" s="134">
        <v>98446</v>
      </c>
      <c r="C6643" s="126" t="s">
        <v>5680</v>
      </c>
      <c r="D6643" s="134" t="s">
        <v>144</v>
      </c>
      <c r="E6643" s="135">
        <v>136.38999999999999</v>
      </c>
      <c r="F6643" s="136">
        <v>0</v>
      </c>
      <c r="G6643" s="135">
        <v>152.9</v>
      </c>
      <c r="H6643" s="136">
        <v>0</v>
      </c>
    </row>
    <row r="6644" spans="1:8" x14ac:dyDescent="0.25">
      <c r="A6644" s="133" t="s">
        <v>8303</v>
      </c>
      <c r="B6644" s="134">
        <v>98441</v>
      </c>
      <c r="C6644" s="126" t="s">
        <v>5677</v>
      </c>
      <c r="D6644" s="134" t="s">
        <v>144</v>
      </c>
      <c r="E6644" s="135">
        <v>94.53</v>
      </c>
      <c r="F6644" s="136">
        <v>0</v>
      </c>
      <c r="G6644" s="135">
        <v>97.33</v>
      </c>
      <c r="H6644" s="136">
        <v>0</v>
      </c>
    </row>
    <row r="6645" spans="1:8" x14ac:dyDescent="0.25">
      <c r="A6645" s="133" t="s">
        <v>8303</v>
      </c>
      <c r="B6645" s="134">
        <v>98447</v>
      </c>
      <c r="C6645" s="126" t="s">
        <v>5681</v>
      </c>
      <c r="D6645" s="134" t="s">
        <v>144</v>
      </c>
      <c r="E6645" s="135">
        <v>87.54</v>
      </c>
      <c r="F6645" s="136">
        <v>0</v>
      </c>
      <c r="G6645" s="135">
        <v>86.36</v>
      </c>
      <c r="H6645" s="136">
        <v>0</v>
      </c>
    </row>
    <row r="6646" spans="1:8" x14ac:dyDescent="0.25">
      <c r="A6646" s="133" t="s">
        <v>8303</v>
      </c>
      <c r="B6646" s="134">
        <v>98448</v>
      </c>
      <c r="C6646" s="126" t="s">
        <v>5682</v>
      </c>
      <c r="D6646" s="134" t="s">
        <v>144</v>
      </c>
      <c r="E6646" s="135">
        <v>109.24</v>
      </c>
      <c r="F6646" s="136">
        <v>0</v>
      </c>
      <c r="G6646" s="135">
        <v>114.84</v>
      </c>
      <c r="H6646" s="136">
        <v>0</v>
      </c>
    </row>
    <row r="6647" spans="1:8" x14ac:dyDescent="0.25">
      <c r="A6647" s="133" t="s">
        <v>8303</v>
      </c>
      <c r="B6647" s="134">
        <v>98443</v>
      </c>
      <c r="C6647" s="126" t="s">
        <v>5678</v>
      </c>
      <c r="D6647" s="134" t="s">
        <v>144</v>
      </c>
      <c r="E6647" s="135">
        <v>75.95</v>
      </c>
      <c r="F6647" s="136">
        <v>0</v>
      </c>
      <c r="G6647" s="135">
        <v>71.47</v>
      </c>
      <c r="H6647" s="136">
        <v>0</v>
      </c>
    </row>
    <row r="6648" spans="1:8" x14ac:dyDescent="0.25">
      <c r="A6648" s="133" t="s">
        <v>8303</v>
      </c>
      <c r="B6648" s="134">
        <v>105122</v>
      </c>
      <c r="C6648" s="126" t="s">
        <v>8305</v>
      </c>
      <c r="D6648" s="134" t="s">
        <v>144</v>
      </c>
      <c r="E6648" s="135">
        <v>0</v>
      </c>
      <c r="F6648" s="136"/>
      <c r="G6648" s="135">
        <v>0</v>
      </c>
      <c r="H6648" s="136"/>
    </row>
    <row r="6649" spans="1:8" x14ac:dyDescent="0.25">
      <c r="A6649" s="133" t="s">
        <v>8303</v>
      </c>
      <c r="B6649" s="134">
        <v>105125</v>
      </c>
      <c r="C6649" s="126" t="s">
        <v>8306</v>
      </c>
      <c r="D6649" s="134" t="s">
        <v>144</v>
      </c>
      <c r="E6649" s="135">
        <v>0</v>
      </c>
      <c r="F6649" s="136"/>
      <c r="G6649" s="135">
        <v>0</v>
      </c>
      <c r="H6649" s="136"/>
    </row>
    <row r="6650" spans="1:8" x14ac:dyDescent="0.25">
      <c r="A6650" s="133" t="s">
        <v>8303</v>
      </c>
      <c r="B6650" s="134">
        <v>105133</v>
      </c>
      <c r="C6650" s="126" t="s">
        <v>8307</v>
      </c>
      <c r="D6650" s="134" t="s">
        <v>144</v>
      </c>
      <c r="E6650" s="135">
        <v>0</v>
      </c>
      <c r="F6650" s="136"/>
      <c r="G6650" s="135">
        <v>0</v>
      </c>
      <c r="H6650" s="136"/>
    </row>
    <row r="6651" spans="1:8" x14ac:dyDescent="0.25">
      <c r="A6651" s="133" t="s">
        <v>8303</v>
      </c>
      <c r="B6651" s="134">
        <v>105123</v>
      </c>
      <c r="C6651" s="126" t="s">
        <v>8308</v>
      </c>
      <c r="D6651" s="134" t="s">
        <v>144</v>
      </c>
      <c r="E6651" s="135">
        <v>0</v>
      </c>
      <c r="F6651" s="136"/>
      <c r="G6651" s="135">
        <v>0</v>
      </c>
      <c r="H6651" s="136"/>
    </row>
    <row r="6652" spans="1:8" x14ac:dyDescent="0.25">
      <c r="A6652" s="133" t="s">
        <v>8303</v>
      </c>
      <c r="B6652" s="134">
        <v>105124</v>
      </c>
      <c r="C6652" s="126" t="s">
        <v>8309</v>
      </c>
      <c r="D6652" s="134" t="s">
        <v>144</v>
      </c>
      <c r="E6652" s="135">
        <v>0</v>
      </c>
      <c r="F6652" s="136"/>
      <c r="G6652" s="135">
        <v>0</v>
      </c>
      <c r="H6652" s="136"/>
    </row>
    <row r="6653" spans="1:8" x14ac:dyDescent="0.25">
      <c r="A6653" s="133" t="s">
        <v>8303</v>
      </c>
      <c r="B6653" s="134">
        <v>105134</v>
      </c>
      <c r="C6653" s="126" t="s">
        <v>8310</v>
      </c>
      <c r="D6653" s="134" t="s">
        <v>144</v>
      </c>
      <c r="E6653" s="135">
        <v>0</v>
      </c>
      <c r="F6653" s="136"/>
      <c r="G6653" s="135">
        <v>0</v>
      </c>
      <c r="H6653" s="136"/>
    </row>
    <row r="6654" spans="1:8" x14ac:dyDescent="0.25">
      <c r="A6654" s="133" t="s">
        <v>8303</v>
      </c>
      <c r="B6654" s="134">
        <v>105117</v>
      </c>
      <c r="C6654" s="126" t="s">
        <v>8311</v>
      </c>
      <c r="D6654" s="134" t="s">
        <v>144</v>
      </c>
      <c r="E6654" s="135">
        <v>0</v>
      </c>
      <c r="F6654" s="136"/>
      <c r="G6654" s="135">
        <v>0</v>
      </c>
      <c r="H6654" s="136"/>
    </row>
    <row r="6655" spans="1:8" x14ac:dyDescent="0.25">
      <c r="A6655" s="133" t="s">
        <v>8303</v>
      </c>
      <c r="B6655" s="134">
        <v>105119</v>
      </c>
      <c r="C6655" s="126" t="s">
        <v>8312</v>
      </c>
      <c r="D6655" s="134" t="s">
        <v>144</v>
      </c>
      <c r="E6655" s="135">
        <v>0</v>
      </c>
      <c r="F6655" s="136"/>
      <c r="G6655" s="135">
        <v>0</v>
      </c>
      <c r="H6655" s="136"/>
    </row>
    <row r="6656" spans="1:8" x14ac:dyDescent="0.25">
      <c r="A6656" s="133" t="s">
        <v>8303</v>
      </c>
      <c r="B6656" s="134">
        <v>105131</v>
      </c>
      <c r="C6656" s="126" t="s">
        <v>8313</v>
      </c>
      <c r="D6656" s="134" t="s">
        <v>144</v>
      </c>
      <c r="E6656" s="135">
        <v>0</v>
      </c>
      <c r="F6656" s="136"/>
      <c r="G6656" s="135">
        <v>0</v>
      </c>
      <c r="H6656" s="136"/>
    </row>
    <row r="6657" spans="1:8" x14ac:dyDescent="0.25">
      <c r="A6657" s="133" t="s">
        <v>8303</v>
      </c>
      <c r="B6657" s="134">
        <v>105120</v>
      </c>
      <c r="C6657" s="126" t="s">
        <v>8314</v>
      </c>
      <c r="D6657" s="134" t="s">
        <v>144</v>
      </c>
      <c r="E6657" s="135">
        <v>0</v>
      </c>
      <c r="F6657" s="136"/>
      <c r="G6657" s="135">
        <v>0</v>
      </c>
      <c r="H6657" s="136"/>
    </row>
    <row r="6658" spans="1:8" x14ac:dyDescent="0.25">
      <c r="A6658" s="133" t="s">
        <v>8303</v>
      </c>
      <c r="B6658" s="134">
        <v>105121</v>
      </c>
      <c r="C6658" s="126" t="s">
        <v>8315</v>
      </c>
      <c r="D6658" s="134" t="s">
        <v>144</v>
      </c>
      <c r="E6658" s="135">
        <v>0</v>
      </c>
      <c r="F6658" s="136"/>
      <c r="G6658" s="135">
        <v>0</v>
      </c>
      <c r="H6658" s="136"/>
    </row>
    <row r="6659" spans="1:8" x14ac:dyDescent="0.25">
      <c r="A6659" s="133" t="s">
        <v>8303</v>
      </c>
      <c r="B6659" s="134">
        <v>105132</v>
      </c>
      <c r="C6659" s="126" t="s">
        <v>8316</v>
      </c>
      <c r="D6659" s="134" t="s">
        <v>144</v>
      </c>
      <c r="E6659" s="135">
        <v>0</v>
      </c>
      <c r="F6659" s="136"/>
      <c r="G6659" s="135">
        <v>0</v>
      </c>
      <c r="H6659" s="136"/>
    </row>
    <row r="6660" spans="1:8" x14ac:dyDescent="0.25">
      <c r="A6660" s="133" t="s">
        <v>8303</v>
      </c>
      <c r="B6660" s="134">
        <v>98460</v>
      </c>
      <c r="C6660" s="126" t="s">
        <v>5691</v>
      </c>
      <c r="D6660" s="134" t="s">
        <v>144</v>
      </c>
      <c r="E6660" s="135">
        <v>59.97</v>
      </c>
      <c r="F6660" s="136">
        <v>0</v>
      </c>
      <c r="G6660" s="135">
        <v>73.63</v>
      </c>
      <c r="H6660" s="136">
        <v>0</v>
      </c>
    </row>
    <row r="6661" spans="1:8" x14ac:dyDescent="0.25">
      <c r="A6661" s="133" t="s">
        <v>8303</v>
      </c>
      <c r="B6661" s="134">
        <v>98457</v>
      </c>
      <c r="C6661" s="126" t="s">
        <v>8317</v>
      </c>
      <c r="D6661" s="134" t="s">
        <v>144</v>
      </c>
      <c r="E6661" s="135">
        <v>0</v>
      </c>
      <c r="F6661" s="136"/>
      <c r="G6661" s="135">
        <v>0</v>
      </c>
      <c r="H6661" s="136"/>
    </row>
    <row r="6662" spans="1:8" x14ac:dyDescent="0.25">
      <c r="A6662" s="133" t="s">
        <v>8303</v>
      </c>
      <c r="B6662" s="134">
        <v>98458</v>
      </c>
      <c r="C6662" s="126" t="s">
        <v>5689</v>
      </c>
      <c r="D6662" s="134" t="s">
        <v>144</v>
      </c>
      <c r="E6662" s="135">
        <v>94.86</v>
      </c>
      <c r="F6662" s="136">
        <v>0</v>
      </c>
      <c r="G6662" s="135">
        <v>96.69</v>
      </c>
      <c r="H6662" s="136">
        <v>0</v>
      </c>
    </row>
    <row r="6663" spans="1:8" x14ac:dyDescent="0.25">
      <c r="A6663" s="133" t="s">
        <v>8303</v>
      </c>
      <c r="B6663" s="134">
        <v>98459</v>
      </c>
      <c r="C6663" s="126" t="s">
        <v>5690</v>
      </c>
      <c r="D6663" s="134" t="s">
        <v>144</v>
      </c>
      <c r="E6663" s="135">
        <v>83.49</v>
      </c>
      <c r="F6663" s="136">
        <v>0.3629</v>
      </c>
      <c r="G6663" s="135">
        <v>98.73</v>
      </c>
      <c r="H6663" s="136">
        <v>0</v>
      </c>
    </row>
    <row r="6664" spans="1:8" x14ac:dyDescent="0.25">
      <c r="A6664" s="133" t="s">
        <v>8303</v>
      </c>
      <c r="B6664" s="134">
        <v>105118</v>
      </c>
      <c r="C6664" s="126" t="s">
        <v>8318</v>
      </c>
      <c r="D6664" s="134" t="s">
        <v>144</v>
      </c>
      <c r="E6664" s="135">
        <v>0</v>
      </c>
      <c r="F6664" s="136"/>
      <c r="G6664" s="135">
        <v>0</v>
      </c>
      <c r="H6664" s="136"/>
    </row>
    <row r="6665" spans="1:8" x14ac:dyDescent="0.25">
      <c r="A6665" s="133" t="s">
        <v>8319</v>
      </c>
      <c r="B6665" s="134">
        <v>101956</v>
      </c>
      <c r="C6665" s="126" t="s">
        <v>8320</v>
      </c>
      <c r="D6665" s="134" t="s">
        <v>144</v>
      </c>
      <c r="E6665" s="135">
        <v>0</v>
      </c>
      <c r="F6665" s="136"/>
      <c r="G6665" s="135">
        <v>0</v>
      </c>
      <c r="H6665" s="136"/>
    </row>
    <row r="6666" spans="1:8" x14ac:dyDescent="0.25">
      <c r="A6666" s="133" t="s">
        <v>8319</v>
      </c>
      <c r="B6666" s="134">
        <v>104690</v>
      </c>
      <c r="C6666" s="126" t="s">
        <v>8321</v>
      </c>
      <c r="D6666" s="134" t="s">
        <v>144</v>
      </c>
      <c r="E6666" s="135">
        <v>0</v>
      </c>
      <c r="F6666" s="136"/>
      <c r="G6666" s="135">
        <v>0</v>
      </c>
      <c r="H6666" s="136"/>
    </row>
    <row r="6667" spans="1:8" x14ac:dyDescent="0.25">
      <c r="A6667" s="133" t="s">
        <v>8319</v>
      </c>
      <c r="B6667" s="134">
        <v>101958</v>
      </c>
      <c r="C6667" s="126" t="s">
        <v>8322</v>
      </c>
      <c r="D6667" s="134" t="s">
        <v>144</v>
      </c>
      <c r="E6667" s="135">
        <v>0</v>
      </c>
      <c r="F6667" s="136"/>
      <c r="G6667" s="135">
        <v>0</v>
      </c>
      <c r="H6667" s="136"/>
    </row>
    <row r="6668" spans="1:8" x14ac:dyDescent="0.25">
      <c r="A6668" s="133" t="s">
        <v>8319</v>
      </c>
      <c r="B6668" s="134">
        <v>101955</v>
      </c>
      <c r="C6668" s="126" t="s">
        <v>8323</v>
      </c>
      <c r="D6668" s="134" t="s">
        <v>144</v>
      </c>
      <c r="E6668" s="135">
        <v>0</v>
      </c>
      <c r="F6668" s="136"/>
      <c r="G6668" s="135">
        <v>0</v>
      </c>
      <c r="H6668" s="136"/>
    </row>
    <row r="6669" spans="1:8" x14ac:dyDescent="0.25">
      <c r="A6669" s="133" t="s">
        <v>8319</v>
      </c>
      <c r="B6669" s="134">
        <v>101948</v>
      </c>
      <c r="C6669" s="126" t="s">
        <v>8324</v>
      </c>
      <c r="D6669" s="134" t="s">
        <v>144</v>
      </c>
      <c r="E6669" s="135">
        <v>0</v>
      </c>
      <c r="F6669" s="136"/>
      <c r="G6669" s="135">
        <v>0</v>
      </c>
      <c r="H6669" s="136"/>
    </row>
    <row r="6670" spans="1:8" x14ac:dyDescent="0.25">
      <c r="A6670" s="133" t="s">
        <v>8319</v>
      </c>
      <c r="B6670" s="134">
        <v>101949</v>
      </c>
      <c r="C6670" s="126" t="s">
        <v>8325</v>
      </c>
      <c r="D6670" s="134" t="s">
        <v>144</v>
      </c>
      <c r="E6670" s="135">
        <v>0</v>
      </c>
      <c r="F6670" s="136"/>
      <c r="G6670" s="135">
        <v>0</v>
      </c>
      <c r="H6670" s="136"/>
    </row>
    <row r="6671" spans="1:8" x14ac:dyDescent="0.25">
      <c r="A6671" s="133" t="s">
        <v>8319</v>
      </c>
      <c r="B6671" s="134">
        <v>101950</v>
      </c>
      <c r="C6671" s="126" t="s">
        <v>8326</v>
      </c>
      <c r="D6671" s="134" t="s">
        <v>144</v>
      </c>
      <c r="E6671" s="135">
        <v>0</v>
      </c>
      <c r="F6671" s="136"/>
      <c r="G6671" s="135">
        <v>0</v>
      </c>
      <c r="H6671" s="136"/>
    </row>
    <row r="6672" spans="1:8" x14ac:dyDescent="0.25">
      <c r="A6672" s="133" t="s">
        <v>8319</v>
      </c>
      <c r="B6672" s="134">
        <v>101947</v>
      </c>
      <c r="C6672" s="126" t="s">
        <v>8327</v>
      </c>
      <c r="D6672" s="134" t="s">
        <v>144</v>
      </c>
      <c r="E6672" s="135">
        <v>0</v>
      </c>
      <c r="F6672" s="136"/>
      <c r="G6672" s="135">
        <v>0</v>
      </c>
      <c r="H6672" s="136"/>
    </row>
    <row r="6673" spans="1:8" x14ac:dyDescent="0.25">
      <c r="A6673" s="133" t="s">
        <v>8319</v>
      </c>
      <c r="B6673" s="134">
        <v>101960</v>
      </c>
      <c r="C6673" s="126" t="s">
        <v>8328</v>
      </c>
      <c r="D6673" s="134" t="s">
        <v>144</v>
      </c>
      <c r="E6673" s="135">
        <v>0</v>
      </c>
      <c r="F6673" s="136"/>
      <c r="G6673" s="135">
        <v>0</v>
      </c>
      <c r="H6673" s="136"/>
    </row>
    <row r="6674" spans="1:8" x14ac:dyDescent="0.25">
      <c r="A6674" s="133" t="s">
        <v>8319</v>
      </c>
      <c r="B6674" s="134">
        <v>101961</v>
      </c>
      <c r="C6674" s="126" t="s">
        <v>8329</v>
      </c>
      <c r="D6674" s="134" t="s">
        <v>144</v>
      </c>
      <c r="E6674" s="135">
        <v>0</v>
      </c>
      <c r="F6674" s="136"/>
      <c r="G6674" s="135">
        <v>0</v>
      </c>
      <c r="H6674" s="136"/>
    </row>
    <row r="6675" spans="1:8" x14ac:dyDescent="0.25">
      <c r="A6675" s="133" t="s">
        <v>8319</v>
      </c>
      <c r="B6675" s="134">
        <v>101962</v>
      </c>
      <c r="C6675" s="126" t="s">
        <v>8330</v>
      </c>
      <c r="D6675" s="134" t="s">
        <v>144</v>
      </c>
      <c r="E6675" s="135">
        <v>0</v>
      </c>
      <c r="F6675" s="136"/>
      <c r="G6675" s="135">
        <v>0</v>
      </c>
      <c r="H6675" s="136"/>
    </row>
    <row r="6676" spans="1:8" x14ac:dyDescent="0.25">
      <c r="A6676" s="133" t="s">
        <v>8319</v>
      </c>
      <c r="B6676" s="134">
        <v>101959</v>
      </c>
      <c r="C6676" s="126" t="s">
        <v>8331</v>
      </c>
      <c r="D6676" s="134" t="s">
        <v>144</v>
      </c>
      <c r="E6676" s="135">
        <v>0</v>
      </c>
      <c r="F6676" s="136"/>
      <c r="G6676" s="135">
        <v>0</v>
      </c>
      <c r="H6676" s="136"/>
    </row>
    <row r="6677" spans="1:8" x14ac:dyDescent="0.25">
      <c r="A6677" s="133" t="s">
        <v>8319</v>
      </c>
      <c r="B6677" s="134">
        <v>101952</v>
      </c>
      <c r="C6677" s="126" t="s">
        <v>8332</v>
      </c>
      <c r="D6677" s="134" t="s">
        <v>144</v>
      </c>
      <c r="E6677" s="135">
        <v>0</v>
      </c>
      <c r="F6677" s="136"/>
      <c r="G6677" s="135">
        <v>0</v>
      </c>
      <c r="H6677" s="136"/>
    </row>
    <row r="6678" spans="1:8" x14ac:dyDescent="0.25">
      <c r="A6678" s="133" t="s">
        <v>8319</v>
      </c>
      <c r="B6678" s="134">
        <v>101953</v>
      </c>
      <c r="C6678" s="126" t="s">
        <v>8333</v>
      </c>
      <c r="D6678" s="134" t="s">
        <v>144</v>
      </c>
      <c r="E6678" s="135">
        <v>0</v>
      </c>
      <c r="F6678" s="136"/>
      <c r="G6678" s="135">
        <v>0</v>
      </c>
      <c r="H6678" s="136"/>
    </row>
    <row r="6679" spans="1:8" x14ac:dyDescent="0.25">
      <c r="A6679" s="133" t="s">
        <v>8319</v>
      </c>
      <c r="B6679" s="134">
        <v>101954</v>
      </c>
      <c r="C6679" s="126" t="s">
        <v>8334</v>
      </c>
      <c r="D6679" s="134" t="s">
        <v>144</v>
      </c>
      <c r="E6679" s="135">
        <v>0</v>
      </c>
      <c r="F6679" s="136"/>
      <c r="G6679" s="135">
        <v>0</v>
      </c>
      <c r="H6679" s="136"/>
    </row>
    <row r="6680" spans="1:8" x14ac:dyDescent="0.25">
      <c r="A6680" s="133" t="s">
        <v>8319</v>
      </c>
      <c r="B6680" s="134">
        <v>101951</v>
      </c>
      <c r="C6680" s="126" t="s">
        <v>8335</v>
      </c>
      <c r="D6680" s="134" t="s">
        <v>144</v>
      </c>
      <c r="E6680" s="135">
        <v>0</v>
      </c>
      <c r="F6680" s="136"/>
      <c r="G6680" s="135">
        <v>0</v>
      </c>
      <c r="H6680" s="136"/>
    </row>
    <row r="6681" spans="1:8" x14ac:dyDescent="0.25">
      <c r="A6681" s="133" t="s">
        <v>8319</v>
      </c>
      <c r="B6681" s="134">
        <v>101964</v>
      </c>
      <c r="C6681" s="126" t="s">
        <v>8336</v>
      </c>
      <c r="D6681" s="134" t="s">
        <v>144</v>
      </c>
      <c r="E6681" s="135">
        <v>172.07</v>
      </c>
      <c r="F6681" s="136">
        <v>3.5000000000000001E-3</v>
      </c>
      <c r="G6681" s="135">
        <v>177.15</v>
      </c>
      <c r="H6681" s="136">
        <v>0</v>
      </c>
    </row>
    <row r="6682" spans="1:8" x14ac:dyDescent="0.25">
      <c r="A6682" s="133" t="s">
        <v>8319</v>
      </c>
      <c r="B6682" s="134">
        <v>101963</v>
      </c>
      <c r="C6682" s="126" t="s">
        <v>8337</v>
      </c>
      <c r="D6682" s="134" t="s">
        <v>144</v>
      </c>
      <c r="E6682" s="135">
        <v>184.87</v>
      </c>
      <c r="F6682" s="136">
        <v>4.0000000000000001E-3</v>
      </c>
      <c r="G6682" s="135">
        <v>188.88</v>
      </c>
      <c r="H6682" s="136">
        <v>0</v>
      </c>
    </row>
    <row r="6683" spans="1:8" x14ac:dyDescent="0.25">
      <c r="A6683" s="133" t="s">
        <v>8338</v>
      </c>
      <c r="B6683" s="134">
        <v>100323</v>
      </c>
      <c r="C6683" s="126" t="s">
        <v>5930</v>
      </c>
      <c r="D6683" s="134" t="s">
        <v>1007</v>
      </c>
      <c r="E6683" s="135">
        <v>157.68</v>
      </c>
      <c r="F6683" s="136">
        <v>0</v>
      </c>
      <c r="G6683" s="135">
        <v>177.15</v>
      </c>
      <c r="H6683" s="136">
        <v>0</v>
      </c>
    </row>
    <row r="6684" spans="1:8" x14ac:dyDescent="0.25">
      <c r="A6684" s="133" t="s">
        <v>8338</v>
      </c>
      <c r="B6684" s="134">
        <v>100324</v>
      </c>
      <c r="C6684" s="126" t="s">
        <v>5931</v>
      </c>
      <c r="D6684" s="134" t="s">
        <v>1007</v>
      </c>
      <c r="E6684" s="135">
        <v>172.12</v>
      </c>
      <c r="F6684" s="136">
        <v>0</v>
      </c>
      <c r="G6684" s="135">
        <v>168.79</v>
      </c>
      <c r="H6684" s="136">
        <v>0</v>
      </c>
    </row>
    <row r="6685" spans="1:8" x14ac:dyDescent="0.25">
      <c r="A6685" s="133" t="s">
        <v>8338</v>
      </c>
      <c r="B6685" s="134">
        <v>96624</v>
      </c>
      <c r="C6685" s="126" t="s">
        <v>5928</v>
      </c>
      <c r="D6685" s="134" t="s">
        <v>1007</v>
      </c>
      <c r="E6685" s="135">
        <v>172.43</v>
      </c>
      <c r="F6685" s="136">
        <v>0</v>
      </c>
      <c r="G6685" s="135">
        <v>169.04</v>
      </c>
      <c r="H6685" s="136">
        <v>0</v>
      </c>
    </row>
    <row r="6686" spans="1:8" x14ac:dyDescent="0.25">
      <c r="A6686" s="133" t="s">
        <v>8338</v>
      </c>
      <c r="B6686" s="134">
        <v>100322</v>
      </c>
      <c r="C6686" s="126" t="s">
        <v>5929</v>
      </c>
      <c r="D6686" s="134" t="s">
        <v>1007</v>
      </c>
      <c r="E6686" s="135">
        <v>165.29</v>
      </c>
      <c r="F6686" s="136">
        <v>0</v>
      </c>
      <c r="G6686" s="135">
        <v>163.41999999999999</v>
      </c>
      <c r="H6686" s="136">
        <v>0</v>
      </c>
    </row>
    <row r="6687" spans="1:8" x14ac:dyDescent="0.25">
      <c r="A6687" s="133" t="s">
        <v>8338</v>
      </c>
      <c r="B6687" s="134">
        <v>96623</v>
      </c>
      <c r="C6687" s="126" t="s">
        <v>5927</v>
      </c>
      <c r="D6687" s="134" t="s">
        <v>1007</v>
      </c>
      <c r="E6687" s="135">
        <v>186.08</v>
      </c>
      <c r="F6687" s="136">
        <v>0</v>
      </c>
      <c r="G6687" s="135">
        <v>188.13</v>
      </c>
      <c r="H6687" s="136">
        <v>0</v>
      </c>
    </row>
    <row r="6688" spans="1:8" x14ac:dyDescent="0.25">
      <c r="A6688" s="133" t="s">
        <v>8338</v>
      </c>
      <c r="B6688" s="134">
        <v>96622</v>
      </c>
      <c r="C6688" s="126" t="s">
        <v>5926</v>
      </c>
      <c r="D6688" s="134" t="s">
        <v>1007</v>
      </c>
      <c r="E6688" s="135">
        <v>203.39</v>
      </c>
      <c r="F6688" s="136">
        <v>0</v>
      </c>
      <c r="G6688" s="135">
        <v>200.84</v>
      </c>
      <c r="H6688" s="136">
        <v>0</v>
      </c>
    </row>
    <row r="6689" spans="1:8" x14ac:dyDescent="0.25">
      <c r="A6689" s="133" t="s">
        <v>8338</v>
      </c>
      <c r="B6689" s="134">
        <v>96621</v>
      </c>
      <c r="C6689" s="126" t="s">
        <v>5925</v>
      </c>
      <c r="D6689" s="134" t="s">
        <v>1007</v>
      </c>
      <c r="E6689" s="135">
        <v>217.03</v>
      </c>
      <c r="F6689" s="136">
        <v>0</v>
      </c>
      <c r="G6689" s="135">
        <v>219.93</v>
      </c>
      <c r="H6689" s="136">
        <v>0</v>
      </c>
    </row>
    <row r="6690" spans="1:8" x14ac:dyDescent="0.25">
      <c r="A6690" s="133" t="s">
        <v>8338</v>
      </c>
      <c r="B6690" s="134">
        <v>96617</v>
      </c>
      <c r="C6690" s="126" t="s">
        <v>5922</v>
      </c>
      <c r="D6690" s="134" t="s">
        <v>144</v>
      </c>
      <c r="E6690" s="135">
        <v>18.84</v>
      </c>
      <c r="F6690" s="136">
        <v>0</v>
      </c>
      <c r="G6690" s="135">
        <v>20.47</v>
      </c>
      <c r="H6690" s="136">
        <v>0</v>
      </c>
    </row>
    <row r="6691" spans="1:8" x14ac:dyDescent="0.25">
      <c r="A6691" s="133" t="s">
        <v>8338</v>
      </c>
      <c r="B6691" s="134">
        <v>96619</v>
      </c>
      <c r="C6691" s="126" t="s">
        <v>5923</v>
      </c>
      <c r="D6691" s="134" t="s">
        <v>144</v>
      </c>
      <c r="E6691" s="135">
        <v>37.74</v>
      </c>
      <c r="F6691" s="136">
        <v>0</v>
      </c>
      <c r="G6691" s="135">
        <v>40.85</v>
      </c>
      <c r="H6691" s="136">
        <v>0</v>
      </c>
    </row>
    <row r="6692" spans="1:8" x14ac:dyDescent="0.25">
      <c r="A6692" s="133" t="s">
        <v>8338</v>
      </c>
      <c r="B6692" s="134">
        <v>96616</v>
      </c>
      <c r="C6692" s="126" t="s">
        <v>5921</v>
      </c>
      <c r="D6692" s="134" t="s">
        <v>1007</v>
      </c>
      <c r="E6692" s="135">
        <v>755.1</v>
      </c>
      <c r="F6692" s="136">
        <v>0</v>
      </c>
      <c r="G6692" s="135">
        <v>817.18</v>
      </c>
      <c r="H6692" s="136">
        <v>0</v>
      </c>
    </row>
    <row r="6693" spans="1:8" x14ac:dyDescent="0.25">
      <c r="A6693" s="133" t="s">
        <v>8338</v>
      </c>
      <c r="B6693" s="134">
        <v>95240</v>
      </c>
      <c r="C6693" s="126" t="s">
        <v>5919</v>
      </c>
      <c r="D6693" s="134" t="s">
        <v>144</v>
      </c>
      <c r="E6693" s="135">
        <v>18.11</v>
      </c>
      <c r="F6693" s="136">
        <v>0</v>
      </c>
      <c r="G6693" s="135">
        <v>19.45</v>
      </c>
      <c r="H6693" s="136">
        <v>0</v>
      </c>
    </row>
    <row r="6694" spans="1:8" x14ac:dyDescent="0.25">
      <c r="A6694" s="133" t="s">
        <v>8338</v>
      </c>
      <c r="B6694" s="134">
        <v>95241</v>
      </c>
      <c r="C6694" s="126" t="s">
        <v>5920</v>
      </c>
      <c r="D6694" s="134" t="s">
        <v>144</v>
      </c>
      <c r="E6694" s="135">
        <v>34.92</v>
      </c>
      <c r="F6694" s="136">
        <v>0</v>
      </c>
      <c r="G6694" s="135">
        <v>36.880000000000003</v>
      </c>
      <c r="H6694" s="136">
        <v>0</v>
      </c>
    </row>
    <row r="6695" spans="1:8" x14ac:dyDescent="0.25">
      <c r="A6695" s="133" t="s">
        <v>8338</v>
      </c>
      <c r="B6695" s="134">
        <v>96620</v>
      </c>
      <c r="C6695" s="126" t="s">
        <v>5924</v>
      </c>
      <c r="D6695" s="134" t="s">
        <v>1007</v>
      </c>
      <c r="E6695" s="135">
        <v>698.59</v>
      </c>
      <c r="F6695" s="136">
        <v>0</v>
      </c>
      <c r="G6695" s="135">
        <v>737.87</v>
      </c>
      <c r="H6695" s="136">
        <v>0</v>
      </c>
    </row>
    <row r="6696" spans="1:8" x14ac:dyDescent="0.25">
      <c r="A6696" s="133" t="s">
        <v>8339</v>
      </c>
      <c r="B6696" s="134">
        <v>104043</v>
      </c>
      <c r="C6696" s="126" t="s">
        <v>3230</v>
      </c>
      <c r="D6696" s="134" t="s">
        <v>33</v>
      </c>
      <c r="E6696" s="135">
        <v>7.33</v>
      </c>
      <c r="F6696" s="136">
        <v>0.53749999999999998</v>
      </c>
      <c r="G6696" s="135">
        <v>9.49</v>
      </c>
      <c r="H6696" s="136">
        <v>0</v>
      </c>
    </row>
    <row r="6697" spans="1:8" x14ac:dyDescent="0.25">
      <c r="A6697" s="133" t="s">
        <v>8339</v>
      </c>
      <c r="B6697" s="134">
        <v>104044</v>
      </c>
      <c r="C6697" s="126" t="s">
        <v>3231</v>
      </c>
      <c r="D6697" s="134" t="s">
        <v>33</v>
      </c>
      <c r="E6697" s="135">
        <v>7.75</v>
      </c>
      <c r="F6697" s="136">
        <v>0.48</v>
      </c>
      <c r="G6697" s="135">
        <v>10.29</v>
      </c>
      <c r="H6697" s="136">
        <v>0</v>
      </c>
    </row>
    <row r="6698" spans="1:8" x14ac:dyDescent="0.25">
      <c r="A6698" s="133" t="s">
        <v>8339</v>
      </c>
      <c r="B6698" s="134">
        <v>104045</v>
      </c>
      <c r="C6698" s="126" t="s">
        <v>3232</v>
      </c>
      <c r="D6698" s="134" t="s">
        <v>33</v>
      </c>
      <c r="E6698" s="135">
        <v>12.37</v>
      </c>
      <c r="F6698" s="136">
        <v>0.62409999999999999</v>
      </c>
      <c r="G6698" s="135">
        <v>15.29</v>
      </c>
      <c r="H6698" s="136">
        <v>0</v>
      </c>
    </row>
    <row r="6699" spans="1:8" x14ac:dyDescent="0.25">
      <c r="A6699" s="133" t="s">
        <v>8339</v>
      </c>
      <c r="B6699" s="134">
        <v>104049</v>
      </c>
      <c r="C6699" s="126" t="s">
        <v>3236</v>
      </c>
      <c r="D6699" s="134" t="s">
        <v>33</v>
      </c>
      <c r="E6699" s="135">
        <v>5.0199999999999996</v>
      </c>
      <c r="F6699" s="136">
        <v>0</v>
      </c>
      <c r="G6699" s="135">
        <v>7.36</v>
      </c>
      <c r="H6699" s="136">
        <v>0</v>
      </c>
    </row>
    <row r="6700" spans="1:8" x14ac:dyDescent="0.25">
      <c r="A6700" s="133" t="s">
        <v>8339</v>
      </c>
      <c r="B6700" s="134">
        <v>104050</v>
      </c>
      <c r="C6700" s="126" t="s">
        <v>3237</v>
      </c>
      <c r="D6700" s="134" t="s">
        <v>33</v>
      </c>
      <c r="E6700" s="135">
        <v>7.72</v>
      </c>
      <c r="F6700" s="136">
        <v>0</v>
      </c>
      <c r="G6700" s="135">
        <v>10.84</v>
      </c>
      <c r="H6700" s="136">
        <v>0</v>
      </c>
    </row>
    <row r="6701" spans="1:8" x14ac:dyDescent="0.25">
      <c r="A6701" s="133" t="s">
        <v>8339</v>
      </c>
      <c r="B6701" s="134">
        <v>104084</v>
      </c>
      <c r="C6701" s="126" t="s">
        <v>3256</v>
      </c>
      <c r="D6701" s="134" t="s">
        <v>33</v>
      </c>
      <c r="E6701" s="135">
        <v>83.37</v>
      </c>
      <c r="F6701" s="136">
        <v>0</v>
      </c>
      <c r="G6701" s="135">
        <v>84.93</v>
      </c>
      <c r="H6701" s="136">
        <v>0</v>
      </c>
    </row>
    <row r="6702" spans="1:8" x14ac:dyDescent="0.25">
      <c r="A6702" s="133" t="s">
        <v>8339</v>
      </c>
      <c r="B6702" s="134">
        <v>104037</v>
      </c>
      <c r="C6702" s="126" t="s">
        <v>8340</v>
      </c>
      <c r="D6702" s="134" t="s">
        <v>33</v>
      </c>
      <c r="E6702" s="135">
        <v>0</v>
      </c>
      <c r="F6702" s="136"/>
      <c r="G6702" s="135">
        <v>0</v>
      </c>
      <c r="H6702" s="136"/>
    </row>
    <row r="6703" spans="1:8" x14ac:dyDescent="0.25">
      <c r="A6703" s="133" t="s">
        <v>8339</v>
      </c>
      <c r="B6703" s="134">
        <v>104035</v>
      </c>
      <c r="C6703" s="126" t="s">
        <v>3227</v>
      </c>
      <c r="D6703" s="134" t="s">
        <v>33</v>
      </c>
      <c r="E6703" s="135">
        <v>32.68</v>
      </c>
      <c r="F6703" s="136">
        <v>0.4798</v>
      </c>
      <c r="G6703" s="135">
        <v>43.81</v>
      </c>
      <c r="H6703" s="136">
        <v>0</v>
      </c>
    </row>
    <row r="6704" spans="1:8" x14ac:dyDescent="0.25">
      <c r="A6704" s="133" t="s">
        <v>8339</v>
      </c>
      <c r="B6704" s="134">
        <v>104036</v>
      </c>
      <c r="C6704" s="126" t="s">
        <v>3228</v>
      </c>
      <c r="D6704" s="134" t="s">
        <v>33</v>
      </c>
      <c r="E6704" s="135">
        <v>33.71</v>
      </c>
      <c r="F6704" s="136">
        <v>0.47760000000000002</v>
      </c>
      <c r="G6704" s="135">
        <v>45.25</v>
      </c>
      <c r="H6704" s="136">
        <v>0</v>
      </c>
    </row>
    <row r="6705" spans="1:8" x14ac:dyDescent="0.25">
      <c r="A6705" s="133" t="s">
        <v>8339</v>
      </c>
      <c r="B6705" s="134">
        <v>104034</v>
      </c>
      <c r="C6705" s="126" t="s">
        <v>3226</v>
      </c>
      <c r="D6705" s="134" t="s">
        <v>33</v>
      </c>
      <c r="E6705" s="135">
        <v>24.04</v>
      </c>
      <c r="F6705" s="136">
        <v>0</v>
      </c>
      <c r="G6705" s="135">
        <v>35.22</v>
      </c>
      <c r="H6705" s="136">
        <v>0</v>
      </c>
    </row>
    <row r="6706" spans="1:8" x14ac:dyDescent="0.25">
      <c r="A6706" s="133" t="s">
        <v>8339</v>
      </c>
      <c r="B6706" s="134">
        <v>104031</v>
      </c>
      <c r="C6706" s="126" t="s">
        <v>3223</v>
      </c>
      <c r="D6706" s="134" t="s">
        <v>33</v>
      </c>
      <c r="E6706" s="135">
        <v>16.03</v>
      </c>
      <c r="F6706" s="136">
        <v>0</v>
      </c>
      <c r="G6706" s="135">
        <v>24.13</v>
      </c>
      <c r="H6706" s="136">
        <v>0</v>
      </c>
    </row>
    <row r="6707" spans="1:8" x14ac:dyDescent="0.25">
      <c r="A6707" s="133" t="s">
        <v>8339</v>
      </c>
      <c r="B6707" s="134">
        <v>104032</v>
      </c>
      <c r="C6707" s="126" t="s">
        <v>3224</v>
      </c>
      <c r="D6707" s="134" t="s">
        <v>33</v>
      </c>
      <c r="E6707" s="135">
        <v>20.190000000000001</v>
      </c>
      <c r="F6707" s="136">
        <v>0</v>
      </c>
      <c r="G6707" s="135">
        <v>29.89</v>
      </c>
      <c r="H6707" s="136">
        <v>0</v>
      </c>
    </row>
    <row r="6708" spans="1:8" x14ac:dyDescent="0.25">
      <c r="A6708" s="133" t="s">
        <v>8339</v>
      </c>
      <c r="B6708" s="134">
        <v>104033</v>
      </c>
      <c r="C6708" s="126" t="s">
        <v>3225</v>
      </c>
      <c r="D6708" s="134" t="s">
        <v>33</v>
      </c>
      <c r="E6708" s="135">
        <v>18.399999999999999</v>
      </c>
      <c r="F6708" s="136">
        <v>0</v>
      </c>
      <c r="G6708" s="135">
        <v>27.46</v>
      </c>
      <c r="H6708" s="136">
        <v>0</v>
      </c>
    </row>
    <row r="6709" spans="1:8" x14ac:dyDescent="0.25">
      <c r="A6709" s="133" t="s">
        <v>8339</v>
      </c>
      <c r="B6709" s="134">
        <v>104038</v>
      </c>
      <c r="C6709" s="126" t="s">
        <v>8341</v>
      </c>
      <c r="D6709" s="134" t="s">
        <v>33</v>
      </c>
      <c r="E6709" s="135">
        <v>0</v>
      </c>
      <c r="F6709" s="136"/>
      <c r="G6709" s="135">
        <v>0</v>
      </c>
      <c r="H6709" s="136"/>
    </row>
    <row r="6710" spans="1:8" x14ac:dyDescent="0.25">
      <c r="A6710" s="133" t="s">
        <v>8339</v>
      </c>
      <c r="B6710" s="134">
        <v>104051</v>
      </c>
      <c r="C6710" s="126" t="s">
        <v>3238</v>
      </c>
      <c r="D6710" s="134" t="s">
        <v>33</v>
      </c>
      <c r="E6710" s="135">
        <v>6.51</v>
      </c>
      <c r="F6710" s="136">
        <v>0.5161</v>
      </c>
      <c r="G6710" s="135">
        <v>8.56</v>
      </c>
      <c r="H6710" s="136">
        <v>0</v>
      </c>
    </row>
    <row r="6711" spans="1:8" x14ac:dyDescent="0.25">
      <c r="A6711" s="133" t="s">
        <v>8339</v>
      </c>
      <c r="B6711" s="134">
        <v>104052</v>
      </c>
      <c r="C6711" s="126" t="s">
        <v>3239</v>
      </c>
      <c r="D6711" s="134" t="s">
        <v>33</v>
      </c>
      <c r="E6711" s="135">
        <v>9.1300000000000008</v>
      </c>
      <c r="F6711" s="136">
        <v>0.52900000000000003</v>
      </c>
      <c r="G6711" s="135">
        <v>11.95</v>
      </c>
      <c r="H6711" s="136">
        <v>0</v>
      </c>
    </row>
    <row r="6712" spans="1:8" x14ac:dyDescent="0.25">
      <c r="A6712" s="133" t="s">
        <v>8339</v>
      </c>
      <c r="B6712" s="134">
        <v>104046</v>
      </c>
      <c r="C6712" s="126" t="s">
        <v>3233</v>
      </c>
      <c r="D6712" s="134" t="s">
        <v>33</v>
      </c>
      <c r="E6712" s="135">
        <v>6.98</v>
      </c>
      <c r="F6712" s="136">
        <v>0.51429999999999998</v>
      </c>
      <c r="G6712" s="135">
        <v>9.14</v>
      </c>
      <c r="H6712" s="136">
        <v>0</v>
      </c>
    </row>
    <row r="6713" spans="1:8" x14ac:dyDescent="0.25">
      <c r="A6713" s="133" t="s">
        <v>8339</v>
      </c>
      <c r="B6713" s="134">
        <v>104047</v>
      </c>
      <c r="C6713" s="126" t="s">
        <v>3234</v>
      </c>
      <c r="D6713" s="134" t="s">
        <v>33</v>
      </c>
      <c r="E6713" s="135">
        <v>8.11</v>
      </c>
      <c r="F6713" s="136">
        <v>0.50309999999999999</v>
      </c>
      <c r="G6713" s="135">
        <v>10.65</v>
      </c>
      <c r="H6713" s="136">
        <v>0</v>
      </c>
    </row>
    <row r="6714" spans="1:8" x14ac:dyDescent="0.25">
      <c r="A6714" s="133" t="s">
        <v>8339</v>
      </c>
      <c r="B6714" s="134">
        <v>104048</v>
      </c>
      <c r="C6714" s="126" t="s">
        <v>3235</v>
      </c>
      <c r="D6714" s="134" t="s">
        <v>33</v>
      </c>
      <c r="E6714" s="135">
        <v>12.06</v>
      </c>
      <c r="F6714" s="136">
        <v>0.61439999999999995</v>
      </c>
      <c r="G6714" s="135">
        <v>14.98</v>
      </c>
      <c r="H6714" s="136">
        <v>0</v>
      </c>
    </row>
    <row r="6715" spans="1:8" x14ac:dyDescent="0.25">
      <c r="A6715" s="133" t="s">
        <v>8339</v>
      </c>
      <c r="B6715" s="134">
        <v>104063</v>
      </c>
      <c r="C6715" s="126" t="s">
        <v>3249</v>
      </c>
      <c r="D6715" s="134" t="s">
        <v>33</v>
      </c>
      <c r="E6715" s="135">
        <v>69.08</v>
      </c>
      <c r="F6715" s="136">
        <v>0</v>
      </c>
      <c r="G6715" s="135">
        <v>73</v>
      </c>
      <c r="H6715" s="136">
        <v>0</v>
      </c>
    </row>
    <row r="6716" spans="1:8" x14ac:dyDescent="0.25">
      <c r="A6716" s="133" t="s">
        <v>8339</v>
      </c>
      <c r="B6716" s="134">
        <v>104065</v>
      </c>
      <c r="C6716" s="126" t="s">
        <v>3251</v>
      </c>
      <c r="D6716" s="134" t="s">
        <v>33</v>
      </c>
      <c r="E6716" s="135">
        <v>151.4</v>
      </c>
      <c r="F6716" s="136">
        <v>0</v>
      </c>
      <c r="G6716" s="135">
        <v>155.31</v>
      </c>
      <c r="H6716" s="136">
        <v>0</v>
      </c>
    </row>
    <row r="6717" spans="1:8" x14ac:dyDescent="0.25">
      <c r="A6717" s="133" t="s">
        <v>8339</v>
      </c>
      <c r="B6717" s="134">
        <v>104062</v>
      </c>
      <c r="C6717" s="126" t="s">
        <v>3248</v>
      </c>
      <c r="D6717" s="134" t="s">
        <v>33</v>
      </c>
      <c r="E6717" s="135">
        <v>72.77</v>
      </c>
      <c r="F6717" s="136">
        <v>0</v>
      </c>
      <c r="G6717" s="135">
        <v>76.709999999999994</v>
      </c>
      <c r="H6717" s="136">
        <v>0</v>
      </c>
    </row>
    <row r="6718" spans="1:8" x14ac:dyDescent="0.25">
      <c r="A6718" s="133" t="s">
        <v>8339</v>
      </c>
      <c r="B6718" s="134">
        <v>104064</v>
      </c>
      <c r="C6718" s="126" t="s">
        <v>3250</v>
      </c>
      <c r="D6718" s="134" t="s">
        <v>33</v>
      </c>
      <c r="E6718" s="135">
        <v>179.11</v>
      </c>
      <c r="F6718" s="136">
        <v>0</v>
      </c>
      <c r="G6718" s="135">
        <v>183.24</v>
      </c>
      <c r="H6718" s="136">
        <v>0</v>
      </c>
    </row>
    <row r="6719" spans="1:8" x14ac:dyDescent="0.25">
      <c r="A6719" s="133" t="s">
        <v>8339</v>
      </c>
      <c r="B6719" s="134">
        <v>104059</v>
      </c>
      <c r="C6719" s="126" t="s">
        <v>3245</v>
      </c>
      <c r="D6719" s="134" t="s">
        <v>33</v>
      </c>
      <c r="E6719" s="135">
        <v>10.02</v>
      </c>
      <c r="F6719" s="136">
        <v>0</v>
      </c>
      <c r="G6719" s="135">
        <v>12.86</v>
      </c>
      <c r="H6719" s="136">
        <v>0</v>
      </c>
    </row>
    <row r="6720" spans="1:8" x14ac:dyDescent="0.25">
      <c r="A6720" s="133" t="s">
        <v>8339</v>
      </c>
      <c r="B6720" s="134">
        <v>104058</v>
      </c>
      <c r="C6720" s="126" t="s">
        <v>3244</v>
      </c>
      <c r="D6720" s="134" t="s">
        <v>33</v>
      </c>
      <c r="E6720" s="135">
        <v>6.75</v>
      </c>
      <c r="F6720" s="136">
        <v>0</v>
      </c>
      <c r="G6720" s="135">
        <v>9.1300000000000008</v>
      </c>
      <c r="H6720" s="136">
        <v>0</v>
      </c>
    </row>
    <row r="6721" spans="1:8" x14ac:dyDescent="0.25">
      <c r="A6721" s="133" t="s">
        <v>8339</v>
      </c>
      <c r="B6721" s="134">
        <v>104082</v>
      </c>
      <c r="C6721" s="126" t="s">
        <v>3254</v>
      </c>
      <c r="D6721" s="134" t="s">
        <v>33</v>
      </c>
      <c r="E6721" s="135">
        <v>29.74</v>
      </c>
      <c r="F6721" s="136">
        <v>0</v>
      </c>
      <c r="G6721" s="135">
        <v>31.52</v>
      </c>
      <c r="H6721" s="136">
        <v>0</v>
      </c>
    </row>
    <row r="6722" spans="1:8" x14ac:dyDescent="0.25">
      <c r="A6722" s="133" t="s">
        <v>8339</v>
      </c>
      <c r="B6722" s="134">
        <v>104083</v>
      </c>
      <c r="C6722" s="126" t="s">
        <v>3255</v>
      </c>
      <c r="D6722" s="134" t="s">
        <v>33</v>
      </c>
      <c r="E6722" s="135">
        <v>72.92</v>
      </c>
      <c r="F6722" s="136">
        <v>0</v>
      </c>
      <c r="G6722" s="135">
        <v>74.400000000000006</v>
      </c>
      <c r="H6722" s="136">
        <v>0</v>
      </c>
    </row>
    <row r="6723" spans="1:8" x14ac:dyDescent="0.25">
      <c r="A6723" s="133" t="s">
        <v>8339</v>
      </c>
      <c r="B6723" s="134">
        <v>104057</v>
      </c>
      <c r="C6723" s="126" t="s">
        <v>8342</v>
      </c>
      <c r="D6723" s="134" t="s">
        <v>33</v>
      </c>
      <c r="E6723" s="135">
        <v>0</v>
      </c>
      <c r="F6723" s="136"/>
      <c r="G6723" s="135">
        <v>0</v>
      </c>
      <c r="H6723" s="136"/>
    </row>
    <row r="6724" spans="1:8" x14ac:dyDescent="0.25">
      <c r="A6724" s="133" t="s">
        <v>8339</v>
      </c>
      <c r="B6724" s="134">
        <v>104056</v>
      </c>
      <c r="C6724" s="126" t="s">
        <v>3243</v>
      </c>
      <c r="D6724" s="134" t="s">
        <v>33</v>
      </c>
      <c r="E6724" s="135">
        <v>20.73</v>
      </c>
      <c r="F6724" s="136">
        <v>0</v>
      </c>
      <c r="G6724" s="135">
        <v>27.71</v>
      </c>
      <c r="H6724" s="136">
        <v>0</v>
      </c>
    </row>
    <row r="6725" spans="1:8" x14ac:dyDescent="0.25">
      <c r="A6725" s="133" t="s">
        <v>8339</v>
      </c>
      <c r="B6725" s="134">
        <v>104055</v>
      </c>
      <c r="C6725" s="126" t="s">
        <v>3242</v>
      </c>
      <c r="D6725" s="134" t="s">
        <v>33</v>
      </c>
      <c r="E6725" s="135">
        <v>13.71</v>
      </c>
      <c r="F6725" s="136">
        <v>0</v>
      </c>
      <c r="G6725" s="135">
        <v>18.690000000000001</v>
      </c>
      <c r="H6725" s="136">
        <v>0</v>
      </c>
    </row>
    <row r="6726" spans="1:8" x14ac:dyDescent="0.25">
      <c r="A6726" s="133" t="s">
        <v>8339</v>
      </c>
      <c r="B6726" s="134">
        <v>104076</v>
      </c>
      <c r="C6726" s="126" t="s">
        <v>3253</v>
      </c>
      <c r="D6726" s="134" t="s">
        <v>33</v>
      </c>
      <c r="E6726" s="135">
        <v>44.67</v>
      </c>
      <c r="F6726" s="136">
        <v>0</v>
      </c>
      <c r="G6726" s="135">
        <v>51.24</v>
      </c>
      <c r="H6726" s="136">
        <v>0</v>
      </c>
    </row>
    <row r="6727" spans="1:8" x14ac:dyDescent="0.25">
      <c r="A6727" s="133" t="s">
        <v>8339</v>
      </c>
      <c r="B6727" s="134">
        <v>104060</v>
      </c>
      <c r="C6727" s="126" t="s">
        <v>3246</v>
      </c>
      <c r="D6727" s="134" t="s">
        <v>22</v>
      </c>
      <c r="E6727" s="135">
        <v>8.4700000000000006</v>
      </c>
      <c r="F6727" s="136">
        <v>0.66349999999999998</v>
      </c>
      <c r="G6727" s="135">
        <v>10.34</v>
      </c>
      <c r="H6727" s="136">
        <v>0</v>
      </c>
    </row>
    <row r="6728" spans="1:8" x14ac:dyDescent="0.25">
      <c r="A6728" s="133" t="s">
        <v>8339</v>
      </c>
      <c r="B6728" s="134">
        <v>104061</v>
      </c>
      <c r="C6728" s="126" t="s">
        <v>3247</v>
      </c>
      <c r="D6728" s="134" t="s">
        <v>22</v>
      </c>
      <c r="E6728" s="135">
        <v>15.42</v>
      </c>
      <c r="F6728" s="136">
        <v>0.7198</v>
      </c>
      <c r="G6728" s="135">
        <v>18.25</v>
      </c>
      <c r="H6728" s="136">
        <v>0</v>
      </c>
    </row>
    <row r="6729" spans="1:8" x14ac:dyDescent="0.25">
      <c r="A6729" s="133" t="s">
        <v>8339</v>
      </c>
      <c r="B6729" s="134">
        <v>104085</v>
      </c>
      <c r="C6729" s="126" t="s">
        <v>3257</v>
      </c>
      <c r="D6729" s="134" t="s">
        <v>22</v>
      </c>
      <c r="E6729" s="135">
        <v>53.59</v>
      </c>
      <c r="F6729" s="136">
        <v>0</v>
      </c>
      <c r="G6729" s="135">
        <v>59.35</v>
      </c>
      <c r="H6729" s="136">
        <v>0</v>
      </c>
    </row>
    <row r="6730" spans="1:8" x14ac:dyDescent="0.25">
      <c r="A6730" s="133" t="s">
        <v>8339</v>
      </c>
      <c r="B6730" s="134">
        <v>104086</v>
      </c>
      <c r="C6730" s="126" t="s">
        <v>3258</v>
      </c>
      <c r="D6730" s="134" t="s">
        <v>22</v>
      </c>
      <c r="E6730" s="135">
        <v>97.31</v>
      </c>
      <c r="F6730" s="136">
        <v>0</v>
      </c>
      <c r="G6730" s="135">
        <v>103.99</v>
      </c>
      <c r="H6730" s="136">
        <v>0</v>
      </c>
    </row>
    <row r="6731" spans="1:8" x14ac:dyDescent="0.25">
      <c r="A6731" s="133" t="s">
        <v>8339</v>
      </c>
      <c r="B6731" s="134">
        <v>104073</v>
      </c>
      <c r="C6731" s="126" t="s">
        <v>8343</v>
      </c>
      <c r="D6731" s="134" t="s">
        <v>33</v>
      </c>
      <c r="E6731" s="135">
        <v>0</v>
      </c>
      <c r="F6731" s="136"/>
      <c r="G6731" s="135">
        <v>0</v>
      </c>
      <c r="H6731" s="136"/>
    </row>
    <row r="6732" spans="1:8" x14ac:dyDescent="0.25">
      <c r="A6732" s="133" t="s">
        <v>8339</v>
      </c>
      <c r="B6732" s="134">
        <v>104074</v>
      </c>
      <c r="C6732" s="126" t="s">
        <v>8344</v>
      </c>
      <c r="D6732" s="134" t="s">
        <v>33</v>
      </c>
      <c r="E6732" s="135">
        <v>0</v>
      </c>
      <c r="F6732" s="136"/>
      <c r="G6732" s="135">
        <v>0</v>
      </c>
      <c r="H6732" s="136"/>
    </row>
    <row r="6733" spans="1:8" x14ac:dyDescent="0.25">
      <c r="A6733" s="133" t="s">
        <v>8339</v>
      </c>
      <c r="B6733" s="134">
        <v>104075</v>
      </c>
      <c r="C6733" s="126" t="s">
        <v>8345</v>
      </c>
      <c r="D6733" s="134" t="s">
        <v>33</v>
      </c>
      <c r="E6733" s="135">
        <v>0</v>
      </c>
      <c r="F6733" s="136"/>
      <c r="G6733" s="135">
        <v>0</v>
      </c>
      <c r="H6733" s="136"/>
    </row>
    <row r="6734" spans="1:8" x14ac:dyDescent="0.25">
      <c r="A6734" s="133" t="s">
        <v>8339</v>
      </c>
      <c r="B6734" s="134">
        <v>104039</v>
      </c>
      <c r="C6734" s="126" t="s">
        <v>3229</v>
      </c>
      <c r="D6734" s="134" t="s">
        <v>33</v>
      </c>
      <c r="E6734" s="135">
        <v>65.22</v>
      </c>
      <c r="F6734" s="136">
        <v>0.74209999999999998</v>
      </c>
      <c r="G6734" s="135">
        <v>76.23</v>
      </c>
      <c r="H6734" s="136">
        <v>0</v>
      </c>
    </row>
    <row r="6735" spans="1:8" x14ac:dyDescent="0.25">
      <c r="A6735" s="133" t="s">
        <v>8339</v>
      </c>
      <c r="B6735" s="134">
        <v>104040</v>
      </c>
      <c r="C6735" s="126" t="s">
        <v>8346</v>
      </c>
      <c r="D6735" s="134" t="s">
        <v>33</v>
      </c>
      <c r="E6735" s="135">
        <v>0</v>
      </c>
      <c r="F6735" s="136"/>
      <c r="G6735" s="135">
        <v>0</v>
      </c>
      <c r="H6735" s="136"/>
    </row>
    <row r="6736" spans="1:8" x14ac:dyDescent="0.25">
      <c r="A6736" s="133" t="s">
        <v>8339</v>
      </c>
      <c r="B6736" s="134">
        <v>104041</v>
      </c>
      <c r="C6736" s="126" t="s">
        <v>8347</v>
      </c>
      <c r="D6736" s="134" t="s">
        <v>33</v>
      </c>
      <c r="E6736" s="135">
        <v>0</v>
      </c>
      <c r="F6736" s="136"/>
      <c r="G6736" s="135">
        <v>0</v>
      </c>
      <c r="H6736" s="136"/>
    </row>
    <row r="6737" spans="1:8" x14ac:dyDescent="0.25">
      <c r="A6737" s="133" t="s">
        <v>8339</v>
      </c>
      <c r="B6737" s="134">
        <v>104042</v>
      </c>
      <c r="C6737" s="126" t="s">
        <v>8348</v>
      </c>
      <c r="D6737" s="134" t="s">
        <v>33</v>
      </c>
      <c r="E6737" s="135">
        <v>0</v>
      </c>
      <c r="F6737" s="136"/>
      <c r="G6737" s="135">
        <v>0</v>
      </c>
      <c r="H6737" s="136"/>
    </row>
    <row r="6738" spans="1:8" x14ac:dyDescent="0.25">
      <c r="A6738" s="133" t="s">
        <v>8339</v>
      </c>
      <c r="B6738" s="134">
        <v>104072</v>
      </c>
      <c r="C6738" s="126" t="s">
        <v>3252</v>
      </c>
      <c r="D6738" s="134" t="s">
        <v>33</v>
      </c>
      <c r="E6738" s="135">
        <v>277.64</v>
      </c>
      <c r="F6738" s="136">
        <v>0</v>
      </c>
      <c r="G6738" s="135">
        <v>281.16000000000003</v>
      </c>
      <c r="H6738" s="136">
        <v>0</v>
      </c>
    </row>
    <row r="6739" spans="1:8" x14ac:dyDescent="0.25">
      <c r="A6739" s="133" t="s">
        <v>8339</v>
      </c>
      <c r="B6739" s="134">
        <v>104053</v>
      </c>
      <c r="C6739" s="126" t="s">
        <v>3240</v>
      </c>
      <c r="D6739" s="134" t="s">
        <v>33</v>
      </c>
      <c r="E6739" s="135">
        <v>7.65</v>
      </c>
      <c r="F6739" s="136">
        <v>0.58819999999999995</v>
      </c>
      <c r="G6739" s="135">
        <v>9.6999999999999993</v>
      </c>
      <c r="H6739" s="136">
        <v>0</v>
      </c>
    </row>
    <row r="6740" spans="1:8" x14ac:dyDescent="0.25">
      <c r="A6740" s="133" t="s">
        <v>8339</v>
      </c>
      <c r="B6740" s="134">
        <v>104054</v>
      </c>
      <c r="C6740" s="126" t="s">
        <v>3241</v>
      </c>
      <c r="D6740" s="134" t="s">
        <v>33</v>
      </c>
      <c r="E6740" s="135">
        <v>15.41</v>
      </c>
      <c r="F6740" s="136">
        <v>0.72099999999999997</v>
      </c>
      <c r="G6740" s="135">
        <v>18.23</v>
      </c>
      <c r="H6740" s="136">
        <v>0</v>
      </c>
    </row>
    <row r="6741" spans="1:8" x14ac:dyDescent="0.25">
      <c r="A6741" s="133" t="s">
        <v>8349</v>
      </c>
      <c r="B6741" s="134">
        <v>99818</v>
      </c>
      <c r="C6741" s="126" t="s">
        <v>4018</v>
      </c>
      <c r="D6741" s="134" t="s">
        <v>33</v>
      </c>
      <c r="E6741" s="135">
        <v>5.07</v>
      </c>
      <c r="F6741" s="136">
        <v>0</v>
      </c>
      <c r="G6741" s="135">
        <v>6.98</v>
      </c>
      <c r="H6741" s="136">
        <v>0</v>
      </c>
    </row>
    <row r="6742" spans="1:8" x14ac:dyDescent="0.25">
      <c r="A6742" s="133" t="s">
        <v>8349</v>
      </c>
      <c r="B6742" s="134">
        <v>99819</v>
      </c>
      <c r="C6742" s="126" t="s">
        <v>4019</v>
      </c>
      <c r="D6742" s="134" t="s">
        <v>144</v>
      </c>
      <c r="E6742" s="135">
        <v>16.309999999999999</v>
      </c>
      <c r="F6742" s="136">
        <v>0</v>
      </c>
      <c r="G6742" s="135">
        <v>24.09</v>
      </c>
      <c r="H6742" s="136">
        <v>0</v>
      </c>
    </row>
    <row r="6743" spans="1:8" x14ac:dyDescent="0.25">
      <c r="A6743" s="133" t="s">
        <v>8349</v>
      </c>
      <c r="B6743" s="134">
        <v>99811</v>
      </c>
      <c r="C6743" s="126" t="s">
        <v>4011</v>
      </c>
      <c r="D6743" s="134" t="s">
        <v>144</v>
      </c>
      <c r="E6743" s="135">
        <v>3.43</v>
      </c>
      <c r="F6743" s="136">
        <v>0</v>
      </c>
      <c r="G6743" s="135">
        <v>5.07</v>
      </c>
      <c r="H6743" s="136">
        <v>0</v>
      </c>
    </row>
    <row r="6744" spans="1:8" x14ac:dyDescent="0.25">
      <c r="A6744" s="133" t="s">
        <v>8349</v>
      </c>
      <c r="B6744" s="134">
        <v>99826</v>
      </c>
      <c r="C6744" s="126" t="s">
        <v>4026</v>
      </c>
      <c r="D6744" s="134" t="s">
        <v>144</v>
      </c>
      <c r="E6744" s="135">
        <v>1.49</v>
      </c>
      <c r="F6744" s="136">
        <v>0</v>
      </c>
      <c r="G6744" s="135">
        <v>2.21</v>
      </c>
      <c r="H6744" s="136">
        <v>0</v>
      </c>
    </row>
    <row r="6745" spans="1:8" x14ac:dyDescent="0.25">
      <c r="A6745" s="133" t="s">
        <v>8349</v>
      </c>
      <c r="B6745" s="134">
        <v>99821</v>
      </c>
      <c r="C6745" s="126" t="s">
        <v>4021</v>
      </c>
      <c r="D6745" s="134" t="s">
        <v>144</v>
      </c>
      <c r="E6745" s="135">
        <v>2.86</v>
      </c>
      <c r="F6745" s="136">
        <v>0</v>
      </c>
      <c r="G6745" s="135">
        <v>4.0199999999999996</v>
      </c>
      <c r="H6745" s="136">
        <v>0</v>
      </c>
    </row>
    <row r="6746" spans="1:8" x14ac:dyDescent="0.25">
      <c r="A6746" s="133" t="s">
        <v>8349</v>
      </c>
      <c r="B6746" s="134">
        <v>99820</v>
      </c>
      <c r="C6746" s="126" t="s">
        <v>4020</v>
      </c>
      <c r="D6746" s="134" t="s">
        <v>144</v>
      </c>
      <c r="E6746" s="135">
        <v>1.84</v>
      </c>
      <c r="F6746" s="136">
        <v>0</v>
      </c>
      <c r="G6746" s="135">
        <v>2.62</v>
      </c>
      <c r="H6746" s="136">
        <v>0</v>
      </c>
    </row>
    <row r="6747" spans="1:8" x14ac:dyDescent="0.25">
      <c r="A6747" s="133" t="s">
        <v>8349</v>
      </c>
      <c r="B6747" s="134">
        <v>99812</v>
      </c>
      <c r="C6747" s="126" t="s">
        <v>4012</v>
      </c>
      <c r="D6747" s="134" t="s">
        <v>144</v>
      </c>
      <c r="E6747" s="135">
        <v>1.1000000000000001</v>
      </c>
      <c r="F6747" s="136">
        <v>0</v>
      </c>
      <c r="G6747" s="135">
        <v>1.62</v>
      </c>
      <c r="H6747" s="136">
        <v>0</v>
      </c>
    </row>
    <row r="6748" spans="1:8" x14ac:dyDescent="0.25">
      <c r="A6748" s="133" t="s">
        <v>8349</v>
      </c>
      <c r="B6748" s="134">
        <v>99817</v>
      </c>
      <c r="C6748" s="126" t="s">
        <v>4017</v>
      </c>
      <c r="D6748" s="134" t="s">
        <v>33</v>
      </c>
      <c r="E6748" s="135">
        <v>5.07</v>
      </c>
      <c r="F6748" s="136">
        <v>0</v>
      </c>
      <c r="G6748" s="135">
        <v>6.98</v>
      </c>
      <c r="H6748" s="136">
        <v>0</v>
      </c>
    </row>
    <row r="6749" spans="1:8" x14ac:dyDescent="0.25">
      <c r="A6749" s="133" t="s">
        <v>8349</v>
      </c>
      <c r="B6749" s="134">
        <v>99813</v>
      </c>
      <c r="C6749" s="126" t="s">
        <v>4013</v>
      </c>
      <c r="D6749" s="134" t="s">
        <v>144</v>
      </c>
      <c r="E6749" s="135">
        <v>0.93</v>
      </c>
      <c r="F6749" s="136">
        <v>0</v>
      </c>
      <c r="G6749" s="135">
        <v>1.37</v>
      </c>
      <c r="H6749" s="136">
        <v>0</v>
      </c>
    </row>
    <row r="6750" spans="1:8" x14ac:dyDescent="0.25">
      <c r="A6750" s="133" t="s">
        <v>8349</v>
      </c>
      <c r="B6750" s="134">
        <v>99815</v>
      </c>
      <c r="C6750" s="126" t="s">
        <v>4015</v>
      </c>
      <c r="D6750" s="134" t="s">
        <v>33</v>
      </c>
      <c r="E6750" s="135">
        <v>8.17</v>
      </c>
      <c r="F6750" s="136">
        <v>0</v>
      </c>
      <c r="G6750" s="135">
        <v>11.56</v>
      </c>
      <c r="H6750" s="136">
        <v>0</v>
      </c>
    </row>
    <row r="6751" spans="1:8" x14ac:dyDescent="0.25">
      <c r="A6751" s="133" t="s">
        <v>8349</v>
      </c>
      <c r="B6751" s="134">
        <v>99805</v>
      </c>
      <c r="C6751" s="126" t="s">
        <v>4005</v>
      </c>
      <c r="D6751" s="134" t="s">
        <v>144</v>
      </c>
      <c r="E6751" s="135">
        <v>10.83</v>
      </c>
      <c r="F6751" s="136">
        <v>0</v>
      </c>
      <c r="G6751" s="135">
        <v>15.9</v>
      </c>
      <c r="H6751" s="136">
        <v>0</v>
      </c>
    </row>
    <row r="6752" spans="1:8" x14ac:dyDescent="0.25">
      <c r="A6752" s="133" t="s">
        <v>8349</v>
      </c>
      <c r="B6752" s="134">
        <v>99803</v>
      </c>
      <c r="C6752" s="126" t="s">
        <v>4003</v>
      </c>
      <c r="D6752" s="134" t="s">
        <v>144</v>
      </c>
      <c r="E6752" s="135">
        <v>2.0099999999999998</v>
      </c>
      <c r="F6752" s="136">
        <v>0</v>
      </c>
      <c r="G6752" s="135">
        <v>2.98</v>
      </c>
      <c r="H6752" s="136">
        <v>0</v>
      </c>
    </row>
    <row r="6753" spans="1:8" x14ac:dyDescent="0.25">
      <c r="A6753" s="133" t="s">
        <v>8349</v>
      </c>
      <c r="B6753" s="134">
        <v>99802</v>
      </c>
      <c r="C6753" s="126" t="s">
        <v>4002</v>
      </c>
      <c r="D6753" s="134" t="s">
        <v>144</v>
      </c>
      <c r="E6753" s="135">
        <v>0.51</v>
      </c>
      <c r="F6753" s="136">
        <v>0</v>
      </c>
      <c r="G6753" s="135">
        <v>0.76</v>
      </c>
      <c r="H6753" s="136">
        <v>0</v>
      </c>
    </row>
    <row r="6754" spans="1:8" x14ac:dyDescent="0.25">
      <c r="A6754" s="133" t="s">
        <v>8349</v>
      </c>
      <c r="B6754" s="134">
        <v>99804</v>
      </c>
      <c r="C6754" s="126" t="s">
        <v>4004</v>
      </c>
      <c r="D6754" s="134" t="s">
        <v>144</v>
      </c>
      <c r="E6754" s="135">
        <v>5.21</v>
      </c>
      <c r="F6754" s="136">
        <v>0</v>
      </c>
      <c r="G6754" s="135">
        <v>7.7</v>
      </c>
      <c r="H6754" s="136">
        <v>0</v>
      </c>
    </row>
    <row r="6755" spans="1:8" x14ac:dyDescent="0.25">
      <c r="A6755" s="133" t="s">
        <v>8349</v>
      </c>
      <c r="B6755" s="134">
        <v>99809</v>
      </c>
      <c r="C6755" s="126" t="s">
        <v>4009</v>
      </c>
      <c r="D6755" s="134" t="s">
        <v>144</v>
      </c>
      <c r="E6755" s="135">
        <v>5.73</v>
      </c>
      <c r="F6755" s="136">
        <v>0</v>
      </c>
      <c r="G6755" s="135">
        <v>8.48</v>
      </c>
      <c r="H6755" s="136">
        <v>0</v>
      </c>
    </row>
    <row r="6756" spans="1:8" x14ac:dyDescent="0.25">
      <c r="A6756" s="133" t="s">
        <v>8349</v>
      </c>
      <c r="B6756" s="134">
        <v>99810</v>
      </c>
      <c r="C6756" s="126" t="s">
        <v>4010</v>
      </c>
      <c r="D6756" s="134" t="s">
        <v>144</v>
      </c>
      <c r="E6756" s="135">
        <v>7.12</v>
      </c>
      <c r="F6756" s="136">
        <v>0</v>
      </c>
      <c r="G6756" s="135">
        <v>10.53</v>
      </c>
      <c r="H6756" s="136">
        <v>0</v>
      </c>
    </row>
    <row r="6757" spans="1:8" x14ac:dyDescent="0.25">
      <c r="A6757" s="133" t="s">
        <v>8349</v>
      </c>
      <c r="B6757" s="134">
        <v>99801</v>
      </c>
      <c r="C6757" s="126" t="s">
        <v>8350</v>
      </c>
      <c r="D6757" s="134" t="s">
        <v>144</v>
      </c>
      <c r="E6757" s="135">
        <v>0</v>
      </c>
      <c r="F6757" s="136"/>
      <c r="G6757" s="135">
        <v>0</v>
      </c>
      <c r="H6757" s="136"/>
    </row>
    <row r="6758" spans="1:8" x14ac:dyDescent="0.25">
      <c r="A6758" s="133" t="s">
        <v>8349</v>
      </c>
      <c r="B6758" s="134">
        <v>99822</v>
      </c>
      <c r="C6758" s="126" t="s">
        <v>4022</v>
      </c>
      <c r="D6758" s="134" t="s">
        <v>144</v>
      </c>
      <c r="E6758" s="135">
        <v>0.97</v>
      </c>
      <c r="F6758" s="136">
        <v>0</v>
      </c>
      <c r="G6758" s="135">
        <v>1.44</v>
      </c>
      <c r="H6758" s="136">
        <v>0</v>
      </c>
    </row>
    <row r="6759" spans="1:8" x14ac:dyDescent="0.25">
      <c r="A6759" s="133" t="s">
        <v>8349</v>
      </c>
      <c r="B6759" s="134">
        <v>99825</v>
      </c>
      <c r="C6759" s="126" t="s">
        <v>4025</v>
      </c>
      <c r="D6759" s="134" t="s">
        <v>144</v>
      </c>
      <c r="E6759" s="135">
        <v>3.36</v>
      </c>
      <c r="F6759" s="136">
        <v>0</v>
      </c>
      <c r="G6759" s="135">
        <v>4.76</v>
      </c>
      <c r="H6759" s="136">
        <v>0</v>
      </c>
    </row>
    <row r="6760" spans="1:8" x14ac:dyDescent="0.25">
      <c r="A6760" s="133" t="s">
        <v>8349</v>
      </c>
      <c r="B6760" s="134">
        <v>99824</v>
      </c>
      <c r="C6760" s="126" t="s">
        <v>4024</v>
      </c>
      <c r="D6760" s="134" t="s">
        <v>144</v>
      </c>
      <c r="E6760" s="135">
        <v>2.4</v>
      </c>
      <c r="F6760" s="136">
        <v>0</v>
      </c>
      <c r="G6760" s="135">
        <v>3.44</v>
      </c>
      <c r="H6760" s="136">
        <v>0</v>
      </c>
    </row>
    <row r="6761" spans="1:8" x14ac:dyDescent="0.25">
      <c r="A6761" s="133" t="s">
        <v>8349</v>
      </c>
      <c r="B6761" s="134">
        <v>99823</v>
      </c>
      <c r="C6761" s="126" t="s">
        <v>4023</v>
      </c>
      <c r="D6761" s="134" t="s">
        <v>144</v>
      </c>
      <c r="E6761" s="135">
        <v>2.1800000000000002</v>
      </c>
      <c r="F6761" s="136">
        <v>0</v>
      </c>
      <c r="G6761" s="135">
        <v>3.11</v>
      </c>
      <c r="H6761" s="136">
        <v>0</v>
      </c>
    </row>
    <row r="6762" spans="1:8" x14ac:dyDescent="0.25">
      <c r="A6762" s="133" t="s">
        <v>8349</v>
      </c>
      <c r="B6762" s="134">
        <v>99806</v>
      </c>
      <c r="C6762" s="126" t="s">
        <v>4006</v>
      </c>
      <c r="D6762" s="134" t="s">
        <v>144</v>
      </c>
      <c r="E6762" s="135">
        <v>0.83</v>
      </c>
      <c r="F6762" s="136">
        <v>0</v>
      </c>
      <c r="G6762" s="135">
        <v>1.22</v>
      </c>
      <c r="H6762" s="136">
        <v>0</v>
      </c>
    </row>
    <row r="6763" spans="1:8" x14ac:dyDescent="0.25">
      <c r="A6763" s="133" t="s">
        <v>8349</v>
      </c>
      <c r="B6763" s="134">
        <v>99807</v>
      </c>
      <c r="C6763" s="126" t="s">
        <v>4007</v>
      </c>
      <c r="D6763" s="134" t="s">
        <v>144</v>
      </c>
      <c r="E6763" s="135">
        <v>1.57</v>
      </c>
      <c r="F6763" s="136">
        <v>0</v>
      </c>
      <c r="G6763" s="135">
        <v>2.3199999999999998</v>
      </c>
      <c r="H6763" s="136">
        <v>0</v>
      </c>
    </row>
    <row r="6764" spans="1:8" x14ac:dyDescent="0.25">
      <c r="A6764" s="133" t="s">
        <v>8349</v>
      </c>
      <c r="B6764" s="134">
        <v>99808</v>
      </c>
      <c r="C6764" s="126" t="s">
        <v>4008</v>
      </c>
      <c r="D6764" s="134" t="s">
        <v>144</v>
      </c>
      <c r="E6764" s="135">
        <v>3.77</v>
      </c>
      <c r="F6764" s="136">
        <v>0</v>
      </c>
      <c r="G6764" s="135">
        <v>5.45</v>
      </c>
      <c r="H6764" s="136">
        <v>0</v>
      </c>
    </row>
    <row r="6765" spans="1:8" x14ac:dyDescent="0.25">
      <c r="A6765" s="133" t="s">
        <v>8349</v>
      </c>
      <c r="B6765" s="134">
        <v>99814</v>
      </c>
      <c r="C6765" s="126" t="s">
        <v>4014</v>
      </c>
      <c r="D6765" s="134" t="s">
        <v>144</v>
      </c>
      <c r="E6765" s="135">
        <v>1.92</v>
      </c>
      <c r="F6765" s="136">
        <v>0</v>
      </c>
      <c r="G6765" s="135">
        <v>2.78</v>
      </c>
      <c r="H6765" s="136">
        <v>0</v>
      </c>
    </row>
    <row r="6766" spans="1:8" x14ac:dyDescent="0.25">
      <c r="A6766" s="133" t="s">
        <v>8349</v>
      </c>
      <c r="B6766" s="134">
        <v>99816</v>
      </c>
      <c r="C6766" s="126" t="s">
        <v>4016</v>
      </c>
      <c r="D6766" s="134" t="s">
        <v>33</v>
      </c>
      <c r="E6766" s="135">
        <v>8.69</v>
      </c>
      <c r="F6766" s="136">
        <v>0</v>
      </c>
      <c r="G6766" s="135">
        <v>12.33</v>
      </c>
      <c r="H6766" s="136">
        <v>0</v>
      </c>
    </row>
    <row r="6767" spans="1:8" x14ac:dyDescent="0.25">
      <c r="A6767" s="133" t="s">
        <v>8351</v>
      </c>
      <c r="B6767" s="134">
        <v>88238</v>
      </c>
      <c r="C6767" s="126" t="s">
        <v>4189</v>
      </c>
      <c r="D6767" s="134" t="s">
        <v>374</v>
      </c>
      <c r="E6767" s="135">
        <v>21.28</v>
      </c>
      <c r="F6767" s="136">
        <v>0</v>
      </c>
      <c r="G6767" s="135">
        <v>33.08</v>
      </c>
      <c r="H6767" s="136">
        <v>0</v>
      </c>
    </row>
    <row r="6768" spans="1:8" x14ac:dyDescent="0.25">
      <c r="A6768" s="133" t="s">
        <v>8351</v>
      </c>
      <c r="B6768" s="134">
        <v>101374</v>
      </c>
      <c r="C6768" s="126" t="s">
        <v>4189</v>
      </c>
      <c r="D6768" s="134" t="s">
        <v>4271</v>
      </c>
      <c r="E6768" s="135">
        <v>3803.66</v>
      </c>
      <c r="F6768" s="136">
        <v>0</v>
      </c>
      <c r="G6768" s="135">
        <v>5906.47</v>
      </c>
      <c r="H6768" s="136">
        <v>0</v>
      </c>
    </row>
    <row r="6769" spans="1:8" x14ac:dyDescent="0.25">
      <c r="A6769" s="133" t="s">
        <v>8351</v>
      </c>
      <c r="B6769" s="134">
        <v>88239</v>
      </c>
      <c r="C6769" s="126" t="s">
        <v>4190</v>
      </c>
      <c r="D6769" s="134" t="s">
        <v>374</v>
      </c>
      <c r="E6769" s="135">
        <v>21.1</v>
      </c>
      <c r="F6769" s="136">
        <v>0</v>
      </c>
      <c r="G6769" s="135">
        <v>32.94</v>
      </c>
      <c r="H6769" s="136">
        <v>0</v>
      </c>
    </row>
    <row r="6770" spans="1:8" x14ac:dyDescent="0.25">
      <c r="A6770" s="133" t="s">
        <v>8351</v>
      </c>
      <c r="B6770" s="134">
        <v>101375</v>
      </c>
      <c r="C6770" s="126" t="s">
        <v>4463</v>
      </c>
      <c r="D6770" s="134" t="s">
        <v>4271</v>
      </c>
      <c r="E6770" s="135">
        <v>3859.03</v>
      </c>
      <c r="F6770" s="136">
        <v>0</v>
      </c>
      <c r="G6770" s="135">
        <v>5992.46</v>
      </c>
      <c r="H6770" s="136">
        <v>0</v>
      </c>
    </row>
    <row r="6771" spans="1:8" x14ac:dyDescent="0.25">
      <c r="A6771" s="133" t="s">
        <v>8351</v>
      </c>
      <c r="B6771" s="134">
        <v>88240</v>
      </c>
      <c r="C6771" s="126" t="s">
        <v>4191</v>
      </c>
      <c r="D6771" s="134" t="s">
        <v>374</v>
      </c>
      <c r="E6771" s="135">
        <v>20.09</v>
      </c>
      <c r="F6771" s="136">
        <v>0</v>
      </c>
      <c r="G6771" s="135">
        <v>31.89</v>
      </c>
      <c r="H6771" s="136">
        <v>0</v>
      </c>
    </row>
    <row r="6772" spans="1:8" x14ac:dyDescent="0.25">
      <c r="A6772" s="133" t="s">
        <v>8351</v>
      </c>
      <c r="B6772" s="134">
        <v>101376</v>
      </c>
      <c r="C6772" s="126" t="s">
        <v>4464</v>
      </c>
      <c r="D6772" s="134" t="s">
        <v>4271</v>
      </c>
      <c r="E6772" s="135">
        <v>3576.64</v>
      </c>
      <c r="F6772" s="136">
        <v>0</v>
      </c>
      <c r="G6772" s="135">
        <v>5679.45</v>
      </c>
      <c r="H6772" s="136">
        <v>0</v>
      </c>
    </row>
    <row r="6773" spans="1:8" x14ac:dyDescent="0.25">
      <c r="A6773" s="133" t="s">
        <v>8351</v>
      </c>
      <c r="B6773" s="134">
        <v>88241</v>
      </c>
      <c r="C6773" s="126" t="s">
        <v>4192</v>
      </c>
      <c r="D6773" s="134" t="s">
        <v>374</v>
      </c>
      <c r="E6773" s="135">
        <v>21.74</v>
      </c>
      <c r="F6773" s="136">
        <v>0</v>
      </c>
      <c r="G6773" s="135">
        <v>30.62</v>
      </c>
      <c r="H6773" s="136">
        <v>0</v>
      </c>
    </row>
    <row r="6774" spans="1:8" x14ac:dyDescent="0.25">
      <c r="A6774" s="133" t="s">
        <v>8351</v>
      </c>
      <c r="B6774" s="134">
        <v>101377</v>
      </c>
      <c r="C6774" s="126" t="s">
        <v>4192</v>
      </c>
      <c r="D6774" s="134" t="s">
        <v>4271</v>
      </c>
      <c r="E6774" s="135">
        <v>3885.14</v>
      </c>
      <c r="F6774" s="136">
        <v>0</v>
      </c>
      <c r="G6774" s="135">
        <v>5477.51</v>
      </c>
      <c r="H6774" s="136">
        <v>0</v>
      </c>
    </row>
    <row r="6775" spans="1:8" x14ac:dyDescent="0.25">
      <c r="A6775" s="133" t="s">
        <v>8351</v>
      </c>
      <c r="B6775" s="134">
        <v>88242</v>
      </c>
      <c r="C6775" s="126" t="s">
        <v>4193</v>
      </c>
      <c r="D6775" s="134" t="s">
        <v>374</v>
      </c>
      <c r="E6775" s="135">
        <v>21.32</v>
      </c>
      <c r="F6775" s="136">
        <v>0</v>
      </c>
      <c r="G6775" s="135">
        <v>33.159999999999997</v>
      </c>
      <c r="H6775" s="136">
        <v>0</v>
      </c>
    </row>
    <row r="6776" spans="1:8" x14ac:dyDescent="0.25">
      <c r="A6776" s="133" t="s">
        <v>8351</v>
      </c>
      <c r="B6776" s="134">
        <v>100301</v>
      </c>
      <c r="C6776" s="126" t="s">
        <v>4380</v>
      </c>
      <c r="D6776" s="134" t="s">
        <v>374</v>
      </c>
      <c r="E6776" s="135">
        <v>23.13</v>
      </c>
      <c r="F6776" s="136">
        <v>0</v>
      </c>
      <c r="G6776" s="135">
        <v>34.97</v>
      </c>
      <c r="H6776" s="136">
        <v>0</v>
      </c>
    </row>
    <row r="6777" spans="1:8" x14ac:dyDescent="0.25">
      <c r="A6777" s="133" t="s">
        <v>8351</v>
      </c>
      <c r="B6777" s="134">
        <v>101378</v>
      </c>
      <c r="C6777" s="126" t="s">
        <v>4380</v>
      </c>
      <c r="D6777" s="134" t="s">
        <v>4271</v>
      </c>
      <c r="E6777" s="135">
        <v>4150.76</v>
      </c>
      <c r="F6777" s="136">
        <v>0</v>
      </c>
      <c r="G6777" s="135">
        <v>6257.4</v>
      </c>
      <c r="H6777" s="136">
        <v>0</v>
      </c>
    </row>
    <row r="6778" spans="1:8" x14ac:dyDescent="0.25">
      <c r="A6778" s="133" t="s">
        <v>8351</v>
      </c>
      <c r="B6778" s="134">
        <v>101379</v>
      </c>
      <c r="C6778" s="126" t="s">
        <v>4465</v>
      </c>
      <c r="D6778" s="134" t="s">
        <v>4271</v>
      </c>
      <c r="E6778" s="135">
        <v>3803.66</v>
      </c>
      <c r="F6778" s="136">
        <v>0</v>
      </c>
      <c r="G6778" s="135">
        <v>5906.47</v>
      </c>
      <c r="H6778" s="136">
        <v>0</v>
      </c>
    </row>
    <row r="6779" spans="1:8" x14ac:dyDescent="0.25">
      <c r="A6779" s="133" t="s">
        <v>8351</v>
      </c>
      <c r="B6779" s="134">
        <v>88243</v>
      </c>
      <c r="C6779" s="126" t="s">
        <v>4194</v>
      </c>
      <c r="D6779" s="134" t="s">
        <v>374</v>
      </c>
      <c r="E6779" s="135">
        <v>21.65</v>
      </c>
      <c r="F6779" s="136">
        <v>0</v>
      </c>
      <c r="G6779" s="135">
        <v>32.049999999999997</v>
      </c>
      <c r="H6779" s="136">
        <v>0</v>
      </c>
    </row>
    <row r="6780" spans="1:8" x14ac:dyDescent="0.25">
      <c r="A6780" s="133" t="s">
        <v>8351</v>
      </c>
      <c r="B6780" s="134">
        <v>101380</v>
      </c>
      <c r="C6780" s="126" t="s">
        <v>4194</v>
      </c>
      <c r="D6780" s="134" t="s">
        <v>4271</v>
      </c>
      <c r="E6780" s="135">
        <v>3866.86</v>
      </c>
      <c r="F6780" s="136">
        <v>0</v>
      </c>
      <c r="G6780" s="135">
        <v>5724.95</v>
      </c>
      <c r="H6780" s="136">
        <v>0</v>
      </c>
    </row>
    <row r="6781" spans="1:8" x14ac:dyDescent="0.25">
      <c r="A6781" s="133" t="s">
        <v>8351</v>
      </c>
      <c r="B6781" s="134">
        <v>90766</v>
      </c>
      <c r="C6781" s="126" t="s">
        <v>4257</v>
      </c>
      <c r="D6781" s="134" t="s">
        <v>374</v>
      </c>
      <c r="E6781" s="135">
        <v>24.04</v>
      </c>
      <c r="F6781" s="136">
        <v>0</v>
      </c>
      <c r="G6781" s="135">
        <v>40.619999999999997</v>
      </c>
      <c r="H6781" s="136">
        <v>0</v>
      </c>
    </row>
    <row r="6782" spans="1:8" x14ac:dyDescent="0.25">
      <c r="A6782" s="133" t="s">
        <v>8351</v>
      </c>
      <c r="B6782" s="134">
        <v>93563</v>
      </c>
      <c r="C6782" s="126" t="s">
        <v>4257</v>
      </c>
      <c r="D6782" s="134" t="s">
        <v>4271</v>
      </c>
      <c r="E6782" s="135">
        <v>4232.0600000000004</v>
      </c>
      <c r="F6782" s="136">
        <v>0</v>
      </c>
      <c r="G6782" s="135">
        <v>7140.84</v>
      </c>
      <c r="H6782" s="136">
        <v>0</v>
      </c>
    </row>
    <row r="6783" spans="1:8" x14ac:dyDescent="0.25">
      <c r="A6783" s="133" t="s">
        <v>8351</v>
      </c>
      <c r="B6783" s="134">
        <v>90767</v>
      </c>
      <c r="C6783" s="126" t="s">
        <v>4258</v>
      </c>
      <c r="D6783" s="134" t="s">
        <v>374</v>
      </c>
      <c r="E6783" s="135">
        <v>23.56</v>
      </c>
      <c r="F6783" s="136">
        <v>0</v>
      </c>
      <c r="G6783" s="135">
        <v>42.64</v>
      </c>
      <c r="H6783" s="136">
        <v>0</v>
      </c>
    </row>
    <row r="6784" spans="1:8" x14ac:dyDescent="0.25">
      <c r="A6784" s="133" t="s">
        <v>8351</v>
      </c>
      <c r="B6784" s="134">
        <v>93564</v>
      </c>
      <c r="C6784" s="126" t="s">
        <v>4258</v>
      </c>
      <c r="D6784" s="134" t="s">
        <v>4271</v>
      </c>
      <c r="E6784" s="135">
        <v>4134.18</v>
      </c>
      <c r="F6784" s="136">
        <v>0</v>
      </c>
      <c r="G6784" s="135">
        <v>7470.18</v>
      </c>
      <c r="H6784" s="136">
        <v>0</v>
      </c>
    </row>
    <row r="6785" spans="1:8" x14ac:dyDescent="0.25">
      <c r="A6785" s="133" t="s">
        <v>8351</v>
      </c>
      <c r="B6785" s="134">
        <v>88245</v>
      </c>
      <c r="C6785" s="126" t="s">
        <v>4195</v>
      </c>
      <c r="D6785" s="134" t="s">
        <v>374</v>
      </c>
      <c r="E6785" s="135">
        <v>25.57</v>
      </c>
      <c r="F6785" s="136">
        <v>0</v>
      </c>
      <c r="G6785" s="135">
        <v>35.33</v>
      </c>
      <c r="H6785" s="136">
        <v>0</v>
      </c>
    </row>
    <row r="6786" spans="1:8" x14ac:dyDescent="0.25">
      <c r="A6786" s="133" t="s">
        <v>8351</v>
      </c>
      <c r="B6786" s="134">
        <v>101381</v>
      </c>
      <c r="C6786" s="126" t="s">
        <v>4195</v>
      </c>
      <c r="D6786" s="134" t="s">
        <v>4271</v>
      </c>
      <c r="E6786" s="135">
        <v>4547.3599999999997</v>
      </c>
      <c r="F6786" s="136">
        <v>0</v>
      </c>
      <c r="G6786" s="135">
        <v>6297.69</v>
      </c>
      <c r="H6786" s="136">
        <v>0</v>
      </c>
    </row>
    <row r="6787" spans="1:8" x14ac:dyDescent="0.25">
      <c r="A6787" s="133" t="s">
        <v>8351</v>
      </c>
      <c r="B6787" s="134">
        <v>90768</v>
      </c>
      <c r="C6787" s="126" t="s">
        <v>4259</v>
      </c>
      <c r="D6787" s="134" t="s">
        <v>374</v>
      </c>
      <c r="E6787" s="135">
        <v>122.72</v>
      </c>
      <c r="F6787" s="136">
        <v>0</v>
      </c>
      <c r="G6787" s="135">
        <v>125.71</v>
      </c>
      <c r="H6787" s="136">
        <v>0</v>
      </c>
    </row>
    <row r="6788" spans="1:8" x14ac:dyDescent="0.25">
      <c r="A6788" s="133" t="s">
        <v>8351</v>
      </c>
      <c r="B6788" s="134">
        <v>90769</v>
      </c>
      <c r="C6788" s="126" t="s">
        <v>4260</v>
      </c>
      <c r="D6788" s="134" t="s">
        <v>374</v>
      </c>
      <c r="E6788" s="135">
        <v>129.88</v>
      </c>
      <c r="F6788" s="136">
        <v>0</v>
      </c>
      <c r="G6788" s="135">
        <v>132.51</v>
      </c>
      <c r="H6788" s="136">
        <v>0</v>
      </c>
    </row>
    <row r="6789" spans="1:8" x14ac:dyDescent="0.25">
      <c r="A6789" s="133" t="s">
        <v>8351</v>
      </c>
      <c r="B6789" s="134">
        <v>90770</v>
      </c>
      <c r="C6789" s="126" t="s">
        <v>4261</v>
      </c>
      <c r="D6789" s="134" t="s">
        <v>374</v>
      </c>
      <c r="E6789" s="135">
        <v>136.01</v>
      </c>
      <c r="F6789" s="136">
        <v>0</v>
      </c>
      <c r="G6789" s="135">
        <v>141.5</v>
      </c>
      <c r="H6789" s="136">
        <v>0</v>
      </c>
    </row>
    <row r="6790" spans="1:8" x14ac:dyDescent="0.25">
      <c r="A6790" s="133" t="s">
        <v>8351</v>
      </c>
      <c r="B6790" s="134">
        <v>93569</v>
      </c>
      <c r="C6790" s="126" t="s">
        <v>4272</v>
      </c>
      <c r="D6790" s="134" t="s">
        <v>4271</v>
      </c>
      <c r="E6790" s="135">
        <v>21436.09</v>
      </c>
      <c r="F6790" s="136">
        <v>0</v>
      </c>
      <c r="G6790" s="135">
        <v>22011.56</v>
      </c>
      <c r="H6790" s="136">
        <v>0</v>
      </c>
    </row>
    <row r="6791" spans="1:8" x14ac:dyDescent="0.25">
      <c r="A6791" s="133" t="s">
        <v>8351</v>
      </c>
      <c r="B6791" s="134">
        <v>93570</v>
      </c>
      <c r="C6791" s="126" t="s">
        <v>4273</v>
      </c>
      <c r="D6791" s="134" t="s">
        <v>4271</v>
      </c>
      <c r="E6791" s="135">
        <v>22683.68</v>
      </c>
      <c r="F6791" s="136">
        <v>0</v>
      </c>
      <c r="G6791" s="135">
        <v>23199.040000000001</v>
      </c>
      <c r="H6791" s="136">
        <v>0</v>
      </c>
    </row>
    <row r="6792" spans="1:8" x14ac:dyDescent="0.25">
      <c r="A6792" s="133" t="s">
        <v>8351</v>
      </c>
      <c r="B6792" s="134">
        <v>93571</v>
      </c>
      <c r="C6792" s="126" t="s">
        <v>4274</v>
      </c>
      <c r="D6792" s="134" t="s">
        <v>4271</v>
      </c>
      <c r="E6792" s="135">
        <v>23752.36</v>
      </c>
      <c r="F6792" s="136">
        <v>0</v>
      </c>
      <c r="G6792" s="135">
        <v>24771.55</v>
      </c>
      <c r="H6792" s="136">
        <v>0</v>
      </c>
    </row>
    <row r="6793" spans="1:8" x14ac:dyDescent="0.25">
      <c r="A6793" s="133" t="s">
        <v>8351</v>
      </c>
      <c r="B6793" s="134">
        <v>101382</v>
      </c>
      <c r="C6793" s="126" t="s">
        <v>4466</v>
      </c>
      <c r="D6793" s="134" t="s">
        <v>4271</v>
      </c>
      <c r="E6793" s="135">
        <v>3307.64</v>
      </c>
      <c r="F6793" s="136">
        <v>0</v>
      </c>
      <c r="G6793" s="135">
        <v>5674.85</v>
      </c>
      <c r="H6793" s="136">
        <v>0</v>
      </c>
    </row>
    <row r="6794" spans="1:8" x14ac:dyDescent="0.25">
      <c r="A6794" s="133" t="s">
        <v>8351</v>
      </c>
      <c r="B6794" s="134">
        <v>88246</v>
      </c>
      <c r="C6794" s="126" t="s">
        <v>4196</v>
      </c>
      <c r="D6794" s="134" t="s">
        <v>374</v>
      </c>
      <c r="E6794" s="135">
        <v>18.559999999999999</v>
      </c>
      <c r="F6794" s="136">
        <v>0</v>
      </c>
      <c r="G6794" s="135">
        <v>31.88</v>
      </c>
      <c r="H6794" s="136">
        <v>0</v>
      </c>
    </row>
    <row r="6795" spans="1:8" x14ac:dyDescent="0.25">
      <c r="A6795" s="133" t="s">
        <v>8351</v>
      </c>
      <c r="B6795" s="134">
        <v>100303</v>
      </c>
      <c r="C6795" s="126" t="s">
        <v>4381</v>
      </c>
      <c r="D6795" s="134" t="s">
        <v>374</v>
      </c>
      <c r="E6795" s="135">
        <v>20.68</v>
      </c>
      <c r="F6795" s="136">
        <v>0</v>
      </c>
      <c r="G6795" s="135">
        <v>30.69</v>
      </c>
      <c r="H6795" s="136">
        <v>0</v>
      </c>
    </row>
    <row r="6796" spans="1:8" x14ac:dyDescent="0.25">
      <c r="A6796" s="133" t="s">
        <v>8351</v>
      </c>
      <c r="B6796" s="134">
        <v>101383</v>
      </c>
      <c r="C6796" s="126" t="s">
        <v>4381</v>
      </c>
      <c r="D6796" s="134" t="s">
        <v>4271</v>
      </c>
      <c r="E6796" s="135">
        <v>3696.16</v>
      </c>
      <c r="F6796" s="136">
        <v>0</v>
      </c>
      <c r="G6796" s="135">
        <v>5486.41</v>
      </c>
      <c r="H6796" s="136">
        <v>0</v>
      </c>
    </row>
    <row r="6797" spans="1:8" x14ac:dyDescent="0.25">
      <c r="A6797" s="133" t="s">
        <v>8351</v>
      </c>
      <c r="B6797" s="134">
        <v>88247</v>
      </c>
      <c r="C6797" s="126" t="s">
        <v>4197</v>
      </c>
      <c r="D6797" s="134" t="s">
        <v>374</v>
      </c>
      <c r="E6797" s="135">
        <v>21.69</v>
      </c>
      <c r="F6797" s="136">
        <v>0</v>
      </c>
      <c r="G6797" s="135">
        <v>33.729999999999997</v>
      </c>
      <c r="H6797" s="136">
        <v>0</v>
      </c>
    </row>
    <row r="6798" spans="1:8" x14ac:dyDescent="0.25">
      <c r="A6798" s="133" t="s">
        <v>8351</v>
      </c>
      <c r="B6798" s="134">
        <v>88248</v>
      </c>
      <c r="C6798" s="126" t="s">
        <v>4198</v>
      </c>
      <c r="D6798" s="134" t="s">
        <v>374</v>
      </c>
      <c r="E6798" s="135">
        <v>20.72</v>
      </c>
      <c r="F6798" s="136">
        <v>0</v>
      </c>
      <c r="G6798" s="135">
        <v>32.58</v>
      </c>
      <c r="H6798" s="136">
        <v>0</v>
      </c>
    </row>
    <row r="6799" spans="1:8" x14ac:dyDescent="0.25">
      <c r="A6799" s="133" t="s">
        <v>8351</v>
      </c>
      <c r="B6799" s="134">
        <v>101384</v>
      </c>
      <c r="C6799" s="126" t="s">
        <v>4198</v>
      </c>
      <c r="D6799" s="134" t="s">
        <v>4271</v>
      </c>
      <c r="E6799" s="135">
        <v>3692.77</v>
      </c>
      <c r="F6799" s="136">
        <v>0</v>
      </c>
      <c r="G6799" s="135">
        <v>5803.23</v>
      </c>
      <c r="H6799" s="136">
        <v>0</v>
      </c>
    </row>
    <row r="6800" spans="1:8" x14ac:dyDescent="0.25">
      <c r="A6800" s="133" t="s">
        <v>8351</v>
      </c>
      <c r="B6800" s="134">
        <v>90772</v>
      </c>
      <c r="C6800" s="126" t="s">
        <v>4262</v>
      </c>
      <c r="D6800" s="134" t="s">
        <v>374</v>
      </c>
      <c r="E6800" s="135">
        <v>20.87</v>
      </c>
      <c r="F6800" s="136">
        <v>0</v>
      </c>
      <c r="G6800" s="135">
        <v>35.18</v>
      </c>
      <c r="H6800" s="136">
        <v>0</v>
      </c>
    </row>
    <row r="6801" spans="1:8" x14ac:dyDescent="0.25">
      <c r="A6801" s="133" t="s">
        <v>8351</v>
      </c>
      <c r="B6801" s="134">
        <v>93566</v>
      </c>
      <c r="C6801" s="126" t="s">
        <v>4262</v>
      </c>
      <c r="D6801" s="134" t="s">
        <v>4271</v>
      </c>
      <c r="E6801" s="135">
        <v>3679.41</v>
      </c>
      <c r="F6801" s="136">
        <v>0</v>
      </c>
      <c r="G6801" s="135">
        <v>6191.09</v>
      </c>
      <c r="H6801" s="136">
        <v>0</v>
      </c>
    </row>
    <row r="6802" spans="1:8" x14ac:dyDescent="0.25">
      <c r="A6802" s="133" t="s">
        <v>8351</v>
      </c>
      <c r="B6802" s="134">
        <v>101385</v>
      </c>
      <c r="C6802" s="126" t="s">
        <v>4467</v>
      </c>
      <c r="D6802" s="134" t="s">
        <v>4271</v>
      </c>
      <c r="E6802" s="135">
        <v>5188.8599999999997</v>
      </c>
      <c r="F6802" s="136">
        <v>0</v>
      </c>
      <c r="G6802" s="135">
        <v>7761.99</v>
      </c>
      <c r="H6802" s="136">
        <v>0</v>
      </c>
    </row>
    <row r="6803" spans="1:8" x14ac:dyDescent="0.25">
      <c r="A6803" s="133" t="s">
        <v>8351</v>
      </c>
      <c r="B6803" s="134">
        <v>88249</v>
      </c>
      <c r="C6803" s="126" t="s">
        <v>4199</v>
      </c>
      <c r="D6803" s="134" t="s">
        <v>374</v>
      </c>
      <c r="E6803" s="135">
        <v>29.53</v>
      </c>
      <c r="F6803" s="136">
        <v>0</v>
      </c>
      <c r="G6803" s="135">
        <v>44.19</v>
      </c>
      <c r="H6803" s="136">
        <v>0</v>
      </c>
    </row>
    <row r="6804" spans="1:8" x14ac:dyDescent="0.25">
      <c r="A6804" s="133" t="s">
        <v>8351</v>
      </c>
      <c r="B6804" s="134">
        <v>88250</v>
      </c>
      <c r="C6804" s="126" t="s">
        <v>4200</v>
      </c>
      <c r="D6804" s="134" t="s">
        <v>374</v>
      </c>
      <c r="E6804" s="135">
        <v>20.09</v>
      </c>
      <c r="F6804" s="136">
        <v>0</v>
      </c>
      <c r="G6804" s="135">
        <v>31.89</v>
      </c>
      <c r="H6804" s="136">
        <v>0</v>
      </c>
    </row>
    <row r="6805" spans="1:8" x14ac:dyDescent="0.25">
      <c r="A6805" s="133" t="s">
        <v>8351</v>
      </c>
      <c r="B6805" s="134">
        <v>101386</v>
      </c>
      <c r="C6805" s="126" t="s">
        <v>4200</v>
      </c>
      <c r="D6805" s="134" t="s">
        <v>4271</v>
      </c>
      <c r="E6805" s="135">
        <v>3576.64</v>
      </c>
      <c r="F6805" s="136">
        <v>0</v>
      </c>
      <c r="G6805" s="135">
        <v>5679.45</v>
      </c>
      <c r="H6805" s="136">
        <v>0</v>
      </c>
    </row>
    <row r="6806" spans="1:8" x14ac:dyDescent="0.25">
      <c r="A6806" s="133" t="s">
        <v>8351</v>
      </c>
      <c r="B6806" s="134">
        <v>101387</v>
      </c>
      <c r="C6806" s="126" t="s">
        <v>4468</v>
      </c>
      <c r="D6806" s="134" t="s">
        <v>4271</v>
      </c>
      <c r="E6806" s="135">
        <v>3809.99</v>
      </c>
      <c r="F6806" s="136">
        <v>0</v>
      </c>
      <c r="G6806" s="135">
        <v>5916.63</v>
      </c>
      <c r="H6806" s="136">
        <v>0</v>
      </c>
    </row>
    <row r="6807" spans="1:8" x14ac:dyDescent="0.25">
      <c r="A6807" s="133" t="s">
        <v>8351</v>
      </c>
      <c r="B6807" s="134">
        <v>88251</v>
      </c>
      <c r="C6807" s="126" t="s">
        <v>4201</v>
      </c>
      <c r="D6807" s="134" t="s">
        <v>374</v>
      </c>
      <c r="E6807" s="135">
        <v>21.28</v>
      </c>
      <c r="F6807" s="136">
        <v>0</v>
      </c>
      <c r="G6807" s="135">
        <v>33.08</v>
      </c>
      <c r="H6807" s="136">
        <v>0</v>
      </c>
    </row>
    <row r="6808" spans="1:8" x14ac:dyDescent="0.25">
      <c r="A6808" s="133" t="s">
        <v>8351</v>
      </c>
      <c r="B6808" s="134">
        <v>88252</v>
      </c>
      <c r="C6808" s="126" t="s">
        <v>4202</v>
      </c>
      <c r="D6808" s="134" t="s">
        <v>374</v>
      </c>
      <c r="E6808" s="135">
        <v>20.65</v>
      </c>
      <c r="F6808" s="136">
        <v>0</v>
      </c>
      <c r="G6808" s="135">
        <v>30.53</v>
      </c>
      <c r="H6808" s="136">
        <v>0</v>
      </c>
    </row>
    <row r="6809" spans="1:8" x14ac:dyDescent="0.25">
      <c r="A6809" s="133" t="s">
        <v>8351</v>
      </c>
      <c r="B6809" s="134">
        <v>101388</v>
      </c>
      <c r="C6809" s="126" t="s">
        <v>4202</v>
      </c>
      <c r="D6809" s="134" t="s">
        <v>4271</v>
      </c>
      <c r="E6809" s="135">
        <v>3687.95</v>
      </c>
      <c r="F6809" s="136">
        <v>0</v>
      </c>
      <c r="G6809" s="135">
        <v>5457.18</v>
      </c>
      <c r="H6809" s="136">
        <v>0</v>
      </c>
    </row>
    <row r="6810" spans="1:8" x14ac:dyDescent="0.25">
      <c r="A6810" s="133" t="s">
        <v>8351</v>
      </c>
      <c r="B6810" s="134">
        <v>88253</v>
      </c>
      <c r="C6810" s="126" t="s">
        <v>4203</v>
      </c>
      <c r="D6810" s="134" t="s">
        <v>374</v>
      </c>
      <c r="E6810" s="135">
        <v>13.04</v>
      </c>
      <c r="F6810" s="136">
        <v>0</v>
      </c>
      <c r="G6810" s="135">
        <v>37.29</v>
      </c>
      <c r="H6810" s="136">
        <v>0</v>
      </c>
    </row>
    <row r="6811" spans="1:8" x14ac:dyDescent="0.25">
      <c r="A6811" s="133" t="s">
        <v>8351</v>
      </c>
      <c r="B6811" s="134">
        <v>101389</v>
      </c>
      <c r="C6811" s="126" t="s">
        <v>4203</v>
      </c>
      <c r="D6811" s="134" t="s">
        <v>4271</v>
      </c>
      <c r="E6811" s="135">
        <v>2311.4499999999998</v>
      </c>
      <c r="F6811" s="136">
        <v>0</v>
      </c>
      <c r="G6811" s="135">
        <v>6554.72</v>
      </c>
      <c r="H6811" s="136">
        <v>0</v>
      </c>
    </row>
    <row r="6812" spans="1:8" x14ac:dyDescent="0.25">
      <c r="A6812" s="133" t="s">
        <v>8351</v>
      </c>
      <c r="B6812" s="134">
        <v>101390</v>
      </c>
      <c r="C6812" s="126" t="s">
        <v>4469</v>
      </c>
      <c r="D6812" s="134" t="s">
        <v>4271</v>
      </c>
      <c r="E6812" s="135">
        <v>4805.1400000000003</v>
      </c>
      <c r="F6812" s="136">
        <v>0</v>
      </c>
      <c r="G6812" s="135">
        <v>6909.03</v>
      </c>
      <c r="H6812" s="136">
        <v>0</v>
      </c>
    </row>
    <row r="6813" spans="1:8" x14ac:dyDescent="0.25">
      <c r="A6813" s="133" t="s">
        <v>8351</v>
      </c>
      <c r="B6813" s="134">
        <v>88255</v>
      </c>
      <c r="C6813" s="126" t="s">
        <v>4204</v>
      </c>
      <c r="D6813" s="134" t="s">
        <v>374</v>
      </c>
      <c r="E6813" s="135">
        <v>27.35</v>
      </c>
      <c r="F6813" s="136">
        <v>0</v>
      </c>
      <c r="G6813" s="135">
        <v>39.32</v>
      </c>
      <c r="H6813" s="136">
        <v>0</v>
      </c>
    </row>
    <row r="6814" spans="1:8" x14ac:dyDescent="0.25">
      <c r="A6814" s="133" t="s">
        <v>8351</v>
      </c>
      <c r="B6814" s="134">
        <v>88256</v>
      </c>
      <c r="C6814" s="126" t="s">
        <v>4470</v>
      </c>
      <c r="D6814" s="134" t="s">
        <v>374</v>
      </c>
      <c r="E6814" s="135">
        <v>25.63</v>
      </c>
      <c r="F6814" s="136">
        <v>0</v>
      </c>
      <c r="G6814" s="135">
        <v>35.409999999999997</v>
      </c>
      <c r="H6814" s="136">
        <v>0</v>
      </c>
    </row>
    <row r="6815" spans="1:8" x14ac:dyDescent="0.25">
      <c r="A6815" s="133" t="s">
        <v>8351</v>
      </c>
      <c r="B6815" s="134">
        <v>101391</v>
      </c>
      <c r="C6815" s="126" t="s">
        <v>4470</v>
      </c>
      <c r="D6815" s="134" t="s">
        <v>4271</v>
      </c>
      <c r="E6815" s="135">
        <v>4555.49</v>
      </c>
      <c r="F6815" s="136">
        <v>0</v>
      </c>
      <c r="G6815" s="135">
        <v>6308.8</v>
      </c>
      <c r="H6815" s="136">
        <v>0</v>
      </c>
    </row>
    <row r="6816" spans="1:8" x14ac:dyDescent="0.25">
      <c r="A6816" s="133" t="s">
        <v>8351</v>
      </c>
      <c r="B6816" s="134">
        <v>88257</v>
      </c>
      <c r="C6816" s="126" t="s">
        <v>4205</v>
      </c>
      <c r="D6816" s="134" t="s">
        <v>374</v>
      </c>
      <c r="E6816" s="135">
        <v>24.14</v>
      </c>
      <c r="F6816" s="136">
        <v>0</v>
      </c>
      <c r="G6816" s="135">
        <v>40.44</v>
      </c>
      <c r="H6816" s="136">
        <v>0</v>
      </c>
    </row>
    <row r="6817" spans="1:8" x14ac:dyDescent="0.25">
      <c r="A6817" s="133" t="s">
        <v>8351</v>
      </c>
      <c r="B6817" s="134">
        <v>101392</v>
      </c>
      <c r="C6817" s="126" t="s">
        <v>4471</v>
      </c>
      <c r="D6817" s="134" t="s">
        <v>4271</v>
      </c>
      <c r="E6817" s="135">
        <v>4274.08</v>
      </c>
      <c r="F6817" s="136">
        <v>0</v>
      </c>
      <c r="G6817" s="135">
        <v>7165.78</v>
      </c>
      <c r="H6817" s="136">
        <v>0</v>
      </c>
    </row>
    <row r="6818" spans="1:8" x14ac:dyDescent="0.25">
      <c r="A6818" s="133" t="s">
        <v>8351</v>
      </c>
      <c r="B6818" s="134">
        <v>88260</v>
      </c>
      <c r="C6818" s="126" t="s">
        <v>4206</v>
      </c>
      <c r="D6818" s="134" t="s">
        <v>374</v>
      </c>
      <c r="E6818" s="135">
        <v>23.73</v>
      </c>
      <c r="F6818" s="136">
        <v>0</v>
      </c>
      <c r="G6818" s="135">
        <v>35.31</v>
      </c>
      <c r="H6818" s="136">
        <v>0</v>
      </c>
    </row>
    <row r="6819" spans="1:8" x14ac:dyDescent="0.25">
      <c r="A6819" s="133" t="s">
        <v>8351</v>
      </c>
      <c r="B6819" s="134">
        <v>101394</v>
      </c>
      <c r="C6819" s="126" t="s">
        <v>4206</v>
      </c>
      <c r="D6819" s="134" t="s">
        <v>4271</v>
      </c>
      <c r="E6819" s="135">
        <v>4229.53</v>
      </c>
      <c r="F6819" s="136">
        <v>0</v>
      </c>
      <c r="G6819" s="135">
        <v>6297.66</v>
      </c>
      <c r="H6819" s="136">
        <v>0</v>
      </c>
    </row>
    <row r="6820" spans="1:8" x14ac:dyDescent="0.25">
      <c r="A6820" s="133" t="s">
        <v>8351</v>
      </c>
      <c r="B6820" s="134">
        <v>101395</v>
      </c>
      <c r="C6820" s="126" t="s">
        <v>4472</v>
      </c>
      <c r="D6820" s="134" t="s">
        <v>4271</v>
      </c>
      <c r="E6820" s="135">
        <v>3767.83</v>
      </c>
      <c r="F6820" s="136">
        <v>0</v>
      </c>
      <c r="G6820" s="135">
        <v>5874.47</v>
      </c>
      <c r="H6820" s="136">
        <v>0</v>
      </c>
    </row>
    <row r="6821" spans="1:8" x14ac:dyDescent="0.25">
      <c r="A6821" s="133" t="s">
        <v>8351</v>
      </c>
      <c r="B6821" s="134">
        <v>88261</v>
      </c>
      <c r="C6821" s="126" t="s">
        <v>4473</v>
      </c>
      <c r="D6821" s="134" t="s">
        <v>374</v>
      </c>
      <c r="E6821" s="135">
        <v>24.29</v>
      </c>
      <c r="F6821" s="136">
        <v>0</v>
      </c>
      <c r="G6821" s="135">
        <v>35.19</v>
      </c>
      <c r="H6821" s="136">
        <v>0</v>
      </c>
    </row>
    <row r="6822" spans="1:8" x14ac:dyDescent="0.25">
      <c r="A6822" s="133" t="s">
        <v>8351</v>
      </c>
      <c r="B6822" s="134">
        <v>101396</v>
      </c>
      <c r="C6822" s="126" t="s">
        <v>4473</v>
      </c>
      <c r="D6822" s="134" t="s">
        <v>4271</v>
      </c>
      <c r="E6822" s="135">
        <v>4319.55</v>
      </c>
      <c r="F6822" s="136">
        <v>0</v>
      </c>
      <c r="G6822" s="135">
        <v>6266.64</v>
      </c>
      <c r="H6822" s="136">
        <v>0</v>
      </c>
    </row>
    <row r="6823" spans="1:8" x14ac:dyDescent="0.25">
      <c r="A6823" s="133" t="s">
        <v>8351</v>
      </c>
      <c r="B6823" s="134">
        <v>88262</v>
      </c>
      <c r="C6823" s="126" t="s">
        <v>4207</v>
      </c>
      <c r="D6823" s="134" t="s">
        <v>374</v>
      </c>
      <c r="E6823" s="135">
        <v>25.37</v>
      </c>
      <c r="F6823" s="136">
        <v>0</v>
      </c>
      <c r="G6823" s="135">
        <v>35.11</v>
      </c>
      <c r="H6823" s="136">
        <v>0</v>
      </c>
    </row>
    <row r="6824" spans="1:8" x14ac:dyDescent="0.25">
      <c r="A6824" s="133" t="s">
        <v>8351</v>
      </c>
      <c r="B6824" s="134">
        <v>101397</v>
      </c>
      <c r="C6824" s="126" t="s">
        <v>4207</v>
      </c>
      <c r="D6824" s="134" t="s">
        <v>4271</v>
      </c>
      <c r="E6824" s="135">
        <v>4508.8599999999997</v>
      </c>
      <c r="F6824" s="136">
        <v>0</v>
      </c>
      <c r="G6824" s="135">
        <v>6255.53</v>
      </c>
      <c r="H6824" s="136">
        <v>0</v>
      </c>
    </row>
    <row r="6825" spans="1:8" x14ac:dyDescent="0.25">
      <c r="A6825" s="133" t="s">
        <v>8351</v>
      </c>
      <c r="B6825" s="134">
        <v>101398</v>
      </c>
      <c r="C6825" s="126" t="s">
        <v>4474</v>
      </c>
      <c r="D6825" s="134" t="s">
        <v>4271</v>
      </c>
      <c r="E6825" s="135">
        <v>4057.48</v>
      </c>
      <c r="F6825" s="136">
        <v>0</v>
      </c>
      <c r="G6825" s="135">
        <v>8301.73</v>
      </c>
      <c r="H6825" s="136">
        <v>0</v>
      </c>
    </row>
    <row r="6826" spans="1:8" x14ac:dyDescent="0.25">
      <c r="A6826" s="133" t="s">
        <v>8351</v>
      </c>
      <c r="B6826" s="134">
        <v>88263</v>
      </c>
      <c r="C6826" s="126" t="s">
        <v>4208</v>
      </c>
      <c r="D6826" s="134" t="s">
        <v>374</v>
      </c>
      <c r="E6826" s="135">
        <v>22.86</v>
      </c>
      <c r="F6826" s="136">
        <v>0</v>
      </c>
      <c r="G6826" s="135">
        <v>46.91</v>
      </c>
      <c r="H6826" s="136">
        <v>0</v>
      </c>
    </row>
    <row r="6827" spans="1:8" x14ac:dyDescent="0.25">
      <c r="A6827" s="133" t="s">
        <v>8351</v>
      </c>
      <c r="B6827" s="134">
        <v>95308</v>
      </c>
      <c r="C6827" s="126" t="s">
        <v>4276</v>
      </c>
      <c r="D6827" s="134" t="s">
        <v>374</v>
      </c>
      <c r="E6827" s="135">
        <v>0.17</v>
      </c>
      <c r="F6827" s="136">
        <v>0</v>
      </c>
      <c r="G6827" s="135">
        <v>0.27</v>
      </c>
      <c r="H6827" s="136">
        <v>0</v>
      </c>
    </row>
    <row r="6828" spans="1:8" x14ac:dyDescent="0.25">
      <c r="A6828" s="133" t="s">
        <v>8351</v>
      </c>
      <c r="B6828" s="134">
        <v>101286</v>
      </c>
      <c r="C6828" s="126" t="s">
        <v>4389</v>
      </c>
      <c r="D6828" s="134" t="s">
        <v>4271</v>
      </c>
      <c r="E6828" s="135">
        <v>22.64</v>
      </c>
      <c r="F6828" s="136">
        <v>0</v>
      </c>
      <c r="G6828" s="135">
        <v>36.340000000000003</v>
      </c>
      <c r="H6828" s="136">
        <v>0</v>
      </c>
    </row>
    <row r="6829" spans="1:8" x14ac:dyDescent="0.25">
      <c r="A6829" s="133" t="s">
        <v>8351</v>
      </c>
      <c r="B6829" s="134">
        <v>95309</v>
      </c>
      <c r="C6829" s="126" t="s">
        <v>4277</v>
      </c>
      <c r="D6829" s="134" t="s">
        <v>374</v>
      </c>
      <c r="E6829" s="135">
        <v>0.21</v>
      </c>
      <c r="F6829" s="136">
        <v>0</v>
      </c>
      <c r="G6829" s="135">
        <v>0.35</v>
      </c>
      <c r="H6829" s="136">
        <v>0</v>
      </c>
    </row>
    <row r="6830" spans="1:8" x14ac:dyDescent="0.25">
      <c r="A6830" s="133" t="s">
        <v>8351</v>
      </c>
      <c r="B6830" s="134">
        <v>101287</v>
      </c>
      <c r="C6830" s="126" t="s">
        <v>4390</v>
      </c>
      <c r="D6830" s="134" t="s">
        <v>4271</v>
      </c>
      <c r="E6830" s="135">
        <v>73.239999999999995</v>
      </c>
      <c r="F6830" s="136">
        <v>0</v>
      </c>
      <c r="G6830" s="135">
        <v>117.56</v>
      </c>
      <c r="H6830" s="136">
        <v>0</v>
      </c>
    </row>
    <row r="6831" spans="1:8" x14ac:dyDescent="0.25">
      <c r="A6831" s="133" t="s">
        <v>8351</v>
      </c>
      <c r="B6831" s="134">
        <v>95310</v>
      </c>
      <c r="C6831" s="126" t="s">
        <v>4278</v>
      </c>
      <c r="D6831" s="134" t="s">
        <v>374</v>
      </c>
      <c r="E6831" s="135">
        <v>0.17</v>
      </c>
      <c r="F6831" s="136">
        <v>0</v>
      </c>
      <c r="G6831" s="135">
        <v>0.27</v>
      </c>
      <c r="H6831" s="136">
        <v>0</v>
      </c>
    </row>
    <row r="6832" spans="1:8" x14ac:dyDescent="0.25">
      <c r="A6832" s="133" t="s">
        <v>8351</v>
      </c>
      <c r="B6832" s="134">
        <v>101288</v>
      </c>
      <c r="C6832" s="126" t="s">
        <v>4391</v>
      </c>
      <c r="D6832" s="134" t="s">
        <v>4271</v>
      </c>
      <c r="E6832" s="135">
        <v>22.64</v>
      </c>
      <c r="F6832" s="136">
        <v>0</v>
      </c>
      <c r="G6832" s="135">
        <v>36.340000000000003</v>
      </c>
      <c r="H6832" s="136">
        <v>0</v>
      </c>
    </row>
    <row r="6833" spans="1:8" x14ac:dyDescent="0.25">
      <c r="A6833" s="133" t="s">
        <v>8351</v>
      </c>
      <c r="B6833" s="134">
        <v>95311</v>
      </c>
      <c r="C6833" s="126" t="s">
        <v>4279</v>
      </c>
      <c r="D6833" s="134" t="s">
        <v>374</v>
      </c>
      <c r="E6833" s="135">
        <v>0.17</v>
      </c>
      <c r="F6833" s="136">
        <v>0</v>
      </c>
      <c r="G6833" s="135">
        <v>0.24</v>
      </c>
      <c r="H6833" s="136">
        <v>0</v>
      </c>
    </row>
    <row r="6834" spans="1:8" x14ac:dyDescent="0.25">
      <c r="A6834" s="133" t="s">
        <v>8351</v>
      </c>
      <c r="B6834" s="134">
        <v>101289</v>
      </c>
      <c r="C6834" s="126" t="s">
        <v>4392</v>
      </c>
      <c r="D6834" s="134" t="s">
        <v>4271</v>
      </c>
      <c r="E6834" s="135">
        <v>23.34</v>
      </c>
      <c r="F6834" s="136">
        <v>0</v>
      </c>
      <c r="G6834" s="135">
        <v>32.64</v>
      </c>
      <c r="H6834" s="136">
        <v>0</v>
      </c>
    </row>
    <row r="6835" spans="1:8" x14ac:dyDescent="0.25">
      <c r="A6835" s="133" t="s">
        <v>8351</v>
      </c>
      <c r="B6835" s="134">
        <v>95312</v>
      </c>
      <c r="C6835" s="126" t="s">
        <v>4280</v>
      </c>
      <c r="D6835" s="134" t="s">
        <v>374</v>
      </c>
      <c r="E6835" s="135">
        <v>0.21</v>
      </c>
      <c r="F6835" s="136">
        <v>0</v>
      </c>
      <c r="G6835" s="135">
        <v>0.35</v>
      </c>
      <c r="H6835" s="136">
        <v>0</v>
      </c>
    </row>
    <row r="6836" spans="1:8" x14ac:dyDescent="0.25">
      <c r="A6836" s="133" t="s">
        <v>8351</v>
      </c>
      <c r="B6836" s="134">
        <v>100291</v>
      </c>
      <c r="C6836" s="126" t="s">
        <v>4375</v>
      </c>
      <c r="D6836" s="134" t="s">
        <v>374</v>
      </c>
      <c r="E6836" s="135">
        <v>0.21</v>
      </c>
      <c r="F6836" s="136">
        <v>0</v>
      </c>
      <c r="G6836" s="135">
        <v>0.35</v>
      </c>
      <c r="H6836" s="136">
        <v>0</v>
      </c>
    </row>
    <row r="6837" spans="1:8" x14ac:dyDescent="0.25">
      <c r="A6837" s="133" t="s">
        <v>8351</v>
      </c>
      <c r="B6837" s="134">
        <v>101290</v>
      </c>
      <c r="C6837" s="126" t="s">
        <v>4393</v>
      </c>
      <c r="D6837" s="134" t="s">
        <v>4271</v>
      </c>
      <c r="E6837" s="135">
        <v>28.97</v>
      </c>
      <c r="F6837" s="136">
        <v>0</v>
      </c>
      <c r="G6837" s="135">
        <v>46.5</v>
      </c>
      <c r="H6837" s="136">
        <v>0</v>
      </c>
    </row>
    <row r="6838" spans="1:8" x14ac:dyDescent="0.25">
      <c r="A6838" s="133" t="s">
        <v>8351</v>
      </c>
      <c r="B6838" s="134">
        <v>101291</v>
      </c>
      <c r="C6838" s="126" t="s">
        <v>4394</v>
      </c>
      <c r="D6838" s="134" t="s">
        <v>4271</v>
      </c>
      <c r="E6838" s="135">
        <v>22.64</v>
      </c>
      <c r="F6838" s="136">
        <v>0</v>
      </c>
      <c r="G6838" s="135">
        <v>36.340000000000003</v>
      </c>
      <c r="H6838" s="136">
        <v>0</v>
      </c>
    </row>
    <row r="6839" spans="1:8" x14ac:dyDescent="0.25">
      <c r="A6839" s="133" t="s">
        <v>8351</v>
      </c>
      <c r="B6839" s="134">
        <v>95313</v>
      </c>
      <c r="C6839" s="126" t="s">
        <v>4281</v>
      </c>
      <c r="D6839" s="134" t="s">
        <v>374</v>
      </c>
      <c r="E6839" s="135">
        <v>0.17</v>
      </c>
      <c r="F6839" s="136">
        <v>0</v>
      </c>
      <c r="G6839" s="135">
        <v>0.26</v>
      </c>
      <c r="H6839" s="136">
        <v>0</v>
      </c>
    </row>
    <row r="6840" spans="1:8" x14ac:dyDescent="0.25">
      <c r="A6840" s="133" t="s">
        <v>8351</v>
      </c>
      <c r="B6840" s="134">
        <v>101292</v>
      </c>
      <c r="C6840" s="126" t="s">
        <v>4395</v>
      </c>
      <c r="D6840" s="134" t="s">
        <v>4271</v>
      </c>
      <c r="E6840" s="135">
        <v>23.34</v>
      </c>
      <c r="F6840" s="136">
        <v>0</v>
      </c>
      <c r="G6840" s="135">
        <v>34.93</v>
      </c>
      <c r="H6840" s="136">
        <v>0</v>
      </c>
    </row>
    <row r="6841" spans="1:8" x14ac:dyDescent="0.25">
      <c r="A6841" s="133" t="s">
        <v>8351</v>
      </c>
      <c r="B6841" s="134">
        <v>95392</v>
      </c>
      <c r="C6841" s="126" t="s">
        <v>4347</v>
      </c>
      <c r="D6841" s="134" t="s">
        <v>374</v>
      </c>
      <c r="E6841" s="135">
        <v>0.1</v>
      </c>
      <c r="F6841" s="136">
        <v>0</v>
      </c>
      <c r="G6841" s="135">
        <v>0.19</v>
      </c>
      <c r="H6841" s="136">
        <v>0</v>
      </c>
    </row>
    <row r="6842" spans="1:8" x14ac:dyDescent="0.25">
      <c r="A6842" s="133" t="s">
        <v>8351</v>
      </c>
      <c r="B6842" s="134">
        <v>95413</v>
      </c>
      <c r="C6842" s="126" t="s">
        <v>4361</v>
      </c>
      <c r="D6842" s="134" t="s">
        <v>4271</v>
      </c>
      <c r="E6842" s="135">
        <v>14.42</v>
      </c>
      <c r="F6842" s="136">
        <v>0</v>
      </c>
      <c r="G6842" s="135">
        <v>25.52</v>
      </c>
      <c r="H6842" s="136">
        <v>0</v>
      </c>
    </row>
    <row r="6843" spans="1:8" x14ac:dyDescent="0.25">
      <c r="A6843" s="133" t="s">
        <v>8351</v>
      </c>
      <c r="B6843" s="134">
        <v>95393</v>
      </c>
      <c r="C6843" s="126" t="s">
        <v>4348</v>
      </c>
      <c r="D6843" s="134" t="s">
        <v>374</v>
      </c>
      <c r="E6843" s="135">
        <v>0.43</v>
      </c>
      <c r="F6843" s="136">
        <v>0</v>
      </c>
      <c r="G6843" s="135">
        <v>0.83</v>
      </c>
      <c r="H6843" s="136">
        <v>0</v>
      </c>
    </row>
    <row r="6844" spans="1:8" x14ac:dyDescent="0.25">
      <c r="A6844" s="133" t="s">
        <v>8351</v>
      </c>
      <c r="B6844" s="134">
        <v>95414</v>
      </c>
      <c r="C6844" s="126" t="s">
        <v>4362</v>
      </c>
      <c r="D6844" s="134" t="s">
        <v>4271</v>
      </c>
      <c r="E6844" s="135">
        <v>57.9</v>
      </c>
      <c r="F6844" s="136">
        <v>0</v>
      </c>
      <c r="G6844" s="135">
        <v>110.33</v>
      </c>
      <c r="H6844" s="136">
        <v>0</v>
      </c>
    </row>
    <row r="6845" spans="1:8" x14ac:dyDescent="0.25">
      <c r="A6845" s="133" t="s">
        <v>8351</v>
      </c>
      <c r="B6845" s="134">
        <v>95314</v>
      </c>
      <c r="C6845" s="126" t="s">
        <v>4282</v>
      </c>
      <c r="D6845" s="134" t="s">
        <v>374</v>
      </c>
      <c r="E6845" s="135">
        <v>0.22</v>
      </c>
      <c r="F6845" s="136">
        <v>0</v>
      </c>
      <c r="G6845" s="135">
        <v>0.3</v>
      </c>
      <c r="H6845" s="136">
        <v>0</v>
      </c>
    </row>
    <row r="6846" spans="1:8" x14ac:dyDescent="0.25">
      <c r="A6846" s="133" t="s">
        <v>8351</v>
      </c>
      <c r="B6846" s="134">
        <v>101293</v>
      </c>
      <c r="C6846" s="126" t="s">
        <v>4396</v>
      </c>
      <c r="D6846" s="134" t="s">
        <v>4271</v>
      </c>
      <c r="E6846" s="135">
        <v>29.04</v>
      </c>
      <c r="F6846" s="136">
        <v>0</v>
      </c>
      <c r="G6846" s="135">
        <v>39.71</v>
      </c>
      <c r="H6846" s="136">
        <v>0</v>
      </c>
    </row>
    <row r="6847" spans="1:8" x14ac:dyDescent="0.25">
      <c r="A6847" s="133" t="s">
        <v>8351</v>
      </c>
      <c r="B6847" s="134">
        <v>95394</v>
      </c>
      <c r="C6847" s="126" t="s">
        <v>4349</v>
      </c>
      <c r="D6847" s="134" t="s">
        <v>374</v>
      </c>
      <c r="E6847" s="135">
        <v>0.99</v>
      </c>
      <c r="F6847" s="136">
        <v>0</v>
      </c>
      <c r="G6847" s="135">
        <v>1.01</v>
      </c>
      <c r="H6847" s="136">
        <v>0</v>
      </c>
    </row>
    <row r="6848" spans="1:8" x14ac:dyDescent="0.25">
      <c r="A6848" s="133" t="s">
        <v>8351</v>
      </c>
      <c r="B6848" s="134">
        <v>95395</v>
      </c>
      <c r="C6848" s="126" t="s">
        <v>4350</v>
      </c>
      <c r="D6848" s="134" t="s">
        <v>374</v>
      </c>
      <c r="E6848" s="135">
        <v>1.05</v>
      </c>
      <c r="F6848" s="136">
        <v>0</v>
      </c>
      <c r="G6848" s="135">
        <v>1.07</v>
      </c>
      <c r="H6848" s="136">
        <v>0</v>
      </c>
    </row>
    <row r="6849" spans="1:8" x14ac:dyDescent="0.25">
      <c r="A6849" s="133" t="s">
        <v>8351</v>
      </c>
      <c r="B6849" s="134">
        <v>95396</v>
      </c>
      <c r="C6849" s="126" t="s">
        <v>4351</v>
      </c>
      <c r="D6849" s="134" t="s">
        <v>374</v>
      </c>
      <c r="E6849" s="135">
        <v>1.1000000000000001</v>
      </c>
      <c r="F6849" s="136">
        <v>0</v>
      </c>
      <c r="G6849" s="135">
        <v>1.1399999999999999</v>
      </c>
      <c r="H6849" s="136">
        <v>0</v>
      </c>
    </row>
    <row r="6850" spans="1:8" x14ac:dyDescent="0.25">
      <c r="A6850" s="133" t="s">
        <v>8351</v>
      </c>
      <c r="B6850" s="134">
        <v>95419</v>
      </c>
      <c r="C6850" s="126" t="s">
        <v>4367</v>
      </c>
      <c r="D6850" s="134" t="s">
        <v>4271</v>
      </c>
      <c r="E6850" s="135">
        <v>130.65</v>
      </c>
      <c r="F6850" s="136">
        <v>0</v>
      </c>
      <c r="G6850" s="135">
        <v>134.22999999999999</v>
      </c>
      <c r="H6850" s="136">
        <v>0</v>
      </c>
    </row>
    <row r="6851" spans="1:8" x14ac:dyDescent="0.25">
      <c r="A6851" s="133" t="s">
        <v>8351</v>
      </c>
      <c r="B6851" s="134">
        <v>95420</v>
      </c>
      <c r="C6851" s="126" t="s">
        <v>4368</v>
      </c>
      <c r="D6851" s="134" t="s">
        <v>4271</v>
      </c>
      <c r="E6851" s="135">
        <v>138.41</v>
      </c>
      <c r="F6851" s="136">
        <v>0</v>
      </c>
      <c r="G6851" s="135">
        <v>141.62</v>
      </c>
      <c r="H6851" s="136">
        <v>0</v>
      </c>
    </row>
    <row r="6852" spans="1:8" x14ac:dyDescent="0.25">
      <c r="A6852" s="133" t="s">
        <v>8351</v>
      </c>
      <c r="B6852" s="134">
        <v>95421</v>
      </c>
      <c r="C6852" s="126" t="s">
        <v>4369</v>
      </c>
      <c r="D6852" s="134" t="s">
        <v>4271</v>
      </c>
      <c r="E6852" s="135">
        <v>145.06</v>
      </c>
      <c r="F6852" s="136">
        <v>0</v>
      </c>
      <c r="G6852" s="135">
        <v>151.4</v>
      </c>
      <c r="H6852" s="136">
        <v>0</v>
      </c>
    </row>
    <row r="6853" spans="1:8" x14ac:dyDescent="0.25">
      <c r="A6853" s="133" t="s">
        <v>8351</v>
      </c>
      <c r="B6853" s="134">
        <v>101294</v>
      </c>
      <c r="C6853" s="126" t="s">
        <v>4397</v>
      </c>
      <c r="D6853" s="134" t="s">
        <v>4271</v>
      </c>
      <c r="E6853" s="135">
        <v>25.94</v>
      </c>
      <c r="F6853" s="136">
        <v>0</v>
      </c>
      <c r="G6853" s="135">
        <v>46.34</v>
      </c>
      <c r="H6853" s="136">
        <v>0</v>
      </c>
    </row>
    <row r="6854" spans="1:8" x14ac:dyDescent="0.25">
      <c r="A6854" s="133" t="s">
        <v>8351</v>
      </c>
      <c r="B6854" s="134">
        <v>95315</v>
      </c>
      <c r="C6854" s="126" t="s">
        <v>4283</v>
      </c>
      <c r="D6854" s="134" t="s">
        <v>374</v>
      </c>
      <c r="E6854" s="135">
        <v>0.19</v>
      </c>
      <c r="F6854" s="136">
        <v>0</v>
      </c>
      <c r="G6854" s="135">
        <v>0.35</v>
      </c>
      <c r="H6854" s="136">
        <v>0</v>
      </c>
    </row>
    <row r="6855" spans="1:8" x14ac:dyDescent="0.25">
      <c r="A6855" s="133" t="s">
        <v>8351</v>
      </c>
      <c r="B6855" s="134">
        <v>100293</v>
      </c>
      <c r="C6855" s="126" t="s">
        <v>4376</v>
      </c>
      <c r="D6855" s="134" t="s">
        <v>374</v>
      </c>
      <c r="E6855" s="135">
        <v>0.21</v>
      </c>
      <c r="F6855" s="136">
        <v>0</v>
      </c>
      <c r="G6855" s="135">
        <v>0.31</v>
      </c>
      <c r="H6855" s="136">
        <v>0</v>
      </c>
    </row>
    <row r="6856" spans="1:8" x14ac:dyDescent="0.25">
      <c r="A6856" s="133" t="s">
        <v>8351</v>
      </c>
      <c r="B6856" s="134">
        <v>101295</v>
      </c>
      <c r="C6856" s="126" t="s">
        <v>4398</v>
      </c>
      <c r="D6856" s="134" t="s">
        <v>4271</v>
      </c>
      <c r="E6856" s="135">
        <v>27.72</v>
      </c>
      <c r="F6856" s="136">
        <v>0</v>
      </c>
      <c r="G6856" s="135">
        <v>41.77</v>
      </c>
      <c r="H6856" s="136">
        <v>0</v>
      </c>
    </row>
    <row r="6857" spans="1:8" x14ac:dyDescent="0.25">
      <c r="A6857" s="133" t="s">
        <v>8351</v>
      </c>
      <c r="B6857" s="134">
        <v>95316</v>
      </c>
      <c r="C6857" s="126" t="s">
        <v>4284</v>
      </c>
      <c r="D6857" s="134" t="s">
        <v>374</v>
      </c>
      <c r="E6857" s="135">
        <v>0.55000000000000004</v>
      </c>
      <c r="F6857" s="136">
        <v>0</v>
      </c>
      <c r="G6857" s="135">
        <v>0.89</v>
      </c>
      <c r="H6857" s="136">
        <v>0</v>
      </c>
    </row>
    <row r="6858" spans="1:8" x14ac:dyDescent="0.25">
      <c r="A6858" s="133" t="s">
        <v>8351</v>
      </c>
      <c r="B6858" s="134">
        <v>95317</v>
      </c>
      <c r="C6858" s="126" t="s">
        <v>4285</v>
      </c>
      <c r="D6858" s="134" t="s">
        <v>374</v>
      </c>
      <c r="E6858" s="135">
        <v>0.26</v>
      </c>
      <c r="F6858" s="136">
        <v>0</v>
      </c>
      <c r="G6858" s="135">
        <v>0.42</v>
      </c>
      <c r="H6858" s="136">
        <v>0</v>
      </c>
    </row>
    <row r="6859" spans="1:8" x14ac:dyDescent="0.25">
      <c r="A6859" s="133" t="s">
        <v>8351</v>
      </c>
      <c r="B6859" s="134">
        <v>101296</v>
      </c>
      <c r="C6859" s="126" t="s">
        <v>4399</v>
      </c>
      <c r="D6859" s="134" t="s">
        <v>4271</v>
      </c>
      <c r="E6859" s="135">
        <v>35.270000000000003</v>
      </c>
      <c r="F6859" s="136">
        <v>0</v>
      </c>
      <c r="G6859" s="135">
        <v>56.62</v>
      </c>
      <c r="H6859" s="136">
        <v>0</v>
      </c>
    </row>
    <row r="6860" spans="1:8" x14ac:dyDescent="0.25">
      <c r="A6860" s="133" t="s">
        <v>8351</v>
      </c>
      <c r="B6860" s="134">
        <v>95398</v>
      </c>
      <c r="C6860" s="126" t="s">
        <v>4352</v>
      </c>
      <c r="D6860" s="134" t="s">
        <v>374</v>
      </c>
      <c r="E6860" s="135">
        <v>0.09</v>
      </c>
      <c r="F6860" s="136">
        <v>0</v>
      </c>
      <c r="G6860" s="135">
        <v>0.16</v>
      </c>
      <c r="H6860" s="136">
        <v>0</v>
      </c>
    </row>
    <row r="6861" spans="1:8" x14ac:dyDescent="0.25">
      <c r="A6861" s="133" t="s">
        <v>8351</v>
      </c>
      <c r="B6861" s="134">
        <v>95416</v>
      </c>
      <c r="C6861" s="126" t="s">
        <v>4364</v>
      </c>
      <c r="D6861" s="134" t="s">
        <v>4271</v>
      </c>
      <c r="E6861" s="135">
        <v>12.31</v>
      </c>
      <c r="F6861" s="136">
        <v>0</v>
      </c>
      <c r="G6861" s="135">
        <v>21.9</v>
      </c>
      <c r="H6861" s="136">
        <v>0</v>
      </c>
    </row>
    <row r="6862" spans="1:8" x14ac:dyDescent="0.25">
      <c r="A6862" s="133" t="s">
        <v>8351</v>
      </c>
      <c r="B6862" s="134">
        <v>101297</v>
      </c>
      <c r="C6862" s="126" t="s">
        <v>14965</v>
      </c>
      <c r="D6862" s="134" t="s">
        <v>4271</v>
      </c>
      <c r="E6862" s="135">
        <v>29.47</v>
      </c>
      <c r="F6862" s="136">
        <v>0</v>
      </c>
      <c r="G6862" s="135">
        <v>45.48</v>
      </c>
      <c r="H6862" s="136">
        <v>0</v>
      </c>
    </row>
    <row r="6863" spans="1:8" x14ac:dyDescent="0.25">
      <c r="A6863" s="133" t="s">
        <v>8351</v>
      </c>
      <c r="B6863" s="134">
        <v>95318</v>
      </c>
      <c r="C6863" s="126" t="s">
        <v>4286</v>
      </c>
      <c r="D6863" s="134" t="s">
        <v>374</v>
      </c>
      <c r="E6863" s="135">
        <v>0.22</v>
      </c>
      <c r="F6863" s="136">
        <v>0</v>
      </c>
      <c r="G6863" s="135">
        <v>0.34</v>
      </c>
      <c r="H6863" s="136">
        <v>0</v>
      </c>
    </row>
    <row r="6864" spans="1:8" x14ac:dyDescent="0.25">
      <c r="A6864" s="133" t="s">
        <v>8351</v>
      </c>
      <c r="B6864" s="134">
        <v>101298</v>
      </c>
      <c r="C6864" s="126" t="s">
        <v>4400</v>
      </c>
      <c r="D6864" s="134" t="s">
        <v>4271</v>
      </c>
      <c r="E6864" s="135">
        <v>22.64</v>
      </c>
      <c r="F6864" s="136">
        <v>0</v>
      </c>
      <c r="G6864" s="135">
        <v>36.340000000000003</v>
      </c>
      <c r="H6864" s="136">
        <v>0</v>
      </c>
    </row>
    <row r="6865" spans="1:8" x14ac:dyDescent="0.25">
      <c r="A6865" s="133" t="s">
        <v>8351</v>
      </c>
      <c r="B6865" s="134">
        <v>95319</v>
      </c>
      <c r="C6865" s="126" t="s">
        <v>4287</v>
      </c>
      <c r="D6865" s="134" t="s">
        <v>374</v>
      </c>
      <c r="E6865" s="135">
        <v>0.17</v>
      </c>
      <c r="F6865" s="136">
        <v>0</v>
      </c>
      <c r="G6865" s="135">
        <v>0.27</v>
      </c>
      <c r="H6865" s="136">
        <v>0</v>
      </c>
    </row>
    <row r="6866" spans="1:8" x14ac:dyDescent="0.25">
      <c r="A6866" s="133" t="s">
        <v>8351</v>
      </c>
      <c r="B6866" s="134">
        <v>101299</v>
      </c>
      <c r="C6866" s="126" t="s">
        <v>4401</v>
      </c>
      <c r="D6866" s="134" t="s">
        <v>4271</v>
      </c>
      <c r="E6866" s="135">
        <v>28.97</v>
      </c>
      <c r="F6866" s="136">
        <v>0</v>
      </c>
      <c r="G6866" s="135">
        <v>46.5</v>
      </c>
      <c r="H6866" s="136">
        <v>0</v>
      </c>
    </row>
    <row r="6867" spans="1:8" x14ac:dyDescent="0.25">
      <c r="A6867" s="133" t="s">
        <v>8351</v>
      </c>
      <c r="B6867" s="134">
        <v>95320</v>
      </c>
      <c r="C6867" s="126" t="s">
        <v>4288</v>
      </c>
      <c r="D6867" s="134" t="s">
        <v>374</v>
      </c>
      <c r="E6867" s="135">
        <v>0.17</v>
      </c>
      <c r="F6867" s="136">
        <v>0</v>
      </c>
      <c r="G6867" s="135">
        <v>0.27</v>
      </c>
      <c r="H6867" s="136">
        <v>0</v>
      </c>
    </row>
    <row r="6868" spans="1:8" x14ac:dyDescent="0.25">
      <c r="A6868" s="133" t="s">
        <v>8351</v>
      </c>
      <c r="B6868" s="134">
        <v>95321</v>
      </c>
      <c r="C6868" s="126" t="s">
        <v>4289</v>
      </c>
      <c r="D6868" s="134" t="s">
        <v>374</v>
      </c>
      <c r="E6868" s="135">
        <v>0.16</v>
      </c>
      <c r="F6868" s="136">
        <v>0</v>
      </c>
      <c r="G6868" s="135">
        <v>0.24</v>
      </c>
      <c r="H6868" s="136">
        <v>0</v>
      </c>
    </row>
    <row r="6869" spans="1:8" x14ac:dyDescent="0.25">
      <c r="A6869" s="133" t="s">
        <v>8351</v>
      </c>
      <c r="B6869" s="134">
        <v>101300</v>
      </c>
      <c r="C6869" s="126" t="s">
        <v>4402</v>
      </c>
      <c r="D6869" s="134" t="s">
        <v>4271</v>
      </c>
      <c r="E6869" s="135">
        <v>21.8</v>
      </c>
      <c r="F6869" s="136">
        <v>0</v>
      </c>
      <c r="G6869" s="135">
        <v>32.630000000000003</v>
      </c>
      <c r="H6869" s="136">
        <v>0</v>
      </c>
    </row>
    <row r="6870" spans="1:8" x14ac:dyDescent="0.25">
      <c r="A6870" s="133" t="s">
        <v>8351</v>
      </c>
      <c r="B6870" s="134">
        <v>95322</v>
      </c>
      <c r="C6870" s="126" t="s">
        <v>4290</v>
      </c>
      <c r="D6870" s="134" t="s">
        <v>374</v>
      </c>
      <c r="E6870" s="135">
        <v>0.08</v>
      </c>
      <c r="F6870" s="136">
        <v>0</v>
      </c>
      <c r="G6870" s="135">
        <v>0.28000000000000003</v>
      </c>
      <c r="H6870" s="136">
        <v>0</v>
      </c>
    </row>
    <row r="6871" spans="1:8" x14ac:dyDescent="0.25">
      <c r="A6871" s="133" t="s">
        <v>8351</v>
      </c>
      <c r="B6871" s="134">
        <v>101301</v>
      </c>
      <c r="C6871" s="126" t="s">
        <v>4403</v>
      </c>
      <c r="D6871" s="134" t="s">
        <v>4271</v>
      </c>
      <c r="E6871" s="135">
        <v>11.67</v>
      </c>
      <c r="F6871" s="136">
        <v>0</v>
      </c>
      <c r="G6871" s="135">
        <v>38.07</v>
      </c>
      <c r="H6871" s="136">
        <v>0</v>
      </c>
    </row>
    <row r="6872" spans="1:8" x14ac:dyDescent="0.25">
      <c r="A6872" s="133" t="s">
        <v>8351</v>
      </c>
      <c r="B6872" s="134">
        <v>95323</v>
      </c>
      <c r="C6872" s="126" t="s">
        <v>4291</v>
      </c>
      <c r="D6872" s="134" t="s">
        <v>374</v>
      </c>
      <c r="E6872" s="135">
        <v>0.2</v>
      </c>
      <c r="F6872" s="136">
        <v>0</v>
      </c>
      <c r="G6872" s="135">
        <v>0.3</v>
      </c>
      <c r="H6872" s="136">
        <v>0</v>
      </c>
    </row>
    <row r="6873" spans="1:8" x14ac:dyDescent="0.25">
      <c r="A6873" s="133" t="s">
        <v>8351</v>
      </c>
      <c r="B6873" s="134">
        <v>101302</v>
      </c>
      <c r="C6873" s="126" t="s">
        <v>4404</v>
      </c>
      <c r="D6873" s="134" t="s">
        <v>4271</v>
      </c>
      <c r="E6873" s="135">
        <v>27.19</v>
      </c>
      <c r="F6873" s="136">
        <v>0</v>
      </c>
      <c r="G6873" s="135">
        <v>40.270000000000003</v>
      </c>
      <c r="H6873" s="136">
        <v>0</v>
      </c>
    </row>
    <row r="6874" spans="1:8" x14ac:dyDescent="0.25">
      <c r="A6874" s="133" t="s">
        <v>8351</v>
      </c>
      <c r="B6874" s="134">
        <v>95324</v>
      </c>
      <c r="C6874" s="126" t="s">
        <v>14966</v>
      </c>
      <c r="D6874" s="134" t="s">
        <v>374</v>
      </c>
      <c r="E6874" s="135">
        <v>0.28000000000000003</v>
      </c>
      <c r="F6874" s="136">
        <v>0</v>
      </c>
      <c r="G6874" s="135">
        <v>0.38</v>
      </c>
      <c r="H6874" s="136">
        <v>0</v>
      </c>
    </row>
    <row r="6875" spans="1:8" x14ac:dyDescent="0.25">
      <c r="A6875" s="133" t="s">
        <v>8351</v>
      </c>
      <c r="B6875" s="134">
        <v>101304</v>
      </c>
      <c r="C6875" s="126" t="s">
        <v>14967</v>
      </c>
      <c r="D6875" s="134" t="s">
        <v>4271</v>
      </c>
      <c r="E6875" s="135">
        <v>37.17</v>
      </c>
      <c r="F6875" s="136">
        <v>0</v>
      </c>
      <c r="G6875" s="135">
        <v>50.82</v>
      </c>
      <c r="H6875" s="136">
        <v>0</v>
      </c>
    </row>
    <row r="6876" spans="1:8" x14ac:dyDescent="0.25">
      <c r="A6876" s="133" t="s">
        <v>8351</v>
      </c>
      <c r="B6876" s="134">
        <v>95325</v>
      </c>
      <c r="C6876" s="126" t="s">
        <v>4292</v>
      </c>
      <c r="D6876" s="134" t="s">
        <v>374</v>
      </c>
      <c r="E6876" s="135">
        <v>0.33</v>
      </c>
      <c r="F6876" s="136">
        <v>0</v>
      </c>
      <c r="G6876" s="135">
        <v>0.56999999999999995</v>
      </c>
      <c r="H6876" s="136">
        <v>0</v>
      </c>
    </row>
    <row r="6877" spans="1:8" x14ac:dyDescent="0.25">
      <c r="A6877" s="133" t="s">
        <v>8351</v>
      </c>
      <c r="B6877" s="134">
        <v>101305</v>
      </c>
      <c r="C6877" s="126" t="s">
        <v>4406</v>
      </c>
      <c r="D6877" s="134" t="s">
        <v>4271</v>
      </c>
      <c r="E6877" s="135">
        <v>44.42</v>
      </c>
      <c r="F6877" s="136">
        <v>0</v>
      </c>
      <c r="G6877" s="135">
        <v>76.209999999999994</v>
      </c>
      <c r="H6877" s="136">
        <v>0</v>
      </c>
    </row>
    <row r="6878" spans="1:8" x14ac:dyDescent="0.25">
      <c r="A6878" s="133" t="s">
        <v>8351</v>
      </c>
      <c r="B6878" s="134">
        <v>95328</v>
      </c>
      <c r="C6878" s="126" t="s">
        <v>4293</v>
      </c>
      <c r="D6878" s="134" t="s">
        <v>374</v>
      </c>
      <c r="E6878" s="135">
        <v>0.19</v>
      </c>
      <c r="F6878" s="136">
        <v>0</v>
      </c>
      <c r="G6878" s="135">
        <v>0.3</v>
      </c>
      <c r="H6878" s="136">
        <v>0</v>
      </c>
    </row>
    <row r="6879" spans="1:8" x14ac:dyDescent="0.25">
      <c r="A6879" s="133" t="s">
        <v>8351</v>
      </c>
      <c r="B6879" s="134">
        <v>101307</v>
      </c>
      <c r="C6879" s="126" t="s">
        <v>4407</v>
      </c>
      <c r="D6879" s="134" t="s">
        <v>4271</v>
      </c>
      <c r="E6879" s="135">
        <v>26.31</v>
      </c>
      <c r="F6879" s="136">
        <v>0</v>
      </c>
      <c r="G6879" s="135">
        <v>39.71</v>
      </c>
      <c r="H6879" s="136">
        <v>0</v>
      </c>
    </row>
    <row r="6880" spans="1:8" x14ac:dyDescent="0.25">
      <c r="A6880" s="133" t="s">
        <v>8351</v>
      </c>
      <c r="B6880" s="134">
        <v>101309</v>
      </c>
      <c r="C6880" s="126" t="s">
        <v>4409</v>
      </c>
      <c r="D6880" s="134" t="s">
        <v>4271</v>
      </c>
      <c r="E6880" s="135">
        <v>28.97</v>
      </c>
      <c r="F6880" s="136">
        <v>0</v>
      </c>
      <c r="G6880" s="135">
        <v>46.5</v>
      </c>
      <c r="H6880" s="136">
        <v>0</v>
      </c>
    </row>
    <row r="6881" spans="1:8" x14ac:dyDescent="0.25">
      <c r="A6881" s="133" t="s">
        <v>8351</v>
      </c>
      <c r="B6881" s="134">
        <v>95329</v>
      </c>
      <c r="C6881" s="126" t="s">
        <v>4294</v>
      </c>
      <c r="D6881" s="134" t="s">
        <v>374</v>
      </c>
      <c r="E6881" s="135">
        <v>0.26</v>
      </c>
      <c r="F6881" s="136">
        <v>0</v>
      </c>
      <c r="G6881" s="135">
        <v>0.38</v>
      </c>
      <c r="H6881" s="136">
        <v>0</v>
      </c>
    </row>
    <row r="6882" spans="1:8" x14ac:dyDescent="0.25">
      <c r="A6882" s="133" t="s">
        <v>8351</v>
      </c>
      <c r="B6882" s="134">
        <v>101310</v>
      </c>
      <c r="C6882" s="126" t="s">
        <v>4410</v>
      </c>
      <c r="D6882" s="134" t="s">
        <v>4271</v>
      </c>
      <c r="E6882" s="135">
        <v>35.04</v>
      </c>
      <c r="F6882" s="136">
        <v>0</v>
      </c>
      <c r="G6882" s="135">
        <v>50.82</v>
      </c>
      <c r="H6882" s="136">
        <v>0</v>
      </c>
    </row>
    <row r="6883" spans="1:8" x14ac:dyDescent="0.25">
      <c r="A6883" s="133" t="s">
        <v>8351</v>
      </c>
      <c r="B6883" s="134">
        <v>101311</v>
      </c>
      <c r="C6883" s="126" t="s">
        <v>4411</v>
      </c>
      <c r="D6883" s="134" t="s">
        <v>4271</v>
      </c>
      <c r="E6883" s="135">
        <v>29.08</v>
      </c>
      <c r="F6883" s="136">
        <v>0</v>
      </c>
      <c r="G6883" s="135">
        <v>39.71</v>
      </c>
      <c r="H6883" s="136">
        <v>0</v>
      </c>
    </row>
    <row r="6884" spans="1:8" x14ac:dyDescent="0.25">
      <c r="A6884" s="133" t="s">
        <v>8351</v>
      </c>
      <c r="B6884" s="134">
        <v>95330</v>
      </c>
      <c r="C6884" s="126" t="s">
        <v>4295</v>
      </c>
      <c r="D6884" s="134" t="s">
        <v>374</v>
      </c>
      <c r="E6884" s="135">
        <v>0.22</v>
      </c>
      <c r="F6884" s="136">
        <v>0</v>
      </c>
      <c r="G6884" s="135">
        <v>0.3</v>
      </c>
      <c r="H6884" s="136">
        <v>0</v>
      </c>
    </row>
    <row r="6885" spans="1:8" x14ac:dyDescent="0.25">
      <c r="A6885" s="133" t="s">
        <v>8351</v>
      </c>
      <c r="B6885" s="134">
        <v>101312</v>
      </c>
      <c r="C6885" s="126" t="s">
        <v>4412</v>
      </c>
      <c r="D6885" s="134" t="s">
        <v>4271</v>
      </c>
      <c r="E6885" s="135">
        <v>26.78</v>
      </c>
      <c r="F6885" s="136">
        <v>0</v>
      </c>
      <c r="G6885" s="135">
        <v>58.93</v>
      </c>
      <c r="H6885" s="136">
        <v>0</v>
      </c>
    </row>
    <row r="6886" spans="1:8" x14ac:dyDescent="0.25">
      <c r="A6886" s="133" t="s">
        <v>8351</v>
      </c>
      <c r="B6886" s="134">
        <v>95331</v>
      </c>
      <c r="C6886" s="126" t="s">
        <v>4296</v>
      </c>
      <c r="D6886" s="134" t="s">
        <v>374</v>
      </c>
      <c r="E6886" s="135">
        <v>0.2</v>
      </c>
      <c r="F6886" s="136">
        <v>0</v>
      </c>
      <c r="G6886" s="135">
        <v>0.44</v>
      </c>
      <c r="H6886" s="136">
        <v>0</v>
      </c>
    </row>
    <row r="6887" spans="1:8" x14ac:dyDescent="0.25">
      <c r="A6887" s="133" t="s">
        <v>8351</v>
      </c>
      <c r="B6887" s="134">
        <v>95400</v>
      </c>
      <c r="C6887" s="126" t="s">
        <v>4353</v>
      </c>
      <c r="D6887" s="134" t="s">
        <v>374</v>
      </c>
      <c r="E6887" s="135">
        <v>7.0000000000000007E-2</v>
      </c>
      <c r="F6887" s="136">
        <v>0</v>
      </c>
      <c r="G6887" s="135">
        <v>0.31</v>
      </c>
      <c r="H6887" s="136">
        <v>0</v>
      </c>
    </row>
    <row r="6888" spans="1:8" x14ac:dyDescent="0.25">
      <c r="A6888" s="133" t="s">
        <v>8351</v>
      </c>
      <c r="B6888" s="134">
        <v>95411</v>
      </c>
      <c r="C6888" s="126" t="s">
        <v>4360</v>
      </c>
      <c r="D6888" s="134" t="s">
        <v>4271</v>
      </c>
      <c r="E6888" s="135">
        <v>10.33</v>
      </c>
      <c r="F6888" s="136">
        <v>0</v>
      </c>
      <c r="G6888" s="135">
        <v>41.64</v>
      </c>
      <c r="H6888" s="136">
        <v>0</v>
      </c>
    </row>
    <row r="6889" spans="1:8" x14ac:dyDescent="0.25">
      <c r="A6889" s="133" t="s">
        <v>8351</v>
      </c>
      <c r="B6889" s="134">
        <v>95332</v>
      </c>
      <c r="C6889" s="126" t="s">
        <v>4297</v>
      </c>
      <c r="D6889" s="134" t="s">
        <v>374</v>
      </c>
      <c r="E6889" s="135">
        <v>0.84</v>
      </c>
      <c r="F6889" s="136">
        <v>0</v>
      </c>
      <c r="G6889" s="135">
        <v>1.27</v>
      </c>
      <c r="H6889" s="136">
        <v>0</v>
      </c>
    </row>
    <row r="6890" spans="1:8" x14ac:dyDescent="0.25">
      <c r="A6890" s="133" t="s">
        <v>8351</v>
      </c>
      <c r="B6890" s="134">
        <v>101313</v>
      </c>
      <c r="C6890" s="126" t="s">
        <v>4413</v>
      </c>
      <c r="D6890" s="134" t="s">
        <v>4271</v>
      </c>
      <c r="E6890" s="135">
        <v>111.29</v>
      </c>
      <c r="F6890" s="136">
        <v>0</v>
      </c>
      <c r="G6890" s="135">
        <v>167.61</v>
      </c>
      <c r="H6890" s="136">
        <v>0</v>
      </c>
    </row>
    <row r="6891" spans="1:8" x14ac:dyDescent="0.25">
      <c r="A6891" s="133" t="s">
        <v>8351</v>
      </c>
      <c r="B6891" s="134">
        <v>95334</v>
      </c>
      <c r="C6891" s="126" t="s">
        <v>4298</v>
      </c>
      <c r="D6891" s="134" t="s">
        <v>374</v>
      </c>
      <c r="E6891" s="135">
        <v>0.78</v>
      </c>
      <c r="F6891" s="136">
        <v>0</v>
      </c>
      <c r="G6891" s="135">
        <v>1.23</v>
      </c>
      <c r="H6891" s="136">
        <v>0</v>
      </c>
    </row>
    <row r="6892" spans="1:8" x14ac:dyDescent="0.25">
      <c r="A6892" s="133" t="s">
        <v>8351</v>
      </c>
      <c r="B6892" s="134">
        <v>101315</v>
      </c>
      <c r="C6892" s="126" t="s">
        <v>4414</v>
      </c>
      <c r="D6892" s="134" t="s">
        <v>4271</v>
      </c>
      <c r="E6892" s="135">
        <v>103.33</v>
      </c>
      <c r="F6892" s="136">
        <v>0</v>
      </c>
      <c r="G6892" s="135">
        <v>163.13</v>
      </c>
      <c r="H6892" s="136">
        <v>0</v>
      </c>
    </row>
    <row r="6893" spans="1:8" x14ac:dyDescent="0.25">
      <c r="A6893" s="133" t="s">
        <v>8351</v>
      </c>
      <c r="B6893" s="134">
        <v>95335</v>
      </c>
      <c r="C6893" s="126" t="s">
        <v>4299</v>
      </c>
      <c r="D6893" s="134" t="s">
        <v>374</v>
      </c>
      <c r="E6893" s="135">
        <v>0.35</v>
      </c>
      <c r="F6893" s="136">
        <v>0</v>
      </c>
      <c r="G6893" s="135">
        <v>0.55000000000000004</v>
      </c>
      <c r="H6893" s="136">
        <v>0</v>
      </c>
    </row>
    <row r="6894" spans="1:8" x14ac:dyDescent="0.25">
      <c r="A6894" s="133" t="s">
        <v>8351</v>
      </c>
      <c r="B6894" s="134">
        <v>101316</v>
      </c>
      <c r="C6894" s="126" t="s">
        <v>4415</v>
      </c>
      <c r="D6894" s="134" t="s">
        <v>4271</v>
      </c>
      <c r="E6894" s="135">
        <v>46.83</v>
      </c>
      <c r="F6894" s="136">
        <v>0</v>
      </c>
      <c r="G6894" s="135">
        <v>73.47</v>
      </c>
      <c r="H6894" s="136">
        <v>0</v>
      </c>
    </row>
    <row r="6895" spans="1:8" x14ac:dyDescent="0.25">
      <c r="A6895" s="133" t="s">
        <v>8351</v>
      </c>
      <c r="B6895" s="134">
        <v>95401</v>
      </c>
      <c r="C6895" s="126" t="s">
        <v>4354</v>
      </c>
      <c r="D6895" s="134" t="s">
        <v>374</v>
      </c>
      <c r="E6895" s="135">
        <v>0.56000000000000005</v>
      </c>
      <c r="F6895" s="136">
        <v>0</v>
      </c>
      <c r="G6895" s="135">
        <v>0.97</v>
      </c>
      <c r="H6895" s="136">
        <v>0</v>
      </c>
    </row>
    <row r="6896" spans="1:8" x14ac:dyDescent="0.25">
      <c r="A6896" s="133" t="s">
        <v>8351</v>
      </c>
      <c r="B6896" s="134">
        <v>95422</v>
      </c>
      <c r="C6896" s="126" t="s">
        <v>4370</v>
      </c>
      <c r="D6896" s="134" t="s">
        <v>4271</v>
      </c>
      <c r="E6896" s="135">
        <v>74.739999999999995</v>
      </c>
      <c r="F6896" s="136">
        <v>0</v>
      </c>
      <c r="G6896" s="135">
        <v>128.97</v>
      </c>
      <c r="H6896" s="136">
        <v>0</v>
      </c>
    </row>
    <row r="6897" spans="1:8" x14ac:dyDescent="0.25">
      <c r="A6897" s="133" t="s">
        <v>8351</v>
      </c>
      <c r="B6897" s="134">
        <v>95402</v>
      </c>
      <c r="C6897" s="126" t="s">
        <v>4355</v>
      </c>
      <c r="D6897" s="134" t="s">
        <v>374</v>
      </c>
      <c r="E6897" s="135">
        <v>1.79</v>
      </c>
      <c r="F6897" s="136">
        <v>0</v>
      </c>
      <c r="G6897" s="135">
        <v>1.86</v>
      </c>
      <c r="H6897" s="136">
        <v>0</v>
      </c>
    </row>
    <row r="6898" spans="1:8" x14ac:dyDescent="0.25">
      <c r="A6898" s="133" t="s">
        <v>8351</v>
      </c>
      <c r="B6898" s="134">
        <v>95415</v>
      </c>
      <c r="C6898" s="126" t="s">
        <v>4363</v>
      </c>
      <c r="D6898" s="134" t="s">
        <v>4271</v>
      </c>
      <c r="E6898" s="135">
        <v>236.45</v>
      </c>
      <c r="F6898" s="136">
        <v>0</v>
      </c>
      <c r="G6898" s="135">
        <v>246.12</v>
      </c>
      <c r="H6898" s="136">
        <v>0</v>
      </c>
    </row>
    <row r="6899" spans="1:8" x14ac:dyDescent="0.25">
      <c r="A6899" s="133" t="s">
        <v>8351</v>
      </c>
      <c r="B6899" s="134">
        <v>95403</v>
      </c>
      <c r="C6899" s="126" t="s">
        <v>4356</v>
      </c>
      <c r="D6899" s="134" t="s">
        <v>374</v>
      </c>
      <c r="E6899" s="135">
        <v>1.89</v>
      </c>
      <c r="F6899" s="136">
        <v>0</v>
      </c>
      <c r="G6899" s="135">
        <v>1.89</v>
      </c>
      <c r="H6899" s="136">
        <v>0</v>
      </c>
    </row>
    <row r="6900" spans="1:8" x14ac:dyDescent="0.25">
      <c r="A6900" s="133" t="s">
        <v>8351</v>
      </c>
      <c r="B6900" s="134">
        <v>95417</v>
      </c>
      <c r="C6900" s="126" t="s">
        <v>4365</v>
      </c>
      <c r="D6900" s="134" t="s">
        <v>4271</v>
      </c>
      <c r="E6900" s="135">
        <v>249.64</v>
      </c>
      <c r="F6900" s="136">
        <v>0</v>
      </c>
      <c r="G6900" s="135">
        <v>250.37</v>
      </c>
      <c r="H6900" s="136">
        <v>0</v>
      </c>
    </row>
    <row r="6901" spans="1:8" x14ac:dyDescent="0.25">
      <c r="A6901" s="133" t="s">
        <v>8351</v>
      </c>
      <c r="B6901" s="134">
        <v>95404</v>
      </c>
      <c r="C6901" s="126" t="s">
        <v>4357</v>
      </c>
      <c r="D6901" s="134" t="s">
        <v>374</v>
      </c>
      <c r="E6901" s="135">
        <v>2.2599999999999998</v>
      </c>
      <c r="F6901" s="136">
        <v>0</v>
      </c>
      <c r="G6901" s="135">
        <v>2.65</v>
      </c>
      <c r="H6901" s="136">
        <v>0</v>
      </c>
    </row>
    <row r="6902" spans="1:8" x14ac:dyDescent="0.25">
      <c r="A6902" s="133" t="s">
        <v>8351</v>
      </c>
      <c r="B6902" s="134">
        <v>95418</v>
      </c>
      <c r="C6902" s="126" t="s">
        <v>4366</v>
      </c>
      <c r="D6902" s="134" t="s">
        <v>4271</v>
      </c>
      <c r="E6902" s="135">
        <v>297.72000000000003</v>
      </c>
      <c r="F6902" s="136">
        <v>0</v>
      </c>
      <c r="G6902" s="135">
        <v>350.72</v>
      </c>
      <c r="H6902" s="136">
        <v>0</v>
      </c>
    </row>
    <row r="6903" spans="1:8" x14ac:dyDescent="0.25">
      <c r="A6903" s="133" t="s">
        <v>8351</v>
      </c>
      <c r="B6903" s="134">
        <v>95337</v>
      </c>
      <c r="C6903" s="126" t="s">
        <v>4300</v>
      </c>
      <c r="D6903" s="134" t="s">
        <v>374</v>
      </c>
      <c r="E6903" s="135">
        <v>0.24</v>
      </c>
      <c r="F6903" s="136">
        <v>0</v>
      </c>
      <c r="G6903" s="135">
        <v>0.3</v>
      </c>
      <c r="H6903" s="136">
        <v>0</v>
      </c>
    </row>
    <row r="6904" spans="1:8" x14ac:dyDescent="0.25">
      <c r="A6904" s="133" t="s">
        <v>8351</v>
      </c>
      <c r="B6904" s="134">
        <v>101322</v>
      </c>
      <c r="C6904" s="126" t="s">
        <v>4417</v>
      </c>
      <c r="D6904" s="134" t="s">
        <v>4271</v>
      </c>
      <c r="E6904" s="135">
        <v>32.75</v>
      </c>
      <c r="F6904" s="136">
        <v>0</v>
      </c>
      <c r="G6904" s="135">
        <v>39.71</v>
      </c>
      <c r="H6904" s="136">
        <v>0</v>
      </c>
    </row>
    <row r="6905" spans="1:8" x14ac:dyDescent="0.25">
      <c r="A6905" s="133" t="s">
        <v>8351</v>
      </c>
      <c r="B6905" s="134">
        <v>95338</v>
      </c>
      <c r="C6905" s="126" t="s">
        <v>4301</v>
      </c>
      <c r="D6905" s="134" t="s">
        <v>374</v>
      </c>
      <c r="E6905" s="135">
        <v>0.4</v>
      </c>
      <c r="F6905" s="136">
        <v>0</v>
      </c>
      <c r="G6905" s="135">
        <v>0.55000000000000004</v>
      </c>
      <c r="H6905" s="136">
        <v>0</v>
      </c>
    </row>
    <row r="6906" spans="1:8" x14ac:dyDescent="0.25">
      <c r="A6906" s="133" t="s">
        <v>8351</v>
      </c>
      <c r="B6906" s="134">
        <v>101323</v>
      </c>
      <c r="C6906" s="126" t="s">
        <v>4418</v>
      </c>
      <c r="D6906" s="134" t="s">
        <v>4271</v>
      </c>
      <c r="E6906" s="135">
        <v>52.91</v>
      </c>
      <c r="F6906" s="136">
        <v>0</v>
      </c>
      <c r="G6906" s="135">
        <v>72.98</v>
      </c>
      <c r="H6906" s="136">
        <v>0</v>
      </c>
    </row>
    <row r="6907" spans="1:8" x14ac:dyDescent="0.25">
      <c r="A6907" s="133" t="s">
        <v>8351</v>
      </c>
      <c r="B6907" s="134">
        <v>102918</v>
      </c>
      <c r="C6907" s="126" t="s">
        <v>8352</v>
      </c>
      <c r="D6907" s="134" t="s">
        <v>374</v>
      </c>
      <c r="E6907" s="135">
        <v>0</v>
      </c>
      <c r="F6907" s="136"/>
      <c r="G6907" s="135">
        <v>0</v>
      </c>
      <c r="H6907" s="136"/>
    </row>
    <row r="6908" spans="1:8" x14ac:dyDescent="0.25">
      <c r="A6908" s="133" t="s">
        <v>8351</v>
      </c>
      <c r="B6908" s="134">
        <v>101325</v>
      </c>
      <c r="C6908" s="126" t="s">
        <v>4420</v>
      </c>
      <c r="D6908" s="134" t="s">
        <v>4271</v>
      </c>
      <c r="E6908" s="135">
        <v>40.98</v>
      </c>
      <c r="F6908" s="136">
        <v>0</v>
      </c>
      <c r="G6908" s="135">
        <v>66.14</v>
      </c>
      <c r="H6908" s="136">
        <v>0</v>
      </c>
    </row>
    <row r="6909" spans="1:8" x14ac:dyDescent="0.25">
      <c r="A6909" s="133" t="s">
        <v>8351</v>
      </c>
      <c r="B6909" s="134">
        <v>95390</v>
      </c>
      <c r="C6909" s="126" t="s">
        <v>4346</v>
      </c>
      <c r="D6909" s="134" t="s">
        <v>374</v>
      </c>
      <c r="E6909" s="135">
        <v>0.09</v>
      </c>
      <c r="F6909" s="136">
        <v>0</v>
      </c>
      <c r="G6909" s="135">
        <v>0.11</v>
      </c>
      <c r="H6909" s="136">
        <v>0</v>
      </c>
    </row>
    <row r="6910" spans="1:8" x14ac:dyDescent="0.25">
      <c r="A6910" s="133" t="s">
        <v>8351</v>
      </c>
      <c r="B6910" s="134">
        <v>101326</v>
      </c>
      <c r="C6910" s="126" t="s">
        <v>4421</v>
      </c>
      <c r="D6910" s="134" t="s">
        <v>4271</v>
      </c>
      <c r="E6910" s="135">
        <v>12.28</v>
      </c>
      <c r="F6910" s="136">
        <v>0</v>
      </c>
      <c r="G6910" s="135">
        <v>15.41</v>
      </c>
      <c r="H6910" s="136">
        <v>0</v>
      </c>
    </row>
    <row r="6911" spans="1:8" x14ac:dyDescent="0.25">
      <c r="A6911" s="133" t="s">
        <v>8351</v>
      </c>
      <c r="B6911" s="134">
        <v>95340</v>
      </c>
      <c r="C6911" s="126" t="s">
        <v>4303</v>
      </c>
      <c r="D6911" s="134" t="s">
        <v>374</v>
      </c>
      <c r="E6911" s="135">
        <v>0.26</v>
      </c>
      <c r="F6911" s="136">
        <v>0</v>
      </c>
      <c r="G6911" s="135">
        <v>0.38</v>
      </c>
      <c r="H6911" s="136">
        <v>0</v>
      </c>
    </row>
    <row r="6912" spans="1:8" x14ac:dyDescent="0.25">
      <c r="A6912" s="133" t="s">
        <v>8351</v>
      </c>
      <c r="B6912" s="134">
        <v>101330</v>
      </c>
      <c r="C6912" s="126" t="s">
        <v>4424</v>
      </c>
      <c r="D6912" s="134" t="s">
        <v>4271</v>
      </c>
      <c r="E6912" s="135">
        <v>34.479999999999997</v>
      </c>
      <c r="F6912" s="136">
        <v>0</v>
      </c>
      <c r="G6912" s="135">
        <v>50.82</v>
      </c>
      <c r="H6912" s="136">
        <v>0</v>
      </c>
    </row>
    <row r="6913" spans="1:8" x14ac:dyDescent="0.25">
      <c r="A6913" s="133" t="s">
        <v>8351</v>
      </c>
      <c r="B6913" s="134">
        <v>101331</v>
      </c>
      <c r="C6913" s="126" t="s">
        <v>4425</v>
      </c>
      <c r="D6913" s="134" t="s">
        <v>4271</v>
      </c>
      <c r="E6913" s="135">
        <v>37.17</v>
      </c>
      <c r="F6913" s="136">
        <v>0</v>
      </c>
      <c r="G6913" s="135">
        <v>52.66</v>
      </c>
      <c r="H6913" s="136">
        <v>0</v>
      </c>
    </row>
    <row r="6914" spans="1:8" x14ac:dyDescent="0.25">
      <c r="A6914" s="133" t="s">
        <v>8351</v>
      </c>
      <c r="B6914" s="134">
        <v>95341</v>
      </c>
      <c r="C6914" s="126" t="s">
        <v>4304</v>
      </c>
      <c r="D6914" s="134" t="s">
        <v>374</v>
      </c>
      <c r="E6914" s="135">
        <v>0.28000000000000003</v>
      </c>
      <c r="F6914" s="136">
        <v>0</v>
      </c>
      <c r="G6914" s="135">
        <v>0.39</v>
      </c>
      <c r="H6914" s="136">
        <v>0</v>
      </c>
    </row>
    <row r="6915" spans="1:8" x14ac:dyDescent="0.25">
      <c r="A6915" s="133" t="s">
        <v>8351</v>
      </c>
      <c r="B6915" s="134">
        <v>95339</v>
      </c>
      <c r="C6915" s="126" t="s">
        <v>4302</v>
      </c>
      <c r="D6915" s="134" t="s">
        <v>374</v>
      </c>
      <c r="E6915" s="135">
        <v>0.33</v>
      </c>
      <c r="F6915" s="136">
        <v>0</v>
      </c>
      <c r="G6915" s="135">
        <v>0.51</v>
      </c>
      <c r="H6915" s="136">
        <v>0</v>
      </c>
    </row>
    <row r="6916" spans="1:8" x14ac:dyDescent="0.25">
      <c r="A6916" s="133" t="s">
        <v>8351</v>
      </c>
      <c r="B6916" s="134">
        <v>101329</v>
      </c>
      <c r="C6916" s="126" t="s">
        <v>4423</v>
      </c>
      <c r="D6916" s="134" t="s">
        <v>4271</v>
      </c>
      <c r="E6916" s="135">
        <v>44.17</v>
      </c>
      <c r="F6916" s="136">
        <v>0</v>
      </c>
      <c r="G6916" s="135">
        <v>68.209999999999994</v>
      </c>
      <c r="H6916" s="136">
        <v>0</v>
      </c>
    </row>
    <row r="6917" spans="1:8" x14ac:dyDescent="0.25">
      <c r="A6917" s="133" t="s">
        <v>8351</v>
      </c>
      <c r="B6917" s="134">
        <v>95342</v>
      </c>
      <c r="C6917" s="126" t="s">
        <v>4305</v>
      </c>
      <c r="D6917" s="134" t="s">
        <v>374</v>
      </c>
      <c r="E6917" s="135">
        <v>0.26</v>
      </c>
      <c r="F6917" s="136">
        <v>0</v>
      </c>
      <c r="G6917" s="135">
        <v>0.34</v>
      </c>
      <c r="H6917" s="136">
        <v>0</v>
      </c>
    </row>
    <row r="6918" spans="1:8" x14ac:dyDescent="0.25">
      <c r="A6918" s="133" t="s">
        <v>8351</v>
      </c>
      <c r="B6918" s="134">
        <v>101333</v>
      </c>
      <c r="C6918" s="126" t="s">
        <v>4427</v>
      </c>
      <c r="D6918" s="134" t="s">
        <v>4271</v>
      </c>
      <c r="E6918" s="135">
        <v>34.51</v>
      </c>
      <c r="F6918" s="136">
        <v>0</v>
      </c>
      <c r="G6918" s="135">
        <v>45.81</v>
      </c>
      <c r="H6918" s="136">
        <v>0</v>
      </c>
    </row>
    <row r="6919" spans="1:8" x14ac:dyDescent="0.25">
      <c r="A6919" s="133" t="s">
        <v>8351</v>
      </c>
      <c r="B6919" s="134">
        <v>100298</v>
      </c>
      <c r="C6919" s="126" t="s">
        <v>4378</v>
      </c>
      <c r="D6919" s="134" t="s">
        <v>374</v>
      </c>
      <c r="E6919" s="135">
        <v>0.63</v>
      </c>
      <c r="F6919" s="136">
        <v>0</v>
      </c>
      <c r="G6919" s="135">
        <v>0.94</v>
      </c>
      <c r="H6919" s="136">
        <v>0</v>
      </c>
    </row>
    <row r="6920" spans="1:8" x14ac:dyDescent="0.25">
      <c r="A6920" s="133" t="s">
        <v>8351</v>
      </c>
      <c r="B6920" s="134">
        <v>101334</v>
      </c>
      <c r="C6920" s="126" t="s">
        <v>4428</v>
      </c>
      <c r="D6920" s="134" t="s">
        <v>4271</v>
      </c>
      <c r="E6920" s="135">
        <v>83.82</v>
      </c>
      <c r="F6920" s="136">
        <v>0</v>
      </c>
      <c r="G6920" s="135">
        <v>124.29</v>
      </c>
      <c r="H6920" s="136">
        <v>0</v>
      </c>
    </row>
    <row r="6921" spans="1:8" x14ac:dyDescent="0.25">
      <c r="A6921" s="133" t="s">
        <v>8351</v>
      </c>
      <c r="B6921" s="134">
        <v>95405</v>
      </c>
      <c r="C6921" s="126" t="s">
        <v>4358</v>
      </c>
      <c r="D6921" s="134" t="s">
        <v>374</v>
      </c>
      <c r="E6921" s="135">
        <v>0.73</v>
      </c>
      <c r="F6921" s="136">
        <v>0</v>
      </c>
      <c r="G6921" s="135">
        <v>1.59</v>
      </c>
      <c r="H6921" s="136">
        <v>0</v>
      </c>
    </row>
    <row r="6922" spans="1:8" x14ac:dyDescent="0.25">
      <c r="A6922" s="133" t="s">
        <v>8351</v>
      </c>
      <c r="B6922" s="134">
        <v>95423</v>
      </c>
      <c r="C6922" s="126" t="s">
        <v>4371</v>
      </c>
      <c r="D6922" s="134" t="s">
        <v>4271</v>
      </c>
      <c r="E6922" s="135">
        <v>97.07</v>
      </c>
      <c r="F6922" s="136">
        <v>0</v>
      </c>
      <c r="G6922" s="135">
        <v>210.39</v>
      </c>
      <c r="H6922" s="136">
        <v>0</v>
      </c>
    </row>
    <row r="6923" spans="1:8" x14ac:dyDescent="0.25">
      <c r="A6923" s="133" t="s">
        <v>8351</v>
      </c>
      <c r="B6923" s="134">
        <v>100295</v>
      </c>
      <c r="C6923" s="126" t="s">
        <v>4377</v>
      </c>
      <c r="D6923" s="134" t="s">
        <v>374</v>
      </c>
      <c r="E6923" s="135">
        <v>0.59</v>
      </c>
      <c r="F6923" s="136">
        <v>0</v>
      </c>
      <c r="G6923" s="135">
        <v>1.03</v>
      </c>
      <c r="H6923" s="136">
        <v>0</v>
      </c>
    </row>
    <row r="6924" spans="1:8" x14ac:dyDescent="0.25">
      <c r="A6924" s="133" t="s">
        <v>8351</v>
      </c>
      <c r="B6924" s="134">
        <v>101303</v>
      </c>
      <c r="C6924" s="126" t="s">
        <v>4405</v>
      </c>
      <c r="D6924" s="134" t="s">
        <v>4271</v>
      </c>
      <c r="E6924" s="135">
        <v>77.95</v>
      </c>
      <c r="F6924" s="136">
        <v>0</v>
      </c>
      <c r="G6924" s="135">
        <v>136.96</v>
      </c>
      <c r="H6924" s="136">
        <v>0</v>
      </c>
    </row>
    <row r="6925" spans="1:8" x14ac:dyDescent="0.25">
      <c r="A6925" s="133" t="s">
        <v>8351</v>
      </c>
      <c r="B6925" s="134">
        <v>95344</v>
      </c>
      <c r="C6925" s="126" t="s">
        <v>4306</v>
      </c>
      <c r="D6925" s="134" t="s">
        <v>374</v>
      </c>
      <c r="E6925" s="135">
        <v>0.26</v>
      </c>
      <c r="F6925" s="136">
        <v>0</v>
      </c>
      <c r="G6925" s="135">
        <v>0.3</v>
      </c>
      <c r="H6925" s="136">
        <v>0</v>
      </c>
    </row>
    <row r="6926" spans="1:8" x14ac:dyDescent="0.25">
      <c r="A6926" s="133" t="s">
        <v>8351</v>
      </c>
      <c r="B6926" s="134">
        <v>101308</v>
      </c>
      <c r="C6926" s="126" t="s">
        <v>4408</v>
      </c>
      <c r="D6926" s="134" t="s">
        <v>4271</v>
      </c>
      <c r="E6926" s="135">
        <v>35.06</v>
      </c>
      <c r="F6926" s="136">
        <v>0</v>
      </c>
      <c r="G6926" s="135">
        <v>40.409999999999997</v>
      </c>
      <c r="H6926" s="136">
        <v>0</v>
      </c>
    </row>
    <row r="6927" spans="1:8" x14ac:dyDescent="0.25">
      <c r="A6927" s="133" t="s">
        <v>8351</v>
      </c>
      <c r="B6927" s="134">
        <v>105536</v>
      </c>
      <c r="C6927" s="126" t="s">
        <v>8353</v>
      </c>
      <c r="D6927" s="134" t="s">
        <v>374</v>
      </c>
      <c r="E6927" s="135">
        <v>0</v>
      </c>
      <c r="F6927" s="136"/>
      <c r="G6927" s="135">
        <v>0</v>
      </c>
      <c r="H6927" s="136"/>
    </row>
    <row r="6928" spans="1:8" x14ac:dyDescent="0.25">
      <c r="A6928" s="133" t="s">
        <v>8351</v>
      </c>
      <c r="B6928" s="134">
        <v>101320</v>
      </c>
      <c r="C6928" s="126" t="s">
        <v>4416</v>
      </c>
      <c r="D6928" s="134" t="s">
        <v>4271</v>
      </c>
      <c r="E6928" s="135">
        <v>27.6</v>
      </c>
      <c r="F6928" s="136">
        <v>0</v>
      </c>
      <c r="G6928" s="135">
        <v>34.880000000000003</v>
      </c>
      <c r="H6928" s="136">
        <v>0</v>
      </c>
    </row>
    <row r="6929" spans="1:8" x14ac:dyDescent="0.25">
      <c r="A6929" s="133" t="s">
        <v>8351</v>
      </c>
      <c r="B6929" s="134">
        <v>95343</v>
      </c>
      <c r="C6929" s="126" t="s">
        <v>14550</v>
      </c>
      <c r="D6929" s="134" t="s">
        <v>374</v>
      </c>
      <c r="E6929" s="135">
        <v>0.31</v>
      </c>
      <c r="F6929" s="136">
        <v>0</v>
      </c>
      <c r="G6929" s="135">
        <v>0.5</v>
      </c>
      <c r="H6929" s="136">
        <v>0</v>
      </c>
    </row>
    <row r="6930" spans="1:8" x14ac:dyDescent="0.25">
      <c r="A6930" s="133" t="s">
        <v>8351</v>
      </c>
      <c r="B6930" s="134">
        <v>95345</v>
      </c>
      <c r="C6930" s="126" t="s">
        <v>4307</v>
      </c>
      <c r="D6930" s="134" t="s">
        <v>374</v>
      </c>
      <c r="E6930" s="135">
        <v>0.77</v>
      </c>
      <c r="F6930" s="136">
        <v>0</v>
      </c>
      <c r="G6930" s="135">
        <v>0.98</v>
      </c>
      <c r="H6930" s="136">
        <v>0</v>
      </c>
    </row>
    <row r="6931" spans="1:8" x14ac:dyDescent="0.25">
      <c r="A6931" s="133" t="s">
        <v>8351</v>
      </c>
      <c r="B6931" s="134">
        <v>95346</v>
      </c>
      <c r="C6931" s="126" t="s">
        <v>4308</v>
      </c>
      <c r="D6931" s="134" t="s">
        <v>374</v>
      </c>
      <c r="E6931" s="135">
        <v>0.1</v>
      </c>
      <c r="F6931" s="136">
        <v>0</v>
      </c>
      <c r="G6931" s="135">
        <v>0.15</v>
      </c>
      <c r="H6931" s="136">
        <v>0</v>
      </c>
    </row>
    <row r="6932" spans="1:8" x14ac:dyDescent="0.25">
      <c r="A6932" s="133" t="s">
        <v>8351</v>
      </c>
      <c r="B6932" s="134">
        <v>101324</v>
      </c>
      <c r="C6932" s="126" t="s">
        <v>4419</v>
      </c>
      <c r="D6932" s="134" t="s">
        <v>4271</v>
      </c>
      <c r="E6932" s="135">
        <v>14.22</v>
      </c>
      <c r="F6932" s="136">
        <v>0</v>
      </c>
      <c r="G6932" s="135">
        <v>20.29</v>
      </c>
      <c r="H6932" s="136">
        <v>0</v>
      </c>
    </row>
    <row r="6933" spans="1:8" x14ac:dyDescent="0.25">
      <c r="A6933" s="133" t="s">
        <v>8351</v>
      </c>
      <c r="B6933" s="134">
        <v>101328</v>
      </c>
      <c r="C6933" s="126" t="s">
        <v>4422</v>
      </c>
      <c r="D6933" s="134" t="s">
        <v>4271</v>
      </c>
      <c r="E6933" s="135">
        <v>17.02</v>
      </c>
      <c r="F6933" s="136">
        <v>0</v>
      </c>
      <c r="G6933" s="135">
        <v>24.28</v>
      </c>
      <c r="H6933" s="136">
        <v>0</v>
      </c>
    </row>
    <row r="6934" spans="1:8" x14ac:dyDescent="0.25">
      <c r="A6934" s="133" t="s">
        <v>8351</v>
      </c>
      <c r="B6934" s="134">
        <v>95347</v>
      </c>
      <c r="C6934" s="126" t="s">
        <v>4309</v>
      </c>
      <c r="D6934" s="134" t="s">
        <v>374</v>
      </c>
      <c r="E6934" s="135">
        <v>0.1</v>
      </c>
      <c r="F6934" s="136">
        <v>0</v>
      </c>
      <c r="G6934" s="135">
        <v>0.14000000000000001</v>
      </c>
      <c r="H6934" s="136">
        <v>0</v>
      </c>
    </row>
    <row r="6935" spans="1:8" x14ac:dyDescent="0.25">
      <c r="A6935" s="133" t="s">
        <v>8351</v>
      </c>
      <c r="B6935" s="134">
        <v>95408</v>
      </c>
      <c r="C6935" s="126" t="s">
        <v>14551</v>
      </c>
      <c r="D6935" s="134" t="s">
        <v>4271</v>
      </c>
      <c r="E6935" s="135">
        <v>13.69</v>
      </c>
      <c r="F6935" s="136">
        <v>0</v>
      </c>
      <c r="G6935" s="135">
        <v>19.52</v>
      </c>
      <c r="H6935" s="136">
        <v>0</v>
      </c>
    </row>
    <row r="6936" spans="1:8" x14ac:dyDescent="0.25">
      <c r="A6936" s="133" t="s">
        <v>8351</v>
      </c>
      <c r="B6936" s="134">
        <v>95348</v>
      </c>
      <c r="C6936" s="126" t="s">
        <v>4310</v>
      </c>
      <c r="D6936" s="134" t="s">
        <v>374</v>
      </c>
      <c r="E6936" s="135">
        <v>0.12</v>
      </c>
      <c r="F6936" s="136">
        <v>0</v>
      </c>
      <c r="G6936" s="135">
        <v>0.18</v>
      </c>
      <c r="H6936" s="136">
        <v>0</v>
      </c>
    </row>
    <row r="6937" spans="1:8" x14ac:dyDescent="0.25">
      <c r="A6937" s="133" t="s">
        <v>8351</v>
      </c>
      <c r="B6937" s="134">
        <v>101332</v>
      </c>
      <c r="C6937" s="126" t="s">
        <v>4426</v>
      </c>
      <c r="D6937" s="134" t="s">
        <v>4271</v>
      </c>
      <c r="E6937" s="135">
        <v>13.04</v>
      </c>
      <c r="F6937" s="136">
        <v>0</v>
      </c>
      <c r="G6937" s="135">
        <v>16.260000000000002</v>
      </c>
      <c r="H6937" s="136">
        <v>0</v>
      </c>
    </row>
    <row r="6938" spans="1:8" x14ac:dyDescent="0.25">
      <c r="A6938" s="133" t="s">
        <v>8351</v>
      </c>
      <c r="B6938" s="134">
        <v>95349</v>
      </c>
      <c r="C6938" s="126" t="s">
        <v>4311</v>
      </c>
      <c r="D6938" s="134" t="s">
        <v>374</v>
      </c>
      <c r="E6938" s="135">
        <v>0.09</v>
      </c>
      <c r="F6938" s="136">
        <v>0</v>
      </c>
      <c r="G6938" s="135">
        <v>0.12</v>
      </c>
      <c r="H6938" s="136">
        <v>0</v>
      </c>
    </row>
    <row r="6939" spans="1:8" x14ac:dyDescent="0.25">
      <c r="A6939" s="133" t="s">
        <v>8351</v>
      </c>
      <c r="B6939" s="134">
        <v>101336</v>
      </c>
      <c r="C6939" s="126" t="s">
        <v>4429</v>
      </c>
      <c r="D6939" s="134" t="s">
        <v>4271</v>
      </c>
      <c r="E6939" s="135">
        <v>46.97</v>
      </c>
      <c r="F6939" s="136">
        <v>0</v>
      </c>
      <c r="G6939" s="135">
        <v>70.489999999999995</v>
      </c>
      <c r="H6939" s="136">
        <v>0</v>
      </c>
    </row>
    <row r="6940" spans="1:8" x14ac:dyDescent="0.25">
      <c r="A6940" s="133" t="s">
        <v>8351</v>
      </c>
      <c r="B6940" s="134">
        <v>95351</v>
      </c>
      <c r="C6940" s="126" t="s">
        <v>4312</v>
      </c>
      <c r="D6940" s="134" t="s">
        <v>374</v>
      </c>
      <c r="E6940" s="135">
        <v>0.35</v>
      </c>
      <c r="F6940" s="136">
        <v>0</v>
      </c>
      <c r="G6940" s="135">
        <v>0.53</v>
      </c>
      <c r="H6940" s="136">
        <v>0</v>
      </c>
    </row>
    <row r="6941" spans="1:8" x14ac:dyDescent="0.25">
      <c r="A6941" s="133" t="s">
        <v>8351</v>
      </c>
      <c r="B6941" s="134">
        <v>95352</v>
      </c>
      <c r="C6941" s="126" t="s">
        <v>4313</v>
      </c>
      <c r="D6941" s="134" t="s">
        <v>374</v>
      </c>
      <c r="E6941" s="135">
        <v>0.12</v>
      </c>
      <c r="F6941" s="136">
        <v>0</v>
      </c>
      <c r="G6941" s="135">
        <v>0.19</v>
      </c>
      <c r="H6941" s="136">
        <v>0</v>
      </c>
    </row>
    <row r="6942" spans="1:8" x14ac:dyDescent="0.25">
      <c r="A6942" s="133" t="s">
        <v>8351</v>
      </c>
      <c r="B6942" s="134">
        <v>101337</v>
      </c>
      <c r="C6942" s="126" t="s">
        <v>4430</v>
      </c>
      <c r="D6942" s="134" t="s">
        <v>4271</v>
      </c>
      <c r="E6942" s="135">
        <v>16.309999999999999</v>
      </c>
      <c r="F6942" s="136">
        <v>0</v>
      </c>
      <c r="G6942" s="135">
        <v>26.18</v>
      </c>
      <c r="H6942" s="136">
        <v>0</v>
      </c>
    </row>
    <row r="6943" spans="1:8" x14ac:dyDescent="0.25">
      <c r="A6943" s="133" t="s">
        <v>8351</v>
      </c>
      <c r="B6943" s="134">
        <v>101338</v>
      </c>
      <c r="C6943" s="126" t="s">
        <v>4431</v>
      </c>
      <c r="D6943" s="134" t="s">
        <v>4271</v>
      </c>
      <c r="E6943" s="135">
        <v>23.42</v>
      </c>
      <c r="F6943" s="136">
        <v>0</v>
      </c>
      <c r="G6943" s="135">
        <v>34.14</v>
      </c>
      <c r="H6943" s="136">
        <v>0</v>
      </c>
    </row>
    <row r="6944" spans="1:8" x14ac:dyDescent="0.25">
      <c r="A6944" s="133" t="s">
        <v>8351</v>
      </c>
      <c r="B6944" s="134">
        <v>95354</v>
      </c>
      <c r="C6944" s="126" t="s">
        <v>4314</v>
      </c>
      <c r="D6944" s="134" t="s">
        <v>374</v>
      </c>
      <c r="E6944" s="135">
        <v>0.19</v>
      </c>
      <c r="F6944" s="136">
        <v>0</v>
      </c>
      <c r="G6944" s="135">
        <v>0.23</v>
      </c>
      <c r="H6944" s="136">
        <v>0</v>
      </c>
    </row>
    <row r="6945" spans="1:8" x14ac:dyDescent="0.25">
      <c r="A6945" s="133" t="s">
        <v>8351</v>
      </c>
      <c r="B6945" s="134">
        <v>101339</v>
      </c>
      <c r="C6945" s="126" t="s">
        <v>4432</v>
      </c>
      <c r="D6945" s="134" t="s">
        <v>4271</v>
      </c>
      <c r="E6945" s="135">
        <v>25.6</v>
      </c>
      <c r="F6945" s="136">
        <v>0</v>
      </c>
      <c r="G6945" s="135">
        <v>31.43</v>
      </c>
      <c r="H6945" s="136">
        <v>0</v>
      </c>
    </row>
    <row r="6946" spans="1:8" x14ac:dyDescent="0.25">
      <c r="A6946" s="133" t="s">
        <v>8351</v>
      </c>
      <c r="B6946" s="134">
        <v>101340</v>
      </c>
      <c r="C6946" s="126" t="s">
        <v>4433</v>
      </c>
      <c r="D6946" s="134" t="s">
        <v>4271</v>
      </c>
      <c r="E6946" s="135">
        <v>22.48</v>
      </c>
      <c r="F6946" s="136">
        <v>0</v>
      </c>
      <c r="G6946" s="135">
        <v>28.5</v>
      </c>
      <c r="H6946" s="136">
        <v>0</v>
      </c>
    </row>
    <row r="6947" spans="1:8" x14ac:dyDescent="0.25">
      <c r="A6947" s="133" t="s">
        <v>8351</v>
      </c>
      <c r="B6947" s="134">
        <v>95389</v>
      </c>
      <c r="C6947" s="126" t="s">
        <v>4345</v>
      </c>
      <c r="D6947" s="134" t="s">
        <v>374</v>
      </c>
      <c r="E6947" s="135">
        <v>0.17</v>
      </c>
      <c r="F6947" s="136">
        <v>0</v>
      </c>
      <c r="G6947" s="135">
        <v>0.21</v>
      </c>
      <c r="H6947" s="136">
        <v>0</v>
      </c>
    </row>
    <row r="6948" spans="1:8" x14ac:dyDescent="0.25">
      <c r="A6948" s="133" t="s">
        <v>8351</v>
      </c>
      <c r="B6948" s="134">
        <v>101341</v>
      </c>
      <c r="C6948" s="126" t="s">
        <v>4434</v>
      </c>
      <c r="D6948" s="134" t="s">
        <v>4271</v>
      </c>
      <c r="E6948" s="135">
        <v>19.829999999999998</v>
      </c>
      <c r="F6948" s="136">
        <v>0</v>
      </c>
      <c r="G6948" s="135">
        <v>26.68</v>
      </c>
      <c r="H6948" s="136">
        <v>0</v>
      </c>
    </row>
    <row r="6949" spans="1:8" x14ac:dyDescent="0.25">
      <c r="A6949" s="133" t="s">
        <v>8351</v>
      </c>
      <c r="B6949" s="134">
        <v>95355</v>
      </c>
      <c r="C6949" s="126" t="s">
        <v>4315</v>
      </c>
      <c r="D6949" s="134" t="s">
        <v>374</v>
      </c>
      <c r="E6949" s="135">
        <v>0.15</v>
      </c>
      <c r="F6949" s="136">
        <v>0</v>
      </c>
      <c r="G6949" s="135">
        <v>0.2</v>
      </c>
      <c r="H6949" s="136">
        <v>0</v>
      </c>
    </row>
    <row r="6950" spans="1:8" x14ac:dyDescent="0.25">
      <c r="A6950" s="133" t="s">
        <v>8351</v>
      </c>
      <c r="B6950" s="134">
        <v>95356</v>
      </c>
      <c r="C6950" s="126" t="s">
        <v>4316</v>
      </c>
      <c r="D6950" s="134" t="s">
        <v>374</v>
      </c>
      <c r="E6950" s="135">
        <v>0.19</v>
      </c>
      <c r="F6950" s="136">
        <v>0</v>
      </c>
      <c r="G6950" s="135">
        <v>0.23</v>
      </c>
      <c r="H6950" s="136">
        <v>0</v>
      </c>
    </row>
    <row r="6951" spans="1:8" x14ac:dyDescent="0.25">
      <c r="A6951" s="133" t="s">
        <v>8351</v>
      </c>
      <c r="B6951" s="134">
        <v>101342</v>
      </c>
      <c r="C6951" s="126" t="s">
        <v>4435</v>
      </c>
      <c r="D6951" s="134" t="s">
        <v>4271</v>
      </c>
      <c r="E6951" s="135">
        <v>25.6</v>
      </c>
      <c r="F6951" s="136">
        <v>0</v>
      </c>
      <c r="G6951" s="135">
        <v>31.43</v>
      </c>
      <c r="H6951" s="136">
        <v>0</v>
      </c>
    </row>
    <row r="6952" spans="1:8" x14ac:dyDescent="0.25">
      <c r="A6952" s="133" t="s">
        <v>8351</v>
      </c>
      <c r="B6952" s="134">
        <v>95357</v>
      </c>
      <c r="C6952" s="126" t="s">
        <v>4317</v>
      </c>
      <c r="D6952" s="134" t="s">
        <v>374</v>
      </c>
      <c r="E6952" s="135">
        <v>0.3</v>
      </c>
      <c r="F6952" s="136">
        <v>0</v>
      </c>
      <c r="G6952" s="135">
        <v>0.44</v>
      </c>
      <c r="H6952" s="136">
        <v>0</v>
      </c>
    </row>
    <row r="6953" spans="1:8" x14ac:dyDescent="0.25">
      <c r="A6953" s="133" t="s">
        <v>8351</v>
      </c>
      <c r="B6953" s="134">
        <v>101343</v>
      </c>
      <c r="C6953" s="126" t="s">
        <v>4436</v>
      </c>
      <c r="D6953" s="134" t="s">
        <v>4271</v>
      </c>
      <c r="E6953" s="135">
        <v>40.1</v>
      </c>
      <c r="F6953" s="136">
        <v>0</v>
      </c>
      <c r="G6953" s="135">
        <v>58.21</v>
      </c>
      <c r="H6953" s="136">
        <v>0</v>
      </c>
    </row>
    <row r="6954" spans="1:8" x14ac:dyDescent="0.25">
      <c r="A6954" s="133" t="s">
        <v>8351</v>
      </c>
      <c r="B6954" s="134">
        <v>95358</v>
      </c>
      <c r="C6954" s="126" t="s">
        <v>4318</v>
      </c>
      <c r="D6954" s="134" t="s">
        <v>374</v>
      </c>
      <c r="E6954" s="135">
        <v>0.36</v>
      </c>
      <c r="F6954" s="136">
        <v>0</v>
      </c>
      <c r="G6954" s="135">
        <v>0.43</v>
      </c>
      <c r="H6954" s="136">
        <v>0</v>
      </c>
    </row>
    <row r="6955" spans="1:8" x14ac:dyDescent="0.25">
      <c r="A6955" s="133" t="s">
        <v>8351</v>
      </c>
      <c r="B6955" s="134">
        <v>101344</v>
      </c>
      <c r="C6955" s="126" t="s">
        <v>4437</v>
      </c>
      <c r="D6955" s="134" t="s">
        <v>4271</v>
      </c>
      <c r="E6955" s="135">
        <v>47.54</v>
      </c>
      <c r="F6955" s="136">
        <v>0</v>
      </c>
      <c r="G6955" s="135">
        <v>57.34</v>
      </c>
      <c r="H6955" s="136">
        <v>0</v>
      </c>
    </row>
    <row r="6956" spans="1:8" x14ac:dyDescent="0.25">
      <c r="A6956" s="133" t="s">
        <v>8351</v>
      </c>
      <c r="B6956" s="134">
        <v>95359</v>
      </c>
      <c r="C6956" s="126" t="s">
        <v>4319</v>
      </c>
      <c r="D6956" s="134" t="s">
        <v>374</v>
      </c>
      <c r="E6956" s="135">
        <v>0.44</v>
      </c>
      <c r="F6956" s="136">
        <v>0</v>
      </c>
      <c r="G6956" s="135">
        <v>0.44</v>
      </c>
      <c r="H6956" s="136">
        <v>0</v>
      </c>
    </row>
    <row r="6957" spans="1:8" x14ac:dyDescent="0.25">
      <c r="A6957" s="133" t="s">
        <v>8351</v>
      </c>
      <c r="B6957" s="134">
        <v>101345</v>
      </c>
      <c r="C6957" s="126" t="s">
        <v>4438</v>
      </c>
      <c r="D6957" s="134" t="s">
        <v>4271</v>
      </c>
      <c r="E6957" s="135">
        <v>59.17</v>
      </c>
      <c r="F6957" s="136">
        <v>0</v>
      </c>
      <c r="G6957" s="135">
        <v>59.31</v>
      </c>
      <c r="H6957" s="136">
        <v>0</v>
      </c>
    </row>
    <row r="6958" spans="1:8" x14ac:dyDescent="0.25">
      <c r="A6958" s="133" t="s">
        <v>8351</v>
      </c>
      <c r="B6958" s="134">
        <v>101346</v>
      </c>
      <c r="C6958" s="126" t="s">
        <v>4439</v>
      </c>
      <c r="D6958" s="134" t="s">
        <v>4271</v>
      </c>
      <c r="E6958" s="135">
        <v>29.25</v>
      </c>
      <c r="F6958" s="136">
        <v>0</v>
      </c>
      <c r="G6958" s="135">
        <v>32.39</v>
      </c>
      <c r="H6958" s="136">
        <v>0</v>
      </c>
    </row>
    <row r="6959" spans="1:8" x14ac:dyDescent="0.25">
      <c r="A6959" s="133" t="s">
        <v>8351</v>
      </c>
      <c r="B6959" s="134">
        <v>101347</v>
      </c>
      <c r="C6959" s="126" t="s">
        <v>4440</v>
      </c>
      <c r="D6959" s="134" t="s">
        <v>4271</v>
      </c>
      <c r="E6959" s="135">
        <v>35.64</v>
      </c>
      <c r="F6959" s="136">
        <v>0</v>
      </c>
      <c r="G6959" s="135">
        <v>46.81</v>
      </c>
      <c r="H6959" s="136">
        <v>0</v>
      </c>
    </row>
    <row r="6960" spans="1:8" x14ac:dyDescent="0.25">
      <c r="A6960" s="133" t="s">
        <v>8351</v>
      </c>
      <c r="B6960" s="134">
        <v>95361</v>
      </c>
      <c r="C6960" s="126" t="s">
        <v>4321</v>
      </c>
      <c r="D6960" s="134" t="s">
        <v>374</v>
      </c>
      <c r="E6960" s="135">
        <v>0.16</v>
      </c>
      <c r="F6960" s="136">
        <v>0</v>
      </c>
      <c r="G6960" s="135">
        <v>0.22</v>
      </c>
      <c r="H6960" s="136">
        <v>0</v>
      </c>
    </row>
    <row r="6961" spans="1:8" x14ac:dyDescent="0.25">
      <c r="A6961" s="133" t="s">
        <v>8351</v>
      </c>
      <c r="B6961" s="134">
        <v>101348</v>
      </c>
      <c r="C6961" s="126" t="s">
        <v>4441</v>
      </c>
      <c r="D6961" s="134" t="s">
        <v>4271</v>
      </c>
      <c r="E6961" s="135">
        <v>21.62</v>
      </c>
      <c r="F6961" s="136">
        <v>0</v>
      </c>
      <c r="G6961" s="135">
        <v>29.11</v>
      </c>
      <c r="H6961" s="136">
        <v>0</v>
      </c>
    </row>
    <row r="6962" spans="1:8" x14ac:dyDescent="0.25">
      <c r="A6962" s="133" t="s">
        <v>8351</v>
      </c>
      <c r="B6962" s="134">
        <v>101349</v>
      </c>
      <c r="C6962" s="126" t="s">
        <v>4442</v>
      </c>
      <c r="D6962" s="134" t="s">
        <v>4271</v>
      </c>
      <c r="E6962" s="135">
        <v>37.700000000000003</v>
      </c>
      <c r="F6962" s="136">
        <v>0</v>
      </c>
      <c r="G6962" s="135">
        <v>43.44</v>
      </c>
      <c r="H6962" s="136">
        <v>0</v>
      </c>
    </row>
    <row r="6963" spans="1:8" x14ac:dyDescent="0.25">
      <c r="A6963" s="133" t="s">
        <v>8351</v>
      </c>
      <c r="B6963" s="134">
        <v>95362</v>
      </c>
      <c r="C6963" s="126" t="s">
        <v>4322</v>
      </c>
      <c r="D6963" s="134" t="s">
        <v>374</v>
      </c>
      <c r="E6963" s="135">
        <v>0.28000000000000003</v>
      </c>
      <c r="F6963" s="136">
        <v>0</v>
      </c>
      <c r="G6963" s="135">
        <v>0.32</v>
      </c>
      <c r="H6963" s="136">
        <v>0</v>
      </c>
    </row>
    <row r="6964" spans="1:8" x14ac:dyDescent="0.25">
      <c r="A6964" s="133" t="s">
        <v>8351</v>
      </c>
      <c r="B6964" s="134">
        <v>95363</v>
      </c>
      <c r="C6964" s="126" t="s">
        <v>4323</v>
      </c>
      <c r="D6964" s="134" t="s">
        <v>374</v>
      </c>
      <c r="E6964" s="135">
        <v>0.28000000000000003</v>
      </c>
      <c r="F6964" s="136">
        <v>0</v>
      </c>
      <c r="G6964" s="135">
        <v>0.32</v>
      </c>
      <c r="H6964" s="136">
        <v>0</v>
      </c>
    </row>
    <row r="6965" spans="1:8" x14ac:dyDescent="0.25">
      <c r="A6965" s="133" t="s">
        <v>8351</v>
      </c>
      <c r="B6965" s="134">
        <v>101350</v>
      </c>
      <c r="C6965" s="126" t="s">
        <v>4443</v>
      </c>
      <c r="D6965" s="134" t="s">
        <v>4271</v>
      </c>
      <c r="E6965" s="135">
        <v>37.700000000000003</v>
      </c>
      <c r="F6965" s="136">
        <v>0</v>
      </c>
      <c r="G6965" s="135">
        <v>43.44</v>
      </c>
      <c r="H6965" s="136">
        <v>0</v>
      </c>
    </row>
    <row r="6966" spans="1:8" x14ac:dyDescent="0.25">
      <c r="A6966" s="133" t="s">
        <v>8351</v>
      </c>
      <c r="B6966" s="134">
        <v>95360</v>
      </c>
      <c r="C6966" s="126" t="s">
        <v>4320</v>
      </c>
      <c r="D6966" s="134" t="s">
        <v>374</v>
      </c>
      <c r="E6966" s="135">
        <v>0.27</v>
      </c>
      <c r="F6966" s="136">
        <v>0</v>
      </c>
      <c r="G6966" s="135">
        <v>0.35</v>
      </c>
      <c r="H6966" s="136">
        <v>0</v>
      </c>
    </row>
    <row r="6967" spans="1:8" x14ac:dyDescent="0.25">
      <c r="A6967" s="133" t="s">
        <v>8351</v>
      </c>
      <c r="B6967" s="134">
        <v>101351</v>
      </c>
      <c r="C6967" s="126" t="s">
        <v>4444</v>
      </c>
      <c r="D6967" s="134" t="s">
        <v>4271</v>
      </c>
      <c r="E6967" s="135">
        <v>25.6</v>
      </c>
      <c r="F6967" s="136">
        <v>0</v>
      </c>
      <c r="G6967" s="135">
        <v>31.43</v>
      </c>
      <c r="H6967" s="136">
        <v>0</v>
      </c>
    </row>
    <row r="6968" spans="1:8" x14ac:dyDescent="0.25">
      <c r="A6968" s="133" t="s">
        <v>8351</v>
      </c>
      <c r="B6968" s="134">
        <v>95365</v>
      </c>
      <c r="C6968" s="126" t="s">
        <v>4325</v>
      </c>
      <c r="D6968" s="134" t="s">
        <v>374</v>
      </c>
      <c r="E6968" s="135">
        <v>0.19</v>
      </c>
      <c r="F6968" s="136">
        <v>0</v>
      </c>
      <c r="G6968" s="135">
        <v>0.23</v>
      </c>
      <c r="H6968" s="136">
        <v>0</v>
      </c>
    </row>
    <row r="6969" spans="1:8" x14ac:dyDescent="0.25">
      <c r="A6969" s="133" t="s">
        <v>8351</v>
      </c>
      <c r="B6969" s="134">
        <v>101352</v>
      </c>
      <c r="C6969" s="126" t="s">
        <v>4445</v>
      </c>
      <c r="D6969" s="134" t="s">
        <v>4271</v>
      </c>
      <c r="E6969" s="135">
        <v>25.6</v>
      </c>
      <c r="F6969" s="136">
        <v>0</v>
      </c>
      <c r="G6969" s="135">
        <v>31.43</v>
      </c>
      <c r="H6969" s="136">
        <v>0</v>
      </c>
    </row>
    <row r="6970" spans="1:8" x14ac:dyDescent="0.25">
      <c r="A6970" s="133" t="s">
        <v>8351</v>
      </c>
      <c r="B6970" s="134">
        <v>95364</v>
      </c>
      <c r="C6970" s="126" t="s">
        <v>4324</v>
      </c>
      <c r="D6970" s="134" t="s">
        <v>374</v>
      </c>
      <c r="E6970" s="135">
        <v>0.19</v>
      </c>
      <c r="F6970" s="136">
        <v>0</v>
      </c>
      <c r="G6970" s="135">
        <v>0.23</v>
      </c>
      <c r="H6970" s="136">
        <v>0</v>
      </c>
    </row>
    <row r="6971" spans="1:8" x14ac:dyDescent="0.25">
      <c r="A6971" s="133" t="s">
        <v>8351</v>
      </c>
      <c r="B6971" s="134">
        <v>95366</v>
      </c>
      <c r="C6971" s="126" t="s">
        <v>4326</v>
      </c>
      <c r="D6971" s="134" t="s">
        <v>374</v>
      </c>
      <c r="E6971" s="135">
        <v>0.17</v>
      </c>
      <c r="F6971" s="136">
        <v>0</v>
      </c>
      <c r="G6971" s="135">
        <v>0.24</v>
      </c>
      <c r="H6971" s="136">
        <v>0</v>
      </c>
    </row>
    <row r="6972" spans="1:8" x14ac:dyDescent="0.25">
      <c r="A6972" s="133" t="s">
        <v>8351</v>
      </c>
      <c r="B6972" s="134">
        <v>101353</v>
      </c>
      <c r="C6972" s="126" t="s">
        <v>4446</v>
      </c>
      <c r="D6972" s="134" t="s">
        <v>4271</v>
      </c>
      <c r="E6972" s="135">
        <v>23.12</v>
      </c>
      <c r="F6972" s="136">
        <v>0</v>
      </c>
      <c r="G6972" s="135">
        <v>31.99</v>
      </c>
      <c r="H6972" s="136">
        <v>0</v>
      </c>
    </row>
    <row r="6973" spans="1:8" x14ac:dyDescent="0.25">
      <c r="A6973" s="133" t="s">
        <v>8351</v>
      </c>
      <c r="B6973" s="134">
        <v>95367</v>
      </c>
      <c r="C6973" s="126" t="s">
        <v>4327</v>
      </c>
      <c r="D6973" s="134" t="s">
        <v>374</v>
      </c>
      <c r="E6973" s="135">
        <v>0.28000000000000003</v>
      </c>
      <c r="F6973" s="136">
        <v>0</v>
      </c>
      <c r="G6973" s="135">
        <v>0.32</v>
      </c>
      <c r="H6973" s="136">
        <v>0</v>
      </c>
    </row>
    <row r="6974" spans="1:8" x14ac:dyDescent="0.25">
      <c r="A6974" s="133" t="s">
        <v>8351</v>
      </c>
      <c r="B6974" s="134">
        <v>101355</v>
      </c>
      <c r="C6974" s="126" t="s">
        <v>4447</v>
      </c>
      <c r="D6974" s="134" t="s">
        <v>4271</v>
      </c>
      <c r="E6974" s="135">
        <v>37.700000000000003</v>
      </c>
      <c r="F6974" s="136">
        <v>0</v>
      </c>
      <c r="G6974" s="135">
        <v>43.44</v>
      </c>
      <c r="H6974" s="136">
        <v>0</v>
      </c>
    </row>
    <row r="6975" spans="1:8" x14ac:dyDescent="0.25">
      <c r="A6975" s="133" t="s">
        <v>8351</v>
      </c>
      <c r="B6975" s="134">
        <v>95368</v>
      </c>
      <c r="C6975" s="126" t="s">
        <v>4328</v>
      </c>
      <c r="D6975" s="134" t="s">
        <v>374</v>
      </c>
      <c r="E6975" s="135">
        <v>0.22</v>
      </c>
      <c r="F6975" s="136">
        <v>0</v>
      </c>
      <c r="G6975" s="135">
        <v>0.24</v>
      </c>
      <c r="H6975" s="136">
        <v>0</v>
      </c>
    </row>
    <row r="6976" spans="1:8" x14ac:dyDescent="0.25">
      <c r="A6976" s="133" t="s">
        <v>8351</v>
      </c>
      <c r="B6976" s="134">
        <v>95369</v>
      </c>
      <c r="C6976" s="126" t="s">
        <v>4329</v>
      </c>
      <c r="D6976" s="134" t="s">
        <v>374</v>
      </c>
      <c r="E6976" s="135">
        <v>0.17</v>
      </c>
      <c r="F6976" s="136">
        <v>0</v>
      </c>
      <c r="G6976" s="135">
        <v>0.25</v>
      </c>
      <c r="H6976" s="136">
        <v>0</v>
      </c>
    </row>
    <row r="6977" spans="1:8" x14ac:dyDescent="0.25">
      <c r="A6977" s="133" t="s">
        <v>8351</v>
      </c>
      <c r="B6977" s="134">
        <v>95370</v>
      </c>
      <c r="C6977" s="126" t="s">
        <v>4330</v>
      </c>
      <c r="D6977" s="134" t="s">
        <v>374</v>
      </c>
      <c r="E6977" s="135">
        <v>0.28000000000000003</v>
      </c>
      <c r="F6977" s="136">
        <v>0</v>
      </c>
      <c r="G6977" s="135">
        <v>0.38</v>
      </c>
      <c r="H6977" s="136">
        <v>0</v>
      </c>
    </row>
    <row r="6978" spans="1:8" x14ac:dyDescent="0.25">
      <c r="A6978" s="133" t="s">
        <v>8351</v>
      </c>
      <c r="B6978" s="134">
        <v>101356</v>
      </c>
      <c r="C6978" s="126" t="s">
        <v>4448</v>
      </c>
      <c r="D6978" s="134" t="s">
        <v>4271</v>
      </c>
      <c r="E6978" s="135">
        <v>37.17</v>
      </c>
      <c r="F6978" s="136">
        <v>0</v>
      </c>
      <c r="G6978" s="135">
        <v>50.82</v>
      </c>
      <c r="H6978" s="136">
        <v>0</v>
      </c>
    </row>
    <row r="6979" spans="1:8" x14ac:dyDescent="0.25">
      <c r="A6979" s="133" t="s">
        <v>8351</v>
      </c>
      <c r="B6979" s="134">
        <v>95371</v>
      </c>
      <c r="C6979" s="126" t="s">
        <v>4331</v>
      </c>
      <c r="D6979" s="134" t="s">
        <v>374</v>
      </c>
      <c r="E6979" s="135">
        <v>0.4</v>
      </c>
      <c r="F6979" s="136">
        <v>0</v>
      </c>
      <c r="G6979" s="135">
        <v>0.55000000000000004</v>
      </c>
      <c r="H6979" s="136">
        <v>0</v>
      </c>
    </row>
    <row r="6980" spans="1:8" x14ac:dyDescent="0.25">
      <c r="A6980" s="133" t="s">
        <v>8351</v>
      </c>
      <c r="B6980" s="134">
        <v>101357</v>
      </c>
      <c r="C6980" s="126" t="s">
        <v>4449</v>
      </c>
      <c r="D6980" s="134" t="s">
        <v>4271</v>
      </c>
      <c r="E6980" s="135">
        <v>53.38</v>
      </c>
      <c r="F6980" s="136">
        <v>0</v>
      </c>
      <c r="G6980" s="135">
        <v>72.98</v>
      </c>
      <c r="H6980" s="136">
        <v>0</v>
      </c>
    </row>
    <row r="6981" spans="1:8" x14ac:dyDescent="0.25">
      <c r="A6981" s="133" t="s">
        <v>8351</v>
      </c>
      <c r="B6981" s="134">
        <v>95372</v>
      </c>
      <c r="C6981" s="126" t="s">
        <v>4332</v>
      </c>
      <c r="D6981" s="134" t="s">
        <v>374</v>
      </c>
      <c r="E6981" s="135">
        <v>0.28000000000000003</v>
      </c>
      <c r="F6981" s="136">
        <v>0</v>
      </c>
      <c r="G6981" s="135">
        <v>0.38</v>
      </c>
      <c r="H6981" s="136">
        <v>0</v>
      </c>
    </row>
    <row r="6982" spans="1:8" x14ac:dyDescent="0.25">
      <c r="A6982" s="133" t="s">
        <v>8351</v>
      </c>
      <c r="B6982" s="134">
        <v>101358</v>
      </c>
      <c r="C6982" s="126" t="s">
        <v>4450</v>
      </c>
      <c r="D6982" s="134" t="s">
        <v>4271</v>
      </c>
      <c r="E6982" s="135">
        <v>37.17</v>
      </c>
      <c r="F6982" s="136">
        <v>0</v>
      </c>
      <c r="G6982" s="135">
        <v>50.82</v>
      </c>
      <c r="H6982" s="136">
        <v>0</v>
      </c>
    </row>
    <row r="6983" spans="1:8" x14ac:dyDescent="0.25">
      <c r="A6983" s="133" t="s">
        <v>8351</v>
      </c>
      <c r="B6983" s="134">
        <v>95373</v>
      </c>
      <c r="C6983" s="126" t="s">
        <v>4333</v>
      </c>
      <c r="D6983" s="134" t="s">
        <v>374</v>
      </c>
      <c r="E6983" s="135">
        <v>0.27</v>
      </c>
      <c r="F6983" s="136">
        <v>0</v>
      </c>
      <c r="G6983" s="135">
        <v>0.35</v>
      </c>
      <c r="H6983" s="136">
        <v>0</v>
      </c>
    </row>
    <row r="6984" spans="1:8" x14ac:dyDescent="0.25">
      <c r="A6984" s="133" t="s">
        <v>8351</v>
      </c>
      <c r="B6984" s="134">
        <v>101359</v>
      </c>
      <c r="C6984" s="126" t="s">
        <v>4451</v>
      </c>
      <c r="D6984" s="134" t="s">
        <v>4271</v>
      </c>
      <c r="E6984" s="135">
        <v>36.090000000000003</v>
      </c>
      <c r="F6984" s="136">
        <v>0</v>
      </c>
      <c r="G6984" s="135">
        <v>46.86</v>
      </c>
      <c r="H6984" s="136">
        <v>0</v>
      </c>
    </row>
    <row r="6985" spans="1:8" x14ac:dyDescent="0.25">
      <c r="A6985" s="133" t="s">
        <v>8351</v>
      </c>
      <c r="B6985" s="134">
        <v>101360</v>
      </c>
      <c r="C6985" s="126" t="s">
        <v>4452</v>
      </c>
      <c r="D6985" s="134" t="s">
        <v>4271</v>
      </c>
      <c r="E6985" s="135">
        <v>37.17</v>
      </c>
      <c r="F6985" s="136">
        <v>0</v>
      </c>
      <c r="G6985" s="135">
        <v>50.82</v>
      </c>
      <c r="H6985" s="136">
        <v>0</v>
      </c>
    </row>
    <row r="6986" spans="1:8" x14ac:dyDescent="0.25">
      <c r="A6986" s="133" t="s">
        <v>8351</v>
      </c>
      <c r="B6986" s="134">
        <v>95374</v>
      </c>
      <c r="C6986" s="126" t="s">
        <v>4334</v>
      </c>
      <c r="D6986" s="134" t="s">
        <v>374</v>
      </c>
      <c r="E6986" s="135">
        <v>0.28000000000000003</v>
      </c>
      <c r="F6986" s="136">
        <v>0</v>
      </c>
      <c r="G6986" s="135">
        <v>0.38</v>
      </c>
      <c r="H6986" s="136">
        <v>0</v>
      </c>
    </row>
    <row r="6987" spans="1:8" x14ac:dyDescent="0.25">
      <c r="A6987" s="133" t="s">
        <v>8351</v>
      </c>
      <c r="B6987" s="134">
        <v>95375</v>
      </c>
      <c r="C6987" s="126" t="s">
        <v>4335</v>
      </c>
      <c r="D6987" s="134" t="s">
        <v>374</v>
      </c>
      <c r="E6987" s="135">
        <v>0.46</v>
      </c>
      <c r="F6987" s="136">
        <v>0</v>
      </c>
      <c r="G6987" s="135">
        <v>0.56000000000000005</v>
      </c>
      <c r="H6987" s="136">
        <v>0</v>
      </c>
    </row>
    <row r="6988" spans="1:8" x14ac:dyDescent="0.25">
      <c r="A6988" s="133" t="s">
        <v>8351</v>
      </c>
      <c r="B6988" s="134">
        <v>101361</v>
      </c>
      <c r="C6988" s="126" t="s">
        <v>4453</v>
      </c>
      <c r="D6988" s="134" t="s">
        <v>4271</v>
      </c>
      <c r="E6988" s="135">
        <v>60.92</v>
      </c>
      <c r="F6988" s="136">
        <v>0</v>
      </c>
      <c r="G6988" s="135">
        <v>74.27</v>
      </c>
      <c r="H6988" s="136">
        <v>0</v>
      </c>
    </row>
    <row r="6989" spans="1:8" x14ac:dyDescent="0.25">
      <c r="A6989" s="133" t="s">
        <v>8351</v>
      </c>
      <c r="B6989" s="134">
        <v>95376</v>
      </c>
      <c r="C6989" s="126" t="s">
        <v>4336</v>
      </c>
      <c r="D6989" s="134" t="s">
        <v>374</v>
      </c>
      <c r="E6989" s="135">
        <v>0.08</v>
      </c>
      <c r="F6989" s="136">
        <v>0</v>
      </c>
      <c r="G6989" s="135">
        <v>0.13</v>
      </c>
      <c r="H6989" s="136">
        <v>0</v>
      </c>
    </row>
    <row r="6990" spans="1:8" x14ac:dyDescent="0.25">
      <c r="A6990" s="133" t="s">
        <v>8351</v>
      </c>
      <c r="B6990" s="134">
        <v>95377</v>
      </c>
      <c r="C6990" s="126" t="s">
        <v>4337</v>
      </c>
      <c r="D6990" s="134" t="s">
        <v>374</v>
      </c>
      <c r="E6990" s="135">
        <v>0.22</v>
      </c>
      <c r="F6990" s="136">
        <v>0</v>
      </c>
      <c r="G6990" s="135">
        <v>0.3</v>
      </c>
      <c r="H6990" s="136">
        <v>0</v>
      </c>
    </row>
    <row r="6991" spans="1:8" x14ac:dyDescent="0.25">
      <c r="A6991" s="133" t="s">
        <v>8351</v>
      </c>
      <c r="B6991" s="134">
        <v>101363</v>
      </c>
      <c r="C6991" s="126" t="s">
        <v>4454</v>
      </c>
      <c r="D6991" s="134" t="s">
        <v>4271</v>
      </c>
      <c r="E6991" s="135">
        <v>29.74</v>
      </c>
      <c r="F6991" s="136">
        <v>0</v>
      </c>
      <c r="G6991" s="135">
        <v>40.78</v>
      </c>
      <c r="H6991" s="136">
        <v>0</v>
      </c>
    </row>
    <row r="6992" spans="1:8" x14ac:dyDescent="0.25">
      <c r="A6992" s="133" t="s">
        <v>8351</v>
      </c>
      <c r="B6992" s="134">
        <v>95378</v>
      </c>
      <c r="C6992" s="126" t="s">
        <v>4338</v>
      </c>
      <c r="D6992" s="134" t="s">
        <v>374</v>
      </c>
      <c r="E6992" s="135">
        <v>0.3</v>
      </c>
      <c r="F6992" s="136">
        <v>0</v>
      </c>
      <c r="G6992" s="135">
        <v>0.45</v>
      </c>
      <c r="H6992" s="136">
        <v>0</v>
      </c>
    </row>
    <row r="6993" spans="1:8" x14ac:dyDescent="0.25">
      <c r="A6993" s="133" t="s">
        <v>8351</v>
      </c>
      <c r="B6993" s="134">
        <v>101364</v>
      </c>
      <c r="C6993" s="126" t="s">
        <v>4455</v>
      </c>
      <c r="D6993" s="134" t="s">
        <v>4271</v>
      </c>
      <c r="E6993" s="135">
        <v>40.06</v>
      </c>
      <c r="F6993" s="136">
        <v>0</v>
      </c>
      <c r="G6993" s="135">
        <v>59.96</v>
      </c>
      <c r="H6993" s="136">
        <v>0</v>
      </c>
    </row>
    <row r="6994" spans="1:8" x14ac:dyDescent="0.25">
      <c r="A6994" s="133" t="s">
        <v>8351</v>
      </c>
      <c r="B6994" s="134">
        <v>95379</v>
      </c>
      <c r="C6994" s="126" t="s">
        <v>4339</v>
      </c>
      <c r="D6994" s="134" t="s">
        <v>374</v>
      </c>
      <c r="E6994" s="135">
        <v>0.22</v>
      </c>
      <c r="F6994" s="136">
        <v>0</v>
      </c>
      <c r="G6994" s="135">
        <v>0.33</v>
      </c>
      <c r="H6994" s="136">
        <v>0</v>
      </c>
    </row>
    <row r="6995" spans="1:8" x14ac:dyDescent="0.25">
      <c r="A6995" s="133" t="s">
        <v>8351</v>
      </c>
      <c r="B6995" s="134">
        <v>101365</v>
      </c>
      <c r="C6995" s="126" t="s">
        <v>4456</v>
      </c>
      <c r="D6995" s="134" t="s">
        <v>4271</v>
      </c>
      <c r="E6995" s="135">
        <v>29.08</v>
      </c>
      <c r="F6995" s="136">
        <v>0</v>
      </c>
      <c r="G6995" s="135">
        <v>44.47</v>
      </c>
      <c r="H6995" s="136">
        <v>0</v>
      </c>
    </row>
    <row r="6996" spans="1:8" x14ac:dyDescent="0.25">
      <c r="A6996" s="133" t="s">
        <v>8351</v>
      </c>
      <c r="B6996" s="134">
        <v>95380</v>
      </c>
      <c r="C6996" s="126" t="s">
        <v>14552</v>
      </c>
      <c r="D6996" s="134" t="s">
        <v>374</v>
      </c>
      <c r="E6996" s="135">
        <v>0.25</v>
      </c>
      <c r="F6996" s="136">
        <v>0</v>
      </c>
      <c r="G6996" s="135">
        <v>0.36</v>
      </c>
      <c r="H6996" s="136">
        <v>0</v>
      </c>
    </row>
    <row r="6997" spans="1:8" x14ac:dyDescent="0.25">
      <c r="A6997" s="133" t="s">
        <v>8351</v>
      </c>
      <c r="B6997" s="134">
        <v>101366</v>
      </c>
      <c r="C6997" s="126" t="s">
        <v>4457</v>
      </c>
      <c r="D6997" s="134" t="s">
        <v>4271</v>
      </c>
      <c r="E6997" s="135">
        <v>34.17</v>
      </c>
      <c r="F6997" s="136">
        <v>0</v>
      </c>
      <c r="G6997" s="135">
        <v>47.92</v>
      </c>
      <c r="H6997" s="136">
        <v>0</v>
      </c>
    </row>
    <row r="6998" spans="1:8" x14ac:dyDescent="0.25">
      <c r="A6998" s="133" t="s">
        <v>8351</v>
      </c>
      <c r="B6998" s="134">
        <v>100535</v>
      </c>
      <c r="C6998" s="126" t="s">
        <v>4387</v>
      </c>
      <c r="D6998" s="134" t="s">
        <v>374</v>
      </c>
      <c r="E6998" s="135">
        <v>0.33</v>
      </c>
      <c r="F6998" s="136">
        <v>0</v>
      </c>
      <c r="G6998" s="135">
        <v>1.0900000000000001</v>
      </c>
      <c r="H6998" s="136">
        <v>0</v>
      </c>
    </row>
    <row r="6999" spans="1:8" x14ac:dyDescent="0.25">
      <c r="A6999" s="133" t="s">
        <v>8351</v>
      </c>
      <c r="B6999" s="134">
        <v>100536</v>
      </c>
      <c r="C6999" s="126" t="s">
        <v>4388</v>
      </c>
      <c r="D6999" s="134" t="s">
        <v>4271</v>
      </c>
      <c r="E6999" s="135">
        <v>44.33</v>
      </c>
      <c r="F6999" s="136">
        <v>0</v>
      </c>
      <c r="G6999" s="135">
        <v>144.57</v>
      </c>
      <c r="H6999" s="136">
        <v>0</v>
      </c>
    </row>
    <row r="7000" spans="1:8" x14ac:dyDescent="0.25">
      <c r="A7000" s="133" t="s">
        <v>8351</v>
      </c>
      <c r="B7000" s="134">
        <v>101368</v>
      </c>
      <c r="C7000" s="126" t="s">
        <v>4458</v>
      </c>
      <c r="D7000" s="134" t="s">
        <v>4271</v>
      </c>
      <c r="E7000" s="135">
        <v>35.51</v>
      </c>
      <c r="F7000" s="136">
        <v>0</v>
      </c>
      <c r="G7000" s="135">
        <v>66.709999999999994</v>
      </c>
      <c r="H7000" s="136">
        <v>0</v>
      </c>
    </row>
    <row r="7001" spans="1:8" x14ac:dyDescent="0.25">
      <c r="A7001" s="133" t="s">
        <v>8351</v>
      </c>
      <c r="B7001" s="134">
        <v>101369</v>
      </c>
      <c r="C7001" s="126" t="s">
        <v>4459</v>
      </c>
      <c r="D7001" s="134" t="s">
        <v>4271</v>
      </c>
      <c r="E7001" s="135">
        <v>70.12</v>
      </c>
      <c r="F7001" s="136">
        <v>0</v>
      </c>
      <c r="G7001" s="135">
        <v>51.16</v>
      </c>
      <c r="H7001" s="136">
        <v>0</v>
      </c>
    </row>
    <row r="7002" spans="1:8" x14ac:dyDescent="0.25">
      <c r="A7002" s="133" t="s">
        <v>8351</v>
      </c>
      <c r="B7002" s="134">
        <v>95385</v>
      </c>
      <c r="C7002" s="126" t="s">
        <v>4342</v>
      </c>
      <c r="D7002" s="134" t="s">
        <v>374</v>
      </c>
      <c r="E7002" s="135">
        <v>0.21</v>
      </c>
      <c r="F7002" s="136">
        <v>0</v>
      </c>
      <c r="G7002" s="135">
        <v>0.3</v>
      </c>
      <c r="H7002" s="136">
        <v>0</v>
      </c>
    </row>
    <row r="7003" spans="1:8" x14ac:dyDescent="0.25">
      <c r="A7003" s="133" t="s">
        <v>8351</v>
      </c>
      <c r="B7003" s="134">
        <v>101370</v>
      </c>
      <c r="C7003" s="126" t="s">
        <v>4460</v>
      </c>
      <c r="D7003" s="134" t="s">
        <v>4271</v>
      </c>
      <c r="E7003" s="135">
        <v>28.73</v>
      </c>
      <c r="F7003" s="136">
        <v>0</v>
      </c>
      <c r="G7003" s="135">
        <v>39.71</v>
      </c>
      <c r="H7003" s="136">
        <v>0</v>
      </c>
    </row>
    <row r="7004" spans="1:8" x14ac:dyDescent="0.25">
      <c r="A7004" s="133" t="s">
        <v>8351</v>
      </c>
      <c r="B7004" s="134">
        <v>95406</v>
      </c>
      <c r="C7004" s="126" t="s">
        <v>4359</v>
      </c>
      <c r="D7004" s="134" t="s">
        <v>374</v>
      </c>
      <c r="E7004" s="135">
        <v>0.19</v>
      </c>
      <c r="F7004" s="136">
        <v>0</v>
      </c>
      <c r="G7004" s="135">
        <v>0.64</v>
      </c>
      <c r="H7004" s="136">
        <v>0</v>
      </c>
    </row>
    <row r="7005" spans="1:8" x14ac:dyDescent="0.25">
      <c r="A7005" s="133" t="s">
        <v>8351</v>
      </c>
      <c r="B7005" s="134">
        <v>95424</v>
      </c>
      <c r="C7005" s="126" t="s">
        <v>4372</v>
      </c>
      <c r="D7005" s="134" t="s">
        <v>4271</v>
      </c>
      <c r="E7005" s="135">
        <v>25.94</v>
      </c>
      <c r="F7005" s="136">
        <v>0</v>
      </c>
      <c r="G7005" s="135">
        <v>84.59</v>
      </c>
      <c r="H7005" s="136">
        <v>0</v>
      </c>
    </row>
    <row r="7006" spans="1:8" x14ac:dyDescent="0.25">
      <c r="A7006" s="133" t="s">
        <v>8351</v>
      </c>
      <c r="B7006" s="134">
        <v>95386</v>
      </c>
      <c r="C7006" s="126" t="s">
        <v>4343</v>
      </c>
      <c r="D7006" s="134" t="s">
        <v>374</v>
      </c>
      <c r="E7006" s="135">
        <v>0.27</v>
      </c>
      <c r="F7006" s="136">
        <v>0</v>
      </c>
      <c r="G7006" s="135">
        <v>0.35</v>
      </c>
      <c r="H7006" s="136">
        <v>0</v>
      </c>
    </row>
    <row r="7007" spans="1:8" x14ac:dyDescent="0.25">
      <c r="A7007" s="133" t="s">
        <v>8351</v>
      </c>
      <c r="B7007" s="134">
        <v>95383</v>
      </c>
      <c r="C7007" s="126" t="s">
        <v>4340</v>
      </c>
      <c r="D7007" s="134" t="s">
        <v>374</v>
      </c>
      <c r="E7007" s="135">
        <v>0.26</v>
      </c>
      <c r="F7007" s="136">
        <v>0</v>
      </c>
      <c r="G7007" s="135">
        <v>0.5</v>
      </c>
      <c r="H7007" s="136">
        <v>0</v>
      </c>
    </row>
    <row r="7008" spans="1:8" x14ac:dyDescent="0.25">
      <c r="A7008" s="133" t="s">
        <v>8351</v>
      </c>
      <c r="B7008" s="134">
        <v>95384</v>
      </c>
      <c r="C7008" s="126" t="s">
        <v>4341</v>
      </c>
      <c r="D7008" s="134" t="s">
        <v>374</v>
      </c>
      <c r="E7008" s="135">
        <v>0.53</v>
      </c>
      <c r="F7008" s="136">
        <v>0</v>
      </c>
      <c r="G7008" s="135">
        <v>0.38</v>
      </c>
      <c r="H7008" s="136">
        <v>0</v>
      </c>
    </row>
    <row r="7009" spans="1:8" x14ac:dyDescent="0.25">
      <c r="A7009" s="133" t="s">
        <v>8351</v>
      </c>
      <c r="B7009" s="134">
        <v>100299</v>
      </c>
      <c r="C7009" s="126" t="s">
        <v>4379</v>
      </c>
      <c r="D7009" s="134" t="s">
        <v>374</v>
      </c>
      <c r="E7009" s="135">
        <v>0.56000000000000005</v>
      </c>
      <c r="F7009" s="136">
        <v>0</v>
      </c>
      <c r="G7009" s="135">
        <v>1.33</v>
      </c>
      <c r="H7009" s="136">
        <v>0</v>
      </c>
    </row>
    <row r="7010" spans="1:8" x14ac:dyDescent="0.25">
      <c r="A7010" s="133" t="s">
        <v>8351</v>
      </c>
      <c r="B7010" s="134">
        <v>100315</v>
      </c>
      <c r="C7010" s="126" t="s">
        <v>4385</v>
      </c>
      <c r="D7010" s="134" t="s">
        <v>4271</v>
      </c>
      <c r="E7010" s="135">
        <v>73.87</v>
      </c>
      <c r="F7010" s="136">
        <v>0</v>
      </c>
      <c r="G7010" s="135">
        <v>176.06</v>
      </c>
      <c r="H7010" s="136">
        <v>0</v>
      </c>
    </row>
    <row r="7011" spans="1:8" x14ac:dyDescent="0.25">
      <c r="A7011" s="133" t="s">
        <v>8351</v>
      </c>
      <c r="B7011" s="134">
        <v>95387</v>
      </c>
      <c r="C7011" s="126" t="s">
        <v>4344</v>
      </c>
      <c r="D7011" s="134" t="s">
        <v>374</v>
      </c>
      <c r="E7011" s="135">
        <v>0.24</v>
      </c>
      <c r="F7011" s="136">
        <v>0</v>
      </c>
      <c r="G7011" s="135">
        <v>0.31</v>
      </c>
      <c r="H7011" s="136">
        <v>0</v>
      </c>
    </row>
    <row r="7012" spans="1:8" x14ac:dyDescent="0.25">
      <c r="A7012" s="133" t="s">
        <v>8351</v>
      </c>
      <c r="B7012" s="134">
        <v>101371</v>
      </c>
      <c r="C7012" s="126" t="s">
        <v>4461</v>
      </c>
      <c r="D7012" s="134" t="s">
        <v>4271</v>
      </c>
      <c r="E7012" s="135">
        <v>32.049999999999997</v>
      </c>
      <c r="F7012" s="136">
        <v>0</v>
      </c>
      <c r="G7012" s="135">
        <v>41.77</v>
      </c>
      <c r="H7012" s="136">
        <v>0</v>
      </c>
    </row>
    <row r="7013" spans="1:8" x14ac:dyDescent="0.25">
      <c r="A7013" s="133" t="s">
        <v>8351</v>
      </c>
      <c r="B7013" s="134">
        <v>100288</v>
      </c>
      <c r="C7013" s="126" t="s">
        <v>4373</v>
      </c>
      <c r="D7013" s="134" t="s">
        <v>374</v>
      </c>
      <c r="E7013" s="135">
        <v>7.0000000000000007E-2</v>
      </c>
      <c r="F7013" s="136">
        <v>0</v>
      </c>
      <c r="G7013" s="135">
        <v>0.12</v>
      </c>
      <c r="H7013" s="136">
        <v>0</v>
      </c>
    </row>
    <row r="7014" spans="1:8" x14ac:dyDescent="0.25">
      <c r="A7014" s="133" t="s">
        <v>8351</v>
      </c>
      <c r="B7014" s="134">
        <v>101372</v>
      </c>
      <c r="C7014" s="126" t="s">
        <v>4462</v>
      </c>
      <c r="D7014" s="134" t="s">
        <v>4271</v>
      </c>
      <c r="E7014" s="135">
        <v>9.6</v>
      </c>
      <c r="F7014" s="136">
        <v>0</v>
      </c>
      <c r="G7014" s="135">
        <v>16.09</v>
      </c>
      <c r="H7014" s="136">
        <v>0</v>
      </c>
    </row>
    <row r="7015" spans="1:8" x14ac:dyDescent="0.25">
      <c r="A7015" s="133" t="s">
        <v>8351</v>
      </c>
      <c r="B7015" s="134">
        <v>90775</v>
      </c>
      <c r="C7015" s="126" t="s">
        <v>4263</v>
      </c>
      <c r="D7015" s="134" t="s">
        <v>374</v>
      </c>
      <c r="E7015" s="135">
        <v>17.8</v>
      </c>
      <c r="F7015" s="136">
        <v>0</v>
      </c>
      <c r="G7015" s="135">
        <v>64.680000000000007</v>
      </c>
      <c r="H7015" s="136">
        <v>0</v>
      </c>
    </row>
    <row r="7016" spans="1:8" x14ac:dyDescent="0.25">
      <c r="A7016" s="133" t="s">
        <v>8351</v>
      </c>
      <c r="B7016" s="134">
        <v>93561</v>
      </c>
      <c r="C7016" s="126" t="s">
        <v>4263</v>
      </c>
      <c r="D7016" s="134" t="s">
        <v>4271</v>
      </c>
      <c r="E7016" s="135">
        <v>3143.48</v>
      </c>
      <c r="F7016" s="136">
        <v>0</v>
      </c>
      <c r="G7016" s="135">
        <v>11350.17</v>
      </c>
      <c r="H7016" s="136">
        <v>0</v>
      </c>
    </row>
    <row r="7017" spans="1:8" x14ac:dyDescent="0.25">
      <c r="A7017" s="133" t="s">
        <v>8351</v>
      </c>
      <c r="B7017" s="134">
        <v>88264</v>
      </c>
      <c r="C7017" s="126" t="s">
        <v>4209</v>
      </c>
      <c r="D7017" s="134" t="s">
        <v>374</v>
      </c>
      <c r="E7017" s="135">
        <v>29.75</v>
      </c>
      <c r="F7017" s="136">
        <v>0</v>
      </c>
      <c r="G7017" s="135">
        <v>44.28</v>
      </c>
      <c r="H7017" s="136">
        <v>0</v>
      </c>
    </row>
    <row r="7018" spans="1:8" x14ac:dyDescent="0.25">
      <c r="A7018" s="133" t="s">
        <v>8351</v>
      </c>
      <c r="B7018" s="134">
        <v>101399</v>
      </c>
      <c r="C7018" s="126" t="s">
        <v>4209</v>
      </c>
      <c r="D7018" s="134" t="s">
        <v>4271</v>
      </c>
      <c r="E7018" s="135">
        <v>5250.73</v>
      </c>
      <c r="F7018" s="136">
        <v>0</v>
      </c>
      <c r="G7018" s="135">
        <v>7822.93</v>
      </c>
      <c r="H7018" s="136">
        <v>0</v>
      </c>
    </row>
    <row r="7019" spans="1:8" x14ac:dyDescent="0.25">
      <c r="A7019" s="133" t="s">
        <v>8351</v>
      </c>
      <c r="B7019" s="134">
        <v>88266</v>
      </c>
      <c r="C7019" s="126" t="s">
        <v>4210</v>
      </c>
      <c r="D7019" s="134" t="s">
        <v>374</v>
      </c>
      <c r="E7019" s="135">
        <v>32.450000000000003</v>
      </c>
      <c r="F7019" s="136">
        <v>0</v>
      </c>
      <c r="G7019" s="135">
        <v>50.25</v>
      </c>
      <c r="H7019" s="136">
        <v>0</v>
      </c>
    </row>
    <row r="7020" spans="1:8" x14ac:dyDescent="0.25">
      <c r="A7020" s="133" t="s">
        <v>8351</v>
      </c>
      <c r="B7020" s="134">
        <v>101401</v>
      </c>
      <c r="C7020" s="126" t="s">
        <v>4210</v>
      </c>
      <c r="D7020" s="134" t="s">
        <v>4271</v>
      </c>
      <c r="E7020" s="135">
        <v>5728.34</v>
      </c>
      <c r="F7020" s="136">
        <v>0</v>
      </c>
      <c r="G7020" s="135">
        <v>8872.15</v>
      </c>
      <c r="H7020" s="136">
        <v>0</v>
      </c>
    </row>
    <row r="7021" spans="1:8" x14ac:dyDescent="0.25">
      <c r="A7021" s="133" t="s">
        <v>8351</v>
      </c>
      <c r="B7021" s="134">
        <v>88267</v>
      </c>
      <c r="C7021" s="126" t="s">
        <v>4211</v>
      </c>
      <c r="D7021" s="134" t="s">
        <v>374</v>
      </c>
      <c r="E7021" s="135">
        <v>25.71</v>
      </c>
      <c r="F7021" s="136">
        <v>0</v>
      </c>
      <c r="G7021" s="135">
        <v>39.82</v>
      </c>
      <c r="H7021" s="136">
        <v>0</v>
      </c>
    </row>
    <row r="7022" spans="1:8" x14ac:dyDescent="0.25">
      <c r="A7022" s="133" t="s">
        <v>8351</v>
      </c>
      <c r="B7022" s="134">
        <v>101402</v>
      </c>
      <c r="C7022" s="126" t="s">
        <v>4211</v>
      </c>
      <c r="D7022" s="134" t="s">
        <v>4271</v>
      </c>
      <c r="E7022" s="135">
        <v>4557.6499999999996</v>
      </c>
      <c r="F7022" s="136">
        <v>0</v>
      </c>
      <c r="G7022" s="135">
        <v>7064.6</v>
      </c>
      <c r="H7022" s="136">
        <v>0</v>
      </c>
    </row>
    <row r="7023" spans="1:8" x14ac:dyDescent="0.25">
      <c r="A7023" s="133" t="s">
        <v>8351</v>
      </c>
      <c r="B7023" s="134">
        <v>90776</v>
      </c>
      <c r="C7023" s="126" t="s">
        <v>4264</v>
      </c>
      <c r="D7023" s="134" t="s">
        <v>374</v>
      </c>
      <c r="E7023" s="135">
        <v>30.22</v>
      </c>
      <c r="F7023" s="136">
        <v>0</v>
      </c>
      <c r="G7023" s="135">
        <v>49.95</v>
      </c>
      <c r="H7023" s="136">
        <v>0</v>
      </c>
    </row>
    <row r="7024" spans="1:8" x14ac:dyDescent="0.25">
      <c r="A7024" s="133" t="s">
        <v>8351</v>
      </c>
      <c r="B7024" s="134">
        <v>93572</v>
      </c>
      <c r="C7024" s="126" t="s">
        <v>4275</v>
      </c>
      <c r="D7024" s="134" t="s">
        <v>4271</v>
      </c>
      <c r="E7024" s="135">
        <v>5298.8</v>
      </c>
      <c r="F7024" s="136">
        <v>0</v>
      </c>
      <c r="G7024" s="135">
        <v>8748.49</v>
      </c>
      <c r="H7024" s="136">
        <v>0</v>
      </c>
    </row>
    <row r="7025" spans="1:8" x14ac:dyDescent="0.25">
      <c r="A7025" s="133" t="s">
        <v>8351</v>
      </c>
      <c r="B7025" s="134">
        <v>90777</v>
      </c>
      <c r="C7025" s="126" t="s">
        <v>4265</v>
      </c>
      <c r="D7025" s="134" t="s">
        <v>374</v>
      </c>
      <c r="E7025" s="135">
        <v>125.79</v>
      </c>
      <c r="F7025" s="136">
        <v>0</v>
      </c>
      <c r="G7025" s="135">
        <v>130.52000000000001</v>
      </c>
      <c r="H7025" s="136">
        <v>0</v>
      </c>
    </row>
    <row r="7026" spans="1:8" x14ac:dyDescent="0.25">
      <c r="A7026" s="133" t="s">
        <v>8351</v>
      </c>
      <c r="B7026" s="134">
        <v>93565</v>
      </c>
      <c r="C7026" s="126" t="s">
        <v>4265</v>
      </c>
      <c r="D7026" s="134" t="s">
        <v>4271</v>
      </c>
      <c r="E7026" s="135">
        <v>21934.91</v>
      </c>
      <c r="F7026" s="136">
        <v>0</v>
      </c>
      <c r="G7026" s="135">
        <v>22814.240000000002</v>
      </c>
      <c r="H7026" s="136">
        <v>0</v>
      </c>
    </row>
    <row r="7027" spans="1:8" x14ac:dyDescent="0.25">
      <c r="A7027" s="133" t="s">
        <v>8351</v>
      </c>
      <c r="B7027" s="134">
        <v>90778</v>
      </c>
      <c r="C7027" s="126" t="s">
        <v>4266</v>
      </c>
      <c r="D7027" s="134" t="s">
        <v>374</v>
      </c>
      <c r="E7027" s="135">
        <v>132.66999999999999</v>
      </c>
      <c r="F7027" s="136">
        <v>0</v>
      </c>
      <c r="G7027" s="135">
        <v>132.72999999999999</v>
      </c>
      <c r="H7027" s="136">
        <v>0</v>
      </c>
    </row>
    <row r="7028" spans="1:8" x14ac:dyDescent="0.25">
      <c r="A7028" s="133" t="s">
        <v>8351</v>
      </c>
      <c r="B7028" s="134">
        <v>93567</v>
      </c>
      <c r="C7028" s="126" t="s">
        <v>4266</v>
      </c>
      <c r="D7028" s="134" t="s">
        <v>4271</v>
      </c>
      <c r="E7028" s="135">
        <v>23134.16</v>
      </c>
      <c r="F7028" s="136">
        <v>0</v>
      </c>
      <c r="G7028" s="135">
        <v>23200.6</v>
      </c>
      <c r="H7028" s="136">
        <v>0</v>
      </c>
    </row>
    <row r="7029" spans="1:8" x14ac:dyDescent="0.25">
      <c r="A7029" s="133" t="s">
        <v>8351</v>
      </c>
      <c r="B7029" s="134">
        <v>90779</v>
      </c>
      <c r="C7029" s="126" t="s">
        <v>4267</v>
      </c>
      <c r="D7029" s="134" t="s">
        <v>374</v>
      </c>
      <c r="E7029" s="135">
        <v>157.78</v>
      </c>
      <c r="F7029" s="136">
        <v>0</v>
      </c>
      <c r="G7029" s="135">
        <v>185.01</v>
      </c>
      <c r="H7029" s="136">
        <v>0</v>
      </c>
    </row>
    <row r="7030" spans="1:8" x14ac:dyDescent="0.25">
      <c r="A7030" s="133" t="s">
        <v>8351</v>
      </c>
      <c r="B7030" s="134">
        <v>93568</v>
      </c>
      <c r="C7030" s="126" t="s">
        <v>4267</v>
      </c>
      <c r="D7030" s="134" t="s">
        <v>4271</v>
      </c>
      <c r="E7030" s="135">
        <v>27505.95</v>
      </c>
      <c r="F7030" s="136">
        <v>0</v>
      </c>
      <c r="G7030" s="135">
        <v>32325.24</v>
      </c>
      <c r="H7030" s="136">
        <v>0</v>
      </c>
    </row>
    <row r="7031" spans="1:8" x14ac:dyDescent="0.25">
      <c r="A7031" s="133" t="s">
        <v>8351</v>
      </c>
      <c r="B7031" s="134">
        <v>88269</v>
      </c>
      <c r="C7031" s="126" t="s">
        <v>4212</v>
      </c>
      <c r="D7031" s="134" t="s">
        <v>374</v>
      </c>
      <c r="E7031" s="135">
        <v>28.02</v>
      </c>
      <c r="F7031" s="136">
        <v>0</v>
      </c>
      <c r="G7031" s="135">
        <v>35.33</v>
      </c>
      <c r="H7031" s="136">
        <v>0</v>
      </c>
    </row>
    <row r="7032" spans="1:8" x14ac:dyDescent="0.25">
      <c r="A7032" s="133" t="s">
        <v>8351</v>
      </c>
      <c r="B7032" s="134">
        <v>101407</v>
      </c>
      <c r="C7032" s="126" t="s">
        <v>4212</v>
      </c>
      <c r="D7032" s="134" t="s">
        <v>4271</v>
      </c>
      <c r="E7032" s="135">
        <v>4977.13</v>
      </c>
      <c r="F7032" s="136">
        <v>0</v>
      </c>
      <c r="G7032" s="135">
        <v>6297.69</v>
      </c>
      <c r="H7032" s="136">
        <v>0</v>
      </c>
    </row>
    <row r="7033" spans="1:8" x14ac:dyDescent="0.25">
      <c r="A7033" s="133" t="s">
        <v>8351</v>
      </c>
      <c r="B7033" s="134">
        <v>88270</v>
      </c>
      <c r="C7033" s="126" t="s">
        <v>4213</v>
      </c>
      <c r="D7033" s="134" t="s">
        <v>374</v>
      </c>
      <c r="E7033" s="135">
        <v>25.56</v>
      </c>
      <c r="F7033" s="136">
        <v>0</v>
      </c>
      <c r="G7033" s="135">
        <v>35.58</v>
      </c>
      <c r="H7033" s="136">
        <v>0</v>
      </c>
    </row>
    <row r="7034" spans="1:8" x14ac:dyDescent="0.25">
      <c r="A7034" s="133" t="s">
        <v>8351</v>
      </c>
      <c r="B7034" s="134">
        <v>101408</v>
      </c>
      <c r="C7034" s="126" t="s">
        <v>4213</v>
      </c>
      <c r="D7034" s="134" t="s">
        <v>4271</v>
      </c>
      <c r="E7034" s="135">
        <v>4541.76</v>
      </c>
      <c r="F7034" s="136">
        <v>0</v>
      </c>
      <c r="G7034" s="135">
        <v>6330.96</v>
      </c>
      <c r="H7034" s="136">
        <v>0</v>
      </c>
    </row>
    <row r="7035" spans="1:8" x14ac:dyDescent="0.25">
      <c r="A7035" s="133" t="s">
        <v>8351</v>
      </c>
      <c r="B7035" s="134">
        <v>102919</v>
      </c>
      <c r="C7035" s="126" t="s">
        <v>8354</v>
      </c>
      <c r="D7035" s="134" t="s">
        <v>374</v>
      </c>
      <c r="E7035" s="135">
        <v>0</v>
      </c>
      <c r="F7035" s="136"/>
      <c r="G7035" s="135">
        <v>0</v>
      </c>
      <c r="H7035" s="136"/>
    </row>
    <row r="7036" spans="1:8" x14ac:dyDescent="0.25">
      <c r="A7036" s="133" t="s">
        <v>8351</v>
      </c>
      <c r="B7036" s="134">
        <v>101409</v>
      </c>
      <c r="C7036" s="126" t="s">
        <v>4475</v>
      </c>
      <c r="D7036" s="134" t="s">
        <v>4271</v>
      </c>
      <c r="E7036" s="135">
        <v>4675</v>
      </c>
      <c r="F7036" s="136">
        <v>0</v>
      </c>
      <c r="G7036" s="135">
        <v>7474.79</v>
      </c>
      <c r="H7036" s="136">
        <v>0</v>
      </c>
    </row>
    <row r="7037" spans="1:8" x14ac:dyDescent="0.25">
      <c r="A7037" s="133" t="s">
        <v>8351</v>
      </c>
      <c r="B7037" s="134">
        <v>88441</v>
      </c>
      <c r="C7037" s="126" t="s">
        <v>4256</v>
      </c>
      <c r="D7037" s="134" t="s">
        <v>374</v>
      </c>
      <c r="E7037" s="135">
        <v>24.65</v>
      </c>
      <c r="F7037" s="136">
        <v>0</v>
      </c>
      <c r="G7037" s="135">
        <v>32.020000000000003</v>
      </c>
      <c r="H7037" s="136">
        <v>0</v>
      </c>
    </row>
    <row r="7038" spans="1:8" x14ac:dyDescent="0.25">
      <c r="A7038" s="133" t="s">
        <v>8351</v>
      </c>
      <c r="B7038" s="134">
        <v>101410</v>
      </c>
      <c r="C7038" s="126" t="s">
        <v>4256</v>
      </c>
      <c r="D7038" s="134" t="s">
        <v>4271</v>
      </c>
      <c r="E7038" s="135">
        <v>4394.6499999999996</v>
      </c>
      <c r="F7038" s="136">
        <v>0</v>
      </c>
      <c r="G7038" s="135">
        <v>5728.81</v>
      </c>
      <c r="H7038" s="136">
        <v>0</v>
      </c>
    </row>
    <row r="7039" spans="1:8" x14ac:dyDescent="0.25">
      <c r="A7039" s="133" t="s">
        <v>8351</v>
      </c>
      <c r="B7039" s="134">
        <v>88272</v>
      </c>
      <c r="C7039" s="126" t="s">
        <v>4214</v>
      </c>
      <c r="D7039" s="134" t="s">
        <v>374</v>
      </c>
      <c r="E7039" s="135">
        <v>26.14</v>
      </c>
      <c r="F7039" s="136">
        <v>0</v>
      </c>
      <c r="G7039" s="135">
        <v>39.130000000000003</v>
      </c>
      <c r="H7039" s="136">
        <v>0</v>
      </c>
    </row>
    <row r="7040" spans="1:8" x14ac:dyDescent="0.25">
      <c r="A7040" s="133" t="s">
        <v>8351</v>
      </c>
      <c r="B7040" s="134">
        <v>88273</v>
      </c>
      <c r="C7040" s="126" t="s">
        <v>4215</v>
      </c>
      <c r="D7040" s="134" t="s">
        <v>374</v>
      </c>
      <c r="E7040" s="135">
        <v>24</v>
      </c>
      <c r="F7040" s="136">
        <v>0</v>
      </c>
      <c r="G7040" s="135">
        <v>35.19</v>
      </c>
      <c r="H7040" s="136">
        <v>0</v>
      </c>
    </row>
    <row r="7041" spans="1:8" x14ac:dyDescent="0.25">
      <c r="A7041" s="133" t="s">
        <v>8351</v>
      </c>
      <c r="B7041" s="134">
        <v>101413</v>
      </c>
      <c r="C7041" s="126" t="s">
        <v>4215</v>
      </c>
      <c r="D7041" s="134" t="s">
        <v>4271</v>
      </c>
      <c r="E7041" s="135">
        <v>4269.26</v>
      </c>
      <c r="F7041" s="136">
        <v>0</v>
      </c>
      <c r="G7041" s="135">
        <v>6266.64</v>
      </c>
      <c r="H7041" s="136">
        <v>0</v>
      </c>
    </row>
    <row r="7042" spans="1:8" x14ac:dyDescent="0.25">
      <c r="A7042" s="133" t="s">
        <v>8351</v>
      </c>
      <c r="B7042" s="134">
        <v>101414</v>
      </c>
      <c r="C7042" s="126" t="s">
        <v>4477</v>
      </c>
      <c r="D7042" s="134" t="s">
        <v>4271</v>
      </c>
      <c r="E7042" s="135">
        <v>4555.49</v>
      </c>
      <c r="F7042" s="136">
        <v>0</v>
      </c>
      <c r="G7042" s="135">
        <v>6476.3</v>
      </c>
      <c r="H7042" s="136">
        <v>0</v>
      </c>
    </row>
    <row r="7043" spans="1:8" x14ac:dyDescent="0.25">
      <c r="A7043" s="133" t="s">
        <v>8351</v>
      </c>
      <c r="B7043" s="134">
        <v>88274</v>
      </c>
      <c r="C7043" s="126" t="s">
        <v>4216</v>
      </c>
      <c r="D7043" s="134" t="s">
        <v>374</v>
      </c>
      <c r="E7043" s="135">
        <v>25.63</v>
      </c>
      <c r="F7043" s="136">
        <v>0</v>
      </c>
      <c r="G7043" s="135">
        <v>36.35</v>
      </c>
      <c r="H7043" s="136">
        <v>0</v>
      </c>
    </row>
    <row r="7044" spans="1:8" x14ac:dyDescent="0.25">
      <c r="A7044" s="133" t="s">
        <v>8351</v>
      </c>
      <c r="B7044" s="134">
        <v>101412</v>
      </c>
      <c r="C7044" s="126" t="s">
        <v>4476</v>
      </c>
      <c r="D7044" s="134" t="s">
        <v>4271</v>
      </c>
      <c r="E7044" s="135">
        <v>4658.67</v>
      </c>
      <c r="F7044" s="136">
        <v>0</v>
      </c>
      <c r="G7044" s="135">
        <v>6970.79</v>
      </c>
      <c r="H7044" s="136">
        <v>0</v>
      </c>
    </row>
    <row r="7045" spans="1:8" x14ac:dyDescent="0.25">
      <c r="A7045" s="133" t="s">
        <v>8351</v>
      </c>
      <c r="B7045" s="134">
        <v>101415</v>
      </c>
      <c r="C7045" s="126" t="s">
        <v>4478</v>
      </c>
      <c r="D7045" s="134" t="s">
        <v>4271</v>
      </c>
      <c r="E7045" s="135">
        <v>6496.13</v>
      </c>
      <c r="F7045" s="136">
        <v>0</v>
      </c>
      <c r="G7045" s="135">
        <v>8826.08</v>
      </c>
      <c r="H7045" s="136">
        <v>0</v>
      </c>
    </row>
    <row r="7046" spans="1:8" x14ac:dyDescent="0.25">
      <c r="A7046" s="133" t="s">
        <v>8351</v>
      </c>
      <c r="B7046" s="134">
        <v>100308</v>
      </c>
      <c r="C7046" s="126" t="s">
        <v>4383</v>
      </c>
      <c r="D7046" s="134" t="s">
        <v>374</v>
      </c>
      <c r="E7046" s="135">
        <v>29.91</v>
      </c>
      <c r="F7046" s="136">
        <v>0</v>
      </c>
      <c r="G7046" s="135">
        <v>43.97</v>
      </c>
      <c r="H7046" s="136">
        <v>0</v>
      </c>
    </row>
    <row r="7047" spans="1:8" x14ac:dyDescent="0.25">
      <c r="A7047" s="133" t="s">
        <v>8351</v>
      </c>
      <c r="B7047" s="134">
        <v>101416</v>
      </c>
      <c r="C7047" s="126" t="s">
        <v>4383</v>
      </c>
      <c r="D7047" s="134" t="s">
        <v>4271</v>
      </c>
      <c r="E7047" s="135">
        <v>5290.35</v>
      </c>
      <c r="F7047" s="136">
        <v>0</v>
      </c>
      <c r="G7047" s="135">
        <v>7786.76</v>
      </c>
      <c r="H7047" s="136">
        <v>0</v>
      </c>
    </row>
    <row r="7048" spans="1:8" x14ac:dyDescent="0.25">
      <c r="A7048" s="133" t="s">
        <v>8351</v>
      </c>
      <c r="B7048" s="134">
        <v>88275</v>
      </c>
      <c r="C7048" s="126" t="s">
        <v>4217</v>
      </c>
      <c r="D7048" s="134" t="s">
        <v>374</v>
      </c>
      <c r="E7048" s="135">
        <v>36.83</v>
      </c>
      <c r="F7048" s="136">
        <v>0</v>
      </c>
      <c r="G7048" s="135">
        <v>49.87</v>
      </c>
      <c r="H7048" s="136">
        <v>0</v>
      </c>
    </row>
    <row r="7049" spans="1:8" x14ac:dyDescent="0.25">
      <c r="A7049" s="133" t="s">
        <v>8351</v>
      </c>
      <c r="B7049" s="134">
        <v>90780</v>
      </c>
      <c r="C7049" s="126" t="s">
        <v>4268</v>
      </c>
      <c r="D7049" s="134" t="s">
        <v>374</v>
      </c>
      <c r="E7049" s="135">
        <v>38.380000000000003</v>
      </c>
      <c r="F7049" s="136">
        <v>0</v>
      </c>
      <c r="G7049" s="135">
        <v>79.66</v>
      </c>
      <c r="H7049" s="136">
        <v>0</v>
      </c>
    </row>
    <row r="7050" spans="1:8" x14ac:dyDescent="0.25">
      <c r="A7050" s="133" t="s">
        <v>8351</v>
      </c>
      <c r="B7050" s="134">
        <v>94295</v>
      </c>
      <c r="C7050" s="126" t="s">
        <v>4268</v>
      </c>
      <c r="D7050" s="134" t="s">
        <v>4271</v>
      </c>
      <c r="E7050" s="135">
        <v>6718.97</v>
      </c>
      <c r="F7050" s="136">
        <v>0</v>
      </c>
      <c r="G7050" s="135">
        <v>13927.89</v>
      </c>
      <c r="H7050" s="136">
        <v>0</v>
      </c>
    </row>
    <row r="7051" spans="1:8" x14ac:dyDescent="0.25">
      <c r="A7051" s="133" t="s">
        <v>8351</v>
      </c>
      <c r="B7051" s="134">
        <v>88277</v>
      </c>
      <c r="C7051" s="126" t="s">
        <v>4218</v>
      </c>
      <c r="D7051" s="134" t="s">
        <v>374</v>
      </c>
      <c r="E7051" s="135">
        <v>26.42</v>
      </c>
      <c r="F7051" s="136">
        <v>0</v>
      </c>
      <c r="G7051" s="135">
        <v>42.2</v>
      </c>
      <c r="H7051" s="136">
        <v>0</v>
      </c>
    </row>
    <row r="7052" spans="1:8" x14ac:dyDescent="0.25">
      <c r="A7052" s="133" t="s">
        <v>8351</v>
      </c>
      <c r="B7052" s="134">
        <v>100307</v>
      </c>
      <c r="C7052" s="126" t="s">
        <v>4382</v>
      </c>
      <c r="D7052" s="134" t="s">
        <v>374</v>
      </c>
      <c r="E7052" s="135">
        <v>26.01</v>
      </c>
      <c r="F7052" s="136">
        <v>0</v>
      </c>
      <c r="G7052" s="135">
        <v>43.61</v>
      </c>
      <c r="H7052" s="136">
        <v>0</v>
      </c>
    </row>
    <row r="7053" spans="1:8" x14ac:dyDescent="0.25">
      <c r="A7053" s="133" t="s">
        <v>8351</v>
      </c>
      <c r="B7053" s="134">
        <v>101417</v>
      </c>
      <c r="C7053" s="126" t="s">
        <v>4382</v>
      </c>
      <c r="D7053" s="134" t="s">
        <v>4271</v>
      </c>
      <c r="E7053" s="135">
        <v>4611.26</v>
      </c>
      <c r="F7053" s="136">
        <v>0</v>
      </c>
      <c r="G7053" s="135">
        <v>7720.42</v>
      </c>
      <c r="H7053" s="136">
        <v>0</v>
      </c>
    </row>
    <row r="7054" spans="1:8" x14ac:dyDescent="0.25">
      <c r="A7054" s="133" t="s">
        <v>8351</v>
      </c>
      <c r="B7054" s="134">
        <v>88278</v>
      </c>
      <c r="C7054" s="126" t="s">
        <v>4479</v>
      </c>
      <c r="D7054" s="134" t="s">
        <v>374</v>
      </c>
      <c r="E7054" s="135">
        <v>28.38</v>
      </c>
      <c r="F7054" s="136">
        <v>0</v>
      </c>
      <c r="G7054" s="135">
        <v>34.590000000000003</v>
      </c>
      <c r="H7054" s="136">
        <v>0</v>
      </c>
    </row>
    <row r="7055" spans="1:8" x14ac:dyDescent="0.25">
      <c r="A7055" s="133" t="s">
        <v>8351</v>
      </c>
      <c r="B7055" s="134">
        <v>101418</v>
      </c>
      <c r="C7055" s="126" t="s">
        <v>4479</v>
      </c>
      <c r="D7055" s="134" t="s">
        <v>4271</v>
      </c>
      <c r="E7055" s="135">
        <v>5019.16</v>
      </c>
      <c r="F7055" s="136">
        <v>0</v>
      </c>
      <c r="G7055" s="135">
        <v>6152.19</v>
      </c>
      <c r="H7055" s="136">
        <v>0</v>
      </c>
    </row>
    <row r="7056" spans="1:8" x14ac:dyDescent="0.25">
      <c r="A7056" s="133" t="s">
        <v>8351</v>
      </c>
      <c r="B7056" s="134">
        <v>105535</v>
      </c>
      <c r="C7056" s="126" t="s">
        <v>8355</v>
      </c>
      <c r="D7056" s="134" t="s">
        <v>374</v>
      </c>
      <c r="E7056" s="135">
        <v>0</v>
      </c>
      <c r="F7056" s="136"/>
      <c r="G7056" s="135">
        <v>0</v>
      </c>
      <c r="H7056" s="136"/>
    </row>
    <row r="7057" spans="1:8" x14ac:dyDescent="0.25">
      <c r="A7057" s="133" t="s">
        <v>8351</v>
      </c>
      <c r="B7057" s="134">
        <v>101419</v>
      </c>
      <c r="C7057" s="126" t="s">
        <v>4480</v>
      </c>
      <c r="D7057" s="134" t="s">
        <v>4271</v>
      </c>
      <c r="E7057" s="135">
        <v>5618.38</v>
      </c>
      <c r="F7057" s="136">
        <v>0</v>
      </c>
      <c r="G7057" s="135">
        <v>7300.77</v>
      </c>
      <c r="H7057" s="136">
        <v>0</v>
      </c>
    </row>
    <row r="7058" spans="1:8" x14ac:dyDescent="0.25">
      <c r="A7058" s="133" t="s">
        <v>8351</v>
      </c>
      <c r="B7058" s="134">
        <v>88279</v>
      </c>
      <c r="C7058" s="126" t="s">
        <v>14968</v>
      </c>
      <c r="D7058" s="134" t="s">
        <v>374</v>
      </c>
      <c r="E7058" s="135">
        <v>32.25</v>
      </c>
      <c r="F7058" s="136">
        <v>0</v>
      </c>
      <c r="G7058" s="135">
        <v>41.75</v>
      </c>
      <c r="H7058" s="136">
        <v>0</v>
      </c>
    </row>
    <row r="7059" spans="1:8" x14ac:dyDescent="0.25">
      <c r="A7059" s="133" t="s">
        <v>8351</v>
      </c>
      <c r="B7059" s="134">
        <v>88281</v>
      </c>
      <c r="C7059" s="126" t="s">
        <v>4219</v>
      </c>
      <c r="D7059" s="134" t="s">
        <v>374</v>
      </c>
      <c r="E7059" s="135">
        <v>26.38</v>
      </c>
      <c r="F7059" s="136">
        <v>0</v>
      </c>
      <c r="G7059" s="135">
        <v>38.130000000000003</v>
      </c>
      <c r="H7059" s="136">
        <v>0</v>
      </c>
    </row>
    <row r="7060" spans="1:8" x14ac:dyDescent="0.25">
      <c r="A7060" s="133" t="s">
        <v>8351</v>
      </c>
      <c r="B7060" s="134">
        <v>93558</v>
      </c>
      <c r="C7060" s="126" t="s">
        <v>4270</v>
      </c>
      <c r="D7060" s="134" t="s">
        <v>4271</v>
      </c>
      <c r="E7060" s="135">
        <v>4537.03</v>
      </c>
      <c r="F7060" s="136">
        <v>0</v>
      </c>
      <c r="G7060" s="135">
        <v>6578.83</v>
      </c>
      <c r="H7060" s="136">
        <v>0</v>
      </c>
    </row>
    <row r="7061" spans="1:8" x14ac:dyDescent="0.25">
      <c r="A7061" s="133" t="s">
        <v>8351</v>
      </c>
      <c r="B7061" s="134">
        <v>101420</v>
      </c>
      <c r="C7061" s="126" t="s">
        <v>4481</v>
      </c>
      <c r="D7061" s="134" t="s">
        <v>4271</v>
      </c>
      <c r="E7061" s="135">
        <v>4677.7</v>
      </c>
      <c r="F7061" s="136">
        <v>0</v>
      </c>
      <c r="G7061" s="135">
        <v>6779.48</v>
      </c>
      <c r="H7061" s="136">
        <v>0</v>
      </c>
    </row>
    <row r="7062" spans="1:8" x14ac:dyDescent="0.25">
      <c r="A7062" s="133" t="s">
        <v>8351</v>
      </c>
      <c r="B7062" s="134">
        <v>101421</v>
      </c>
      <c r="C7062" s="126" t="s">
        <v>4482</v>
      </c>
      <c r="D7062" s="134" t="s">
        <v>4271</v>
      </c>
      <c r="E7062" s="135">
        <v>5411.98</v>
      </c>
      <c r="F7062" s="136">
        <v>0</v>
      </c>
      <c r="G7062" s="135">
        <v>7826.72</v>
      </c>
      <c r="H7062" s="136">
        <v>0</v>
      </c>
    </row>
    <row r="7063" spans="1:8" x14ac:dyDescent="0.25">
      <c r="A7063" s="133" t="s">
        <v>8351</v>
      </c>
      <c r="B7063" s="134">
        <v>88282</v>
      </c>
      <c r="C7063" s="126" t="s">
        <v>4220</v>
      </c>
      <c r="D7063" s="134" t="s">
        <v>374</v>
      </c>
      <c r="E7063" s="135">
        <v>25.59</v>
      </c>
      <c r="F7063" s="136">
        <v>0</v>
      </c>
      <c r="G7063" s="135">
        <v>37</v>
      </c>
      <c r="H7063" s="136">
        <v>0</v>
      </c>
    </row>
    <row r="7064" spans="1:8" x14ac:dyDescent="0.25">
      <c r="A7064" s="133" t="s">
        <v>8351</v>
      </c>
      <c r="B7064" s="134">
        <v>88283</v>
      </c>
      <c r="C7064" s="126" t="s">
        <v>4221</v>
      </c>
      <c r="D7064" s="134" t="s">
        <v>374</v>
      </c>
      <c r="E7064" s="135">
        <v>30.59</v>
      </c>
      <c r="F7064" s="136">
        <v>0</v>
      </c>
      <c r="G7064" s="135">
        <v>44.13</v>
      </c>
      <c r="H7064" s="136">
        <v>0</v>
      </c>
    </row>
    <row r="7065" spans="1:8" x14ac:dyDescent="0.25">
      <c r="A7065" s="133" t="s">
        <v>8351</v>
      </c>
      <c r="B7065" s="134">
        <v>101422</v>
      </c>
      <c r="C7065" s="126" t="s">
        <v>4483</v>
      </c>
      <c r="D7065" s="134" t="s">
        <v>4271</v>
      </c>
      <c r="E7065" s="135">
        <v>4366.24</v>
      </c>
      <c r="F7065" s="136">
        <v>0</v>
      </c>
      <c r="G7065" s="135">
        <v>5723.97</v>
      </c>
      <c r="H7065" s="136">
        <v>0</v>
      </c>
    </row>
    <row r="7066" spans="1:8" x14ac:dyDescent="0.25">
      <c r="A7066" s="133" t="s">
        <v>8351</v>
      </c>
      <c r="B7066" s="134">
        <v>88284</v>
      </c>
      <c r="C7066" s="126" t="s">
        <v>5350</v>
      </c>
      <c r="D7066" s="134" t="s">
        <v>374</v>
      </c>
      <c r="E7066" s="135">
        <v>24.6</v>
      </c>
      <c r="F7066" s="136">
        <v>0</v>
      </c>
      <c r="G7066" s="135">
        <v>32.11</v>
      </c>
      <c r="H7066" s="136">
        <v>0</v>
      </c>
    </row>
    <row r="7067" spans="1:8" x14ac:dyDescent="0.25">
      <c r="A7067" s="133" t="s">
        <v>8351</v>
      </c>
      <c r="B7067" s="134">
        <v>101424</v>
      </c>
      <c r="C7067" s="126" t="s">
        <v>4484</v>
      </c>
      <c r="D7067" s="134" t="s">
        <v>4271</v>
      </c>
      <c r="E7067" s="135">
        <v>4805.41</v>
      </c>
      <c r="F7067" s="136">
        <v>0</v>
      </c>
      <c r="G7067" s="135">
        <v>7248.63</v>
      </c>
      <c r="H7067" s="136">
        <v>0</v>
      </c>
    </row>
    <row r="7068" spans="1:8" x14ac:dyDescent="0.25">
      <c r="A7068" s="133" t="s">
        <v>8351</v>
      </c>
      <c r="B7068" s="134">
        <v>88286</v>
      </c>
      <c r="C7068" s="126" t="s">
        <v>4222</v>
      </c>
      <c r="D7068" s="134" t="s">
        <v>374</v>
      </c>
      <c r="E7068" s="135">
        <v>27.16</v>
      </c>
      <c r="F7068" s="136">
        <v>0</v>
      </c>
      <c r="G7068" s="135">
        <v>40.9</v>
      </c>
      <c r="H7068" s="136">
        <v>0</v>
      </c>
    </row>
    <row r="7069" spans="1:8" x14ac:dyDescent="0.25">
      <c r="A7069" s="133" t="s">
        <v>8351</v>
      </c>
      <c r="B7069" s="134">
        <v>88288</v>
      </c>
      <c r="C7069" s="126" t="s">
        <v>4223</v>
      </c>
      <c r="D7069" s="134" t="s">
        <v>374</v>
      </c>
      <c r="E7069" s="135">
        <v>17.309999999999999</v>
      </c>
      <c r="F7069" s="136">
        <v>0</v>
      </c>
      <c r="G7069" s="135">
        <v>26.36</v>
      </c>
      <c r="H7069" s="136">
        <v>0</v>
      </c>
    </row>
    <row r="7070" spans="1:8" x14ac:dyDescent="0.25">
      <c r="A7070" s="133" t="s">
        <v>8351</v>
      </c>
      <c r="B7070" s="134">
        <v>101425</v>
      </c>
      <c r="C7070" s="126" t="s">
        <v>4223</v>
      </c>
      <c r="D7070" s="134" t="s">
        <v>4271</v>
      </c>
      <c r="E7070" s="135">
        <v>3056.65</v>
      </c>
      <c r="F7070" s="136">
        <v>0</v>
      </c>
      <c r="G7070" s="135">
        <v>4643.33</v>
      </c>
      <c r="H7070" s="136">
        <v>0</v>
      </c>
    </row>
    <row r="7071" spans="1:8" x14ac:dyDescent="0.25">
      <c r="A7071" s="133" t="s">
        <v>8351</v>
      </c>
      <c r="B7071" s="134">
        <v>101426</v>
      </c>
      <c r="C7071" s="126" t="s">
        <v>4485</v>
      </c>
      <c r="D7071" s="134" t="s">
        <v>4271</v>
      </c>
      <c r="E7071" s="135">
        <v>4714.21</v>
      </c>
      <c r="F7071" s="136">
        <v>0</v>
      </c>
      <c r="G7071" s="135">
        <v>6949.2</v>
      </c>
      <c r="H7071" s="136">
        <v>0</v>
      </c>
    </row>
    <row r="7072" spans="1:8" x14ac:dyDescent="0.25">
      <c r="A7072" s="133" t="s">
        <v>8351</v>
      </c>
      <c r="B7072" s="134">
        <v>88291</v>
      </c>
      <c r="C7072" s="126" t="s">
        <v>4224</v>
      </c>
      <c r="D7072" s="134" t="s">
        <v>374</v>
      </c>
      <c r="E7072" s="135">
        <v>28.62</v>
      </c>
      <c r="F7072" s="136">
        <v>0</v>
      </c>
      <c r="G7072" s="135">
        <v>36.630000000000003</v>
      </c>
      <c r="H7072" s="136">
        <v>0</v>
      </c>
    </row>
    <row r="7073" spans="1:8" x14ac:dyDescent="0.25">
      <c r="A7073" s="133" t="s">
        <v>8351</v>
      </c>
      <c r="B7073" s="134">
        <v>101427</v>
      </c>
      <c r="C7073" s="126" t="s">
        <v>4224</v>
      </c>
      <c r="D7073" s="134" t="s">
        <v>4271</v>
      </c>
      <c r="E7073" s="135">
        <v>5064.83</v>
      </c>
      <c r="F7073" s="136">
        <v>0</v>
      </c>
      <c r="G7073" s="135">
        <v>6513.61</v>
      </c>
      <c r="H7073" s="136">
        <v>0</v>
      </c>
    </row>
    <row r="7074" spans="1:8" x14ac:dyDescent="0.25">
      <c r="A7074" s="133" t="s">
        <v>8351</v>
      </c>
      <c r="B7074" s="134">
        <v>101428</v>
      </c>
      <c r="C7074" s="126" t="s">
        <v>4486</v>
      </c>
      <c r="D7074" s="134" t="s">
        <v>4271</v>
      </c>
      <c r="E7074" s="135">
        <v>4563.32</v>
      </c>
      <c r="F7074" s="136">
        <v>0</v>
      </c>
      <c r="G7074" s="135">
        <v>6042.5</v>
      </c>
      <c r="H7074" s="136">
        <v>0</v>
      </c>
    </row>
    <row r="7075" spans="1:8" x14ac:dyDescent="0.25">
      <c r="A7075" s="133" t="s">
        <v>8351</v>
      </c>
      <c r="B7075" s="134">
        <v>88377</v>
      </c>
      <c r="C7075" s="126" t="s">
        <v>4255</v>
      </c>
      <c r="D7075" s="134" t="s">
        <v>374</v>
      </c>
      <c r="E7075" s="135">
        <v>25.74</v>
      </c>
      <c r="F7075" s="136">
        <v>0</v>
      </c>
      <c r="G7075" s="135">
        <v>33.94</v>
      </c>
      <c r="H7075" s="136">
        <v>0</v>
      </c>
    </row>
    <row r="7076" spans="1:8" x14ac:dyDescent="0.25">
      <c r="A7076" s="133" t="s">
        <v>8351</v>
      </c>
      <c r="B7076" s="134">
        <v>101429</v>
      </c>
      <c r="C7076" s="126" t="s">
        <v>4487</v>
      </c>
      <c r="D7076" s="134" t="s">
        <v>4271</v>
      </c>
      <c r="E7076" s="135">
        <v>4136.16</v>
      </c>
      <c r="F7076" s="136">
        <v>0</v>
      </c>
      <c r="G7076" s="135">
        <v>5750.96</v>
      </c>
      <c r="H7076" s="136">
        <v>0</v>
      </c>
    </row>
    <row r="7077" spans="1:8" x14ac:dyDescent="0.25">
      <c r="A7077" s="133" t="s">
        <v>8351</v>
      </c>
      <c r="B7077" s="134">
        <v>88292</v>
      </c>
      <c r="C7077" s="126" t="s">
        <v>4225</v>
      </c>
      <c r="D7077" s="134" t="s">
        <v>374</v>
      </c>
      <c r="E7077" s="135">
        <v>23.29</v>
      </c>
      <c r="F7077" s="136">
        <v>0</v>
      </c>
      <c r="G7077" s="135">
        <v>32.270000000000003</v>
      </c>
      <c r="H7077" s="136">
        <v>0</v>
      </c>
    </row>
    <row r="7078" spans="1:8" x14ac:dyDescent="0.25">
      <c r="A7078" s="133" t="s">
        <v>8351</v>
      </c>
      <c r="B7078" s="134">
        <v>88293</v>
      </c>
      <c r="C7078" s="126" t="s">
        <v>4226</v>
      </c>
      <c r="D7078" s="134" t="s">
        <v>374</v>
      </c>
      <c r="E7078" s="135">
        <v>28.62</v>
      </c>
      <c r="F7078" s="136">
        <v>0</v>
      </c>
      <c r="G7078" s="135">
        <v>36.630000000000003</v>
      </c>
      <c r="H7078" s="136">
        <v>0</v>
      </c>
    </row>
    <row r="7079" spans="1:8" x14ac:dyDescent="0.25">
      <c r="A7079" s="133" t="s">
        <v>8351</v>
      </c>
      <c r="B7079" s="134">
        <v>101430</v>
      </c>
      <c r="C7079" s="126" t="s">
        <v>4488</v>
      </c>
      <c r="D7079" s="134" t="s">
        <v>4271</v>
      </c>
      <c r="E7079" s="135">
        <v>5064.83</v>
      </c>
      <c r="F7079" s="136">
        <v>0</v>
      </c>
      <c r="G7079" s="135">
        <v>6513.61</v>
      </c>
      <c r="H7079" s="136">
        <v>0</v>
      </c>
    </row>
    <row r="7080" spans="1:8" x14ac:dyDescent="0.25">
      <c r="A7080" s="133" t="s">
        <v>8351</v>
      </c>
      <c r="B7080" s="134">
        <v>88294</v>
      </c>
      <c r="C7080" s="126" t="s">
        <v>4227</v>
      </c>
      <c r="D7080" s="134" t="s">
        <v>374</v>
      </c>
      <c r="E7080" s="135">
        <v>31.74</v>
      </c>
      <c r="F7080" s="136">
        <v>0</v>
      </c>
      <c r="G7080" s="135">
        <v>46.43</v>
      </c>
      <c r="H7080" s="136">
        <v>0</v>
      </c>
    </row>
    <row r="7081" spans="1:8" x14ac:dyDescent="0.25">
      <c r="A7081" s="133" t="s">
        <v>8351</v>
      </c>
      <c r="B7081" s="134">
        <v>101431</v>
      </c>
      <c r="C7081" s="126" t="s">
        <v>4227</v>
      </c>
      <c r="D7081" s="134" t="s">
        <v>4271</v>
      </c>
      <c r="E7081" s="135">
        <v>5603.98</v>
      </c>
      <c r="F7081" s="136">
        <v>0</v>
      </c>
      <c r="G7081" s="135">
        <v>8217.64</v>
      </c>
      <c r="H7081" s="136">
        <v>0</v>
      </c>
    </row>
    <row r="7082" spans="1:8" x14ac:dyDescent="0.25">
      <c r="A7082" s="133" t="s">
        <v>8351</v>
      </c>
      <c r="B7082" s="134">
        <v>88295</v>
      </c>
      <c r="C7082" s="126" t="s">
        <v>4228</v>
      </c>
      <c r="D7082" s="134" t="s">
        <v>374</v>
      </c>
      <c r="E7082" s="135">
        <v>27.44</v>
      </c>
      <c r="F7082" s="136">
        <v>0</v>
      </c>
      <c r="G7082" s="135">
        <v>34.72</v>
      </c>
      <c r="H7082" s="136">
        <v>0</v>
      </c>
    </row>
    <row r="7083" spans="1:8" x14ac:dyDescent="0.25">
      <c r="A7083" s="133" t="s">
        <v>8351</v>
      </c>
      <c r="B7083" s="134">
        <v>101432</v>
      </c>
      <c r="C7083" s="126" t="s">
        <v>4489</v>
      </c>
      <c r="D7083" s="134" t="s">
        <v>4271</v>
      </c>
      <c r="E7083" s="135">
        <v>4852.03</v>
      </c>
      <c r="F7083" s="136">
        <v>0</v>
      </c>
      <c r="G7083" s="135">
        <v>6169.12</v>
      </c>
      <c r="H7083" s="136">
        <v>0</v>
      </c>
    </row>
    <row r="7084" spans="1:8" x14ac:dyDescent="0.25">
      <c r="A7084" s="133" t="s">
        <v>8351</v>
      </c>
      <c r="B7084" s="134">
        <v>88296</v>
      </c>
      <c r="C7084" s="126" t="s">
        <v>4229</v>
      </c>
      <c r="D7084" s="134" t="s">
        <v>374</v>
      </c>
      <c r="E7084" s="135">
        <v>32.92</v>
      </c>
      <c r="F7084" s="136">
        <v>0</v>
      </c>
      <c r="G7084" s="135">
        <v>35.64</v>
      </c>
      <c r="H7084" s="136">
        <v>0</v>
      </c>
    </row>
    <row r="7085" spans="1:8" x14ac:dyDescent="0.25">
      <c r="A7085" s="133" t="s">
        <v>8351</v>
      </c>
      <c r="B7085" s="134">
        <v>101433</v>
      </c>
      <c r="C7085" s="126" t="s">
        <v>4229</v>
      </c>
      <c r="D7085" s="134" t="s">
        <v>4271</v>
      </c>
      <c r="E7085" s="135">
        <v>5807.28</v>
      </c>
      <c r="F7085" s="136">
        <v>0</v>
      </c>
      <c r="G7085" s="135">
        <v>6331.01</v>
      </c>
      <c r="H7085" s="136">
        <v>0</v>
      </c>
    </row>
    <row r="7086" spans="1:8" x14ac:dyDescent="0.25">
      <c r="A7086" s="133" t="s">
        <v>8351</v>
      </c>
      <c r="B7086" s="134">
        <v>101434</v>
      </c>
      <c r="C7086" s="126" t="s">
        <v>4490</v>
      </c>
      <c r="D7086" s="134" t="s">
        <v>4271</v>
      </c>
      <c r="E7086" s="135">
        <v>4344.4399999999996</v>
      </c>
      <c r="F7086" s="136">
        <v>0</v>
      </c>
      <c r="G7086" s="135">
        <v>5220.49</v>
      </c>
      <c r="H7086" s="136">
        <v>0</v>
      </c>
    </row>
    <row r="7087" spans="1:8" x14ac:dyDescent="0.25">
      <c r="A7087" s="133" t="s">
        <v>8351</v>
      </c>
      <c r="B7087" s="134">
        <v>88298</v>
      </c>
      <c r="C7087" s="126" t="s">
        <v>4231</v>
      </c>
      <c r="D7087" s="134" t="s">
        <v>374</v>
      </c>
      <c r="E7087" s="135">
        <v>24.94</v>
      </c>
      <c r="F7087" s="136">
        <v>0</v>
      </c>
      <c r="G7087" s="135">
        <v>34.51</v>
      </c>
      <c r="H7087" s="136">
        <v>0</v>
      </c>
    </row>
    <row r="7088" spans="1:8" x14ac:dyDescent="0.25">
      <c r="A7088" s="133" t="s">
        <v>8351</v>
      </c>
      <c r="B7088" s="134">
        <v>101436</v>
      </c>
      <c r="C7088" s="126" t="s">
        <v>4231</v>
      </c>
      <c r="D7088" s="134" t="s">
        <v>4271</v>
      </c>
      <c r="E7088" s="135">
        <v>4424.01</v>
      </c>
      <c r="F7088" s="136">
        <v>0</v>
      </c>
      <c r="G7088" s="135">
        <v>6140.89</v>
      </c>
      <c r="H7088" s="136">
        <v>0</v>
      </c>
    </row>
    <row r="7089" spans="1:8" x14ac:dyDescent="0.25">
      <c r="A7089" s="133" t="s">
        <v>8351</v>
      </c>
      <c r="B7089" s="134">
        <v>101437</v>
      </c>
      <c r="C7089" s="126" t="s">
        <v>4492</v>
      </c>
      <c r="D7089" s="134" t="s">
        <v>4271</v>
      </c>
      <c r="E7089" s="135">
        <v>7008.73</v>
      </c>
      <c r="F7089" s="136">
        <v>0</v>
      </c>
      <c r="G7089" s="135">
        <v>8444.33</v>
      </c>
      <c r="H7089" s="136">
        <v>0</v>
      </c>
    </row>
    <row r="7090" spans="1:8" x14ac:dyDescent="0.25">
      <c r="A7090" s="133" t="s">
        <v>8351</v>
      </c>
      <c r="B7090" s="134">
        <v>88299</v>
      </c>
      <c r="C7090" s="126" t="s">
        <v>4232</v>
      </c>
      <c r="D7090" s="134" t="s">
        <v>374</v>
      </c>
      <c r="E7090" s="135">
        <v>39.770000000000003</v>
      </c>
      <c r="F7090" s="136">
        <v>0</v>
      </c>
      <c r="G7090" s="135">
        <v>47.67</v>
      </c>
      <c r="H7090" s="136">
        <v>0</v>
      </c>
    </row>
    <row r="7091" spans="1:8" x14ac:dyDescent="0.25">
      <c r="A7091" s="133" t="s">
        <v>8351</v>
      </c>
      <c r="B7091" s="134">
        <v>88300</v>
      </c>
      <c r="C7091" s="126" t="s">
        <v>4233</v>
      </c>
      <c r="D7091" s="134" t="s">
        <v>374</v>
      </c>
      <c r="E7091" s="135">
        <v>39.770000000000003</v>
      </c>
      <c r="F7091" s="136">
        <v>0</v>
      </c>
      <c r="G7091" s="135">
        <v>47.67</v>
      </c>
      <c r="H7091" s="136">
        <v>0</v>
      </c>
    </row>
    <row r="7092" spans="1:8" x14ac:dyDescent="0.25">
      <c r="A7092" s="133" t="s">
        <v>8351</v>
      </c>
      <c r="B7092" s="134">
        <v>101438</v>
      </c>
      <c r="C7092" s="126" t="s">
        <v>4233</v>
      </c>
      <c r="D7092" s="134" t="s">
        <v>4271</v>
      </c>
      <c r="E7092" s="135">
        <v>7008.73</v>
      </c>
      <c r="F7092" s="136">
        <v>0</v>
      </c>
      <c r="G7092" s="135">
        <v>8444.33</v>
      </c>
      <c r="H7092" s="136">
        <v>0</v>
      </c>
    </row>
    <row r="7093" spans="1:8" x14ac:dyDescent="0.25">
      <c r="A7093" s="133" t="s">
        <v>8351</v>
      </c>
      <c r="B7093" s="134">
        <v>88297</v>
      </c>
      <c r="C7093" s="126" t="s">
        <v>4230</v>
      </c>
      <c r="D7093" s="134" t="s">
        <v>374</v>
      </c>
      <c r="E7093" s="135">
        <v>28.77</v>
      </c>
      <c r="F7093" s="136">
        <v>0</v>
      </c>
      <c r="G7093" s="135">
        <v>38.840000000000003</v>
      </c>
      <c r="H7093" s="136">
        <v>0</v>
      </c>
    </row>
    <row r="7094" spans="1:8" x14ac:dyDescent="0.25">
      <c r="A7094" s="133" t="s">
        <v>8351</v>
      </c>
      <c r="B7094" s="134">
        <v>101435</v>
      </c>
      <c r="C7094" s="126" t="s">
        <v>4491</v>
      </c>
      <c r="D7094" s="134" t="s">
        <v>4271</v>
      </c>
      <c r="E7094" s="135">
        <v>5085.8900000000003</v>
      </c>
      <c r="F7094" s="136">
        <v>0</v>
      </c>
      <c r="G7094" s="135">
        <v>6895.37</v>
      </c>
      <c r="H7094" s="136">
        <v>0</v>
      </c>
    </row>
    <row r="7095" spans="1:8" x14ac:dyDescent="0.25">
      <c r="A7095" s="133" t="s">
        <v>8351</v>
      </c>
      <c r="B7095" s="134">
        <v>101440</v>
      </c>
      <c r="C7095" s="126" t="s">
        <v>4493</v>
      </c>
      <c r="D7095" s="134" t="s">
        <v>4271</v>
      </c>
      <c r="E7095" s="135">
        <v>5064.83</v>
      </c>
      <c r="F7095" s="136">
        <v>0</v>
      </c>
      <c r="G7095" s="135">
        <v>6513.61</v>
      </c>
      <c r="H7095" s="136">
        <v>0</v>
      </c>
    </row>
    <row r="7096" spans="1:8" x14ac:dyDescent="0.25">
      <c r="A7096" s="133" t="s">
        <v>8351</v>
      </c>
      <c r="B7096" s="134">
        <v>88302</v>
      </c>
      <c r="C7096" s="126" t="s">
        <v>4235</v>
      </c>
      <c r="D7096" s="134" t="s">
        <v>374</v>
      </c>
      <c r="E7096" s="135">
        <v>28.62</v>
      </c>
      <c r="F7096" s="136">
        <v>0</v>
      </c>
      <c r="G7096" s="135">
        <v>36.630000000000003</v>
      </c>
      <c r="H7096" s="136">
        <v>0</v>
      </c>
    </row>
    <row r="7097" spans="1:8" x14ac:dyDescent="0.25">
      <c r="A7097" s="133" t="s">
        <v>8351</v>
      </c>
      <c r="B7097" s="134">
        <v>88301</v>
      </c>
      <c r="C7097" s="126" t="s">
        <v>4234</v>
      </c>
      <c r="D7097" s="134" t="s">
        <v>374</v>
      </c>
      <c r="E7097" s="135">
        <v>28.62</v>
      </c>
      <c r="F7097" s="136">
        <v>0</v>
      </c>
      <c r="G7097" s="135">
        <v>36.630000000000003</v>
      </c>
      <c r="H7097" s="136">
        <v>0</v>
      </c>
    </row>
    <row r="7098" spans="1:8" x14ac:dyDescent="0.25">
      <c r="A7098" s="133" t="s">
        <v>8351</v>
      </c>
      <c r="B7098" s="134">
        <v>101439</v>
      </c>
      <c r="C7098" s="126" t="s">
        <v>4234</v>
      </c>
      <c r="D7098" s="134" t="s">
        <v>4271</v>
      </c>
      <c r="E7098" s="135">
        <v>5064.83</v>
      </c>
      <c r="F7098" s="136">
        <v>0</v>
      </c>
      <c r="G7098" s="135">
        <v>6513.61</v>
      </c>
      <c r="H7098" s="136">
        <v>0</v>
      </c>
    </row>
    <row r="7099" spans="1:8" x14ac:dyDescent="0.25">
      <c r="A7099" s="133" t="s">
        <v>8351</v>
      </c>
      <c r="B7099" s="134">
        <v>88303</v>
      </c>
      <c r="C7099" s="126" t="s">
        <v>4236</v>
      </c>
      <c r="D7099" s="134" t="s">
        <v>374</v>
      </c>
      <c r="E7099" s="135">
        <v>26.32</v>
      </c>
      <c r="F7099" s="136">
        <v>0</v>
      </c>
      <c r="G7099" s="135">
        <v>37.159999999999997</v>
      </c>
      <c r="H7099" s="136">
        <v>0</v>
      </c>
    </row>
    <row r="7100" spans="1:8" x14ac:dyDescent="0.25">
      <c r="A7100" s="133" t="s">
        <v>8351</v>
      </c>
      <c r="B7100" s="134">
        <v>101441</v>
      </c>
      <c r="C7100" s="126" t="s">
        <v>4236</v>
      </c>
      <c r="D7100" s="134" t="s">
        <v>4271</v>
      </c>
      <c r="E7100" s="135">
        <v>4665.3900000000003</v>
      </c>
      <c r="F7100" s="136">
        <v>0</v>
      </c>
      <c r="G7100" s="135">
        <v>6603.36</v>
      </c>
      <c r="H7100" s="136">
        <v>0</v>
      </c>
    </row>
    <row r="7101" spans="1:8" x14ac:dyDescent="0.25">
      <c r="A7101" s="133" t="s">
        <v>8351</v>
      </c>
      <c r="B7101" s="134">
        <v>88304</v>
      </c>
      <c r="C7101" s="126" t="s">
        <v>4237</v>
      </c>
      <c r="D7101" s="134" t="s">
        <v>374</v>
      </c>
      <c r="E7101" s="135">
        <v>39.770000000000003</v>
      </c>
      <c r="F7101" s="136">
        <v>0</v>
      </c>
      <c r="G7101" s="135">
        <v>47.67</v>
      </c>
      <c r="H7101" s="136">
        <v>0</v>
      </c>
    </row>
    <row r="7102" spans="1:8" x14ac:dyDescent="0.25">
      <c r="A7102" s="133" t="s">
        <v>8351</v>
      </c>
      <c r="B7102" s="134">
        <v>101443</v>
      </c>
      <c r="C7102" s="126" t="s">
        <v>4237</v>
      </c>
      <c r="D7102" s="134" t="s">
        <v>4271</v>
      </c>
      <c r="E7102" s="135">
        <v>7008.73</v>
      </c>
      <c r="F7102" s="136">
        <v>0</v>
      </c>
      <c r="G7102" s="135">
        <v>8444.33</v>
      </c>
      <c r="H7102" s="136">
        <v>0</v>
      </c>
    </row>
    <row r="7103" spans="1:8" x14ac:dyDescent="0.25">
      <c r="A7103" s="133" t="s">
        <v>8351</v>
      </c>
      <c r="B7103" s="134">
        <v>88306</v>
      </c>
      <c r="C7103" s="126" t="s">
        <v>4238</v>
      </c>
      <c r="D7103" s="134" t="s">
        <v>374</v>
      </c>
      <c r="E7103" s="135">
        <v>24.5</v>
      </c>
      <c r="F7103" s="136">
        <v>0</v>
      </c>
      <c r="G7103" s="135">
        <v>29.25</v>
      </c>
      <c r="H7103" s="136">
        <v>0</v>
      </c>
    </row>
    <row r="7104" spans="1:8" x14ac:dyDescent="0.25">
      <c r="A7104" s="133" t="s">
        <v>8351</v>
      </c>
      <c r="B7104" s="134">
        <v>88307</v>
      </c>
      <c r="C7104" s="126" t="s">
        <v>4239</v>
      </c>
      <c r="D7104" s="134" t="s">
        <v>374</v>
      </c>
      <c r="E7104" s="135">
        <v>26.61</v>
      </c>
      <c r="F7104" s="136">
        <v>0</v>
      </c>
      <c r="G7104" s="135">
        <v>39.130000000000003</v>
      </c>
      <c r="H7104" s="136">
        <v>0</v>
      </c>
    </row>
    <row r="7105" spans="1:8" x14ac:dyDescent="0.25">
      <c r="A7105" s="133" t="s">
        <v>8351</v>
      </c>
      <c r="B7105" s="134">
        <v>88308</v>
      </c>
      <c r="C7105" s="126" t="s">
        <v>4240</v>
      </c>
      <c r="D7105" s="134" t="s">
        <v>374</v>
      </c>
      <c r="E7105" s="135">
        <v>25.63</v>
      </c>
      <c r="F7105" s="136">
        <v>0</v>
      </c>
      <c r="G7105" s="135">
        <v>35.409999999999997</v>
      </c>
      <c r="H7105" s="136">
        <v>0</v>
      </c>
    </row>
    <row r="7106" spans="1:8" x14ac:dyDescent="0.25">
      <c r="A7106" s="133" t="s">
        <v>8351</v>
      </c>
      <c r="B7106" s="134">
        <v>101444</v>
      </c>
      <c r="C7106" s="126" t="s">
        <v>4240</v>
      </c>
      <c r="D7106" s="134" t="s">
        <v>4271</v>
      </c>
      <c r="E7106" s="135">
        <v>4555.49</v>
      </c>
      <c r="F7106" s="136">
        <v>0</v>
      </c>
      <c r="G7106" s="135">
        <v>6308.8</v>
      </c>
      <c r="H7106" s="136">
        <v>0</v>
      </c>
    </row>
    <row r="7107" spans="1:8" x14ac:dyDescent="0.25">
      <c r="A7107" s="133" t="s">
        <v>8351</v>
      </c>
      <c r="B7107" s="134">
        <v>88309</v>
      </c>
      <c r="C7107" s="126" t="s">
        <v>4241</v>
      </c>
      <c r="D7107" s="134" t="s">
        <v>374</v>
      </c>
      <c r="E7107" s="135">
        <v>25.75</v>
      </c>
      <c r="F7107" s="136">
        <v>0</v>
      </c>
      <c r="G7107" s="135">
        <v>35.58</v>
      </c>
      <c r="H7107" s="136">
        <v>0</v>
      </c>
    </row>
    <row r="7108" spans="1:8" x14ac:dyDescent="0.25">
      <c r="A7108" s="133" t="s">
        <v>8351</v>
      </c>
      <c r="B7108" s="134">
        <v>101445</v>
      </c>
      <c r="C7108" s="126" t="s">
        <v>4241</v>
      </c>
      <c r="D7108" s="134" t="s">
        <v>4271</v>
      </c>
      <c r="E7108" s="135">
        <v>4571.7</v>
      </c>
      <c r="F7108" s="136">
        <v>0</v>
      </c>
      <c r="G7108" s="135">
        <v>6330.96</v>
      </c>
      <c r="H7108" s="136">
        <v>0</v>
      </c>
    </row>
    <row r="7109" spans="1:8" x14ac:dyDescent="0.25">
      <c r="A7109" s="133" t="s">
        <v>8351</v>
      </c>
      <c r="B7109" s="134">
        <v>88310</v>
      </c>
      <c r="C7109" s="126" t="s">
        <v>4242</v>
      </c>
      <c r="D7109" s="134" t="s">
        <v>374</v>
      </c>
      <c r="E7109" s="135">
        <v>27.44</v>
      </c>
      <c r="F7109" s="136">
        <v>0</v>
      </c>
      <c r="G7109" s="135">
        <v>37.22</v>
      </c>
      <c r="H7109" s="136">
        <v>0</v>
      </c>
    </row>
    <row r="7110" spans="1:8" x14ac:dyDescent="0.25">
      <c r="A7110" s="133" t="s">
        <v>8351</v>
      </c>
      <c r="B7110" s="134">
        <v>101446</v>
      </c>
      <c r="C7110" s="126" t="s">
        <v>4242</v>
      </c>
      <c r="D7110" s="134" t="s">
        <v>4271</v>
      </c>
      <c r="E7110" s="135">
        <v>4896.26</v>
      </c>
      <c r="F7110" s="136">
        <v>0</v>
      </c>
      <c r="G7110" s="135">
        <v>6649.57</v>
      </c>
      <c r="H7110" s="136">
        <v>0</v>
      </c>
    </row>
    <row r="7111" spans="1:8" x14ac:dyDescent="0.25">
      <c r="A7111" s="133" t="s">
        <v>8351</v>
      </c>
      <c r="B7111" s="134">
        <v>88311</v>
      </c>
      <c r="C7111" s="126" t="s">
        <v>4243</v>
      </c>
      <c r="D7111" s="134" t="s">
        <v>374</v>
      </c>
      <c r="E7111" s="135">
        <v>26.87</v>
      </c>
      <c r="F7111" s="136">
        <v>0</v>
      </c>
      <c r="G7111" s="135">
        <v>35.14</v>
      </c>
      <c r="H7111" s="136">
        <v>0</v>
      </c>
    </row>
    <row r="7112" spans="1:8" x14ac:dyDescent="0.25">
      <c r="A7112" s="133" t="s">
        <v>8351</v>
      </c>
      <c r="B7112" s="134">
        <v>101447</v>
      </c>
      <c r="C7112" s="126" t="s">
        <v>4243</v>
      </c>
      <c r="D7112" s="134" t="s">
        <v>4271</v>
      </c>
      <c r="E7112" s="135">
        <v>4798.46</v>
      </c>
      <c r="F7112" s="136">
        <v>0</v>
      </c>
      <c r="G7112" s="135">
        <v>6290.08</v>
      </c>
      <c r="H7112" s="136">
        <v>0</v>
      </c>
    </row>
    <row r="7113" spans="1:8" x14ac:dyDescent="0.25">
      <c r="A7113" s="133" t="s">
        <v>8351</v>
      </c>
      <c r="B7113" s="134">
        <v>88312</v>
      </c>
      <c r="C7113" s="126" t="s">
        <v>4244</v>
      </c>
      <c r="D7113" s="134" t="s">
        <v>374</v>
      </c>
      <c r="E7113" s="135">
        <v>27.44</v>
      </c>
      <c r="F7113" s="136">
        <v>0</v>
      </c>
      <c r="G7113" s="135">
        <v>37.22</v>
      </c>
      <c r="H7113" s="136">
        <v>0</v>
      </c>
    </row>
    <row r="7114" spans="1:8" x14ac:dyDescent="0.25">
      <c r="A7114" s="133" t="s">
        <v>8351</v>
      </c>
      <c r="B7114" s="134">
        <v>101448</v>
      </c>
      <c r="C7114" s="126" t="s">
        <v>4244</v>
      </c>
      <c r="D7114" s="134" t="s">
        <v>4271</v>
      </c>
      <c r="E7114" s="135">
        <v>4896.26</v>
      </c>
      <c r="F7114" s="136">
        <v>0</v>
      </c>
      <c r="G7114" s="135">
        <v>6649.57</v>
      </c>
      <c r="H7114" s="136">
        <v>0</v>
      </c>
    </row>
    <row r="7115" spans="1:8" x14ac:dyDescent="0.25">
      <c r="A7115" s="133" t="s">
        <v>8351</v>
      </c>
      <c r="B7115" s="134">
        <v>101449</v>
      </c>
      <c r="C7115" s="126" t="s">
        <v>4494</v>
      </c>
      <c r="D7115" s="134" t="s">
        <v>4271</v>
      </c>
      <c r="E7115" s="135">
        <v>4824.17</v>
      </c>
      <c r="F7115" s="136">
        <v>0</v>
      </c>
      <c r="G7115" s="135">
        <v>6186.05</v>
      </c>
      <c r="H7115" s="136">
        <v>0</v>
      </c>
    </row>
    <row r="7116" spans="1:8" x14ac:dyDescent="0.25">
      <c r="A7116" s="133" t="s">
        <v>8351</v>
      </c>
      <c r="B7116" s="134">
        <v>88313</v>
      </c>
      <c r="C7116" s="126" t="s">
        <v>4245</v>
      </c>
      <c r="D7116" s="134" t="s">
        <v>374</v>
      </c>
      <c r="E7116" s="135">
        <v>27.32</v>
      </c>
      <c r="F7116" s="136">
        <v>0</v>
      </c>
      <c r="G7116" s="135">
        <v>34.85</v>
      </c>
      <c r="H7116" s="136">
        <v>0</v>
      </c>
    </row>
    <row r="7117" spans="1:8" x14ac:dyDescent="0.25">
      <c r="A7117" s="133" t="s">
        <v>8351</v>
      </c>
      <c r="B7117" s="134">
        <v>88314</v>
      </c>
      <c r="C7117" s="126" t="s">
        <v>4246</v>
      </c>
      <c r="D7117" s="134" t="s">
        <v>374</v>
      </c>
      <c r="E7117" s="135">
        <v>22.43</v>
      </c>
      <c r="F7117" s="136">
        <v>0</v>
      </c>
      <c r="G7117" s="135">
        <v>33.950000000000003</v>
      </c>
      <c r="H7117" s="136">
        <v>0</v>
      </c>
    </row>
    <row r="7118" spans="1:8" x14ac:dyDescent="0.25">
      <c r="A7118" s="133" t="s">
        <v>8351</v>
      </c>
      <c r="B7118" s="134">
        <v>88315</v>
      </c>
      <c r="C7118" s="126" t="s">
        <v>4247</v>
      </c>
      <c r="D7118" s="134" t="s">
        <v>374</v>
      </c>
      <c r="E7118" s="135">
        <v>26.02</v>
      </c>
      <c r="F7118" s="136">
        <v>0</v>
      </c>
      <c r="G7118" s="135">
        <v>36.020000000000003</v>
      </c>
      <c r="H7118" s="136">
        <v>0</v>
      </c>
    </row>
    <row r="7119" spans="1:8" x14ac:dyDescent="0.25">
      <c r="A7119" s="133" t="s">
        <v>8351</v>
      </c>
      <c r="B7119" s="134">
        <v>101451</v>
      </c>
      <c r="C7119" s="126" t="s">
        <v>4247</v>
      </c>
      <c r="D7119" s="134" t="s">
        <v>4271</v>
      </c>
      <c r="E7119" s="135">
        <v>4628.07</v>
      </c>
      <c r="F7119" s="136">
        <v>0</v>
      </c>
      <c r="G7119" s="135">
        <v>6421.81</v>
      </c>
      <c r="H7119" s="136">
        <v>0</v>
      </c>
    </row>
    <row r="7120" spans="1:8" x14ac:dyDescent="0.25">
      <c r="A7120" s="133" t="s">
        <v>8351</v>
      </c>
      <c r="B7120" s="134">
        <v>88316</v>
      </c>
      <c r="C7120" s="126" t="s">
        <v>4248</v>
      </c>
      <c r="D7120" s="134" t="s">
        <v>374</v>
      </c>
      <c r="E7120" s="135">
        <v>20.79</v>
      </c>
      <c r="F7120" s="136">
        <v>0</v>
      </c>
      <c r="G7120" s="135">
        <v>30.74</v>
      </c>
      <c r="H7120" s="136">
        <v>0</v>
      </c>
    </row>
    <row r="7121" spans="1:8" x14ac:dyDescent="0.25">
      <c r="A7121" s="133" t="s">
        <v>8351</v>
      </c>
      <c r="B7121" s="134">
        <v>101452</v>
      </c>
      <c r="C7121" s="126" t="s">
        <v>4495</v>
      </c>
      <c r="D7121" s="134" t="s">
        <v>4271</v>
      </c>
      <c r="E7121" s="135">
        <v>3706.21</v>
      </c>
      <c r="F7121" s="136">
        <v>0</v>
      </c>
      <c r="G7121" s="135">
        <v>5484.51</v>
      </c>
      <c r="H7121" s="136">
        <v>0</v>
      </c>
    </row>
    <row r="7122" spans="1:8" x14ac:dyDescent="0.25">
      <c r="A7122" s="133" t="s">
        <v>8351</v>
      </c>
      <c r="B7122" s="134">
        <v>95967</v>
      </c>
      <c r="C7122" s="126" t="s">
        <v>4027</v>
      </c>
      <c r="D7122" s="134" t="s">
        <v>374</v>
      </c>
      <c r="E7122" s="135">
        <v>162.88999999999999</v>
      </c>
      <c r="F7122" s="136">
        <v>0</v>
      </c>
      <c r="G7122" s="135">
        <v>182.68</v>
      </c>
      <c r="H7122" s="136">
        <v>0</v>
      </c>
    </row>
    <row r="7123" spans="1:8" x14ac:dyDescent="0.25">
      <c r="A7123" s="133" t="s">
        <v>8351</v>
      </c>
      <c r="B7123" s="134">
        <v>88318</v>
      </c>
      <c r="C7123" s="126" t="s">
        <v>4250</v>
      </c>
      <c r="D7123" s="134" t="s">
        <v>374</v>
      </c>
      <c r="E7123" s="135">
        <v>29.9</v>
      </c>
      <c r="F7123" s="136">
        <v>0</v>
      </c>
      <c r="G7123" s="135">
        <v>41.72</v>
      </c>
      <c r="H7123" s="136">
        <v>0</v>
      </c>
    </row>
    <row r="7124" spans="1:8" x14ac:dyDescent="0.25">
      <c r="A7124" s="133" t="s">
        <v>8351</v>
      </c>
      <c r="B7124" s="134">
        <v>88317</v>
      </c>
      <c r="C7124" s="126" t="s">
        <v>4249</v>
      </c>
      <c r="D7124" s="134" t="s">
        <v>374</v>
      </c>
      <c r="E7124" s="135">
        <v>26.53</v>
      </c>
      <c r="F7124" s="136">
        <v>0</v>
      </c>
      <c r="G7124" s="135">
        <v>39.42</v>
      </c>
      <c r="H7124" s="136">
        <v>0</v>
      </c>
    </row>
    <row r="7125" spans="1:8" x14ac:dyDescent="0.25">
      <c r="A7125" s="133" t="s">
        <v>8351</v>
      </c>
      <c r="B7125" s="134">
        <v>101453</v>
      </c>
      <c r="C7125" s="126" t="s">
        <v>4249</v>
      </c>
      <c r="D7125" s="134" t="s">
        <v>4271</v>
      </c>
      <c r="E7125" s="135">
        <v>4727.79</v>
      </c>
      <c r="F7125" s="136">
        <v>0</v>
      </c>
      <c r="G7125" s="135">
        <v>7026.44</v>
      </c>
      <c r="H7125" s="136">
        <v>0</v>
      </c>
    </row>
    <row r="7126" spans="1:8" x14ac:dyDescent="0.25">
      <c r="A7126" s="133" t="s">
        <v>8351</v>
      </c>
      <c r="B7126" s="134">
        <v>101454</v>
      </c>
      <c r="C7126" s="126" t="s">
        <v>4496</v>
      </c>
      <c r="D7126" s="134" t="s">
        <v>4271</v>
      </c>
      <c r="E7126" s="135">
        <v>5318.93</v>
      </c>
      <c r="F7126" s="136">
        <v>0</v>
      </c>
      <c r="G7126" s="135">
        <v>7427.36</v>
      </c>
      <c r="H7126" s="136">
        <v>0</v>
      </c>
    </row>
    <row r="7127" spans="1:8" x14ac:dyDescent="0.25">
      <c r="A7127" s="133" t="s">
        <v>8351</v>
      </c>
      <c r="B7127" s="134">
        <v>100533</v>
      </c>
      <c r="C7127" s="126" t="s">
        <v>4386</v>
      </c>
      <c r="D7127" s="134" t="s">
        <v>374</v>
      </c>
      <c r="E7127" s="135">
        <v>21.36</v>
      </c>
      <c r="F7127" s="136">
        <v>0</v>
      </c>
      <c r="G7127" s="135">
        <v>64.34</v>
      </c>
      <c r="H7127" s="136">
        <v>0</v>
      </c>
    </row>
    <row r="7128" spans="1:8" x14ac:dyDescent="0.25">
      <c r="A7128" s="133" t="s">
        <v>8351</v>
      </c>
      <c r="B7128" s="134">
        <v>100534</v>
      </c>
      <c r="C7128" s="126" t="s">
        <v>4386</v>
      </c>
      <c r="D7128" s="134" t="s">
        <v>4271</v>
      </c>
      <c r="E7128" s="135">
        <v>3769.3</v>
      </c>
      <c r="F7128" s="136">
        <v>0</v>
      </c>
      <c r="G7128" s="135">
        <v>11273.2</v>
      </c>
      <c r="H7128" s="136">
        <v>0</v>
      </c>
    </row>
    <row r="7129" spans="1:8" x14ac:dyDescent="0.25">
      <c r="A7129" s="133" t="s">
        <v>8351</v>
      </c>
      <c r="B7129" s="134">
        <v>88323</v>
      </c>
      <c r="C7129" s="126" t="s">
        <v>4252</v>
      </c>
      <c r="D7129" s="134" t="s">
        <v>374</v>
      </c>
      <c r="E7129" s="135">
        <v>25.13</v>
      </c>
      <c r="F7129" s="136">
        <v>0</v>
      </c>
      <c r="G7129" s="135">
        <v>35.11</v>
      </c>
      <c r="H7129" s="136">
        <v>0</v>
      </c>
    </row>
    <row r="7130" spans="1:8" x14ac:dyDescent="0.25">
      <c r="A7130" s="133" t="s">
        <v>8351</v>
      </c>
      <c r="B7130" s="134">
        <v>101458</v>
      </c>
      <c r="C7130" s="126" t="s">
        <v>4499</v>
      </c>
      <c r="D7130" s="134" t="s">
        <v>4271</v>
      </c>
      <c r="E7130" s="135">
        <v>4468.7299999999996</v>
      </c>
      <c r="F7130" s="136">
        <v>0</v>
      </c>
      <c r="G7130" s="135">
        <v>6255.53</v>
      </c>
      <c r="H7130" s="136">
        <v>0</v>
      </c>
    </row>
    <row r="7131" spans="1:8" x14ac:dyDescent="0.25">
      <c r="A7131" s="133" t="s">
        <v>8351</v>
      </c>
      <c r="B7131" s="134">
        <v>90781</v>
      </c>
      <c r="C7131" s="126" t="s">
        <v>4269</v>
      </c>
      <c r="D7131" s="134" t="s">
        <v>374</v>
      </c>
      <c r="E7131" s="135">
        <v>26.2</v>
      </c>
      <c r="F7131" s="136">
        <v>0</v>
      </c>
      <c r="G7131" s="135">
        <v>80.099999999999994</v>
      </c>
      <c r="H7131" s="136">
        <v>0</v>
      </c>
    </row>
    <row r="7132" spans="1:8" x14ac:dyDescent="0.25">
      <c r="A7132" s="133" t="s">
        <v>8351</v>
      </c>
      <c r="B7132" s="134">
        <v>94296</v>
      </c>
      <c r="C7132" s="126" t="s">
        <v>4269</v>
      </c>
      <c r="D7132" s="134" t="s">
        <v>4271</v>
      </c>
      <c r="E7132" s="135">
        <v>4604.84</v>
      </c>
      <c r="F7132" s="136">
        <v>0</v>
      </c>
      <c r="G7132" s="135">
        <v>14033.69</v>
      </c>
      <c r="H7132" s="136">
        <v>0</v>
      </c>
    </row>
    <row r="7133" spans="1:8" x14ac:dyDescent="0.25">
      <c r="A7133" s="133" t="s">
        <v>8351</v>
      </c>
      <c r="B7133" s="134">
        <v>88324</v>
      </c>
      <c r="C7133" s="126" t="s">
        <v>4253</v>
      </c>
      <c r="D7133" s="134" t="s">
        <v>374</v>
      </c>
      <c r="E7133" s="135">
        <v>28.77</v>
      </c>
      <c r="F7133" s="136">
        <v>0</v>
      </c>
      <c r="G7133" s="135">
        <v>38.840000000000003</v>
      </c>
      <c r="H7133" s="136">
        <v>0</v>
      </c>
    </row>
    <row r="7134" spans="1:8" x14ac:dyDescent="0.25">
      <c r="A7134" s="133" t="s">
        <v>8351</v>
      </c>
      <c r="B7134" s="134">
        <v>88321</v>
      </c>
      <c r="C7134" s="126" t="s">
        <v>4251</v>
      </c>
      <c r="D7134" s="134" t="s">
        <v>374</v>
      </c>
      <c r="E7134" s="135">
        <v>35.090000000000003</v>
      </c>
      <c r="F7134" s="136">
        <v>0</v>
      </c>
      <c r="G7134" s="135">
        <v>63.71</v>
      </c>
      <c r="H7134" s="136">
        <v>0</v>
      </c>
    </row>
    <row r="7135" spans="1:8" x14ac:dyDescent="0.25">
      <c r="A7135" s="133" t="s">
        <v>8351</v>
      </c>
      <c r="B7135" s="134">
        <v>101456</v>
      </c>
      <c r="C7135" s="126" t="s">
        <v>4497</v>
      </c>
      <c r="D7135" s="134" t="s">
        <v>4271</v>
      </c>
      <c r="E7135" s="135">
        <v>6160.2</v>
      </c>
      <c r="F7135" s="136">
        <v>0</v>
      </c>
      <c r="G7135" s="135">
        <v>11174.16</v>
      </c>
      <c r="H7135" s="136">
        <v>0</v>
      </c>
    </row>
    <row r="7136" spans="1:8" x14ac:dyDescent="0.25">
      <c r="A7136" s="133" t="s">
        <v>8351</v>
      </c>
      <c r="B7136" s="134">
        <v>100309</v>
      </c>
      <c r="C7136" s="126" t="s">
        <v>4384</v>
      </c>
      <c r="D7136" s="134" t="s">
        <v>374</v>
      </c>
      <c r="E7136" s="135">
        <v>34.15</v>
      </c>
      <c r="F7136" s="136">
        <v>0</v>
      </c>
      <c r="G7136" s="135">
        <v>77.94</v>
      </c>
      <c r="H7136" s="136">
        <v>0</v>
      </c>
    </row>
    <row r="7137" spans="1:8" x14ac:dyDescent="0.25">
      <c r="A7137" s="133" t="s">
        <v>8351</v>
      </c>
      <c r="B7137" s="134">
        <v>100321</v>
      </c>
      <c r="C7137" s="126" t="s">
        <v>4384</v>
      </c>
      <c r="D7137" s="134" t="s">
        <v>4271</v>
      </c>
      <c r="E7137" s="135">
        <v>5980.33</v>
      </c>
      <c r="F7137" s="136">
        <v>0</v>
      </c>
      <c r="G7137" s="135">
        <v>13629.93</v>
      </c>
      <c r="H7137" s="136">
        <v>0</v>
      </c>
    </row>
    <row r="7138" spans="1:8" x14ac:dyDescent="0.25">
      <c r="A7138" s="133" t="s">
        <v>8351</v>
      </c>
      <c r="B7138" s="134">
        <v>88322</v>
      </c>
      <c r="C7138" s="126" t="s">
        <v>4498</v>
      </c>
      <c r="D7138" s="134" t="s">
        <v>374</v>
      </c>
      <c r="E7138" s="135">
        <v>49.11</v>
      </c>
      <c r="F7138" s="136">
        <v>0</v>
      </c>
      <c r="G7138" s="135">
        <v>36.4</v>
      </c>
      <c r="H7138" s="136">
        <v>0</v>
      </c>
    </row>
    <row r="7139" spans="1:8" x14ac:dyDescent="0.25">
      <c r="A7139" s="133" t="s">
        <v>8351</v>
      </c>
      <c r="B7139" s="134">
        <v>101457</v>
      </c>
      <c r="C7139" s="126" t="s">
        <v>4498</v>
      </c>
      <c r="D7139" s="134" t="s">
        <v>4271</v>
      </c>
      <c r="E7139" s="135">
        <v>9088.41</v>
      </c>
      <c r="F7139" s="136">
        <v>0</v>
      </c>
      <c r="G7139" s="135">
        <v>7399.35</v>
      </c>
      <c r="H7139" s="136">
        <v>0</v>
      </c>
    </row>
    <row r="7140" spans="1:8" x14ac:dyDescent="0.25">
      <c r="A7140" s="133" t="s">
        <v>8351</v>
      </c>
      <c r="B7140" s="134">
        <v>88325</v>
      </c>
      <c r="C7140" s="126" t="s">
        <v>4254</v>
      </c>
      <c r="D7140" s="134" t="s">
        <v>374</v>
      </c>
      <c r="E7140" s="135">
        <v>22.95</v>
      </c>
      <c r="F7140" s="136">
        <v>0</v>
      </c>
      <c r="G7140" s="135">
        <v>30.69</v>
      </c>
      <c r="H7140" s="136">
        <v>0</v>
      </c>
    </row>
    <row r="7141" spans="1:8" x14ac:dyDescent="0.25">
      <c r="A7141" s="133" t="s">
        <v>8351</v>
      </c>
      <c r="B7141" s="134">
        <v>101459</v>
      </c>
      <c r="C7141" s="126" t="s">
        <v>4254</v>
      </c>
      <c r="D7141" s="134" t="s">
        <v>4271</v>
      </c>
      <c r="E7141" s="135">
        <v>4090</v>
      </c>
      <c r="F7141" s="136">
        <v>0</v>
      </c>
      <c r="G7141" s="135">
        <v>5486.74</v>
      </c>
      <c r="H7141" s="136">
        <v>0</v>
      </c>
    </row>
    <row r="7142" spans="1:8" x14ac:dyDescent="0.25">
      <c r="A7142" s="133" t="s">
        <v>8351</v>
      </c>
      <c r="B7142" s="134">
        <v>100289</v>
      </c>
      <c r="C7142" s="126" t="s">
        <v>4374</v>
      </c>
      <c r="D7142" s="134" t="s">
        <v>374</v>
      </c>
      <c r="E7142" s="135">
        <v>20.56</v>
      </c>
      <c r="F7142" s="136">
        <v>0</v>
      </c>
      <c r="G7142" s="135">
        <v>32.950000000000003</v>
      </c>
      <c r="H7142" s="136">
        <v>0</v>
      </c>
    </row>
    <row r="7143" spans="1:8" x14ac:dyDescent="0.25">
      <c r="A7143" s="133" t="s">
        <v>8351</v>
      </c>
      <c r="B7143" s="134">
        <v>101460</v>
      </c>
      <c r="C7143" s="126" t="s">
        <v>4374</v>
      </c>
      <c r="D7143" s="134" t="s">
        <v>4271</v>
      </c>
      <c r="E7143" s="135">
        <v>3675.75</v>
      </c>
      <c r="F7143" s="136">
        <v>0</v>
      </c>
      <c r="G7143" s="135">
        <v>5888.77</v>
      </c>
      <c r="H7143" s="136">
        <v>0</v>
      </c>
    </row>
    <row r="7144" spans="1:8" x14ac:dyDescent="0.25">
      <c r="A7144" s="133" t="s">
        <v>8356</v>
      </c>
      <c r="B7144" s="134">
        <v>105011</v>
      </c>
      <c r="C7144" s="126" t="s">
        <v>7073</v>
      </c>
      <c r="D7144" s="134" t="s">
        <v>22</v>
      </c>
      <c r="E7144" s="135">
        <v>0.56999999999999995</v>
      </c>
      <c r="F7144" s="136">
        <v>0</v>
      </c>
      <c r="G7144" s="135">
        <v>0.7</v>
      </c>
      <c r="H7144" s="136">
        <v>0</v>
      </c>
    </row>
    <row r="7145" spans="1:8" x14ac:dyDescent="0.25">
      <c r="A7145" s="133" t="s">
        <v>8356</v>
      </c>
      <c r="B7145" s="134">
        <v>99061</v>
      </c>
      <c r="C7145" s="126" t="s">
        <v>7069</v>
      </c>
      <c r="D7145" s="134" t="s">
        <v>33</v>
      </c>
      <c r="E7145" s="135">
        <v>109.66</v>
      </c>
      <c r="F7145" s="136">
        <v>0</v>
      </c>
      <c r="G7145" s="135">
        <v>146.06</v>
      </c>
      <c r="H7145" s="136">
        <v>0</v>
      </c>
    </row>
    <row r="7146" spans="1:8" x14ac:dyDescent="0.25">
      <c r="A7146" s="133" t="s">
        <v>8356</v>
      </c>
      <c r="B7146" s="134">
        <v>99060</v>
      </c>
      <c r="C7146" s="126" t="s">
        <v>7068</v>
      </c>
      <c r="D7146" s="134" t="s">
        <v>33</v>
      </c>
      <c r="E7146" s="135">
        <v>178.54</v>
      </c>
      <c r="F7146" s="136">
        <v>0</v>
      </c>
      <c r="G7146" s="135">
        <v>235.63</v>
      </c>
      <c r="H7146" s="136">
        <v>0</v>
      </c>
    </row>
    <row r="7147" spans="1:8" x14ac:dyDescent="0.25">
      <c r="A7147" s="133" t="s">
        <v>8356</v>
      </c>
      <c r="B7147" s="134">
        <v>105008</v>
      </c>
      <c r="C7147" s="126" t="s">
        <v>8357</v>
      </c>
      <c r="D7147" s="134" t="s">
        <v>33</v>
      </c>
      <c r="E7147" s="135">
        <v>0</v>
      </c>
      <c r="F7147" s="136"/>
      <c r="G7147" s="135">
        <v>0</v>
      </c>
      <c r="H7147" s="136"/>
    </row>
    <row r="7148" spans="1:8" x14ac:dyDescent="0.25">
      <c r="A7148" s="133" t="s">
        <v>8356</v>
      </c>
      <c r="B7148" s="134">
        <v>105009</v>
      </c>
      <c r="C7148" s="126" t="s">
        <v>14553</v>
      </c>
      <c r="D7148" s="134" t="s">
        <v>22</v>
      </c>
      <c r="E7148" s="135">
        <v>74.010000000000005</v>
      </c>
      <c r="F7148" s="136">
        <v>0</v>
      </c>
      <c r="G7148" s="135">
        <v>96.01</v>
      </c>
      <c r="H7148" s="136">
        <v>0</v>
      </c>
    </row>
    <row r="7149" spans="1:8" x14ac:dyDescent="0.25">
      <c r="A7149" s="133" t="s">
        <v>8356</v>
      </c>
      <c r="B7149" s="134">
        <v>99059</v>
      </c>
      <c r="C7149" s="126" t="s">
        <v>14554</v>
      </c>
      <c r="D7149" s="134" t="s">
        <v>22</v>
      </c>
      <c r="E7149" s="135">
        <v>60.46</v>
      </c>
      <c r="F7149" s="136">
        <v>0</v>
      </c>
      <c r="G7149" s="135">
        <v>77.86</v>
      </c>
      <c r="H7149" s="136">
        <v>0</v>
      </c>
    </row>
    <row r="7150" spans="1:8" x14ac:dyDescent="0.25">
      <c r="A7150" s="133" t="s">
        <v>8356</v>
      </c>
      <c r="B7150" s="134">
        <v>105137</v>
      </c>
      <c r="C7150" s="126" t="s">
        <v>8358</v>
      </c>
      <c r="D7150" s="134" t="s">
        <v>22</v>
      </c>
      <c r="E7150" s="135">
        <v>0</v>
      </c>
      <c r="F7150" s="136"/>
      <c r="G7150" s="135">
        <v>0</v>
      </c>
      <c r="H7150" s="136"/>
    </row>
    <row r="7151" spans="1:8" x14ac:dyDescent="0.25">
      <c r="A7151" s="133" t="s">
        <v>8356</v>
      </c>
      <c r="B7151" s="134">
        <v>105136</v>
      </c>
      <c r="C7151" s="126" t="s">
        <v>8359</v>
      </c>
      <c r="D7151" s="134" t="s">
        <v>33</v>
      </c>
      <c r="E7151" s="135">
        <v>0</v>
      </c>
      <c r="F7151" s="136"/>
      <c r="G7151" s="135">
        <v>0</v>
      </c>
      <c r="H7151" s="136"/>
    </row>
    <row r="7152" spans="1:8" x14ac:dyDescent="0.25">
      <c r="A7152" s="133" t="s">
        <v>8356</v>
      </c>
      <c r="B7152" s="134">
        <v>105007</v>
      </c>
      <c r="C7152" s="126" t="s">
        <v>7072</v>
      </c>
      <c r="D7152" s="134" t="s">
        <v>33</v>
      </c>
      <c r="E7152" s="135">
        <v>34.56</v>
      </c>
      <c r="F7152" s="136">
        <v>0</v>
      </c>
      <c r="G7152" s="135">
        <v>50.14</v>
      </c>
      <c r="H7152" s="136">
        <v>0</v>
      </c>
    </row>
    <row r="7153" spans="1:8" x14ac:dyDescent="0.25">
      <c r="A7153" s="133" t="s">
        <v>8356</v>
      </c>
      <c r="B7153" s="134">
        <v>99063</v>
      </c>
      <c r="C7153" s="126" t="s">
        <v>7071</v>
      </c>
      <c r="D7153" s="134" t="s">
        <v>22</v>
      </c>
      <c r="E7153" s="135">
        <v>8.6199999999999992</v>
      </c>
      <c r="F7153" s="136">
        <v>2.3E-3</v>
      </c>
      <c r="G7153" s="135">
        <v>11.68</v>
      </c>
      <c r="H7153" s="136">
        <v>0</v>
      </c>
    </row>
    <row r="7154" spans="1:8" x14ac:dyDescent="0.25">
      <c r="A7154" s="133" t="s">
        <v>8356</v>
      </c>
      <c r="B7154" s="134">
        <v>105010</v>
      </c>
      <c r="C7154" s="126" t="s">
        <v>8360</v>
      </c>
      <c r="D7154" s="134" t="s">
        <v>33</v>
      </c>
      <c r="E7154" s="135">
        <v>0</v>
      </c>
      <c r="F7154" s="136"/>
      <c r="G7154" s="135">
        <v>0</v>
      </c>
      <c r="H7154" s="136"/>
    </row>
    <row r="7155" spans="1:8" x14ac:dyDescent="0.25">
      <c r="A7155" s="133" t="s">
        <v>8356</v>
      </c>
      <c r="B7155" s="134">
        <v>99062</v>
      </c>
      <c r="C7155" s="126" t="s">
        <v>7070</v>
      </c>
      <c r="D7155" s="134" t="s">
        <v>33</v>
      </c>
      <c r="E7155" s="135">
        <v>1.87</v>
      </c>
      <c r="F7155" s="136">
        <v>0</v>
      </c>
      <c r="G7155" s="135">
        <v>2.7</v>
      </c>
      <c r="H7155" s="136">
        <v>0</v>
      </c>
    </row>
    <row r="7156" spans="1:8" x14ac:dyDescent="0.25">
      <c r="A7156" s="133" t="s">
        <v>8361</v>
      </c>
      <c r="B7156" s="134">
        <v>100857</v>
      </c>
      <c r="C7156" s="126" t="s">
        <v>6460</v>
      </c>
      <c r="D7156" s="134" t="s">
        <v>33</v>
      </c>
      <c r="E7156" s="135">
        <v>559.85</v>
      </c>
      <c r="F7156" s="136">
        <v>0</v>
      </c>
      <c r="G7156" s="135">
        <v>465.02</v>
      </c>
      <c r="H7156" s="136">
        <v>0</v>
      </c>
    </row>
    <row r="7157" spans="1:8" x14ac:dyDescent="0.25">
      <c r="A7157" s="133" t="s">
        <v>8361</v>
      </c>
      <c r="B7157" s="134">
        <v>86905</v>
      </c>
      <c r="C7157" s="126" t="s">
        <v>3041</v>
      </c>
      <c r="D7157" s="134" t="s">
        <v>33</v>
      </c>
      <c r="E7157" s="135">
        <v>430.83</v>
      </c>
      <c r="F7157" s="136">
        <v>0</v>
      </c>
      <c r="G7157" s="135">
        <v>362.36</v>
      </c>
      <c r="H7157" s="136">
        <v>0</v>
      </c>
    </row>
    <row r="7158" spans="1:8" x14ac:dyDescent="0.25">
      <c r="A7158" s="133" t="s">
        <v>8361</v>
      </c>
      <c r="B7158" s="134">
        <v>86908</v>
      </c>
      <c r="C7158" s="126" t="s">
        <v>3042</v>
      </c>
      <c r="D7158" s="134" t="s">
        <v>33</v>
      </c>
      <c r="E7158" s="135">
        <v>516.66</v>
      </c>
      <c r="F7158" s="136">
        <v>0</v>
      </c>
      <c r="G7158" s="135">
        <v>426.95</v>
      </c>
      <c r="H7158" s="136">
        <v>0</v>
      </c>
    </row>
    <row r="7159" spans="1:8" x14ac:dyDescent="0.25">
      <c r="A7159" s="133" t="s">
        <v>8361</v>
      </c>
      <c r="B7159" s="134">
        <v>100849</v>
      </c>
      <c r="C7159" s="126" t="s">
        <v>3075</v>
      </c>
      <c r="D7159" s="134" t="s">
        <v>33</v>
      </c>
      <c r="E7159" s="135">
        <v>44.53</v>
      </c>
      <c r="F7159" s="136">
        <v>0</v>
      </c>
      <c r="G7159" s="135">
        <v>49.49</v>
      </c>
      <c r="H7159" s="136">
        <v>0</v>
      </c>
    </row>
    <row r="7160" spans="1:8" x14ac:dyDescent="0.25">
      <c r="A7160" s="133" t="s">
        <v>8361</v>
      </c>
      <c r="B7160" s="134">
        <v>100851</v>
      </c>
      <c r="C7160" s="126" t="s">
        <v>3076</v>
      </c>
      <c r="D7160" s="134" t="s">
        <v>33</v>
      </c>
      <c r="E7160" s="135">
        <v>89.19</v>
      </c>
      <c r="F7160" s="136">
        <v>0</v>
      </c>
      <c r="G7160" s="135">
        <v>96.75</v>
      </c>
      <c r="H7160" s="136">
        <v>0</v>
      </c>
    </row>
    <row r="7161" spans="1:8" x14ac:dyDescent="0.25">
      <c r="A7161" s="133" t="s">
        <v>8361</v>
      </c>
      <c r="B7161" s="134">
        <v>100850</v>
      </c>
      <c r="C7161" s="126" t="s">
        <v>8362</v>
      </c>
      <c r="D7161" s="134" t="s">
        <v>33</v>
      </c>
      <c r="E7161" s="135">
        <v>0</v>
      </c>
      <c r="F7161" s="136"/>
      <c r="G7161" s="135">
        <v>0</v>
      </c>
      <c r="H7161" s="136"/>
    </row>
    <row r="7162" spans="1:8" x14ac:dyDescent="0.25">
      <c r="A7162" s="133" t="s">
        <v>8361</v>
      </c>
      <c r="B7162" s="134">
        <v>86895</v>
      </c>
      <c r="C7162" s="126" t="s">
        <v>3034</v>
      </c>
      <c r="D7162" s="134" t="s">
        <v>33</v>
      </c>
      <c r="E7162" s="135">
        <v>376.31</v>
      </c>
      <c r="F7162" s="136">
        <v>0</v>
      </c>
      <c r="G7162" s="135">
        <v>421.05</v>
      </c>
      <c r="H7162" s="136">
        <v>0</v>
      </c>
    </row>
    <row r="7163" spans="1:8" x14ac:dyDescent="0.25">
      <c r="A7163" s="133" t="s">
        <v>8361</v>
      </c>
      <c r="B7163" s="134">
        <v>86889</v>
      </c>
      <c r="C7163" s="126" t="s">
        <v>3031</v>
      </c>
      <c r="D7163" s="134" t="s">
        <v>33</v>
      </c>
      <c r="E7163" s="135">
        <v>800.24</v>
      </c>
      <c r="F7163" s="136">
        <v>0</v>
      </c>
      <c r="G7163" s="135">
        <v>868.21</v>
      </c>
      <c r="H7163" s="136">
        <v>0</v>
      </c>
    </row>
    <row r="7164" spans="1:8" x14ac:dyDescent="0.25">
      <c r="A7164" s="133" t="s">
        <v>8361</v>
      </c>
      <c r="B7164" s="134">
        <v>86899</v>
      </c>
      <c r="C7164" s="126" t="s">
        <v>3035</v>
      </c>
      <c r="D7164" s="134" t="s">
        <v>33</v>
      </c>
      <c r="E7164" s="135">
        <v>395.17</v>
      </c>
      <c r="F7164" s="136">
        <v>0</v>
      </c>
      <c r="G7164" s="135">
        <v>402.27</v>
      </c>
      <c r="H7164" s="136">
        <v>0</v>
      </c>
    </row>
    <row r="7165" spans="1:8" x14ac:dyDescent="0.25">
      <c r="A7165" s="133" t="s">
        <v>8361</v>
      </c>
      <c r="B7165" s="134">
        <v>86893</v>
      </c>
      <c r="C7165" s="126" t="s">
        <v>3032</v>
      </c>
      <c r="D7165" s="134" t="s">
        <v>33</v>
      </c>
      <c r="E7165" s="135">
        <v>850.5</v>
      </c>
      <c r="F7165" s="136">
        <v>0</v>
      </c>
      <c r="G7165" s="135">
        <v>818.16</v>
      </c>
      <c r="H7165" s="136">
        <v>0</v>
      </c>
    </row>
    <row r="7166" spans="1:8" x14ac:dyDescent="0.25">
      <c r="A7166" s="133" t="s">
        <v>8361</v>
      </c>
      <c r="B7166" s="134">
        <v>86934</v>
      </c>
      <c r="C7166" s="126" t="s">
        <v>3056</v>
      </c>
      <c r="D7166" s="134" t="s">
        <v>33</v>
      </c>
      <c r="E7166" s="135">
        <v>498.64</v>
      </c>
      <c r="F7166" s="136">
        <v>0</v>
      </c>
      <c r="G7166" s="135">
        <v>508.12</v>
      </c>
      <c r="H7166" s="136">
        <v>0</v>
      </c>
    </row>
    <row r="7167" spans="1:8" x14ac:dyDescent="0.25">
      <c r="A7167" s="133" t="s">
        <v>8361</v>
      </c>
      <c r="B7167" s="134">
        <v>86933</v>
      </c>
      <c r="C7167" s="126" t="s">
        <v>3055</v>
      </c>
      <c r="D7167" s="134" t="s">
        <v>33</v>
      </c>
      <c r="E7167" s="135">
        <v>509.02</v>
      </c>
      <c r="F7167" s="136">
        <v>0</v>
      </c>
      <c r="G7167" s="135">
        <v>520.72</v>
      </c>
      <c r="H7167" s="136">
        <v>0</v>
      </c>
    </row>
    <row r="7168" spans="1:8" x14ac:dyDescent="0.25">
      <c r="A7168" s="133" t="s">
        <v>8361</v>
      </c>
      <c r="B7168" s="134">
        <v>86894</v>
      </c>
      <c r="C7168" s="126" t="s">
        <v>3033</v>
      </c>
      <c r="D7168" s="134" t="s">
        <v>33</v>
      </c>
      <c r="E7168" s="135">
        <v>366.24</v>
      </c>
      <c r="F7168" s="136">
        <v>0</v>
      </c>
      <c r="G7168" s="135">
        <v>381.76</v>
      </c>
      <c r="H7168" s="136">
        <v>0</v>
      </c>
    </row>
    <row r="7169" spans="1:8" x14ac:dyDescent="0.25">
      <c r="A7169" s="133" t="s">
        <v>8361</v>
      </c>
      <c r="B7169" s="134">
        <v>93441</v>
      </c>
      <c r="C7169" s="126" t="s">
        <v>14555</v>
      </c>
      <c r="D7169" s="134" t="s">
        <v>33</v>
      </c>
      <c r="E7169" s="135">
        <v>1249.76</v>
      </c>
      <c r="F7169" s="136">
        <v>0</v>
      </c>
      <c r="G7169" s="135">
        <v>1257.6400000000001</v>
      </c>
      <c r="H7169" s="136">
        <v>0</v>
      </c>
    </row>
    <row r="7170" spans="1:8" x14ac:dyDescent="0.25">
      <c r="A7170" s="133" t="s">
        <v>8361</v>
      </c>
      <c r="B7170" s="134">
        <v>93396</v>
      </c>
      <c r="C7170" s="126" t="s">
        <v>14556</v>
      </c>
      <c r="D7170" s="134" t="s">
        <v>33</v>
      </c>
      <c r="E7170" s="135">
        <v>739.71</v>
      </c>
      <c r="F7170" s="136">
        <v>0</v>
      </c>
      <c r="G7170" s="135">
        <v>737.09</v>
      </c>
      <c r="H7170" s="136">
        <v>0</v>
      </c>
    </row>
    <row r="7171" spans="1:8" x14ac:dyDescent="0.25">
      <c r="A7171" s="133" t="s">
        <v>8361</v>
      </c>
      <c r="B7171" s="134">
        <v>93442</v>
      </c>
      <c r="C7171" s="126" t="s">
        <v>14557</v>
      </c>
      <c r="D7171" s="134" t="s">
        <v>33</v>
      </c>
      <c r="E7171" s="135">
        <v>1675.32</v>
      </c>
      <c r="F7171" s="136">
        <v>0</v>
      </c>
      <c r="G7171" s="135">
        <v>1432.74</v>
      </c>
      <c r="H7171" s="136">
        <v>0</v>
      </c>
    </row>
    <row r="7172" spans="1:8" x14ac:dyDescent="0.25">
      <c r="A7172" s="133" t="s">
        <v>8361</v>
      </c>
      <c r="B7172" s="134">
        <v>86947</v>
      </c>
      <c r="C7172" s="126" t="s">
        <v>3066</v>
      </c>
      <c r="D7172" s="134" t="s">
        <v>33</v>
      </c>
      <c r="E7172" s="135">
        <v>1606.62</v>
      </c>
      <c r="F7172" s="136">
        <v>0</v>
      </c>
      <c r="G7172" s="135">
        <v>1296.29</v>
      </c>
      <c r="H7172" s="136">
        <v>0</v>
      </c>
    </row>
    <row r="7173" spans="1:8" x14ac:dyDescent="0.25">
      <c r="A7173" s="133" t="s">
        <v>8361</v>
      </c>
      <c r="B7173" s="134">
        <v>100875</v>
      </c>
      <c r="C7173" s="126" t="s">
        <v>3087</v>
      </c>
      <c r="D7173" s="134" t="s">
        <v>33</v>
      </c>
      <c r="E7173" s="135">
        <v>1075.9000000000001</v>
      </c>
      <c r="F7173" s="136">
        <v>0.81889999999999996</v>
      </c>
      <c r="G7173" s="135">
        <v>1091.55</v>
      </c>
      <c r="H7173" s="136">
        <v>0</v>
      </c>
    </row>
    <row r="7174" spans="1:8" x14ac:dyDescent="0.25">
      <c r="A7174" s="133" t="s">
        <v>8361</v>
      </c>
      <c r="B7174" s="134">
        <v>100863</v>
      </c>
      <c r="C7174" s="126" t="s">
        <v>3082</v>
      </c>
      <c r="D7174" s="134" t="s">
        <v>33</v>
      </c>
      <c r="E7174" s="135">
        <v>609.47</v>
      </c>
      <c r="F7174" s="136">
        <v>0.64029999999999998</v>
      </c>
      <c r="G7174" s="135">
        <v>627.07000000000005</v>
      </c>
      <c r="H7174" s="136">
        <v>0</v>
      </c>
    </row>
    <row r="7175" spans="1:8" x14ac:dyDescent="0.25">
      <c r="A7175" s="133" t="s">
        <v>8361</v>
      </c>
      <c r="B7175" s="134">
        <v>100864</v>
      </c>
      <c r="C7175" s="126" t="s">
        <v>3083</v>
      </c>
      <c r="D7175" s="134" t="s">
        <v>33</v>
      </c>
      <c r="E7175" s="135">
        <v>667.09</v>
      </c>
      <c r="F7175" s="136">
        <v>0.67130000000000001</v>
      </c>
      <c r="G7175" s="135">
        <v>684.69</v>
      </c>
      <c r="H7175" s="136">
        <v>0</v>
      </c>
    </row>
    <row r="7176" spans="1:8" x14ac:dyDescent="0.25">
      <c r="A7176" s="133" t="s">
        <v>8361</v>
      </c>
      <c r="B7176" s="134">
        <v>100865</v>
      </c>
      <c r="C7176" s="126" t="s">
        <v>3084</v>
      </c>
      <c r="D7176" s="134" t="s">
        <v>33</v>
      </c>
      <c r="E7176" s="135">
        <v>581.99</v>
      </c>
      <c r="F7176" s="136">
        <v>0.83260000000000001</v>
      </c>
      <c r="G7176" s="135">
        <v>589.80999999999995</v>
      </c>
      <c r="H7176" s="136">
        <v>0</v>
      </c>
    </row>
    <row r="7177" spans="1:8" x14ac:dyDescent="0.25">
      <c r="A7177" s="133" t="s">
        <v>8361</v>
      </c>
      <c r="B7177" s="134">
        <v>100866</v>
      </c>
      <c r="C7177" s="126" t="s">
        <v>3085</v>
      </c>
      <c r="D7177" s="134" t="s">
        <v>33</v>
      </c>
      <c r="E7177" s="135">
        <v>317.95999999999998</v>
      </c>
      <c r="F7177" s="136">
        <v>0.54039999999999999</v>
      </c>
      <c r="G7177" s="135">
        <v>329.69</v>
      </c>
      <c r="H7177" s="136">
        <v>0</v>
      </c>
    </row>
    <row r="7178" spans="1:8" x14ac:dyDescent="0.25">
      <c r="A7178" s="133" t="s">
        <v>8361</v>
      </c>
      <c r="B7178" s="134">
        <v>100867</v>
      </c>
      <c r="C7178" s="126" t="s">
        <v>14558</v>
      </c>
      <c r="D7178" s="134" t="s">
        <v>33</v>
      </c>
      <c r="E7178" s="135">
        <v>336.96</v>
      </c>
      <c r="F7178" s="136">
        <v>0.56630000000000003</v>
      </c>
      <c r="G7178" s="135">
        <v>348.69</v>
      </c>
      <c r="H7178" s="136">
        <v>0</v>
      </c>
    </row>
    <row r="7179" spans="1:8" x14ac:dyDescent="0.25">
      <c r="A7179" s="133" t="s">
        <v>8361</v>
      </c>
      <c r="B7179" s="134">
        <v>100868</v>
      </c>
      <c r="C7179" s="126" t="s">
        <v>14559</v>
      </c>
      <c r="D7179" s="134" t="s">
        <v>33</v>
      </c>
      <c r="E7179" s="135">
        <v>349.6</v>
      </c>
      <c r="F7179" s="136">
        <v>0.58199999999999996</v>
      </c>
      <c r="G7179" s="135">
        <v>361.33</v>
      </c>
      <c r="H7179" s="136">
        <v>0</v>
      </c>
    </row>
    <row r="7180" spans="1:8" x14ac:dyDescent="0.25">
      <c r="A7180" s="133" t="s">
        <v>8361</v>
      </c>
      <c r="B7180" s="134">
        <v>100869</v>
      </c>
      <c r="C7180" s="126" t="s">
        <v>14560</v>
      </c>
      <c r="D7180" s="134" t="s">
        <v>33</v>
      </c>
      <c r="E7180" s="135">
        <v>359.3</v>
      </c>
      <c r="F7180" s="136">
        <v>0.59319999999999995</v>
      </c>
      <c r="G7180" s="135">
        <v>371.03</v>
      </c>
      <c r="H7180" s="136">
        <v>0</v>
      </c>
    </row>
    <row r="7181" spans="1:8" x14ac:dyDescent="0.25">
      <c r="A7181" s="133" t="s">
        <v>8361</v>
      </c>
      <c r="B7181" s="134">
        <v>100870</v>
      </c>
      <c r="C7181" s="126" t="s">
        <v>14561</v>
      </c>
      <c r="D7181" s="134" t="s">
        <v>33</v>
      </c>
      <c r="E7181" s="135">
        <v>319.41000000000003</v>
      </c>
      <c r="F7181" s="136">
        <v>0.54239999999999999</v>
      </c>
      <c r="G7181" s="135">
        <v>331.14</v>
      </c>
      <c r="H7181" s="136">
        <v>0</v>
      </c>
    </row>
    <row r="7182" spans="1:8" x14ac:dyDescent="0.25">
      <c r="A7182" s="133" t="s">
        <v>8361</v>
      </c>
      <c r="B7182" s="134">
        <v>100871</v>
      </c>
      <c r="C7182" s="126" t="s">
        <v>14562</v>
      </c>
      <c r="D7182" s="134" t="s">
        <v>33</v>
      </c>
      <c r="E7182" s="135">
        <v>344.83</v>
      </c>
      <c r="F7182" s="136">
        <v>0.57620000000000005</v>
      </c>
      <c r="G7182" s="135">
        <v>356.56</v>
      </c>
      <c r="H7182" s="136">
        <v>0</v>
      </c>
    </row>
    <row r="7183" spans="1:8" x14ac:dyDescent="0.25">
      <c r="A7183" s="133" t="s">
        <v>8361</v>
      </c>
      <c r="B7183" s="134">
        <v>100872</v>
      </c>
      <c r="C7183" s="126" t="s">
        <v>14563</v>
      </c>
      <c r="D7183" s="134" t="s">
        <v>33</v>
      </c>
      <c r="E7183" s="135">
        <v>361.05</v>
      </c>
      <c r="F7183" s="136">
        <v>0.59519999999999995</v>
      </c>
      <c r="G7183" s="135">
        <v>372.78</v>
      </c>
      <c r="H7183" s="136">
        <v>0</v>
      </c>
    </row>
    <row r="7184" spans="1:8" x14ac:dyDescent="0.25">
      <c r="A7184" s="133" t="s">
        <v>8361</v>
      </c>
      <c r="B7184" s="134">
        <v>100873</v>
      </c>
      <c r="C7184" s="126" t="s">
        <v>14564</v>
      </c>
      <c r="D7184" s="134" t="s">
        <v>33</v>
      </c>
      <c r="E7184" s="135">
        <v>371.18</v>
      </c>
      <c r="F7184" s="136">
        <v>0.60629999999999995</v>
      </c>
      <c r="G7184" s="135">
        <v>382.91</v>
      </c>
      <c r="H7184" s="136">
        <v>0</v>
      </c>
    </row>
    <row r="7185" spans="1:8" x14ac:dyDescent="0.25">
      <c r="A7185" s="133" t="s">
        <v>8361</v>
      </c>
      <c r="B7185" s="134">
        <v>100860</v>
      </c>
      <c r="C7185" s="126" t="s">
        <v>6463</v>
      </c>
      <c r="D7185" s="134" t="s">
        <v>33</v>
      </c>
      <c r="E7185" s="135">
        <v>112.95</v>
      </c>
      <c r="F7185" s="136">
        <v>0</v>
      </c>
      <c r="G7185" s="135">
        <v>114.15</v>
      </c>
      <c r="H7185" s="136">
        <v>0</v>
      </c>
    </row>
    <row r="7186" spans="1:8" x14ac:dyDescent="0.25">
      <c r="A7186" s="133" t="s">
        <v>8361</v>
      </c>
      <c r="B7186" s="134">
        <v>86936</v>
      </c>
      <c r="C7186" s="126" t="s">
        <v>3058</v>
      </c>
      <c r="D7186" s="134" t="s">
        <v>33</v>
      </c>
      <c r="E7186" s="135">
        <v>675.74</v>
      </c>
      <c r="F7186" s="136">
        <v>0</v>
      </c>
      <c r="G7186" s="135">
        <v>483.62</v>
      </c>
      <c r="H7186" s="136">
        <v>0</v>
      </c>
    </row>
    <row r="7187" spans="1:8" x14ac:dyDescent="0.25">
      <c r="A7187" s="133" t="s">
        <v>8361</v>
      </c>
      <c r="B7187" s="134">
        <v>86935</v>
      </c>
      <c r="C7187" s="126" t="s">
        <v>3057</v>
      </c>
      <c r="D7187" s="134" t="s">
        <v>33</v>
      </c>
      <c r="E7187" s="135">
        <v>345.57</v>
      </c>
      <c r="F7187" s="136">
        <v>0</v>
      </c>
      <c r="G7187" s="135">
        <v>296.47000000000003</v>
      </c>
      <c r="H7187" s="136">
        <v>0</v>
      </c>
    </row>
    <row r="7188" spans="1:8" x14ac:dyDescent="0.25">
      <c r="A7188" s="133" t="s">
        <v>8361</v>
      </c>
      <c r="B7188" s="134">
        <v>86901</v>
      </c>
      <c r="C7188" s="126" t="s">
        <v>3037</v>
      </c>
      <c r="D7188" s="134" t="s">
        <v>33</v>
      </c>
      <c r="E7188" s="135">
        <v>149.96</v>
      </c>
      <c r="F7188" s="136">
        <v>0</v>
      </c>
      <c r="G7188" s="135">
        <v>151.38</v>
      </c>
      <c r="H7188" s="136">
        <v>0</v>
      </c>
    </row>
    <row r="7189" spans="1:8" x14ac:dyDescent="0.25">
      <c r="A7189" s="133" t="s">
        <v>8361</v>
      </c>
      <c r="B7189" s="134">
        <v>86938</v>
      </c>
      <c r="C7189" s="126" t="s">
        <v>3060</v>
      </c>
      <c r="D7189" s="134" t="s">
        <v>33</v>
      </c>
      <c r="E7189" s="135">
        <v>603.17999999999995</v>
      </c>
      <c r="F7189" s="136">
        <v>0</v>
      </c>
      <c r="G7189" s="135">
        <v>421.76</v>
      </c>
      <c r="H7189" s="136">
        <v>0</v>
      </c>
    </row>
    <row r="7190" spans="1:8" x14ac:dyDescent="0.25">
      <c r="A7190" s="133" t="s">
        <v>8361</v>
      </c>
      <c r="B7190" s="134">
        <v>86937</v>
      </c>
      <c r="C7190" s="126" t="s">
        <v>3059</v>
      </c>
      <c r="D7190" s="134" t="s">
        <v>33</v>
      </c>
      <c r="E7190" s="135">
        <v>273.01</v>
      </c>
      <c r="F7190" s="136">
        <v>0</v>
      </c>
      <c r="G7190" s="135">
        <v>234.61</v>
      </c>
      <c r="H7190" s="136">
        <v>0</v>
      </c>
    </row>
    <row r="7191" spans="1:8" x14ac:dyDescent="0.25">
      <c r="A7191" s="133" t="s">
        <v>8361</v>
      </c>
      <c r="B7191" s="134">
        <v>86900</v>
      </c>
      <c r="C7191" s="126" t="s">
        <v>3036</v>
      </c>
      <c r="D7191" s="134" t="s">
        <v>33</v>
      </c>
      <c r="E7191" s="135">
        <v>213.53</v>
      </c>
      <c r="F7191" s="136">
        <v>0</v>
      </c>
      <c r="G7191" s="135">
        <v>208.16</v>
      </c>
      <c r="H7191" s="136">
        <v>0</v>
      </c>
    </row>
    <row r="7192" spans="1:8" x14ac:dyDescent="0.25">
      <c r="A7192" s="133" t="s">
        <v>8361</v>
      </c>
      <c r="B7192" s="134">
        <v>100852</v>
      </c>
      <c r="C7192" s="126" t="s">
        <v>3077</v>
      </c>
      <c r="D7192" s="134" t="s">
        <v>33</v>
      </c>
      <c r="E7192" s="135">
        <v>233.96</v>
      </c>
      <c r="F7192" s="136">
        <v>0</v>
      </c>
      <c r="G7192" s="135">
        <v>227.35</v>
      </c>
      <c r="H7192" s="136">
        <v>0</v>
      </c>
    </row>
    <row r="7193" spans="1:8" x14ac:dyDescent="0.25">
      <c r="A7193" s="133" t="s">
        <v>8361</v>
      </c>
      <c r="B7193" s="134">
        <v>86886</v>
      </c>
      <c r="C7193" s="126" t="s">
        <v>14565</v>
      </c>
      <c r="D7193" s="134" t="s">
        <v>33</v>
      </c>
      <c r="E7193" s="135">
        <v>81.489999999999995</v>
      </c>
      <c r="F7193" s="136">
        <v>0</v>
      </c>
      <c r="G7193" s="135">
        <v>50.86</v>
      </c>
      <c r="H7193" s="136">
        <v>0</v>
      </c>
    </row>
    <row r="7194" spans="1:8" x14ac:dyDescent="0.25">
      <c r="A7194" s="133" t="s">
        <v>8361</v>
      </c>
      <c r="B7194" s="134">
        <v>86887</v>
      </c>
      <c r="C7194" s="126" t="s">
        <v>14566</v>
      </c>
      <c r="D7194" s="134" t="s">
        <v>33</v>
      </c>
      <c r="E7194" s="135">
        <v>88.72</v>
      </c>
      <c r="F7194" s="136">
        <v>0</v>
      </c>
      <c r="G7194" s="135">
        <v>54.95</v>
      </c>
      <c r="H7194" s="136">
        <v>0</v>
      </c>
    </row>
    <row r="7195" spans="1:8" x14ac:dyDescent="0.25">
      <c r="A7195" s="133" t="s">
        <v>8361</v>
      </c>
      <c r="B7195" s="134">
        <v>86884</v>
      </c>
      <c r="C7195" s="126" t="s">
        <v>6448</v>
      </c>
      <c r="D7195" s="134" t="s">
        <v>33</v>
      </c>
      <c r="E7195" s="135">
        <v>10.71</v>
      </c>
      <c r="F7195" s="136">
        <v>0</v>
      </c>
      <c r="G7195" s="135">
        <v>14.18</v>
      </c>
      <c r="H7195" s="136">
        <v>0</v>
      </c>
    </row>
    <row r="7196" spans="1:8" x14ac:dyDescent="0.25">
      <c r="A7196" s="133" t="s">
        <v>8361</v>
      </c>
      <c r="B7196" s="134">
        <v>86885</v>
      </c>
      <c r="C7196" s="126" t="s">
        <v>6449</v>
      </c>
      <c r="D7196" s="134" t="s">
        <v>33</v>
      </c>
      <c r="E7196" s="135">
        <v>12.2</v>
      </c>
      <c r="F7196" s="136">
        <v>0</v>
      </c>
      <c r="G7196" s="135">
        <v>15.9</v>
      </c>
      <c r="H7196" s="136">
        <v>0</v>
      </c>
    </row>
    <row r="7197" spans="1:8" x14ac:dyDescent="0.25">
      <c r="A7197" s="133" t="s">
        <v>8361</v>
      </c>
      <c r="B7197" s="134">
        <v>95546</v>
      </c>
      <c r="C7197" s="126" t="s">
        <v>3072</v>
      </c>
      <c r="D7197" s="134" t="s">
        <v>33</v>
      </c>
      <c r="E7197" s="135">
        <v>127.62</v>
      </c>
      <c r="F7197" s="136">
        <v>0</v>
      </c>
      <c r="G7197" s="135">
        <v>215.17</v>
      </c>
      <c r="H7197" s="136">
        <v>0</v>
      </c>
    </row>
    <row r="7198" spans="1:8" x14ac:dyDescent="0.25">
      <c r="A7198" s="133" t="s">
        <v>8361</v>
      </c>
      <c r="B7198" s="134">
        <v>86902</v>
      </c>
      <c r="C7198" s="126" t="s">
        <v>3038</v>
      </c>
      <c r="D7198" s="134" t="s">
        <v>33</v>
      </c>
      <c r="E7198" s="135">
        <v>329.53</v>
      </c>
      <c r="F7198" s="136">
        <v>0</v>
      </c>
      <c r="G7198" s="135">
        <v>325.72000000000003</v>
      </c>
      <c r="H7198" s="136">
        <v>0</v>
      </c>
    </row>
    <row r="7199" spans="1:8" x14ac:dyDescent="0.25">
      <c r="A7199" s="133" t="s">
        <v>8361</v>
      </c>
      <c r="B7199" s="134">
        <v>86939</v>
      </c>
      <c r="C7199" s="126" t="s">
        <v>3061</v>
      </c>
      <c r="D7199" s="134" t="s">
        <v>33</v>
      </c>
      <c r="E7199" s="135">
        <v>441.88</v>
      </c>
      <c r="F7199" s="136">
        <v>0</v>
      </c>
      <c r="G7199" s="135">
        <v>434.88</v>
      </c>
      <c r="H7199" s="136">
        <v>0</v>
      </c>
    </row>
    <row r="7200" spans="1:8" x14ac:dyDescent="0.25">
      <c r="A7200" s="133" t="s">
        <v>8361</v>
      </c>
      <c r="B7200" s="134">
        <v>86903</v>
      </c>
      <c r="C7200" s="126" t="s">
        <v>3039</v>
      </c>
      <c r="D7200" s="134" t="s">
        <v>33</v>
      </c>
      <c r="E7200" s="135">
        <v>370.88</v>
      </c>
      <c r="F7200" s="136">
        <v>0</v>
      </c>
      <c r="G7200" s="135">
        <v>375.51</v>
      </c>
      <c r="H7200" s="136">
        <v>0</v>
      </c>
    </row>
    <row r="7201" spans="1:8" x14ac:dyDescent="0.25">
      <c r="A7201" s="133" t="s">
        <v>8361</v>
      </c>
      <c r="B7201" s="134">
        <v>86940</v>
      </c>
      <c r="C7201" s="126" t="s">
        <v>3062</v>
      </c>
      <c r="D7201" s="134" t="s">
        <v>33</v>
      </c>
      <c r="E7201" s="135">
        <v>1432.37</v>
      </c>
      <c r="F7201" s="136">
        <v>0</v>
      </c>
      <c r="G7201" s="135">
        <v>1118.1500000000001</v>
      </c>
      <c r="H7201" s="136">
        <v>0</v>
      </c>
    </row>
    <row r="7202" spans="1:8" x14ac:dyDescent="0.25">
      <c r="A7202" s="133" t="s">
        <v>8361</v>
      </c>
      <c r="B7202" s="134">
        <v>86941</v>
      </c>
      <c r="C7202" s="126" t="s">
        <v>3063</v>
      </c>
      <c r="D7202" s="134" t="s">
        <v>33</v>
      </c>
      <c r="E7202" s="135">
        <v>1065.54</v>
      </c>
      <c r="F7202" s="136">
        <v>0</v>
      </c>
      <c r="G7202" s="135">
        <v>827.71</v>
      </c>
      <c r="H7202" s="136">
        <v>0</v>
      </c>
    </row>
    <row r="7203" spans="1:8" x14ac:dyDescent="0.25">
      <c r="A7203" s="133" t="s">
        <v>8361</v>
      </c>
      <c r="B7203" s="134">
        <v>86904</v>
      </c>
      <c r="C7203" s="126" t="s">
        <v>3040</v>
      </c>
      <c r="D7203" s="134" t="s">
        <v>33</v>
      </c>
      <c r="E7203" s="135">
        <v>154.41</v>
      </c>
      <c r="F7203" s="136">
        <v>0</v>
      </c>
      <c r="G7203" s="135">
        <v>151.27000000000001</v>
      </c>
      <c r="H7203" s="136">
        <v>0</v>
      </c>
    </row>
    <row r="7204" spans="1:8" x14ac:dyDescent="0.25">
      <c r="A7204" s="133" t="s">
        <v>8361</v>
      </c>
      <c r="B7204" s="134">
        <v>86943</v>
      </c>
      <c r="C7204" s="126" t="s">
        <v>3065</v>
      </c>
      <c r="D7204" s="134" t="s">
        <v>33</v>
      </c>
      <c r="E7204" s="135">
        <v>266.76</v>
      </c>
      <c r="F7204" s="136">
        <v>0</v>
      </c>
      <c r="G7204" s="135">
        <v>260.43</v>
      </c>
      <c r="H7204" s="136">
        <v>0</v>
      </c>
    </row>
    <row r="7205" spans="1:8" x14ac:dyDescent="0.25">
      <c r="A7205" s="133" t="s">
        <v>8361</v>
      </c>
      <c r="B7205" s="134">
        <v>86942</v>
      </c>
      <c r="C7205" s="126" t="s">
        <v>3064</v>
      </c>
      <c r="D7205" s="134" t="s">
        <v>33</v>
      </c>
      <c r="E7205" s="135">
        <v>277.14</v>
      </c>
      <c r="F7205" s="136">
        <v>0</v>
      </c>
      <c r="G7205" s="135">
        <v>273.02999999999997</v>
      </c>
      <c r="H7205" s="136">
        <v>0</v>
      </c>
    </row>
    <row r="7206" spans="1:8" x14ac:dyDescent="0.25">
      <c r="A7206" s="133" t="s">
        <v>8361</v>
      </c>
      <c r="B7206" s="134">
        <v>100856</v>
      </c>
      <c r="C7206" s="126" t="s">
        <v>6459</v>
      </c>
      <c r="D7206" s="134" t="s">
        <v>33</v>
      </c>
      <c r="E7206" s="135">
        <v>40.299999999999997</v>
      </c>
      <c r="F7206" s="136">
        <v>0</v>
      </c>
      <c r="G7206" s="135">
        <v>35.130000000000003</v>
      </c>
      <c r="H7206" s="136">
        <v>0</v>
      </c>
    </row>
    <row r="7207" spans="1:8" x14ac:dyDescent="0.25">
      <c r="A7207" s="133" t="s">
        <v>8361</v>
      </c>
      <c r="B7207" s="134">
        <v>100858</v>
      </c>
      <c r="C7207" s="126" t="s">
        <v>6461</v>
      </c>
      <c r="D7207" s="134" t="s">
        <v>33</v>
      </c>
      <c r="E7207" s="135">
        <v>632.84</v>
      </c>
      <c r="F7207" s="136">
        <v>0</v>
      </c>
      <c r="G7207" s="135">
        <v>767.38</v>
      </c>
      <c r="H7207" s="136">
        <v>0</v>
      </c>
    </row>
    <row r="7208" spans="1:8" x14ac:dyDescent="0.25">
      <c r="A7208" s="133" t="s">
        <v>8361</v>
      </c>
      <c r="B7208" s="134">
        <v>100859</v>
      </c>
      <c r="C7208" s="126" t="s">
        <v>6462</v>
      </c>
      <c r="D7208" s="134" t="s">
        <v>33</v>
      </c>
      <c r="E7208" s="135">
        <v>1052.33</v>
      </c>
      <c r="F7208" s="136">
        <v>0</v>
      </c>
      <c r="G7208" s="135">
        <v>1005.98</v>
      </c>
      <c r="H7208" s="136">
        <v>0</v>
      </c>
    </row>
    <row r="7209" spans="1:8" x14ac:dyDescent="0.25">
      <c r="A7209" s="133" t="s">
        <v>8361</v>
      </c>
      <c r="B7209" s="134">
        <v>95544</v>
      </c>
      <c r="C7209" s="126" t="s">
        <v>3070</v>
      </c>
      <c r="D7209" s="134" t="s">
        <v>33</v>
      </c>
      <c r="E7209" s="135">
        <v>36.04</v>
      </c>
      <c r="F7209" s="136">
        <v>0</v>
      </c>
      <c r="G7209" s="135">
        <v>62.84</v>
      </c>
      <c r="H7209" s="136">
        <v>0</v>
      </c>
    </row>
    <row r="7210" spans="1:8" x14ac:dyDescent="0.25">
      <c r="A7210" s="133" t="s">
        <v>8361</v>
      </c>
      <c r="B7210" s="134">
        <v>95543</v>
      </c>
      <c r="C7210" s="126" t="s">
        <v>3069</v>
      </c>
      <c r="D7210" s="134" t="s">
        <v>33</v>
      </c>
      <c r="E7210" s="135">
        <v>51.14</v>
      </c>
      <c r="F7210" s="136">
        <v>0</v>
      </c>
      <c r="G7210" s="135">
        <v>87.42</v>
      </c>
      <c r="H7210" s="136">
        <v>0</v>
      </c>
    </row>
    <row r="7211" spans="1:8" x14ac:dyDescent="0.25">
      <c r="A7211" s="133" t="s">
        <v>8361</v>
      </c>
      <c r="B7211" s="134">
        <v>95542</v>
      </c>
      <c r="C7211" s="126" t="s">
        <v>3068</v>
      </c>
      <c r="D7211" s="134" t="s">
        <v>33</v>
      </c>
      <c r="E7211" s="135">
        <v>29.93</v>
      </c>
      <c r="F7211" s="136">
        <v>0</v>
      </c>
      <c r="G7211" s="135">
        <v>51.7</v>
      </c>
      <c r="H7211" s="136">
        <v>0</v>
      </c>
    </row>
    <row r="7212" spans="1:8" x14ac:dyDescent="0.25">
      <c r="A7212" s="133" t="s">
        <v>8361</v>
      </c>
      <c r="B7212" s="134">
        <v>100874</v>
      </c>
      <c r="C7212" s="126" t="s">
        <v>3086</v>
      </c>
      <c r="D7212" s="134" t="s">
        <v>33</v>
      </c>
      <c r="E7212" s="135">
        <v>317.95999999999998</v>
      </c>
      <c r="F7212" s="136">
        <v>0.54039999999999999</v>
      </c>
      <c r="G7212" s="135">
        <v>329.69</v>
      </c>
      <c r="H7212" s="136">
        <v>0</v>
      </c>
    </row>
    <row r="7213" spans="1:8" x14ac:dyDescent="0.25">
      <c r="A7213" s="133" t="s">
        <v>8361</v>
      </c>
      <c r="B7213" s="134">
        <v>95545</v>
      </c>
      <c r="C7213" s="126" t="s">
        <v>3071</v>
      </c>
      <c r="D7213" s="134" t="s">
        <v>33</v>
      </c>
      <c r="E7213" s="135">
        <v>35.39</v>
      </c>
      <c r="F7213" s="136">
        <v>0</v>
      </c>
      <c r="G7213" s="135">
        <v>61.65</v>
      </c>
      <c r="H7213" s="136">
        <v>0</v>
      </c>
    </row>
    <row r="7214" spans="1:8" x14ac:dyDescent="0.25">
      <c r="A7214" s="133" t="s">
        <v>8361</v>
      </c>
      <c r="B7214" s="134">
        <v>95547</v>
      </c>
      <c r="C7214" s="126" t="s">
        <v>3073</v>
      </c>
      <c r="D7214" s="134" t="s">
        <v>33</v>
      </c>
      <c r="E7214" s="135">
        <v>61.09</v>
      </c>
      <c r="F7214" s="136">
        <v>0</v>
      </c>
      <c r="G7214" s="135">
        <v>73.53</v>
      </c>
      <c r="H7214" s="136">
        <v>0</v>
      </c>
    </row>
    <row r="7215" spans="1:8" x14ac:dyDescent="0.25">
      <c r="A7215" s="133" t="s">
        <v>8361</v>
      </c>
      <c r="B7215" s="134">
        <v>86883</v>
      </c>
      <c r="C7215" s="126" t="s">
        <v>14567</v>
      </c>
      <c r="D7215" s="134" t="s">
        <v>33</v>
      </c>
      <c r="E7215" s="135">
        <v>12.3</v>
      </c>
      <c r="F7215" s="136">
        <v>0</v>
      </c>
      <c r="G7215" s="135">
        <v>15.15</v>
      </c>
      <c r="H7215" s="136">
        <v>0</v>
      </c>
    </row>
    <row r="7216" spans="1:8" x14ac:dyDescent="0.25">
      <c r="A7216" s="133" t="s">
        <v>8361</v>
      </c>
      <c r="B7216" s="134">
        <v>86881</v>
      </c>
      <c r="C7216" s="126" t="s">
        <v>6447</v>
      </c>
      <c r="D7216" s="134" t="s">
        <v>33</v>
      </c>
      <c r="E7216" s="135">
        <v>342.47</v>
      </c>
      <c r="F7216" s="136">
        <v>0</v>
      </c>
      <c r="G7216" s="135">
        <v>202.3</v>
      </c>
      <c r="H7216" s="136">
        <v>0</v>
      </c>
    </row>
    <row r="7217" spans="1:8" x14ac:dyDescent="0.25">
      <c r="A7217" s="133" t="s">
        <v>8361</v>
      </c>
      <c r="B7217" s="134">
        <v>86882</v>
      </c>
      <c r="C7217" s="126" t="s">
        <v>14568</v>
      </c>
      <c r="D7217" s="134" t="s">
        <v>33</v>
      </c>
      <c r="E7217" s="135">
        <v>22.68</v>
      </c>
      <c r="F7217" s="136">
        <v>0</v>
      </c>
      <c r="G7217" s="135">
        <v>27.75</v>
      </c>
      <c r="H7217" s="136">
        <v>0</v>
      </c>
    </row>
    <row r="7218" spans="1:8" x14ac:dyDescent="0.25">
      <c r="A7218" s="133" t="s">
        <v>8361</v>
      </c>
      <c r="B7218" s="134">
        <v>100862</v>
      </c>
      <c r="C7218" s="126" t="s">
        <v>3081</v>
      </c>
      <c r="D7218" s="134" t="s">
        <v>33</v>
      </c>
      <c r="E7218" s="135">
        <v>37.35</v>
      </c>
      <c r="F7218" s="136">
        <v>0</v>
      </c>
      <c r="G7218" s="135">
        <v>44.64</v>
      </c>
      <c r="H7218" s="136">
        <v>0</v>
      </c>
    </row>
    <row r="7219" spans="1:8" x14ac:dyDescent="0.25">
      <c r="A7219" s="133" t="s">
        <v>8361</v>
      </c>
      <c r="B7219" s="134">
        <v>100861</v>
      </c>
      <c r="C7219" s="126" t="s">
        <v>3080</v>
      </c>
      <c r="D7219" s="134" t="s">
        <v>33</v>
      </c>
      <c r="E7219" s="135">
        <v>33.82</v>
      </c>
      <c r="F7219" s="136">
        <v>0</v>
      </c>
      <c r="G7219" s="135">
        <v>41.23</v>
      </c>
      <c r="H7219" s="136">
        <v>0</v>
      </c>
    </row>
    <row r="7220" spans="1:8" x14ac:dyDescent="0.25">
      <c r="A7220" s="133" t="s">
        <v>8361</v>
      </c>
      <c r="B7220" s="134">
        <v>86872</v>
      </c>
      <c r="C7220" s="126" t="s">
        <v>3027</v>
      </c>
      <c r="D7220" s="134" t="s">
        <v>33</v>
      </c>
      <c r="E7220" s="135">
        <v>752.21</v>
      </c>
      <c r="F7220" s="136">
        <v>0</v>
      </c>
      <c r="G7220" s="135">
        <v>729.25</v>
      </c>
      <c r="H7220" s="136">
        <v>0</v>
      </c>
    </row>
    <row r="7221" spans="1:8" x14ac:dyDescent="0.25">
      <c r="A7221" s="133" t="s">
        <v>8361</v>
      </c>
      <c r="B7221" s="134">
        <v>86919</v>
      </c>
      <c r="C7221" s="126" t="s">
        <v>3043</v>
      </c>
      <c r="D7221" s="134" t="s">
        <v>33</v>
      </c>
      <c r="E7221" s="135">
        <v>979.9</v>
      </c>
      <c r="F7221" s="136">
        <v>0</v>
      </c>
      <c r="G7221" s="135">
        <v>901.4</v>
      </c>
      <c r="H7221" s="136">
        <v>0</v>
      </c>
    </row>
    <row r="7222" spans="1:8" x14ac:dyDescent="0.25">
      <c r="A7222" s="133" t="s">
        <v>8361</v>
      </c>
      <c r="B7222" s="134">
        <v>86920</v>
      </c>
      <c r="C7222" s="126" t="s">
        <v>3044</v>
      </c>
      <c r="D7222" s="134" t="s">
        <v>33</v>
      </c>
      <c r="E7222" s="135">
        <v>832.39</v>
      </c>
      <c r="F7222" s="136">
        <v>0</v>
      </c>
      <c r="G7222" s="135">
        <v>808</v>
      </c>
      <c r="H7222" s="136">
        <v>0</v>
      </c>
    </row>
    <row r="7223" spans="1:8" x14ac:dyDescent="0.25">
      <c r="A7223" s="133" t="s">
        <v>8361</v>
      </c>
      <c r="B7223" s="134">
        <v>86921</v>
      </c>
      <c r="C7223" s="126" t="s">
        <v>3045</v>
      </c>
      <c r="D7223" s="134" t="s">
        <v>33</v>
      </c>
      <c r="E7223" s="135">
        <v>797.28</v>
      </c>
      <c r="F7223" s="136">
        <v>0</v>
      </c>
      <c r="G7223" s="135">
        <v>785.46</v>
      </c>
      <c r="H7223" s="136">
        <v>0</v>
      </c>
    </row>
    <row r="7224" spans="1:8" x14ac:dyDescent="0.25">
      <c r="A7224" s="133" t="s">
        <v>8361</v>
      </c>
      <c r="B7224" s="134">
        <v>86874</v>
      </c>
      <c r="C7224" s="126" t="s">
        <v>3028</v>
      </c>
      <c r="D7224" s="134" t="s">
        <v>33</v>
      </c>
      <c r="E7224" s="135">
        <v>527.16999999999996</v>
      </c>
      <c r="F7224" s="136">
        <v>0</v>
      </c>
      <c r="G7224" s="135">
        <v>502.28</v>
      </c>
      <c r="H7224" s="136">
        <v>0</v>
      </c>
    </row>
    <row r="7225" spans="1:8" x14ac:dyDescent="0.25">
      <c r="A7225" s="133" t="s">
        <v>8361</v>
      </c>
      <c r="B7225" s="134">
        <v>86922</v>
      </c>
      <c r="C7225" s="126" t="s">
        <v>3046</v>
      </c>
      <c r="D7225" s="134" t="s">
        <v>33</v>
      </c>
      <c r="E7225" s="135">
        <v>1085.03</v>
      </c>
      <c r="F7225" s="136">
        <v>0</v>
      </c>
      <c r="G7225" s="135">
        <v>861.58</v>
      </c>
      <c r="H7225" s="136">
        <v>0</v>
      </c>
    </row>
    <row r="7226" spans="1:8" x14ac:dyDescent="0.25">
      <c r="A7226" s="133" t="s">
        <v>8361</v>
      </c>
      <c r="B7226" s="134">
        <v>86923</v>
      </c>
      <c r="C7226" s="126" t="s">
        <v>3047</v>
      </c>
      <c r="D7226" s="134" t="s">
        <v>33</v>
      </c>
      <c r="E7226" s="135">
        <v>617.73</v>
      </c>
      <c r="F7226" s="136">
        <v>0</v>
      </c>
      <c r="G7226" s="135">
        <v>593.63</v>
      </c>
      <c r="H7226" s="136">
        <v>0</v>
      </c>
    </row>
    <row r="7227" spans="1:8" x14ac:dyDescent="0.25">
      <c r="A7227" s="133" t="s">
        <v>8361</v>
      </c>
      <c r="B7227" s="134">
        <v>86924</v>
      </c>
      <c r="C7227" s="126" t="s">
        <v>3048</v>
      </c>
      <c r="D7227" s="134" t="s">
        <v>33</v>
      </c>
      <c r="E7227" s="135">
        <v>582.62</v>
      </c>
      <c r="F7227" s="136">
        <v>0</v>
      </c>
      <c r="G7227" s="135">
        <v>571.09</v>
      </c>
      <c r="H7227" s="136">
        <v>0</v>
      </c>
    </row>
    <row r="7228" spans="1:8" x14ac:dyDescent="0.25">
      <c r="A7228" s="133" t="s">
        <v>8361</v>
      </c>
      <c r="B7228" s="134">
        <v>86875</v>
      </c>
      <c r="C7228" s="126" t="s">
        <v>14569</v>
      </c>
      <c r="D7228" s="134" t="s">
        <v>33</v>
      </c>
      <c r="E7228" s="135">
        <v>666.29</v>
      </c>
      <c r="F7228" s="136">
        <v>0</v>
      </c>
      <c r="G7228" s="135">
        <v>679.86</v>
      </c>
      <c r="H7228" s="136">
        <v>0</v>
      </c>
    </row>
    <row r="7229" spans="1:8" x14ac:dyDescent="0.25">
      <c r="A7229" s="133" t="s">
        <v>8361</v>
      </c>
      <c r="B7229" s="134">
        <v>86925</v>
      </c>
      <c r="C7229" s="126" t="s">
        <v>3049</v>
      </c>
      <c r="D7229" s="134" t="s">
        <v>33</v>
      </c>
      <c r="E7229" s="135">
        <v>746.47</v>
      </c>
      <c r="F7229" s="136">
        <v>0</v>
      </c>
      <c r="G7229" s="135">
        <v>758.61</v>
      </c>
      <c r="H7229" s="136">
        <v>0</v>
      </c>
    </row>
    <row r="7230" spans="1:8" x14ac:dyDescent="0.25">
      <c r="A7230" s="133" t="s">
        <v>8361</v>
      </c>
      <c r="B7230" s="134">
        <v>86926</v>
      </c>
      <c r="C7230" s="126" t="s">
        <v>3050</v>
      </c>
      <c r="D7230" s="134" t="s">
        <v>33</v>
      </c>
      <c r="E7230" s="135">
        <v>711.36</v>
      </c>
      <c r="F7230" s="136">
        <v>0</v>
      </c>
      <c r="G7230" s="135">
        <v>736.07</v>
      </c>
      <c r="H7230" s="136">
        <v>0</v>
      </c>
    </row>
    <row r="7231" spans="1:8" x14ac:dyDescent="0.25">
      <c r="A7231" s="133" t="s">
        <v>8361</v>
      </c>
      <c r="B7231" s="134">
        <v>86876</v>
      </c>
      <c r="C7231" s="126" t="s">
        <v>3029</v>
      </c>
      <c r="D7231" s="134" t="s">
        <v>33</v>
      </c>
      <c r="E7231" s="135">
        <v>376.95</v>
      </c>
      <c r="F7231" s="136">
        <v>0</v>
      </c>
      <c r="G7231" s="135">
        <v>386.95</v>
      </c>
      <c r="H7231" s="136">
        <v>0</v>
      </c>
    </row>
    <row r="7232" spans="1:8" x14ac:dyDescent="0.25">
      <c r="A7232" s="133" t="s">
        <v>8361</v>
      </c>
      <c r="B7232" s="134">
        <v>86929</v>
      </c>
      <c r="C7232" s="126" t="s">
        <v>3053</v>
      </c>
      <c r="D7232" s="134" t="s">
        <v>33</v>
      </c>
      <c r="E7232" s="135">
        <v>457.13</v>
      </c>
      <c r="F7232" s="136">
        <v>0</v>
      </c>
      <c r="G7232" s="135">
        <v>465.7</v>
      </c>
      <c r="H7232" s="136">
        <v>0</v>
      </c>
    </row>
    <row r="7233" spans="1:8" x14ac:dyDescent="0.25">
      <c r="A7233" s="133" t="s">
        <v>8361</v>
      </c>
      <c r="B7233" s="134">
        <v>86930</v>
      </c>
      <c r="C7233" s="126" t="s">
        <v>3054</v>
      </c>
      <c r="D7233" s="134" t="s">
        <v>33</v>
      </c>
      <c r="E7233" s="135">
        <v>422.02</v>
      </c>
      <c r="F7233" s="136">
        <v>0</v>
      </c>
      <c r="G7233" s="135">
        <v>443.16</v>
      </c>
      <c r="H7233" s="136">
        <v>0</v>
      </c>
    </row>
    <row r="7234" spans="1:8" x14ac:dyDescent="0.25">
      <c r="A7234" s="133" t="s">
        <v>8361</v>
      </c>
      <c r="B7234" s="134">
        <v>86927</v>
      </c>
      <c r="C7234" s="126" t="s">
        <v>3051</v>
      </c>
      <c r="D7234" s="134" t="s">
        <v>33</v>
      </c>
      <c r="E7234" s="135">
        <v>467.51</v>
      </c>
      <c r="F7234" s="136">
        <v>0</v>
      </c>
      <c r="G7234" s="135">
        <v>478.3</v>
      </c>
      <c r="H7234" s="136">
        <v>0</v>
      </c>
    </row>
    <row r="7235" spans="1:8" x14ac:dyDescent="0.25">
      <c r="A7235" s="133" t="s">
        <v>8361</v>
      </c>
      <c r="B7235" s="134">
        <v>86928</v>
      </c>
      <c r="C7235" s="126" t="s">
        <v>3052</v>
      </c>
      <c r="D7235" s="134" t="s">
        <v>33</v>
      </c>
      <c r="E7235" s="135">
        <v>432.4</v>
      </c>
      <c r="F7235" s="136">
        <v>0</v>
      </c>
      <c r="G7235" s="135">
        <v>455.76</v>
      </c>
      <c r="H7235" s="136">
        <v>0</v>
      </c>
    </row>
    <row r="7236" spans="1:8" x14ac:dyDescent="0.25">
      <c r="A7236" s="133" t="s">
        <v>8361</v>
      </c>
      <c r="B7236" s="134">
        <v>86914</v>
      </c>
      <c r="C7236" s="126" t="s">
        <v>6455</v>
      </c>
      <c r="D7236" s="134" t="s">
        <v>33</v>
      </c>
      <c r="E7236" s="135">
        <v>104.64</v>
      </c>
      <c r="F7236" s="136">
        <v>0</v>
      </c>
      <c r="G7236" s="135">
        <v>88.92</v>
      </c>
      <c r="H7236" s="136">
        <v>0</v>
      </c>
    </row>
    <row r="7237" spans="1:8" x14ac:dyDescent="0.25">
      <c r="A7237" s="133" t="s">
        <v>8361</v>
      </c>
      <c r="B7237" s="134">
        <v>86913</v>
      </c>
      <c r="C7237" s="126" t="s">
        <v>6454</v>
      </c>
      <c r="D7237" s="134" t="s">
        <v>33</v>
      </c>
      <c r="E7237" s="135">
        <v>58.22</v>
      </c>
      <c r="F7237" s="136">
        <v>0</v>
      </c>
      <c r="G7237" s="135">
        <v>51.02</v>
      </c>
      <c r="H7237" s="136">
        <v>0</v>
      </c>
    </row>
    <row r="7238" spans="1:8" x14ac:dyDescent="0.25">
      <c r="A7238" s="133" t="s">
        <v>8361</v>
      </c>
      <c r="B7238" s="134">
        <v>100853</v>
      </c>
      <c r="C7238" s="126" t="s">
        <v>3078</v>
      </c>
      <c r="D7238" s="134" t="s">
        <v>33</v>
      </c>
      <c r="E7238" s="135">
        <v>365.99</v>
      </c>
      <c r="F7238" s="136">
        <v>0</v>
      </c>
      <c r="G7238" s="135">
        <v>309.42</v>
      </c>
      <c r="H7238" s="136">
        <v>0</v>
      </c>
    </row>
    <row r="7239" spans="1:8" x14ac:dyDescent="0.25">
      <c r="A7239" s="133" t="s">
        <v>8361</v>
      </c>
      <c r="B7239" s="134">
        <v>100854</v>
      </c>
      <c r="C7239" s="126" t="s">
        <v>3079</v>
      </c>
      <c r="D7239" s="134" t="s">
        <v>33</v>
      </c>
      <c r="E7239" s="135">
        <v>1911.6</v>
      </c>
      <c r="F7239" s="136">
        <v>0</v>
      </c>
      <c r="G7239" s="135">
        <v>1575.42</v>
      </c>
      <c r="H7239" s="136">
        <v>0</v>
      </c>
    </row>
    <row r="7240" spans="1:8" x14ac:dyDescent="0.25">
      <c r="A7240" s="133" t="s">
        <v>8361</v>
      </c>
      <c r="B7240" s="134">
        <v>86915</v>
      </c>
      <c r="C7240" s="126" t="s">
        <v>6456</v>
      </c>
      <c r="D7240" s="134" t="s">
        <v>33</v>
      </c>
      <c r="E7240" s="135">
        <v>152.72</v>
      </c>
      <c r="F7240" s="136">
        <v>0</v>
      </c>
      <c r="G7240" s="135">
        <v>126.87</v>
      </c>
      <c r="H7240" s="136">
        <v>0</v>
      </c>
    </row>
    <row r="7241" spans="1:8" x14ac:dyDescent="0.25">
      <c r="A7241" s="133" t="s">
        <v>8361</v>
      </c>
      <c r="B7241" s="134">
        <v>86906</v>
      </c>
      <c r="C7241" s="126" t="s">
        <v>6450</v>
      </c>
      <c r="D7241" s="134" t="s">
        <v>33</v>
      </c>
      <c r="E7241" s="135">
        <v>79.680000000000007</v>
      </c>
      <c r="F7241" s="136">
        <v>0</v>
      </c>
      <c r="G7241" s="135">
        <v>67.25</v>
      </c>
      <c r="H7241" s="136">
        <v>0</v>
      </c>
    </row>
    <row r="7242" spans="1:8" x14ac:dyDescent="0.25">
      <c r="A7242" s="133" t="s">
        <v>8361</v>
      </c>
      <c r="B7242" s="134">
        <v>86911</v>
      </c>
      <c r="C7242" s="126" t="s">
        <v>6453</v>
      </c>
      <c r="D7242" s="134" t="s">
        <v>33</v>
      </c>
      <c r="E7242" s="135">
        <v>93.24</v>
      </c>
      <c r="F7242" s="136">
        <v>0</v>
      </c>
      <c r="G7242" s="135">
        <v>78.78</v>
      </c>
      <c r="H7242" s="136">
        <v>0</v>
      </c>
    </row>
    <row r="7243" spans="1:8" x14ac:dyDescent="0.25">
      <c r="A7243" s="133" t="s">
        <v>8361</v>
      </c>
      <c r="B7243" s="134">
        <v>86909</v>
      </c>
      <c r="C7243" s="126" t="s">
        <v>6451</v>
      </c>
      <c r="D7243" s="134" t="s">
        <v>33</v>
      </c>
      <c r="E7243" s="135">
        <v>138.37</v>
      </c>
      <c r="F7243" s="136">
        <v>0</v>
      </c>
      <c r="G7243" s="135">
        <v>116.78</v>
      </c>
      <c r="H7243" s="136">
        <v>0</v>
      </c>
    </row>
    <row r="7244" spans="1:8" x14ac:dyDescent="0.25">
      <c r="A7244" s="133" t="s">
        <v>8361</v>
      </c>
      <c r="B7244" s="134">
        <v>86910</v>
      </c>
      <c r="C7244" s="126" t="s">
        <v>6452</v>
      </c>
      <c r="D7244" s="134" t="s">
        <v>33</v>
      </c>
      <c r="E7244" s="135">
        <v>136.34</v>
      </c>
      <c r="F7244" s="136">
        <v>0</v>
      </c>
      <c r="G7244" s="135">
        <v>113.95</v>
      </c>
      <c r="H7244" s="136">
        <v>0</v>
      </c>
    </row>
    <row r="7245" spans="1:8" x14ac:dyDescent="0.25">
      <c r="A7245" s="133" t="s">
        <v>8361</v>
      </c>
      <c r="B7245" s="134">
        <v>86916</v>
      </c>
      <c r="C7245" s="126" t="s">
        <v>6457</v>
      </c>
      <c r="D7245" s="134" t="s">
        <v>33</v>
      </c>
      <c r="E7245" s="135">
        <v>23.11</v>
      </c>
      <c r="F7245" s="136">
        <v>0</v>
      </c>
      <c r="G7245" s="135">
        <v>28.48</v>
      </c>
      <c r="H7245" s="136">
        <v>0</v>
      </c>
    </row>
    <row r="7246" spans="1:8" x14ac:dyDescent="0.25">
      <c r="A7246" s="133" t="s">
        <v>8361</v>
      </c>
      <c r="B7246" s="134">
        <v>95469</v>
      </c>
      <c r="C7246" s="126" t="s">
        <v>14570</v>
      </c>
      <c r="D7246" s="134" t="s">
        <v>33</v>
      </c>
      <c r="E7246" s="135">
        <v>310.95</v>
      </c>
      <c r="F7246" s="136">
        <v>0</v>
      </c>
      <c r="G7246" s="135">
        <v>299.11</v>
      </c>
      <c r="H7246" s="136">
        <v>0</v>
      </c>
    </row>
    <row r="7247" spans="1:8" x14ac:dyDescent="0.25">
      <c r="A7247" s="133" t="s">
        <v>8361</v>
      </c>
      <c r="B7247" s="134">
        <v>95470</v>
      </c>
      <c r="C7247" s="126" t="s">
        <v>6458</v>
      </c>
      <c r="D7247" s="134" t="s">
        <v>33</v>
      </c>
      <c r="E7247" s="135">
        <v>320.13</v>
      </c>
      <c r="F7247" s="136">
        <v>0</v>
      </c>
      <c r="G7247" s="135">
        <v>308.64999999999998</v>
      </c>
      <c r="H7247" s="136">
        <v>0</v>
      </c>
    </row>
    <row r="7248" spans="1:8" x14ac:dyDescent="0.25">
      <c r="A7248" s="133" t="s">
        <v>8361</v>
      </c>
      <c r="B7248" s="134">
        <v>95471</v>
      </c>
      <c r="C7248" s="126" t="s">
        <v>14571</v>
      </c>
      <c r="D7248" s="134" t="s">
        <v>33</v>
      </c>
      <c r="E7248" s="135">
        <v>799.97</v>
      </c>
      <c r="F7248" s="136">
        <v>0</v>
      </c>
      <c r="G7248" s="135">
        <v>758.68</v>
      </c>
      <c r="H7248" s="136">
        <v>0</v>
      </c>
    </row>
    <row r="7249" spans="1:8" x14ac:dyDescent="0.25">
      <c r="A7249" s="133" t="s">
        <v>8361</v>
      </c>
      <c r="B7249" s="134">
        <v>95472</v>
      </c>
      <c r="C7249" s="126" t="s">
        <v>3067</v>
      </c>
      <c r="D7249" s="134" t="s">
        <v>33</v>
      </c>
      <c r="E7249" s="135">
        <v>809.15</v>
      </c>
      <c r="F7249" s="136">
        <v>0</v>
      </c>
      <c r="G7249" s="135">
        <v>768.22</v>
      </c>
      <c r="H7249" s="136">
        <v>0</v>
      </c>
    </row>
    <row r="7250" spans="1:8" x14ac:dyDescent="0.25">
      <c r="A7250" s="133" t="s">
        <v>8361</v>
      </c>
      <c r="B7250" s="134">
        <v>100848</v>
      </c>
      <c r="C7250" s="126" t="s">
        <v>3074</v>
      </c>
      <c r="D7250" s="134" t="s">
        <v>33</v>
      </c>
      <c r="E7250" s="135">
        <v>575.98</v>
      </c>
      <c r="F7250" s="136">
        <v>0</v>
      </c>
      <c r="G7250" s="135">
        <v>541.03</v>
      </c>
      <c r="H7250" s="136">
        <v>0</v>
      </c>
    </row>
    <row r="7251" spans="1:8" x14ac:dyDescent="0.25">
      <c r="A7251" s="133" t="s">
        <v>8361</v>
      </c>
      <c r="B7251" s="134">
        <v>86888</v>
      </c>
      <c r="C7251" s="126" t="s">
        <v>3030</v>
      </c>
      <c r="D7251" s="134" t="s">
        <v>33</v>
      </c>
      <c r="E7251" s="135">
        <v>509.54</v>
      </c>
      <c r="F7251" s="136">
        <v>0</v>
      </c>
      <c r="G7251" s="135">
        <v>486.04</v>
      </c>
      <c r="H7251" s="136">
        <v>0</v>
      </c>
    </row>
    <row r="7252" spans="1:8" x14ac:dyDescent="0.25">
      <c r="A7252" s="133" t="s">
        <v>8361</v>
      </c>
      <c r="B7252" s="134">
        <v>86932</v>
      </c>
      <c r="C7252" s="126" t="s">
        <v>14572</v>
      </c>
      <c r="D7252" s="134" t="s">
        <v>33</v>
      </c>
      <c r="E7252" s="135">
        <v>598.26</v>
      </c>
      <c r="F7252" s="136">
        <v>0</v>
      </c>
      <c r="G7252" s="135">
        <v>540.99</v>
      </c>
      <c r="H7252" s="136">
        <v>0</v>
      </c>
    </row>
    <row r="7253" spans="1:8" x14ac:dyDescent="0.25">
      <c r="A7253" s="133" t="s">
        <v>8361</v>
      </c>
      <c r="B7253" s="134">
        <v>86931</v>
      </c>
      <c r="C7253" s="126" t="s">
        <v>14573</v>
      </c>
      <c r="D7253" s="134" t="s">
        <v>33</v>
      </c>
      <c r="E7253" s="135">
        <v>521.74</v>
      </c>
      <c r="F7253" s="136">
        <v>0</v>
      </c>
      <c r="G7253" s="135">
        <v>501.94</v>
      </c>
      <c r="H7253" s="136">
        <v>0</v>
      </c>
    </row>
    <row r="7254" spans="1:8" x14ac:dyDescent="0.25">
      <c r="A7254" s="133" t="s">
        <v>8361</v>
      </c>
      <c r="B7254" s="134">
        <v>100878</v>
      </c>
      <c r="C7254" s="126" t="s">
        <v>3088</v>
      </c>
      <c r="D7254" s="134" t="s">
        <v>33</v>
      </c>
      <c r="E7254" s="135">
        <v>683.31</v>
      </c>
      <c r="F7254" s="136">
        <v>0</v>
      </c>
      <c r="G7254" s="135">
        <v>655.34</v>
      </c>
      <c r="H7254" s="136">
        <v>0</v>
      </c>
    </row>
    <row r="7255" spans="1:8" x14ac:dyDescent="0.25">
      <c r="A7255" s="133" t="s">
        <v>8361</v>
      </c>
      <c r="B7255" s="134">
        <v>86877</v>
      </c>
      <c r="C7255" s="126" t="s">
        <v>6443</v>
      </c>
      <c r="D7255" s="134" t="s">
        <v>33</v>
      </c>
      <c r="E7255" s="135">
        <v>110.75</v>
      </c>
      <c r="F7255" s="136">
        <v>0</v>
      </c>
      <c r="G7255" s="135">
        <v>68.08</v>
      </c>
      <c r="H7255" s="136">
        <v>0</v>
      </c>
    </row>
    <row r="7256" spans="1:8" x14ac:dyDescent="0.25">
      <c r="A7256" s="133" t="s">
        <v>8361</v>
      </c>
      <c r="B7256" s="134">
        <v>86878</v>
      </c>
      <c r="C7256" s="126" t="s">
        <v>6444</v>
      </c>
      <c r="D7256" s="134" t="s">
        <v>33</v>
      </c>
      <c r="E7256" s="135">
        <v>119.74</v>
      </c>
      <c r="F7256" s="136">
        <v>0</v>
      </c>
      <c r="G7256" s="135">
        <v>73.16</v>
      </c>
      <c r="H7256" s="136">
        <v>0</v>
      </c>
    </row>
    <row r="7257" spans="1:8" x14ac:dyDescent="0.25">
      <c r="A7257" s="133" t="s">
        <v>8361</v>
      </c>
      <c r="B7257" s="134">
        <v>86879</v>
      </c>
      <c r="C7257" s="126" t="s">
        <v>6445</v>
      </c>
      <c r="D7257" s="134" t="s">
        <v>33</v>
      </c>
      <c r="E7257" s="135">
        <v>9.66</v>
      </c>
      <c r="F7257" s="136">
        <v>0</v>
      </c>
      <c r="G7257" s="135">
        <v>12.58</v>
      </c>
      <c r="H7257" s="136">
        <v>0</v>
      </c>
    </row>
    <row r="7258" spans="1:8" x14ac:dyDescent="0.25">
      <c r="A7258" s="133" t="s">
        <v>8361</v>
      </c>
      <c r="B7258" s="134">
        <v>86880</v>
      </c>
      <c r="C7258" s="126" t="s">
        <v>6446</v>
      </c>
      <c r="D7258" s="134" t="s">
        <v>33</v>
      </c>
      <c r="E7258" s="135">
        <v>26.86</v>
      </c>
      <c r="F7258" s="136">
        <v>0</v>
      </c>
      <c r="G7258" s="135">
        <v>32.43</v>
      </c>
      <c r="H7258" s="136">
        <v>0</v>
      </c>
    </row>
    <row r="7259" spans="1:8" x14ac:dyDescent="0.25">
      <c r="A7259" s="133" t="s">
        <v>8363</v>
      </c>
      <c r="B7259" s="134">
        <v>101663</v>
      </c>
      <c r="C7259" s="126" t="s">
        <v>8364</v>
      </c>
      <c r="D7259" s="134" t="s">
        <v>33</v>
      </c>
      <c r="E7259" s="135">
        <v>25.36</v>
      </c>
      <c r="F7259" s="136">
        <v>0</v>
      </c>
      <c r="G7259" s="135">
        <v>33.479999999999997</v>
      </c>
      <c r="H7259" s="136">
        <v>0</v>
      </c>
    </row>
    <row r="7260" spans="1:8" x14ac:dyDescent="0.25">
      <c r="A7260" s="133" t="s">
        <v>8363</v>
      </c>
      <c r="B7260" s="134">
        <v>101664</v>
      </c>
      <c r="C7260" s="126" t="s">
        <v>8365</v>
      </c>
      <c r="D7260" s="134" t="s">
        <v>33</v>
      </c>
      <c r="E7260" s="135">
        <v>26.67</v>
      </c>
      <c r="F7260" s="136">
        <v>0</v>
      </c>
      <c r="G7260" s="135">
        <v>34.74</v>
      </c>
      <c r="H7260" s="136">
        <v>0</v>
      </c>
    </row>
    <row r="7261" spans="1:8" x14ac:dyDescent="0.25">
      <c r="A7261" s="133" t="s">
        <v>8363</v>
      </c>
      <c r="B7261" s="134">
        <v>101665</v>
      </c>
      <c r="C7261" s="126" t="s">
        <v>8366</v>
      </c>
      <c r="D7261" s="134" t="s">
        <v>33</v>
      </c>
      <c r="E7261" s="135">
        <v>32.270000000000003</v>
      </c>
      <c r="F7261" s="136">
        <v>0</v>
      </c>
      <c r="G7261" s="135">
        <v>40.119999999999997</v>
      </c>
      <c r="H7261" s="136">
        <v>0</v>
      </c>
    </row>
    <row r="7262" spans="1:8" x14ac:dyDescent="0.25">
      <c r="A7262" s="133" t="s">
        <v>8363</v>
      </c>
      <c r="B7262" s="134">
        <v>101634</v>
      </c>
      <c r="C7262" s="126" t="s">
        <v>8367</v>
      </c>
      <c r="D7262" s="134" t="s">
        <v>33</v>
      </c>
      <c r="E7262" s="135">
        <v>0</v>
      </c>
      <c r="F7262" s="136"/>
      <c r="G7262" s="135">
        <v>0</v>
      </c>
      <c r="H7262" s="136"/>
    </row>
    <row r="7263" spans="1:8" x14ac:dyDescent="0.25">
      <c r="A7263" s="133" t="s">
        <v>8363</v>
      </c>
      <c r="B7263" s="134">
        <v>101635</v>
      </c>
      <c r="C7263" s="126" t="s">
        <v>8368</v>
      </c>
      <c r="D7263" s="134" t="s">
        <v>33</v>
      </c>
      <c r="E7263" s="135">
        <v>0</v>
      </c>
      <c r="F7263" s="136"/>
      <c r="G7263" s="135">
        <v>0</v>
      </c>
      <c r="H7263" s="136"/>
    </row>
    <row r="7264" spans="1:8" x14ac:dyDescent="0.25">
      <c r="A7264" s="133" t="s">
        <v>8363</v>
      </c>
      <c r="B7264" s="134">
        <v>101636</v>
      </c>
      <c r="C7264" s="126" t="s">
        <v>8369</v>
      </c>
      <c r="D7264" s="134" t="s">
        <v>33</v>
      </c>
      <c r="E7264" s="135">
        <v>140.4</v>
      </c>
      <c r="F7264" s="136">
        <v>0.41889999999999999</v>
      </c>
      <c r="G7264" s="135">
        <v>159.80000000000001</v>
      </c>
      <c r="H7264" s="136">
        <v>0</v>
      </c>
    </row>
    <row r="7265" spans="1:8" x14ac:dyDescent="0.25">
      <c r="A7265" s="133" t="s">
        <v>8363</v>
      </c>
      <c r="B7265" s="134">
        <v>101637</v>
      </c>
      <c r="C7265" s="126" t="s">
        <v>8370</v>
      </c>
      <c r="D7265" s="134" t="s">
        <v>33</v>
      </c>
      <c r="E7265" s="135">
        <v>134.91999999999999</v>
      </c>
      <c r="F7265" s="136">
        <v>0.43590000000000001</v>
      </c>
      <c r="G7265" s="135">
        <v>154.18</v>
      </c>
      <c r="H7265" s="136">
        <v>0</v>
      </c>
    </row>
    <row r="7266" spans="1:8" x14ac:dyDescent="0.25">
      <c r="A7266" s="133" t="s">
        <v>8363</v>
      </c>
      <c r="B7266" s="134">
        <v>101638</v>
      </c>
      <c r="C7266" s="126" t="s">
        <v>8371</v>
      </c>
      <c r="D7266" s="134" t="s">
        <v>33</v>
      </c>
      <c r="E7266" s="135">
        <v>0</v>
      </c>
      <c r="F7266" s="136"/>
      <c r="G7266" s="135">
        <v>0</v>
      </c>
      <c r="H7266" s="136"/>
    </row>
    <row r="7267" spans="1:8" x14ac:dyDescent="0.25">
      <c r="A7267" s="133" t="s">
        <v>8363</v>
      </c>
      <c r="B7267" s="134">
        <v>101639</v>
      </c>
      <c r="C7267" s="126" t="s">
        <v>8372</v>
      </c>
      <c r="D7267" s="134" t="s">
        <v>33</v>
      </c>
      <c r="E7267" s="135">
        <v>0</v>
      </c>
      <c r="F7267" s="136"/>
      <c r="G7267" s="135">
        <v>0</v>
      </c>
      <c r="H7267" s="136"/>
    </row>
    <row r="7268" spans="1:8" x14ac:dyDescent="0.25">
      <c r="A7268" s="133" t="s">
        <v>8363</v>
      </c>
      <c r="B7268" s="134">
        <v>105919</v>
      </c>
      <c r="C7268" s="126" t="s">
        <v>8373</v>
      </c>
      <c r="D7268" s="134" t="s">
        <v>33</v>
      </c>
      <c r="E7268" s="135">
        <v>0</v>
      </c>
      <c r="F7268" s="136"/>
      <c r="G7268" s="135">
        <v>0</v>
      </c>
      <c r="H7268" s="136"/>
    </row>
    <row r="7269" spans="1:8" x14ac:dyDescent="0.25">
      <c r="A7269" s="133" t="s">
        <v>8363</v>
      </c>
      <c r="B7269" s="134">
        <v>101658</v>
      </c>
      <c r="C7269" s="126" t="s">
        <v>8374</v>
      </c>
      <c r="D7269" s="134" t="s">
        <v>33</v>
      </c>
      <c r="E7269" s="135">
        <v>464.15</v>
      </c>
      <c r="F7269" s="136">
        <v>4.2700000000000002E-2</v>
      </c>
      <c r="G7269" s="135">
        <v>437.46</v>
      </c>
      <c r="H7269" s="136">
        <v>0</v>
      </c>
    </row>
    <row r="7270" spans="1:8" x14ac:dyDescent="0.25">
      <c r="A7270" s="133" t="s">
        <v>8363</v>
      </c>
      <c r="B7270" s="134">
        <v>101659</v>
      </c>
      <c r="C7270" s="126" t="s">
        <v>8375</v>
      </c>
      <c r="D7270" s="134" t="s">
        <v>33</v>
      </c>
      <c r="E7270" s="135">
        <v>528.02</v>
      </c>
      <c r="F7270" s="136">
        <v>3.7499999999999999E-2</v>
      </c>
      <c r="G7270" s="135">
        <v>495.52</v>
      </c>
      <c r="H7270" s="136">
        <v>0</v>
      </c>
    </row>
    <row r="7271" spans="1:8" x14ac:dyDescent="0.25">
      <c r="A7271" s="133" t="s">
        <v>8363</v>
      </c>
      <c r="B7271" s="134">
        <v>101660</v>
      </c>
      <c r="C7271" s="126" t="s">
        <v>8376</v>
      </c>
      <c r="D7271" s="134" t="s">
        <v>33</v>
      </c>
      <c r="E7271" s="135">
        <v>829.53</v>
      </c>
      <c r="F7271" s="136">
        <v>2.3900000000000001E-2</v>
      </c>
      <c r="G7271" s="135">
        <v>769.56</v>
      </c>
      <c r="H7271" s="136">
        <v>0</v>
      </c>
    </row>
    <row r="7272" spans="1:8" x14ac:dyDescent="0.25">
      <c r="A7272" s="133" t="s">
        <v>8363</v>
      </c>
      <c r="B7272" s="134">
        <v>101654</v>
      </c>
      <c r="C7272" s="126" t="s">
        <v>8377</v>
      </c>
      <c r="D7272" s="134" t="s">
        <v>33</v>
      </c>
      <c r="E7272" s="135">
        <v>187.64</v>
      </c>
      <c r="F7272" s="136">
        <v>0.1056</v>
      </c>
      <c r="G7272" s="135">
        <v>186.15</v>
      </c>
      <c r="H7272" s="136">
        <v>0</v>
      </c>
    </row>
    <row r="7273" spans="1:8" x14ac:dyDescent="0.25">
      <c r="A7273" s="133" t="s">
        <v>8363</v>
      </c>
      <c r="B7273" s="134">
        <v>101655</v>
      </c>
      <c r="C7273" s="126" t="s">
        <v>8378</v>
      </c>
      <c r="D7273" s="134" t="s">
        <v>33</v>
      </c>
      <c r="E7273" s="135">
        <v>288.06</v>
      </c>
      <c r="F7273" s="136">
        <v>6.88E-2</v>
      </c>
      <c r="G7273" s="135">
        <v>277.42</v>
      </c>
      <c r="H7273" s="136">
        <v>0</v>
      </c>
    </row>
    <row r="7274" spans="1:8" x14ac:dyDescent="0.25">
      <c r="A7274" s="133" t="s">
        <v>8363</v>
      </c>
      <c r="B7274" s="134">
        <v>101656</v>
      </c>
      <c r="C7274" s="126" t="s">
        <v>8379</v>
      </c>
      <c r="D7274" s="134" t="s">
        <v>33</v>
      </c>
      <c r="E7274" s="135">
        <v>311.51</v>
      </c>
      <c r="F7274" s="136">
        <v>6.3600000000000004E-2</v>
      </c>
      <c r="G7274" s="135">
        <v>298.73</v>
      </c>
      <c r="H7274" s="136">
        <v>0</v>
      </c>
    </row>
    <row r="7275" spans="1:8" x14ac:dyDescent="0.25">
      <c r="A7275" s="133" t="s">
        <v>8363</v>
      </c>
      <c r="B7275" s="134">
        <v>101657</v>
      </c>
      <c r="C7275" s="126" t="s">
        <v>8380</v>
      </c>
      <c r="D7275" s="134" t="s">
        <v>33</v>
      </c>
      <c r="E7275" s="135">
        <v>361.45</v>
      </c>
      <c r="F7275" s="136">
        <v>5.4800000000000001E-2</v>
      </c>
      <c r="G7275" s="135">
        <v>344.12</v>
      </c>
      <c r="H7275" s="136">
        <v>0</v>
      </c>
    </row>
    <row r="7276" spans="1:8" x14ac:dyDescent="0.25">
      <c r="A7276" s="133" t="s">
        <v>8363</v>
      </c>
      <c r="B7276" s="134">
        <v>105923</v>
      </c>
      <c r="C7276" s="126" t="s">
        <v>8381</v>
      </c>
      <c r="D7276" s="134" t="s">
        <v>33</v>
      </c>
      <c r="E7276" s="135">
        <v>0</v>
      </c>
      <c r="F7276" s="136"/>
      <c r="G7276" s="135">
        <v>0</v>
      </c>
      <c r="H7276" s="136"/>
    </row>
    <row r="7277" spans="1:8" x14ac:dyDescent="0.25">
      <c r="A7277" s="133" t="s">
        <v>8363</v>
      </c>
      <c r="B7277" s="134">
        <v>105921</v>
      </c>
      <c r="C7277" s="126" t="s">
        <v>8382</v>
      </c>
      <c r="D7277" s="134" t="s">
        <v>33</v>
      </c>
      <c r="E7277" s="135">
        <v>0</v>
      </c>
      <c r="F7277" s="136"/>
      <c r="G7277" s="135">
        <v>0</v>
      </c>
      <c r="H7277" s="136"/>
    </row>
    <row r="7278" spans="1:8" x14ac:dyDescent="0.25">
      <c r="A7278" s="133" t="s">
        <v>8363</v>
      </c>
      <c r="B7278" s="134">
        <v>105920</v>
      </c>
      <c r="C7278" s="126" t="s">
        <v>8383</v>
      </c>
      <c r="D7278" s="134" t="s">
        <v>33</v>
      </c>
      <c r="E7278" s="135">
        <v>0</v>
      </c>
      <c r="F7278" s="136"/>
      <c r="G7278" s="135">
        <v>0</v>
      </c>
      <c r="H7278" s="136"/>
    </row>
    <row r="7279" spans="1:8" x14ac:dyDescent="0.25">
      <c r="A7279" s="133" t="s">
        <v>8363</v>
      </c>
      <c r="B7279" s="134">
        <v>105922</v>
      </c>
      <c r="C7279" s="126" t="s">
        <v>8384</v>
      </c>
      <c r="D7279" s="134" t="s">
        <v>33</v>
      </c>
      <c r="E7279" s="135">
        <v>0</v>
      </c>
      <c r="F7279" s="136"/>
      <c r="G7279" s="135">
        <v>0</v>
      </c>
      <c r="H7279" s="136"/>
    </row>
    <row r="7280" spans="1:8" x14ac:dyDescent="0.25">
      <c r="A7280" s="133" t="s">
        <v>8363</v>
      </c>
      <c r="B7280" s="134">
        <v>101632</v>
      </c>
      <c r="C7280" s="126" t="s">
        <v>8385</v>
      </c>
      <c r="D7280" s="134" t="s">
        <v>33</v>
      </c>
      <c r="E7280" s="135">
        <v>36.29</v>
      </c>
      <c r="F7280" s="136">
        <v>0.97709999999999997</v>
      </c>
      <c r="G7280" s="135">
        <v>36.75</v>
      </c>
      <c r="H7280" s="136">
        <v>0</v>
      </c>
    </row>
    <row r="7281" spans="1:8" x14ac:dyDescent="0.25">
      <c r="A7281" s="133" t="s">
        <v>8363</v>
      </c>
      <c r="B7281" s="134">
        <v>101661</v>
      </c>
      <c r="C7281" s="126" t="s">
        <v>8386</v>
      </c>
      <c r="D7281" s="134" t="s">
        <v>33</v>
      </c>
      <c r="E7281" s="135">
        <v>120.88</v>
      </c>
      <c r="F7281" s="136">
        <v>0.16389999999999999</v>
      </c>
      <c r="G7281" s="135">
        <v>157.06</v>
      </c>
      <c r="H7281" s="136">
        <v>0</v>
      </c>
    </row>
    <row r="7282" spans="1:8" x14ac:dyDescent="0.25">
      <c r="A7282" s="133" t="s">
        <v>8363</v>
      </c>
      <c r="B7282" s="134">
        <v>105924</v>
      </c>
      <c r="C7282" s="126" t="s">
        <v>8387</v>
      </c>
      <c r="D7282" s="134" t="s">
        <v>33</v>
      </c>
      <c r="E7282" s="135">
        <v>11.97</v>
      </c>
      <c r="F7282" s="136">
        <v>0</v>
      </c>
      <c r="G7282" s="135">
        <v>18.2</v>
      </c>
      <c r="H7282" s="136">
        <v>0</v>
      </c>
    </row>
    <row r="7283" spans="1:8" x14ac:dyDescent="0.25">
      <c r="A7283" s="133" t="s">
        <v>8363</v>
      </c>
      <c r="B7283" s="134">
        <v>101651</v>
      </c>
      <c r="C7283" s="126" t="s">
        <v>8388</v>
      </c>
      <c r="D7283" s="134" t="s">
        <v>33</v>
      </c>
      <c r="E7283" s="135">
        <v>60.77</v>
      </c>
      <c r="F7283" s="136">
        <v>0.32600000000000001</v>
      </c>
      <c r="G7283" s="135">
        <v>65.930000000000007</v>
      </c>
      <c r="H7283" s="136">
        <v>0</v>
      </c>
    </row>
    <row r="7284" spans="1:8" x14ac:dyDescent="0.25">
      <c r="A7284" s="133" t="s">
        <v>8363</v>
      </c>
      <c r="B7284" s="134">
        <v>101630</v>
      </c>
      <c r="C7284" s="126" t="s">
        <v>8389</v>
      </c>
      <c r="D7284" s="134" t="s">
        <v>33</v>
      </c>
      <c r="E7284" s="135">
        <v>70.58</v>
      </c>
      <c r="F7284" s="136">
        <v>0.28070000000000001</v>
      </c>
      <c r="G7284" s="135">
        <v>80.790000000000006</v>
      </c>
      <c r="H7284" s="136">
        <v>0</v>
      </c>
    </row>
    <row r="7285" spans="1:8" x14ac:dyDescent="0.25">
      <c r="A7285" s="133" t="s">
        <v>8363</v>
      </c>
      <c r="B7285" s="134">
        <v>101633</v>
      </c>
      <c r="C7285" s="126" t="s">
        <v>8390</v>
      </c>
      <c r="D7285" s="134" t="s">
        <v>33</v>
      </c>
      <c r="E7285" s="135">
        <v>94.79</v>
      </c>
      <c r="F7285" s="136">
        <v>0.58309999999999995</v>
      </c>
      <c r="G7285" s="135">
        <v>99.22</v>
      </c>
      <c r="H7285" s="136">
        <v>0</v>
      </c>
    </row>
    <row r="7286" spans="1:8" x14ac:dyDescent="0.25">
      <c r="A7286" s="133" t="s">
        <v>8391</v>
      </c>
      <c r="B7286" s="134">
        <v>104219</v>
      </c>
      <c r="C7286" s="126" t="s">
        <v>3719</v>
      </c>
      <c r="D7286" s="134" t="s">
        <v>144</v>
      </c>
      <c r="E7286" s="135">
        <v>88.8</v>
      </c>
      <c r="F7286" s="136">
        <v>0</v>
      </c>
      <c r="G7286" s="135">
        <v>94.51</v>
      </c>
      <c r="H7286" s="136">
        <v>0</v>
      </c>
    </row>
    <row r="7287" spans="1:8" x14ac:dyDescent="0.25">
      <c r="A7287" s="133" t="s">
        <v>8391</v>
      </c>
      <c r="B7287" s="134">
        <v>104223</v>
      </c>
      <c r="C7287" s="126" t="s">
        <v>3723</v>
      </c>
      <c r="D7287" s="134" t="s">
        <v>144</v>
      </c>
      <c r="E7287" s="135">
        <v>116.7</v>
      </c>
      <c r="F7287" s="136">
        <v>0</v>
      </c>
      <c r="G7287" s="135">
        <v>123.82</v>
      </c>
      <c r="H7287" s="136">
        <v>0</v>
      </c>
    </row>
    <row r="7288" spans="1:8" x14ac:dyDescent="0.25">
      <c r="A7288" s="133" t="s">
        <v>8391</v>
      </c>
      <c r="B7288" s="134">
        <v>104227</v>
      </c>
      <c r="C7288" s="126" t="s">
        <v>3727</v>
      </c>
      <c r="D7288" s="134" t="s">
        <v>144</v>
      </c>
      <c r="E7288" s="135">
        <v>137.49</v>
      </c>
      <c r="F7288" s="136">
        <v>0</v>
      </c>
      <c r="G7288" s="135">
        <v>142.99</v>
      </c>
      <c r="H7288" s="136">
        <v>0</v>
      </c>
    </row>
    <row r="7289" spans="1:8" x14ac:dyDescent="0.25">
      <c r="A7289" s="133" t="s">
        <v>8391</v>
      </c>
      <c r="B7289" s="134">
        <v>104231</v>
      </c>
      <c r="C7289" s="126" t="s">
        <v>3731</v>
      </c>
      <c r="D7289" s="134" t="s">
        <v>144</v>
      </c>
      <c r="E7289" s="135">
        <v>151.51</v>
      </c>
      <c r="F7289" s="136">
        <v>0</v>
      </c>
      <c r="G7289" s="135">
        <v>157.80000000000001</v>
      </c>
      <c r="H7289" s="136">
        <v>0</v>
      </c>
    </row>
    <row r="7290" spans="1:8" x14ac:dyDescent="0.25">
      <c r="A7290" s="133" t="s">
        <v>8391</v>
      </c>
      <c r="B7290" s="134">
        <v>104235</v>
      </c>
      <c r="C7290" s="126" t="s">
        <v>3735</v>
      </c>
      <c r="D7290" s="134" t="s">
        <v>144</v>
      </c>
      <c r="E7290" s="135">
        <v>74.900000000000006</v>
      </c>
      <c r="F7290" s="136">
        <v>0</v>
      </c>
      <c r="G7290" s="135">
        <v>76.569999999999993</v>
      </c>
      <c r="H7290" s="136">
        <v>0</v>
      </c>
    </row>
    <row r="7291" spans="1:8" x14ac:dyDescent="0.25">
      <c r="A7291" s="133" t="s">
        <v>8391</v>
      </c>
      <c r="B7291" s="134">
        <v>104239</v>
      </c>
      <c r="C7291" s="126" t="s">
        <v>3739</v>
      </c>
      <c r="D7291" s="134" t="s">
        <v>144</v>
      </c>
      <c r="E7291" s="135">
        <v>101.49</v>
      </c>
      <c r="F7291" s="136">
        <v>0</v>
      </c>
      <c r="G7291" s="135">
        <v>104.69</v>
      </c>
      <c r="H7291" s="136">
        <v>0</v>
      </c>
    </row>
    <row r="7292" spans="1:8" x14ac:dyDescent="0.25">
      <c r="A7292" s="133" t="s">
        <v>8391</v>
      </c>
      <c r="B7292" s="134">
        <v>104243</v>
      </c>
      <c r="C7292" s="126" t="s">
        <v>3743</v>
      </c>
      <c r="D7292" s="134" t="s">
        <v>144</v>
      </c>
      <c r="E7292" s="135">
        <v>120.92</v>
      </c>
      <c r="F7292" s="136">
        <v>0</v>
      </c>
      <c r="G7292" s="135">
        <v>122.61</v>
      </c>
      <c r="H7292" s="136">
        <v>0</v>
      </c>
    </row>
    <row r="7293" spans="1:8" x14ac:dyDescent="0.25">
      <c r="A7293" s="133" t="s">
        <v>8391</v>
      </c>
      <c r="B7293" s="134">
        <v>104247</v>
      </c>
      <c r="C7293" s="126" t="s">
        <v>3747</v>
      </c>
      <c r="D7293" s="134" t="s">
        <v>144</v>
      </c>
      <c r="E7293" s="135">
        <v>130.07</v>
      </c>
      <c r="F7293" s="136">
        <v>0</v>
      </c>
      <c r="G7293" s="135">
        <v>130.77000000000001</v>
      </c>
      <c r="H7293" s="136">
        <v>0</v>
      </c>
    </row>
    <row r="7294" spans="1:8" x14ac:dyDescent="0.25">
      <c r="A7294" s="133" t="s">
        <v>8391</v>
      </c>
      <c r="B7294" s="134">
        <v>87795</v>
      </c>
      <c r="C7294" s="126" t="s">
        <v>3677</v>
      </c>
      <c r="D7294" s="134" t="s">
        <v>144</v>
      </c>
      <c r="E7294" s="135">
        <v>76.900000000000006</v>
      </c>
      <c r="F7294" s="136">
        <v>0</v>
      </c>
      <c r="G7294" s="135">
        <v>79.42</v>
      </c>
      <c r="H7294" s="136">
        <v>0</v>
      </c>
    </row>
    <row r="7295" spans="1:8" x14ac:dyDescent="0.25">
      <c r="A7295" s="133" t="s">
        <v>8391</v>
      </c>
      <c r="B7295" s="134">
        <v>87800</v>
      </c>
      <c r="C7295" s="126" t="s">
        <v>3680</v>
      </c>
      <c r="D7295" s="134" t="s">
        <v>144</v>
      </c>
      <c r="E7295" s="135">
        <v>104.38</v>
      </c>
      <c r="F7295" s="136">
        <v>0</v>
      </c>
      <c r="G7295" s="135">
        <v>108.81</v>
      </c>
      <c r="H7295" s="136">
        <v>0</v>
      </c>
    </row>
    <row r="7296" spans="1:8" x14ac:dyDescent="0.25">
      <c r="A7296" s="133" t="s">
        <v>8391</v>
      </c>
      <c r="B7296" s="134">
        <v>87804</v>
      </c>
      <c r="C7296" s="126" t="s">
        <v>3683</v>
      </c>
      <c r="D7296" s="134" t="s">
        <v>144</v>
      </c>
      <c r="E7296" s="135">
        <v>123.81</v>
      </c>
      <c r="F7296" s="136">
        <v>0</v>
      </c>
      <c r="G7296" s="135">
        <v>126.73</v>
      </c>
      <c r="H7296" s="136">
        <v>0</v>
      </c>
    </row>
    <row r="7297" spans="1:8" x14ac:dyDescent="0.25">
      <c r="A7297" s="133" t="s">
        <v>8391</v>
      </c>
      <c r="B7297" s="134">
        <v>87808</v>
      </c>
      <c r="C7297" s="126" t="s">
        <v>3686</v>
      </c>
      <c r="D7297" s="134" t="s">
        <v>144</v>
      </c>
      <c r="E7297" s="135">
        <v>132.86000000000001</v>
      </c>
      <c r="F7297" s="136">
        <v>0</v>
      </c>
      <c r="G7297" s="135">
        <v>134.76</v>
      </c>
      <c r="H7297" s="136">
        <v>0</v>
      </c>
    </row>
    <row r="7298" spans="1:8" x14ac:dyDescent="0.25">
      <c r="A7298" s="133" t="s">
        <v>8391</v>
      </c>
      <c r="B7298" s="134">
        <v>87778</v>
      </c>
      <c r="C7298" s="126" t="s">
        <v>3666</v>
      </c>
      <c r="D7298" s="134" t="s">
        <v>144</v>
      </c>
      <c r="E7298" s="135">
        <v>92.05</v>
      </c>
      <c r="F7298" s="136">
        <v>0</v>
      </c>
      <c r="G7298" s="135">
        <v>99.15</v>
      </c>
      <c r="H7298" s="136">
        <v>0</v>
      </c>
    </row>
    <row r="7299" spans="1:8" x14ac:dyDescent="0.25">
      <c r="A7299" s="133" t="s">
        <v>8391</v>
      </c>
      <c r="B7299" s="134">
        <v>87783</v>
      </c>
      <c r="C7299" s="126" t="s">
        <v>3669</v>
      </c>
      <c r="D7299" s="134" t="s">
        <v>144</v>
      </c>
      <c r="E7299" s="135">
        <v>120.93</v>
      </c>
      <c r="F7299" s="136">
        <v>0</v>
      </c>
      <c r="G7299" s="135">
        <v>129.86000000000001</v>
      </c>
      <c r="H7299" s="136">
        <v>0</v>
      </c>
    </row>
    <row r="7300" spans="1:8" x14ac:dyDescent="0.25">
      <c r="A7300" s="133" t="s">
        <v>8391</v>
      </c>
      <c r="B7300" s="134">
        <v>87787</v>
      </c>
      <c r="C7300" s="126" t="s">
        <v>3672</v>
      </c>
      <c r="D7300" s="134" t="s">
        <v>144</v>
      </c>
      <c r="E7300" s="135">
        <v>141.72</v>
      </c>
      <c r="F7300" s="136">
        <v>0</v>
      </c>
      <c r="G7300" s="135">
        <v>149.03</v>
      </c>
      <c r="H7300" s="136">
        <v>0</v>
      </c>
    </row>
    <row r="7301" spans="1:8" x14ac:dyDescent="0.25">
      <c r="A7301" s="133" t="s">
        <v>8391</v>
      </c>
      <c r="B7301" s="134">
        <v>87791</v>
      </c>
      <c r="C7301" s="126" t="s">
        <v>3674</v>
      </c>
      <c r="D7301" s="134" t="s">
        <v>144</v>
      </c>
      <c r="E7301" s="135">
        <v>156.16999999999999</v>
      </c>
      <c r="F7301" s="136">
        <v>0</v>
      </c>
      <c r="G7301" s="135">
        <v>164.44</v>
      </c>
      <c r="H7301" s="136">
        <v>0</v>
      </c>
    </row>
    <row r="7302" spans="1:8" x14ac:dyDescent="0.25">
      <c r="A7302" s="133" t="s">
        <v>8391</v>
      </c>
      <c r="B7302" s="134">
        <v>87832</v>
      </c>
      <c r="C7302" s="126" t="s">
        <v>3703</v>
      </c>
      <c r="D7302" s="134" t="s">
        <v>144</v>
      </c>
      <c r="E7302" s="135">
        <v>144.25</v>
      </c>
      <c r="F7302" s="136">
        <v>0</v>
      </c>
      <c r="G7302" s="135">
        <v>158.58000000000001</v>
      </c>
      <c r="H7302" s="136">
        <v>0</v>
      </c>
    </row>
    <row r="7303" spans="1:8" x14ac:dyDescent="0.25">
      <c r="A7303" s="133" t="s">
        <v>8391</v>
      </c>
      <c r="B7303" s="134">
        <v>87812</v>
      </c>
      <c r="C7303" s="126" t="s">
        <v>3689</v>
      </c>
      <c r="D7303" s="134" t="s">
        <v>144</v>
      </c>
      <c r="E7303" s="135">
        <v>108.34</v>
      </c>
      <c r="F7303" s="136">
        <v>0</v>
      </c>
      <c r="G7303" s="135">
        <v>125.76</v>
      </c>
      <c r="H7303" s="136">
        <v>0</v>
      </c>
    </row>
    <row r="7304" spans="1:8" x14ac:dyDescent="0.25">
      <c r="A7304" s="133" t="s">
        <v>8391</v>
      </c>
      <c r="B7304" s="134">
        <v>87816</v>
      </c>
      <c r="C7304" s="126" t="s">
        <v>3692</v>
      </c>
      <c r="D7304" s="134" t="s">
        <v>144</v>
      </c>
      <c r="E7304" s="135">
        <v>135.86000000000001</v>
      </c>
      <c r="F7304" s="136">
        <v>0</v>
      </c>
      <c r="G7304" s="135">
        <v>155.21</v>
      </c>
      <c r="H7304" s="136">
        <v>0</v>
      </c>
    </row>
    <row r="7305" spans="1:8" x14ac:dyDescent="0.25">
      <c r="A7305" s="133" t="s">
        <v>8391</v>
      </c>
      <c r="B7305" s="134">
        <v>87820</v>
      </c>
      <c r="C7305" s="126" t="s">
        <v>3695</v>
      </c>
      <c r="D7305" s="134" t="s">
        <v>144</v>
      </c>
      <c r="E7305" s="135">
        <v>155.29</v>
      </c>
      <c r="F7305" s="136">
        <v>0</v>
      </c>
      <c r="G7305" s="135">
        <v>173.13</v>
      </c>
      <c r="H7305" s="136">
        <v>0</v>
      </c>
    </row>
    <row r="7306" spans="1:8" x14ac:dyDescent="0.25">
      <c r="A7306" s="133" t="s">
        <v>8391</v>
      </c>
      <c r="B7306" s="134">
        <v>87824</v>
      </c>
      <c r="C7306" s="126" t="s">
        <v>3697</v>
      </c>
      <c r="D7306" s="134" t="s">
        <v>144</v>
      </c>
      <c r="E7306" s="135">
        <v>178.86</v>
      </c>
      <c r="F7306" s="136">
        <v>0</v>
      </c>
      <c r="G7306" s="135">
        <v>201.85</v>
      </c>
      <c r="H7306" s="136">
        <v>0</v>
      </c>
    </row>
    <row r="7307" spans="1:8" x14ac:dyDescent="0.25">
      <c r="A7307" s="133" t="s">
        <v>8391</v>
      </c>
      <c r="B7307" s="134">
        <v>87828</v>
      </c>
      <c r="C7307" s="126" t="s">
        <v>3700</v>
      </c>
      <c r="D7307" s="134" t="s">
        <v>144</v>
      </c>
      <c r="E7307" s="135">
        <v>113.66</v>
      </c>
      <c r="F7307" s="136">
        <v>0</v>
      </c>
      <c r="G7307" s="135">
        <v>126.9</v>
      </c>
      <c r="H7307" s="136">
        <v>0</v>
      </c>
    </row>
    <row r="7308" spans="1:8" x14ac:dyDescent="0.25">
      <c r="A7308" s="133" t="s">
        <v>8391</v>
      </c>
      <c r="B7308" s="134">
        <v>104251</v>
      </c>
      <c r="C7308" s="126" t="s">
        <v>6921</v>
      </c>
      <c r="D7308" s="134" t="s">
        <v>144</v>
      </c>
      <c r="E7308" s="135">
        <v>102.47</v>
      </c>
      <c r="F7308" s="136">
        <v>0</v>
      </c>
      <c r="G7308" s="135">
        <v>117.41</v>
      </c>
      <c r="H7308" s="136">
        <v>0</v>
      </c>
    </row>
    <row r="7309" spans="1:8" x14ac:dyDescent="0.25">
      <c r="A7309" s="133" t="s">
        <v>8391</v>
      </c>
      <c r="B7309" s="134">
        <v>104255</v>
      </c>
      <c r="C7309" s="126" t="s">
        <v>6922</v>
      </c>
      <c r="D7309" s="134" t="s">
        <v>144</v>
      </c>
      <c r="E7309" s="135">
        <v>129.06</v>
      </c>
      <c r="F7309" s="136">
        <v>0</v>
      </c>
      <c r="G7309" s="135">
        <v>145.53</v>
      </c>
      <c r="H7309" s="136">
        <v>0</v>
      </c>
    </row>
    <row r="7310" spans="1:8" x14ac:dyDescent="0.25">
      <c r="A7310" s="133" t="s">
        <v>8391</v>
      </c>
      <c r="B7310" s="134">
        <v>104259</v>
      </c>
      <c r="C7310" s="126" t="s">
        <v>6923</v>
      </c>
      <c r="D7310" s="134" t="s">
        <v>144</v>
      </c>
      <c r="E7310" s="135">
        <v>148.49</v>
      </c>
      <c r="F7310" s="136">
        <v>0</v>
      </c>
      <c r="G7310" s="135">
        <v>163.44999999999999</v>
      </c>
      <c r="H7310" s="136">
        <v>0</v>
      </c>
    </row>
    <row r="7311" spans="1:8" x14ac:dyDescent="0.25">
      <c r="A7311" s="133" t="s">
        <v>8391</v>
      </c>
      <c r="B7311" s="134">
        <v>104263</v>
      </c>
      <c r="C7311" s="126" t="s">
        <v>6924</v>
      </c>
      <c r="D7311" s="134" t="s">
        <v>144</v>
      </c>
      <c r="E7311" s="135">
        <v>170.49</v>
      </c>
      <c r="F7311" s="136">
        <v>0</v>
      </c>
      <c r="G7311" s="135">
        <v>189.92</v>
      </c>
      <c r="H7311" s="136">
        <v>0</v>
      </c>
    </row>
    <row r="7312" spans="1:8" x14ac:dyDescent="0.25">
      <c r="A7312" s="133" t="s">
        <v>8391</v>
      </c>
      <c r="B7312" s="134">
        <v>87794</v>
      </c>
      <c r="C7312" s="126" t="s">
        <v>3676</v>
      </c>
      <c r="D7312" s="134" t="s">
        <v>144</v>
      </c>
      <c r="E7312" s="135">
        <v>41.9</v>
      </c>
      <c r="F7312" s="136">
        <v>0</v>
      </c>
      <c r="G7312" s="135">
        <v>50.48</v>
      </c>
      <c r="H7312" s="136">
        <v>0</v>
      </c>
    </row>
    <row r="7313" spans="1:8" x14ac:dyDescent="0.25">
      <c r="A7313" s="133" t="s">
        <v>8391</v>
      </c>
      <c r="B7313" s="134">
        <v>87799</v>
      </c>
      <c r="C7313" s="126" t="s">
        <v>3679</v>
      </c>
      <c r="D7313" s="134" t="s">
        <v>144</v>
      </c>
      <c r="E7313" s="135">
        <v>57.68</v>
      </c>
      <c r="F7313" s="136">
        <v>0</v>
      </c>
      <c r="G7313" s="135">
        <v>70.34</v>
      </c>
      <c r="H7313" s="136">
        <v>0</v>
      </c>
    </row>
    <row r="7314" spans="1:8" x14ac:dyDescent="0.25">
      <c r="A7314" s="133" t="s">
        <v>8391</v>
      </c>
      <c r="B7314" s="134">
        <v>87803</v>
      </c>
      <c r="C7314" s="126" t="s">
        <v>3682</v>
      </c>
      <c r="D7314" s="134" t="s">
        <v>144</v>
      </c>
      <c r="E7314" s="135">
        <v>64.58</v>
      </c>
      <c r="F7314" s="136">
        <v>0</v>
      </c>
      <c r="G7314" s="135">
        <v>77.540000000000006</v>
      </c>
      <c r="H7314" s="136">
        <v>0</v>
      </c>
    </row>
    <row r="7315" spans="1:8" x14ac:dyDescent="0.25">
      <c r="A7315" s="133" t="s">
        <v>8391</v>
      </c>
      <c r="B7315" s="134">
        <v>87807</v>
      </c>
      <c r="C7315" s="126" t="s">
        <v>3685</v>
      </c>
      <c r="D7315" s="134" t="s">
        <v>144</v>
      </c>
      <c r="E7315" s="135">
        <v>70.569999999999993</v>
      </c>
      <c r="F7315" s="136">
        <v>0</v>
      </c>
      <c r="G7315" s="135">
        <v>84.79</v>
      </c>
      <c r="H7315" s="136">
        <v>0</v>
      </c>
    </row>
    <row r="7316" spans="1:8" x14ac:dyDescent="0.25">
      <c r="A7316" s="133" t="s">
        <v>8391</v>
      </c>
      <c r="B7316" s="134">
        <v>104218</v>
      </c>
      <c r="C7316" s="126" t="s">
        <v>3718</v>
      </c>
      <c r="D7316" s="134" t="s">
        <v>144</v>
      </c>
      <c r="E7316" s="135">
        <v>51.95</v>
      </c>
      <c r="F7316" s="136">
        <v>0</v>
      </c>
      <c r="G7316" s="135">
        <v>64.44</v>
      </c>
      <c r="H7316" s="136">
        <v>0</v>
      </c>
    </row>
    <row r="7317" spans="1:8" x14ac:dyDescent="0.25">
      <c r="A7317" s="133" t="s">
        <v>8391</v>
      </c>
      <c r="B7317" s="134">
        <v>87777</v>
      </c>
      <c r="C7317" s="126" t="s">
        <v>3665</v>
      </c>
      <c r="D7317" s="134" t="s">
        <v>144</v>
      </c>
      <c r="E7317" s="135">
        <v>55.58</v>
      </c>
      <c r="F7317" s="136">
        <v>0</v>
      </c>
      <c r="G7317" s="135">
        <v>69.61</v>
      </c>
      <c r="H7317" s="136">
        <v>0</v>
      </c>
    </row>
    <row r="7318" spans="1:8" x14ac:dyDescent="0.25">
      <c r="A7318" s="133" t="s">
        <v>8391</v>
      </c>
      <c r="B7318" s="134">
        <v>104222</v>
      </c>
      <c r="C7318" s="126" t="s">
        <v>3722</v>
      </c>
      <c r="D7318" s="134" t="s">
        <v>144</v>
      </c>
      <c r="E7318" s="135">
        <v>67.14</v>
      </c>
      <c r="F7318" s="136">
        <v>0</v>
      </c>
      <c r="G7318" s="135">
        <v>83.29</v>
      </c>
      <c r="H7318" s="136">
        <v>0</v>
      </c>
    </row>
    <row r="7319" spans="1:8" x14ac:dyDescent="0.25">
      <c r="A7319" s="133" t="s">
        <v>8391</v>
      </c>
      <c r="B7319" s="134">
        <v>87781</v>
      </c>
      <c r="C7319" s="126" t="s">
        <v>3668</v>
      </c>
      <c r="D7319" s="134" t="s">
        <v>144</v>
      </c>
      <c r="E7319" s="135">
        <v>71.790000000000006</v>
      </c>
      <c r="F7319" s="136">
        <v>0</v>
      </c>
      <c r="G7319" s="135">
        <v>89.92</v>
      </c>
      <c r="H7319" s="136">
        <v>0</v>
      </c>
    </row>
    <row r="7320" spans="1:8" x14ac:dyDescent="0.25">
      <c r="A7320" s="133" t="s">
        <v>8391</v>
      </c>
      <c r="B7320" s="134">
        <v>104226</v>
      </c>
      <c r="C7320" s="126" t="s">
        <v>3726</v>
      </c>
      <c r="D7320" s="134" t="s">
        <v>144</v>
      </c>
      <c r="E7320" s="135">
        <v>74.52</v>
      </c>
      <c r="F7320" s="136">
        <v>0</v>
      </c>
      <c r="G7320" s="135">
        <v>90.99</v>
      </c>
      <c r="H7320" s="136">
        <v>0</v>
      </c>
    </row>
    <row r="7321" spans="1:8" x14ac:dyDescent="0.25">
      <c r="A7321" s="133" t="s">
        <v>8391</v>
      </c>
      <c r="B7321" s="134">
        <v>87786</v>
      </c>
      <c r="C7321" s="126" t="s">
        <v>3671</v>
      </c>
      <c r="D7321" s="134" t="s">
        <v>144</v>
      </c>
      <c r="E7321" s="135">
        <v>79.17</v>
      </c>
      <c r="F7321" s="136">
        <v>0</v>
      </c>
      <c r="G7321" s="135">
        <v>97.62</v>
      </c>
      <c r="H7321" s="136">
        <v>0</v>
      </c>
    </row>
    <row r="7322" spans="1:8" x14ac:dyDescent="0.25">
      <c r="A7322" s="133" t="s">
        <v>8391</v>
      </c>
      <c r="B7322" s="134">
        <v>104230</v>
      </c>
      <c r="C7322" s="126" t="s">
        <v>3730</v>
      </c>
      <c r="D7322" s="134" t="s">
        <v>144</v>
      </c>
      <c r="E7322" s="135">
        <v>87.1</v>
      </c>
      <c r="F7322" s="136">
        <v>0</v>
      </c>
      <c r="G7322" s="135">
        <v>107.55</v>
      </c>
      <c r="H7322" s="136">
        <v>0</v>
      </c>
    </row>
    <row r="7323" spans="1:8" x14ac:dyDescent="0.25">
      <c r="A7323" s="133" t="s">
        <v>8391</v>
      </c>
      <c r="B7323" s="134">
        <v>104234</v>
      </c>
      <c r="C7323" s="126" t="s">
        <v>3734</v>
      </c>
      <c r="D7323" s="134" t="s">
        <v>144</v>
      </c>
      <c r="E7323" s="135">
        <v>39.75</v>
      </c>
      <c r="F7323" s="136">
        <v>0</v>
      </c>
      <c r="G7323" s="135">
        <v>47.42</v>
      </c>
      <c r="H7323" s="136">
        <v>0</v>
      </c>
    </row>
    <row r="7324" spans="1:8" x14ac:dyDescent="0.25">
      <c r="A7324" s="133" t="s">
        <v>8391</v>
      </c>
      <c r="B7324" s="134">
        <v>104238</v>
      </c>
      <c r="C7324" s="126" t="s">
        <v>3738</v>
      </c>
      <c r="D7324" s="134" t="s">
        <v>144</v>
      </c>
      <c r="E7324" s="135">
        <v>54.51</v>
      </c>
      <c r="F7324" s="136">
        <v>0</v>
      </c>
      <c r="G7324" s="135">
        <v>65.83</v>
      </c>
      <c r="H7324" s="136">
        <v>0</v>
      </c>
    </row>
    <row r="7325" spans="1:8" x14ac:dyDescent="0.25">
      <c r="A7325" s="133" t="s">
        <v>8391</v>
      </c>
      <c r="B7325" s="134">
        <v>104242</v>
      </c>
      <c r="C7325" s="126" t="s">
        <v>3742</v>
      </c>
      <c r="D7325" s="134" t="s">
        <v>144</v>
      </c>
      <c r="E7325" s="135">
        <v>61.41</v>
      </c>
      <c r="F7325" s="136">
        <v>0</v>
      </c>
      <c r="G7325" s="135">
        <v>73.03</v>
      </c>
      <c r="H7325" s="136">
        <v>0</v>
      </c>
    </row>
    <row r="7326" spans="1:8" x14ac:dyDescent="0.25">
      <c r="A7326" s="133" t="s">
        <v>8391</v>
      </c>
      <c r="B7326" s="134">
        <v>104246</v>
      </c>
      <c r="C7326" s="126" t="s">
        <v>3746</v>
      </c>
      <c r="D7326" s="134" t="s">
        <v>144</v>
      </c>
      <c r="E7326" s="135">
        <v>67.08</v>
      </c>
      <c r="F7326" s="136">
        <v>0</v>
      </c>
      <c r="G7326" s="135">
        <v>79.81</v>
      </c>
      <c r="H7326" s="136">
        <v>0</v>
      </c>
    </row>
    <row r="7327" spans="1:8" x14ac:dyDescent="0.25">
      <c r="A7327" s="133" t="s">
        <v>8391</v>
      </c>
      <c r="B7327" s="134">
        <v>104250</v>
      </c>
      <c r="C7327" s="126" t="s">
        <v>3750</v>
      </c>
      <c r="D7327" s="134" t="s">
        <v>144</v>
      </c>
      <c r="E7327" s="135">
        <v>70.260000000000005</v>
      </c>
      <c r="F7327" s="136">
        <v>0</v>
      </c>
      <c r="G7327" s="135">
        <v>92.44</v>
      </c>
      <c r="H7327" s="136">
        <v>0</v>
      </c>
    </row>
    <row r="7328" spans="1:8" x14ac:dyDescent="0.25">
      <c r="A7328" s="133" t="s">
        <v>8391</v>
      </c>
      <c r="B7328" s="134">
        <v>87811</v>
      </c>
      <c r="C7328" s="126" t="s">
        <v>3688</v>
      </c>
      <c r="D7328" s="134" t="s">
        <v>144</v>
      </c>
      <c r="E7328" s="135">
        <v>76.78</v>
      </c>
      <c r="F7328" s="136">
        <v>0</v>
      </c>
      <c r="G7328" s="135">
        <v>101.72</v>
      </c>
      <c r="H7328" s="136">
        <v>0</v>
      </c>
    </row>
    <row r="7329" spans="1:8" x14ac:dyDescent="0.25">
      <c r="A7329" s="133" t="s">
        <v>8391</v>
      </c>
      <c r="B7329" s="134">
        <v>104254</v>
      </c>
      <c r="C7329" s="126" t="s">
        <v>3753</v>
      </c>
      <c r="D7329" s="134" t="s">
        <v>144</v>
      </c>
      <c r="E7329" s="135">
        <v>85.01</v>
      </c>
      <c r="F7329" s="136">
        <v>0</v>
      </c>
      <c r="G7329" s="135">
        <v>110.85</v>
      </c>
      <c r="H7329" s="136">
        <v>0</v>
      </c>
    </row>
    <row r="7330" spans="1:8" x14ac:dyDescent="0.25">
      <c r="A7330" s="133" t="s">
        <v>8391</v>
      </c>
      <c r="B7330" s="134">
        <v>87815</v>
      </c>
      <c r="C7330" s="126" t="s">
        <v>3691</v>
      </c>
      <c r="D7330" s="134" t="s">
        <v>144</v>
      </c>
      <c r="E7330" s="135">
        <v>92.56</v>
      </c>
      <c r="F7330" s="136">
        <v>0</v>
      </c>
      <c r="G7330" s="135">
        <v>121.6</v>
      </c>
      <c r="H7330" s="136">
        <v>0</v>
      </c>
    </row>
    <row r="7331" spans="1:8" x14ac:dyDescent="0.25">
      <c r="A7331" s="133" t="s">
        <v>8391</v>
      </c>
      <c r="B7331" s="134">
        <v>104258</v>
      </c>
      <c r="C7331" s="126" t="s">
        <v>3756</v>
      </c>
      <c r="D7331" s="134" t="s">
        <v>144</v>
      </c>
      <c r="E7331" s="135">
        <v>91.91</v>
      </c>
      <c r="F7331" s="136">
        <v>0</v>
      </c>
      <c r="G7331" s="135">
        <v>118.05</v>
      </c>
      <c r="H7331" s="136">
        <v>0</v>
      </c>
    </row>
    <row r="7332" spans="1:8" x14ac:dyDescent="0.25">
      <c r="A7332" s="133" t="s">
        <v>8391</v>
      </c>
      <c r="B7332" s="134">
        <v>87819</v>
      </c>
      <c r="C7332" s="126" t="s">
        <v>3694</v>
      </c>
      <c r="D7332" s="134" t="s">
        <v>144</v>
      </c>
      <c r="E7332" s="135">
        <v>99.46</v>
      </c>
      <c r="F7332" s="136">
        <v>0</v>
      </c>
      <c r="G7332" s="135">
        <v>128.80000000000001</v>
      </c>
      <c r="H7332" s="136">
        <v>0</v>
      </c>
    </row>
    <row r="7333" spans="1:8" x14ac:dyDescent="0.25">
      <c r="A7333" s="133" t="s">
        <v>8391</v>
      </c>
      <c r="B7333" s="134">
        <v>104262</v>
      </c>
      <c r="C7333" s="126" t="s">
        <v>3759</v>
      </c>
      <c r="D7333" s="134" t="s">
        <v>144</v>
      </c>
      <c r="E7333" s="135">
        <v>117.6</v>
      </c>
      <c r="F7333" s="136">
        <v>0</v>
      </c>
      <c r="G7333" s="135">
        <v>153.35</v>
      </c>
      <c r="H7333" s="136">
        <v>0</v>
      </c>
    </row>
    <row r="7334" spans="1:8" x14ac:dyDescent="0.25">
      <c r="A7334" s="133" t="s">
        <v>8391</v>
      </c>
      <c r="B7334" s="134">
        <v>87823</v>
      </c>
      <c r="C7334" s="126" t="s">
        <v>5336</v>
      </c>
      <c r="D7334" s="134" t="s">
        <v>144</v>
      </c>
      <c r="E7334" s="135">
        <v>127.88</v>
      </c>
      <c r="F7334" s="136">
        <v>0</v>
      </c>
      <c r="G7334" s="135">
        <v>168</v>
      </c>
      <c r="H7334" s="136">
        <v>0</v>
      </c>
    </row>
    <row r="7335" spans="1:8" x14ac:dyDescent="0.25">
      <c r="A7335" s="133" t="s">
        <v>8391</v>
      </c>
      <c r="B7335" s="134">
        <v>87827</v>
      </c>
      <c r="C7335" s="126" t="s">
        <v>3699</v>
      </c>
      <c r="D7335" s="134" t="s">
        <v>144</v>
      </c>
      <c r="E7335" s="135">
        <v>72.989999999999995</v>
      </c>
      <c r="F7335" s="136">
        <v>0</v>
      </c>
      <c r="G7335" s="135">
        <v>94.6</v>
      </c>
      <c r="H7335" s="136">
        <v>0</v>
      </c>
    </row>
    <row r="7336" spans="1:8" x14ac:dyDescent="0.25">
      <c r="A7336" s="133" t="s">
        <v>8391</v>
      </c>
      <c r="B7336" s="134">
        <v>87831</v>
      </c>
      <c r="C7336" s="126" t="s">
        <v>3702</v>
      </c>
      <c r="D7336" s="134" t="s">
        <v>144</v>
      </c>
      <c r="E7336" s="135">
        <v>88.99</v>
      </c>
      <c r="F7336" s="136">
        <v>0</v>
      </c>
      <c r="G7336" s="135">
        <v>114.2</v>
      </c>
      <c r="H7336" s="136">
        <v>0</v>
      </c>
    </row>
    <row r="7337" spans="1:8" x14ac:dyDescent="0.25">
      <c r="A7337" s="133" t="s">
        <v>8391</v>
      </c>
      <c r="B7337" s="134">
        <v>104220</v>
      </c>
      <c r="C7337" s="126" t="s">
        <v>3720</v>
      </c>
      <c r="D7337" s="134" t="s">
        <v>144</v>
      </c>
      <c r="E7337" s="135">
        <v>52.77</v>
      </c>
      <c r="F7337" s="136">
        <v>0.104</v>
      </c>
      <c r="G7337" s="135">
        <v>61.84</v>
      </c>
      <c r="H7337" s="136">
        <v>0</v>
      </c>
    </row>
    <row r="7338" spans="1:8" x14ac:dyDescent="0.25">
      <c r="A7338" s="133" t="s">
        <v>8391</v>
      </c>
      <c r="B7338" s="134">
        <v>104203</v>
      </c>
      <c r="C7338" s="126" t="s">
        <v>3704</v>
      </c>
      <c r="D7338" s="134" t="s">
        <v>144</v>
      </c>
      <c r="E7338" s="135">
        <v>56.65</v>
      </c>
      <c r="F7338" s="136">
        <v>0.1079</v>
      </c>
      <c r="G7338" s="135">
        <v>67.11</v>
      </c>
      <c r="H7338" s="136">
        <v>0</v>
      </c>
    </row>
    <row r="7339" spans="1:8" x14ac:dyDescent="0.25">
      <c r="A7339" s="133" t="s">
        <v>8391</v>
      </c>
      <c r="B7339" s="134">
        <v>104224</v>
      </c>
      <c r="C7339" s="126" t="s">
        <v>3724</v>
      </c>
      <c r="D7339" s="134" t="s">
        <v>144</v>
      </c>
      <c r="E7339" s="135">
        <v>68.209999999999994</v>
      </c>
      <c r="F7339" s="136">
        <v>0.1042</v>
      </c>
      <c r="G7339" s="135">
        <v>79.819999999999993</v>
      </c>
      <c r="H7339" s="136">
        <v>0</v>
      </c>
    </row>
    <row r="7340" spans="1:8" x14ac:dyDescent="0.25">
      <c r="A7340" s="133" t="s">
        <v>8391</v>
      </c>
      <c r="B7340" s="134">
        <v>104204</v>
      </c>
      <c r="C7340" s="126" t="s">
        <v>3705</v>
      </c>
      <c r="D7340" s="134" t="s">
        <v>144</v>
      </c>
      <c r="E7340" s="135">
        <v>73.25</v>
      </c>
      <c r="F7340" s="136">
        <v>0.1081</v>
      </c>
      <c r="G7340" s="135">
        <v>86.67</v>
      </c>
      <c r="H7340" s="136">
        <v>0</v>
      </c>
    </row>
    <row r="7341" spans="1:8" x14ac:dyDescent="0.25">
      <c r="A7341" s="133" t="s">
        <v>8391</v>
      </c>
      <c r="B7341" s="134">
        <v>104228</v>
      </c>
      <c r="C7341" s="126" t="s">
        <v>3728</v>
      </c>
      <c r="D7341" s="134" t="s">
        <v>144</v>
      </c>
      <c r="E7341" s="135">
        <v>75.16</v>
      </c>
      <c r="F7341" s="136">
        <v>9.7900000000000001E-2</v>
      </c>
      <c r="G7341" s="135">
        <v>86.3</v>
      </c>
      <c r="H7341" s="136">
        <v>0</v>
      </c>
    </row>
    <row r="7342" spans="1:8" x14ac:dyDescent="0.25">
      <c r="A7342" s="133" t="s">
        <v>8391</v>
      </c>
      <c r="B7342" s="134">
        <v>104205</v>
      </c>
      <c r="C7342" s="126" t="s">
        <v>3706</v>
      </c>
      <c r="D7342" s="134" t="s">
        <v>144</v>
      </c>
      <c r="E7342" s="135">
        <v>80.209999999999994</v>
      </c>
      <c r="F7342" s="136">
        <v>0.1019</v>
      </c>
      <c r="G7342" s="135">
        <v>93.16</v>
      </c>
      <c r="H7342" s="136">
        <v>0</v>
      </c>
    </row>
    <row r="7343" spans="1:8" x14ac:dyDescent="0.25">
      <c r="A7343" s="133" t="s">
        <v>8391</v>
      </c>
      <c r="B7343" s="134">
        <v>104232</v>
      </c>
      <c r="C7343" s="126" t="s">
        <v>3732</v>
      </c>
      <c r="D7343" s="134" t="s">
        <v>144</v>
      </c>
      <c r="E7343" s="135">
        <v>83.04</v>
      </c>
      <c r="F7343" s="136">
        <v>9.8599999999999993E-2</v>
      </c>
      <c r="G7343" s="135">
        <v>95.54</v>
      </c>
      <c r="H7343" s="136">
        <v>0</v>
      </c>
    </row>
    <row r="7344" spans="1:8" x14ac:dyDescent="0.25">
      <c r="A7344" s="133" t="s">
        <v>8391</v>
      </c>
      <c r="B7344" s="134">
        <v>104206</v>
      </c>
      <c r="C7344" s="126" t="s">
        <v>3707</v>
      </c>
      <c r="D7344" s="134" t="s">
        <v>144</v>
      </c>
      <c r="E7344" s="135">
        <v>88.59</v>
      </c>
      <c r="F7344" s="136">
        <v>0.10249999999999999</v>
      </c>
      <c r="G7344" s="135">
        <v>103.07</v>
      </c>
      <c r="H7344" s="136">
        <v>0</v>
      </c>
    </row>
    <row r="7345" spans="1:8" x14ac:dyDescent="0.25">
      <c r="A7345" s="133" t="s">
        <v>8391</v>
      </c>
      <c r="B7345" s="134">
        <v>104236</v>
      </c>
      <c r="C7345" s="126" t="s">
        <v>3736</v>
      </c>
      <c r="D7345" s="134" t="s">
        <v>144</v>
      </c>
      <c r="E7345" s="135">
        <v>39.770000000000003</v>
      </c>
      <c r="F7345" s="136">
        <v>8.9300000000000004E-2</v>
      </c>
      <c r="G7345" s="135">
        <v>44.57</v>
      </c>
      <c r="H7345" s="136">
        <v>0</v>
      </c>
    </row>
    <row r="7346" spans="1:8" x14ac:dyDescent="0.25">
      <c r="A7346" s="133" t="s">
        <v>8391</v>
      </c>
      <c r="B7346" s="134">
        <v>104207</v>
      </c>
      <c r="C7346" s="126" t="s">
        <v>3708</v>
      </c>
      <c r="D7346" s="134" t="s">
        <v>144</v>
      </c>
      <c r="E7346" s="135">
        <v>42.16</v>
      </c>
      <c r="F7346" s="136">
        <v>9.3200000000000005E-2</v>
      </c>
      <c r="G7346" s="135">
        <v>47.81</v>
      </c>
      <c r="H7346" s="136">
        <v>0</v>
      </c>
    </row>
    <row r="7347" spans="1:8" x14ac:dyDescent="0.25">
      <c r="A7347" s="133" t="s">
        <v>8391</v>
      </c>
      <c r="B7347" s="134">
        <v>104240</v>
      </c>
      <c r="C7347" s="126" t="s">
        <v>3740</v>
      </c>
      <c r="D7347" s="134" t="s">
        <v>144</v>
      </c>
      <c r="E7347" s="135">
        <v>54.86</v>
      </c>
      <c r="F7347" s="136">
        <v>9.4399999999999998E-2</v>
      </c>
      <c r="G7347" s="135">
        <v>62.26</v>
      </c>
      <c r="H7347" s="136">
        <v>0</v>
      </c>
    </row>
    <row r="7348" spans="1:8" x14ac:dyDescent="0.25">
      <c r="A7348" s="133" t="s">
        <v>8391</v>
      </c>
      <c r="B7348" s="134">
        <v>104208</v>
      </c>
      <c r="C7348" s="126" t="s">
        <v>3709</v>
      </c>
      <c r="D7348" s="134" t="s">
        <v>144</v>
      </c>
      <c r="E7348" s="135">
        <v>58.31</v>
      </c>
      <c r="F7348" s="136">
        <v>9.8299999999999998E-2</v>
      </c>
      <c r="G7348" s="135">
        <v>66.94</v>
      </c>
      <c r="H7348" s="136">
        <v>0</v>
      </c>
    </row>
    <row r="7349" spans="1:8" x14ac:dyDescent="0.25">
      <c r="A7349" s="133" t="s">
        <v>8391</v>
      </c>
      <c r="B7349" s="134">
        <v>104244</v>
      </c>
      <c r="C7349" s="126" t="s">
        <v>3744</v>
      </c>
      <c r="D7349" s="134" t="s">
        <v>144</v>
      </c>
      <c r="E7349" s="135">
        <v>61.4</v>
      </c>
      <c r="F7349" s="136">
        <v>8.8400000000000006E-2</v>
      </c>
      <c r="G7349" s="135">
        <v>68.36</v>
      </c>
      <c r="H7349" s="136">
        <v>0</v>
      </c>
    </row>
    <row r="7350" spans="1:8" x14ac:dyDescent="0.25">
      <c r="A7350" s="133" t="s">
        <v>8391</v>
      </c>
      <c r="B7350" s="134">
        <v>104209</v>
      </c>
      <c r="C7350" s="126" t="s">
        <v>3710</v>
      </c>
      <c r="D7350" s="134" t="s">
        <v>144</v>
      </c>
      <c r="E7350" s="135">
        <v>64.849999999999994</v>
      </c>
      <c r="F7350" s="136">
        <v>9.2200000000000004E-2</v>
      </c>
      <c r="G7350" s="135">
        <v>73.040000000000006</v>
      </c>
      <c r="H7350" s="136">
        <v>0</v>
      </c>
    </row>
    <row r="7351" spans="1:8" x14ac:dyDescent="0.25">
      <c r="A7351" s="133" t="s">
        <v>8391</v>
      </c>
      <c r="B7351" s="134">
        <v>104248</v>
      </c>
      <c r="C7351" s="126" t="s">
        <v>3748</v>
      </c>
      <c r="D7351" s="134" t="s">
        <v>144</v>
      </c>
      <c r="E7351" s="135">
        <v>64.010000000000005</v>
      </c>
      <c r="F7351" s="136">
        <v>8.5000000000000006E-2</v>
      </c>
      <c r="G7351" s="135">
        <v>70.5</v>
      </c>
      <c r="H7351" s="136">
        <v>0</v>
      </c>
    </row>
    <row r="7352" spans="1:8" x14ac:dyDescent="0.25">
      <c r="A7352" s="133" t="s">
        <v>8391</v>
      </c>
      <c r="B7352" s="134">
        <v>104210</v>
      </c>
      <c r="C7352" s="126" t="s">
        <v>3711</v>
      </c>
      <c r="D7352" s="134" t="s">
        <v>144</v>
      </c>
      <c r="E7352" s="135">
        <v>67.33</v>
      </c>
      <c r="F7352" s="136">
        <v>8.8800000000000004E-2</v>
      </c>
      <c r="G7352" s="135">
        <v>75.02</v>
      </c>
      <c r="H7352" s="136">
        <v>0</v>
      </c>
    </row>
    <row r="7353" spans="1:8" x14ac:dyDescent="0.25">
      <c r="A7353" s="133" t="s">
        <v>8391</v>
      </c>
      <c r="B7353" s="134">
        <v>104252</v>
      </c>
      <c r="C7353" s="126" t="s">
        <v>3751</v>
      </c>
      <c r="D7353" s="134" t="s">
        <v>144</v>
      </c>
      <c r="E7353" s="135">
        <v>73.150000000000006</v>
      </c>
      <c r="F7353" s="136">
        <v>0.12770000000000001</v>
      </c>
      <c r="G7353" s="135">
        <v>91.22</v>
      </c>
      <c r="H7353" s="136">
        <v>0</v>
      </c>
    </row>
    <row r="7354" spans="1:8" x14ac:dyDescent="0.25">
      <c r="A7354" s="133" t="s">
        <v>8391</v>
      </c>
      <c r="B7354" s="134">
        <v>104211</v>
      </c>
      <c r="C7354" s="126" t="s">
        <v>3712</v>
      </c>
      <c r="D7354" s="134" t="s">
        <v>144</v>
      </c>
      <c r="E7354" s="135">
        <v>80.150000000000006</v>
      </c>
      <c r="F7354" s="136">
        <v>0.1305</v>
      </c>
      <c r="G7354" s="135">
        <v>100.7</v>
      </c>
      <c r="H7354" s="136">
        <v>0</v>
      </c>
    </row>
    <row r="7355" spans="1:8" x14ac:dyDescent="0.25">
      <c r="A7355" s="133" t="s">
        <v>8391</v>
      </c>
      <c r="B7355" s="134">
        <v>104212</v>
      </c>
      <c r="C7355" s="126" t="s">
        <v>3713</v>
      </c>
      <c r="D7355" s="134" t="s">
        <v>144</v>
      </c>
      <c r="E7355" s="135">
        <v>96.35</v>
      </c>
      <c r="F7355" s="136">
        <v>0.12720000000000001</v>
      </c>
      <c r="G7355" s="135">
        <v>119.9</v>
      </c>
      <c r="H7355" s="136">
        <v>0</v>
      </c>
    </row>
    <row r="7356" spans="1:8" x14ac:dyDescent="0.25">
      <c r="A7356" s="133" t="s">
        <v>8391</v>
      </c>
      <c r="B7356" s="134">
        <v>104213</v>
      </c>
      <c r="C7356" s="126" t="s">
        <v>3714</v>
      </c>
      <c r="D7356" s="134" t="s">
        <v>144</v>
      </c>
      <c r="E7356" s="135">
        <v>102.89</v>
      </c>
      <c r="F7356" s="136">
        <v>0.1216</v>
      </c>
      <c r="G7356" s="135">
        <v>126</v>
      </c>
      <c r="H7356" s="136">
        <v>0</v>
      </c>
    </row>
    <row r="7357" spans="1:8" x14ac:dyDescent="0.25">
      <c r="A7357" s="133" t="s">
        <v>8391</v>
      </c>
      <c r="B7357" s="134">
        <v>104214</v>
      </c>
      <c r="C7357" s="126" t="s">
        <v>3715</v>
      </c>
      <c r="D7357" s="134" t="s">
        <v>144</v>
      </c>
      <c r="E7357" s="135">
        <v>122.69</v>
      </c>
      <c r="F7357" s="136">
        <v>0.1246</v>
      </c>
      <c r="G7357" s="135">
        <v>151.47</v>
      </c>
      <c r="H7357" s="136">
        <v>0</v>
      </c>
    </row>
    <row r="7358" spans="1:8" x14ac:dyDescent="0.25">
      <c r="A7358" s="133" t="s">
        <v>8391</v>
      </c>
      <c r="B7358" s="134">
        <v>104215</v>
      </c>
      <c r="C7358" s="126" t="s">
        <v>14574</v>
      </c>
      <c r="D7358" s="134" t="s">
        <v>144</v>
      </c>
      <c r="E7358" s="135">
        <v>75.08</v>
      </c>
      <c r="F7358" s="136">
        <v>0.1201</v>
      </c>
      <c r="G7358" s="135">
        <v>92.16</v>
      </c>
      <c r="H7358" s="136">
        <v>0</v>
      </c>
    </row>
    <row r="7359" spans="1:8" x14ac:dyDescent="0.25">
      <c r="A7359" s="133" t="s">
        <v>8391</v>
      </c>
      <c r="B7359" s="134">
        <v>104216</v>
      </c>
      <c r="C7359" s="126" t="s">
        <v>3716</v>
      </c>
      <c r="D7359" s="134" t="s">
        <v>144</v>
      </c>
      <c r="E7359" s="135">
        <v>91.12</v>
      </c>
      <c r="F7359" s="136">
        <v>0.1163</v>
      </c>
      <c r="G7359" s="135">
        <v>110.59</v>
      </c>
      <c r="H7359" s="136">
        <v>0</v>
      </c>
    </row>
    <row r="7360" spans="1:8" x14ac:dyDescent="0.25">
      <c r="A7360" s="133" t="s">
        <v>8391</v>
      </c>
      <c r="B7360" s="134">
        <v>104217</v>
      </c>
      <c r="C7360" s="126" t="s">
        <v>3717</v>
      </c>
      <c r="D7360" s="134" t="s">
        <v>144</v>
      </c>
      <c r="E7360" s="135">
        <v>48.7</v>
      </c>
      <c r="F7360" s="136">
        <v>0</v>
      </c>
      <c r="G7360" s="135">
        <v>58.83</v>
      </c>
      <c r="H7360" s="136">
        <v>0</v>
      </c>
    </row>
    <row r="7361" spans="1:8" x14ac:dyDescent="0.25">
      <c r="A7361" s="133" t="s">
        <v>8391</v>
      </c>
      <c r="B7361" s="134">
        <v>104221</v>
      </c>
      <c r="C7361" s="126" t="s">
        <v>3721</v>
      </c>
      <c r="D7361" s="134" t="s">
        <v>144</v>
      </c>
      <c r="E7361" s="135">
        <v>62.79</v>
      </c>
      <c r="F7361" s="136">
        <v>0</v>
      </c>
      <c r="G7361" s="135">
        <v>75.760000000000005</v>
      </c>
      <c r="H7361" s="136">
        <v>0</v>
      </c>
    </row>
    <row r="7362" spans="1:8" x14ac:dyDescent="0.25">
      <c r="A7362" s="133" t="s">
        <v>8391</v>
      </c>
      <c r="B7362" s="134">
        <v>104225</v>
      </c>
      <c r="C7362" s="126" t="s">
        <v>3725</v>
      </c>
      <c r="D7362" s="134" t="s">
        <v>144</v>
      </c>
      <c r="E7362" s="135">
        <v>69.06</v>
      </c>
      <c r="F7362" s="136">
        <v>0</v>
      </c>
      <c r="G7362" s="135">
        <v>81.55</v>
      </c>
      <c r="H7362" s="136">
        <v>0</v>
      </c>
    </row>
    <row r="7363" spans="1:8" x14ac:dyDescent="0.25">
      <c r="A7363" s="133" t="s">
        <v>8391</v>
      </c>
      <c r="B7363" s="134">
        <v>104229</v>
      </c>
      <c r="C7363" s="126" t="s">
        <v>3729</v>
      </c>
      <c r="D7363" s="134" t="s">
        <v>144</v>
      </c>
      <c r="E7363" s="135">
        <v>81.09</v>
      </c>
      <c r="F7363" s="136">
        <v>0</v>
      </c>
      <c r="G7363" s="135">
        <v>97.16</v>
      </c>
      <c r="H7363" s="136">
        <v>0</v>
      </c>
    </row>
    <row r="7364" spans="1:8" x14ac:dyDescent="0.25">
      <c r="A7364" s="133" t="s">
        <v>8391</v>
      </c>
      <c r="B7364" s="134">
        <v>104233</v>
      </c>
      <c r="C7364" s="126" t="s">
        <v>3733</v>
      </c>
      <c r="D7364" s="134" t="s">
        <v>144</v>
      </c>
      <c r="E7364" s="135">
        <v>36.72</v>
      </c>
      <c r="F7364" s="136">
        <v>0</v>
      </c>
      <c r="G7364" s="135">
        <v>42.18</v>
      </c>
      <c r="H7364" s="136">
        <v>0</v>
      </c>
    </row>
    <row r="7365" spans="1:8" x14ac:dyDescent="0.25">
      <c r="A7365" s="133" t="s">
        <v>8391</v>
      </c>
      <c r="B7365" s="134">
        <v>104237</v>
      </c>
      <c r="C7365" s="126" t="s">
        <v>3737</v>
      </c>
      <c r="D7365" s="134" t="s">
        <v>144</v>
      </c>
      <c r="E7365" s="135">
        <v>50.45</v>
      </c>
      <c r="F7365" s="136">
        <v>0</v>
      </c>
      <c r="G7365" s="135">
        <v>58.81</v>
      </c>
      <c r="H7365" s="136">
        <v>0</v>
      </c>
    </row>
    <row r="7366" spans="1:8" x14ac:dyDescent="0.25">
      <c r="A7366" s="133" t="s">
        <v>8391</v>
      </c>
      <c r="B7366" s="134">
        <v>104241</v>
      </c>
      <c r="C7366" s="126" t="s">
        <v>3741</v>
      </c>
      <c r="D7366" s="134" t="s">
        <v>144</v>
      </c>
      <c r="E7366" s="135">
        <v>56.31</v>
      </c>
      <c r="F7366" s="136">
        <v>0</v>
      </c>
      <c r="G7366" s="135">
        <v>64.22</v>
      </c>
      <c r="H7366" s="136">
        <v>0</v>
      </c>
    </row>
    <row r="7367" spans="1:8" x14ac:dyDescent="0.25">
      <c r="A7367" s="133" t="s">
        <v>8391</v>
      </c>
      <c r="B7367" s="134">
        <v>104245</v>
      </c>
      <c r="C7367" s="126" t="s">
        <v>3745</v>
      </c>
      <c r="D7367" s="134" t="s">
        <v>144</v>
      </c>
      <c r="E7367" s="135">
        <v>61.47</v>
      </c>
      <c r="F7367" s="136">
        <v>0</v>
      </c>
      <c r="G7367" s="135">
        <v>70.099999999999994</v>
      </c>
      <c r="H7367" s="136">
        <v>0</v>
      </c>
    </row>
    <row r="7368" spans="1:8" x14ac:dyDescent="0.25">
      <c r="A7368" s="133" t="s">
        <v>8391</v>
      </c>
      <c r="B7368" s="134">
        <v>104249</v>
      </c>
      <c r="C7368" s="126" t="s">
        <v>3749</v>
      </c>
      <c r="D7368" s="134" t="s">
        <v>144</v>
      </c>
      <c r="E7368" s="135">
        <v>67.23</v>
      </c>
      <c r="F7368" s="136">
        <v>0</v>
      </c>
      <c r="G7368" s="135">
        <v>87.2</v>
      </c>
      <c r="H7368" s="136">
        <v>0</v>
      </c>
    </row>
    <row r="7369" spans="1:8" x14ac:dyDescent="0.25">
      <c r="A7369" s="133" t="s">
        <v>8391</v>
      </c>
      <c r="B7369" s="134">
        <v>104253</v>
      </c>
      <c r="C7369" s="126" t="s">
        <v>3752</v>
      </c>
      <c r="D7369" s="134" t="s">
        <v>144</v>
      </c>
      <c r="E7369" s="135">
        <v>80.95</v>
      </c>
      <c r="F7369" s="136">
        <v>0</v>
      </c>
      <c r="G7369" s="135">
        <v>103.83</v>
      </c>
      <c r="H7369" s="136">
        <v>0</v>
      </c>
    </row>
    <row r="7370" spans="1:8" x14ac:dyDescent="0.25">
      <c r="A7370" s="133" t="s">
        <v>8391</v>
      </c>
      <c r="B7370" s="134">
        <v>104256</v>
      </c>
      <c r="C7370" s="126" t="s">
        <v>3754</v>
      </c>
      <c r="D7370" s="134" t="s">
        <v>144</v>
      </c>
      <c r="E7370" s="135">
        <v>88.24</v>
      </c>
      <c r="F7370" s="136">
        <v>0.1242</v>
      </c>
      <c r="G7370" s="135">
        <v>108.91</v>
      </c>
      <c r="H7370" s="136">
        <v>0</v>
      </c>
    </row>
    <row r="7371" spans="1:8" x14ac:dyDescent="0.25">
      <c r="A7371" s="133" t="s">
        <v>8391</v>
      </c>
      <c r="B7371" s="134">
        <v>104260</v>
      </c>
      <c r="C7371" s="126" t="s">
        <v>3757</v>
      </c>
      <c r="D7371" s="134" t="s">
        <v>144</v>
      </c>
      <c r="E7371" s="135">
        <v>94.78</v>
      </c>
      <c r="F7371" s="136">
        <v>0.1183</v>
      </c>
      <c r="G7371" s="135">
        <v>115.01</v>
      </c>
      <c r="H7371" s="136">
        <v>0</v>
      </c>
    </row>
    <row r="7372" spans="1:8" x14ac:dyDescent="0.25">
      <c r="A7372" s="133" t="s">
        <v>8391</v>
      </c>
      <c r="B7372" s="134">
        <v>104264</v>
      </c>
      <c r="C7372" s="126" t="s">
        <v>3760</v>
      </c>
      <c r="D7372" s="134" t="s">
        <v>144</v>
      </c>
      <c r="E7372" s="135">
        <v>112.71</v>
      </c>
      <c r="F7372" s="136">
        <v>0.1215</v>
      </c>
      <c r="G7372" s="135">
        <v>137.93</v>
      </c>
      <c r="H7372" s="136">
        <v>0</v>
      </c>
    </row>
    <row r="7373" spans="1:8" x14ac:dyDescent="0.25">
      <c r="A7373" s="133" t="s">
        <v>8391</v>
      </c>
      <c r="B7373" s="134">
        <v>87792</v>
      </c>
      <c r="C7373" s="126" t="s">
        <v>3675</v>
      </c>
      <c r="D7373" s="134" t="s">
        <v>144</v>
      </c>
      <c r="E7373" s="135">
        <v>38.869999999999997</v>
      </c>
      <c r="F7373" s="136">
        <v>0</v>
      </c>
      <c r="G7373" s="135">
        <v>45.24</v>
      </c>
      <c r="H7373" s="136">
        <v>0</v>
      </c>
    </row>
    <row r="7374" spans="1:8" x14ac:dyDescent="0.25">
      <c r="A7374" s="133" t="s">
        <v>8391</v>
      </c>
      <c r="B7374" s="134">
        <v>87797</v>
      </c>
      <c r="C7374" s="126" t="s">
        <v>3678</v>
      </c>
      <c r="D7374" s="134" t="s">
        <v>144</v>
      </c>
      <c r="E7374" s="135">
        <v>53.62</v>
      </c>
      <c r="F7374" s="136">
        <v>0</v>
      </c>
      <c r="G7374" s="135">
        <v>63.32</v>
      </c>
      <c r="H7374" s="136">
        <v>0</v>
      </c>
    </row>
    <row r="7375" spans="1:8" x14ac:dyDescent="0.25">
      <c r="A7375" s="133" t="s">
        <v>8391</v>
      </c>
      <c r="B7375" s="134">
        <v>87801</v>
      </c>
      <c r="C7375" s="126" t="s">
        <v>3681</v>
      </c>
      <c r="D7375" s="134" t="s">
        <v>144</v>
      </c>
      <c r="E7375" s="135">
        <v>59.48</v>
      </c>
      <c r="F7375" s="136">
        <v>0</v>
      </c>
      <c r="G7375" s="135">
        <v>68.73</v>
      </c>
      <c r="H7375" s="136">
        <v>0</v>
      </c>
    </row>
    <row r="7376" spans="1:8" x14ac:dyDescent="0.25">
      <c r="A7376" s="133" t="s">
        <v>8391</v>
      </c>
      <c r="B7376" s="134">
        <v>87805</v>
      </c>
      <c r="C7376" s="126" t="s">
        <v>3684</v>
      </c>
      <c r="D7376" s="134" t="s">
        <v>144</v>
      </c>
      <c r="E7376" s="135">
        <v>64.959999999999994</v>
      </c>
      <c r="F7376" s="136">
        <v>0</v>
      </c>
      <c r="G7376" s="135">
        <v>75.08</v>
      </c>
      <c r="H7376" s="136">
        <v>0</v>
      </c>
    </row>
    <row r="7377" spans="1:8" x14ac:dyDescent="0.25">
      <c r="A7377" s="133" t="s">
        <v>8391</v>
      </c>
      <c r="B7377" s="134">
        <v>87775</v>
      </c>
      <c r="C7377" s="126" t="s">
        <v>3664</v>
      </c>
      <c r="D7377" s="134" t="s">
        <v>144</v>
      </c>
      <c r="E7377" s="135">
        <v>52.33</v>
      </c>
      <c r="F7377" s="136">
        <v>0</v>
      </c>
      <c r="G7377" s="135">
        <v>64</v>
      </c>
      <c r="H7377" s="136">
        <v>0</v>
      </c>
    </row>
    <row r="7378" spans="1:8" x14ac:dyDescent="0.25">
      <c r="A7378" s="133" t="s">
        <v>8391</v>
      </c>
      <c r="B7378" s="134">
        <v>87779</v>
      </c>
      <c r="C7378" s="126" t="s">
        <v>3667</v>
      </c>
      <c r="D7378" s="134" t="s">
        <v>144</v>
      </c>
      <c r="E7378" s="135">
        <v>67.44</v>
      </c>
      <c r="F7378" s="136">
        <v>0</v>
      </c>
      <c r="G7378" s="135">
        <v>82.39</v>
      </c>
      <c r="H7378" s="136">
        <v>0</v>
      </c>
    </row>
    <row r="7379" spans="1:8" x14ac:dyDescent="0.25">
      <c r="A7379" s="133" t="s">
        <v>8391</v>
      </c>
      <c r="B7379" s="134">
        <v>87784</v>
      </c>
      <c r="C7379" s="126" t="s">
        <v>3670</v>
      </c>
      <c r="D7379" s="134" t="s">
        <v>144</v>
      </c>
      <c r="E7379" s="135">
        <v>73.709999999999994</v>
      </c>
      <c r="F7379" s="136">
        <v>0</v>
      </c>
      <c r="G7379" s="135">
        <v>88.18</v>
      </c>
      <c r="H7379" s="136">
        <v>0</v>
      </c>
    </row>
    <row r="7380" spans="1:8" x14ac:dyDescent="0.25">
      <c r="A7380" s="133" t="s">
        <v>8391</v>
      </c>
      <c r="B7380" s="134">
        <v>87788</v>
      </c>
      <c r="C7380" s="126" t="s">
        <v>3673</v>
      </c>
      <c r="D7380" s="134" t="s">
        <v>144</v>
      </c>
      <c r="E7380" s="135">
        <v>86.86</v>
      </c>
      <c r="F7380" s="136">
        <v>0</v>
      </c>
      <c r="G7380" s="135">
        <v>105.38</v>
      </c>
      <c r="H7380" s="136">
        <v>0</v>
      </c>
    </row>
    <row r="7381" spans="1:8" x14ac:dyDescent="0.25">
      <c r="A7381" s="133" t="s">
        <v>8391</v>
      </c>
      <c r="B7381" s="134">
        <v>87809</v>
      </c>
      <c r="C7381" s="126" t="s">
        <v>3687</v>
      </c>
      <c r="D7381" s="134" t="s">
        <v>144</v>
      </c>
      <c r="E7381" s="135">
        <v>73.75</v>
      </c>
      <c r="F7381" s="136">
        <v>0</v>
      </c>
      <c r="G7381" s="135">
        <v>96.48</v>
      </c>
      <c r="H7381" s="136">
        <v>0</v>
      </c>
    </row>
    <row r="7382" spans="1:8" x14ac:dyDescent="0.25">
      <c r="A7382" s="133" t="s">
        <v>8391</v>
      </c>
      <c r="B7382" s="134">
        <v>87813</v>
      </c>
      <c r="C7382" s="126" t="s">
        <v>3690</v>
      </c>
      <c r="D7382" s="134" t="s">
        <v>144</v>
      </c>
      <c r="E7382" s="135">
        <v>88.5</v>
      </c>
      <c r="F7382" s="136">
        <v>0</v>
      </c>
      <c r="G7382" s="135">
        <v>114.58</v>
      </c>
      <c r="H7382" s="136">
        <v>0</v>
      </c>
    </row>
    <row r="7383" spans="1:8" x14ac:dyDescent="0.25">
      <c r="A7383" s="133" t="s">
        <v>8391</v>
      </c>
      <c r="B7383" s="134">
        <v>104257</v>
      </c>
      <c r="C7383" s="126" t="s">
        <v>3755</v>
      </c>
      <c r="D7383" s="134" t="s">
        <v>144</v>
      </c>
      <c r="E7383" s="135">
        <v>86.81</v>
      </c>
      <c r="F7383" s="136">
        <v>0</v>
      </c>
      <c r="G7383" s="135">
        <v>109.24</v>
      </c>
      <c r="H7383" s="136">
        <v>0</v>
      </c>
    </row>
    <row r="7384" spans="1:8" x14ac:dyDescent="0.25">
      <c r="A7384" s="133" t="s">
        <v>8391</v>
      </c>
      <c r="B7384" s="134">
        <v>87817</v>
      </c>
      <c r="C7384" s="126" t="s">
        <v>3693</v>
      </c>
      <c r="D7384" s="134" t="s">
        <v>144</v>
      </c>
      <c r="E7384" s="135">
        <v>94.36</v>
      </c>
      <c r="F7384" s="136">
        <v>0</v>
      </c>
      <c r="G7384" s="135">
        <v>119.99</v>
      </c>
      <c r="H7384" s="136">
        <v>0</v>
      </c>
    </row>
    <row r="7385" spans="1:8" x14ac:dyDescent="0.25">
      <c r="A7385" s="133" t="s">
        <v>8391</v>
      </c>
      <c r="B7385" s="134">
        <v>104261</v>
      </c>
      <c r="C7385" s="126" t="s">
        <v>3758</v>
      </c>
      <c r="D7385" s="134" t="s">
        <v>144</v>
      </c>
      <c r="E7385" s="135">
        <v>111.99</v>
      </c>
      <c r="F7385" s="136">
        <v>0</v>
      </c>
      <c r="G7385" s="135">
        <v>143.63999999999999</v>
      </c>
      <c r="H7385" s="136">
        <v>0</v>
      </c>
    </row>
    <row r="7386" spans="1:8" x14ac:dyDescent="0.25">
      <c r="A7386" s="133" t="s">
        <v>8391</v>
      </c>
      <c r="B7386" s="134">
        <v>87821</v>
      </c>
      <c r="C7386" s="126" t="s">
        <v>3696</v>
      </c>
      <c r="D7386" s="134" t="s">
        <v>144</v>
      </c>
      <c r="E7386" s="135">
        <v>122.27</v>
      </c>
      <c r="F7386" s="136">
        <v>0</v>
      </c>
      <c r="G7386" s="135">
        <v>158.29</v>
      </c>
      <c r="H7386" s="136">
        <v>0</v>
      </c>
    </row>
    <row r="7387" spans="1:8" x14ac:dyDescent="0.25">
      <c r="A7387" s="133" t="s">
        <v>8391</v>
      </c>
      <c r="B7387" s="134">
        <v>87825</v>
      </c>
      <c r="C7387" s="126" t="s">
        <v>3698</v>
      </c>
      <c r="D7387" s="134" t="s">
        <v>144</v>
      </c>
      <c r="E7387" s="135">
        <v>69.28</v>
      </c>
      <c r="F7387" s="136">
        <v>0</v>
      </c>
      <c r="G7387" s="135">
        <v>88.19</v>
      </c>
      <c r="H7387" s="136">
        <v>0</v>
      </c>
    </row>
    <row r="7388" spans="1:8" x14ac:dyDescent="0.25">
      <c r="A7388" s="133" t="s">
        <v>8391</v>
      </c>
      <c r="B7388" s="134">
        <v>87829</v>
      </c>
      <c r="C7388" s="126" t="s">
        <v>3701</v>
      </c>
      <c r="D7388" s="134" t="s">
        <v>144</v>
      </c>
      <c r="E7388" s="135">
        <v>84.01</v>
      </c>
      <c r="F7388" s="136">
        <v>0</v>
      </c>
      <c r="G7388" s="135">
        <v>105.6</v>
      </c>
      <c r="H7388" s="136">
        <v>0</v>
      </c>
    </row>
    <row r="7389" spans="1:8" x14ac:dyDescent="0.25">
      <c r="A7389" s="133" t="s">
        <v>8392</v>
      </c>
      <c r="B7389" s="134">
        <v>87557</v>
      </c>
      <c r="C7389" s="126" t="s">
        <v>6909</v>
      </c>
      <c r="D7389" s="134" t="s">
        <v>144</v>
      </c>
      <c r="E7389" s="135">
        <v>46.11</v>
      </c>
      <c r="F7389" s="136">
        <v>0</v>
      </c>
      <c r="G7389" s="135">
        <v>46.47</v>
      </c>
      <c r="H7389" s="136">
        <v>0</v>
      </c>
    </row>
    <row r="7390" spans="1:8" x14ac:dyDescent="0.25">
      <c r="A7390" s="133" t="s">
        <v>8392</v>
      </c>
      <c r="B7390" s="134">
        <v>87539</v>
      </c>
      <c r="C7390" s="126" t="s">
        <v>6899</v>
      </c>
      <c r="D7390" s="134" t="s">
        <v>144</v>
      </c>
      <c r="E7390" s="135">
        <v>70.12</v>
      </c>
      <c r="F7390" s="136">
        <v>0</v>
      </c>
      <c r="G7390" s="135">
        <v>69.86</v>
      </c>
      <c r="H7390" s="136">
        <v>0</v>
      </c>
    </row>
    <row r="7391" spans="1:8" x14ac:dyDescent="0.25">
      <c r="A7391" s="133" t="s">
        <v>8392</v>
      </c>
      <c r="B7391" s="134">
        <v>104972</v>
      </c>
      <c r="C7391" s="126" t="s">
        <v>6946</v>
      </c>
      <c r="D7391" s="134" t="s">
        <v>144</v>
      </c>
      <c r="E7391" s="135">
        <v>32.78</v>
      </c>
      <c r="F7391" s="136">
        <v>0</v>
      </c>
      <c r="G7391" s="135">
        <v>41.32</v>
      </c>
      <c r="H7391" s="136">
        <v>0</v>
      </c>
    </row>
    <row r="7392" spans="1:8" x14ac:dyDescent="0.25">
      <c r="A7392" s="133" t="s">
        <v>8392</v>
      </c>
      <c r="B7392" s="134">
        <v>104954</v>
      </c>
      <c r="C7392" s="126" t="s">
        <v>6928</v>
      </c>
      <c r="D7392" s="134" t="s">
        <v>144</v>
      </c>
      <c r="E7392" s="135">
        <v>45.59</v>
      </c>
      <c r="F7392" s="136">
        <v>0</v>
      </c>
      <c r="G7392" s="135">
        <v>56.62</v>
      </c>
      <c r="H7392" s="136">
        <v>0</v>
      </c>
    </row>
    <row r="7393" spans="1:8" x14ac:dyDescent="0.25">
      <c r="A7393" s="133" t="s">
        <v>8392</v>
      </c>
      <c r="B7393" s="134">
        <v>104976</v>
      </c>
      <c r="C7393" s="126" t="s">
        <v>6950</v>
      </c>
      <c r="D7393" s="134" t="s">
        <v>144</v>
      </c>
      <c r="E7393" s="135">
        <v>29.07</v>
      </c>
      <c r="F7393" s="136">
        <v>0</v>
      </c>
      <c r="G7393" s="135">
        <v>36.090000000000003</v>
      </c>
      <c r="H7393" s="136">
        <v>0</v>
      </c>
    </row>
    <row r="7394" spans="1:8" x14ac:dyDescent="0.25">
      <c r="A7394" s="133" t="s">
        <v>8392</v>
      </c>
      <c r="B7394" s="134">
        <v>104966</v>
      </c>
      <c r="C7394" s="126" t="s">
        <v>6940</v>
      </c>
      <c r="D7394" s="134" t="s">
        <v>144</v>
      </c>
      <c r="E7394" s="135">
        <v>41.88</v>
      </c>
      <c r="F7394" s="136">
        <v>0</v>
      </c>
      <c r="G7394" s="135">
        <v>51.39</v>
      </c>
      <c r="H7394" s="136">
        <v>0</v>
      </c>
    </row>
    <row r="7395" spans="1:8" x14ac:dyDescent="0.25">
      <c r="A7395" s="133" t="s">
        <v>8392</v>
      </c>
      <c r="B7395" s="134">
        <v>104968</v>
      </c>
      <c r="C7395" s="126" t="s">
        <v>6942</v>
      </c>
      <c r="D7395" s="134" t="s">
        <v>144</v>
      </c>
      <c r="E7395" s="135">
        <v>39.01</v>
      </c>
      <c r="F7395" s="136">
        <v>0</v>
      </c>
      <c r="G7395" s="135">
        <v>50.1</v>
      </c>
      <c r="H7395" s="136">
        <v>0</v>
      </c>
    </row>
    <row r="7396" spans="1:8" x14ac:dyDescent="0.25">
      <c r="A7396" s="133" t="s">
        <v>8392</v>
      </c>
      <c r="B7396" s="134">
        <v>104962</v>
      </c>
      <c r="C7396" s="126" t="s">
        <v>6936</v>
      </c>
      <c r="D7396" s="134" t="s">
        <v>144</v>
      </c>
      <c r="E7396" s="135">
        <v>51.83</v>
      </c>
      <c r="F7396" s="136">
        <v>0</v>
      </c>
      <c r="G7396" s="135">
        <v>65.400000000000006</v>
      </c>
      <c r="H7396" s="136">
        <v>0</v>
      </c>
    </row>
    <row r="7397" spans="1:8" x14ac:dyDescent="0.25">
      <c r="A7397" s="133" t="s">
        <v>8392</v>
      </c>
      <c r="B7397" s="134">
        <v>87550</v>
      </c>
      <c r="C7397" s="126" t="s">
        <v>6906</v>
      </c>
      <c r="D7397" s="134" t="s">
        <v>144</v>
      </c>
      <c r="E7397" s="135">
        <v>25.9</v>
      </c>
      <c r="F7397" s="136">
        <v>0</v>
      </c>
      <c r="G7397" s="135">
        <v>31.62</v>
      </c>
      <c r="H7397" s="136">
        <v>0</v>
      </c>
    </row>
    <row r="7398" spans="1:8" x14ac:dyDescent="0.25">
      <c r="A7398" s="133" t="s">
        <v>8392</v>
      </c>
      <c r="B7398" s="134">
        <v>87532</v>
      </c>
      <c r="C7398" s="126" t="s">
        <v>6896</v>
      </c>
      <c r="D7398" s="134" t="s">
        <v>144</v>
      </c>
      <c r="E7398" s="135">
        <v>36.85</v>
      </c>
      <c r="F7398" s="136">
        <v>0</v>
      </c>
      <c r="G7398" s="135">
        <v>44.3</v>
      </c>
      <c r="H7398" s="136">
        <v>0</v>
      </c>
    </row>
    <row r="7399" spans="1:8" x14ac:dyDescent="0.25">
      <c r="A7399" s="133" t="s">
        <v>8392</v>
      </c>
      <c r="B7399" s="134">
        <v>87554</v>
      </c>
      <c r="C7399" s="126" t="s">
        <v>6908</v>
      </c>
      <c r="D7399" s="134" t="s">
        <v>144</v>
      </c>
      <c r="E7399" s="135">
        <v>23.5</v>
      </c>
      <c r="F7399" s="136">
        <v>0</v>
      </c>
      <c r="G7399" s="135">
        <v>28.24</v>
      </c>
      <c r="H7399" s="136">
        <v>0</v>
      </c>
    </row>
    <row r="7400" spans="1:8" x14ac:dyDescent="0.25">
      <c r="A7400" s="133" t="s">
        <v>8392</v>
      </c>
      <c r="B7400" s="134">
        <v>87536</v>
      </c>
      <c r="C7400" s="126" t="s">
        <v>6898</v>
      </c>
      <c r="D7400" s="134" t="s">
        <v>144</v>
      </c>
      <c r="E7400" s="135">
        <v>34.46</v>
      </c>
      <c r="F7400" s="136">
        <v>0</v>
      </c>
      <c r="G7400" s="135">
        <v>40.92</v>
      </c>
      <c r="H7400" s="136">
        <v>0</v>
      </c>
    </row>
    <row r="7401" spans="1:8" x14ac:dyDescent="0.25">
      <c r="A7401" s="133" t="s">
        <v>8392</v>
      </c>
      <c r="B7401" s="134">
        <v>87528</v>
      </c>
      <c r="C7401" s="126" t="s">
        <v>6892</v>
      </c>
      <c r="D7401" s="134" t="s">
        <v>144</v>
      </c>
      <c r="E7401" s="135">
        <v>40.869999999999997</v>
      </c>
      <c r="F7401" s="136">
        <v>0</v>
      </c>
      <c r="G7401" s="135">
        <v>49.96</v>
      </c>
      <c r="H7401" s="136">
        <v>0</v>
      </c>
    </row>
    <row r="7402" spans="1:8" x14ac:dyDescent="0.25">
      <c r="A7402" s="133" t="s">
        <v>8392</v>
      </c>
      <c r="B7402" s="134">
        <v>87546</v>
      </c>
      <c r="C7402" s="126" t="s">
        <v>6902</v>
      </c>
      <c r="D7402" s="134" t="s">
        <v>144</v>
      </c>
      <c r="E7402" s="135">
        <v>29.92</v>
      </c>
      <c r="F7402" s="136">
        <v>0</v>
      </c>
      <c r="G7402" s="135">
        <v>37.28</v>
      </c>
      <c r="H7402" s="136">
        <v>0</v>
      </c>
    </row>
    <row r="7403" spans="1:8" x14ac:dyDescent="0.25">
      <c r="A7403" s="133" t="s">
        <v>8392</v>
      </c>
      <c r="B7403" s="134">
        <v>104971</v>
      </c>
      <c r="C7403" s="126" t="s">
        <v>6945</v>
      </c>
      <c r="D7403" s="134" t="s">
        <v>144</v>
      </c>
      <c r="E7403" s="135">
        <v>30.77</v>
      </c>
      <c r="F7403" s="136">
        <v>0</v>
      </c>
      <c r="G7403" s="135">
        <v>37.85</v>
      </c>
      <c r="H7403" s="136">
        <v>0</v>
      </c>
    </row>
    <row r="7404" spans="1:8" x14ac:dyDescent="0.25">
      <c r="A7404" s="133" t="s">
        <v>8392</v>
      </c>
      <c r="B7404" s="134">
        <v>104965</v>
      </c>
      <c r="C7404" s="126" t="s">
        <v>6939</v>
      </c>
      <c r="D7404" s="134" t="s">
        <v>144</v>
      </c>
      <c r="E7404" s="135">
        <v>42.44</v>
      </c>
      <c r="F7404" s="136">
        <v>0</v>
      </c>
      <c r="G7404" s="135">
        <v>51.19</v>
      </c>
      <c r="H7404" s="136">
        <v>0</v>
      </c>
    </row>
    <row r="7405" spans="1:8" x14ac:dyDescent="0.25">
      <c r="A7405" s="133" t="s">
        <v>8392</v>
      </c>
      <c r="B7405" s="134">
        <v>104975</v>
      </c>
      <c r="C7405" s="126" t="s">
        <v>6949</v>
      </c>
      <c r="D7405" s="134" t="s">
        <v>144</v>
      </c>
      <c r="E7405" s="135">
        <v>27.06</v>
      </c>
      <c r="F7405" s="136">
        <v>0</v>
      </c>
      <c r="G7405" s="135">
        <v>32.619999999999997</v>
      </c>
      <c r="H7405" s="136">
        <v>0</v>
      </c>
    </row>
    <row r="7406" spans="1:8" x14ac:dyDescent="0.25">
      <c r="A7406" s="133" t="s">
        <v>8392</v>
      </c>
      <c r="B7406" s="134">
        <v>104957</v>
      </c>
      <c r="C7406" s="126" t="s">
        <v>6931</v>
      </c>
      <c r="D7406" s="134" t="s">
        <v>144</v>
      </c>
      <c r="E7406" s="135">
        <v>38.729999999999997</v>
      </c>
      <c r="F7406" s="136">
        <v>0</v>
      </c>
      <c r="G7406" s="135">
        <v>45.96</v>
      </c>
      <c r="H7406" s="136">
        <v>0</v>
      </c>
    </row>
    <row r="7407" spans="1:8" x14ac:dyDescent="0.25">
      <c r="A7407" s="133" t="s">
        <v>8392</v>
      </c>
      <c r="B7407" s="134">
        <v>104967</v>
      </c>
      <c r="C7407" s="126" t="s">
        <v>6941</v>
      </c>
      <c r="D7407" s="134" t="s">
        <v>144</v>
      </c>
      <c r="E7407" s="135">
        <v>37</v>
      </c>
      <c r="F7407" s="136">
        <v>0</v>
      </c>
      <c r="G7407" s="135">
        <v>46.63</v>
      </c>
      <c r="H7407" s="136">
        <v>0</v>
      </c>
    </row>
    <row r="7408" spans="1:8" x14ac:dyDescent="0.25">
      <c r="A7408" s="133" t="s">
        <v>8392</v>
      </c>
      <c r="B7408" s="134">
        <v>104961</v>
      </c>
      <c r="C7408" s="126" t="s">
        <v>6935</v>
      </c>
      <c r="D7408" s="134" t="s">
        <v>144</v>
      </c>
      <c r="E7408" s="135">
        <v>48.68</v>
      </c>
      <c r="F7408" s="136">
        <v>0</v>
      </c>
      <c r="G7408" s="135">
        <v>59.97</v>
      </c>
      <c r="H7408" s="136">
        <v>0</v>
      </c>
    </row>
    <row r="7409" spans="1:8" x14ac:dyDescent="0.25">
      <c r="A7409" s="133" t="s">
        <v>8392</v>
      </c>
      <c r="B7409" s="134">
        <v>87549</v>
      </c>
      <c r="C7409" s="126" t="s">
        <v>6905</v>
      </c>
      <c r="D7409" s="134" t="s">
        <v>144</v>
      </c>
      <c r="E7409" s="135">
        <v>23.89</v>
      </c>
      <c r="F7409" s="136">
        <v>0</v>
      </c>
      <c r="G7409" s="135">
        <v>28.15</v>
      </c>
      <c r="H7409" s="136">
        <v>0</v>
      </c>
    </row>
    <row r="7410" spans="1:8" x14ac:dyDescent="0.25">
      <c r="A7410" s="133" t="s">
        <v>8392</v>
      </c>
      <c r="B7410" s="134">
        <v>87531</v>
      </c>
      <c r="C7410" s="126" t="s">
        <v>6895</v>
      </c>
      <c r="D7410" s="134" t="s">
        <v>144</v>
      </c>
      <c r="E7410" s="135">
        <v>33.700000000000003</v>
      </c>
      <c r="F7410" s="136">
        <v>0</v>
      </c>
      <c r="G7410" s="135">
        <v>38.869999999999997</v>
      </c>
      <c r="H7410" s="136">
        <v>0</v>
      </c>
    </row>
    <row r="7411" spans="1:8" x14ac:dyDescent="0.25">
      <c r="A7411" s="133" t="s">
        <v>8392</v>
      </c>
      <c r="B7411" s="134">
        <v>87553</v>
      </c>
      <c r="C7411" s="126" t="s">
        <v>6907</v>
      </c>
      <c r="D7411" s="134" t="s">
        <v>144</v>
      </c>
      <c r="E7411" s="135">
        <v>21.49</v>
      </c>
      <c r="F7411" s="136">
        <v>0</v>
      </c>
      <c r="G7411" s="135">
        <v>24.77</v>
      </c>
      <c r="H7411" s="136">
        <v>0</v>
      </c>
    </row>
    <row r="7412" spans="1:8" x14ac:dyDescent="0.25">
      <c r="A7412" s="133" t="s">
        <v>8392</v>
      </c>
      <c r="B7412" s="134">
        <v>87535</v>
      </c>
      <c r="C7412" s="126" t="s">
        <v>6897</v>
      </c>
      <c r="D7412" s="134" t="s">
        <v>144</v>
      </c>
      <c r="E7412" s="135">
        <v>31.31</v>
      </c>
      <c r="F7412" s="136">
        <v>0</v>
      </c>
      <c r="G7412" s="135">
        <v>35.49</v>
      </c>
      <c r="H7412" s="136">
        <v>0</v>
      </c>
    </row>
    <row r="7413" spans="1:8" x14ac:dyDescent="0.25">
      <c r="A7413" s="133" t="s">
        <v>8392</v>
      </c>
      <c r="B7413" s="134">
        <v>87527</v>
      </c>
      <c r="C7413" s="126" t="s">
        <v>6891</v>
      </c>
      <c r="D7413" s="134" t="s">
        <v>144</v>
      </c>
      <c r="E7413" s="135">
        <v>37.72</v>
      </c>
      <c r="F7413" s="136">
        <v>0</v>
      </c>
      <c r="G7413" s="135">
        <v>44.53</v>
      </c>
      <c r="H7413" s="136">
        <v>0</v>
      </c>
    </row>
    <row r="7414" spans="1:8" x14ac:dyDescent="0.25">
      <c r="A7414" s="133" t="s">
        <v>8392</v>
      </c>
      <c r="B7414" s="134">
        <v>87545</v>
      </c>
      <c r="C7414" s="126" t="s">
        <v>6901</v>
      </c>
      <c r="D7414" s="134" t="s">
        <v>144</v>
      </c>
      <c r="E7414" s="135">
        <v>27.91</v>
      </c>
      <c r="F7414" s="136">
        <v>0</v>
      </c>
      <c r="G7414" s="135">
        <v>33.81</v>
      </c>
      <c r="H7414" s="136">
        <v>0</v>
      </c>
    </row>
    <row r="7415" spans="1:8" x14ac:dyDescent="0.25">
      <c r="A7415" s="133" t="s">
        <v>8392</v>
      </c>
      <c r="B7415" s="134">
        <v>104960</v>
      </c>
      <c r="C7415" s="126" t="s">
        <v>6934</v>
      </c>
      <c r="D7415" s="134" t="s">
        <v>144</v>
      </c>
      <c r="E7415" s="135">
        <v>44.7</v>
      </c>
      <c r="F7415" s="136">
        <v>0</v>
      </c>
      <c r="G7415" s="135">
        <v>44.5</v>
      </c>
      <c r="H7415" s="136">
        <v>0</v>
      </c>
    </row>
    <row r="7416" spans="1:8" x14ac:dyDescent="0.25">
      <c r="A7416" s="133" t="s">
        <v>8392</v>
      </c>
      <c r="B7416" s="134">
        <v>87561</v>
      </c>
      <c r="C7416" s="126" t="s">
        <v>6910</v>
      </c>
      <c r="D7416" s="134" t="s">
        <v>144</v>
      </c>
      <c r="E7416" s="135">
        <v>45.58</v>
      </c>
      <c r="F7416" s="136">
        <v>0</v>
      </c>
      <c r="G7416" s="135">
        <v>45.75</v>
      </c>
      <c r="H7416" s="136">
        <v>0</v>
      </c>
    </row>
    <row r="7417" spans="1:8" x14ac:dyDescent="0.25">
      <c r="A7417" s="133" t="s">
        <v>8392</v>
      </c>
      <c r="B7417" s="134">
        <v>104953</v>
      </c>
      <c r="C7417" s="126" t="s">
        <v>6927</v>
      </c>
      <c r="D7417" s="134" t="s">
        <v>144</v>
      </c>
      <c r="E7417" s="135">
        <v>68.709999999999994</v>
      </c>
      <c r="F7417" s="136">
        <v>0</v>
      </c>
      <c r="G7417" s="135">
        <v>67.89</v>
      </c>
      <c r="H7417" s="136">
        <v>0</v>
      </c>
    </row>
    <row r="7418" spans="1:8" x14ac:dyDescent="0.25">
      <c r="A7418" s="133" t="s">
        <v>8392</v>
      </c>
      <c r="B7418" s="134">
        <v>87543</v>
      </c>
      <c r="C7418" s="126" t="s">
        <v>6900</v>
      </c>
      <c r="D7418" s="134" t="s">
        <v>144</v>
      </c>
      <c r="E7418" s="135">
        <v>26.36</v>
      </c>
      <c r="F7418" s="136">
        <v>0</v>
      </c>
      <c r="G7418" s="135">
        <v>27.2</v>
      </c>
      <c r="H7418" s="136">
        <v>0</v>
      </c>
    </row>
    <row r="7419" spans="1:8" x14ac:dyDescent="0.25">
      <c r="A7419" s="133" t="s">
        <v>8392</v>
      </c>
      <c r="B7419" s="134">
        <v>104959</v>
      </c>
      <c r="C7419" s="126" t="s">
        <v>6933</v>
      </c>
      <c r="D7419" s="134" t="s">
        <v>144</v>
      </c>
      <c r="E7419" s="135">
        <v>24.1</v>
      </c>
      <c r="F7419" s="136">
        <v>0</v>
      </c>
      <c r="G7419" s="135">
        <v>29.09</v>
      </c>
      <c r="H7419" s="136">
        <v>0</v>
      </c>
    </row>
    <row r="7420" spans="1:8" x14ac:dyDescent="0.25">
      <c r="A7420" s="133" t="s">
        <v>8392</v>
      </c>
      <c r="B7420" s="134">
        <v>104958</v>
      </c>
      <c r="C7420" s="126" t="s">
        <v>6932</v>
      </c>
      <c r="D7420" s="134" t="s">
        <v>144</v>
      </c>
      <c r="E7420" s="135">
        <v>22.09</v>
      </c>
      <c r="F7420" s="136">
        <v>0</v>
      </c>
      <c r="G7420" s="135">
        <v>25.62</v>
      </c>
      <c r="H7420" s="136">
        <v>0</v>
      </c>
    </row>
    <row r="7421" spans="1:8" x14ac:dyDescent="0.25">
      <c r="A7421" s="133" t="s">
        <v>8392</v>
      </c>
      <c r="B7421" s="134">
        <v>104970</v>
      </c>
      <c r="C7421" s="126" t="s">
        <v>6944</v>
      </c>
      <c r="D7421" s="134" t="s">
        <v>144</v>
      </c>
      <c r="E7421" s="135">
        <v>34.58</v>
      </c>
      <c r="F7421" s="136">
        <v>0</v>
      </c>
      <c r="G7421" s="135">
        <v>43.86</v>
      </c>
      <c r="H7421" s="136">
        <v>0</v>
      </c>
    </row>
    <row r="7422" spans="1:8" x14ac:dyDescent="0.25">
      <c r="A7422" s="133" t="s">
        <v>8392</v>
      </c>
      <c r="B7422" s="134">
        <v>104964</v>
      </c>
      <c r="C7422" s="126" t="s">
        <v>6938</v>
      </c>
      <c r="D7422" s="134" t="s">
        <v>144</v>
      </c>
      <c r="E7422" s="135">
        <v>47.39</v>
      </c>
      <c r="F7422" s="136">
        <v>0</v>
      </c>
      <c r="G7422" s="135">
        <v>59.16</v>
      </c>
      <c r="H7422" s="136">
        <v>0</v>
      </c>
    </row>
    <row r="7423" spans="1:8" x14ac:dyDescent="0.25">
      <c r="A7423" s="133" t="s">
        <v>8392</v>
      </c>
      <c r="B7423" s="134">
        <v>104956</v>
      </c>
      <c r="C7423" s="126" t="s">
        <v>6930</v>
      </c>
      <c r="D7423" s="134" t="s">
        <v>144</v>
      </c>
      <c r="E7423" s="135">
        <v>42.81</v>
      </c>
      <c r="F7423" s="136">
        <v>0</v>
      </c>
      <c r="G7423" s="135">
        <v>52.69</v>
      </c>
      <c r="H7423" s="136">
        <v>0</v>
      </c>
    </row>
    <row r="7424" spans="1:8" x14ac:dyDescent="0.25">
      <c r="A7424" s="133" t="s">
        <v>8392</v>
      </c>
      <c r="B7424" s="134">
        <v>104974</v>
      </c>
      <c r="C7424" s="126" t="s">
        <v>6948</v>
      </c>
      <c r="D7424" s="134" t="s">
        <v>144</v>
      </c>
      <c r="E7424" s="135">
        <v>30</v>
      </c>
      <c r="F7424" s="136">
        <v>0</v>
      </c>
      <c r="G7424" s="135">
        <v>37.4</v>
      </c>
      <c r="H7424" s="136">
        <v>0</v>
      </c>
    </row>
    <row r="7425" spans="1:8" x14ac:dyDescent="0.25">
      <c r="A7425" s="133" t="s">
        <v>8392</v>
      </c>
      <c r="B7425" s="134">
        <v>87548</v>
      </c>
      <c r="C7425" s="126" t="s">
        <v>6904</v>
      </c>
      <c r="D7425" s="134" t="s">
        <v>144</v>
      </c>
      <c r="E7425" s="135">
        <v>27.05</v>
      </c>
      <c r="F7425" s="136">
        <v>0</v>
      </c>
      <c r="G7425" s="135">
        <v>33.26</v>
      </c>
      <c r="H7425" s="136">
        <v>0</v>
      </c>
    </row>
    <row r="7426" spans="1:8" x14ac:dyDescent="0.25">
      <c r="A7426" s="133" t="s">
        <v>8392</v>
      </c>
      <c r="B7426" s="134">
        <v>87530</v>
      </c>
      <c r="C7426" s="126" t="s">
        <v>6894</v>
      </c>
      <c r="D7426" s="134" t="s">
        <v>144</v>
      </c>
      <c r="E7426" s="135">
        <v>38.020000000000003</v>
      </c>
      <c r="F7426" s="136">
        <v>0</v>
      </c>
      <c r="G7426" s="135">
        <v>45.94</v>
      </c>
      <c r="H7426" s="136">
        <v>0</v>
      </c>
    </row>
    <row r="7427" spans="1:8" x14ac:dyDescent="0.25">
      <c r="A7427" s="133" t="s">
        <v>8392</v>
      </c>
      <c r="B7427" s="134">
        <v>104952</v>
      </c>
      <c r="C7427" s="126" t="s">
        <v>6926</v>
      </c>
      <c r="D7427" s="134" t="s">
        <v>144</v>
      </c>
      <c r="E7427" s="135">
        <v>35.06</v>
      </c>
      <c r="F7427" s="136">
        <v>0</v>
      </c>
      <c r="G7427" s="135">
        <v>41.77</v>
      </c>
      <c r="H7427" s="136">
        <v>0</v>
      </c>
    </row>
    <row r="7428" spans="1:8" x14ac:dyDescent="0.25">
      <c r="A7428" s="133" t="s">
        <v>8392</v>
      </c>
      <c r="B7428" s="134">
        <v>104969</v>
      </c>
      <c r="C7428" s="126" t="s">
        <v>6943</v>
      </c>
      <c r="D7428" s="134" t="s">
        <v>144</v>
      </c>
      <c r="E7428" s="135">
        <v>32.57</v>
      </c>
      <c r="F7428" s="136">
        <v>0</v>
      </c>
      <c r="G7428" s="135">
        <v>40.39</v>
      </c>
      <c r="H7428" s="136">
        <v>0</v>
      </c>
    </row>
    <row r="7429" spans="1:8" x14ac:dyDescent="0.25">
      <c r="A7429" s="133" t="s">
        <v>8392</v>
      </c>
      <c r="B7429" s="134">
        <v>104963</v>
      </c>
      <c r="C7429" s="126" t="s">
        <v>6937</v>
      </c>
      <c r="D7429" s="134" t="s">
        <v>144</v>
      </c>
      <c r="E7429" s="135">
        <v>44.24</v>
      </c>
      <c r="F7429" s="136">
        <v>0</v>
      </c>
      <c r="G7429" s="135">
        <v>53.73</v>
      </c>
      <c r="H7429" s="136">
        <v>0</v>
      </c>
    </row>
    <row r="7430" spans="1:8" x14ac:dyDescent="0.25">
      <c r="A7430" s="133" t="s">
        <v>8392</v>
      </c>
      <c r="B7430" s="134">
        <v>104955</v>
      </c>
      <c r="C7430" s="126" t="s">
        <v>6929</v>
      </c>
      <c r="D7430" s="134" t="s">
        <v>144</v>
      </c>
      <c r="E7430" s="135">
        <v>39.659999999999997</v>
      </c>
      <c r="F7430" s="136">
        <v>0</v>
      </c>
      <c r="G7430" s="135">
        <v>47.26</v>
      </c>
      <c r="H7430" s="136">
        <v>0</v>
      </c>
    </row>
    <row r="7431" spans="1:8" x14ac:dyDescent="0.25">
      <c r="A7431" s="133" t="s">
        <v>8392</v>
      </c>
      <c r="B7431" s="134">
        <v>104973</v>
      </c>
      <c r="C7431" s="126" t="s">
        <v>6947</v>
      </c>
      <c r="D7431" s="134" t="s">
        <v>144</v>
      </c>
      <c r="E7431" s="135">
        <v>27.99</v>
      </c>
      <c r="F7431" s="136">
        <v>0</v>
      </c>
      <c r="G7431" s="135">
        <v>33.93</v>
      </c>
      <c r="H7431" s="136">
        <v>0</v>
      </c>
    </row>
    <row r="7432" spans="1:8" x14ac:dyDescent="0.25">
      <c r="A7432" s="133" t="s">
        <v>8392</v>
      </c>
      <c r="B7432" s="134">
        <v>87547</v>
      </c>
      <c r="C7432" s="126" t="s">
        <v>6903</v>
      </c>
      <c r="D7432" s="134" t="s">
        <v>144</v>
      </c>
      <c r="E7432" s="135">
        <v>25.04</v>
      </c>
      <c r="F7432" s="136">
        <v>0</v>
      </c>
      <c r="G7432" s="135">
        <v>29.79</v>
      </c>
      <c r="H7432" s="136">
        <v>0</v>
      </c>
    </row>
    <row r="7433" spans="1:8" x14ac:dyDescent="0.25">
      <c r="A7433" s="133" t="s">
        <v>8392</v>
      </c>
      <c r="B7433" s="134">
        <v>87529</v>
      </c>
      <c r="C7433" s="126" t="s">
        <v>6893</v>
      </c>
      <c r="D7433" s="134" t="s">
        <v>144</v>
      </c>
      <c r="E7433" s="135">
        <v>34.869999999999997</v>
      </c>
      <c r="F7433" s="136">
        <v>0</v>
      </c>
      <c r="G7433" s="135">
        <v>40.51</v>
      </c>
      <c r="H7433" s="136">
        <v>0</v>
      </c>
    </row>
    <row r="7434" spans="1:8" x14ac:dyDescent="0.25">
      <c r="A7434" s="133" t="s">
        <v>8392</v>
      </c>
      <c r="B7434" s="134">
        <v>104951</v>
      </c>
      <c r="C7434" s="126" t="s">
        <v>6925</v>
      </c>
      <c r="D7434" s="134" t="s">
        <v>144</v>
      </c>
      <c r="E7434" s="135">
        <v>31.91</v>
      </c>
      <c r="F7434" s="136">
        <v>0</v>
      </c>
      <c r="G7434" s="135">
        <v>36.340000000000003</v>
      </c>
      <c r="H7434" s="136">
        <v>0</v>
      </c>
    </row>
    <row r="7435" spans="1:8" x14ac:dyDescent="0.25">
      <c r="A7435" s="133" t="s">
        <v>8392</v>
      </c>
      <c r="B7435" s="134">
        <v>104978</v>
      </c>
      <c r="C7435" s="126" t="s">
        <v>6952</v>
      </c>
      <c r="D7435" s="134" t="s">
        <v>144</v>
      </c>
      <c r="E7435" s="135">
        <v>34.840000000000003</v>
      </c>
      <c r="F7435" s="136">
        <v>0</v>
      </c>
      <c r="G7435" s="135">
        <v>43.58</v>
      </c>
      <c r="H7435" s="136">
        <v>0</v>
      </c>
    </row>
    <row r="7436" spans="1:8" x14ac:dyDescent="0.25">
      <c r="A7436" s="133" t="s">
        <v>8392</v>
      </c>
      <c r="B7436" s="134">
        <v>104977</v>
      </c>
      <c r="C7436" s="126" t="s">
        <v>6951</v>
      </c>
      <c r="D7436" s="134" t="s">
        <v>144</v>
      </c>
      <c r="E7436" s="135">
        <v>46.35</v>
      </c>
      <c r="F7436" s="136">
        <v>0</v>
      </c>
      <c r="G7436" s="135">
        <v>56.7</v>
      </c>
      <c r="H7436" s="136">
        <v>0</v>
      </c>
    </row>
    <row r="7437" spans="1:8" x14ac:dyDescent="0.25">
      <c r="A7437" s="133" t="s">
        <v>8392</v>
      </c>
      <c r="B7437" s="134">
        <v>90408</v>
      </c>
      <c r="C7437" s="126" t="s">
        <v>6920</v>
      </c>
      <c r="D7437" s="134" t="s">
        <v>144</v>
      </c>
      <c r="E7437" s="135">
        <v>30.6</v>
      </c>
      <c r="F7437" s="136">
        <v>0</v>
      </c>
      <c r="G7437" s="135">
        <v>37.61</v>
      </c>
      <c r="H7437" s="136">
        <v>0</v>
      </c>
    </row>
    <row r="7438" spans="1:8" x14ac:dyDescent="0.25">
      <c r="A7438" s="133" t="s">
        <v>8392</v>
      </c>
      <c r="B7438" s="134">
        <v>90406</v>
      </c>
      <c r="C7438" s="126" t="s">
        <v>6919</v>
      </c>
      <c r="D7438" s="134" t="s">
        <v>144</v>
      </c>
      <c r="E7438" s="135">
        <v>41.19</v>
      </c>
      <c r="F7438" s="136">
        <v>0</v>
      </c>
      <c r="G7438" s="135">
        <v>49.43</v>
      </c>
      <c r="H7438" s="136">
        <v>0</v>
      </c>
    </row>
    <row r="7439" spans="1:8" x14ac:dyDescent="0.25">
      <c r="A7439" s="133" t="s">
        <v>8393</v>
      </c>
      <c r="B7439" s="134">
        <v>103313</v>
      </c>
      <c r="C7439" s="126" t="s">
        <v>8394</v>
      </c>
      <c r="D7439" s="134" t="s">
        <v>33</v>
      </c>
      <c r="E7439" s="135">
        <v>0</v>
      </c>
      <c r="F7439" s="136"/>
      <c r="G7439" s="135">
        <v>0</v>
      </c>
      <c r="H7439" s="136"/>
    </row>
    <row r="7440" spans="1:8" x14ac:dyDescent="0.25">
      <c r="A7440" s="133" t="s">
        <v>8393</v>
      </c>
      <c r="B7440" s="134">
        <v>103309</v>
      </c>
      <c r="C7440" s="126" t="s">
        <v>8395</v>
      </c>
      <c r="D7440" s="134" t="s">
        <v>33</v>
      </c>
      <c r="E7440" s="135">
        <v>0</v>
      </c>
      <c r="F7440" s="136"/>
      <c r="G7440" s="135">
        <v>0</v>
      </c>
      <c r="H7440" s="136"/>
    </row>
    <row r="7441" spans="1:8" x14ac:dyDescent="0.25">
      <c r="A7441" s="133" t="s">
        <v>8393</v>
      </c>
      <c r="B7441" s="134">
        <v>103312</v>
      </c>
      <c r="C7441" s="126" t="s">
        <v>8396</v>
      </c>
      <c r="D7441" s="134" t="s">
        <v>33</v>
      </c>
      <c r="E7441" s="135">
        <v>0</v>
      </c>
      <c r="F7441" s="136"/>
      <c r="G7441" s="135">
        <v>0</v>
      </c>
      <c r="H7441" s="136"/>
    </row>
    <row r="7442" spans="1:8" x14ac:dyDescent="0.25">
      <c r="A7442" s="133" t="s">
        <v>8393</v>
      </c>
      <c r="B7442" s="134">
        <v>103296</v>
      </c>
      <c r="C7442" s="126" t="s">
        <v>8397</v>
      </c>
      <c r="D7442" s="134" t="s">
        <v>33</v>
      </c>
      <c r="E7442" s="135">
        <v>0</v>
      </c>
      <c r="F7442" s="136"/>
      <c r="G7442" s="135">
        <v>0</v>
      </c>
      <c r="H7442" s="136"/>
    </row>
    <row r="7443" spans="1:8" x14ac:dyDescent="0.25">
      <c r="A7443" s="133" t="s">
        <v>8393</v>
      </c>
      <c r="B7443" s="134">
        <v>103300</v>
      </c>
      <c r="C7443" s="126" t="s">
        <v>8398</v>
      </c>
      <c r="D7443" s="134" t="s">
        <v>33</v>
      </c>
      <c r="E7443" s="135">
        <v>0</v>
      </c>
      <c r="F7443" s="136"/>
      <c r="G7443" s="135">
        <v>0</v>
      </c>
      <c r="H7443" s="136"/>
    </row>
    <row r="7444" spans="1:8" x14ac:dyDescent="0.25">
      <c r="A7444" s="133" t="s">
        <v>8393</v>
      </c>
      <c r="B7444" s="134">
        <v>103301</v>
      </c>
      <c r="C7444" s="126" t="s">
        <v>8399</v>
      </c>
      <c r="D7444" s="134" t="s">
        <v>33</v>
      </c>
      <c r="E7444" s="135">
        <v>0</v>
      </c>
      <c r="F7444" s="136"/>
      <c r="G7444" s="135">
        <v>0</v>
      </c>
      <c r="H7444" s="136"/>
    </row>
    <row r="7445" spans="1:8" x14ac:dyDescent="0.25">
      <c r="A7445" s="133" t="s">
        <v>8393</v>
      </c>
      <c r="B7445" s="134">
        <v>103304</v>
      </c>
      <c r="C7445" s="126" t="s">
        <v>4183</v>
      </c>
      <c r="D7445" s="134" t="s">
        <v>33</v>
      </c>
      <c r="E7445" s="135">
        <v>1246.24</v>
      </c>
      <c r="F7445" s="136">
        <v>0.96919999999999995</v>
      </c>
      <c r="G7445" s="135">
        <v>1262.21</v>
      </c>
      <c r="H7445" s="136">
        <v>0</v>
      </c>
    </row>
    <row r="7446" spans="1:8" x14ac:dyDescent="0.25">
      <c r="A7446" s="133" t="s">
        <v>8393</v>
      </c>
      <c r="B7446" s="134">
        <v>103305</v>
      </c>
      <c r="C7446" s="126" t="s">
        <v>8400</v>
      </c>
      <c r="D7446" s="134" t="s">
        <v>33</v>
      </c>
      <c r="E7446" s="135">
        <v>0</v>
      </c>
      <c r="F7446" s="136"/>
      <c r="G7446" s="135">
        <v>0</v>
      </c>
      <c r="H7446" s="136"/>
    </row>
    <row r="7447" spans="1:8" x14ac:dyDescent="0.25">
      <c r="A7447" s="133" t="s">
        <v>8393</v>
      </c>
      <c r="B7447" s="134">
        <v>103294</v>
      </c>
      <c r="C7447" s="126" t="s">
        <v>8401</v>
      </c>
      <c r="D7447" s="134" t="s">
        <v>33</v>
      </c>
      <c r="E7447" s="135">
        <v>0</v>
      </c>
      <c r="F7447" s="136"/>
      <c r="G7447" s="135">
        <v>0</v>
      </c>
      <c r="H7447" s="136"/>
    </row>
    <row r="7448" spans="1:8" x14ac:dyDescent="0.25">
      <c r="A7448" s="133" t="s">
        <v>8393</v>
      </c>
      <c r="B7448" s="134">
        <v>103298</v>
      </c>
      <c r="C7448" s="126" t="s">
        <v>8402</v>
      </c>
      <c r="D7448" s="134" t="s">
        <v>33</v>
      </c>
      <c r="E7448" s="135">
        <v>0</v>
      </c>
      <c r="F7448" s="136"/>
      <c r="G7448" s="135">
        <v>0</v>
      </c>
      <c r="H7448" s="136"/>
    </row>
    <row r="7449" spans="1:8" x14ac:dyDescent="0.25">
      <c r="A7449" s="133" t="s">
        <v>8393</v>
      </c>
      <c r="B7449" s="134">
        <v>103293</v>
      </c>
      <c r="C7449" s="126" t="s">
        <v>8403</v>
      </c>
      <c r="D7449" s="134" t="s">
        <v>33</v>
      </c>
      <c r="E7449" s="135">
        <v>0</v>
      </c>
      <c r="F7449" s="136"/>
      <c r="G7449" s="135">
        <v>0</v>
      </c>
      <c r="H7449" s="136"/>
    </row>
    <row r="7450" spans="1:8" x14ac:dyDescent="0.25">
      <c r="A7450" s="133" t="s">
        <v>8393</v>
      </c>
      <c r="B7450" s="134">
        <v>103297</v>
      </c>
      <c r="C7450" s="126" t="s">
        <v>8404</v>
      </c>
      <c r="D7450" s="134" t="s">
        <v>33</v>
      </c>
      <c r="E7450" s="135">
        <v>0</v>
      </c>
      <c r="F7450" s="136"/>
      <c r="G7450" s="135">
        <v>0</v>
      </c>
      <c r="H7450" s="136"/>
    </row>
    <row r="7451" spans="1:8" x14ac:dyDescent="0.25">
      <c r="A7451" s="133" t="s">
        <v>8393</v>
      </c>
      <c r="B7451" s="134">
        <v>103311</v>
      </c>
      <c r="C7451" s="126" t="s">
        <v>8405</v>
      </c>
      <c r="D7451" s="134" t="s">
        <v>33</v>
      </c>
      <c r="E7451" s="135">
        <v>0</v>
      </c>
      <c r="F7451" s="136"/>
      <c r="G7451" s="135">
        <v>0</v>
      </c>
      <c r="H7451" s="136"/>
    </row>
    <row r="7452" spans="1:8" x14ac:dyDescent="0.25">
      <c r="A7452" s="133" t="s">
        <v>8393</v>
      </c>
      <c r="B7452" s="134">
        <v>103306</v>
      </c>
      <c r="C7452" s="126" t="s">
        <v>8406</v>
      </c>
      <c r="D7452" s="134" t="s">
        <v>33</v>
      </c>
      <c r="E7452" s="135">
        <v>0</v>
      </c>
      <c r="F7452" s="136"/>
      <c r="G7452" s="135">
        <v>0</v>
      </c>
      <c r="H7452" s="136"/>
    </row>
    <row r="7453" spans="1:8" x14ac:dyDescent="0.25">
      <c r="A7453" s="133" t="s">
        <v>8393</v>
      </c>
      <c r="B7453" s="134">
        <v>103308</v>
      </c>
      <c r="C7453" s="126" t="s">
        <v>8407</v>
      </c>
      <c r="D7453" s="134" t="s">
        <v>33</v>
      </c>
      <c r="E7453" s="135">
        <v>0</v>
      </c>
      <c r="F7453" s="136"/>
      <c r="G7453" s="135">
        <v>0</v>
      </c>
      <c r="H7453" s="136"/>
    </row>
    <row r="7454" spans="1:8" x14ac:dyDescent="0.25">
      <c r="A7454" s="133" t="s">
        <v>8393</v>
      </c>
      <c r="B7454" s="134">
        <v>103295</v>
      </c>
      <c r="C7454" s="126" t="s">
        <v>8408</v>
      </c>
      <c r="D7454" s="134" t="s">
        <v>33</v>
      </c>
      <c r="E7454" s="135">
        <v>0</v>
      </c>
      <c r="F7454" s="136"/>
      <c r="G7454" s="135">
        <v>0</v>
      </c>
      <c r="H7454" s="136"/>
    </row>
    <row r="7455" spans="1:8" x14ac:dyDescent="0.25">
      <c r="A7455" s="133" t="s">
        <v>8393</v>
      </c>
      <c r="B7455" s="134">
        <v>103299</v>
      </c>
      <c r="C7455" s="126" t="s">
        <v>8409</v>
      </c>
      <c r="D7455" s="134" t="s">
        <v>33</v>
      </c>
      <c r="E7455" s="135">
        <v>0</v>
      </c>
      <c r="F7455" s="136"/>
      <c r="G7455" s="135">
        <v>0</v>
      </c>
      <c r="H7455" s="136"/>
    </row>
    <row r="7456" spans="1:8" x14ac:dyDescent="0.25">
      <c r="A7456" s="133" t="s">
        <v>8393</v>
      </c>
      <c r="B7456" s="134">
        <v>103302</v>
      </c>
      <c r="C7456" s="126" t="s">
        <v>8410</v>
      </c>
      <c r="D7456" s="134" t="s">
        <v>33</v>
      </c>
      <c r="E7456" s="135">
        <v>0</v>
      </c>
      <c r="F7456" s="136"/>
      <c r="G7456" s="135">
        <v>0</v>
      </c>
      <c r="H7456" s="136"/>
    </row>
    <row r="7457" spans="1:8" x14ac:dyDescent="0.25">
      <c r="A7457" s="133" t="s">
        <v>8393</v>
      </c>
      <c r="B7457" s="134">
        <v>103307</v>
      </c>
      <c r="C7457" s="126" t="s">
        <v>4184</v>
      </c>
      <c r="D7457" s="134" t="s">
        <v>33</v>
      </c>
      <c r="E7457" s="135">
        <v>1333.34</v>
      </c>
      <c r="F7457" s="136">
        <v>0.92689999999999995</v>
      </c>
      <c r="G7457" s="135">
        <v>1365.89</v>
      </c>
      <c r="H7457" s="136">
        <v>0</v>
      </c>
    </row>
    <row r="7458" spans="1:8" x14ac:dyDescent="0.25">
      <c r="A7458" s="133" t="s">
        <v>8393</v>
      </c>
      <c r="B7458" s="134">
        <v>103310</v>
      </c>
      <c r="C7458" s="126" t="s">
        <v>4185</v>
      </c>
      <c r="D7458" s="134" t="s">
        <v>33</v>
      </c>
      <c r="E7458" s="135">
        <v>1284.21</v>
      </c>
      <c r="F7458" s="136">
        <v>0.96240000000000003</v>
      </c>
      <c r="G7458" s="135">
        <v>1297.76</v>
      </c>
      <c r="H7458" s="136">
        <v>0</v>
      </c>
    </row>
    <row r="7459" spans="1:8" x14ac:dyDescent="0.25">
      <c r="A7459" s="133" t="s">
        <v>8393</v>
      </c>
      <c r="B7459" s="134">
        <v>103303</v>
      </c>
      <c r="C7459" s="126" t="s">
        <v>8411</v>
      </c>
      <c r="D7459" s="134" t="s">
        <v>33</v>
      </c>
      <c r="E7459" s="135">
        <v>0</v>
      </c>
      <c r="F7459" s="136"/>
      <c r="G7459" s="135">
        <v>0</v>
      </c>
      <c r="H7459" s="136"/>
    </row>
    <row r="7460" spans="1:8" x14ac:dyDescent="0.25">
      <c r="A7460" s="133" t="s">
        <v>8393</v>
      </c>
      <c r="B7460" s="134">
        <v>103314</v>
      </c>
      <c r="C7460" s="126" t="s">
        <v>4186</v>
      </c>
      <c r="D7460" s="134" t="s">
        <v>144</v>
      </c>
      <c r="E7460" s="135">
        <v>267.95</v>
      </c>
      <c r="F7460" s="136">
        <v>0</v>
      </c>
      <c r="G7460" s="135">
        <v>300.57</v>
      </c>
      <c r="H7460" s="136">
        <v>0</v>
      </c>
    </row>
    <row r="7461" spans="1:8" x14ac:dyDescent="0.25">
      <c r="A7461" s="133" t="s">
        <v>8393</v>
      </c>
      <c r="B7461" s="134">
        <v>103315</v>
      </c>
      <c r="C7461" s="126" t="s">
        <v>4187</v>
      </c>
      <c r="D7461" s="134" t="s">
        <v>144</v>
      </c>
      <c r="E7461" s="135">
        <v>259.73</v>
      </c>
      <c r="F7461" s="136">
        <v>0</v>
      </c>
      <c r="G7461" s="135">
        <v>289.31</v>
      </c>
      <c r="H7461" s="136">
        <v>0</v>
      </c>
    </row>
    <row r="7462" spans="1:8" x14ac:dyDescent="0.25">
      <c r="A7462" s="133" t="s">
        <v>8412</v>
      </c>
      <c r="B7462" s="134">
        <v>105188</v>
      </c>
      <c r="C7462" s="126" t="s">
        <v>6956</v>
      </c>
      <c r="D7462" s="134" t="s">
        <v>144</v>
      </c>
      <c r="E7462" s="135">
        <v>160.6</v>
      </c>
      <c r="F7462" s="136">
        <v>4.4000000000000003E-3</v>
      </c>
      <c r="G7462" s="135">
        <v>152.41999999999999</v>
      </c>
      <c r="H7462" s="136">
        <v>0</v>
      </c>
    </row>
    <row r="7463" spans="1:8" x14ac:dyDescent="0.25">
      <c r="A7463" s="133" t="s">
        <v>8412</v>
      </c>
      <c r="B7463" s="134">
        <v>87841</v>
      </c>
      <c r="C7463" s="126" t="s">
        <v>6914</v>
      </c>
      <c r="D7463" s="134" t="s">
        <v>144</v>
      </c>
      <c r="E7463" s="135">
        <v>145.76</v>
      </c>
      <c r="F7463" s="136">
        <v>0</v>
      </c>
      <c r="G7463" s="135">
        <v>138.52000000000001</v>
      </c>
      <c r="H7463" s="136">
        <v>0</v>
      </c>
    </row>
    <row r="7464" spans="1:8" x14ac:dyDescent="0.25">
      <c r="A7464" s="133" t="s">
        <v>8412</v>
      </c>
      <c r="B7464" s="134">
        <v>87853</v>
      </c>
      <c r="C7464" s="126" t="s">
        <v>6918</v>
      </c>
      <c r="D7464" s="134" t="s">
        <v>144</v>
      </c>
      <c r="E7464" s="135">
        <v>162.66999999999999</v>
      </c>
      <c r="F7464" s="136">
        <v>7.1000000000000004E-3</v>
      </c>
      <c r="G7464" s="135">
        <v>155.11000000000001</v>
      </c>
      <c r="H7464" s="136">
        <v>0</v>
      </c>
    </row>
    <row r="7465" spans="1:8" x14ac:dyDescent="0.25">
      <c r="A7465" s="133" t="s">
        <v>8412</v>
      </c>
      <c r="B7465" s="134">
        <v>105187</v>
      </c>
      <c r="C7465" s="126" t="s">
        <v>6955</v>
      </c>
      <c r="D7465" s="134" t="s">
        <v>144</v>
      </c>
      <c r="E7465" s="135">
        <v>220.06</v>
      </c>
      <c r="F7465" s="136">
        <v>3.2000000000000002E-3</v>
      </c>
      <c r="G7465" s="135">
        <v>207.43</v>
      </c>
      <c r="H7465" s="136">
        <v>0</v>
      </c>
    </row>
    <row r="7466" spans="1:8" x14ac:dyDescent="0.25">
      <c r="A7466" s="133" t="s">
        <v>8412</v>
      </c>
      <c r="B7466" s="134">
        <v>87840</v>
      </c>
      <c r="C7466" s="126" t="s">
        <v>6913</v>
      </c>
      <c r="D7466" s="134" t="s">
        <v>144</v>
      </c>
      <c r="E7466" s="135">
        <v>205.22</v>
      </c>
      <c r="F7466" s="136">
        <v>0</v>
      </c>
      <c r="G7466" s="135">
        <v>193.54</v>
      </c>
      <c r="H7466" s="136">
        <v>0</v>
      </c>
    </row>
    <row r="7467" spans="1:8" x14ac:dyDescent="0.25">
      <c r="A7467" s="133" t="s">
        <v>8412</v>
      </c>
      <c r="B7467" s="134">
        <v>87852</v>
      </c>
      <c r="C7467" s="126" t="s">
        <v>6917</v>
      </c>
      <c r="D7467" s="134" t="s">
        <v>144</v>
      </c>
      <c r="E7467" s="135">
        <v>222.13</v>
      </c>
      <c r="F7467" s="136">
        <v>5.1999999999999998E-3</v>
      </c>
      <c r="G7467" s="135">
        <v>210.12</v>
      </c>
      <c r="H7467" s="136">
        <v>0</v>
      </c>
    </row>
    <row r="7468" spans="1:8" x14ac:dyDescent="0.25">
      <c r="A7468" s="133" t="s">
        <v>8412</v>
      </c>
      <c r="B7468" s="134">
        <v>105186</v>
      </c>
      <c r="C7468" s="126" t="s">
        <v>6954</v>
      </c>
      <c r="D7468" s="134" t="s">
        <v>144</v>
      </c>
      <c r="E7468" s="135">
        <v>165.95</v>
      </c>
      <c r="F7468" s="136">
        <v>4.1999999999999997E-3</v>
      </c>
      <c r="G7468" s="135">
        <v>160.38999999999999</v>
      </c>
      <c r="H7468" s="136">
        <v>0</v>
      </c>
    </row>
    <row r="7469" spans="1:8" x14ac:dyDescent="0.25">
      <c r="A7469" s="133" t="s">
        <v>8412</v>
      </c>
      <c r="B7469" s="134">
        <v>87839</v>
      </c>
      <c r="C7469" s="126" t="s">
        <v>6912</v>
      </c>
      <c r="D7469" s="134" t="s">
        <v>144</v>
      </c>
      <c r="E7469" s="135">
        <v>151.37</v>
      </c>
      <c r="F7469" s="136">
        <v>0</v>
      </c>
      <c r="G7469" s="135">
        <v>146.69</v>
      </c>
      <c r="H7469" s="136">
        <v>0</v>
      </c>
    </row>
    <row r="7470" spans="1:8" x14ac:dyDescent="0.25">
      <c r="A7470" s="133" t="s">
        <v>8412</v>
      </c>
      <c r="B7470" s="134">
        <v>87851</v>
      </c>
      <c r="C7470" s="126" t="s">
        <v>6916</v>
      </c>
      <c r="D7470" s="134" t="s">
        <v>144</v>
      </c>
      <c r="E7470" s="135">
        <v>168.65</v>
      </c>
      <c r="F7470" s="136">
        <v>6.7999999999999996E-3</v>
      </c>
      <c r="G7470" s="135">
        <v>163.99</v>
      </c>
      <c r="H7470" s="136">
        <v>0</v>
      </c>
    </row>
    <row r="7471" spans="1:8" x14ac:dyDescent="0.25">
      <c r="A7471" s="133" t="s">
        <v>8412</v>
      </c>
      <c r="B7471" s="134">
        <v>105185</v>
      </c>
      <c r="C7471" s="126" t="s">
        <v>6953</v>
      </c>
      <c r="D7471" s="134" t="s">
        <v>144</v>
      </c>
      <c r="E7471" s="135">
        <v>225.75</v>
      </c>
      <c r="F7471" s="136">
        <v>3.0999999999999999E-3</v>
      </c>
      <c r="G7471" s="135">
        <v>215.8</v>
      </c>
      <c r="H7471" s="136">
        <v>0</v>
      </c>
    </row>
    <row r="7472" spans="1:8" x14ac:dyDescent="0.25">
      <c r="A7472" s="133" t="s">
        <v>8412</v>
      </c>
      <c r="B7472" s="134">
        <v>87838</v>
      </c>
      <c r="C7472" s="126" t="s">
        <v>6911</v>
      </c>
      <c r="D7472" s="134" t="s">
        <v>144</v>
      </c>
      <c r="E7472" s="135">
        <v>211.21</v>
      </c>
      <c r="F7472" s="136">
        <v>0</v>
      </c>
      <c r="G7472" s="135">
        <v>202.16</v>
      </c>
      <c r="H7472" s="136">
        <v>0</v>
      </c>
    </row>
    <row r="7473" spans="1:8" x14ac:dyDescent="0.25">
      <c r="A7473" s="133" t="s">
        <v>8412</v>
      </c>
      <c r="B7473" s="134">
        <v>87850</v>
      </c>
      <c r="C7473" s="126" t="s">
        <v>6915</v>
      </c>
      <c r="D7473" s="134" t="s">
        <v>144</v>
      </c>
      <c r="E7473" s="135">
        <v>228.5</v>
      </c>
      <c r="F7473" s="136">
        <v>5.0000000000000001E-3</v>
      </c>
      <c r="G7473" s="135">
        <v>219.47</v>
      </c>
      <c r="H7473" s="136">
        <v>0</v>
      </c>
    </row>
    <row r="7474" spans="1:8" x14ac:dyDescent="0.25">
      <c r="A7474" s="133" t="s">
        <v>8413</v>
      </c>
      <c r="B7474" s="134">
        <v>105110</v>
      </c>
      <c r="C7474" s="126" t="s">
        <v>7006</v>
      </c>
      <c r="D7474" s="134" t="s">
        <v>22</v>
      </c>
      <c r="E7474" s="135">
        <v>187.34</v>
      </c>
      <c r="F7474" s="136">
        <v>0</v>
      </c>
      <c r="G7474" s="135">
        <v>258.89</v>
      </c>
      <c r="H7474" s="136">
        <v>0</v>
      </c>
    </row>
    <row r="7475" spans="1:8" x14ac:dyDescent="0.25">
      <c r="A7475" s="133" t="s">
        <v>8413</v>
      </c>
      <c r="B7475" s="134">
        <v>105105</v>
      </c>
      <c r="C7475" s="126" t="s">
        <v>7003</v>
      </c>
      <c r="D7475" s="134" t="s">
        <v>22</v>
      </c>
      <c r="E7475" s="135">
        <v>61.79</v>
      </c>
      <c r="F7475" s="136">
        <v>0</v>
      </c>
      <c r="G7475" s="135">
        <v>84.44</v>
      </c>
      <c r="H7475" s="136">
        <v>0</v>
      </c>
    </row>
    <row r="7476" spans="1:8" x14ac:dyDescent="0.25">
      <c r="A7476" s="133" t="s">
        <v>8413</v>
      </c>
      <c r="B7476" s="134">
        <v>105103</v>
      </c>
      <c r="C7476" s="126" t="s">
        <v>7001</v>
      </c>
      <c r="D7476" s="134" t="s">
        <v>22</v>
      </c>
      <c r="E7476" s="135">
        <v>87.99</v>
      </c>
      <c r="F7476" s="136">
        <v>0</v>
      </c>
      <c r="G7476" s="135">
        <v>120.25</v>
      </c>
      <c r="H7476" s="136">
        <v>0</v>
      </c>
    </row>
    <row r="7477" spans="1:8" x14ac:dyDescent="0.25">
      <c r="A7477" s="133" t="s">
        <v>8413</v>
      </c>
      <c r="B7477" s="134">
        <v>105112</v>
      </c>
      <c r="C7477" s="126" t="s">
        <v>7008</v>
      </c>
      <c r="D7477" s="134" t="s">
        <v>22</v>
      </c>
      <c r="E7477" s="135">
        <v>156.44999999999999</v>
      </c>
      <c r="F7477" s="136">
        <v>0</v>
      </c>
      <c r="G7477" s="135">
        <v>216.2</v>
      </c>
      <c r="H7477" s="136">
        <v>0</v>
      </c>
    </row>
    <row r="7478" spans="1:8" x14ac:dyDescent="0.25">
      <c r="A7478" s="133" t="s">
        <v>8413</v>
      </c>
      <c r="B7478" s="134">
        <v>105109</v>
      </c>
      <c r="C7478" s="126" t="s">
        <v>8414</v>
      </c>
      <c r="D7478" s="134" t="s">
        <v>33</v>
      </c>
      <c r="E7478" s="135">
        <v>0</v>
      </c>
      <c r="F7478" s="136"/>
      <c r="G7478" s="135">
        <v>0</v>
      </c>
      <c r="H7478" s="136"/>
    </row>
    <row r="7479" spans="1:8" x14ac:dyDescent="0.25">
      <c r="A7479" s="133" t="s">
        <v>8413</v>
      </c>
      <c r="B7479" s="134">
        <v>105108</v>
      </c>
      <c r="C7479" s="126" t="s">
        <v>8415</v>
      </c>
      <c r="D7479" s="134" t="s">
        <v>33</v>
      </c>
      <c r="E7479" s="135">
        <v>0</v>
      </c>
      <c r="F7479" s="136"/>
      <c r="G7479" s="135">
        <v>0</v>
      </c>
      <c r="H7479" s="136"/>
    </row>
    <row r="7480" spans="1:8" x14ac:dyDescent="0.25">
      <c r="A7480" s="133" t="s">
        <v>8413</v>
      </c>
      <c r="B7480" s="134">
        <v>105104</v>
      </c>
      <c r="C7480" s="126" t="s">
        <v>7002</v>
      </c>
      <c r="D7480" s="134" t="s">
        <v>33</v>
      </c>
      <c r="E7480" s="135">
        <v>4339.68</v>
      </c>
      <c r="F7480" s="136">
        <v>0.24349999999999999</v>
      </c>
      <c r="G7480" s="135">
        <v>5290.7</v>
      </c>
      <c r="H7480" s="136">
        <v>0</v>
      </c>
    </row>
    <row r="7481" spans="1:8" x14ac:dyDescent="0.25">
      <c r="A7481" s="133" t="s">
        <v>8413</v>
      </c>
      <c r="B7481" s="134">
        <v>105107</v>
      </c>
      <c r="C7481" s="126" t="s">
        <v>7005</v>
      </c>
      <c r="D7481" s="134" t="s">
        <v>33</v>
      </c>
      <c r="E7481" s="135">
        <v>2957.44</v>
      </c>
      <c r="F7481" s="136">
        <v>0</v>
      </c>
      <c r="G7481" s="135">
        <v>4041.96</v>
      </c>
      <c r="H7481" s="136">
        <v>0</v>
      </c>
    </row>
    <row r="7482" spans="1:8" x14ac:dyDescent="0.25">
      <c r="A7482" s="133" t="s">
        <v>8413</v>
      </c>
      <c r="B7482" s="134">
        <v>105106</v>
      </c>
      <c r="C7482" s="126" t="s">
        <v>7004</v>
      </c>
      <c r="D7482" s="134" t="s">
        <v>33</v>
      </c>
      <c r="E7482" s="135">
        <v>2002.89</v>
      </c>
      <c r="F7482" s="136">
        <v>0</v>
      </c>
      <c r="G7482" s="135">
        <v>2737.36</v>
      </c>
      <c r="H7482" s="136">
        <v>0</v>
      </c>
    </row>
    <row r="7483" spans="1:8" x14ac:dyDescent="0.25">
      <c r="A7483" s="133" t="s">
        <v>8413</v>
      </c>
      <c r="B7483" s="134">
        <v>105111</v>
      </c>
      <c r="C7483" s="126" t="s">
        <v>7007</v>
      </c>
      <c r="D7483" s="134" t="s">
        <v>33</v>
      </c>
      <c r="E7483" s="135">
        <v>17551.689999999999</v>
      </c>
      <c r="F7483" s="136">
        <v>0.58679999999999999</v>
      </c>
      <c r="G7483" s="135">
        <v>19661.560000000001</v>
      </c>
      <c r="H7483" s="136">
        <v>0</v>
      </c>
    </row>
    <row r="7484" spans="1:8" x14ac:dyDescent="0.25">
      <c r="A7484" s="133" t="s">
        <v>8416</v>
      </c>
      <c r="B7484" s="134">
        <v>98520</v>
      </c>
      <c r="C7484" s="126" t="s">
        <v>7081</v>
      </c>
      <c r="D7484" s="134" t="s">
        <v>144</v>
      </c>
      <c r="E7484" s="135">
        <v>7.49</v>
      </c>
      <c r="F7484" s="136">
        <v>0</v>
      </c>
      <c r="G7484" s="135">
        <v>6.95</v>
      </c>
      <c r="H7484" s="136">
        <v>0</v>
      </c>
    </row>
    <row r="7485" spans="1:8" x14ac:dyDescent="0.25">
      <c r="A7485" s="133" t="s">
        <v>8416</v>
      </c>
      <c r="B7485" s="134">
        <v>98521</v>
      </c>
      <c r="C7485" s="126" t="s">
        <v>7082</v>
      </c>
      <c r="D7485" s="134" t="s">
        <v>144</v>
      </c>
      <c r="E7485" s="135">
        <v>0.32</v>
      </c>
      <c r="F7485" s="136">
        <v>0</v>
      </c>
      <c r="G7485" s="135">
        <v>0.45</v>
      </c>
      <c r="H7485" s="136">
        <v>0</v>
      </c>
    </row>
    <row r="7486" spans="1:8" x14ac:dyDescent="0.25">
      <c r="A7486" s="133" t="s">
        <v>8416</v>
      </c>
      <c r="B7486" s="134">
        <v>105521</v>
      </c>
      <c r="C7486" s="126" t="s">
        <v>7084</v>
      </c>
      <c r="D7486" s="134" t="s">
        <v>144</v>
      </c>
      <c r="E7486" s="135">
        <v>4.8499999999999996</v>
      </c>
      <c r="F7486" s="136">
        <v>0</v>
      </c>
      <c r="G7486" s="135">
        <v>4.79</v>
      </c>
      <c r="H7486" s="136">
        <v>0</v>
      </c>
    </row>
    <row r="7487" spans="1:8" x14ac:dyDescent="0.25">
      <c r="A7487" s="133" t="s">
        <v>8416</v>
      </c>
      <c r="B7487" s="134">
        <v>98509</v>
      </c>
      <c r="C7487" s="126" t="s">
        <v>14575</v>
      </c>
      <c r="D7487" s="134" t="s">
        <v>33</v>
      </c>
      <c r="E7487" s="135">
        <v>48.41</v>
      </c>
      <c r="F7487" s="136">
        <v>0.97150000000000003</v>
      </c>
      <c r="G7487" s="135">
        <v>49.03</v>
      </c>
      <c r="H7487" s="136">
        <v>0</v>
      </c>
    </row>
    <row r="7488" spans="1:8" x14ac:dyDescent="0.25">
      <c r="A7488" s="133" t="s">
        <v>8416</v>
      </c>
      <c r="B7488" s="134">
        <v>98507</v>
      </c>
      <c r="C7488" s="126" t="s">
        <v>8417</v>
      </c>
      <c r="D7488" s="134" t="s">
        <v>33</v>
      </c>
      <c r="E7488" s="135">
        <v>0</v>
      </c>
      <c r="F7488" s="136"/>
      <c r="G7488" s="135">
        <v>0</v>
      </c>
      <c r="H7488" s="136"/>
    </row>
    <row r="7489" spans="1:8" x14ac:dyDescent="0.25">
      <c r="A7489" s="133" t="s">
        <v>8416</v>
      </c>
      <c r="B7489" s="134">
        <v>98508</v>
      </c>
      <c r="C7489" s="126" t="s">
        <v>8418</v>
      </c>
      <c r="D7489" s="134" t="s">
        <v>33</v>
      </c>
      <c r="E7489" s="135">
        <v>0</v>
      </c>
      <c r="F7489" s="136"/>
      <c r="G7489" s="135">
        <v>0</v>
      </c>
      <c r="H7489" s="136"/>
    </row>
    <row r="7490" spans="1:8" x14ac:dyDescent="0.25">
      <c r="A7490" s="133" t="s">
        <v>8416</v>
      </c>
      <c r="B7490" s="134">
        <v>98506</v>
      </c>
      <c r="C7490" s="126" t="s">
        <v>8419</v>
      </c>
      <c r="D7490" s="134" t="s">
        <v>33</v>
      </c>
      <c r="E7490" s="135">
        <v>0</v>
      </c>
      <c r="F7490" s="136"/>
      <c r="G7490" s="135">
        <v>0</v>
      </c>
      <c r="H7490" s="136"/>
    </row>
    <row r="7491" spans="1:8" x14ac:dyDescent="0.25">
      <c r="A7491" s="133" t="s">
        <v>8416</v>
      </c>
      <c r="B7491" s="134">
        <v>98505</v>
      </c>
      <c r="C7491" s="126" t="s">
        <v>7087</v>
      </c>
      <c r="D7491" s="134" t="s">
        <v>144</v>
      </c>
      <c r="E7491" s="135">
        <v>72.5</v>
      </c>
      <c r="F7491" s="136">
        <v>0.9103</v>
      </c>
      <c r="G7491" s="135">
        <v>75.400000000000006</v>
      </c>
      <c r="H7491" s="136">
        <v>0</v>
      </c>
    </row>
    <row r="7492" spans="1:8" x14ac:dyDescent="0.25">
      <c r="A7492" s="133" t="s">
        <v>8416</v>
      </c>
      <c r="B7492" s="134">
        <v>98504</v>
      </c>
      <c r="C7492" s="126" t="s">
        <v>7086</v>
      </c>
      <c r="D7492" s="134" t="s">
        <v>144</v>
      </c>
      <c r="E7492" s="135">
        <v>11.05</v>
      </c>
      <c r="F7492" s="136">
        <v>0</v>
      </c>
      <c r="G7492" s="135">
        <v>17.920000000000002</v>
      </c>
      <c r="H7492" s="136">
        <v>0</v>
      </c>
    </row>
    <row r="7493" spans="1:8" x14ac:dyDescent="0.25">
      <c r="A7493" s="133" t="s">
        <v>8416</v>
      </c>
      <c r="B7493" s="134">
        <v>98503</v>
      </c>
      <c r="C7493" s="126" t="s">
        <v>7085</v>
      </c>
      <c r="D7493" s="134" t="s">
        <v>144</v>
      </c>
      <c r="E7493" s="135">
        <v>23.01</v>
      </c>
      <c r="F7493" s="136">
        <v>0</v>
      </c>
      <c r="G7493" s="135">
        <v>27.27</v>
      </c>
      <c r="H7493" s="136">
        <v>0</v>
      </c>
    </row>
    <row r="7494" spans="1:8" x14ac:dyDescent="0.25">
      <c r="A7494" s="133" t="s">
        <v>8416</v>
      </c>
      <c r="B7494" s="134">
        <v>103946</v>
      </c>
      <c r="C7494" s="126" t="s">
        <v>7088</v>
      </c>
      <c r="D7494" s="134" t="s">
        <v>144</v>
      </c>
      <c r="E7494" s="135">
        <v>14.06</v>
      </c>
      <c r="F7494" s="136">
        <v>0</v>
      </c>
      <c r="G7494" s="135">
        <v>23.04</v>
      </c>
      <c r="H7494" s="136">
        <v>0</v>
      </c>
    </row>
    <row r="7495" spans="1:8" x14ac:dyDescent="0.25">
      <c r="A7495" s="133" t="s">
        <v>8416</v>
      </c>
      <c r="B7495" s="134">
        <v>98517</v>
      </c>
      <c r="C7495" s="126" t="s">
        <v>8420</v>
      </c>
      <c r="D7495" s="134" t="s">
        <v>33</v>
      </c>
      <c r="E7495" s="135">
        <v>0</v>
      </c>
      <c r="F7495" s="136"/>
      <c r="G7495" s="135">
        <v>0</v>
      </c>
      <c r="H7495" s="136"/>
    </row>
    <row r="7496" spans="1:8" x14ac:dyDescent="0.25">
      <c r="A7496" s="133" t="s">
        <v>8416</v>
      </c>
      <c r="B7496" s="134">
        <v>98518</v>
      </c>
      <c r="C7496" s="126" t="s">
        <v>8421</v>
      </c>
      <c r="D7496" s="134" t="s">
        <v>33</v>
      </c>
      <c r="E7496" s="135">
        <v>0</v>
      </c>
      <c r="F7496" s="136"/>
      <c r="G7496" s="135">
        <v>0</v>
      </c>
      <c r="H7496" s="136"/>
    </row>
    <row r="7497" spans="1:8" x14ac:dyDescent="0.25">
      <c r="A7497" s="133" t="s">
        <v>8416</v>
      </c>
      <c r="B7497" s="134">
        <v>98516</v>
      </c>
      <c r="C7497" s="126" t="s">
        <v>7079</v>
      </c>
      <c r="D7497" s="134" t="s">
        <v>33</v>
      </c>
      <c r="E7497" s="135">
        <v>301.89999999999998</v>
      </c>
      <c r="F7497" s="136">
        <v>0.53</v>
      </c>
      <c r="G7497" s="135">
        <v>352.62</v>
      </c>
      <c r="H7497" s="136">
        <v>0</v>
      </c>
    </row>
    <row r="7498" spans="1:8" x14ac:dyDescent="0.25">
      <c r="A7498" s="133" t="s">
        <v>8416</v>
      </c>
      <c r="B7498" s="134">
        <v>98514</v>
      </c>
      <c r="C7498" s="126" t="s">
        <v>8422</v>
      </c>
      <c r="D7498" s="134" t="s">
        <v>33</v>
      </c>
      <c r="E7498" s="135">
        <v>0</v>
      </c>
      <c r="F7498" s="136"/>
      <c r="G7498" s="135">
        <v>0</v>
      </c>
      <c r="H7498" s="136"/>
    </row>
    <row r="7499" spans="1:8" x14ac:dyDescent="0.25">
      <c r="A7499" s="133" t="s">
        <v>8416</v>
      </c>
      <c r="B7499" s="134">
        <v>98515</v>
      </c>
      <c r="C7499" s="126" t="s">
        <v>8423</v>
      </c>
      <c r="D7499" s="134" t="s">
        <v>33</v>
      </c>
      <c r="E7499" s="135">
        <v>0</v>
      </c>
      <c r="F7499" s="136"/>
      <c r="G7499" s="135">
        <v>0</v>
      </c>
      <c r="H7499" s="136"/>
    </row>
    <row r="7500" spans="1:8" x14ac:dyDescent="0.25">
      <c r="A7500" s="133" t="s">
        <v>8416</v>
      </c>
      <c r="B7500" s="134">
        <v>98513</v>
      </c>
      <c r="C7500" s="126" t="s">
        <v>8424</v>
      </c>
      <c r="D7500" s="134" t="s">
        <v>33</v>
      </c>
      <c r="E7500" s="135">
        <v>0</v>
      </c>
      <c r="F7500" s="136"/>
      <c r="G7500" s="135">
        <v>0</v>
      </c>
      <c r="H7500" s="136"/>
    </row>
    <row r="7501" spans="1:8" x14ac:dyDescent="0.25">
      <c r="A7501" s="133" t="s">
        <v>8416</v>
      </c>
      <c r="B7501" s="134">
        <v>98511</v>
      </c>
      <c r="C7501" s="126" t="s">
        <v>7078</v>
      </c>
      <c r="D7501" s="134" t="s">
        <v>33</v>
      </c>
      <c r="E7501" s="135">
        <v>146.43</v>
      </c>
      <c r="F7501" s="136">
        <v>0.78749999999999998</v>
      </c>
      <c r="G7501" s="135">
        <v>160.26</v>
      </c>
      <c r="H7501" s="136">
        <v>0</v>
      </c>
    </row>
    <row r="7502" spans="1:8" x14ac:dyDescent="0.25">
      <c r="A7502" s="133" t="s">
        <v>8416</v>
      </c>
      <c r="B7502" s="134">
        <v>98512</v>
      </c>
      <c r="C7502" s="126" t="s">
        <v>8425</v>
      </c>
      <c r="D7502" s="134" t="s">
        <v>33</v>
      </c>
      <c r="E7502" s="135">
        <v>0</v>
      </c>
      <c r="F7502" s="136"/>
      <c r="G7502" s="135">
        <v>0</v>
      </c>
      <c r="H7502" s="136"/>
    </row>
    <row r="7503" spans="1:8" x14ac:dyDescent="0.25">
      <c r="A7503" s="133" t="s">
        <v>8416</v>
      </c>
      <c r="B7503" s="134">
        <v>98510</v>
      </c>
      <c r="C7503" s="126" t="s">
        <v>7077</v>
      </c>
      <c r="D7503" s="134" t="s">
        <v>33</v>
      </c>
      <c r="E7503" s="135">
        <v>83.34</v>
      </c>
      <c r="F7503" s="136">
        <v>0.67349999999999999</v>
      </c>
      <c r="G7503" s="135">
        <v>95.43</v>
      </c>
      <c r="H7503" s="136">
        <v>0</v>
      </c>
    </row>
    <row r="7504" spans="1:8" x14ac:dyDescent="0.25">
      <c r="A7504" s="133" t="s">
        <v>8416</v>
      </c>
      <c r="B7504" s="134">
        <v>98519</v>
      </c>
      <c r="C7504" s="126" t="s">
        <v>7080</v>
      </c>
      <c r="D7504" s="134" t="s">
        <v>144</v>
      </c>
      <c r="E7504" s="135">
        <v>3.6</v>
      </c>
      <c r="F7504" s="136">
        <v>0</v>
      </c>
      <c r="G7504" s="135">
        <v>5.19</v>
      </c>
      <c r="H7504" s="136">
        <v>0</v>
      </c>
    </row>
    <row r="7505" spans="1:8" x14ac:dyDescent="0.25">
      <c r="A7505" s="133" t="s">
        <v>8426</v>
      </c>
      <c r="B7505" s="134">
        <v>91599</v>
      </c>
      <c r="C7505" s="126" t="s">
        <v>8427</v>
      </c>
      <c r="D7505" s="134" t="s">
        <v>950</v>
      </c>
      <c r="E7505" s="135">
        <v>8.09</v>
      </c>
      <c r="F7505" s="136">
        <v>0.1298</v>
      </c>
      <c r="G7505" s="135">
        <v>7.28</v>
      </c>
      <c r="H7505" s="136">
        <v>0</v>
      </c>
    </row>
    <row r="7506" spans="1:8" x14ac:dyDescent="0.25">
      <c r="A7506" s="133" t="s">
        <v>8426</v>
      </c>
      <c r="B7506" s="134">
        <v>100065</v>
      </c>
      <c r="C7506" s="126" t="s">
        <v>8428</v>
      </c>
      <c r="D7506" s="134" t="s">
        <v>950</v>
      </c>
      <c r="E7506" s="135">
        <v>0</v>
      </c>
      <c r="F7506" s="136"/>
      <c r="G7506" s="135">
        <v>0</v>
      </c>
      <c r="H7506" s="136"/>
    </row>
    <row r="7507" spans="1:8" x14ac:dyDescent="0.25">
      <c r="A7507" s="133" t="s">
        <v>8426</v>
      </c>
      <c r="B7507" s="134">
        <v>100069</v>
      </c>
      <c r="C7507" s="126" t="s">
        <v>8429</v>
      </c>
      <c r="D7507" s="134" t="s">
        <v>950</v>
      </c>
      <c r="E7507" s="135">
        <v>0</v>
      </c>
      <c r="F7507" s="136"/>
      <c r="G7507" s="135">
        <v>0</v>
      </c>
      <c r="H7507" s="136"/>
    </row>
    <row r="7508" spans="1:8" x14ac:dyDescent="0.25">
      <c r="A7508" s="133" t="s">
        <v>8426</v>
      </c>
      <c r="B7508" s="134">
        <v>100063</v>
      </c>
      <c r="C7508" s="126" t="s">
        <v>8430</v>
      </c>
      <c r="D7508" s="134" t="s">
        <v>950</v>
      </c>
      <c r="E7508" s="135">
        <v>0</v>
      </c>
      <c r="F7508" s="136"/>
      <c r="G7508" s="135">
        <v>0</v>
      </c>
      <c r="H7508" s="136"/>
    </row>
    <row r="7509" spans="1:8" x14ac:dyDescent="0.25">
      <c r="A7509" s="133" t="s">
        <v>8426</v>
      </c>
      <c r="B7509" s="134">
        <v>91597</v>
      </c>
      <c r="C7509" s="126" t="s">
        <v>8431</v>
      </c>
      <c r="D7509" s="134" t="s">
        <v>950</v>
      </c>
      <c r="E7509" s="135">
        <v>7.75</v>
      </c>
      <c r="F7509" s="136">
        <v>0.1084</v>
      </c>
      <c r="G7509" s="135">
        <v>6.9</v>
      </c>
      <c r="H7509" s="136">
        <v>0</v>
      </c>
    </row>
    <row r="7510" spans="1:8" x14ac:dyDescent="0.25">
      <c r="A7510" s="133" t="s">
        <v>8426</v>
      </c>
      <c r="B7510" s="134">
        <v>91598</v>
      </c>
      <c r="C7510" s="126" t="s">
        <v>8432</v>
      </c>
      <c r="D7510" s="134" t="s">
        <v>950</v>
      </c>
      <c r="E7510" s="135">
        <v>10.039999999999999</v>
      </c>
      <c r="F7510" s="136">
        <v>4.2799999999999998E-2</v>
      </c>
      <c r="G7510" s="135">
        <v>8.81</v>
      </c>
      <c r="H7510" s="136">
        <v>0</v>
      </c>
    </row>
    <row r="7511" spans="1:8" x14ac:dyDescent="0.25">
      <c r="A7511" s="133" t="s">
        <v>8426</v>
      </c>
      <c r="B7511" s="134">
        <v>91596</v>
      </c>
      <c r="C7511" s="126" t="s">
        <v>8433</v>
      </c>
      <c r="D7511" s="134" t="s">
        <v>950</v>
      </c>
      <c r="E7511" s="135">
        <v>10.35</v>
      </c>
      <c r="F7511" s="136">
        <v>3.3799999999999997E-2</v>
      </c>
      <c r="G7511" s="135">
        <v>9.02</v>
      </c>
      <c r="H7511" s="136">
        <v>0</v>
      </c>
    </row>
    <row r="7512" spans="1:8" x14ac:dyDescent="0.25">
      <c r="A7512" s="133" t="s">
        <v>8426</v>
      </c>
      <c r="B7512" s="134">
        <v>100064</v>
      </c>
      <c r="C7512" s="126" t="s">
        <v>8434</v>
      </c>
      <c r="D7512" s="134" t="s">
        <v>950</v>
      </c>
      <c r="E7512" s="135">
        <v>10.28</v>
      </c>
      <c r="F7512" s="136">
        <v>3.0200000000000001E-2</v>
      </c>
      <c r="G7512" s="135">
        <v>8.94</v>
      </c>
      <c r="H7512" s="136">
        <v>0</v>
      </c>
    </row>
    <row r="7513" spans="1:8" x14ac:dyDescent="0.25">
      <c r="A7513" s="133" t="s">
        <v>8426</v>
      </c>
      <c r="B7513" s="134">
        <v>100066</v>
      </c>
      <c r="C7513" s="126" t="s">
        <v>8435</v>
      </c>
      <c r="D7513" s="134" t="s">
        <v>950</v>
      </c>
      <c r="E7513" s="135">
        <v>10.3</v>
      </c>
      <c r="F7513" s="136">
        <v>2.4299999999999999E-2</v>
      </c>
      <c r="G7513" s="135">
        <v>8.92</v>
      </c>
      <c r="H7513" s="136">
        <v>0</v>
      </c>
    </row>
    <row r="7514" spans="1:8" x14ac:dyDescent="0.25">
      <c r="A7514" s="133" t="s">
        <v>8426</v>
      </c>
      <c r="B7514" s="134">
        <v>91603</v>
      </c>
      <c r="C7514" s="126" t="s">
        <v>8436</v>
      </c>
      <c r="D7514" s="134" t="s">
        <v>950</v>
      </c>
      <c r="E7514" s="135">
        <v>10.1</v>
      </c>
      <c r="F7514" s="136">
        <v>0</v>
      </c>
      <c r="G7514" s="135">
        <v>9.27</v>
      </c>
      <c r="H7514" s="136">
        <v>0</v>
      </c>
    </row>
    <row r="7515" spans="1:8" x14ac:dyDescent="0.25">
      <c r="A7515" s="133" t="s">
        <v>8426</v>
      </c>
      <c r="B7515" s="134">
        <v>100068</v>
      </c>
      <c r="C7515" s="126" t="s">
        <v>8437</v>
      </c>
      <c r="D7515" s="134" t="s">
        <v>950</v>
      </c>
      <c r="E7515" s="135">
        <v>8.6999999999999993</v>
      </c>
      <c r="F7515" s="136">
        <v>0</v>
      </c>
      <c r="G7515" s="135">
        <v>7.93</v>
      </c>
      <c r="H7515" s="136">
        <v>0</v>
      </c>
    </row>
    <row r="7516" spans="1:8" x14ac:dyDescent="0.25">
      <c r="A7516" s="133" t="s">
        <v>8426</v>
      </c>
      <c r="B7516" s="134">
        <v>100067</v>
      </c>
      <c r="C7516" s="126" t="s">
        <v>8438</v>
      </c>
      <c r="D7516" s="134" t="s">
        <v>950</v>
      </c>
      <c r="E7516" s="135">
        <v>11.68</v>
      </c>
      <c r="F7516" s="136">
        <v>0</v>
      </c>
      <c r="G7516" s="135">
        <v>11.73</v>
      </c>
      <c r="H7516" s="136">
        <v>0</v>
      </c>
    </row>
    <row r="7517" spans="1:8" x14ac:dyDescent="0.25">
      <c r="A7517" s="133" t="s">
        <v>8426</v>
      </c>
      <c r="B7517" s="134">
        <v>91601</v>
      </c>
      <c r="C7517" s="126" t="s">
        <v>8439</v>
      </c>
      <c r="D7517" s="134" t="s">
        <v>950</v>
      </c>
      <c r="E7517" s="135">
        <v>12.09</v>
      </c>
      <c r="F7517" s="136">
        <v>0</v>
      </c>
      <c r="G7517" s="135">
        <v>11.76</v>
      </c>
      <c r="H7517" s="136">
        <v>0</v>
      </c>
    </row>
    <row r="7518" spans="1:8" x14ac:dyDescent="0.25">
      <c r="A7518" s="133" t="s">
        <v>8426</v>
      </c>
      <c r="B7518" s="134">
        <v>91602</v>
      </c>
      <c r="C7518" s="126" t="s">
        <v>8440</v>
      </c>
      <c r="D7518" s="134" t="s">
        <v>950</v>
      </c>
      <c r="E7518" s="135">
        <v>11.28</v>
      </c>
      <c r="F7518" s="136">
        <v>0</v>
      </c>
      <c r="G7518" s="135">
        <v>10.61</v>
      </c>
      <c r="H7518" s="136">
        <v>0</v>
      </c>
    </row>
    <row r="7519" spans="1:8" x14ac:dyDescent="0.25">
      <c r="A7519" s="133" t="s">
        <v>8426</v>
      </c>
      <c r="B7519" s="134">
        <v>91593</v>
      </c>
      <c r="C7519" s="126" t="s">
        <v>8441</v>
      </c>
      <c r="D7519" s="134" t="s">
        <v>950</v>
      </c>
      <c r="E7519" s="135">
        <v>10.36</v>
      </c>
      <c r="F7519" s="136">
        <v>1.9300000000000001E-2</v>
      </c>
      <c r="G7519" s="135">
        <v>9.1</v>
      </c>
      <c r="H7519" s="136">
        <v>0</v>
      </c>
    </row>
    <row r="7520" spans="1:8" x14ac:dyDescent="0.25">
      <c r="A7520" s="133" t="s">
        <v>8426</v>
      </c>
      <c r="B7520" s="134">
        <v>105814</v>
      </c>
      <c r="C7520" s="126" t="s">
        <v>8442</v>
      </c>
      <c r="D7520" s="134" t="s">
        <v>950</v>
      </c>
      <c r="E7520" s="135">
        <v>10.11</v>
      </c>
      <c r="F7520" s="136">
        <v>9.9000000000000008E-3</v>
      </c>
      <c r="G7520" s="135">
        <v>8.74</v>
      </c>
      <c r="H7520" s="136">
        <v>0</v>
      </c>
    </row>
    <row r="7521" spans="1:8" x14ac:dyDescent="0.25">
      <c r="A7521" s="133" t="s">
        <v>8426</v>
      </c>
      <c r="B7521" s="134">
        <v>91594</v>
      </c>
      <c r="C7521" s="126" t="s">
        <v>8443</v>
      </c>
      <c r="D7521" s="134" t="s">
        <v>950</v>
      </c>
      <c r="E7521" s="135">
        <v>10.39</v>
      </c>
      <c r="F7521" s="136">
        <v>2.8899999999999999E-2</v>
      </c>
      <c r="G7521" s="135">
        <v>9.11</v>
      </c>
      <c r="H7521" s="136">
        <v>0</v>
      </c>
    </row>
    <row r="7522" spans="1:8" x14ac:dyDescent="0.25">
      <c r="A7522" s="133" t="s">
        <v>8426</v>
      </c>
      <c r="B7522" s="134">
        <v>91595</v>
      </c>
      <c r="C7522" s="126" t="s">
        <v>8444</v>
      </c>
      <c r="D7522" s="134" t="s">
        <v>950</v>
      </c>
      <c r="E7522" s="135">
        <v>10.64</v>
      </c>
      <c r="F7522" s="136">
        <v>4.3200000000000002E-2</v>
      </c>
      <c r="G7522" s="135">
        <v>9.4700000000000006</v>
      </c>
      <c r="H7522" s="136">
        <v>0</v>
      </c>
    </row>
    <row r="7523" spans="1:8" x14ac:dyDescent="0.25">
      <c r="A7523" s="133" t="s">
        <v>8426</v>
      </c>
      <c r="B7523" s="134">
        <v>105815</v>
      </c>
      <c r="C7523" s="126" t="s">
        <v>8445</v>
      </c>
      <c r="D7523" s="134" t="s">
        <v>950</v>
      </c>
      <c r="E7523" s="135">
        <v>0</v>
      </c>
      <c r="F7523" s="136"/>
      <c r="G7523" s="135">
        <v>0</v>
      </c>
      <c r="H7523" s="136"/>
    </row>
    <row r="7524" spans="1:8" x14ac:dyDescent="0.25">
      <c r="A7524" s="133" t="s">
        <v>8426</v>
      </c>
      <c r="B7524" s="134">
        <v>91600</v>
      </c>
      <c r="C7524" s="126" t="s">
        <v>8446</v>
      </c>
      <c r="D7524" s="134" t="s">
        <v>950</v>
      </c>
      <c r="E7524" s="135">
        <v>11.47</v>
      </c>
      <c r="F7524" s="136">
        <v>4.1000000000000002E-2</v>
      </c>
      <c r="G7524" s="135">
        <v>10.56</v>
      </c>
      <c r="H7524" s="136">
        <v>0</v>
      </c>
    </row>
    <row r="7525" spans="1:8" x14ac:dyDescent="0.25">
      <c r="A7525" s="133" t="s">
        <v>8447</v>
      </c>
      <c r="B7525" s="134">
        <v>99235</v>
      </c>
      <c r="C7525" s="126" t="s">
        <v>5974</v>
      </c>
      <c r="D7525" s="134" t="s">
        <v>1007</v>
      </c>
      <c r="E7525" s="135">
        <v>732.03</v>
      </c>
      <c r="F7525" s="136">
        <v>0</v>
      </c>
      <c r="G7525" s="135">
        <v>590.96</v>
      </c>
      <c r="H7525" s="136">
        <v>0</v>
      </c>
    </row>
    <row r="7526" spans="1:8" x14ac:dyDescent="0.25">
      <c r="A7526" s="133" t="s">
        <v>8447</v>
      </c>
      <c r="B7526" s="134">
        <v>105539</v>
      </c>
      <c r="C7526" s="126" t="s">
        <v>8448</v>
      </c>
      <c r="D7526" s="134" t="s">
        <v>1007</v>
      </c>
      <c r="E7526" s="135">
        <v>0</v>
      </c>
      <c r="F7526" s="136"/>
      <c r="G7526" s="135">
        <v>0</v>
      </c>
      <c r="H7526" s="136"/>
    </row>
    <row r="7527" spans="1:8" x14ac:dyDescent="0.25">
      <c r="A7527" s="133" t="s">
        <v>8447</v>
      </c>
      <c r="B7527" s="134">
        <v>99439</v>
      </c>
      <c r="C7527" s="126" t="s">
        <v>5983</v>
      </c>
      <c r="D7527" s="134" t="s">
        <v>1007</v>
      </c>
      <c r="E7527" s="135">
        <v>804.53</v>
      </c>
      <c r="F7527" s="136">
        <v>1E-4</v>
      </c>
      <c r="G7527" s="135">
        <v>655.27</v>
      </c>
      <c r="H7527" s="136">
        <v>0</v>
      </c>
    </row>
    <row r="7528" spans="1:8" x14ac:dyDescent="0.25">
      <c r="A7528" s="133" t="s">
        <v>8447</v>
      </c>
      <c r="B7528" s="134">
        <v>105540</v>
      </c>
      <c r="C7528" s="126" t="s">
        <v>8449</v>
      </c>
      <c r="D7528" s="134" t="s">
        <v>1007</v>
      </c>
      <c r="E7528" s="135">
        <v>0</v>
      </c>
      <c r="F7528" s="136"/>
      <c r="G7528" s="135">
        <v>0</v>
      </c>
      <c r="H7528" s="136"/>
    </row>
    <row r="7529" spans="1:8" x14ac:dyDescent="0.25">
      <c r="A7529" s="133" t="s">
        <v>8447</v>
      </c>
      <c r="B7529" s="134">
        <v>103184</v>
      </c>
      <c r="C7529" s="126" t="s">
        <v>5985</v>
      </c>
      <c r="D7529" s="134" t="s">
        <v>1007</v>
      </c>
      <c r="E7529" s="135">
        <v>751.32</v>
      </c>
      <c r="F7529" s="136">
        <v>0</v>
      </c>
      <c r="G7529" s="135">
        <v>618.01</v>
      </c>
      <c r="H7529" s="136">
        <v>0</v>
      </c>
    </row>
    <row r="7530" spans="1:8" x14ac:dyDescent="0.25">
      <c r="A7530" s="133" t="s">
        <v>8447</v>
      </c>
      <c r="B7530" s="134">
        <v>103183</v>
      </c>
      <c r="C7530" s="126" t="s">
        <v>5984</v>
      </c>
      <c r="D7530" s="134" t="s">
        <v>1007</v>
      </c>
      <c r="E7530" s="135">
        <v>871.85</v>
      </c>
      <c r="F7530" s="136">
        <v>2.9999999999999997E-4</v>
      </c>
      <c r="G7530" s="135">
        <v>750.4</v>
      </c>
      <c r="H7530" s="136">
        <v>0</v>
      </c>
    </row>
    <row r="7531" spans="1:8" x14ac:dyDescent="0.25">
      <c r="A7531" s="133" t="s">
        <v>8447</v>
      </c>
      <c r="B7531" s="134">
        <v>99434</v>
      </c>
      <c r="C7531" s="126" t="s">
        <v>5978</v>
      </c>
      <c r="D7531" s="134" t="s">
        <v>1007</v>
      </c>
      <c r="E7531" s="135">
        <v>818.26</v>
      </c>
      <c r="F7531" s="136">
        <v>1E-4</v>
      </c>
      <c r="G7531" s="135">
        <v>667.59</v>
      </c>
      <c r="H7531" s="136">
        <v>0</v>
      </c>
    </row>
    <row r="7532" spans="1:8" x14ac:dyDescent="0.25">
      <c r="A7532" s="133" t="s">
        <v>8447</v>
      </c>
      <c r="B7532" s="134">
        <v>99431</v>
      </c>
      <c r="C7532" s="126" t="s">
        <v>5975</v>
      </c>
      <c r="D7532" s="134" t="s">
        <v>1007</v>
      </c>
      <c r="E7532" s="135">
        <v>814.88</v>
      </c>
      <c r="F7532" s="136">
        <v>1E-4</v>
      </c>
      <c r="G7532" s="135">
        <v>662.8</v>
      </c>
      <c r="H7532" s="136">
        <v>0</v>
      </c>
    </row>
    <row r="7533" spans="1:8" x14ac:dyDescent="0.25">
      <c r="A7533" s="133" t="s">
        <v>8447</v>
      </c>
      <c r="B7533" s="134">
        <v>99435</v>
      </c>
      <c r="C7533" s="126" t="s">
        <v>5979</v>
      </c>
      <c r="D7533" s="134" t="s">
        <v>1007</v>
      </c>
      <c r="E7533" s="135">
        <v>799.16</v>
      </c>
      <c r="F7533" s="136">
        <v>1E-4</v>
      </c>
      <c r="G7533" s="135">
        <v>650.76</v>
      </c>
      <c r="H7533" s="136">
        <v>0</v>
      </c>
    </row>
    <row r="7534" spans="1:8" x14ac:dyDescent="0.25">
      <c r="A7534" s="133" t="s">
        <v>8447</v>
      </c>
      <c r="B7534" s="134">
        <v>99432</v>
      </c>
      <c r="C7534" s="126" t="s">
        <v>5976</v>
      </c>
      <c r="D7534" s="134" t="s">
        <v>1007</v>
      </c>
      <c r="E7534" s="135">
        <v>796.73</v>
      </c>
      <c r="F7534" s="136">
        <v>1E-4</v>
      </c>
      <c r="G7534" s="135">
        <v>647.34</v>
      </c>
      <c r="H7534" s="136">
        <v>0</v>
      </c>
    </row>
    <row r="7535" spans="1:8" x14ac:dyDescent="0.25">
      <c r="A7535" s="133" t="s">
        <v>8447</v>
      </c>
      <c r="B7535" s="134">
        <v>99438</v>
      </c>
      <c r="C7535" s="126" t="s">
        <v>5982</v>
      </c>
      <c r="D7535" s="134" t="s">
        <v>1007</v>
      </c>
      <c r="E7535" s="135">
        <v>784.07</v>
      </c>
      <c r="F7535" s="136">
        <v>0</v>
      </c>
      <c r="G7535" s="135">
        <v>639.12</v>
      </c>
      <c r="H7535" s="136">
        <v>0</v>
      </c>
    </row>
    <row r="7536" spans="1:8" x14ac:dyDescent="0.25">
      <c r="A7536" s="133" t="s">
        <v>8447</v>
      </c>
      <c r="B7536" s="134">
        <v>105538</v>
      </c>
      <c r="C7536" s="126" t="s">
        <v>8450</v>
      </c>
      <c r="D7536" s="134" t="s">
        <v>1007</v>
      </c>
      <c r="E7536" s="135">
        <v>0</v>
      </c>
      <c r="F7536" s="136"/>
      <c r="G7536" s="135">
        <v>0</v>
      </c>
      <c r="H7536" s="136"/>
    </row>
    <row r="7537" spans="1:8" x14ac:dyDescent="0.25">
      <c r="A7537" s="133" t="s">
        <v>8447</v>
      </c>
      <c r="B7537" s="134">
        <v>99436</v>
      </c>
      <c r="C7537" s="126" t="s">
        <v>5980</v>
      </c>
      <c r="D7537" s="134" t="s">
        <v>1007</v>
      </c>
      <c r="E7537" s="135">
        <v>880.7</v>
      </c>
      <c r="F7537" s="136">
        <v>2.0000000000000001E-4</v>
      </c>
      <c r="G7537" s="135">
        <v>735.47</v>
      </c>
      <c r="H7537" s="136">
        <v>0</v>
      </c>
    </row>
    <row r="7538" spans="1:8" x14ac:dyDescent="0.25">
      <c r="A7538" s="133" t="s">
        <v>8447</v>
      </c>
      <c r="B7538" s="134">
        <v>99437</v>
      </c>
      <c r="C7538" s="126" t="s">
        <v>5981</v>
      </c>
      <c r="D7538" s="134" t="s">
        <v>1007</v>
      </c>
      <c r="E7538" s="135">
        <v>777.72</v>
      </c>
      <c r="F7538" s="136">
        <v>0</v>
      </c>
      <c r="G7538" s="135">
        <v>630.20000000000005</v>
      </c>
      <c r="H7538" s="136">
        <v>0</v>
      </c>
    </row>
    <row r="7539" spans="1:8" x14ac:dyDescent="0.25">
      <c r="A7539" s="133" t="s">
        <v>8447</v>
      </c>
      <c r="B7539" s="134">
        <v>105537</v>
      </c>
      <c r="C7539" s="126" t="s">
        <v>8451</v>
      </c>
      <c r="D7539" s="134" t="s">
        <v>1007</v>
      </c>
      <c r="E7539" s="135">
        <v>0</v>
      </c>
      <c r="F7539" s="136"/>
      <c r="G7539" s="135">
        <v>0</v>
      </c>
      <c r="H7539" s="136"/>
    </row>
    <row r="7540" spans="1:8" x14ac:dyDescent="0.25">
      <c r="A7540" s="133" t="s">
        <v>8447</v>
      </c>
      <c r="B7540" s="134">
        <v>99433</v>
      </c>
      <c r="C7540" s="126" t="s">
        <v>5977</v>
      </c>
      <c r="D7540" s="134" t="s">
        <v>1007</v>
      </c>
      <c r="E7540" s="135">
        <v>861.36</v>
      </c>
      <c r="F7540" s="136">
        <v>1E-4</v>
      </c>
      <c r="G7540" s="135">
        <v>708.15</v>
      </c>
      <c r="H7540" s="136">
        <v>0</v>
      </c>
    </row>
    <row r="7541" spans="1:8" x14ac:dyDescent="0.25">
      <c r="A7541" s="133" t="s">
        <v>8452</v>
      </c>
      <c r="B7541" s="134">
        <v>104422</v>
      </c>
      <c r="C7541" s="126" t="s">
        <v>8453</v>
      </c>
      <c r="D7541" s="134" t="s">
        <v>144</v>
      </c>
      <c r="E7541" s="135">
        <v>10.14</v>
      </c>
      <c r="F7541" s="136">
        <v>0</v>
      </c>
      <c r="G7541" s="135">
        <v>11.84</v>
      </c>
      <c r="H7541" s="136">
        <v>0</v>
      </c>
    </row>
    <row r="7542" spans="1:8" x14ac:dyDescent="0.25">
      <c r="A7542" s="133" t="s">
        <v>8452</v>
      </c>
      <c r="B7542" s="134">
        <v>105824</v>
      </c>
      <c r="C7542" s="126" t="s">
        <v>8454</v>
      </c>
      <c r="D7542" s="134" t="s">
        <v>144</v>
      </c>
      <c r="E7542" s="135">
        <v>12.59</v>
      </c>
      <c r="F7542" s="136">
        <v>0</v>
      </c>
      <c r="G7542" s="135">
        <v>14.78</v>
      </c>
      <c r="H7542" s="136">
        <v>0</v>
      </c>
    </row>
    <row r="7543" spans="1:8" x14ac:dyDescent="0.25">
      <c r="A7543" s="133" t="s">
        <v>8452</v>
      </c>
      <c r="B7543" s="134">
        <v>105825</v>
      </c>
      <c r="C7543" s="126" t="s">
        <v>8455</v>
      </c>
      <c r="D7543" s="134" t="s">
        <v>144</v>
      </c>
      <c r="E7543" s="135">
        <v>6.02</v>
      </c>
      <c r="F7543" s="136">
        <v>0</v>
      </c>
      <c r="G7543" s="135">
        <v>8.14</v>
      </c>
      <c r="H7543" s="136">
        <v>0</v>
      </c>
    </row>
    <row r="7544" spans="1:8" x14ac:dyDescent="0.25">
      <c r="A7544" s="133" t="s">
        <v>8452</v>
      </c>
      <c r="B7544" s="134">
        <v>104421</v>
      </c>
      <c r="C7544" s="126" t="s">
        <v>8456</v>
      </c>
      <c r="D7544" s="134" t="s">
        <v>144</v>
      </c>
      <c r="E7544" s="135">
        <v>14.93</v>
      </c>
      <c r="F7544" s="136">
        <v>0</v>
      </c>
      <c r="G7544" s="135">
        <v>18.54</v>
      </c>
      <c r="H7544" s="136">
        <v>0</v>
      </c>
    </row>
    <row r="7545" spans="1:8" x14ac:dyDescent="0.25">
      <c r="A7545" s="133" t="s">
        <v>8452</v>
      </c>
      <c r="B7545" s="134">
        <v>105822</v>
      </c>
      <c r="C7545" s="126" t="s">
        <v>8457</v>
      </c>
      <c r="D7545" s="134" t="s">
        <v>144</v>
      </c>
      <c r="E7545" s="135">
        <v>17.38</v>
      </c>
      <c r="F7545" s="136">
        <v>0</v>
      </c>
      <c r="G7545" s="135">
        <v>21.48</v>
      </c>
      <c r="H7545" s="136">
        <v>0</v>
      </c>
    </row>
    <row r="7546" spans="1:8" x14ac:dyDescent="0.25">
      <c r="A7546" s="133" t="s">
        <v>8452</v>
      </c>
      <c r="B7546" s="134">
        <v>105823</v>
      </c>
      <c r="C7546" s="126" t="s">
        <v>8458</v>
      </c>
      <c r="D7546" s="134" t="s">
        <v>144</v>
      </c>
      <c r="E7546" s="135">
        <v>10.81</v>
      </c>
      <c r="F7546" s="136">
        <v>0</v>
      </c>
      <c r="G7546" s="135">
        <v>14.84</v>
      </c>
      <c r="H7546" s="136">
        <v>0</v>
      </c>
    </row>
    <row r="7547" spans="1:8" x14ac:dyDescent="0.25">
      <c r="A7547" s="133" t="s">
        <v>8452</v>
      </c>
      <c r="B7547" s="134">
        <v>104423</v>
      </c>
      <c r="C7547" s="126" t="s">
        <v>8459</v>
      </c>
      <c r="D7547" s="134" t="s">
        <v>144</v>
      </c>
      <c r="E7547" s="135">
        <v>13.5</v>
      </c>
      <c r="F7547" s="136">
        <v>0</v>
      </c>
      <c r="G7547" s="135">
        <v>16.54</v>
      </c>
      <c r="H7547" s="136">
        <v>0</v>
      </c>
    </row>
    <row r="7548" spans="1:8" x14ac:dyDescent="0.25">
      <c r="A7548" s="133" t="s">
        <v>8452</v>
      </c>
      <c r="B7548" s="134">
        <v>105826</v>
      </c>
      <c r="C7548" s="126" t="s">
        <v>8460</v>
      </c>
      <c r="D7548" s="134" t="s">
        <v>144</v>
      </c>
      <c r="E7548" s="135">
        <v>15.95</v>
      </c>
      <c r="F7548" s="136">
        <v>0</v>
      </c>
      <c r="G7548" s="135">
        <v>19.48</v>
      </c>
      <c r="H7548" s="136">
        <v>0</v>
      </c>
    </row>
    <row r="7549" spans="1:8" x14ac:dyDescent="0.25">
      <c r="A7549" s="133" t="s">
        <v>8452</v>
      </c>
      <c r="B7549" s="134">
        <v>105827</v>
      </c>
      <c r="C7549" s="126" t="s">
        <v>8461</v>
      </c>
      <c r="D7549" s="134" t="s">
        <v>144</v>
      </c>
      <c r="E7549" s="135">
        <v>9.3800000000000008</v>
      </c>
      <c r="F7549" s="136">
        <v>0</v>
      </c>
      <c r="G7549" s="135">
        <v>12.84</v>
      </c>
      <c r="H7549" s="136">
        <v>0</v>
      </c>
    </row>
    <row r="7550" spans="1:8" x14ac:dyDescent="0.25">
      <c r="A7550" s="133" t="s">
        <v>8452</v>
      </c>
      <c r="B7550" s="134">
        <v>104425</v>
      </c>
      <c r="C7550" s="126" t="s">
        <v>8462</v>
      </c>
      <c r="D7550" s="134" t="s">
        <v>144</v>
      </c>
      <c r="E7550" s="135">
        <v>8.69</v>
      </c>
      <c r="F7550" s="136">
        <v>0</v>
      </c>
      <c r="G7550" s="135">
        <v>9.81</v>
      </c>
      <c r="H7550" s="136">
        <v>0</v>
      </c>
    </row>
    <row r="7551" spans="1:8" x14ac:dyDescent="0.25">
      <c r="A7551" s="133" t="s">
        <v>8452</v>
      </c>
      <c r="B7551" s="134">
        <v>105828</v>
      </c>
      <c r="C7551" s="126" t="s">
        <v>8463</v>
      </c>
      <c r="D7551" s="134" t="s">
        <v>144</v>
      </c>
      <c r="E7551" s="135">
        <v>11.14</v>
      </c>
      <c r="F7551" s="136">
        <v>0</v>
      </c>
      <c r="G7551" s="135">
        <v>12.75</v>
      </c>
      <c r="H7551" s="136">
        <v>0</v>
      </c>
    </row>
    <row r="7552" spans="1:8" x14ac:dyDescent="0.25">
      <c r="A7552" s="133" t="s">
        <v>8452</v>
      </c>
      <c r="B7552" s="134">
        <v>105829</v>
      </c>
      <c r="C7552" s="126" t="s">
        <v>8464</v>
      </c>
      <c r="D7552" s="134" t="s">
        <v>144</v>
      </c>
      <c r="E7552" s="135">
        <v>4.57</v>
      </c>
      <c r="F7552" s="136">
        <v>0</v>
      </c>
      <c r="G7552" s="135">
        <v>6.11</v>
      </c>
      <c r="H7552" s="136">
        <v>0</v>
      </c>
    </row>
    <row r="7553" spans="1:8" x14ac:dyDescent="0.25">
      <c r="A7553" s="133" t="s">
        <v>8452</v>
      </c>
      <c r="B7553" s="134">
        <v>91525</v>
      </c>
      <c r="C7553" s="126" t="s">
        <v>8465</v>
      </c>
      <c r="D7553" s="134" t="s">
        <v>144</v>
      </c>
      <c r="E7553" s="135">
        <v>7.05</v>
      </c>
      <c r="F7553" s="136">
        <v>0</v>
      </c>
      <c r="G7553" s="135">
        <v>8.44</v>
      </c>
      <c r="H7553" s="136">
        <v>0</v>
      </c>
    </row>
    <row r="7554" spans="1:8" x14ac:dyDescent="0.25">
      <c r="A7554" s="133" t="s">
        <v>8452</v>
      </c>
      <c r="B7554" s="134">
        <v>105818</v>
      </c>
      <c r="C7554" s="126" t="s">
        <v>8466</v>
      </c>
      <c r="D7554" s="134" t="s">
        <v>144</v>
      </c>
      <c r="E7554" s="135">
        <v>11.37</v>
      </c>
      <c r="F7554" s="136">
        <v>0</v>
      </c>
      <c r="G7554" s="135">
        <v>13.06</v>
      </c>
      <c r="H7554" s="136">
        <v>0</v>
      </c>
    </row>
    <row r="7555" spans="1:8" x14ac:dyDescent="0.25">
      <c r="A7555" s="133" t="s">
        <v>8452</v>
      </c>
      <c r="B7555" s="134">
        <v>105819</v>
      </c>
      <c r="C7555" s="126" t="s">
        <v>8467</v>
      </c>
      <c r="D7555" s="134" t="s">
        <v>144</v>
      </c>
      <c r="E7555" s="135">
        <v>4.83</v>
      </c>
      <c r="F7555" s="136">
        <v>0</v>
      </c>
      <c r="G7555" s="135">
        <v>6.46</v>
      </c>
      <c r="H7555" s="136">
        <v>0</v>
      </c>
    </row>
    <row r="7556" spans="1:8" x14ac:dyDescent="0.25">
      <c r="A7556" s="133" t="s">
        <v>8452</v>
      </c>
      <c r="B7556" s="134">
        <v>104414</v>
      </c>
      <c r="C7556" s="126" t="s">
        <v>8468</v>
      </c>
      <c r="D7556" s="134" t="s">
        <v>144</v>
      </c>
      <c r="E7556" s="135">
        <v>6.3</v>
      </c>
      <c r="F7556" s="136">
        <v>0</v>
      </c>
      <c r="G7556" s="135">
        <v>7.39</v>
      </c>
      <c r="H7556" s="136">
        <v>0</v>
      </c>
    </row>
    <row r="7557" spans="1:8" x14ac:dyDescent="0.25">
      <c r="A7557" s="133" t="s">
        <v>8452</v>
      </c>
      <c r="B7557" s="134">
        <v>105816</v>
      </c>
      <c r="C7557" s="126" t="s">
        <v>8469</v>
      </c>
      <c r="D7557" s="134" t="s">
        <v>144</v>
      </c>
      <c r="E7557" s="135">
        <v>10.62</v>
      </c>
      <c r="F7557" s="136">
        <v>0</v>
      </c>
      <c r="G7557" s="135">
        <v>12.01</v>
      </c>
      <c r="H7557" s="136">
        <v>0</v>
      </c>
    </row>
    <row r="7558" spans="1:8" x14ac:dyDescent="0.25">
      <c r="A7558" s="133" t="s">
        <v>8452</v>
      </c>
      <c r="B7558" s="134">
        <v>105817</v>
      </c>
      <c r="C7558" s="126" t="s">
        <v>8470</v>
      </c>
      <c r="D7558" s="134" t="s">
        <v>144</v>
      </c>
      <c r="E7558" s="135">
        <v>4.08</v>
      </c>
      <c r="F7558" s="136">
        <v>0</v>
      </c>
      <c r="G7558" s="135">
        <v>5.41</v>
      </c>
      <c r="H7558" s="136">
        <v>0</v>
      </c>
    </row>
    <row r="7559" spans="1:8" x14ac:dyDescent="0.25">
      <c r="A7559" s="133" t="s">
        <v>8452</v>
      </c>
      <c r="B7559" s="134">
        <v>104415</v>
      </c>
      <c r="C7559" s="126" t="s">
        <v>8471</v>
      </c>
      <c r="D7559" s="134" t="s">
        <v>144</v>
      </c>
      <c r="E7559" s="135">
        <v>11.01</v>
      </c>
      <c r="F7559" s="136">
        <v>0</v>
      </c>
      <c r="G7559" s="135">
        <v>13.96</v>
      </c>
      <c r="H7559" s="136">
        <v>0</v>
      </c>
    </row>
    <row r="7560" spans="1:8" x14ac:dyDescent="0.25">
      <c r="A7560" s="133" t="s">
        <v>8452</v>
      </c>
      <c r="B7560" s="134">
        <v>105820</v>
      </c>
      <c r="C7560" s="126" t="s">
        <v>8472</v>
      </c>
      <c r="D7560" s="134" t="s">
        <v>144</v>
      </c>
      <c r="E7560" s="135">
        <v>15.33</v>
      </c>
      <c r="F7560" s="136">
        <v>0</v>
      </c>
      <c r="G7560" s="135">
        <v>18.579999999999998</v>
      </c>
      <c r="H7560" s="136">
        <v>0</v>
      </c>
    </row>
    <row r="7561" spans="1:8" x14ac:dyDescent="0.25">
      <c r="A7561" s="133" t="s">
        <v>8452</v>
      </c>
      <c r="B7561" s="134">
        <v>105821</v>
      </c>
      <c r="C7561" s="126" t="s">
        <v>8473</v>
      </c>
      <c r="D7561" s="134" t="s">
        <v>144</v>
      </c>
      <c r="E7561" s="135">
        <v>8.7899999999999991</v>
      </c>
      <c r="F7561" s="136">
        <v>0</v>
      </c>
      <c r="G7561" s="135">
        <v>11.98</v>
      </c>
      <c r="H7561" s="136">
        <v>0</v>
      </c>
    </row>
    <row r="7562" spans="1:8" x14ac:dyDescent="0.25">
      <c r="A7562" s="133" t="s">
        <v>8452</v>
      </c>
      <c r="B7562" s="134">
        <v>104418</v>
      </c>
      <c r="C7562" s="126" t="s">
        <v>8474</v>
      </c>
      <c r="D7562" s="134" t="s">
        <v>144</v>
      </c>
      <c r="E7562" s="135">
        <v>2.46</v>
      </c>
      <c r="F7562" s="136">
        <v>0</v>
      </c>
      <c r="G7562" s="135">
        <v>3.33</v>
      </c>
      <c r="H7562" s="136">
        <v>0</v>
      </c>
    </row>
    <row r="7563" spans="1:8" x14ac:dyDescent="0.25">
      <c r="A7563" s="133" t="s">
        <v>8452</v>
      </c>
      <c r="B7563" s="134">
        <v>91515</v>
      </c>
      <c r="C7563" s="126" t="s">
        <v>8475</v>
      </c>
      <c r="D7563" s="134" t="s">
        <v>144</v>
      </c>
      <c r="E7563" s="135">
        <v>4.47</v>
      </c>
      <c r="F7563" s="136">
        <v>0</v>
      </c>
      <c r="G7563" s="135">
        <v>6.12</v>
      </c>
      <c r="H7563" s="136">
        <v>0</v>
      </c>
    </row>
    <row r="7564" spans="1:8" x14ac:dyDescent="0.25">
      <c r="A7564" s="133" t="s">
        <v>8452</v>
      </c>
      <c r="B7564" s="134">
        <v>104419</v>
      </c>
      <c r="C7564" s="126" t="s">
        <v>8476</v>
      </c>
      <c r="D7564" s="134" t="s">
        <v>144</v>
      </c>
      <c r="E7564" s="135">
        <v>3.87</v>
      </c>
      <c r="F7564" s="136">
        <v>0</v>
      </c>
      <c r="G7564" s="135">
        <v>5.3</v>
      </c>
      <c r="H7564" s="136">
        <v>0</v>
      </c>
    </row>
    <row r="7565" spans="1:8" x14ac:dyDescent="0.25">
      <c r="A7565" s="133" t="s">
        <v>8452</v>
      </c>
      <c r="B7565" s="134">
        <v>91519</v>
      </c>
      <c r="C7565" s="126" t="s">
        <v>8477</v>
      </c>
      <c r="D7565" s="134" t="s">
        <v>144</v>
      </c>
      <c r="E7565" s="135">
        <v>1.9</v>
      </c>
      <c r="F7565" s="136">
        <v>0</v>
      </c>
      <c r="G7565" s="135">
        <v>2.54</v>
      </c>
      <c r="H7565" s="136">
        <v>0</v>
      </c>
    </row>
    <row r="7566" spans="1:8" x14ac:dyDescent="0.25">
      <c r="A7566" s="133" t="s">
        <v>8452</v>
      </c>
      <c r="B7566" s="134">
        <v>91520</v>
      </c>
      <c r="C7566" s="126" t="s">
        <v>8478</v>
      </c>
      <c r="D7566" s="134" t="s">
        <v>144</v>
      </c>
      <c r="E7566" s="135">
        <v>1.9</v>
      </c>
      <c r="F7566" s="136">
        <v>0</v>
      </c>
      <c r="G7566" s="135">
        <v>2.57</v>
      </c>
      <c r="H7566" s="136">
        <v>0</v>
      </c>
    </row>
    <row r="7567" spans="1:8" x14ac:dyDescent="0.25">
      <c r="A7567" s="133" t="s">
        <v>8452</v>
      </c>
      <c r="B7567" s="134">
        <v>104416</v>
      </c>
      <c r="C7567" s="126" t="s">
        <v>8479</v>
      </c>
      <c r="D7567" s="134" t="s">
        <v>144</v>
      </c>
      <c r="E7567" s="135">
        <v>1.57</v>
      </c>
      <c r="F7567" s="136">
        <v>0</v>
      </c>
      <c r="G7567" s="135">
        <v>2.12</v>
      </c>
      <c r="H7567" s="136">
        <v>0</v>
      </c>
    </row>
    <row r="7568" spans="1:8" x14ac:dyDescent="0.25">
      <c r="A7568" s="133" t="s">
        <v>8452</v>
      </c>
      <c r="B7568" s="134">
        <v>104417</v>
      </c>
      <c r="C7568" s="126" t="s">
        <v>8480</v>
      </c>
      <c r="D7568" s="134" t="s">
        <v>144</v>
      </c>
      <c r="E7568" s="135">
        <v>3.51</v>
      </c>
      <c r="F7568" s="136">
        <v>0</v>
      </c>
      <c r="G7568" s="135">
        <v>4.83</v>
      </c>
      <c r="H7568" s="136">
        <v>0</v>
      </c>
    </row>
    <row r="7569" spans="1:8" x14ac:dyDescent="0.25">
      <c r="A7569" s="133" t="s">
        <v>8452</v>
      </c>
      <c r="B7569" s="134">
        <v>91522</v>
      </c>
      <c r="C7569" s="126" t="s">
        <v>8481</v>
      </c>
      <c r="D7569" s="134" t="s">
        <v>144</v>
      </c>
      <c r="E7569" s="135">
        <v>3.16</v>
      </c>
      <c r="F7569" s="136">
        <v>0</v>
      </c>
      <c r="G7569" s="135">
        <v>4.34</v>
      </c>
      <c r="H7569" s="136">
        <v>0</v>
      </c>
    </row>
    <row r="7570" spans="1:8" x14ac:dyDescent="0.25">
      <c r="A7570" s="133" t="s">
        <v>8452</v>
      </c>
      <c r="B7570" s="134">
        <v>104412</v>
      </c>
      <c r="C7570" s="126" t="s">
        <v>8482</v>
      </c>
      <c r="D7570" s="134" t="s">
        <v>144</v>
      </c>
      <c r="E7570" s="135">
        <v>2.84</v>
      </c>
      <c r="F7570" s="136">
        <v>0</v>
      </c>
      <c r="G7570" s="135">
        <v>3.9</v>
      </c>
      <c r="H7570" s="136">
        <v>0</v>
      </c>
    </row>
    <row r="7571" spans="1:8" x14ac:dyDescent="0.25">
      <c r="A7571" s="133" t="s">
        <v>8452</v>
      </c>
      <c r="B7571" s="134">
        <v>104413</v>
      </c>
      <c r="C7571" s="126" t="s">
        <v>8483</v>
      </c>
      <c r="D7571" s="134" t="s">
        <v>144</v>
      </c>
      <c r="E7571" s="135">
        <v>4.8099999999999996</v>
      </c>
      <c r="F7571" s="136">
        <v>0</v>
      </c>
      <c r="G7571" s="135">
        <v>6.64</v>
      </c>
      <c r="H7571" s="136">
        <v>0</v>
      </c>
    </row>
    <row r="7572" spans="1:8" x14ac:dyDescent="0.25">
      <c r="A7572" s="133" t="s">
        <v>8484</v>
      </c>
      <c r="B7572" s="134">
        <v>102569</v>
      </c>
      <c r="C7572" s="126" t="s">
        <v>8485</v>
      </c>
      <c r="D7572" s="134" t="s">
        <v>144</v>
      </c>
      <c r="E7572" s="135">
        <v>0</v>
      </c>
      <c r="F7572" s="136"/>
      <c r="G7572" s="135">
        <v>0</v>
      </c>
      <c r="H7572" s="136"/>
    </row>
    <row r="7573" spans="1:8" x14ac:dyDescent="0.25">
      <c r="A7573" s="133" t="s">
        <v>8484</v>
      </c>
      <c r="B7573" s="134">
        <v>102574</v>
      </c>
      <c r="C7573" s="126" t="s">
        <v>8486</v>
      </c>
      <c r="D7573" s="134" t="s">
        <v>144</v>
      </c>
      <c r="E7573" s="135">
        <v>0</v>
      </c>
      <c r="F7573" s="136"/>
      <c r="G7573" s="135">
        <v>0</v>
      </c>
      <c r="H7573" s="136"/>
    </row>
    <row r="7574" spans="1:8" x14ac:dyDescent="0.25">
      <c r="A7574" s="133" t="s">
        <v>8484</v>
      </c>
      <c r="B7574" s="134">
        <v>102573</v>
      </c>
      <c r="C7574" s="126" t="s">
        <v>8487</v>
      </c>
      <c r="D7574" s="134" t="s">
        <v>144</v>
      </c>
      <c r="E7574" s="135">
        <v>0</v>
      </c>
      <c r="F7574" s="136"/>
      <c r="G7574" s="135">
        <v>0</v>
      </c>
      <c r="H7574" s="136"/>
    </row>
    <row r="7575" spans="1:8" x14ac:dyDescent="0.25">
      <c r="A7575" s="133" t="s">
        <v>8484</v>
      </c>
      <c r="B7575" s="134">
        <v>102577</v>
      </c>
      <c r="C7575" s="126" t="s">
        <v>8488</v>
      </c>
      <c r="D7575" s="134" t="s">
        <v>144</v>
      </c>
      <c r="E7575" s="135">
        <v>0</v>
      </c>
      <c r="F7575" s="136"/>
      <c r="G7575" s="135">
        <v>0</v>
      </c>
      <c r="H7575" s="136"/>
    </row>
    <row r="7576" spans="1:8" x14ac:dyDescent="0.25">
      <c r="A7576" s="133" t="s">
        <v>8484</v>
      </c>
      <c r="B7576" s="134">
        <v>102576</v>
      </c>
      <c r="C7576" s="126" t="s">
        <v>8489</v>
      </c>
      <c r="D7576" s="134" t="s">
        <v>144</v>
      </c>
      <c r="E7576" s="135">
        <v>0</v>
      </c>
      <c r="F7576" s="136"/>
      <c r="G7576" s="135">
        <v>0</v>
      </c>
      <c r="H7576" s="136"/>
    </row>
    <row r="7577" spans="1:8" x14ac:dyDescent="0.25">
      <c r="A7577" s="133" t="s">
        <v>8484</v>
      </c>
      <c r="B7577" s="134">
        <v>103083</v>
      </c>
      <c r="C7577" s="126" t="s">
        <v>8490</v>
      </c>
      <c r="D7577" s="134" t="s">
        <v>144</v>
      </c>
      <c r="E7577" s="135">
        <v>0</v>
      </c>
      <c r="F7577" s="136"/>
      <c r="G7577" s="135">
        <v>0</v>
      </c>
      <c r="H7577" s="136"/>
    </row>
    <row r="7578" spans="1:8" x14ac:dyDescent="0.25">
      <c r="A7578" s="133" t="s">
        <v>8484</v>
      </c>
      <c r="B7578" s="134">
        <v>103081</v>
      </c>
      <c r="C7578" s="126" t="s">
        <v>8491</v>
      </c>
      <c r="D7578" s="134" t="s">
        <v>144</v>
      </c>
      <c r="E7578" s="135">
        <v>0</v>
      </c>
      <c r="F7578" s="136"/>
      <c r="G7578" s="135">
        <v>0</v>
      </c>
      <c r="H7578" s="136"/>
    </row>
    <row r="7579" spans="1:8" x14ac:dyDescent="0.25">
      <c r="A7579" s="133" t="s">
        <v>8484</v>
      </c>
      <c r="B7579" s="134">
        <v>103082</v>
      </c>
      <c r="C7579" s="126" t="s">
        <v>8492</v>
      </c>
      <c r="D7579" s="134" t="s">
        <v>144</v>
      </c>
      <c r="E7579" s="135">
        <v>0</v>
      </c>
      <c r="F7579" s="136"/>
      <c r="G7579" s="135">
        <v>0</v>
      </c>
      <c r="H7579" s="136"/>
    </row>
    <row r="7580" spans="1:8" x14ac:dyDescent="0.25">
      <c r="A7580" s="133" t="s">
        <v>8484</v>
      </c>
      <c r="B7580" s="134">
        <v>103086</v>
      </c>
      <c r="C7580" s="126" t="s">
        <v>8493</v>
      </c>
      <c r="D7580" s="134" t="s">
        <v>144</v>
      </c>
      <c r="E7580" s="135">
        <v>0</v>
      </c>
      <c r="F7580" s="136"/>
      <c r="G7580" s="135">
        <v>0</v>
      </c>
      <c r="H7580" s="136"/>
    </row>
    <row r="7581" spans="1:8" x14ac:dyDescent="0.25">
      <c r="A7581" s="133" t="s">
        <v>8484</v>
      </c>
      <c r="B7581" s="134">
        <v>103085</v>
      </c>
      <c r="C7581" s="126" t="s">
        <v>8494</v>
      </c>
      <c r="D7581" s="134" t="s">
        <v>144</v>
      </c>
      <c r="E7581" s="135">
        <v>0</v>
      </c>
      <c r="F7581" s="136"/>
      <c r="G7581" s="135">
        <v>0</v>
      </c>
      <c r="H7581" s="136"/>
    </row>
    <row r="7582" spans="1:8" x14ac:dyDescent="0.25">
      <c r="A7582" s="133" t="s">
        <v>8495</v>
      </c>
      <c r="B7582" s="134">
        <v>104726</v>
      </c>
      <c r="C7582" s="126" t="s">
        <v>8496</v>
      </c>
      <c r="D7582" s="134" t="s">
        <v>144</v>
      </c>
      <c r="E7582" s="135">
        <v>0</v>
      </c>
      <c r="F7582" s="136"/>
      <c r="G7582" s="135">
        <v>0</v>
      </c>
      <c r="H7582" s="136"/>
    </row>
    <row r="7583" spans="1:8" x14ac:dyDescent="0.25">
      <c r="A7583" s="133" t="s">
        <v>8495</v>
      </c>
      <c r="B7583" s="134">
        <v>104725</v>
      </c>
      <c r="C7583" s="126" t="s">
        <v>8497</v>
      </c>
      <c r="D7583" s="134" t="s">
        <v>144</v>
      </c>
      <c r="E7583" s="135">
        <v>0</v>
      </c>
      <c r="F7583" s="136"/>
      <c r="G7583" s="135">
        <v>0</v>
      </c>
      <c r="H7583" s="136"/>
    </row>
    <row r="7584" spans="1:8" x14ac:dyDescent="0.25">
      <c r="A7584" s="133" t="s">
        <v>8495</v>
      </c>
      <c r="B7584" s="134">
        <v>96374</v>
      </c>
      <c r="C7584" s="126" t="s">
        <v>5328</v>
      </c>
      <c r="D7584" s="134" t="s">
        <v>22</v>
      </c>
      <c r="E7584" s="135">
        <v>30.9</v>
      </c>
      <c r="F7584" s="136">
        <v>0</v>
      </c>
      <c r="G7584" s="135">
        <v>34.06</v>
      </c>
      <c r="H7584" s="136">
        <v>0</v>
      </c>
    </row>
    <row r="7585" spans="1:8" x14ac:dyDescent="0.25">
      <c r="A7585" s="133" t="s">
        <v>8495</v>
      </c>
      <c r="B7585" s="134">
        <v>96373</v>
      </c>
      <c r="C7585" s="126" t="s">
        <v>5327</v>
      </c>
      <c r="D7585" s="134" t="s">
        <v>22</v>
      </c>
      <c r="E7585" s="135">
        <v>11.43</v>
      </c>
      <c r="F7585" s="136">
        <v>0</v>
      </c>
      <c r="G7585" s="135">
        <v>11.54</v>
      </c>
      <c r="H7585" s="136">
        <v>0</v>
      </c>
    </row>
    <row r="7586" spans="1:8" x14ac:dyDescent="0.25">
      <c r="A7586" s="133" t="s">
        <v>8495</v>
      </c>
      <c r="B7586" s="134">
        <v>96368</v>
      </c>
      <c r="C7586" s="126" t="s">
        <v>5323</v>
      </c>
      <c r="D7586" s="134" t="s">
        <v>144</v>
      </c>
      <c r="E7586" s="135">
        <v>180.36</v>
      </c>
      <c r="F7586" s="136">
        <v>1.43E-2</v>
      </c>
      <c r="G7586" s="135">
        <v>176.53</v>
      </c>
      <c r="H7586" s="136">
        <v>0</v>
      </c>
    </row>
    <row r="7587" spans="1:8" x14ac:dyDescent="0.25">
      <c r="A7587" s="133" t="s">
        <v>8495</v>
      </c>
      <c r="B7587" s="134">
        <v>96364</v>
      </c>
      <c r="C7587" s="126" t="s">
        <v>5320</v>
      </c>
      <c r="D7587" s="134" t="s">
        <v>144</v>
      </c>
      <c r="E7587" s="135">
        <v>151.63999999999999</v>
      </c>
      <c r="F7587" s="136">
        <v>1.7000000000000001E-2</v>
      </c>
      <c r="G7587" s="135">
        <v>148.91</v>
      </c>
      <c r="H7587" s="136">
        <v>0</v>
      </c>
    </row>
    <row r="7588" spans="1:8" x14ac:dyDescent="0.25">
      <c r="A7588" s="133" t="s">
        <v>8495</v>
      </c>
      <c r="B7588" s="134">
        <v>96369</v>
      </c>
      <c r="C7588" s="126" t="s">
        <v>5324</v>
      </c>
      <c r="D7588" s="134" t="s">
        <v>144</v>
      </c>
      <c r="E7588" s="135">
        <v>202.46</v>
      </c>
      <c r="F7588" s="136">
        <v>1.52E-2</v>
      </c>
      <c r="G7588" s="135">
        <v>198.95</v>
      </c>
      <c r="H7588" s="136">
        <v>0</v>
      </c>
    </row>
    <row r="7589" spans="1:8" x14ac:dyDescent="0.25">
      <c r="A7589" s="133" t="s">
        <v>8495</v>
      </c>
      <c r="B7589" s="134">
        <v>104723</v>
      </c>
      <c r="C7589" s="126" t="s">
        <v>5334</v>
      </c>
      <c r="D7589" s="134" t="s">
        <v>144</v>
      </c>
      <c r="E7589" s="135">
        <v>241.61</v>
      </c>
      <c r="F7589" s="136">
        <v>1.4999999999999999E-2</v>
      </c>
      <c r="G7589" s="135">
        <v>239.2</v>
      </c>
      <c r="H7589" s="136">
        <v>0</v>
      </c>
    </row>
    <row r="7590" spans="1:8" x14ac:dyDescent="0.25">
      <c r="A7590" s="133" t="s">
        <v>8495</v>
      </c>
      <c r="B7590" s="134">
        <v>96367</v>
      </c>
      <c r="C7590" s="126" t="s">
        <v>5322</v>
      </c>
      <c r="D7590" s="134" t="s">
        <v>144</v>
      </c>
      <c r="E7590" s="135">
        <v>165.3</v>
      </c>
      <c r="F7590" s="136">
        <v>9.2999999999999992E-3</v>
      </c>
      <c r="G7590" s="135">
        <v>162.58000000000001</v>
      </c>
      <c r="H7590" s="136">
        <v>0</v>
      </c>
    </row>
    <row r="7591" spans="1:8" x14ac:dyDescent="0.25">
      <c r="A7591" s="133" t="s">
        <v>8495</v>
      </c>
      <c r="B7591" s="134">
        <v>104722</v>
      </c>
      <c r="C7591" s="126" t="s">
        <v>5333</v>
      </c>
      <c r="D7591" s="134" t="s">
        <v>144</v>
      </c>
      <c r="E7591" s="135">
        <v>187.77</v>
      </c>
      <c r="F7591" s="136">
        <v>9.5999999999999992E-3</v>
      </c>
      <c r="G7591" s="135">
        <v>186.36</v>
      </c>
      <c r="H7591" s="136">
        <v>0</v>
      </c>
    </row>
    <row r="7592" spans="1:8" x14ac:dyDescent="0.25">
      <c r="A7592" s="133" t="s">
        <v>8495</v>
      </c>
      <c r="B7592" s="134">
        <v>96366</v>
      </c>
      <c r="C7592" s="126" t="s">
        <v>5321</v>
      </c>
      <c r="D7592" s="134" t="s">
        <v>144</v>
      </c>
      <c r="E7592" s="135">
        <v>152.99</v>
      </c>
      <c r="F7592" s="136">
        <v>8.3999999999999995E-3</v>
      </c>
      <c r="G7592" s="135">
        <v>149.77000000000001</v>
      </c>
      <c r="H7592" s="136">
        <v>0</v>
      </c>
    </row>
    <row r="7593" spans="1:8" x14ac:dyDescent="0.25">
      <c r="A7593" s="133" t="s">
        <v>8495</v>
      </c>
      <c r="B7593" s="134">
        <v>96361</v>
      </c>
      <c r="C7593" s="126" t="s">
        <v>5317</v>
      </c>
      <c r="D7593" s="134" t="s">
        <v>144</v>
      </c>
      <c r="E7593" s="135">
        <v>143.76</v>
      </c>
      <c r="F7593" s="136">
        <v>2.1399999999999999E-2</v>
      </c>
      <c r="G7593" s="135">
        <v>142.13999999999999</v>
      </c>
      <c r="H7593" s="136">
        <v>0</v>
      </c>
    </row>
    <row r="7594" spans="1:8" x14ac:dyDescent="0.25">
      <c r="A7594" s="133" t="s">
        <v>8495</v>
      </c>
      <c r="B7594" s="134">
        <v>104719</v>
      </c>
      <c r="C7594" s="126" t="s">
        <v>5330</v>
      </c>
      <c r="D7594" s="134" t="s">
        <v>144</v>
      </c>
      <c r="E7594" s="135">
        <v>180.38</v>
      </c>
      <c r="F7594" s="136">
        <v>2.01E-2</v>
      </c>
      <c r="G7594" s="135">
        <v>179.19</v>
      </c>
      <c r="H7594" s="136">
        <v>0</v>
      </c>
    </row>
    <row r="7595" spans="1:8" x14ac:dyDescent="0.25">
      <c r="A7595" s="133" t="s">
        <v>8495</v>
      </c>
      <c r="B7595" s="134">
        <v>96360</v>
      </c>
      <c r="C7595" s="126" t="s">
        <v>5316</v>
      </c>
      <c r="D7595" s="134" t="s">
        <v>144</v>
      </c>
      <c r="E7595" s="135">
        <v>122.93</v>
      </c>
      <c r="F7595" s="136">
        <v>2.1000000000000001E-2</v>
      </c>
      <c r="G7595" s="135">
        <v>121.33</v>
      </c>
      <c r="H7595" s="136">
        <v>0</v>
      </c>
    </row>
    <row r="7596" spans="1:8" x14ac:dyDescent="0.25">
      <c r="A7596" s="133" t="s">
        <v>8495</v>
      </c>
      <c r="B7596" s="134">
        <v>96359</v>
      </c>
      <c r="C7596" s="126" t="s">
        <v>5315</v>
      </c>
      <c r="D7596" s="134" t="s">
        <v>144</v>
      </c>
      <c r="E7596" s="135">
        <v>106.62</v>
      </c>
      <c r="F7596" s="136">
        <v>1.44E-2</v>
      </c>
      <c r="G7596" s="135">
        <v>105.8</v>
      </c>
      <c r="H7596" s="136">
        <v>0</v>
      </c>
    </row>
    <row r="7597" spans="1:8" x14ac:dyDescent="0.25">
      <c r="A7597" s="133" t="s">
        <v>8495</v>
      </c>
      <c r="B7597" s="134">
        <v>104718</v>
      </c>
      <c r="C7597" s="126" t="s">
        <v>5329</v>
      </c>
      <c r="D7597" s="134" t="s">
        <v>144</v>
      </c>
      <c r="E7597" s="135">
        <v>126.54</v>
      </c>
      <c r="F7597" s="136">
        <v>1.43E-2</v>
      </c>
      <c r="G7597" s="135">
        <v>126.35</v>
      </c>
      <c r="H7597" s="136">
        <v>0</v>
      </c>
    </row>
    <row r="7598" spans="1:8" x14ac:dyDescent="0.25">
      <c r="A7598" s="133" t="s">
        <v>8495</v>
      </c>
      <c r="B7598" s="134">
        <v>96358</v>
      </c>
      <c r="C7598" s="126" t="s">
        <v>5314</v>
      </c>
      <c r="D7598" s="134" t="s">
        <v>144</v>
      </c>
      <c r="E7598" s="135">
        <v>95.58</v>
      </c>
      <c r="F7598" s="136">
        <v>1.35E-2</v>
      </c>
      <c r="G7598" s="135">
        <v>94.6</v>
      </c>
      <c r="H7598" s="136">
        <v>0</v>
      </c>
    </row>
    <row r="7599" spans="1:8" x14ac:dyDescent="0.25">
      <c r="A7599" s="133" t="s">
        <v>8495</v>
      </c>
      <c r="B7599" s="134">
        <v>96371</v>
      </c>
      <c r="C7599" s="126" t="s">
        <v>5326</v>
      </c>
      <c r="D7599" s="134" t="s">
        <v>144</v>
      </c>
      <c r="E7599" s="135">
        <v>73.16</v>
      </c>
      <c r="F7599" s="136">
        <v>2.1000000000000001E-2</v>
      </c>
      <c r="G7599" s="135">
        <v>72.67</v>
      </c>
      <c r="H7599" s="136">
        <v>0</v>
      </c>
    </row>
    <row r="7600" spans="1:8" x14ac:dyDescent="0.25">
      <c r="A7600" s="133" t="s">
        <v>8495</v>
      </c>
      <c r="B7600" s="134">
        <v>104724</v>
      </c>
      <c r="C7600" s="126" t="s">
        <v>5335</v>
      </c>
      <c r="D7600" s="134" t="s">
        <v>144</v>
      </c>
      <c r="E7600" s="135">
        <v>91.81</v>
      </c>
      <c r="F7600" s="136">
        <v>1.9699999999999999E-2</v>
      </c>
      <c r="G7600" s="135">
        <v>91.61</v>
      </c>
      <c r="H7600" s="136">
        <v>0</v>
      </c>
    </row>
    <row r="7601" spans="1:8" x14ac:dyDescent="0.25">
      <c r="A7601" s="133" t="s">
        <v>8495</v>
      </c>
      <c r="B7601" s="134">
        <v>96370</v>
      </c>
      <c r="C7601" s="126" t="s">
        <v>5325</v>
      </c>
      <c r="D7601" s="134" t="s">
        <v>144</v>
      </c>
      <c r="E7601" s="135">
        <v>62.78</v>
      </c>
      <c r="F7601" s="136">
        <v>2.0500000000000001E-2</v>
      </c>
      <c r="G7601" s="135">
        <v>62.32</v>
      </c>
      <c r="H7601" s="136">
        <v>0</v>
      </c>
    </row>
    <row r="7602" spans="1:8" x14ac:dyDescent="0.25">
      <c r="A7602" s="133" t="s">
        <v>8495</v>
      </c>
      <c r="B7602" s="134">
        <v>96365</v>
      </c>
      <c r="C7602" s="126" t="s">
        <v>14576</v>
      </c>
      <c r="D7602" s="134" t="s">
        <v>144</v>
      </c>
      <c r="E7602" s="135">
        <v>173.12</v>
      </c>
      <c r="F7602" s="136">
        <v>1.78E-2</v>
      </c>
      <c r="G7602" s="135">
        <v>170.56</v>
      </c>
      <c r="H7602" s="136">
        <v>0</v>
      </c>
    </row>
    <row r="7603" spans="1:8" x14ac:dyDescent="0.25">
      <c r="A7603" s="133" t="s">
        <v>8495</v>
      </c>
      <c r="B7603" s="134">
        <v>104721</v>
      </c>
      <c r="C7603" s="126" t="s">
        <v>5332</v>
      </c>
      <c r="D7603" s="134" t="s">
        <v>144</v>
      </c>
      <c r="E7603" s="135">
        <v>210.99</v>
      </c>
      <c r="F7603" s="136">
        <v>1.72E-2</v>
      </c>
      <c r="G7603" s="135">
        <v>209.19</v>
      </c>
      <c r="H7603" s="136">
        <v>0</v>
      </c>
    </row>
    <row r="7604" spans="1:8" x14ac:dyDescent="0.25">
      <c r="A7604" s="133" t="s">
        <v>8495</v>
      </c>
      <c r="B7604" s="134">
        <v>96363</v>
      </c>
      <c r="C7604" s="126" t="s">
        <v>5319</v>
      </c>
      <c r="D7604" s="134" t="s">
        <v>144</v>
      </c>
      <c r="E7604" s="135">
        <v>135.96</v>
      </c>
      <c r="F7604" s="136">
        <v>1.1299999999999999E-2</v>
      </c>
      <c r="G7604" s="135">
        <v>134.19</v>
      </c>
      <c r="H7604" s="136">
        <v>0</v>
      </c>
    </row>
    <row r="7605" spans="1:8" x14ac:dyDescent="0.25">
      <c r="A7605" s="133" t="s">
        <v>8495</v>
      </c>
      <c r="B7605" s="134">
        <v>104720</v>
      </c>
      <c r="C7605" s="126" t="s">
        <v>5331</v>
      </c>
      <c r="D7605" s="134" t="s">
        <v>144</v>
      </c>
      <c r="E7605" s="135">
        <v>157.16</v>
      </c>
      <c r="F7605" s="136">
        <v>1.15E-2</v>
      </c>
      <c r="G7605" s="135">
        <v>156.34</v>
      </c>
      <c r="H7605" s="136">
        <v>0</v>
      </c>
    </row>
    <row r="7606" spans="1:8" x14ac:dyDescent="0.25">
      <c r="A7606" s="133" t="s">
        <v>8495</v>
      </c>
      <c r="B7606" s="134">
        <v>96362</v>
      </c>
      <c r="C7606" s="126" t="s">
        <v>5318</v>
      </c>
      <c r="D7606" s="134" t="s">
        <v>144</v>
      </c>
      <c r="E7606" s="135">
        <v>124.28</v>
      </c>
      <c r="F7606" s="136">
        <v>1.04E-2</v>
      </c>
      <c r="G7606" s="135">
        <v>122.18</v>
      </c>
      <c r="H7606" s="136">
        <v>0</v>
      </c>
    </row>
    <row r="7607" spans="1:8" x14ac:dyDescent="0.25">
      <c r="A7607" s="133" t="s">
        <v>8498</v>
      </c>
      <c r="B7607" s="134">
        <v>103191</v>
      </c>
      <c r="C7607" s="126" t="s">
        <v>4172</v>
      </c>
      <c r="D7607" s="134" t="s">
        <v>33</v>
      </c>
      <c r="E7607" s="135">
        <v>2376.0500000000002</v>
      </c>
      <c r="F7607" s="136">
        <v>0.95579999999999998</v>
      </c>
      <c r="G7607" s="135">
        <v>2398.91</v>
      </c>
      <c r="H7607" s="136">
        <v>0</v>
      </c>
    </row>
    <row r="7608" spans="1:8" x14ac:dyDescent="0.25">
      <c r="A7608" s="133" t="s">
        <v>8498</v>
      </c>
      <c r="B7608" s="134">
        <v>103206</v>
      </c>
      <c r="C7608" s="126" t="s">
        <v>4178</v>
      </c>
      <c r="D7608" s="134" t="s">
        <v>33</v>
      </c>
      <c r="E7608" s="135">
        <v>2391.04</v>
      </c>
      <c r="F7608" s="136">
        <v>0.94979999999999998</v>
      </c>
      <c r="G7608" s="135">
        <v>2424.11</v>
      </c>
      <c r="H7608" s="136">
        <v>0</v>
      </c>
    </row>
    <row r="7609" spans="1:8" x14ac:dyDescent="0.25">
      <c r="A7609" s="133" t="s">
        <v>8498</v>
      </c>
      <c r="B7609" s="134">
        <v>103211</v>
      </c>
      <c r="C7609" s="126" t="s">
        <v>8499</v>
      </c>
      <c r="D7609" s="134" t="s">
        <v>33</v>
      </c>
      <c r="E7609" s="135">
        <v>0</v>
      </c>
      <c r="F7609" s="136"/>
      <c r="G7609" s="135">
        <v>0</v>
      </c>
      <c r="H7609" s="136"/>
    </row>
    <row r="7610" spans="1:8" x14ac:dyDescent="0.25">
      <c r="A7610" s="133" t="s">
        <v>8498</v>
      </c>
      <c r="B7610" s="134">
        <v>103196</v>
      </c>
      <c r="C7610" s="126" t="s">
        <v>8500</v>
      </c>
      <c r="D7610" s="134" t="s">
        <v>33</v>
      </c>
      <c r="E7610" s="135">
        <v>0</v>
      </c>
      <c r="F7610" s="136"/>
      <c r="G7610" s="135">
        <v>0</v>
      </c>
      <c r="H7610" s="136"/>
    </row>
    <row r="7611" spans="1:8" x14ac:dyDescent="0.25">
      <c r="A7611" s="133" t="s">
        <v>8498</v>
      </c>
      <c r="B7611" s="134">
        <v>103212</v>
      </c>
      <c r="C7611" s="126" t="s">
        <v>8501</v>
      </c>
      <c r="D7611" s="134" t="s">
        <v>33</v>
      </c>
      <c r="E7611" s="135">
        <v>0</v>
      </c>
      <c r="F7611" s="136"/>
      <c r="G7611" s="135">
        <v>0</v>
      </c>
      <c r="H7611" s="136"/>
    </row>
    <row r="7612" spans="1:8" x14ac:dyDescent="0.25">
      <c r="A7612" s="133" t="s">
        <v>8498</v>
      </c>
      <c r="B7612" s="134">
        <v>103197</v>
      </c>
      <c r="C7612" s="126" t="s">
        <v>8502</v>
      </c>
      <c r="D7612" s="134" t="s">
        <v>33</v>
      </c>
      <c r="E7612" s="135">
        <v>0</v>
      </c>
      <c r="F7612" s="136"/>
      <c r="G7612" s="135">
        <v>0</v>
      </c>
      <c r="H7612" s="136"/>
    </row>
    <row r="7613" spans="1:8" x14ac:dyDescent="0.25">
      <c r="A7613" s="133" t="s">
        <v>8498</v>
      </c>
      <c r="B7613" s="134">
        <v>103217</v>
      </c>
      <c r="C7613" s="126" t="s">
        <v>8503</v>
      </c>
      <c r="D7613" s="134" t="s">
        <v>33</v>
      </c>
      <c r="E7613" s="135">
        <v>0</v>
      </c>
      <c r="F7613" s="136"/>
      <c r="G7613" s="135">
        <v>0</v>
      </c>
      <c r="H7613" s="136"/>
    </row>
    <row r="7614" spans="1:8" x14ac:dyDescent="0.25">
      <c r="A7614" s="133" t="s">
        <v>8498</v>
      </c>
      <c r="B7614" s="134">
        <v>103202</v>
      </c>
      <c r="C7614" s="126" t="s">
        <v>8504</v>
      </c>
      <c r="D7614" s="134" t="s">
        <v>33</v>
      </c>
      <c r="E7614" s="135">
        <v>0</v>
      </c>
      <c r="F7614" s="136"/>
      <c r="G7614" s="135">
        <v>0</v>
      </c>
      <c r="H7614" s="136"/>
    </row>
    <row r="7615" spans="1:8" x14ac:dyDescent="0.25">
      <c r="A7615" s="133" t="s">
        <v>8498</v>
      </c>
      <c r="B7615" s="134">
        <v>103215</v>
      </c>
      <c r="C7615" s="126" t="s">
        <v>8505</v>
      </c>
      <c r="D7615" s="134" t="s">
        <v>33</v>
      </c>
      <c r="E7615" s="135">
        <v>0</v>
      </c>
      <c r="F7615" s="136"/>
      <c r="G7615" s="135">
        <v>0</v>
      </c>
      <c r="H7615" s="136"/>
    </row>
    <row r="7616" spans="1:8" x14ac:dyDescent="0.25">
      <c r="A7616" s="133" t="s">
        <v>8498</v>
      </c>
      <c r="B7616" s="134">
        <v>103200</v>
      </c>
      <c r="C7616" s="126" t="s">
        <v>8506</v>
      </c>
      <c r="D7616" s="134" t="s">
        <v>33</v>
      </c>
      <c r="E7616" s="135">
        <v>0</v>
      </c>
      <c r="F7616" s="136"/>
      <c r="G7616" s="135">
        <v>0</v>
      </c>
      <c r="H7616" s="136"/>
    </row>
    <row r="7617" spans="1:8" x14ac:dyDescent="0.25">
      <c r="A7617" s="133" t="s">
        <v>8498</v>
      </c>
      <c r="B7617" s="134">
        <v>103216</v>
      </c>
      <c r="C7617" s="126" t="s">
        <v>8507</v>
      </c>
      <c r="D7617" s="134" t="s">
        <v>33</v>
      </c>
      <c r="E7617" s="135">
        <v>0</v>
      </c>
      <c r="F7617" s="136"/>
      <c r="G7617" s="135">
        <v>0</v>
      </c>
      <c r="H7617" s="136"/>
    </row>
    <row r="7618" spans="1:8" x14ac:dyDescent="0.25">
      <c r="A7618" s="133" t="s">
        <v>8498</v>
      </c>
      <c r="B7618" s="134">
        <v>103201</v>
      </c>
      <c r="C7618" s="126" t="s">
        <v>8508</v>
      </c>
      <c r="D7618" s="134" t="s">
        <v>33</v>
      </c>
      <c r="E7618" s="135">
        <v>0</v>
      </c>
      <c r="F7618" s="136"/>
      <c r="G7618" s="135">
        <v>0</v>
      </c>
      <c r="H7618" s="136"/>
    </row>
    <row r="7619" spans="1:8" x14ac:dyDescent="0.25">
      <c r="A7619" s="133" t="s">
        <v>8498</v>
      </c>
      <c r="B7619" s="134">
        <v>103185</v>
      </c>
      <c r="C7619" s="126" t="s">
        <v>4166</v>
      </c>
      <c r="D7619" s="134" t="s">
        <v>33</v>
      </c>
      <c r="E7619" s="135">
        <v>6146.28</v>
      </c>
      <c r="F7619" s="136">
        <v>0.98029999999999995</v>
      </c>
      <c r="G7619" s="135">
        <v>6195.92</v>
      </c>
      <c r="H7619" s="136">
        <v>0</v>
      </c>
    </row>
    <row r="7620" spans="1:8" x14ac:dyDescent="0.25">
      <c r="A7620" s="133" t="s">
        <v>8498</v>
      </c>
      <c r="B7620" s="134">
        <v>103218</v>
      </c>
      <c r="C7620" s="126" t="s">
        <v>8509</v>
      </c>
      <c r="D7620" s="134" t="s">
        <v>33</v>
      </c>
      <c r="E7620" s="135">
        <v>0</v>
      </c>
      <c r="F7620" s="136"/>
      <c r="G7620" s="135">
        <v>0</v>
      </c>
      <c r="H7620" s="136"/>
    </row>
    <row r="7621" spans="1:8" x14ac:dyDescent="0.25">
      <c r="A7621" s="133" t="s">
        <v>8498</v>
      </c>
      <c r="B7621" s="134">
        <v>103203</v>
      </c>
      <c r="C7621" s="126" t="s">
        <v>8510</v>
      </c>
      <c r="D7621" s="134" t="s">
        <v>33</v>
      </c>
      <c r="E7621" s="135">
        <v>0</v>
      </c>
      <c r="F7621" s="136"/>
      <c r="G7621" s="135">
        <v>0</v>
      </c>
      <c r="H7621" s="136"/>
    </row>
    <row r="7622" spans="1:8" x14ac:dyDescent="0.25">
      <c r="A7622" s="133" t="s">
        <v>8498</v>
      </c>
      <c r="B7622" s="134">
        <v>103213</v>
      </c>
      <c r="C7622" s="126" t="s">
        <v>8511</v>
      </c>
      <c r="D7622" s="134" t="s">
        <v>33</v>
      </c>
      <c r="E7622" s="135">
        <v>0</v>
      </c>
      <c r="F7622" s="136"/>
      <c r="G7622" s="135">
        <v>0</v>
      </c>
      <c r="H7622" s="136"/>
    </row>
    <row r="7623" spans="1:8" x14ac:dyDescent="0.25">
      <c r="A7623" s="133" t="s">
        <v>8498</v>
      </c>
      <c r="B7623" s="134">
        <v>103198</v>
      </c>
      <c r="C7623" s="126" t="s">
        <v>8512</v>
      </c>
      <c r="D7623" s="134" t="s">
        <v>33</v>
      </c>
      <c r="E7623" s="135">
        <v>0</v>
      </c>
      <c r="F7623" s="136"/>
      <c r="G7623" s="135">
        <v>0</v>
      </c>
      <c r="H7623" s="136"/>
    </row>
    <row r="7624" spans="1:8" x14ac:dyDescent="0.25">
      <c r="A7624" s="133" t="s">
        <v>8498</v>
      </c>
      <c r="B7624" s="134">
        <v>103214</v>
      </c>
      <c r="C7624" s="126" t="s">
        <v>8513</v>
      </c>
      <c r="D7624" s="134" t="s">
        <v>33</v>
      </c>
      <c r="E7624" s="135">
        <v>0</v>
      </c>
      <c r="F7624" s="136"/>
      <c r="G7624" s="135">
        <v>0</v>
      </c>
      <c r="H7624" s="136"/>
    </row>
    <row r="7625" spans="1:8" x14ac:dyDescent="0.25">
      <c r="A7625" s="133" t="s">
        <v>8498</v>
      </c>
      <c r="B7625" s="134">
        <v>103199</v>
      </c>
      <c r="C7625" s="126" t="s">
        <v>8514</v>
      </c>
      <c r="D7625" s="134" t="s">
        <v>33</v>
      </c>
      <c r="E7625" s="135">
        <v>0</v>
      </c>
      <c r="F7625" s="136"/>
      <c r="G7625" s="135">
        <v>0</v>
      </c>
      <c r="H7625" s="136"/>
    </row>
    <row r="7626" spans="1:8" x14ac:dyDescent="0.25">
      <c r="A7626" s="133" t="s">
        <v>8498</v>
      </c>
      <c r="B7626" s="134">
        <v>103219</v>
      </c>
      <c r="C7626" s="126" t="s">
        <v>8515</v>
      </c>
      <c r="D7626" s="134" t="s">
        <v>33</v>
      </c>
      <c r="E7626" s="135">
        <v>0</v>
      </c>
      <c r="F7626" s="136"/>
      <c r="G7626" s="135">
        <v>0</v>
      </c>
      <c r="H7626" s="136"/>
    </row>
    <row r="7627" spans="1:8" x14ac:dyDescent="0.25">
      <c r="A7627" s="133" t="s">
        <v>8498</v>
      </c>
      <c r="B7627" s="134">
        <v>103204</v>
      </c>
      <c r="C7627" s="126" t="s">
        <v>8516</v>
      </c>
      <c r="D7627" s="134" t="s">
        <v>33</v>
      </c>
      <c r="E7627" s="135">
        <v>0</v>
      </c>
      <c r="F7627" s="136"/>
      <c r="G7627" s="135">
        <v>0</v>
      </c>
      <c r="H7627" s="136"/>
    </row>
    <row r="7628" spans="1:8" x14ac:dyDescent="0.25">
      <c r="A7628" s="133" t="s">
        <v>8498</v>
      </c>
      <c r="B7628" s="134">
        <v>103186</v>
      </c>
      <c r="C7628" s="126" t="s">
        <v>4167</v>
      </c>
      <c r="D7628" s="134" t="s">
        <v>33</v>
      </c>
      <c r="E7628" s="135">
        <v>6483.86</v>
      </c>
      <c r="F7628" s="136">
        <v>0.99229999999999996</v>
      </c>
      <c r="G7628" s="135">
        <v>6504.2</v>
      </c>
      <c r="H7628" s="136">
        <v>0</v>
      </c>
    </row>
    <row r="7629" spans="1:8" x14ac:dyDescent="0.25">
      <c r="A7629" s="133" t="s">
        <v>8498</v>
      </c>
      <c r="B7629" s="134">
        <v>103210</v>
      </c>
      <c r="C7629" s="126" t="s">
        <v>4182</v>
      </c>
      <c r="D7629" s="134" t="s">
        <v>33</v>
      </c>
      <c r="E7629" s="135">
        <v>2293.1999999999998</v>
      </c>
      <c r="F7629" s="136">
        <v>0.91169999999999995</v>
      </c>
      <c r="G7629" s="135">
        <v>2355.4299999999998</v>
      </c>
      <c r="H7629" s="136">
        <v>0</v>
      </c>
    </row>
    <row r="7630" spans="1:8" x14ac:dyDescent="0.25">
      <c r="A7630" s="133" t="s">
        <v>8498</v>
      </c>
      <c r="B7630" s="134">
        <v>103195</v>
      </c>
      <c r="C7630" s="126" t="s">
        <v>4176</v>
      </c>
      <c r="D7630" s="134" t="s">
        <v>33</v>
      </c>
      <c r="E7630" s="135">
        <v>2190.4299999999998</v>
      </c>
      <c r="F7630" s="136">
        <v>0.95450000000000002</v>
      </c>
      <c r="G7630" s="135">
        <v>2214.8200000000002</v>
      </c>
      <c r="H7630" s="136">
        <v>0</v>
      </c>
    </row>
    <row r="7631" spans="1:8" x14ac:dyDescent="0.25">
      <c r="A7631" s="133" t="s">
        <v>8498</v>
      </c>
      <c r="B7631" s="134">
        <v>103205</v>
      </c>
      <c r="C7631" s="126" t="s">
        <v>4177</v>
      </c>
      <c r="D7631" s="134" t="s">
        <v>33</v>
      </c>
      <c r="E7631" s="135">
        <v>4093.02</v>
      </c>
      <c r="F7631" s="136">
        <v>0.96699999999999997</v>
      </c>
      <c r="G7631" s="135">
        <v>4132.29</v>
      </c>
      <c r="H7631" s="136">
        <v>0</v>
      </c>
    </row>
    <row r="7632" spans="1:8" x14ac:dyDescent="0.25">
      <c r="A7632" s="133" t="s">
        <v>8498</v>
      </c>
      <c r="B7632" s="134">
        <v>103190</v>
      </c>
      <c r="C7632" s="126" t="s">
        <v>4171</v>
      </c>
      <c r="D7632" s="134" t="s">
        <v>33</v>
      </c>
      <c r="E7632" s="135">
        <v>4078.02</v>
      </c>
      <c r="F7632" s="136">
        <v>0.97050000000000003</v>
      </c>
      <c r="G7632" s="135">
        <v>4107.08</v>
      </c>
      <c r="H7632" s="136">
        <v>0</v>
      </c>
    </row>
    <row r="7633" spans="1:8" x14ac:dyDescent="0.25">
      <c r="A7633" s="133" t="s">
        <v>8498</v>
      </c>
      <c r="B7633" s="134">
        <v>103207</v>
      </c>
      <c r="C7633" s="126" t="s">
        <v>4179</v>
      </c>
      <c r="D7633" s="134" t="s">
        <v>33</v>
      </c>
      <c r="E7633" s="135">
        <v>2544.6799999999998</v>
      </c>
      <c r="F7633" s="136">
        <v>0.95279999999999998</v>
      </c>
      <c r="G7633" s="135">
        <v>2577.75</v>
      </c>
      <c r="H7633" s="136">
        <v>0</v>
      </c>
    </row>
    <row r="7634" spans="1:8" x14ac:dyDescent="0.25">
      <c r="A7634" s="133" t="s">
        <v>8498</v>
      </c>
      <c r="B7634" s="134">
        <v>103192</v>
      </c>
      <c r="C7634" s="126" t="s">
        <v>4173</v>
      </c>
      <c r="D7634" s="134" t="s">
        <v>33</v>
      </c>
      <c r="E7634" s="135">
        <v>2529.69</v>
      </c>
      <c r="F7634" s="136">
        <v>0.95850000000000002</v>
      </c>
      <c r="G7634" s="135">
        <v>2552.5500000000002</v>
      </c>
      <c r="H7634" s="136">
        <v>0</v>
      </c>
    </row>
    <row r="7635" spans="1:8" x14ac:dyDescent="0.25">
      <c r="A7635" s="133" t="s">
        <v>8498</v>
      </c>
      <c r="B7635" s="134">
        <v>103208</v>
      </c>
      <c r="C7635" s="126" t="s">
        <v>4180</v>
      </c>
      <c r="D7635" s="134" t="s">
        <v>33</v>
      </c>
      <c r="E7635" s="135">
        <v>1963.41</v>
      </c>
      <c r="F7635" s="136">
        <v>0.93889999999999996</v>
      </c>
      <c r="G7635" s="135">
        <v>1996.48</v>
      </c>
      <c r="H7635" s="136">
        <v>0</v>
      </c>
    </row>
    <row r="7636" spans="1:8" x14ac:dyDescent="0.25">
      <c r="A7636" s="133" t="s">
        <v>8498</v>
      </c>
      <c r="B7636" s="134">
        <v>103193</v>
      </c>
      <c r="C7636" s="126" t="s">
        <v>4174</v>
      </c>
      <c r="D7636" s="134" t="s">
        <v>33</v>
      </c>
      <c r="E7636" s="135">
        <v>1948.42</v>
      </c>
      <c r="F7636" s="136">
        <v>0.94610000000000005</v>
      </c>
      <c r="G7636" s="135">
        <v>1971.28</v>
      </c>
      <c r="H7636" s="136">
        <v>0</v>
      </c>
    </row>
    <row r="7637" spans="1:8" x14ac:dyDescent="0.25">
      <c r="A7637" s="133" t="s">
        <v>8498</v>
      </c>
      <c r="B7637" s="134">
        <v>103187</v>
      </c>
      <c r="C7637" s="126" t="s">
        <v>4168</v>
      </c>
      <c r="D7637" s="134" t="s">
        <v>33</v>
      </c>
      <c r="E7637" s="135">
        <v>4872.0600000000004</v>
      </c>
      <c r="F7637" s="136">
        <v>0.98299999999999998</v>
      </c>
      <c r="G7637" s="135">
        <v>4906.0200000000004</v>
      </c>
      <c r="H7637" s="136">
        <v>0</v>
      </c>
    </row>
    <row r="7638" spans="1:8" x14ac:dyDescent="0.25">
      <c r="A7638" s="133" t="s">
        <v>8498</v>
      </c>
      <c r="B7638" s="134">
        <v>103188</v>
      </c>
      <c r="C7638" s="126" t="s">
        <v>4169</v>
      </c>
      <c r="D7638" s="134" t="s">
        <v>33</v>
      </c>
      <c r="E7638" s="135">
        <v>5239.1400000000003</v>
      </c>
      <c r="F7638" s="136">
        <v>0.98780000000000001</v>
      </c>
      <c r="G7638" s="135">
        <v>5265.25</v>
      </c>
      <c r="H7638" s="136">
        <v>0</v>
      </c>
    </row>
    <row r="7639" spans="1:8" x14ac:dyDescent="0.25">
      <c r="A7639" s="133" t="s">
        <v>8498</v>
      </c>
      <c r="B7639" s="134">
        <v>103189</v>
      </c>
      <c r="C7639" s="126" t="s">
        <v>4170</v>
      </c>
      <c r="D7639" s="134" t="s">
        <v>33</v>
      </c>
      <c r="E7639" s="135">
        <v>2625.37</v>
      </c>
      <c r="F7639" s="136">
        <v>0.98299999999999998</v>
      </c>
      <c r="G7639" s="135">
        <v>2643.64</v>
      </c>
      <c r="H7639" s="136">
        <v>0</v>
      </c>
    </row>
    <row r="7640" spans="1:8" x14ac:dyDescent="0.25">
      <c r="A7640" s="133" t="s">
        <v>8498</v>
      </c>
      <c r="B7640" s="134">
        <v>103209</v>
      </c>
      <c r="C7640" s="126" t="s">
        <v>4181</v>
      </c>
      <c r="D7640" s="134" t="s">
        <v>33</v>
      </c>
      <c r="E7640" s="135">
        <v>2821.38</v>
      </c>
      <c r="F7640" s="136">
        <v>0.95750000000000002</v>
      </c>
      <c r="G7640" s="135">
        <v>2854.45</v>
      </c>
      <c r="H7640" s="136">
        <v>0</v>
      </c>
    </row>
    <row r="7641" spans="1:8" x14ac:dyDescent="0.25">
      <c r="A7641" s="133" t="s">
        <v>8498</v>
      </c>
      <c r="B7641" s="134">
        <v>103194</v>
      </c>
      <c r="C7641" s="126" t="s">
        <v>4175</v>
      </c>
      <c r="D7641" s="134" t="s">
        <v>33</v>
      </c>
      <c r="E7641" s="135">
        <v>2806.39</v>
      </c>
      <c r="F7641" s="136">
        <v>0.96260000000000001</v>
      </c>
      <c r="G7641" s="135">
        <v>2829.25</v>
      </c>
      <c r="H7641" s="136">
        <v>0</v>
      </c>
    </row>
    <row r="7642" spans="1:8" x14ac:dyDescent="0.25">
      <c r="A7642" s="133" t="s">
        <v>8517</v>
      </c>
      <c r="B7642" s="134">
        <v>95001</v>
      </c>
      <c r="C7642" s="126" t="s">
        <v>8518</v>
      </c>
      <c r="D7642" s="134" t="s">
        <v>144</v>
      </c>
      <c r="E7642" s="135">
        <v>0</v>
      </c>
      <c r="F7642" s="136"/>
      <c r="G7642" s="135">
        <v>0</v>
      </c>
      <c r="H7642" s="136"/>
    </row>
    <row r="7643" spans="1:8" x14ac:dyDescent="0.25">
      <c r="A7643" s="133" t="s">
        <v>8517</v>
      </c>
      <c r="B7643" s="134">
        <v>95000</v>
      </c>
      <c r="C7643" s="126" t="s">
        <v>8519</v>
      </c>
      <c r="D7643" s="134" t="s">
        <v>144</v>
      </c>
      <c r="E7643" s="135">
        <v>0</v>
      </c>
      <c r="F7643" s="136"/>
      <c r="G7643" s="135">
        <v>0</v>
      </c>
      <c r="H7643" s="136"/>
    </row>
    <row r="7644" spans="1:8" x14ac:dyDescent="0.25">
      <c r="A7644" s="133" t="s">
        <v>8517</v>
      </c>
      <c r="B7644" s="134">
        <v>95005</v>
      </c>
      <c r="C7644" s="126" t="s">
        <v>8520</v>
      </c>
      <c r="D7644" s="134" t="s">
        <v>144</v>
      </c>
      <c r="E7644" s="135">
        <v>0</v>
      </c>
      <c r="F7644" s="136"/>
      <c r="G7644" s="135">
        <v>0</v>
      </c>
      <c r="H7644" s="136"/>
    </row>
    <row r="7645" spans="1:8" x14ac:dyDescent="0.25">
      <c r="A7645" s="133" t="s">
        <v>8517</v>
      </c>
      <c r="B7645" s="134">
        <v>95004</v>
      </c>
      <c r="C7645" s="126" t="s">
        <v>8521</v>
      </c>
      <c r="D7645" s="134" t="s">
        <v>144</v>
      </c>
      <c r="E7645" s="135">
        <v>0</v>
      </c>
      <c r="F7645" s="136"/>
      <c r="G7645" s="135">
        <v>0</v>
      </c>
      <c r="H7645" s="136"/>
    </row>
    <row r="7646" spans="1:8" x14ac:dyDescent="0.25">
      <c r="A7646" s="133" t="s">
        <v>8517</v>
      </c>
      <c r="B7646" s="134">
        <v>95003</v>
      </c>
      <c r="C7646" s="126" t="s">
        <v>8522</v>
      </c>
      <c r="D7646" s="134" t="s">
        <v>144</v>
      </c>
      <c r="E7646" s="135">
        <v>0</v>
      </c>
      <c r="F7646" s="136"/>
      <c r="G7646" s="135">
        <v>0</v>
      </c>
      <c r="H7646" s="136"/>
    </row>
    <row r="7647" spans="1:8" x14ac:dyDescent="0.25">
      <c r="A7647" s="133" t="s">
        <v>8517</v>
      </c>
      <c r="B7647" s="134">
        <v>95002</v>
      </c>
      <c r="C7647" s="126" t="s">
        <v>8523</v>
      </c>
      <c r="D7647" s="134" t="s">
        <v>144</v>
      </c>
      <c r="E7647" s="135">
        <v>0</v>
      </c>
      <c r="F7647" s="136"/>
      <c r="G7647" s="135">
        <v>0</v>
      </c>
      <c r="H7647" s="136"/>
    </row>
    <row r="7648" spans="1:8" x14ac:dyDescent="0.25">
      <c r="A7648" s="133" t="s">
        <v>8517</v>
      </c>
      <c r="B7648" s="134">
        <v>95007</v>
      </c>
      <c r="C7648" s="126" t="s">
        <v>8524</v>
      </c>
      <c r="D7648" s="134" t="s">
        <v>144</v>
      </c>
      <c r="E7648" s="135">
        <v>0</v>
      </c>
      <c r="F7648" s="136"/>
      <c r="G7648" s="135">
        <v>0</v>
      </c>
      <c r="H7648" s="136"/>
    </row>
    <row r="7649" spans="1:8" x14ac:dyDescent="0.25">
      <c r="A7649" s="133" t="s">
        <v>8517</v>
      </c>
      <c r="B7649" s="134">
        <v>95006</v>
      </c>
      <c r="C7649" s="126" t="s">
        <v>8525</v>
      </c>
      <c r="D7649" s="134" t="s">
        <v>144</v>
      </c>
      <c r="E7649" s="135">
        <v>0</v>
      </c>
      <c r="F7649" s="136"/>
      <c r="G7649" s="135">
        <v>0</v>
      </c>
      <c r="H7649" s="136"/>
    </row>
    <row r="7650" spans="1:8" x14ac:dyDescent="0.25">
      <c r="A7650" s="133" t="s">
        <v>8517</v>
      </c>
      <c r="B7650" s="134">
        <v>104313</v>
      </c>
      <c r="C7650" s="126" t="s">
        <v>8526</v>
      </c>
      <c r="D7650" s="134" t="s">
        <v>144</v>
      </c>
      <c r="E7650" s="135">
        <v>0</v>
      </c>
      <c r="F7650" s="136"/>
      <c r="G7650" s="135">
        <v>0</v>
      </c>
      <c r="H7650" s="136"/>
    </row>
    <row r="7651" spans="1:8" x14ac:dyDescent="0.25">
      <c r="A7651" s="133" t="s">
        <v>8517</v>
      </c>
      <c r="B7651" s="134">
        <v>104312</v>
      </c>
      <c r="C7651" s="126" t="s">
        <v>8527</v>
      </c>
      <c r="D7651" s="134" t="s">
        <v>144</v>
      </c>
      <c r="E7651" s="135">
        <v>0</v>
      </c>
      <c r="F7651" s="136"/>
      <c r="G7651" s="135">
        <v>0</v>
      </c>
      <c r="H7651" s="136"/>
    </row>
    <row r="7652" spans="1:8" x14ac:dyDescent="0.25">
      <c r="A7652" s="133" t="s">
        <v>8517</v>
      </c>
      <c r="B7652" s="134">
        <v>94992</v>
      </c>
      <c r="C7652" s="126" t="s">
        <v>3590</v>
      </c>
      <c r="D7652" s="134" t="s">
        <v>144</v>
      </c>
      <c r="E7652" s="135">
        <v>76.7</v>
      </c>
      <c r="F7652" s="136">
        <v>0</v>
      </c>
      <c r="G7652" s="135">
        <v>74.599999999999994</v>
      </c>
      <c r="H7652" s="136">
        <v>0</v>
      </c>
    </row>
    <row r="7653" spans="1:8" x14ac:dyDescent="0.25">
      <c r="A7653" s="133" t="s">
        <v>8517</v>
      </c>
      <c r="B7653" s="134">
        <v>94994</v>
      </c>
      <c r="C7653" s="126" t="s">
        <v>3592</v>
      </c>
      <c r="D7653" s="134" t="s">
        <v>144</v>
      </c>
      <c r="E7653" s="135">
        <v>92.11</v>
      </c>
      <c r="F7653" s="136">
        <v>0</v>
      </c>
      <c r="G7653" s="135">
        <v>90.64</v>
      </c>
      <c r="H7653" s="136">
        <v>0</v>
      </c>
    </row>
    <row r="7654" spans="1:8" x14ac:dyDescent="0.25">
      <c r="A7654" s="133" t="s">
        <v>8517</v>
      </c>
      <c r="B7654" s="134">
        <v>94990</v>
      </c>
      <c r="C7654" s="126" t="s">
        <v>3589</v>
      </c>
      <c r="D7654" s="134" t="s">
        <v>1007</v>
      </c>
      <c r="E7654" s="135">
        <v>753.72</v>
      </c>
      <c r="F7654" s="136">
        <v>0</v>
      </c>
      <c r="G7654" s="135">
        <v>771.74</v>
      </c>
      <c r="H7654" s="136">
        <v>0</v>
      </c>
    </row>
    <row r="7655" spans="1:8" x14ac:dyDescent="0.25">
      <c r="A7655" s="133" t="s">
        <v>8517</v>
      </c>
      <c r="B7655" s="134">
        <v>94991</v>
      </c>
      <c r="C7655" s="126" t="s">
        <v>5208</v>
      </c>
      <c r="D7655" s="134" t="s">
        <v>1007</v>
      </c>
      <c r="E7655" s="135">
        <v>789.79</v>
      </c>
      <c r="F7655" s="136">
        <v>0</v>
      </c>
      <c r="G7655" s="135">
        <v>683.13</v>
      </c>
      <c r="H7655" s="136">
        <v>0</v>
      </c>
    </row>
    <row r="7656" spans="1:8" x14ac:dyDescent="0.25">
      <c r="A7656" s="133" t="s">
        <v>8517</v>
      </c>
      <c r="B7656" s="134">
        <v>104626</v>
      </c>
      <c r="C7656" s="126" t="s">
        <v>5209</v>
      </c>
      <c r="D7656" s="134" t="s">
        <v>1007</v>
      </c>
      <c r="E7656" s="135">
        <v>809.05</v>
      </c>
      <c r="F7656" s="136">
        <v>0</v>
      </c>
      <c r="G7656" s="135">
        <v>698.4</v>
      </c>
      <c r="H7656" s="136">
        <v>0</v>
      </c>
    </row>
    <row r="7657" spans="1:8" x14ac:dyDescent="0.25">
      <c r="A7657" s="133" t="s">
        <v>8517</v>
      </c>
      <c r="B7657" s="134">
        <v>94993</v>
      </c>
      <c r="C7657" s="126" t="s">
        <v>3591</v>
      </c>
      <c r="D7657" s="134" t="s">
        <v>144</v>
      </c>
      <c r="E7657" s="135">
        <v>78.87</v>
      </c>
      <c r="F7657" s="136">
        <v>0</v>
      </c>
      <c r="G7657" s="135">
        <v>69.28</v>
      </c>
      <c r="H7657" s="136">
        <v>0</v>
      </c>
    </row>
    <row r="7658" spans="1:8" x14ac:dyDescent="0.25">
      <c r="A7658" s="133" t="s">
        <v>8517</v>
      </c>
      <c r="B7658" s="134">
        <v>94995</v>
      </c>
      <c r="C7658" s="126" t="s">
        <v>3593</v>
      </c>
      <c r="D7658" s="134" t="s">
        <v>144</v>
      </c>
      <c r="E7658" s="135">
        <v>95</v>
      </c>
      <c r="F7658" s="136">
        <v>0</v>
      </c>
      <c r="G7658" s="135">
        <v>83.55</v>
      </c>
      <c r="H7658" s="136">
        <v>0</v>
      </c>
    </row>
    <row r="7659" spans="1:8" x14ac:dyDescent="0.25">
      <c r="A7659" s="133" t="s">
        <v>8528</v>
      </c>
      <c r="B7659" s="134">
        <v>101169</v>
      </c>
      <c r="C7659" s="126" t="s">
        <v>3440</v>
      </c>
      <c r="D7659" s="134" t="s">
        <v>144</v>
      </c>
      <c r="E7659" s="135">
        <v>208.73</v>
      </c>
      <c r="F7659" s="136">
        <v>2.6700000000000002E-2</v>
      </c>
      <c r="G7659" s="135">
        <v>153.24</v>
      </c>
      <c r="H7659" s="136">
        <v>0</v>
      </c>
    </row>
    <row r="7660" spans="1:8" x14ac:dyDescent="0.25">
      <c r="A7660" s="133" t="s">
        <v>8528</v>
      </c>
      <c r="B7660" s="134">
        <v>104383</v>
      </c>
      <c r="C7660" s="126" t="s">
        <v>8529</v>
      </c>
      <c r="D7660" s="134" t="s">
        <v>144</v>
      </c>
      <c r="E7660" s="135">
        <v>0</v>
      </c>
      <c r="F7660" s="136"/>
      <c r="G7660" s="135">
        <v>0</v>
      </c>
      <c r="H7660" s="136"/>
    </row>
    <row r="7661" spans="1:8" x14ac:dyDescent="0.25">
      <c r="A7661" s="133" t="s">
        <v>8528</v>
      </c>
      <c r="B7661" s="134">
        <v>101167</v>
      </c>
      <c r="C7661" s="126" t="s">
        <v>3439</v>
      </c>
      <c r="D7661" s="134" t="s">
        <v>144</v>
      </c>
      <c r="E7661" s="135">
        <v>194.21</v>
      </c>
      <c r="F7661" s="136">
        <v>2.3599999999999999E-2</v>
      </c>
      <c r="G7661" s="135">
        <v>137.75</v>
      </c>
      <c r="H7661" s="136">
        <v>0</v>
      </c>
    </row>
    <row r="7662" spans="1:8" x14ac:dyDescent="0.25">
      <c r="A7662" s="133" t="s">
        <v>8528</v>
      </c>
      <c r="B7662" s="134">
        <v>101172</v>
      </c>
      <c r="C7662" s="126" t="s">
        <v>3442</v>
      </c>
      <c r="D7662" s="134" t="s">
        <v>144</v>
      </c>
      <c r="E7662" s="135">
        <v>70.42</v>
      </c>
      <c r="F7662" s="136">
        <v>6.5600000000000006E-2</v>
      </c>
      <c r="G7662" s="135">
        <v>73.12</v>
      </c>
      <c r="H7662" s="136">
        <v>0</v>
      </c>
    </row>
    <row r="7663" spans="1:8" x14ac:dyDescent="0.25">
      <c r="A7663" s="133" t="s">
        <v>8528</v>
      </c>
      <c r="B7663" s="134">
        <v>104384</v>
      </c>
      <c r="C7663" s="126" t="s">
        <v>8530</v>
      </c>
      <c r="D7663" s="134" t="s">
        <v>144</v>
      </c>
      <c r="E7663" s="135">
        <v>0</v>
      </c>
      <c r="F7663" s="136"/>
      <c r="G7663" s="135">
        <v>0</v>
      </c>
      <c r="H7663" s="136"/>
    </row>
    <row r="7664" spans="1:8" x14ac:dyDescent="0.25">
      <c r="A7664" s="133" t="s">
        <v>8528</v>
      </c>
      <c r="B7664" s="134">
        <v>101170</v>
      </c>
      <c r="C7664" s="126" t="s">
        <v>3441</v>
      </c>
      <c r="D7664" s="134" t="s">
        <v>144</v>
      </c>
      <c r="E7664" s="135">
        <v>44.62</v>
      </c>
      <c r="F7664" s="136">
        <v>8.2000000000000003E-2</v>
      </c>
      <c r="G7664" s="135">
        <v>47.36</v>
      </c>
      <c r="H7664" s="136">
        <v>0</v>
      </c>
    </row>
    <row r="7665" spans="1:8" x14ac:dyDescent="0.25">
      <c r="A7665" s="133" t="s">
        <v>8531</v>
      </c>
      <c r="B7665" s="134">
        <v>104438</v>
      </c>
      <c r="C7665" s="126" t="s">
        <v>8532</v>
      </c>
      <c r="D7665" s="134" t="s">
        <v>144</v>
      </c>
      <c r="E7665" s="135">
        <v>0</v>
      </c>
      <c r="F7665" s="136"/>
      <c r="G7665" s="135">
        <v>0</v>
      </c>
      <c r="H7665" s="136"/>
    </row>
    <row r="7666" spans="1:8" x14ac:dyDescent="0.25">
      <c r="A7666" s="133" t="s">
        <v>8531</v>
      </c>
      <c r="B7666" s="134">
        <v>92402</v>
      </c>
      <c r="C7666" s="126" t="s">
        <v>3421</v>
      </c>
      <c r="D7666" s="134" t="s">
        <v>144</v>
      </c>
      <c r="E7666" s="135">
        <v>89.61</v>
      </c>
      <c r="F7666" s="136">
        <v>0</v>
      </c>
      <c r="G7666" s="135">
        <v>105.71</v>
      </c>
      <c r="H7666" s="136">
        <v>0</v>
      </c>
    </row>
    <row r="7667" spans="1:8" x14ac:dyDescent="0.25">
      <c r="A7667" s="133" t="s">
        <v>8531</v>
      </c>
      <c r="B7667" s="134">
        <v>104429</v>
      </c>
      <c r="C7667" s="126" t="s">
        <v>8533</v>
      </c>
      <c r="D7667" s="134" t="s">
        <v>144</v>
      </c>
      <c r="E7667" s="135">
        <v>0</v>
      </c>
      <c r="F7667" s="136"/>
      <c r="G7667" s="135">
        <v>0</v>
      </c>
      <c r="H7667" s="136"/>
    </row>
    <row r="7668" spans="1:8" x14ac:dyDescent="0.25">
      <c r="A7668" s="133" t="s">
        <v>8531</v>
      </c>
      <c r="B7668" s="134">
        <v>104426</v>
      </c>
      <c r="C7668" s="126" t="s">
        <v>8534</v>
      </c>
      <c r="D7668" s="134" t="s">
        <v>144</v>
      </c>
      <c r="E7668" s="135">
        <v>0</v>
      </c>
      <c r="F7668" s="136"/>
      <c r="G7668" s="135">
        <v>0</v>
      </c>
      <c r="H7668" s="136"/>
    </row>
    <row r="7669" spans="1:8" x14ac:dyDescent="0.25">
      <c r="A7669" s="133" t="s">
        <v>8531</v>
      </c>
      <c r="B7669" s="134">
        <v>104436</v>
      </c>
      <c r="C7669" s="126" t="s">
        <v>8535</v>
      </c>
      <c r="D7669" s="134" t="s">
        <v>144</v>
      </c>
      <c r="E7669" s="135">
        <v>0</v>
      </c>
      <c r="F7669" s="136"/>
      <c r="G7669" s="135">
        <v>0</v>
      </c>
      <c r="H7669" s="136"/>
    </row>
    <row r="7670" spans="1:8" x14ac:dyDescent="0.25">
      <c r="A7670" s="133" t="s">
        <v>8531</v>
      </c>
      <c r="B7670" s="134">
        <v>104434</v>
      </c>
      <c r="C7670" s="126" t="s">
        <v>8536</v>
      </c>
      <c r="D7670" s="134" t="s">
        <v>144</v>
      </c>
      <c r="E7670" s="135">
        <v>0</v>
      </c>
      <c r="F7670" s="136"/>
      <c r="G7670" s="135">
        <v>0</v>
      </c>
      <c r="H7670" s="136"/>
    </row>
    <row r="7671" spans="1:8" x14ac:dyDescent="0.25">
      <c r="A7671" s="133" t="s">
        <v>8531</v>
      </c>
      <c r="B7671" s="134">
        <v>104432</v>
      </c>
      <c r="C7671" s="126" t="s">
        <v>14577</v>
      </c>
      <c r="D7671" s="134" t="s">
        <v>144</v>
      </c>
      <c r="E7671" s="135">
        <v>112.86</v>
      </c>
      <c r="F7671" s="136">
        <v>0</v>
      </c>
      <c r="G7671" s="135">
        <v>133.88</v>
      </c>
      <c r="H7671" s="136">
        <v>0</v>
      </c>
    </row>
    <row r="7672" spans="1:8" x14ac:dyDescent="0.25">
      <c r="A7672" s="133" t="s">
        <v>8531</v>
      </c>
      <c r="B7672" s="134">
        <v>93679</v>
      </c>
      <c r="C7672" s="126" t="s">
        <v>3425</v>
      </c>
      <c r="D7672" s="134" t="s">
        <v>144</v>
      </c>
      <c r="E7672" s="135">
        <v>109.49</v>
      </c>
      <c r="F7672" s="136">
        <v>0</v>
      </c>
      <c r="G7672" s="135">
        <v>129.09</v>
      </c>
      <c r="H7672" s="136">
        <v>0</v>
      </c>
    </row>
    <row r="7673" spans="1:8" x14ac:dyDescent="0.25">
      <c r="A7673" s="133" t="s">
        <v>8531</v>
      </c>
      <c r="B7673" s="134">
        <v>92396</v>
      </c>
      <c r="C7673" s="126" t="s">
        <v>3417</v>
      </c>
      <c r="D7673" s="134" t="s">
        <v>144</v>
      </c>
      <c r="E7673" s="135">
        <v>91.51</v>
      </c>
      <c r="F7673" s="136">
        <v>0</v>
      </c>
      <c r="G7673" s="135">
        <v>108.65</v>
      </c>
      <c r="H7673" s="136">
        <v>0</v>
      </c>
    </row>
    <row r="7674" spans="1:8" x14ac:dyDescent="0.25">
      <c r="A7674" s="133" t="s">
        <v>8531</v>
      </c>
      <c r="B7674" s="134">
        <v>104439</v>
      </c>
      <c r="C7674" s="126" t="s">
        <v>8537</v>
      </c>
      <c r="D7674" s="134" t="s">
        <v>144</v>
      </c>
      <c r="E7674" s="135">
        <v>0</v>
      </c>
      <c r="F7674" s="136"/>
      <c r="G7674" s="135">
        <v>0</v>
      </c>
      <c r="H7674" s="136"/>
    </row>
    <row r="7675" spans="1:8" x14ac:dyDescent="0.25">
      <c r="A7675" s="133" t="s">
        <v>8531</v>
      </c>
      <c r="B7675" s="134">
        <v>104440</v>
      </c>
      <c r="C7675" s="126" t="s">
        <v>8538</v>
      </c>
      <c r="D7675" s="134" t="s">
        <v>144</v>
      </c>
      <c r="E7675" s="135">
        <v>0</v>
      </c>
      <c r="F7675" s="136"/>
      <c r="G7675" s="135">
        <v>0</v>
      </c>
      <c r="H7675" s="136"/>
    </row>
    <row r="7676" spans="1:8" x14ac:dyDescent="0.25">
      <c r="A7676" s="133" t="s">
        <v>8531</v>
      </c>
      <c r="B7676" s="134">
        <v>92406</v>
      </c>
      <c r="C7676" s="126" t="s">
        <v>3424</v>
      </c>
      <c r="D7676" s="134" t="s">
        <v>144</v>
      </c>
      <c r="E7676" s="135">
        <v>159.09</v>
      </c>
      <c r="F7676" s="136">
        <v>0</v>
      </c>
      <c r="G7676" s="135">
        <v>184.07</v>
      </c>
      <c r="H7676" s="136">
        <v>0</v>
      </c>
    </row>
    <row r="7677" spans="1:8" x14ac:dyDescent="0.25">
      <c r="A7677" s="133" t="s">
        <v>8531</v>
      </c>
      <c r="B7677" s="134">
        <v>92403</v>
      </c>
      <c r="C7677" s="126" t="s">
        <v>3422</v>
      </c>
      <c r="D7677" s="134" t="s">
        <v>144</v>
      </c>
      <c r="E7677" s="135">
        <v>79.31</v>
      </c>
      <c r="F7677" s="136">
        <v>0</v>
      </c>
      <c r="G7677" s="135">
        <v>91.42</v>
      </c>
      <c r="H7677" s="136">
        <v>0</v>
      </c>
    </row>
    <row r="7678" spans="1:8" x14ac:dyDescent="0.25">
      <c r="A7678" s="133" t="s">
        <v>8531</v>
      </c>
      <c r="B7678" s="134">
        <v>92404</v>
      </c>
      <c r="C7678" s="126" t="s">
        <v>3423</v>
      </c>
      <c r="D7678" s="134" t="s">
        <v>144</v>
      </c>
      <c r="E7678" s="135">
        <v>91.47</v>
      </c>
      <c r="F7678" s="136">
        <v>0</v>
      </c>
      <c r="G7678" s="135">
        <v>106.19</v>
      </c>
      <c r="H7678" s="136">
        <v>0</v>
      </c>
    </row>
    <row r="7679" spans="1:8" x14ac:dyDescent="0.25">
      <c r="A7679" s="133" t="s">
        <v>8531</v>
      </c>
      <c r="B7679" s="134">
        <v>104430</v>
      </c>
      <c r="C7679" s="126" t="s">
        <v>8539</v>
      </c>
      <c r="D7679" s="134" t="s">
        <v>144</v>
      </c>
      <c r="E7679" s="135">
        <v>0</v>
      </c>
      <c r="F7679" s="136"/>
      <c r="G7679" s="135">
        <v>0</v>
      </c>
      <c r="H7679" s="136"/>
    </row>
    <row r="7680" spans="1:8" x14ac:dyDescent="0.25">
      <c r="A7680" s="133" t="s">
        <v>8531</v>
      </c>
      <c r="B7680" s="134">
        <v>104431</v>
      </c>
      <c r="C7680" s="126" t="s">
        <v>8540</v>
      </c>
      <c r="D7680" s="134" t="s">
        <v>144</v>
      </c>
      <c r="E7680" s="135">
        <v>0</v>
      </c>
      <c r="F7680" s="136"/>
      <c r="G7680" s="135">
        <v>0</v>
      </c>
      <c r="H7680" s="136"/>
    </row>
    <row r="7681" spans="1:8" x14ac:dyDescent="0.25">
      <c r="A7681" s="133" t="s">
        <v>8531</v>
      </c>
      <c r="B7681" s="134">
        <v>104427</v>
      </c>
      <c r="C7681" s="126" t="s">
        <v>8541</v>
      </c>
      <c r="D7681" s="134" t="s">
        <v>144</v>
      </c>
      <c r="E7681" s="135">
        <v>0</v>
      </c>
      <c r="F7681" s="136"/>
      <c r="G7681" s="135">
        <v>0</v>
      </c>
      <c r="H7681" s="136"/>
    </row>
    <row r="7682" spans="1:8" x14ac:dyDescent="0.25">
      <c r="A7682" s="133" t="s">
        <v>8531</v>
      </c>
      <c r="B7682" s="134">
        <v>104428</v>
      </c>
      <c r="C7682" s="126" t="s">
        <v>8542</v>
      </c>
      <c r="D7682" s="134" t="s">
        <v>144</v>
      </c>
      <c r="E7682" s="135">
        <v>0</v>
      </c>
      <c r="F7682" s="136"/>
      <c r="G7682" s="135">
        <v>0</v>
      </c>
      <c r="H7682" s="136"/>
    </row>
    <row r="7683" spans="1:8" x14ac:dyDescent="0.25">
      <c r="A7683" s="133" t="s">
        <v>8531</v>
      </c>
      <c r="B7683" s="134">
        <v>92391</v>
      </c>
      <c r="C7683" s="126" t="s">
        <v>3412</v>
      </c>
      <c r="D7683" s="134" t="s">
        <v>144</v>
      </c>
      <c r="E7683" s="135">
        <v>87.14</v>
      </c>
      <c r="F7683" s="136">
        <v>0</v>
      </c>
      <c r="G7683" s="135">
        <v>99.78</v>
      </c>
      <c r="H7683" s="136">
        <v>0</v>
      </c>
    </row>
    <row r="7684" spans="1:8" x14ac:dyDescent="0.25">
      <c r="A7684" s="133" t="s">
        <v>8531</v>
      </c>
      <c r="B7684" s="134">
        <v>92392</v>
      </c>
      <c r="C7684" s="126" t="s">
        <v>3413</v>
      </c>
      <c r="D7684" s="134" t="s">
        <v>144</v>
      </c>
      <c r="E7684" s="135">
        <v>95.46</v>
      </c>
      <c r="F7684" s="136">
        <v>0</v>
      </c>
      <c r="G7684" s="135">
        <v>109.41</v>
      </c>
      <c r="H7684" s="136">
        <v>0</v>
      </c>
    </row>
    <row r="7685" spans="1:8" x14ac:dyDescent="0.25">
      <c r="A7685" s="133" t="s">
        <v>8531</v>
      </c>
      <c r="B7685" s="134">
        <v>104437</v>
      </c>
      <c r="C7685" s="126" t="s">
        <v>8543</v>
      </c>
      <c r="D7685" s="134" t="s">
        <v>144</v>
      </c>
      <c r="E7685" s="135">
        <v>0</v>
      </c>
      <c r="F7685" s="136"/>
      <c r="G7685" s="135">
        <v>0</v>
      </c>
      <c r="H7685" s="136"/>
    </row>
    <row r="7686" spans="1:8" x14ac:dyDescent="0.25">
      <c r="A7686" s="133" t="s">
        <v>8531</v>
      </c>
      <c r="B7686" s="134">
        <v>104435</v>
      </c>
      <c r="C7686" s="126" t="s">
        <v>8544</v>
      </c>
      <c r="D7686" s="134" t="s">
        <v>144</v>
      </c>
      <c r="E7686" s="135">
        <v>0</v>
      </c>
      <c r="F7686" s="136"/>
      <c r="G7686" s="135">
        <v>0</v>
      </c>
      <c r="H7686" s="136"/>
    </row>
    <row r="7687" spans="1:8" x14ac:dyDescent="0.25">
      <c r="A7687" s="133" t="s">
        <v>8531</v>
      </c>
      <c r="B7687" s="134">
        <v>104433</v>
      </c>
      <c r="C7687" s="126" t="s">
        <v>14578</v>
      </c>
      <c r="D7687" s="134" t="s">
        <v>144</v>
      </c>
      <c r="E7687" s="135">
        <v>101.29</v>
      </c>
      <c r="F7687" s="136">
        <v>0</v>
      </c>
      <c r="G7687" s="135">
        <v>117.84</v>
      </c>
      <c r="H7687" s="136">
        <v>0</v>
      </c>
    </row>
    <row r="7688" spans="1:8" x14ac:dyDescent="0.25">
      <c r="A7688" s="133" t="s">
        <v>8531</v>
      </c>
      <c r="B7688" s="134">
        <v>93680</v>
      </c>
      <c r="C7688" s="126" t="s">
        <v>3426</v>
      </c>
      <c r="D7688" s="134" t="s">
        <v>144</v>
      </c>
      <c r="E7688" s="135">
        <v>99.13</v>
      </c>
      <c r="F7688" s="136">
        <v>0</v>
      </c>
      <c r="G7688" s="135">
        <v>114.74</v>
      </c>
      <c r="H7688" s="136">
        <v>0</v>
      </c>
    </row>
    <row r="7689" spans="1:8" x14ac:dyDescent="0.25">
      <c r="A7689" s="133" t="s">
        <v>8531</v>
      </c>
      <c r="B7689" s="134">
        <v>93681</v>
      </c>
      <c r="C7689" s="126" t="s">
        <v>3427</v>
      </c>
      <c r="D7689" s="134" t="s">
        <v>144</v>
      </c>
      <c r="E7689" s="135">
        <v>118.29</v>
      </c>
      <c r="F7689" s="136">
        <v>0</v>
      </c>
      <c r="G7689" s="135">
        <v>137.47</v>
      </c>
      <c r="H7689" s="136">
        <v>0</v>
      </c>
    </row>
    <row r="7690" spans="1:8" x14ac:dyDescent="0.25">
      <c r="A7690" s="133" t="s">
        <v>8531</v>
      </c>
      <c r="B7690" s="134">
        <v>92397</v>
      </c>
      <c r="C7690" s="126" t="s">
        <v>3418</v>
      </c>
      <c r="D7690" s="134" t="s">
        <v>144</v>
      </c>
      <c r="E7690" s="135">
        <v>81.61</v>
      </c>
      <c r="F7690" s="136">
        <v>0</v>
      </c>
      <c r="G7690" s="135">
        <v>94.8</v>
      </c>
      <c r="H7690" s="136">
        <v>0</v>
      </c>
    </row>
    <row r="7691" spans="1:8" x14ac:dyDescent="0.25">
      <c r="A7691" s="133" t="s">
        <v>8531</v>
      </c>
      <c r="B7691" s="134">
        <v>92398</v>
      </c>
      <c r="C7691" s="126" t="s">
        <v>3419</v>
      </c>
      <c r="D7691" s="134" t="s">
        <v>144</v>
      </c>
      <c r="E7691" s="135">
        <v>93.76</v>
      </c>
      <c r="F7691" s="136">
        <v>0</v>
      </c>
      <c r="G7691" s="135">
        <v>109.58</v>
      </c>
      <c r="H7691" s="136">
        <v>0</v>
      </c>
    </row>
    <row r="7692" spans="1:8" x14ac:dyDescent="0.25">
      <c r="A7692" s="133" t="s">
        <v>8531</v>
      </c>
      <c r="B7692" s="134">
        <v>92400</v>
      </c>
      <c r="C7692" s="126" t="s">
        <v>3420</v>
      </c>
      <c r="D7692" s="134" t="s">
        <v>144</v>
      </c>
      <c r="E7692" s="135">
        <v>109.41</v>
      </c>
      <c r="F7692" s="136">
        <v>0</v>
      </c>
      <c r="G7692" s="135">
        <v>128.33000000000001</v>
      </c>
      <c r="H7692" s="136">
        <v>0</v>
      </c>
    </row>
    <row r="7693" spans="1:8" x14ac:dyDescent="0.25">
      <c r="A7693" s="133" t="s">
        <v>8531</v>
      </c>
      <c r="B7693" s="134">
        <v>92395</v>
      </c>
      <c r="C7693" s="126" t="s">
        <v>3416</v>
      </c>
      <c r="D7693" s="134" t="s">
        <v>144</v>
      </c>
      <c r="E7693" s="135">
        <v>136.41999999999999</v>
      </c>
      <c r="F7693" s="136">
        <v>0</v>
      </c>
      <c r="G7693" s="135">
        <v>157.69</v>
      </c>
      <c r="H7693" s="136">
        <v>0</v>
      </c>
    </row>
    <row r="7694" spans="1:8" x14ac:dyDescent="0.25">
      <c r="A7694" s="133" t="s">
        <v>8531</v>
      </c>
      <c r="B7694" s="134">
        <v>92393</v>
      </c>
      <c r="C7694" s="126" t="s">
        <v>3414</v>
      </c>
      <c r="D7694" s="134" t="s">
        <v>144</v>
      </c>
      <c r="E7694" s="135">
        <v>87.11</v>
      </c>
      <c r="F7694" s="136">
        <v>0</v>
      </c>
      <c r="G7694" s="135">
        <v>99.97</v>
      </c>
      <c r="H7694" s="136">
        <v>0</v>
      </c>
    </row>
    <row r="7695" spans="1:8" x14ac:dyDescent="0.25">
      <c r="A7695" s="133" t="s">
        <v>8531</v>
      </c>
      <c r="B7695" s="134">
        <v>92394</v>
      </c>
      <c r="C7695" s="126" t="s">
        <v>3415</v>
      </c>
      <c r="D7695" s="134" t="s">
        <v>144</v>
      </c>
      <c r="E7695" s="135">
        <v>104.31</v>
      </c>
      <c r="F7695" s="136">
        <v>0</v>
      </c>
      <c r="G7695" s="135">
        <v>120.22</v>
      </c>
      <c r="H7695" s="136">
        <v>0</v>
      </c>
    </row>
    <row r="7696" spans="1:8" x14ac:dyDescent="0.25">
      <c r="A7696" s="133" t="s">
        <v>8545</v>
      </c>
      <c r="B7696" s="134">
        <v>97115</v>
      </c>
      <c r="C7696" s="126" t="s">
        <v>3438</v>
      </c>
      <c r="D7696" s="134" t="s">
        <v>950</v>
      </c>
      <c r="E7696" s="135">
        <v>57.45</v>
      </c>
      <c r="F7696" s="136">
        <v>0</v>
      </c>
      <c r="G7696" s="135">
        <v>64.319999999999993</v>
      </c>
      <c r="H7696" s="136">
        <v>0</v>
      </c>
    </row>
    <row r="7697" spans="1:8" x14ac:dyDescent="0.25">
      <c r="A7697" s="133" t="s">
        <v>8545</v>
      </c>
      <c r="B7697" s="134">
        <v>97113</v>
      </c>
      <c r="C7697" s="126" t="s">
        <v>3436</v>
      </c>
      <c r="D7697" s="134" t="s">
        <v>144</v>
      </c>
      <c r="E7697" s="135">
        <v>3.55</v>
      </c>
      <c r="F7697" s="136">
        <v>0</v>
      </c>
      <c r="G7697" s="135">
        <v>2.92</v>
      </c>
      <c r="H7697" s="136">
        <v>0</v>
      </c>
    </row>
    <row r="7698" spans="1:8" x14ac:dyDescent="0.25">
      <c r="A7698" s="133" t="s">
        <v>8545</v>
      </c>
      <c r="B7698" s="134">
        <v>97120</v>
      </c>
      <c r="C7698" s="126" t="s">
        <v>6836</v>
      </c>
      <c r="D7698" s="134" t="s">
        <v>950</v>
      </c>
      <c r="E7698" s="135">
        <v>9.6</v>
      </c>
      <c r="F7698" s="136">
        <v>0</v>
      </c>
      <c r="G7698" s="135">
        <v>9.02</v>
      </c>
      <c r="H7698" s="136">
        <v>0</v>
      </c>
    </row>
    <row r="7699" spans="1:8" x14ac:dyDescent="0.25">
      <c r="A7699" s="133" t="s">
        <v>8545</v>
      </c>
      <c r="B7699" s="134">
        <v>97116</v>
      </c>
      <c r="C7699" s="126" t="s">
        <v>6832</v>
      </c>
      <c r="D7699" s="134" t="s">
        <v>950</v>
      </c>
      <c r="E7699" s="135">
        <v>21.84</v>
      </c>
      <c r="F7699" s="136">
        <v>0</v>
      </c>
      <c r="G7699" s="135">
        <v>23.45</v>
      </c>
      <c r="H7699" s="136">
        <v>0</v>
      </c>
    </row>
    <row r="7700" spans="1:8" x14ac:dyDescent="0.25">
      <c r="A7700" s="133" t="s">
        <v>8545</v>
      </c>
      <c r="B7700" s="134">
        <v>97117</v>
      </c>
      <c r="C7700" s="126" t="s">
        <v>6833</v>
      </c>
      <c r="D7700" s="134" t="s">
        <v>950</v>
      </c>
      <c r="E7700" s="135">
        <v>19.32</v>
      </c>
      <c r="F7700" s="136">
        <v>0</v>
      </c>
      <c r="G7700" s="135">
        <v>19.63</v>
      </c>
      <c r="H7700" s="136">
        <v>0</v>
      </c>
    </row>
    <row r="7701" spans="1:8" x14ac:dyDescent="0.25">
      <c r="A7701" s="133" t="s">
        <v>8545</v>
      </c>
      <c r="B7701" s="134">
        <v>97118</v>
      </c>
      <c r="C7701" s="126" t="s">
        <v>6834</v>
      </c>
      <c r="D7701" s="134" t="s">
        <v>950</v>
      </c>
      <c r="E7701" s="135">
        <v>16.149999999999999</v>
      </c>
      <c r="F7701" s="136">
        <v>0</v>
      </c>
      <c r="G7701" s="135">
        <v>15.83</v>
      </c>
      <c r="H7701" s="136">
        <v>0</v>
      </c>
    </row>
    <row r="7702" spans="1:8" x14ac:dyDescent="0.25">
      <c r="A7702" s="133" t="s">
        <v>8545</v>
      </c>
      <c r="B7702" s="134">
        <v>97119</v>
      </c>
      <c r="C7702" s="126" t="s">
        <v>6835</v>
      </c>
      <c r="D7702" s="134" t="s">
        <v>950</v>
      </c>
      <c r="E7702" s="135">
        <v>14.68</v>
      </c>
      <c r="F7702" s="136">
        <v>0</v>
      </c>
      <c r="G7702" s="135">
        <v>13.84</v>
      </c>
      <c r="H7702" s="136">
        <v>0</v>
      </c>
    </row>
    <row r="7703" spans="1:8" x14ac:dyDescent="0.25">
      <c r="A7703" s="133" t="s">
        <v>8545</v>
      </c>
      <c r="B7703" s="134">
        <v>97114</v>
      </c>
      <c r="C7703" s="126" t="s">
        <v>3437</v>
      </c>
      <c r="D7703" s="134" t="s">
        <v>22</v>
      </c>
      <c r="E7703" s="135">
        <v>0.36</v>
      </c>
      <c r="F7703" s="136">
        <v>0</v>
      </c>
      <c r="G7703" s="135">
        <v>0.51</v>
      </c>
      <c r="H7703" s="136">
        <v>0</v>
      </c>
    </row>
    <row r="7704" spans="1:8" x14ac:dyDescent="0.25">
      <c r="A7704" s="133" t="s">
        <v>8545</v>
      </c>
      <c r="B7704" s="134">
        <v>97111</v>
      </c>
      <c r="C7704" s="126" t="s">
        <v>3434</v>
      </c>
      <c r="D7704" s="134" t="s">
        <v>144</v>
      </c>
      <c r="E7704" s="135">
        <v>218.68</v>
      </c>
      <c r="F7704" s="136">
        <v>1E-4</v>
      </c>
      <c r="G7704" s="135">
        <v>192.45</v>
      </c>
      <c r="H7704" s="136">
        <v>0</v>
      </c>
    </row>
    <row r="7705" spans="1:8" x14ac:dyDescent="0.25">
      <c r="A7705" s="133" t="s">
        <v>8545</v>
      </c>
      <c r="B7705" s="134">
        <v>97112</v>
      </c>
      <c r="C7705" s="126" t="s">
        <v>3435</v>
      </c>
      <c r="D7705" s="134" t="s">
        <v>144</v>
      </c>
      <c r="E7705" s="135">
        <v>227.88</v>
      </c>
      <c r="F7705" s="136">
        <v>1E-4</v>
      </c>
      <c r="G7705" s="135">
        <v>200.21</v>
      </c>
      <c r="H7705" s="136">
        <v>0</v>
      </c>
    </row>
    <row r="7706" spans="1:8" x14ac:dyDescent="0.25">
      <c r="A7706" s="133" t="s">
        <v>8545</v>
      </c>
      <c r="B7706" s="134">
        <v>103904</v>
      </c>
      <c r="C7706" s="126" t="s">
        <v>3443</v>
      </c>
      <c r="D7706" s="134" t="s">
        <v>144</v>
      </c>
      <c r="E7706" s="135">
        <v>139.06</v>
      </c>
      <c r="F7706" s="136">
        <v>1E-4</v>
      </c>
      <c r="G7706" s="135">
        <v>123.44</v>
      </c>
      <c r="H7706" s="136">
        <v>0</v>
      </c>
    </row>
    <row r="7707" spans="1:8" x14ac:dyDescent="0.25">
      <c r="A7707" s="133" t="s">
        <v>8545</v>
      </c>
      <c r="B7707" s="134">
        <v>103905</v>
      </c>
      <c r="C7707" s="126" t="s">
        <v>3444</v>
      </c>
      <c r="D7707" s="134" t="s">
        <v>144</v>
      </c>
      <c r="E7707" s="135">
        <v>146.88</v>
      </c>
      <c r="F7707" s="136">
        <v>1E-4</v>
      </c>
      <c r="G7707" s="135">
        <v>130.16</v>
      </c>
      <c r="H7707" s="136">
        <v>0</v>
      </c>
    </row>
    <row r="7708" spans="1:8" x14ac:dyDescent="0.25">
      <c r="A7708" s="133" t="s">
        <v>8545</v>
      </c>
      <c r="B7708" s="134">
        <v>103907</v>
      </c>
      <c r="C7708" s="126" t="s">
        <v>3446</v>
      </c>
      <c r="D7708" s="134" t="s">
        <v>144</v>
      </c>
      <c r="E7708" s="135">
        <v>154.1</v>
      </c>
      <c r="F7708" s="136">
        <v>2.0000000000000001E-4</v>
      </c>
      <c r="G7708" s="135">
        <v>136.22</v>
      </c>
      <c r="H7708" s="136">
        <v>0</v>
      </c>
    </row>
    <row r="7709" spans="1:8" x14ac:dyDescent="0.25">
      <c r="A7709" s="133" t="s">
        <v>8545</v>
      </c>
      <c r="B7709" s="134">
        <v>103911</v>
      </c>
      <c r="C7709" s="126" t="s">
        <v>3449</v>
      </c>
      <c r="D7709" s="134" t="s">
        <v>144</v>
      </c>
      <c r="E7709" s="135">
        <v>226.9</v>
      </c>
      <c r="F7709" s="136">
        <v>2.9999999999999997E-4</v>
      </c>
      <c r="G7709" s="135">
        <v>197.9</v>
      </c>
      <c r="H7709" s="136">
        <v>0</v>
      </c>
    </row>
    <row r="7710" spans="1:8" x14ac:dyDescent="0.25">
      <c r="A7710" s="133" t="s">
        <v>8545</v>
      </c>
      <c r="B7710" s="134">
        <v>97104</v>
      </c>
      <c r="C7710" s="126" t="s">
        <v>3428</v>
      </c>
      <c r="D7710" s="134" t="s">
        <v>144</v>
      </c>
      <c r="E7710" s="135">
        <v>143.24</v>
      </c>
      <c r="F7710" s="136">
        <v>1E-4</v>
      </c>
      <c r="G7710" s="135">
        <v>126.75</v>
      </c>
      <c r="H7710" s="136">
        <v>0</v>
      </c>
    </row>
    <row r="7711" spans="1:8" x14ac:dyDescent="0.25">
      <c r="A7711" s="133" t="s">
        <v>8545</v>
      </c>
      <c r="B7711" s="134">
        <v>103906</v>
      </c>
      <c r="C7711" s="126" t="s">
        <v>3445</v>
      </c>
      <c r="D7711" s="134" t="s">
        <v>144</v>
      </c>
      <c r="E7711" s="135">
        <v>175.95</v>
      </c>
      <c r="F7711" s="136">
        <v>1E-4</v>
      </c>
      <c r="G7711" s="135">
        <v>161.22999999999999</v>
      </c>
      <c r="H7711" s="136">
        <v>0</v>
      </c>
    </row>
    <row r="7712" spans="1:8" x14ac:dyDescent="0.25">
      <c r="A7712" s="133" t="s">
        <v>8545</v>
      </c>
      <c r="B7712" s="134">
        <v>97105</v>
      </c>
      <c r="C7712" s="126" t="s">
        <v>3429</v>
      </c>
      <c r="D7712" s="134" t="s">
        <v>144</v>
      </c>
      <c r="E7712" s="135">
        <v>162.36000000000001</v>
      </c>
      <c r="F7712" s="136">
        <v>2.0000000000000001E-4</v>
      </c>
      <c r="G7712" s="135">
        <v>142.87</v>
      </c>
      <c r="H7712" s="136">
        <v>0</v>
      </c>
    </row>
    <row r="7713" spans="1:8" x14ac:dyDescent="0.25">
      <c r="A7713" s="133" t="s">
        <v>8545</v>
      </c>
      <c r="B7713" s="134">
        <v>97106</v>
      </c>
      <c r="C7713" s="126" t="s">
        <v>3430</v>
      </c>
      <c r="D7713" s="134" t="s">
        <v>144</v>
      </c>
      <c r="E7713" s="135">
        <v>180.65</v>
      </c>
      <c r="F7713" s="136">
        <v>2.0000000000000001E-4</v>
      </c>
      <c r="G7713" s="135">
        <v>158.06</v>
      </c>
      <c r="H7713" s="136">
        <v>0</v>
      </c>
    </row>
    <row r="7714" spans="1:8" x14ac:dyDescent="0.25">
      <c r="A7714" s="133" t="s">
        <v>8545</v>
      </c>
      <c r="B7714" s="134">
        <v>97107</v>
      </c>
      <c r="C7714" s="126" t="s">
        <v>3431</v>
      </c>
      <c r="D7714" s="134" t="s">
        <v>144</v>
      </c>
      <c r="E7714" s="135">
        <v>205.57</v>
      </c>
      <c r="F7714" s="136">
        <v>2.9999999999999997E-4</v>
      </c>
      <c r="G7714" s="135">
        <v>179.45</v>
      </c>
      <c r="H7714" s="136">
        <v>0</v>
      </c>
    </row>
    <row r="7715" spans="1:8" x14ac:dyDescent="0.25">
      <c r="A7715" s="133" t="s">
        <v>8545</v>
      </c>
      <c r="B7715" s="134">
        <v>97108</v>
      </c>
      <c r="C7715" s="126" t="s">
        <v>3432</v>
      </c>
      <c r="D7715" s="134" t="s">
        <v>144</v>
      </c>
      <c r="E7715" s="135">
        <v>233.86</v>
      </c>
      <c r="F7715" s="136">
        <v>2.9999999999999997E-4</v>
      </c>
      <c r="G7715" s="135">
        <v>203.42</v>
      </c>
      <c r="H7715" s="136">
        <v>0</v>
      </c>
    </row>
    <row r="7716" spans="1:8" x14ac:dyDescent="0.25">
      <c r="A7716" s="133" t="s">
        <v>8545</v>
      </c>
      <c r="B7716" s="134">
        <v>97109</v>
      </c>
      <c r="C7716" s="126" t="s">
        <v>3433</v>
      </c>
      <c r="D7716" s="134" t="s">
        <v>144</v>
      </c>
      <c r="E7716" s="135">
        <v>258.23</v>
      </c>
      <c r="F7716" s="136">
        <v>2.0000000000000001E-4</v>
      </c>
      <c r="G7716" s="135">
        <v>224.33</v>
      </c>
      <c r="H7716" s="136">
        <v>0</v>
      </c>
    </row>
    <row r="7717" spans="1:8" x14ac:dyDescent="0.25">
      <c r="A7717" s="133" t="s">
        <v>8545</v>
      </c>
      <c r="B7717" s="134">
        <v>103913</v>
      </c>
      <c r="C7717" s="126" t="s">
        <v>3451</v>
      </c>
      <c r="D7717" s="134" t="s">
        <v>144</v>
      </c>
      <c r="E7717" s="135">
        <v>128.32</v>
      </c>
      <c r="F7717" s="136">
        <v>0</v>
      </c>
      <c r="G7717" s="135">
        <v>112.7</v>
      </c>
      <c r="H7717" s="136">
        <v>0</v>
      </c>
    </row>
    <row r="7718" spans="1:8" x14ac:dyDescent="0.25">
      <c r="A7718" s="133" t="s">
        <v>8545</v>
      </c>
      <c r="B7718" s="134">
        <v>103914</v>
      </c>
      <c r="C7718" s="126" t="s">
        <v>3452</v>
      </c>
      <c r="D7718" s="134" t="s">
        <v>144</v>
      </c>
      <c r="E7718" s="135">
        <v>149.51</v>
      </c>
      <c r="F7718" s="136">
        <v>1E-4</v>
      </c>
      <c r="G7718" s="135">
        <v>130.94999999999999</v>
      </c>
      <c r="H7718" s="136">
        <v>0</v>
      </c>
    </row>
    <row r="7719" spans="1:8" x14ac:dyDescent="0.25">
      <c r="A7719" s="133" t="s">
        <v>8545</v>
      </c>
      <c r="B7719" s="134">
        <v>103915</v>
      </c>
      <c r="C7719" s="126" t="s">
        <v>3453</v>
      </c>
      <c r="D7719" s="134" t="s">
        <v>144</v>
      </c>
      <c r="E7719" s="135">
        <v>162.63999999999999</v>
      </c>
      <c r="F7719" s="136">
        <v>1E-4</v>
      </c>
      <c r="G7719" s="135">
        <v>142.13999999999999</v>
      </c>
      <c r="H7719" s="136">
        <v>0</v>
      </c>
    </row>
    <row r="7720" spans="1:8" x14ac:dyDescent="0.25">
      <c r="A7720" s="133" t="s">
        <v>8545</v>
      </c>
      <c r="B7720" s="134">
        <v>103916</v>
      </c>
      <c r="C7720" s="126" t="s">
        <v>3454</v>
      </c>
      <c r="D7720" s="134" t="s">
        <v>144</v>
      </c>
      <c r="E7720" s="135">
        <v>187.37</v>
      </c>
      <c r="F7720" s="136">
        <v>2.0000000000000001E-4</v>
      </c>
      <c r="G7720" s="135">
        <v>163.24</v>
      </c>
      <c r="H7720" s="136">
        <v>0</v>
      </c>
    </row>
    <row r="7721" spans="1:8" x14ac:dyDescent="0.25">
      <c r="A7721" s="133" t="s">
        <v>8545</v>
      </c>
      <c r="B7721" s="134">
        <v>103917</v>
      </c>
      <c r="C7721" s="126" t="s">
        <v>3455</v>
      </c>
      <c r="D7721" s="134" t="s">
        <v>144</v>
      </c>
      <c r="E7721" s="135">
        <v>214.34</v>
      </c>
      <c r="F7721" s="136">
        <v>2.9999999999999997E-4</v>
      </c>
      <c r="G7721" s="135">
        <v>186.19</v>
      </c>
      <c r="H7721" s="136">
        <v>0</v>
      </c>
    </row>
    <row r="7722" spans="1:8" x14ac:dyDescent="0.25">
      <c r="A7722" s="133" t="s">
        <v>8545</v>
      </c>
      <c r="B7722" s="134">
        <v>103918</v>
      </c>
      <c r="C7722" s="126" t="s">
        <v>3456</v>
      </c>
      <c r="D7722" s="134" t="s">
        <v>144</v>
      </c>
      <c r="E7722" s="135">
        <v>227.5</v>
      </c>
      <c r="F7722" s="136">
        <v>2.9999999999999997E-4</v>
      </c>
      <c r="G7722" s="135">
        <v>197.31</v>
      </c>
      <c r="H7722" s="136">
        <v>0</v>
      </c>
    </row>
    <row r="7723" spans="1:8" x14ac:dyDescent="0.25">
      <c r="A7723" s="133" t="s">
        <v>8545</v>
      </c>
      <c r="B7723" s="134">
        <v>103919</v>
      </c>
      <c r="C7723" s="126" t="s">
        <v>8546</v>
      </c>
      <c r="D7723" s="134" t="s">
        <v>144</v>
      </c>
      <c r="E7723" s="135">
        <v>0</v>
      </c>
      <c r="F7723" s="136"/>
      <c r="G7723" s="135">
        <v>0</v>
      </c>
      <c r="H7723" s="136"/>
    </row>
    <row r="7724" spans="1:8" x14ac:dyDescent="0.25">
      <c r="A7724" s="133" t="s">
        <v>8545</v>
      </c>
      <c r="B7724" s="134">
        <v>103920</v>
      </c>
      <c r="C7724" s="126" t="s">
        <v>8547</v>
      </c>
      <c r="D7724" s="134" t="s">
        <v>144</v>
      </c>
      <c r="E7724" s="135">
        <v>0</v>
      </c>
      <c r="F7724" s="136"/>
      <c r="G7724" s="135">
        <v>0</v>
      </c>
      <c r="H7724" s="136"/>
    </row>
    <row r="7725" spans="1:8" x14ac:dyDescent="0.25">
      <c r="A7725" s="133" t="s">
        <v>8545</v>
      </c>
      <c r="B7725" s="134">
        <v>103921</v>
      </c>
      <c r="C7725" s="126" t="s">
        <v>8548</v>
      </c>
      <c r="D7725" s="134" t="s">
        <v>144</v>
      </c>
      <c r="E7725" s="135">
        <v>0</v>
      </c>
      <c r="F7725" s="136"/>
      <c r="G7725" s="135">
        <v>0</v>
      </c>
      <c r="H7725" s="136"/>
    </row>
    <row r="7726" spans="1:8" x14ac:dyDescent="0.25">
      <c r="A7726" s="133" t="s">
        <v>8545</v>
      </c>
      <c r="B7726" s="134">
        <v>103922</v>
      </c>
      <c r="C7726" s="126" t="s">
        <v>8549</v>
      </c>
      <c r="D7726" s="134" t="s">
        <v>144</v>
      </c>
      <c r="E7726" s="135">
        <v>0</v>
      </c>
      <c r="F7726" s="136"/>
      <c r="G7726" s="135">
        <v>0</v>
      </c>
      <c r="H7726" s="136"/>
    </row>
    <row r="7727" spans="1:8" x14ac:dyDescent="0.25">
      <c r="A7727" s="133" t="s">
        <v>8545</v>
      </c>
      <c r="B7727" s="134">
        <v>103923</v>
      </c>
      <c r="C7727" s="126" t="s">
        <v>8550</v>
      </c>
      <c r="D7727" s="134" t="s">
        <v>144</v>
      </c>
      <c r="E7727" s="135">
        <v>0</v>
      </c>
      <c r="F7727" s="136"/>
      <c r="G7727" s="135">
        <v>0</v>
      </c>
      <c r="H7727" s="136"/>
    </row>
    <row r="7728" spans="1:8" x14ac:dyDescent="0.25">
      <c r="A7728" s="133" t="s">
        <v>8545</v>
      </c>
      <c r="B7728" s="134">
        <v>103908</v>
      </c>
      <c r="C7728" s="126" t="s">
        <v>3447</v>
      </c>
      <c r="D7728" s="134" t="s">
        <v>144</v>
      </c>
      <c r="E7728" s="135">
        <v>175.08</v>
      </c>
      <c r="F7728" s="136">
        <v>2.0000000000000001E-4</v>
      </c>
      <c r="G7728" s="135">
        <v>153.63999999999999</v>
      </c>
      <c r="H7728" s="136">
        <v>0</v>
      </c>
    </row>
    <row r="7729" spans="1:8" x14ac:dyDescent="0.25">
      <c r="A7729" s="133" t="s">
        <v>8545</v>
      </c>
      <c r="B7729" s="134">
        <v>103909</v>
      </c>
      <c r="C7729" s="126" t="s">
        <v>3448</v>
      </c>
      <c r="D7729" s="134" t="s">
        <v>144</v>
      </c>
      <c r="E7729" s="135">
        <v>199.31</v>
      </c>
      <c r="F7729" s="136">
        <v>2.9999999999999997E-4</v>
      </c>
      <c r="G7729" s="135">
        <v>174.49</v>
      </c>
      <c r="H7729" s="136">
        <v>0</v>
      </c>
    </row>
    <row r="7730" spans="1:8" x14ac:dyDescent="0.25">
      <c r="A7730" s="133" t="s">
        <v>8545</v>
      </c>
      <c r="B7730" s="134">
        <v>103912</v>
      </c>
      <c r="C7730" s="126" t="s">
        <v>3450</v>
      </c>
      <c r="D7730" s="134" t="s">
        <v>144</v>
      </c>
      <c r="E7730" s="135">
        <v>250.56</v>
      </c>
      <c r="F7730" s="136">
        <v>2.0000000000000001E-4</v>
      </c>
      <c r="G7730" s="135">
        <v>218.26</v>
      </c>
      <c r="H7730" s="136">
        <v>0</v>
      </c>
    </row>
    <row r="7731" spans="1:8" x14ac:dyDescent="0.25">
      <c r="A7731" s="133" t="s">
        <v>8551</v>
      </c>
      <c r="B7731" s="134">
        <v>101979</v>
      </c>
      <c r="C7731" s="126" t="s">
        <v>3762</v>
      </c>
      <c r="D7731" s="134" t="s">
        <v>22</v>
      </c>
      <c r="E7731" s="135">
        <v>37.43</v>
      </c>
      <c r="F7731" s="136">
        <v>0.73760000000000003</v>
      </c>
      <c r="G7731" s="135">
        <v>40.07</v>
      </c>
      <c r="H7731" s="136">
        <v>0</v>
      </c>
    </row>
    <row r="7732" spans="1:8" x14ac:dyDescent="0.25">
      <c r="A7732" s="133" t="s">
        <v>8551</v>
      </c>
      <c r="B7732" s="134">
        <v>101970</v>
      </c>
      <c r="C7732" s="126" t="s">
        <v>8552</v>
      </c>
      <c r="D7732" s="134" t="s">
        <v>22</v>
      </c>
      <c r="E7732" s="135">
        <v>0</v>
      </c>
      <c r="F7732" s="136"/>
      <c r="G7732" s="135">
        <v>0</v>
      </c>
      <c r="H7732" s="136"/>
    </row>
    <row r="7733" spans="1:8" x14ac:dyDescent="0.25">
      <c r="A7733" s="133" t="s">
        <v>8551</v>
      </c>
      <c r="B7733" s="134">
        <v>101972</v>
      </c>
      <c r="C7733" s="126" t="s">
        <v>8553</v>
      </c>
      <c r="D7733" s="134" t="s">
        <v>22</v>
      </c>
      <c r="E7733" s="135">
        <v>0</v>
      </c>
      <c r="F7733" s="136"/>
      <c r="G7733" s="135">
        <v>0</v>
      </c>
      <c r="H7733" s="136"/>
    </row>
    <row r="7734" spans="1:8" x14ac:dyDescent="0.25">
      <c r="A7734" s="133" t="s">
        <v>8551</v>
      </c>
      <c r="B7734" s="134">
        <v>101966</v>
      </c>
      <c r="C7734" s="126" t="s">
        <v>3761</v>
      </c>
      <c r="D7734" s="134" t="s">
        <v>22</v>
      </c>
      <c r="E7734" s="135">
        <v>234.27</v>
      </c>
      <c r="F7734" s="136">
        <v>0</v>
      </c>
      <c r="G7734" s="135">
        <v>222.43</v>
      </c>
      <c r="H7734" s="136">
        <v>0</v>
      </c>
    </row>
    <row r="7735" spans="1:8" x14ac:dyDescent="0.25">
      <c r="A7735" s="133" t="s">
        <v>8551</v>
      </c>
      <c r="B7735" s="134">
        <v>101976</v>
      </c>
      <c r="C7735" s="126" t="s">
        <v>8554</v>
      </c>
      <c r="D7735" s="134" t="s">
        <v>22</v>
      </c>
      <c r="E7735" s="135">
        <v>0</v>
      </c>
      <c r="F7735" s="136"/>
      <c r="G7735" s="135">
        <v>0</v>
      </c>
      <c r="H7735" s="136"/>
    </row>
    <row r="7736" spans="1:8" x14ac:dyDescent="0.25">
      <c r="A7736" s="133" t="s">
        <v>8551</v>
      </c>
      <c r="B7736" s="134">
        <v>101978</v>
      </c>
      <c r="C7736" s="126" t="s">
        <v>8555</v>
      </c>
      <c r="D7736" s="134" t="s">
        <v>22</v>
      </c>
      <c r="E7736" s="135">
        <v>0</v>
      </c>
      <c r="F7736" s="136"/>
      <c r="G7736" s="135">
        <v>0</v>
      </c>
      <c r="H7736" s="136"/>
    </row>
    <row r="7737" spans="1:8" x14ac:dyDescent="0.25">
      <c r="A7737" s="133" t="s">
        <v>8551</v>
      </c>
      <c r="B7737" s="134">
        <v>101967</v>
      </c>
      <c r="C7737" s="126" t="s">
        <v>8556</v>
      </c>
      <c r="D7737" s="134" t="s">
        <v>22</v>
      </c>
      <c r="E7737" s="135">
        <v>0</v>
      </c>
      <c r="F7737" s="136"/>
      <c r="G7737" s="135">
        <v>0</v>
      </c>
      <c r="H7737" s="136"/>
    </row>
    <row r="7738" spans="1:8" x14ac:dyDescent="0.25">
      <c r="A7738" s="133" t="s">
        <v>8551</v>
      </c>
      <c r="B7738" s="134">
        <v>101968</v>
      </c>
      <c r="C7738" s="126" t="s">
        <v>8557</v>
      </c>
      <c r="D7738" s="134" t="s">
        <v>22</v>
      </c>
      <c r="E7738" s="135">
        <v>0</v>
      </c>
      <c r="F7738" s="136"/>
      <c r="G7738" s="135">
        <v>0</v>
      </c>
      <c r="H7738" s="136"/>
    </row>
    <row r="7739" spans="1:8" x14ac:dyDescent="0.25">
      <c r="A7739" s="133" t="s">
        <v>8551</v>
      </c>
      <c r="B7739" s="134">
        <v>101965</v>
      </c>
      <c r="C7739" s="126" t="s">
        <v>8558</v>
      </c>
      <c r="D7739" s="134" t="s">
        <v>22</v>
      </c>
      <c r="E7739" s="135">
        <v>177.26</v>
      </c>
      <c r="F7739" s="136">
        <v>0</v>
      </c>
      <c r="G7739" s="135">
        <v>176.82</v>
      </c>
      <c r="H7739" s="136">
        <v>0</v>
      </c>
    </row>
    <row r="7740" spans="1:8" x14ac:dyDescent="0.25">
      <c r="A7740" s="133" t="s">
        <v>8559</v>
      </c>
      <c r="B7740" s="134">
        <v>104100</v>
      </c>
      <c r="C7740" s="126" t="s">
        <v>8560</v>
      </c>
      <c r="D7740" s="134" t="s">
        <v>144</v>
      </c>
      <c r="E7740" s="135">
        <v>0</v>
      </c>
      <c r="F7740" s="136"/>
      <c r="G7740" s="135">
        <v>0</v>
      </c>
      <c r="H7740" s="136"/>
    </row>
    <row r="7741" spans="1:8" x14ac:dyDescent="0.25">
      <c r="A7741" s="133" t="s">
        <v>8559</v>
      </c>
      <c r="B7741" s="134">
        <v>104099</v>
      </c>
      <c r="C7741" s="126" t="s">
        <v>8561</v>
      </c>
      <c r="D7741" s="134" t="s">
        <v>144</v>
      </c>
      <c r="E7741" s="135">
        <v>0</v>
      </c>
      <c r="F7741" s="136"/>
      <c r="G7741" s="135">
        <v>0</v>
      </c>
      <c r="H7741" s="136"/>
    </row>
    <row r="7742" spans="1:8" x14ac:dyDescent="0.25">
      <c r="A7742" s="133" t="s">
        <v>8559</v>
      </c>
      <c r="B7742" s="134">
        <v>104102</v>
      </c>
      <c r="C7742" s="126" t="s">
        <v>8562</v>
      </c>
      <c r="D7742" s="134" t="s">
        <v>144</v>
      </c>
      <c r="E7742" s="135">
        <v>0</v>
      </c>
      <c r="F7742" s="136"/>
      <c r="G7742" s="135">
        <v>0</v>
      </c>
      <c r="H7742" s="136"/>
    </row>
    <row r="7743" spans="1:8" x14ac:dyDescent="0.25">
      <c r="A7743" s="133" t="s">
        <v>8559</v>
      </c>
      <c r="B7743" s="134">
        <v>104101</v>
      </c>
      <c r="C7743" s="126" t="s">
        <v>8563</v>
      </c>
      <c r="D7743" s="134" t="s">
        <v>144</v>
      </c>
      <c r="E7743" s="135">
        <v>0</v>
      </c>
      <c r="F7743" s="136"/>
      <c r="G7743" s="135">
        <v>0</v>
      </c>
      <c r="H7743" s="136"/>
    </row>
    <row r="7744" spans="1:8" x14ac:dyDescent="0.25">
      <c r="A7744" s="133" t="s">
        <v>8559</v>
      </c>
      <c r="B7744" s="134">
        <v>104103</v>
      </c>
      <c r="C7744" s="126" t="s">
        <v>14579</v>
      </c>
      <c r="D7744" s="134" t="s">
        <v>144</v>
      </c>
      <c r="E7744" s="135">
        <v>0</v>
      </c>
      <c r="F7744" s="136"/>
      <c r="G7744" s="135">
        <v>0</v>
      </c>
      <c r="H7744" s="136"/>
    </row>
    <row r="7745" spans="1:8" x14ac:dyDescent="0.25">
      <c r="A7745" s="133" t="s">
        <v>8564</v>
      </c>
      <c r="B7745" s="134">
        <v>92123</v>
      </c>
      <c r="C7745" s="126" t="s">
        <v>3902</v>
      </c>
      <c r="D7745" s="134" t="s">
        <v>1007</v>
      </c>
      <c r="E7745" s="135">
        <v>51.36</v>
      </c>
      <c r="F7745" s="136">
        <v>0</v>
      </c>
      <c r="G7745" s="135">
        <v>76.25</v>
      </c>
      <c r="H7745" s="136">
        <v>0</v>
      </c>
    </row>
    <row r="7746" spans="1:8" x14ac:dyDescent="0.25">
      <c r="A7746" s="133" t="s">
        <v>8564</v>
      </c>
      <c r="B7746" s="134">
        <v>92121</v>
      </c>
      <c r="C7746" s="126" t="s">
        <v>3900</v>
      </c>
      <c r="D7746" s="134" t="s">
        <v>1007</v>
      </c>
      <c r="E7746" s="135">
        <v>30.01</v>
      </c>
      <c r="F7746" s="136">
        <v>0</v>
      </c>
      <c r="G7746" s="135">
        <v>42.97</v>
      </c>
      <c r="H7746" s="136">
        <v>0</v>
      </c>
    </row>
    <row r="7747" spans="1:8" x14ac:dyDescent="0.25">
      <c r="A7747" s="133" t="s">
        <v>8564</v>
      </c>
      <c r="B7747" s="134">
        <v>92122</v>
      </c>
      <c r="C7747" s="126" t="s">
        <v>3901</v>
      </c>
      <c r="D7747" s="134" t="s">
        <v>1007</v>
      </c>
      <c r="E7747" s="135">
        <v>49.85</v>
      </c>
      <c r="F7747" s="136">
        <v>0</v>
      </c>
      <c r="G7747" s="135">
        <v>73.709999999999994</v>
      </c>
      <c r="H7747" s="136">
        <v>0</v>
      </c>
    </row>
    <row r="7748" spans="1:8" x14ac:dyDescent="0.25">
      <c r="A7748" s="133" t="s">
        <v>8565</v>
      </c>
      <c r="B7748" s="134">
        <v>103615</v>
      </c>
      <c r="C7748" s="126" t="s">
        <v>8566</v>
      </c>
      <c r="D7748" s="134" t="s">
        <v>22</v>
      </c>
      <c r="E7748" s="135">
        <v>0</v>
      </c>
      <c r="F7748" s="136"/>
      <c r="G7748" s="135">
        <v>0</v>
      </c>
      <c r="H7748" s="136"/>
    </row>
    <row r="7749" spans="1:8" x14ac:dyDescent="0.25">
      <c r="A7749" s="133" t="s">
        <v>8565</v>
      </c>
      <c r="B7749" s="134">
        <v>103637</v>
      </c>
      <c r="C7749" s="126" t="s">
        <v>8567</v>
      </c>
      <c r="D7749" s="134" t="s">
        <v>22</v>
      </c>
      <c r="E7749" s="135">
        <v>0</v>
      </c>
      <c r="F7749" s="136"/>
      <c r="G7749" s="135">
        <v>0</v>
      </c>
      <c r="H7749" s="136"/>
    </row>
    <row r="7750" spans="1:8" x14ac:dyDescent="0.25">
      <c r="A7750" s="133" t="s">
        <v>8565</v>
      </c>
      <c r="B7750" s="134">
        <v>103593</v>
      </c>
      <c r="C7750" s="126" t="s">
        <v>8568</v>
      </c>
      <c r="D7750" s="134" t="s">
        <v>22</v>
      </c>
      <c r="E7750" s="135">
        <v>0</v>
      </c>
      <c r="F7750" s="136"/>
      <c r="G7750" s="135">
        <v>0</v>
      </c>
      <c r="H7750" s="136"/>
    </row>
    <row r="7751" spans="1:8" x14ac:dyDescent="0.25">
      <c r="A7751" s="133" t="s">
        <v>8565</v>
      </c>
      <c r="B7751" s="134">
        <v>103616</v>
      </c>
      <c r="C7751" s="126" t="s">
        <v>8569</v>
      </c>
      <c r="D7751" s="134" t="s">
        <v>22</v>
      </c>
      <c r="E7751" s="135">
        <v>0</v>
      </c>
      <c r="F7751" s="136"/>
      <c r="G7751" s="135">
        <v>0</v>
      </c>
      <c r="H7751" s="136"/>
    </row>
    <row r="7752" spans="1:8" x14ac:dyDescent="0.25">
      <c r="A7752" s="133" t="s">
        <v>8565</v>
      </c>
      <c r="B7752" s="134">
        <v>103638</v>
      </c>
      <c r="C7752" s="126" t="s">
        <v>8570</v>
      </c>
      <c r="D7752" s="134" t="s">
        <v>22</v>
      </c>
      <c r="E7752" s="135">
        <v>0</v>
      </c>
      <c r="F7752" s="136"/>
      <c r="G7752" s="135">
        <v>0</v>
      </c>
      <c r="H7752" s="136"/>
    </row>
    <row r="7753" spans="1:8" x14ac:dyDescent="0.25">
      <c r="A7753" s="133" t="s">
        <v>8565</v>
      </c>
      <c r="B7753" s="134">
        <v>103594</v>
      </c>
      <c r="C7753" s="126" t="s">
        <v>8571</v>
      </c>
      <c r="D7753" s="134" t="s">
        <v>22</v>
      </c>
      <c r="E7753" s="135">
        <v>0</v>
      </c>
      <c r="F7753" s="136"/>
      <c r="G7753" s="135">
        <v>0</v>
      </c>
      <c r="H7753" s="136"/>
    </row>
    <row r="7754" spans="1:8" x14ac:dyDescent="0.25">
      <c r="A7754" s="133" t="s">
        <v>8565</v>
      </c>
      <c r="B7754" s="134">
        <v>103617</v>
      </c>
      <c r="C7754" s="126" t="s">
        <v>8572</v>
      </c>
      <c r="D7754" s="134" t="s">
        <v>22</v>
      </c>
      <c r="E7754" s="135">
        <v>0</v>
      </c>
      <c r="F7754" s="136"/>
      <c r="G7754" s="135">
        <v>0</v>
      </c>
      <c r="H7754" s="136"/>
    </row>
    <row r="7755" spans="1:8" x14ac:dyDescent="0.25">
      <c r="A7755" s="133" t="s">
        <v>8565</v>
      </c>
      <c r="B7755" s="134">
        <v>103639</v>
      </c>
      <c r="C7755" s="126" t="s">
        <v>8573</v>
      </c>
      <c r="D7755" s="134" t="s">
        <v>22</v>
      </c>
      <c r="E7755" s="135">
        <v>0</v>
      </c>
      <c r="F7755" s="136"/>
      <c r="G7755" s="135">
        <v>0</v>
      </c>
      <c r="H7755" s="136"/>
    </row>
    <row r="7756" spans="1:8" x14ac:dyDescent="0.25">
      <c r="A7756" s="133" t="s">
        <v>8565</v>
      </c>
      <c r="B7756" s="134">
        <v>103595</v>
      </c>
      <c r="C7756" s="126" t="s">
        <v>8574</v>
      </c>
      <c r="D7756" s="134" t="s">
        <v>22</v>
      </c>
      <c r="E7756" s="135">
        <v>0</v>
      </c>
      <c r="F7756" s="136"/>
      <c r="G7756" s="135">
        <v>0</v>
      </c>
      <c r="H7756" s="136"/>
    </row>
    <row r="7757" spans="1:8" x14ac:dyDescent="0.25">
      <c r="A7757" s="133" t="s">
        <v>8565</v>
      </c>
      <c r="B7757" s="134">
        <v>103609</v>
      </c>
      <c r="C7757" s="126" t="s">
        <v>8575</v>
      </c>
      <c r="D7757" s="134" t="s">
        <v>22</v>
      </c>
      <c r="E7757" s="135">
        <v>0</v>
      </c>
      <c r="F7757" s="136"/>
      <c r="G7757" s="135">
        <v>0</v>
      </c>
      <c r="H7757" s="136"/>
    </row>
    <row r="7758" spans="1:8" x14ac:dyDescent="0.25">
      <c r="A7758" s="133" t="s">
        <v>8565</v>
      </c>
      <c r="B7758" s="134">
        <v>103631</v>
      </c>
      <c r="C7758" s="126" t="s">
        <v>8576</v>
      </c>
      <c r="D7758" s="134" t="s">
        <v>22</v>
      </c>
      <c r="E7758" s="135">
        <v>0</v>
      </c>
      <c r="F7758" s="136"/>
      <c r="G7758" s="135">
        <v>0</v>
      </c>
      <c r="H7758" s="136"/>
    </row>
    <row r="7759" spans="1:8" x14ac:dyDescent="0.25">
      <c r="A7759" s="133" t="s">
        <v>8565</v>
      </c>
      <c r="B7759" s="134">
        <v>103587</v>
      </c>
      <c r="C7759" s="126" t="s">
        <v>8577</v>
      </c>
      <c r="D7759" s="134" t="s">
        <v>22</v>
      </c>
      <c r="E7759" s="135">
        <v>0</v>
      </c>
      <c r="F7759" s="136"/>
      <c r="G7759" s="135">
        <v>0</v>
      </c>
      <c r="H7759" s="136"/>
    </row>
    <row r="7760" spans="1:8" x14ac:dyDescent="0.25">
      <c r="A7760" s="133" t="s">
        <v>8565</v>
      </c>
      <c r="B7760" s="134">
        <v>103618</v>
      </c>
      <c r="C7760" s="126" t="s">
        <v>8578</v>
      </c>
      <c r="D7760" s="134" t="s">
        <v>22</v>
      </c>
      <c r="E7760" s="135">
        <v>0</v>
      </c>
      <c r="F7760" s="136"/>
      <c r="G7760" s="135">
        <v>0</v>
      </c>
      <c r="H7760" s="136"/>
    </row>
    <row r="7761" spans="1:8" x14ac:dyDescent="0.25">
      <c r="A7761" s="133" t="s">
        <v>8565</v>
      </c>
      <c r="B7761" s="134">
        <v>103640</v>
      </c>
      <c r="C7761" s="126" t="s">
        <v>8579</v>
      </c>
      <c r="D7761" s="134" t="s">
        <v>22</v>
      </c>
      <c r="E7761" s="135">
        <v>0</v>
      </c>
      <c r="F7761" s="136"/>
      <c r="G7761" s="135">
        <v>0</v>
      </c>
      <c r="H7761" s="136"/>
    </row>
    <row r="7762" spans="1:8" x14ac:dyDescent="0.25">
      <c r="A7762" s="133" t="s">
        <v>8565</v>
      </c>
      <c r="B7762" s="134">
        <v>103596</v>
      </c>
      <c r="C7762" s="126" t="s">
        <v>8580</v>
      </c>
      <c r="D7762" s="134" t="s">
        <v>22</v>
      </c>
      <c r="E7762" s="135">
        <v>0</v>
      </c>
      <c r="F7762" s="136"/>
      <c r="G7762" s="135">
        <v>0</v>
      </c>
      <c r="H7762" s="136"/>
    </row>
    <row r="7763" spans="1:8" x14ac:dyDescent="0.25">
      <c r="A7763" s="133" t="s">
        <v>8565</v>
      </c>
      <c r="B7763" s="134">
        <v>103619</v>
      </c>
      <c r="C7763" s="126" t="s">
        <v>8581</v>
      </c>
      <c r="D7763" s="134" t="s">
        <v>22</v>
      </c>
      <c r="E7763" s="135">
        <v>0</v>
      </c>
      <c r="F7763" s="136"/>
      <c r="G7763" s="135">
        <v>0</v>
      </c>
      <c r="H7763" s="136"/>
    </row>
    <row r="7764" spans="1:8" x14ac:dyDescent="0.25">
      <c r="A7764" s="133" t="s">
        <v>8565</v>
      </c>
      <c r="B7764" s="134">
        <v>103641</v>
      </c>
      <c r="C7764" s="126" t="s">
        <v>8582</v>
      </c>
      <c r="D7764" s="134" t="s">
        <v>22</v>
      </c>
      <c r="E7764" s="135">
        <v>0</v>
      </c>
      <c r="F7764" s="136"/>
      <c r="G7764" s="135">
        <v>0</v>
      </c>
      <c r="H7764" s="136"/>
    </row>
    <row r="7765" spans="1:8" x14ac:dyDescent="0.25">
      <c r="A7765" s="133" t="s">
        <v>8565</v>
      </c>
      <c r="B7765" s="134">
        <v>103597</v>
      </c>
      <c r="C7765" s="126" t="s">
        <v>8583</v>
      </c>
      <c r="D7765" s="134" t="s">
        <v>22</v>
      </c>
      <c r="E7765" s="135">
        <v>0</v>
      </c>
      <c r="F7765" s="136"/>
      <c r="G7765" s="135">
        <v>0</v>
      </c>
      <c r="H7765" s="136"/>
    </row>
    <row r="7766" spans="1:8" x14ac:dyDescent="0.25">
      <c r="A7766" s="133" t="s">
        <v>8565</v>
      </c>
      <c r="B7766" s="134">
        <v>103620</v>
      </c>
      <c r="C7766" s="126" t="s">
        <v>8584</v>
      </c>
      <c r="D7766" s="134" t="s">
        <v>22</v>
      </c>
      <c r="E7766" s="135">
        <v>0</v>
      </c>
      <c r="F7766" s="136"/>
      <c r="G7766" s="135">
        <v>0</v>
      </c>
      <c r="H7766" s="136"/>
    </row>
    <row r="7767" spans="1:8" x14ac:dyDescent="0.25">
      <c r="A7767" s="133" t="s">
        <v>8565</v>
      </c>
      <c r="B7767" s="134">
        <v>103642</v>
      </c>
      <c r="C7767" s="126" t="s">
        <v>8585</v>
      </c>
      <c r="D7767" s="134" t="s">
        <v>22</v>
      </c>
      <c r="E7767" s="135">
        <v>0</v>
      </c>
      <c r="F7767" s="136"/>
      <c r="G7767" s="135">
        <v>0</v>
      </c>
      <c r="H7767" s="136"/>
    </row>
    <row r="7768" spans="1:8" x14ac:dyDescent="0.25">
      <c r="A7768" s="133" t="s">
        <v>8565</v>
      </c>
      <c r="B7768" s="134">
        <v>103598</v>
      </c>
      <c r="C7768" s="126" t="s">
        <v>8586</v>
      </c>
      <c r="D7768" s="134" t="s">
        <v>22</v>
      </c>
      <c r="E7768" s="135">
        <v>0</v>
      </c>
      <c r="F7768" s="136"/>
      <c r="G7768" s="135">
        <v>0</v>
      </c>
      <c r="H7768" s="136"/>
    </row>
    <row r="7769" spans="1:8" x14ac:dyDescent="0.25">
      <c r="A7769" s="133" t="s">
        <v>8565</v>
      </c>
      <c r="B7769" s="134">
        <v>103621</v>
      </c>
      <c r="C7769" s="126" t="s">
        <v>8587</v>
      </c>
      <c r="D7769" s="134" t="s">
        <v>22</v>
      </c>
      <c r="E7769" s="135">
        <v>0</v>
      </c>
      <c r="F7769" s="136"/>
      <c r="G7769" s="135">
        <v>0</v>
      </c>
      <c r="H7769" s="136"/>
    </row>
    <row r="7770" spans="1:8" x14ac:dyDescent="0.25">
      <c r="A7770" s="133" t="s">
        <v>8565</v>
      </c>
      <c r="B7770" s="134">
        <v>103643</v>
      </c>
      <c r="C7770" s="126" t="s">
        <v>8588</v>
      </c>
      <c r="D7770" s="134" t="s">
        <v>22</v>
      </c>
      <c r="E7770" s="135">
        <v>0</v>
      </c>
      <c r="F7770" s="136"/>
      <c r="G7770" s="135">
        <v>0</v>
      </c>
      <c r="H7770" s="136"/>
    </row>
    <row r="7771" spans="1:8" x14ac:dyDescent="0.25">
      <c r="A7771" s="133" t="s">
        <v>8565</v>
      </c>
      <c r="B7771" s="134">
        <v>103599</v>
      </c>
      <c r="C7771" s="126" t="s">
        <v>8589</v>
      </c>
      <c r="D7771" s="134" t="s">
        <v>22</v>
      </c>
      <c r="E7771" s="135">
        <v>0</v>
      </c>
      <c r="F7771" s="136"/>
      <c r="G7771" s="135">
        <v>0</v>
      </c>
      <c r="H7771" s="136"/>
    </row>
    <row r="7772" spans="1:8" x14ac:dyDescent="0.25">
      <c r="A7772" s="133" t="s">
        <v>8565</v>
      </c>
      <c r="B7772" s="134">
        <v>103622</v>
      </c>
      <c r="C7772" s="126" t="s">
        <v>8590</v>
      </c>
      <c r="D7772" s="134" t="s">
        <v>22</v>
      </c>
      <c r="E7772" s="135">
        <v>0</v>
      </c>
      <c r="F7772" s="136"/>
      <c r="G7772" s="135">
        <v>0</v>
      </c>
      <c r="H7772" s="136"/>
    </row>
    <row r="7773" spans="1:8" x14ac:dyDescent="0.25">
      <c r="A7773" s="133" t="s">
        <v>8565</v>
      </c>
      <c r="B7773" s="134">
        <v>103644</v>
      </c>
      <c r="C7773" s="126" t="s">
        <v>8591</v>
      </c>
      <c r="D7773" s="134" t="s">
        <v>22</v>
      </c>
      <c r="E7773" s="135">
        <v>0</v>
      </c>
      <c r="F7773" s="136"/>
      <c r="G7773" s="135">
        <v>0</v>
      </c>
      <c r="H7773" s="136"/>
    </row>
    <row r="7774" spans="1:8" x14ac:dyDescent="0.25">
      <c r="A7774" s="133" t="s">
        <v>8565</v>
      </c>
      <c r="B7774" s="134">
        <v>103600</v>
      </c>
      <c r="C7774" s="126" t="s">
        <v>8592</v>
      </c>
      <c r="D7774" s="134" t="s">
        <v>22</v>
      </c>
      <c r="E7774" s="135">
        <v>0</v>
      </c>
      <c r="F7774" s="136"/>
      <c r="G7774" s="135">
        <v>0</v>
      </c>
      <c r="H7774" s="136"/>
    </row>
    <row r="7775" spans="1:8" x14ac:dyDescent="0.25">
      <c r="A7775" s="133" t="s">
        <v>8565</v>
      </c>
      <c r="B7775" s="134">
        <v>103610</v>
      </c>
      <c r="C7775" s="126" t="s">
        <v>8593</v>
      </c>
      <c r="D7775" s="134" t="s">
        <v>22</v>
      </c>
      <c r="E7775" s="135">
        <v>0</v>
      </c>
      <c r="F7775" s="136"/>
      <c r="G7775" s="135">
        <v>0</v>
      </c>
      <c r="H7775" s="136"/>
    </row>
    <row r="7776" spans="1:8" x14ac:dyDescent="0.25">
      <c r="A7776" s="133" t="s">
        <v>8565</v>
      </c>
      <c r="B7776" s="134">
        <v>103632</v>
      </c>
      <c r="C7776" s="126" t="s">
        <v>8594</v>
      </c>
      <c r="D7776" s="134" t="s">
        <v>22</v>
      </c>
      <c r="E7776" s="135">
        <v>0</v>
      </c>
      <c r="F7776" s="136"/>
      <c r="G7776" s="135">
        <v>0</v>
      </c>
      <c r="H7776" s="136"/>
    </row>
    <row r="7777" spans="1:8" x14ac:dyDescent="0.25">
      <c r="A7777" s="133" t="s">
        <v>8565</v>
      </c>
      <c r="B7777" s="134">
        <v>103588</v>
      </c>
      <c r="C7777" s="126" t="s">
        <v>8595</v>
      </c>
      <c r="D7777" s="134" t="s">
        <v>22</v>
      </c>
      <c r="E7777" s="135">
        <v>0</v>
      </c>
      <c r="F7777" s="136"/>
      <c r="G7777" s="135">
        <v>0</v>
      </c>
      <c r="H7777" s="136"/>
    </row>
    <row r="7778" spans="1:8" x14ac:dyDescent="0.25">
      <c r="A7778" s="133" t="s">
        <v>8565</v>
      </c>
      <c r="B7778" s="134">
        <v>103623</v>
      </c>
      <c r="C7778" s="126" t="s">
        <v>8596</v>
      </c>
      <c r="D7778" s="134" t="s">
        <v>22</v>
      </c>
      <c r="E7778" s="135">
        <v>0</v>
      </c>
      <c r="F7778" s="136"/>
      <c r="G7778" s="135">
        <v>0</v>
      </c>
      <c r="H7778" s="136"/>
    </row>
    <row r="7779" spans="1:8" x14ac:dyDescent="0.25">
      <c r="A7779" s="133" t="s">
        <v>8565</v>
      </c>
      <c r="B7779" s="134">
        <v>103645</v>
      </c>
      <c r="C7779" s="126" t="s">
        <v>8597</v>
      </c>
      <c r="D7779" s="134" t="s">
        <v>22</v>
      </c>
      <c r="E7779" s="135">
        <v>0</v>
      </c>
      <c r="F7779" s="136"/>
      <c r="G7779" s="135">
        <v>0</v>
      </c>
      <c r="H7779" s="136"/>
    </row>
    <row r="7780" spans="1:8" x14ac:dyDescent="0.25">
      <c r="A7780" s="133" t="s">
        <v>8565</v>
      </c>
      <c r="B7780" s="134">
        <v>103601</v>
      </c>
      <c r="C7780" s="126" t="s">
        <v>8598</v>
      </c>
      <c r="D7780" s="134" t="s">
        <v>22</v>
      </c>
      <c r="E7780" s="135">
        <v>0</v>
      </c>
      <c r="F7780" s="136"/>
      <c r="G7780" s="135">
        <v>0</v>
      </c>
      <c r="H7780" s="136"/>
    </row>
    <row r="7781" spans="1:8" x14ac:dyDescent="0.25">
      <c r="A7781" s="133" t="s">
        <v>8565</v>
      </c>
      <c r="B7781" s="134">
        <v>103624</v>
      </c>
      <c r="C7781" s="126" t="s">
        <v>8599</v>
      </c>
      <c r="D7781" s="134" t="s">
        <v>22</v>
      </c>
      <c r="E7781" s="135">
        <v>0</v>
      </c>
      <c r="F7781" s="136"/>
      <c r="G7781" s="135">
        <v>0</v>
      </c>
      <c r="H7781" s="136"/>
    </row>
    <row r="7782" spans="1:8" x14ac:dyDescent="0.25">
      <c r="A7782" s="133" t="s">
        <v>8565</v>
      </c>
      <c r="B7782" s="134">
        <v>103646</v>
      </c>
      <c r="C7782" s="126" t="s">
        <v>8600</v>
      </c>
      <c r="D7782" s="134" t="s">
        <v>22</v>
      </c>
      <c r="E7782" s="135">
        <v>0</v>
      </c>
      <c r="F7782" s="136"/>
      <c r="G7782" s="135">
        <v>0</v>
      </c>
      <c r="H7782" s="136"/>
    </row>
    <row r="7783" spans="1:8" x14ac:dyDescent="0.25">
      <c r="A7783" s="133" t="s">
        <v>8565</v>
      </c>
      <c r="B7783" s="134">
        <v>103602</v>
      </c>
      <c r="C7783" s="126" t="s">
        <v>8601</v>
      </c>
      <c r="D7783" s="134" t="s">
        <v>22</v>
      </c>
      <c r="E7783" s="135">
        <v>0</v>
      </c>
      <c r="F7783" s="136"/>
      <c r="G7783" s="135">
        <v>0</v>
      </c>
      <c r="H7783" s="136"/>
    </row>
    <row r="7784" spans="1:8" x14ac:dyDescent="0.25">
      <c r="A7784" s="133" t="s">
        <v>8565</v>
      </c>
      <c r="B7784" s="134">
        <v>103625</v>
      </c>
      <c r="C7784" s="126" t="s">
        <v>8602</v>
      </c>
      <c r="D7784" s="134" t="s">
        <v>22</v>
      </c>
      <c r="E7784" s="135">
        <v>0</v>
      </c>
      <c r="F7784" s="136"/>
      <c r="G7784" s="135">
        <v>0</v>
      </c>
      <c r="H7784" s="136"/>
    </row>
    <row r="7785" spans="1:8" x14ac:dyDescent="0.25">
      <c r="A7785" s="133" t="s">
        <v>8565</v>
      </c>
      <c r="B7785" s="134">
        <v>103647</v>
      </c>
      <c r="C7785" s="126" t="s">
        <v>8603</v>
      </c>
      <c r="D7785" s="134" t="s">
        <v>22</v>
      </c>
      <c r="E7785" s="135">
        <v>0</v>
      </c>
      <c r="F7785" s="136"/>
      <c r="G7785" s="135">
        <v>0</v>
      </c>
      <c r="H7785" s="136"/>
    </row>
    <row r="7786" spans="1:8" x14ac:dyDescent="0.25">
      <c r="A7786" s="133" t="s">
        <v>8565</v>
      </c>
      <c r="B7786" s="134">
        <v>103603</v>
      </c>
      <c r="C7786" s="126" t="s">
        <v>8604</v>
      </c>
      <c r="D7786" s="134" t="s">
        <v>22</v>
      </c>
      <c r="E7786" s="135">
        <v>0</v>
      </c>
      <c r="F7786" s="136"/>
      <c r="G7786" s="135">
        <v>0</v>
      </c>
      <c r="H7786" s="136"/>
    </row>
    <row r="7787" spans="1:8" x14ac:dyDescent="0.25">
      <c r="A7787" s="133" t="s">
        <v>8565</v>
      </c>
      <c r="B7787" s="134">
        <v>103611</v>
      </c>
      <c r="C7787" s="126" t="s">
        <v>8605</v>
      </c>
      <c r="D7787" s="134" t="s">
        <v>22</v>
      </c>
      <c r="E7787" s="135">
        <v>0</v>
      </c>
      <c r="F7787" s="136"/>
      <c r="G7787" s="135">
        <v>0</v>
      </c>
      <c r="H7787" s="136"/>
    </row>
    <row r="7788" spans="1:8" x14ac:dyDescent="0.25">
      <c r="A7788" s="133" t="s">
        <v>8565</v>
      </c>
      <c r="B7788" s="134">
        <v>103633</v>
      </c>
      <c r="C7788" s="126" t="s">
        <v>8606</v>
      </c>
      <c r="D7788" s="134" t="s">
        <v>22</v>
      </c>
      <c r="E7788" s="135">
        <v>0</v>
      </c>
      <c r="F7788" s="136"/>
      <c r="G7788" s="135">
        <v>0</v>
      </c>
      <c r="H7788" s="136"/>
    </row>
    <row r="7789" spans="1:8" x14ac:dyDescent="0.25">
      <c r="A7789" s="133" t="s">
        <v>8565</v>
      </c>
      <c r="B7789" s="134">
        <v>103589</v>
      </c>
      <c r="C7789" s="126" t="s">
        <v>8607</v>
      </c>
      <c r="D7789" s="134" t="s">
        <v>22</v>
      </c>
      <c r="E7789" s="135">
        <v>0</v>
      </c>
      <c r="F7789" s="136"/>
      <c r="G7789" s="135">
        <v>0</v>
      </c>
      <c r="H7789" s="136"/>
    </row>
    <row r="7790" spans="1:8" x14ac:dyDescent="0.25">
      <c r="A7790" s="133" t="s">
        <v>8565</v>
      </c>
      <c r="B7790" s="134">
        <v>103626</v>
      </c>
      <c r="C7790" s="126" t="s">
        <v>8608</v>
      </c>
      <c r="D7790" s="134" t="s">
        <v>22</v>
      </c>
      <c r="E7790" s="135">
        <v>0</v>
      </c>
      <c r="F7790" s="136"/>
      <c r="G7790" s="135">
        <v>0</v>
      </c>
      <c r="H7790" s="136"/>
    </row>
    <row r="7791" spans="1:8" x14ac:dyDescent="0.25">
      <c r="A7791" s="133" t="s">
        <v>8565</v>
      </c>
      <c r="B7791" s="134">
        <v>103648</v>
      </c>
      <c r="C7791" s="126" t="s">
        <v>8609</v>
      </c>
      <c r="D7791" s="134" t="s">
        <v>22</v>
      </c>
      <c r="E7791" s="135">
        <v>0</v>
      </c>
      <c r="F7791" s="136"/>
      <c r="G7791" s="135">
        <v>0</v>
      </c>
      <c r="H7791" s="136"/>
    </row>
    <row r="7792" spans="1:8" x14ac:dyDescent="0.25">
      <c r="A7792" s="133" t="s">
        <v>8565</v>
      </c>
      <c r="B7792" s="134">
        <v>103604</v>
      </c>
      <c r="C7792" s="126" t="s">
        <v>8610</v>
      </c>
      <c r="D7792" s="134" t="s">
        <v>22</v>
      </c>
      <c r="E7792" s="135">
        <v>0</v>
      </c>
      <c r="F7792" s="136"/>
      <c r="G7792" s="135">
        <v>0</v>
      </c>
      <c r="H7792" s="136"/>
    </row>
    <row r="7793" spans="1:8" x14ac:dyDescent="0.25">
      <c r="A7793" s="133" t="s">
        <v>8565</v>
      </c>
      <c r="B7793" s="134">
        <v>103627</v>
      </c>
      <c r="C7793" s="126" t="s">
        <v>8611</v>
      </c>
      <c r="D7793" s="134" t="s">
        <v>22</v>
      </c>
      <c r="E7793" s="135">
        <v>0</v>
      </c>
      <c r="F7793" s="136"/>
      <c r="G7793" s="135">
        <v>0</v>
      </c>
      <c r="H7793" s="136"/>
    </row>
    <row r="7794" spans="1:8" x14ac:dyDescent="0.25">
      <c r="A7794" s="133" t="s">
        <v>8565</v>
      </c>
      <c r="B7794" s="134">
        <v>103649</v>
      </c>
      <c r="C7794" s="126" t="s">
        <v>8612</v>
      </c>
      <c r="D7794" s="134" t="s">
        <v>22</v>
      </c>
      <c r="E7794" s="135">
        <v>0</v>
      </c>
      <c r="F7794" s="136"/>
      <c r="G7794" s="135">
        <v>0</v>
      </c>
      <c r="H7794" s="136"/>
    </row>
    <row r="7795" spans="1:8" x14ac:dyDescent="0.25">
      <c r="A7795" s="133" t="s">
        <v>8565</v>
      </c>
      <c r="B7795" s="134">
        <v>103605</v>
      </c>
      <c r="C7795" s="126" t="s">
        <v>8613</v>
      </c>
      <c r="D7795" s="134" t="s">
        <v>22</v>
      </c>
      <c r="E7795" s="135">
        <v>0</v>
      </c>
      <c r="F7795" s="136"/>
      <c r="G7795" s="135">
        <v>0</v>
      </c>
      <c r="H7795" s="136"/>
    </row>
    <row r="7796" spans="1:8" x14ac:dyDescent="0.25">
      <c r="A7796" s="133" t="s">
        <v>8565</v>
      </c>
      <c r="B7796" s="134">
        <v>103612</v>
      </c>
      <c r="C7796" s="126" t="s">
        <v>8614</v>
      </c>
      <c r="D7796" s="134" t="s">
        <v>22</v>
      </c>
      <c r="E7796" s="135">
        <v>0</v>
      </c>
      <c r="F7796" s="136"/>
      <c r="G7796" s="135">
        <v>0</v>
      </c>
      <c r="H7796" s="136"/>
    </row>
    <row r="7797" spans="1:8" x14ac:dyDescent="0.25">
      <c r="A7797" s="133" t="s">
        <v>8565</v>
      </c>
      <c r="B7797" s="134">
        <v>103634</v>
      </c>
      <c r="C7797" s="126" t="s">
        <v>8615</v>
      </c>
      <c r="D7797" s="134" t="s">
        <v>22</v>
      </c>
      <c r="E7797" s="135">
        <v>0</v>
      </c>
      <c r="F7797" s="136"/>
      <c r="G7797" s="135">
        <v>0</v>
      </c>
      <c r="H7797" s="136"/>
    </row>
    <row r="7798" spans="1:8" x14ac:dyDescent="0.25">
      <c r="A7798" s="133" t="s">
        <v>8565</v>
      </c>
      <c r="B7798" s="134">
        <v>103590</v>
      </c>
      <c r="C7798" s="126" t="s">
        <v>8616</v>
      </c>
      <c r="D7798" s="134" t="s">
        <v>22</v>
      </c>
      <c r="E7798" s="135">
        <v>0</v>
      </c>
      <c r="F7798" s="136"/>
      <c r="G7798" s="135">
        <v>0</v>
      </c>
      <c r="H7798" s="136"/>
    </row>
    <row r="7799" spans="1:8" x14ac:dyDescent="0.25">
      <c r="A7799" s="133" t="s">
        <v>8565</v>
      </c>
      <c r="B7799" s="134">
        <v>103628</v>
      </c>
      <c r="C7799" s="126" t="s">
        <v>8617</v>
      </c>
      <c r="D7799" s="134" t="s">
        <v>22</v>
      </c>
      <c r="E7799" s="135">
        <v>0</v>
      </c>
      <c r="F7799" s="136"/>
      <c r="G7799" s="135">
        <v>0</v>
      </c>
      <c r="H7799" s="136"/>
    </row>
    <row r="7800" spans="1:8" x14ac:dyDescent="0.25">
      <c r="A7800" s="133" t="s">
        <v>8565</v>
      </c>
      <c r="B7800" s="134">
        <v>103650</v>
      </c>
      <c r="C7800" s="126" t="s">
        <v>8618</v>
      </c>
      <c r="D7800" s="134" t="s">
        <v>22</v>
      </c>
      <c r="E7800" s="135">
        <v>0</v>
      </c>
      <c r="F7800" s="136"/>
      <c r="G7800" s="135">
        <v>0</v>
      </c>
      <c r="H7800" s="136"/>
    </row>
    <row r="7801" spans="1:8" x14ac:dyDescent="0.25">
      <c r="A7801" s="133" t="s">
        <v>8565</v>
      </c>
      <c r="B7801" s="134">
        <v>103606</v>
      </c>
      <c r="C7801" s="126" t="s">
        <v>8619</v>
      </c>
      <c r="D7801" s="134" t="s">
        <v>22</v>
      </c>
      <c r="E7801" s="135">
        <v>0</v>
      </c>
      <c r="F7801" s="136"/>
      <c r="G7801" s="135">
        <v>0</v>
      </c>
      <c r="H7801" s="136"/>
    </row>
    <row r="7802" spans="1:8" x14ac:dyDescent="0.25">
      <c r="A7802" s="133" t="s">
        <v>8565</v>
      </c>
      <c r="B7802" s="134">
        <v>103629</v>
      </c>
      <c r="C7802" s="126" t="s">
        <v>8620</v>
      </c>
      <c r="D7802" s="134" t="s">
        <v>22</v>
      </c>
      <c r="E7802" s="135">
        <v>0</v>
      </c>
      <c r="F7802" s="136"/>
      <c r="G7802" s="135">
        <v>0</v>
      </c>
      <c r="H7802" s="136"/>
    </row>
    <row r="7803" spans="1:8" x14ac:dyDescent="0.25">
      <c r="A7803" s="133" t="s">
        <v>8565</v>
      </c>
      <c r="B7803" s="134">
        <v>103651</v>
      </c>
      <c r="C7803" s="126" t="s">
        <v>8621</v>
      </c>
      <c r="D7803" s="134" t="s">
        <v>22</v>
      </c>
      <c r="E7803" s="135">
        <v>0</v>
      </c>
      <c r="F7803" s="136"/>
      <c r="G7803" s="135">
        <v>0</v>
      </c>
      <c r="H7803" s="136"/>
    </row>
    <row r="7804" spans="1:8" x14ac:dyDescent="0.25">
      <c r="A7804" s="133" t="s">
        <v>8565</v>
      </c>
      <c r="B7804" s="134">
        <v>103607</v>
      </c>
      <c r="C7804" s="126" t="s">
        <v>8622</v>
      </c>
      <c r="D7804" s="134" t="s">
        <v>22</v>
      </c>
      <c r="E7804" s="135">
        <v>0</v>
      </c>
      <c r="F7804" s="136"/>
      <c r="G7804" s="135">
        <v>0</v>
      </c>
      <c r="H7804" s="136"/>
    </row>
    <row r="7805" spans="1:8" x14ac:dyDescent="0.25">
      <c r="A7805" s="133" t="s">
        <v>8565</v>
      </c>
      <c r="B7805" s="134">
        <v>103613</v>
      </c>
      <c r="C7805" s="126" t="s">
        <v>8623</v>
      </c>
      <c r="D7805" s="134" t="s">
        <v>22</v>
      </c>
      <c r="E7805" s="135">
        <v>0</v>
      </c>
      <c r="F7805" s="136"/>
      <c r="G7805" s="135">
        <v>0</v>
      </c>
      <c r="H7805" s="136"/>
    </row>
    <row r="7806" spans="1:8" x14ac:dyDescent="0.25">
      <c r="A7806" s="133" t="s">
        <v>8565</v>
      </c>
      <c r="B7806" s="134">
        <v>103635</v>
      </c>
      <c r="C7806" s="126" t="s">
        <v>8624</v>
      </c>
      <c r="D7806" s="134" t="s">
        <v>22</v>
      </c>
      <c r="E7806" s="135">
        <v>0</v>
      </c>
      <c r="F7806" s="136"/>
      <c r="G7806" s="135">
        <v>0</v>
      </c>
      <c r="H7806" s="136"/>
    </row>
    <row r="7807" spans="1:8" x14ac:dyDescent="0.25">
      <c r="A7807" s="133" t="s">
        <v>8565</v>
      </c>
      <c r="B7807" s="134">
        <v>103591</v>
      </c>
      <c r="C7807" s="126" t="s">
        <v>8625</v>
      </c>
      <c r="D7807" s="134" t="s">
        <v>22</v>
      </c>
      <c r="E7807" s="135">
        <v>0</v>
      </c>
      <c r="F7807" s="136"/>
      <c r="G7807" s="135">
        <v>0</v>
      </c>
      <c r="H7807" s="136"/>
    </row>
    <row r="7808" spans="1:8" x14ac:dyDescent="0.25">
      <c r="A7808" s="133" t="s">
        <v>8565</v>
      </c>
      <c r="B7808" s="134">
        <v>103630</v>
      </c>
      <c r="C7808" s="126" t="s">
        <v>8626</v>
      </c>
      <c r="D7808" s="134" t="s">
        <v>22</v>
      </c>
      <c r="E7808" s="135">
        <v>0</v>
      </c>
      <c r="F7808" s="136"/>
      <c r="G7808" s="135">
        <v>0</v>
      </c>
      <c r="H7808" s="136"/>
    </row>
    <row r="7809" spans="1:8" x14ac:dyDescent="0.25">
      <c r="A7809" s="133" t="s">
        <v>8565</v>
      </c>
      <c r="B7809" s="134">
        <v>103652</v>
      </c>
      <c r="C7809" s="126" t="s">
        <v>8627</v>
      </c>
      <c r="D7809" s="134" t="s">
        <v>22</v>
      </c>
      <c r="E7809" s="135">
        <v>0</v>
      </c>
      <c r="F7809" s="136"/>
      <c r="G7809" s="135">
        <v>0</v>
      </c>
      <c r="H7809" s="136"/>
    </row>
    <row r="7810" spans="1:8" x14ac:dyDescent="0.25">
      <c r="A7810" s="133" t="s">
        <v>8565</v>
      </c>
      <c r="B7810" s="134">
        <v>103608</v>
      </c>
      <c r="C7810" s="126" t="s">
        <v>8628</v>
      </c>
      <c r="D7810" s="134" t="s">
        <v>22</v>
      </c>
      <c r="E7810" s="135">
        <v>0</v>
      </c>
      <c r="F7810" s="136"/>
      <c r="G7810" s="135">
        <v>0</v>
      </c>
      <c r="H7810" s="136"/>
    </row>
    <row r="7811" spans="1:8" x14ac:dyDescent="0.25">
      <c r="A7811" s="133" t="s">
        <v>8565</v>
      </c>
      <c r="B7811" s="134">
        <v>103614</v>
      </c>
      <c r="C7811" s="126" t="s">
        <v>8629</v>
      </c>
      <c r="D7811" s="134" t="s">
        <v>22</v>
      </c>
      <c r="E7811" s="135">
        <v>0</v>
      </c>
      <c r="F7811" s="136"/>
      <c r="G7811" s="135">
        <v>0</v>
      </c>
      <c r="H7811" s="136"/>
    </row>
    <row r="7812" spans="1:8" x14ac:dyDescent="0.25">
      <c r="A7812" s="133" t="s">
        <v>8565</v>
      </c>
      <c r="B7812" s="134">
        <v>103636</v>
      </c>
      <c r="C7812" s="126" t="s">
        <v>8630</v>
      </c>
      <c r="D7812" s="134" t="s">
        <v>22</v>
      </c>
      <c r="E7812" s="135">
        <v>0</v>
      </c>
      <c r="F7812" s="136"/>
      <c r="G7812" s="135">
        <v>0</v>
      </c>
      <c r="H7812" s="136"/>
    </row>
    <row r="7813" spans="1:8" x14ac:dyDescent="0.25">
      <c r="A7813" s="133" t="s">
        <v>8565</v>
      </c>
      <c r="B7813" s="134">
        <v>103592</v>
      </c>
      <c r="C7813" s="126" t="s">
        <v>8631</v>
      </c>
      <c r="D7813" s="134" t="s">
        <v>22</v>
      </c>
      <c r="E7813" s="135">
        <v>0</v>
      </c>
      <c r="F7813" s="136"/>
      <c r="G7813" s="135">
        <v>0</v>
      </c>
      <c r="H7813" s="136"/>
    </row>
    <row r="7814" spans="1:8" x14ac:dyDescent="0.25">
      <c r="A7814" s="133" t="s">
        <v>8632</v>
      </c>
      <c r="B7814" s="134">
        <v>88412</v>
      </c>
      <c r="C7814" s="126" t="s">
        <v>6838</v>
      </c>
      <c r="D7814" s="134" t="s">
        <v>144</v>
      </c>
      <c r="E7814" s="135">
        <v>3.63</v>
      </c>
      <c r="F7814" s="136">
        <v>0</v>
      </c>
      <c r="G7814" s="135">
        <v>4.59</v>
      </c>
      <c r="H7814" s="136">
        <v>0</v>
      </c>
    </row>
    <row r="7815" spans="1:8" x14ac:dyDescent="0.25">
      <c r="A7815" s="133" t="s">
        <v>8632</v>
      </c>
      <c r="B7815" s="134">
        <v>88411</v>
      </c>
      <c r="C7815" s="126" t="s">
        <v>6837</v>
      </c>
      <c r="D7815" s="134" t="s">
        <v>144</v>
      </c>
      <c r="E7815" s="135">
        <v>4.43</v>
      </c>
      <c r="F7815" s="136">
        <v>0</v>
      </c>
      <c r="G7815" s="135">
        <v>5.65</v>
      </c>
      <c r="H7815" s="136">
        <v>0</v>
      </c>
    </row>
    <row r="7816" spans="1:8" x14ac:dyDescent="0.25">
      <c r="A7816" s="133" t="s">
        <v>8632</v>
      </c>
      <c r="B7816" s="134">
        <v>88415</v>
      </c>
      <c r="C7816" s="126" t="s">
        <v>6841</v>
      </c>
      <c r="D7816" s="134" t="s">
        <v>144</v>
      </c>
      <c r="E7816" s="135">
        <v>4.5</v>
      </c>
      <c r="F7816" s="136">
        <v>0</v>
      </c>
      <c r="G7816" s="135">
        <v>5.77</v>
      </c>
      <c r="H7816" s="136">
        <v>0</v>
      </c>
    </row>
    <row r="7817" spans="1:8" x14ac:dyDescent="0.25">
      <c r="A7817" s="133" t="s">
        <v>8632</v>
      </c>
      <c r="B7817" s="134">
        <v>88413</v>
      </c>
      <c r="C7817" s="126" t="s">
        <v>6839</v>
      </c>
      <c r="D7817" s="134" t="s">
        <v>144</v>
      </c>
      <c r="E7817" s="135">
        <v>5.45</v>
      </c>
      <c r="F7817" s="136">
        <v>0</v>
      </c>
      <c r="G7817" s="135">
        <v>7.09</v>
      </c>
      <c r="H7817" s="136">
        <v>0</v>
      </c>
    </row>
    <row r="7818" spans="1:8" x14ac:dyDescent="0.25">
      <c r="A7818" s="133" t="s">
        <v>8632</v>
      </c>
      <c r="B7818" s="134">
        <v>88414</v>
      </c>
      <c r="C7818" s="126" t="s">
        <v>6840</v>
      </c>
      <c r="D7818" s="134" t="s">
        <v>144</v>
      </c>
      <c r="E7818" s="135">
        <v>6.48</v>
      </c>
      <c r="F7818" s="136">
        <v>0</v>
      </c>
      <c r="G7818" s="135">
        <v>8.42</v>
      </c>
      <c r="H7818" s="136">
        <v>0</v>
      </c>
    </row>
    <row r="7819" spans="1:8" x14ac:dyDescent="0.25">
      <c r="A7819" s="133" t="s">
        <v>8632</v>
      </c>
      <c r="B7819" s="134">
        <v>96131</v>
      </c>
      <c r="C7819" s="126" t="s">
        <v>6863</v>
      </c>
      <c r="D7819" s="134" t="s">
        <v>144</v>
      </c>
      <c r="E7819" s="135">
        <v>27.68</v>
      </c>
      <c r="F7819" s="136">
        <v>0</v>
      </c>
      <c r="G7819" s="135">
        <v>34.1</v>
      </c>
      <c r="H7819" s="136">
        <v>0</v>
      </c>
    </row>
    <row r="7820" spans="1:8" x14ac:dyDescent="0.25">
      <c r="A7820" s="133" t="s">
        <v>8632</v>
      </c>
      <c r="B7820" s="134">
        <v>96126</v>
      </c>
      <c r="C7820" s="126" t="s">
        <v>6858</v>
      </c>
      <c r="D7820" s="134" t="s">
        <v>144</v>
      </c>
      <c r="E7820" s="135">
        <v>17.43</v>
      </c>
      <c r="F7820" s="136">
        <v>0</v>
      </c>
      <c r="G7820" s="135">
        <v>21.8</v>
      </c>
      <c r="H7820" s="136">
        <v>0</v>
      </c>
    </row>
    <row r="7821" spans="1:8" x14ac:dyDescent="0.25">
      <c r="A7821" s="133" t="s">
        <v>8632</v>
      </c>
      <c r="B7821" s="134">
        <v>96132</v>
      </c>
      <c r="C7821" s="126" t="s">
        <v>6864</v>
      </c>
      <c r="D7821" s="134" t="s">
        <v>144</v>
      </c>
      <c r="E7821" s="135">
        <v>18.829999999999998</v>
      </c>
      <c r="F7821" s="136">
        <v>0</v>
      </c>
      <c r="G7821" s="135">
        <v>22.23</v>
      </c>
      <c r="H7821" s="136">
        <v>0</v>
      </c>
    </row>
    <row r="7822" spans="1:8" x14ac:dyDescent="0.25">
      <c r="A7822" s="133" t="s">
        <v>8632</v>
      </c>
      <c r="B7822" s="134">
        <v>96127</v>
      </c>
      <c r="C7822" s="126" t="s">
        <v>6859</v>
      </c>
      <c r="D7822" s="134" t="s">
        <v>144</v>
      </c>
      <c r="E7822" s="135">
        <v>11.49</v>
      </c>
      <c r="F7822" s="136">
        <v>0</v>
      </c>
      <c r="G7822" s="135">
        <v>13.81</v>
      </c>
      <c r="H7822" s="136">
        <v>0</v>
      </c>
    </row>
    <row r="7823" spans="1:8" x14ac:dyDescent="0.25">
      <c r="A7823" s="133" t="s">
        <v>8632</v>
      </c>
      <c r="B7823" s="134">
        <v>96135</v>
      </c>
      <c r="C7823" s="126" t="s">
        <v>6867</v>
      </c>
      <c r="D7823" s="134" t="s">
        <v>144</v>
      </c>
      <c r="E7823" s="135">
        <v>29.53</v>
      </c>
      <c r="F7823" s="136">
        <v>0</v>
      </c>
      <c r="G7823" s="135">
        <v>36.770000000000003</v>
      </c>
      <c r="H7823" s="136">
        <v>0</v>
      </c>
    </row>
    <row r="7824" spans="1:8" x14ac:dyDescent="0.25">
      <c r="A7824" s="133" t="s">
        <v>8632</v>
      </c>
      <c r="B7824" s="134">
        <v>96130</v>
      </c>
      <c r="C7824" s="126" t="s">
        <v>6862</v>
      </c>
      <c r="D7824" s="134" t="s">
        <v>144</v>
      </c>
      <c r="E7824" s="135">
        <v>18.73</v>
      </c>
      <c r="F7824" s="136">
        <v>0</v>
      </c>
      <c r="G7824" s="135">
        <v>23.67</v>
      </c>
      <c r="H7824" s="136">
        <v>0</v>
      </c>
    </row>
    <row r="7825" spans="1:8" x14ac:dyDescent="0.25">
      <c r="A7825" s="133" t="s">
        <v>8632</v>
      </c>
      <c r="B7825" s="134">
        <v>96133</v>
      </c>
      <c r="C7825" s="126" t="s">
        <v>6865</v>
      </c>
      <c r="D7825" s="134" t="s">
        <v>144</v>
      </c>
      <c r="E7825" s="135">
        <v>43.25</v>
      </c>
      <c r="F7825" s="136">
        <v>0</v>
      </c>
      <c r="G7825" s="135">
        <v>55.68</v>
      </c>
      <c r="H7825" s="136">
        <v>0</v>
      </c>
    </row>
    <row r="7826" spans="1:8" x14ac:dyDescent="0.25">
      <c r="A7826" s="133" t="s">
        <v>8632</v>
      </c>
      <c r="B7826" s="134">
        <v>96128</v>
      </c>
      <c r="C7826" s="126" t="s">
        <v>6860</v>
      </c>
      <c r="D7826" s="134" t="s">
        <v>144</v>
      </c>
      <c r="E7826" s="135">
        <v>28.13</v>
      </c>
      <c r="F7826" s="136">
        <v>0</v>
      </c>
      <c r="G7826" s="135">
        <v>36.590000000000003</v>
      </c>
      <c r="H7826" s="136">
        <v>0</v>
      </c>
    </row>
    <row r="7827" spans="1:8" x14ac:dyDescent="0.25">
      <c r="A7827" s="133" t="s">
        <v>8632</v>
      </c>
      <c r="B7827" s="134">
        <v>96134</v>
      </c>
      <c r="C7827" s="126" t="s">
        <v>6866</v>
      </c>
      <c r="D7827" s="134" t="s">
        <v>144</v>
      </c>
      <c r="E7827" s="135">
        <v>51.02</v>
      </c>
      <c r="F7827" s="136">
        <v>0</v>
      </c>
      <c r="G7827" s="135">
        <v>65.5</v>
      </c>
      <c r="H7827" s="136">
        <v>0</v>
      </c>
    </row>
    <row r="7828" spans="1:8" x14ac:dyDescent="0.25">
      <c r="A7828" s="133" t="s">
        <v>8632</v>
      </c>
      <c r="B7828" s="134">
        <v>96129</v>
      </c>
      <c r="C7828" s="126" t="s">
        <v>6861</v>
      </c>
      <c r="D7828" s="134" t="s">
        <v>144</v>
      </c>
      <c r="E7828" s="135">
        <v>33.11</v>
      </c>
      <c r="F7828" s="136">
        <v>0</v>
      </c>
      <c r="G7828" s="135">
        <v>42.98</v>
      </c>
      <c r="H7828" s="136">
        <v>0</v>
      </c>
    </row>
    <row r="7829" spans="1:8" x14ac:dyDescent="0.25">
      <c r="A7829" s="133" t="s">
        <v>8632</v>
      </c>
      <c r="B7829" s="134">
        <v>88432</v>
      </c>
      <c r="C7829" s="126" t="s">
        <v>6852</v>
      </c>
      <c r="D7829" s="134" t="s">
        <v>144</v>
      </c>
      <c r="E7829" s="135">
        <v>29.37</v>
      </c>
      <c r="F7829" s="136">
        <v>0</v>
      </c>
      <c r="G7829" s="135">
        <v>37.119999999999997</v>
      </c>
      <c r="H7829" s="136">
        <v>0</v>
      </c>
    </row>
    <row r="7830" spans="1:8" x14ac:dyDescent="0.25">
      <c r="A7830" s="133" t="s">
        <v>8632</v>
      </c>
      <c r="B7830" s="134">
        <v>88426</v>
      </c>
      <c r="C7830" s="126" t="s">
        <v>6848</v>
      </c>
      <c r="D7830" s="134" t="s">
        <v>144</v>
      </c>
      <c r="E7830" s="135">
        <v>18.559999999999999</v>
      </c>
      <c r="F7830" s="136">
        <v>0</v>
      </c>
      <c r="G7830" s="135">
        <v>22.31</v>
      </c>
      <c r="H7830" s="136">
        <v>0</v>
      </c>
    </row>
    <row r="7831" spans="1:8" x14ac:dyDescent="0.25">
      <c r="A7831" s="133" t="s">
        <v>8632</v>
      </c>
      <c r="B7831" s="134">
        <v>88417</v>
      </c>
      <c r="C7831" s="126" t="s">
        <v>6843</v>
      </c>
      <c r="D7831" s="134" t="s">
        <v>144</v>
      </c>
      <c r="E7831" s="135">
        <v>16.79</v>
      </c>
      <c r="F7831" s="136">
        <v>0</v>
      </c>
      <c r="G7831" s="135">
        <v>19.899999999999999</v>
      </c>
      <c r="H7831" s="136">
        <v>0</v>
      </c>
    </row>
    <row r="7832" spans="1:8" x14ac:dyDescent="0.25">
      <c r="A7832" s="133" t="s">
        <v>8632</v>
      </c>
      <c r="B7832" s="134">
        <v>88424</v>
      </c>
      <c r="C7832" s="126" t="s">
        <v>6847</v>
      </c>
      <c r="D7832" s="134" t="s">
        <v>144</v>
      </c>
      <c r="E7832" s="135">
        <v>23.05</v>
      </c>
      <c r="F7832" s="136">
        <v>0</v>
      </c>
      <c r="G7832" s="135">
        <v>28.23</v>
      </c>
      <c r="H7832" s="136">
        <v>0</v>
      </c>
    </row>
    <row r="7833" spans="1:8" x14ac:dyDescent="0.25">
      <c r="A7833" s="133" t="s">
        <v>8632</v>
      </c>
      <c r="B7833" s="134">
        <v>88416</v>
      </c>
      <c r="C7833" s="126" t="s">
        <v>6842</v>
      </c>
      <c r="D7833" s="134" t="s">
        <v>144</v>
      </c>
      <c r="E7833" s="135">
        <v>19.78</v>
      </c>
      <c r="F7833" s="136">
        <v>0</v>
      </c>
      <c r="G7833" s="135">
        <v>23.76</v>
      </c>
      <c r="H7833" s="136">
        <v>0</v>
      </c>
    </row>
    <row r="7834" spans="1:8" x14ac:dyDescent="0.25">
      <c r="A7834" s="133" t="s">
        <v>8632</v>
      </c>
      <c r="B7834" s="134">
        <v>88431</v>
      </c>
      <c r="C7834" s="126" t="s">
        <v>6851</v>
      </c>
      <c r="D7834" s="134" t="s">
        <v>144</v>
      </c>
      <c r="E7834" s="135">
        <v>23.45</v>
      </c>
      <c r="F7834" s="136">
        <v>0</v>
      </c>
      <c r="G7834" s="135">
        <v>28.9</v>
      </c>
      <c r="H7834" s="136">
        <v>0</v>
      </c>
    </row>
    <row r="7835" spans="1:8" x14ac:dyDescent="0.25">
      <c r="A7835" s="133" t="s">
        <v>8632</v>
      </c>
      <c r="B7835" s="134">
        <v>88423</v>
      </c>
      <c r="C7835" s="126" t="s">
        <v>6846</v>
      </c>
      <c r="D7835" s="134" t="s">
        <v>144</v>
      </c>
      <c r="E7835" s="135">
        <v>19.77</v>
      </c>
      <c r="F7835" s="136">
        <v>0</v>
      </c>
      <c r="G7835" s="135">
        <v>23.86</v>
      </c>
      <c r="H7835" s="136">
        <v>0</v>
      </c>
    </row>
    <row r="7836" spans="1:8" x14ac:dyDescent="0.25">
      <c r="A7836" s="133" t="s">
        <v>8632</v>
      </c>
      <c r="B7836" s="134">
        <v>88428</v>
      </c>
      <c r="C7836" s="126" t="s">
        <v>6849</v>
      </c>
      <c r="D7836" s="134" t="s">
        <v>144</v>
      </c>
      <c r="E7836" s="135">
        <v>28.84</v>
      </c>
      <c r="F7836" s="136">
        <v>0</v>
      </c>
      <c r="G7836" s="135">
        <v>36.39</v>
      </c>
      <c r="H7836" s="136">
        <v>0</v>
      </c>
    </row>
    <row r="7837" spans="1:8" x14ac:dyDescent="0.25">
      <c r="A7837" s="133" t="s">
        <v>8632</v>
      </c>
      <c r="B7837" s="134">
        <v>88420</v>
      </c>
      <c r="C7837" s="126" t="s">
        <v>6844</v>
      </c>
      <c r="D7837" s="134" t="s">
        <v>144</v>
      </c>
      <c r="E7837" s="135">
        <v>22.57</v>
      </c>
      <c r="F7837" s="136">
        <v>0</v>
      </c>
      <c r="G7837" s="135">
        <v>27.8</v>
      </c>
      <c r="H7837" s="136">
        <v>0</v>
      </c>
    </row>
    <row r="7838" spans="1:8" x14ac:dyDescent="0.25">
      <c r="A7838" s="133" t="s">
        <v>8632</v>
      </c>
      <c r="B7838" s="134">
        <v>88429</v>
      </c>
      <c r="C7838" s="126" t="s">
        <v>6850</v>
      </c>
      <c r="D7838" s="134" t="s">
        <v>144</v>
      </c>
      <c r="E7838" s="135">
        <v>34.549999999999997</v>
      </c>
      <c r="F7838" s="136">
        <v>0</v>
      </c>
      <c r="G7838" s="135">
        <v>43.48</v>
      </c>
      <c r="H7838" s="136">
        <v>0</v>
      </c>
    </row>
    <row r="7839" spans="1:8" x14ac:dyDescent="0.25">
      <c r="A7839" s="133" t="s">
        <v>8632</v>
      </c>
      <c r="B7839" s="134">
        <v>88421</v>
      </c>
      <c r="C7839" s="126" t="s">
        <v>6845</v>
      </c>
      <c r="D7839" s="134" t="s">
        <v>144</v>
      </c>
      <c r="E7839" s="135">
        <v>27.24</v>
      </c>
      <c r="F7839" s="136">
        <v>0</v>
      </c>
      <c r="G7839" s="135">
        <v>33.49</v>
      </c>
      <c r="H7839" s="136">
        <v>0</v>
      </c>
    </row>
    <row r="7840" spans="1:8" x14ac:dyDescent="0.25">
      <c r="A7840" s="133" t="s">
        <v>8632</v>
      </c>
      <c r="B7840" s="134">
        <v>95622</v>
      </c>
      <c r="C7840" s="126" t="s">
        <v>6853</v>
      </c>
      <c r="D7840" s="134" t="s">
        <v>144</v>
      </c>
      <c r="E7840" s="135">
        <v>13.79</v>
      </c>
      <c r="F7840" s="136">
        <v>0</v>
      </c>
      <c r="G7840" s="135">
        <v>17.62</v>
      </c>
      <c r="H7840" s="136">
        <v>0</v>
      </c>
    </row>
    <row r="7841" spans="1:8" x14ac:dyDescent="0.25">
      <c r="A7841" s="133" t="s">
        <v>8632</v>
      </c>
      <c r="B7841" s="134">
        <v>95623</v>
      </c>
      <c r="C7841" s="126" t="s">
        <v>6854</v>
      </c>
      <c r="D7841" s="134" t="s">
        <v>144</v>
      </c>
      <c r="E7841" s="135">
        <v>9.7100000000000009</v>
      </c>
      <c r="F7841" s="136">
        <v>0</v>
      </c>
      <c r="G7841" s="135">
        <v>12.11</v>
      </c>
      <c r="H7841" s="136">
        <v>0</v>
      </c>
    </row>
    <row r="7842" spans="1:8" x14ac:dyDescent="0.25">
      <c r="A7842" s="133" t="s">
        <v>8632</v>
      </c>
      <c r="B7842" s="134">
        <v>95626</v>
      </c>
      <c r="C7842" s="126" t="s">
        <v>6857</v>
      </c>
      <c r="D7842" s="134" t="s">
        <v>144</v>
      </c>
      <c r="E7842" s="135">
        <v>14.58</v>
      </c>
      <c r="F7842" s="136">
        <v>0</v>
      </c>
      <c r="G7842" s="135">
        <v>18.75</v>
      </c>
      <c r="H7842" s="136">
        <v>0</v>
      </c>
    </row>
    <row r="7843" spans="1:8" x14ac:dyDescent="0.25">
      <c r="A7843" s="133" t="s">
        <v>8632</v>
      </c>
      <c r="B7843" s="134">
        <v>95624</v>
      </c>
      <c r="C7843" s="126" t="s">
        <v>6855</v>
      </c>
      <c r="D7843" s="134" t="s">
        <v>144</v>
      </c>
      <c r="E7843" s="135">
        <v>20.74</v>
      </c>
      <c r="F7843" s="136">
        <v>0</v>
      </c>
      <c r="G7843" s="135">
        <v>27.22</v>
      </c>
      <c r="H7843" s="136">
        <v>0</v>
      </c>
    </row>
    <row r="7844" spans="1:8" x14ac:dyDescent="0.25">
      <c r="A7844" s="133" t="s">
        <v>8632</v>
      </c>
      <c r="B7844" s="134">
        <v>95625</v>
      </c>
      <c r="C7844" s="126" t="s">
        <v>6856</v>
      </c>
      <c r="D7844" s="134" t="s">
        <v>144</v>
      </c>
      <c r="E7844" s="135">
        <v>24.52</v>
      </c>
      <c r="F7844" s="136">
        <v>0</v>
      </c>
      <c r="G7844" s="135">
        <v>32.15</v>
      </c>
      <c r="H7844" s="136">
        <v>0</v>
      </c>
    </row>
    <row r="7845" spans="1:8" x14ac:dyDescent="0.25">
      <c r="A7845" s="133" t="s">
        <v>8633</v>
      </c>
      <c r="B7845" s="134">
        <v>88497</v>
      </c>
      <c r="C7845" s="126" t="s">
        <v>5195</v>
      </c>
      <c r="D7845" s="134" t="s">
        <v>144</v>
      </c>
      <c r="E7845" s="135">
        <v>17.8</v>
      </c>
      <c r="F7845" s="136">
        <v>0</v>
      </c>
      <c r="G7845" s="135">
        <v>22.52</v>
      </c>
      <c r="H7845" s="136">
        <v>0</v>
      </c>
    </row>
    <row r="7846" spans="1:8" x14ac:dyDescent="0.25">
      <c r="A7846" s="133" t="s">
        <v>8633</v>
      </c>
      <c r="B7846" s="134">
        <v>104648</v>
      </c>
      <c r="C7846" s="126" t="s">
        <v>8634</v>
      </c>
      <c r="D7846" s="134" t="s">
        <v>144</v>
      </c>
      <c r="E7846" s="135">
        <v>0</v>
      </c>
      <c r="F7846" s="136"/>
      <c r="G7846" s="135">
        <v>0</v>
      </c>
      <c r="H7846" s="136"/>
    </row>
    <row r="7847" spans="1:8" x14ac:dyDescent="0.25">
      <c r="A7847" s="133" t="s">
        <v>8633</v>
      </c>
      <c r="B7847" s="134">
        <v>88495</v>
      </c>
      <c r="C7847" s="126" t="s">
        <v>5193</v>
      </c>
      <c r="D7847" s="134" t="s">
        <v>144</v>
      </c>
      <c r="E7847" s="135">
        <v>11.37</v>
      </c>
      <c r="F7847" s="136">
        <v>0</v>
      </c>
      <c r="G7847" s="135">
        <v>14.6</v>
      </c>
      <c r="H7847" s="136">
        <v>0</v>
      </c>
    </row>
    <row r="7848" spans="1:8" x14ac:dyDescent="0.25">
      <c r="A7848" s="133" t="s">
        <v>8633</v>
      </c>
      <c r="B7848" s="134">
        <v>104646</v>
      </c>
      <c r="C7848" s="126" t="s">
        <v>8635</v>
      </c>
      <c r="D7848" s="134" t="s">
        <v>144</v>
      </c>
      <c r="E7848" s="135">
        <v>0</v>
      </c>
      <c r="F7848" s="136"/>
      <c r="G7848" s="135">
        <v>0</v>
      </c>
      <c r="H7848" s="136"/>
    </row>
    <row r="7849" spans="1:8" x14ac:dyDescent="0.25">
      <c r="A7849" s="133" t="s">
        <v>8633</v>
      </c>
      <c r="B7849" s="134">
        <v>88496</v>
      </c>
      <c r="C7849" s="126" t="s">
        <v>5194</v>
      </c>
      <c r="D7849" s="134" t="s">
        <v>144</v>
      </c>
      <c r="E7849" s="135">
        <v>30.89</v>
      </c>
      <c r="F7849" s="136">
        <v>0</v>
      </c>
      <c r="G7849" s="135">
        <v>40.61</v>
      </c>
      <c r="H7849" s="136">
        <v>0</v>
      </c>
    </row>
    <row r="7850" spans="1:8" x14ac:dyDescent="0.25">
      <c r="A7850" s="133" t="s">
        <v>8633</v>
      </c>
      <c r="B7850" s="134">
        <v>104647</v>
      </c>
      <c r="C7850" s="126" t="s">
        <v>8636</v>
      </c>
      <c r="D7850" s="134" t="s">
        <v>144</v>
      </c>
      <c r="E7850" s="135">
        <v>0</v>
      </c>
      <c r="F7850" s="136"/>
      <c r="G7850" s="135">
        <v>0</v>
      </c>
      <c r="H7850" s="136"/>
    </row>
    <row r="7851" spans="1:8" x14ac:dyDescent="0.25">
      <c r="A7851" s="133" t="s">
        <v>8633</v>
      </c>
      <c r="B7851" s="134">
        <v>88494</v>
      </c>
      <c r="C7851" s="126" t="s">
        <v>5192</v>
      </c>
      <c r="D7851" s="134" t="s">
        <v>144</v>
      </c>
      <c r="E7851" s="135">
        <v>20.29</v>
      </c>
      <c r="F7851" s="136">
        <v>0</v>
      </c>
      <c r="G7851" s="135">
        <v>26.91</v>
      </c>
      <c r="H7851" s="136">
        <v>0</v>
      </c>
    </row>
    <row r="7852" spans="1:8" x14ac:dyDescent="0.25">
      <c r="A7852" s="133" t="s">
        <v>8633</v>
      </c>
      <c r="B7852" s="134">
        <v>104645</v>
      </c>
      <c r="C7852" s="126" t="s">
        <v>8637</v>
      </c>
      <c r="D7852" s="134" t="s">
        <v>144</v>
      </c>
      <c r="E7852" s="135">
        <v>0</v>
      </c>
      <c r="F7852" s="136"/>
      <c r="G7852" s="135">
        <v>0</v>
      </c>
      <c r="H7852" s="136"/>
    </row>
    <row r="7853" spans="1:8" x14ac:dyDescent="0.25">
      <c r="A7853" s="133" t="s">
        <v>8633</v>
      </c>
      <c r="B7853" s="134">
        <v>88485</v>
      </c>
      <c r="C7853" s="126" t="s">
        <v>5189</v>
      </c>
      <c r="D7853" s="134" t="s">
        <v>144</v>
      </c>
      <c r="E7853" s="135">
        <v>3.84</v>
      </c>
      <c r="F7853" s="136">
        <v>0</v>
      </c>
      <c r="G7853" s="135">
        <v>5.0599999999999996</v>
      </c>
      <c r="H7853" s="136">
        <v>0</v>
      </c>
    </row>
    <row r="7854" spans="1:8" x14ac:dyDescent="0.25">
      <c r="A7854" s="133" t="s">
        <v>8633</v>
      </c>
      <c r="B7854" s="134">
        <v>88484</v>
      </c>
      <c r="C7854" s="126" t="s">
        <v>5188</v>
      </c>
      <c r="D7854" s="134" t="s">
        <v>144</v>
      </c>
      <c r="E7854" s="135">
        <v>4.74</v>
      </c>
      <c r="F7854" s="136">
        <v>0</v>
      </c>
      <c r="G7854" s="135">
        <v>6.3</v>
      </c>
      <c r="H7854" s="136">
        <v>0</v>
      </c>
    </row>
    <row r="7855" spans="1:8" x14ac:dyDescent="0.25">
      <c r="A7855" s="133" t="s">
        <v>8633</v>
      </c>
      <c r="B7855" s="134">
        <v>104638</v>
      </c>
      <c r="C7855" s="126" t="s">
        <v>8638</v>
      </c>
      <c r="D7855" s="134" t="s">
        <v>144</v>
      </c>
      <c r="E7855" s="135">
        <v>0</v>
      </c>
      <c r="F7855" s="136"/>
      <c r="G7855" s="135">
        <v>0</v>
      </c>
      <c r="H7855" s="136"/>
    </row>
    <row r="7856" spans="1:8" x14ac:dyDescent="0.25">
      <c r="A7856" s="133" t="s">
        <v>8633</v>
      </c>
      <c r="B7856" s="134">
        <v>104637</v>
      </c>
      <c r="C7856" s="126" t="s">
        <v>8639</v>
      </c>
      <c r="D7856" s="134" t="s">
        <v>144</v>
      </c>
      <c r="E7856" s="135">
        <v>0</v>
      </c>
      <c r="F7856" s="136"/>
      <c r="G7856" s="135">
        <v>0</v>
      </c>
      <c r="H7856" s="136"/>
    </row>
    <row r="7857" spans="1:8" x14ac:dyDescent="0.25">
      <c r="A7857" s="133" t="s">
        <v>8633</v>
      </c>
      <c r="B7857" s="134">
        <v>104641</v>
      </c>
      <c r="C7857" s="126" t="s">
        <v>5200</v>
      </c>
      <c r="D7857" s="134" t="s">
        <v>144</v>
      </c>
      <c r="E7857" s="135">
        <v>8.7100000000000009</v>
      </c>
      <c r="F7857" s="136">
        <v>0</v>
      </c>
      <c r="G7857" s="135">
        <v>11.34</v>
      </c>
      <c r="H7857" s="136">
        <v>0</v>
      </c>
    </row>
    <row r="7858" spans="1:8" x14ac:dyDescent="0.25">
      <c r="A7858" s="133" t="s">
        <v>8633</v>
      </c>
      <c r="B7858" s="134">
        <v>104639</v>
      </c>
      <c r="C7858" s="126" t="s">
        <v>5198</v>
      </c>
      <c r="D7858" s="134" t="s">
        <v>144</v>
      </c>
      <c r="E7858" s="135">
        <v>10.9</v>
      </c>
      <c r="F7858" s="136">
        <v>0</v>
      </c>
      <c r="G7858" s="135">
        <v>14.36</v>
      </c>
      <c r="H7858" s="136">
        <v>0</v>
      </c>
    </row>
    <row r="7859" spans="1:8" x14ac:dyDescent="0.25">
      <c r="A7859" s="133" t="s">
        <v>8633</v>
      </c>
      <c r="B7859" s="134">
        <v>104644</v>
      </c>
      <c r="C7859" s="126" t="s">
        <v>8640</v>
      </c>
      <c r="D7859" s="134" t="s">
        <v>144</v>
      </c>
      <c r="E7859" s="135">
        <v>0</v>
      </c>
      <c r="F7859" s="136"/>
      <c r="G7859" s="135">
        <v>0</v>
      </c>
      <c r="H7859" s="136"/>
    </row>
    <row r="7860" spans="1:8" x14ac:dyDescent="0.25">
      <c r="A7860" s="133" t="s">
        <v>8633</v>
      </c>
      <c r="B7860" s="134">
        <v>104643</v>
      </c>
      <c r="C7860" s="126" t="s">
        <v>8641</v>
      </c>
      <c r="D7860" s="134" t="s">
        <v>144</v>
      </c>
      <c r="E7860" s="135">
        <v>0</v>
      </c>
      <c r="F7860" s="136"/>
      <c r="G7860" s="135">
        <v>0</v>
      </c>
      <c r="H7860" s="136"/>
    </row>
    <row r="7861" spans="1:8" x14ac:dyDescent="0.25">
      <c r="A7861" s="133" t="s">
        <v>8633</v>
      </c>
      <c r="B7861" s="134">
        <v>88489</v>
      </c>
      <c r="C7861" s="126" t="s">
        <v>5191</v>
      </c>
      <c r="D7861" s="134" t="s">
        <v>144</v>
      </c>
      <c r="E7861" s="135">
        <v>11.98</v>
      </c>
      <c r="F7861" s="136">
        <v>0</v>
      </c>
      <c r="G7861" s="135">
        <v>15.12</v>
      </c>
      <c r="H7861" s="136">
        <v>0</v>
      </c>
    </row>
    <row r="7862" spans="1:8" x14ac:dyDescent="0.25">
      <c r="A7862" s="133" t="s">
        <v>8633</v>
      </c>
      <c r="B7862" s="134">
        <v>88488</v>
      </c>
      <c r="C7862" s="126" t="s">
        <v>5190</v>
      </c>
      <c r="D7862" s="134" t="s">
        <v>144</v>
      </c>
      <c r="E7862" s="135">
        <v>14.17</v>
      </c>
      <c r="F7862" s="136">
        <v>0</v>
      </c>
      <c r="G7862" s="135">
        <v>18.14</v>
      </c>
      <c r="H7862" s="136">
        <v>0</v>
      </c>
    </row>
    <row r="7863" spans="1:8" x14ac:dyDescent="0.25">
      <c r="A7863" s="133" t="s">
        <v>8633</v>
      </c>
      <c r="B7863" s="134">
        <v>104642</v>
      </c>
      <c r="C7863" s="126" t="s">
        <v>5201</v>
      </c>
      <c r="D7863" s="134" t="s">
        <v>144</v>
      </c>
      <c r="E7863" s="135">
        <v>9.92</v>
      </c>
      <c r="F7863" s="136">
        <v>0</v>
      </c>
      <c r="G7863" s="135">
        <v>12.74</v>
      </c>
      <c r="H7863" s="136">
        <v>0</v>
      </c>
    </row>
    <row r="7864" spans="1:8" x14ac:dyDescent="0.25">
      <c r="A7864" s="133" t="s">
        <v>8633</v>
      </c>
      <c r="B7864" s="134">
        <v>104640</v>
      </c>
      <c r="C7864" s="126" t="s">
        <v>5199</v>
      </c>
      <c r="D7864" s="134" t="s">
        <v>144</v>
      </c>
      <c r="E7864" s="135">
        <v>12.11</v>
      </c>
      <c r="F7864" s="136">
        <v>0</v>
      </c>
      <c r="G7864" s="135">
        <v>15.76</v>
      </c>
      <c r="H7864" s="136">
        <v>0</v>
      </c>
    </row>
    <row r="7865" spans="1:8" x14ac:dyDescent="0.25">
      <c r="A7865" s="133" t="s">
        <v>8633</v>
      </c>
      <c r="B7865" s="134">
        <v>95305</v>
      </c>
      <c r="C7865" s="126" t="s">
        <v>5196</v>
      </c>
      <c r="D7865" s="134" t="s">
        <v>144</v>
      </c>
      <c r="E7865" s="135">
        <v>12.66</v>
      </c>
      <c r="F7865" s="136">
        <v>0</v>
      </c>
      <c r="G7865" s="135">
        <v>15.84</v>
      </c>
      <c r="H7865" s="136">
        <v>0</v>
      </c>
    </row>
    <row r="7866" spans="1:8" x14ac:dyDescent="0.25">
      <c r="A7866" s="133" t="s">
        <v>8633</v>
      </c>
      <c r="B7866" s="134">
        <v>95306</v>
      </c>
      <c r="C7866" s="126" t="s">
        <v>5197</v>
      </c>
      <c r="D7866" s="134" t="s">
        <v>144</v>
      </c>
      <c r="E7866" s="135">
        <v>14.74</v>
      </c>
      <c r="F7866" s="136">
        <v>0</v>
      </c>
      <c r="G7866" s="135">
        <v>18.690000000000001</v>
      </c>
      <c r="H7866" s="136">
        <v>0</v>
      </c>
    </row>
    <row r="7867" spans="1:8" x14ac:dyDescent="0.25">
      <c r="A7867" s="133" t="s">
        <v>8642</v>
      </c>
      <c r="B7867" s="134">
        <v>102201</v>
      </c>
      <c r="C7867" s="126" t="s">
        <v>3470</v>
      </c>
      <c r="D7867" s="134" t="s">
        <v>144</v>
      </c>
      <c r="E7867" s="135">
        <v>19.059999999999999</v>
      </c>
      <c r="F7867" s="136">
        <v>0</v>
      </c>
      <c r="G7867" s="135">
        <v>23.47</v>
      </c>
      <c r="H7867" s="136">
        <v>0</v>
      </c>
    </row>
    <row r="7868" spans="1:8" x14ac:dyDescent="0.25">
      <c r="A7868" s="133" t="s">
        <v>8642</v>
      </c>
      <c r="B7868" s="134">
        <v>102200</v>
      </c>
      <c r="C7868" s="126" t="s">
        <v>3469</v>
      </c>
      <c r="D7868" s="134" t="s">
        <v>144</v>
      </c>
      <c r="E7868" s="135">
        <v>21.34</v>
      </c>
      <c r="F7868" s="136">
        <v>0</v>
      </c>
      <c r="G7868" s="135">
        <v>24.93</v>
      </c>
      <c r="H7868" s="136">
        <v>0</v>
      </c>
    </row>
    <row r="7869" spans="1:8" x14ac:dyDescent="0.25">
      <c r="A7869" s="133" t="s">
        <v>8642</v>
      </c>
      <c r="B7869" s="134">
        <v>102202</v>
      </c>
      <c r="C7869" s="126" t="s">
        <v>3471</v>
      </c>
      <c r="D7869" s="134" t="s">
        <v>144</v>
      </c>
      <c r="E7869" s="135">
        <v>54.55</v>
      </c>
      <c r="F7869" s="136">
        <v>0</v>
      </c>
      <c r="G7869" s="135">
        <v>58.14</v>
      </c>
      <c r="H7869" s="136">
        <v>0</v>
      </c>
    </row>
    <row r="7870" spans="1:8" x14ac:dyDescent="0.25">
      <c r="A7870" s="133" t="s">
        <v>8642</v>
      </c>
      <c r="B7870" s="134">
        <v>102193</v>
      </c>
      <c r="C7870" s="126" t="s">
        <v>3466</v>
      </c>
      <c r="D7870" s="134" t="s">
        <v>144</v>
      </c>
      <c r="E7870" s="135">
        <v>2.0099999999999998</v>
      </c>
      <c r="F7870" s="136">
        <v>0</v>
      </c>
      <c r="G7870" s="135">
        <v>2.54</v>
      </c>
      <c r="H7870" s="136">
        <v>0</v>
      </c>
    </row>
    <row r="7871" spans="1:8" x14ac:dyDescent="0.25">
      <c r="A7871" s="133" t="s">
        <v>8642</v>
      </c>
      <c r="B7871" s="134">
        <v>102194</v>
      </c>
      <c r="C7871" s="126" t="s">
        <v>3467</v>
      </c>
      <c r="D7871" s="134" t="s">
        <v>144</v>
      </c>
      <c r="E7871" s="135">
        <v>7.82</v>
      </c>
      <c r="F7871" s="136">
        <v>0</v>
      </c>
      <c r="G7871" s="135">
        <v>10.36</v>
      </c>
      <c r="H7871" s="136">
        <v>0</v>
      </c>
    </row>
    <row r="7872" spans="1:8" x14ac:dyDescent="0.25">
      <c r="A7872" s="133" t="s">
        <v>8642</v>
      </c>
      <c r="B7872" s="134">
        <v>102198</v>
      </c>
      <c r="C7872" s="126" t="s">
        <v>8643</v>
      </c>
      <c r="D7872" s="134" t="s">
        <v>144</v>
      </c>
      <c r="E7872" s="135">
        <v>0</v>
      </c>
      <c r="F7872" s="136"/>
      <c r="G7872" s="135">
        <v>0</v>
      </c>
      <c r="H7872" s="136"/>
    </row>
    <row r="7873" spans="1:8" x14ac:dyDescent="0.25">
      <c r="A7873" s="133" t="s">
        <v>8642</v>
      </c>
      <c r="B7873" s="134">
        <v>102197</v>
      </c>
      <c r="C7873" s="126" t="s">
        <v>3468</v>
      </c>
      <c r="D7873" s="134" t="s">
        <v>144</v>
      </c>
      <c r="E7873" s="135">
        <v>28.03</v>
      </c>
      <c r="F7873" s="136">
        <v>0</v>
      </c>
      <c r="G7873" s="135">
        <v>30.91</v>
      </c>
      <c r="H7873" s="136">
        <v>0</v>
      </c>
    </row>
    <row r="7874" spans="1:8" x14ac:dyDescent="0.25">
      <c r="A7874" s="133" t="s">
        <v>8642</v>
      </c>
      <c r="B7874" s="134">
        <v>102195</v>
      </c>
      <c r="C7874" s="126" t="s">
        <v>8644</v>
      </c>
      <c r="D7874" s="134" t="s">
        <v>144</v>
      </c>
      <c r="E7874" s="135">
        <v>0</v>
      </c>
      <c r="F7874" s="136"/>
      <c r="G7874" s="135">
        <v>0</v>
      </c>
      <c r="H7874" s="136"/>
    </row>
    <row r="7875" spans="1:8" x14ac:dyDescent="0.25">
      <c r="A7875" s="133" t="s">
        <v>8642</v>
      </c>
      <c r="B7875" s="134">
        <v>102199</v>
      </c>
      <c r="C7875" s="126" t="s">
        <v>8645</v>
      </c>
      <c r="D7875" s="134" t="s">
        <v>144</v>
      </c>
      <c r="E7875" s="135">
        <v>0</v>
      </c>
      <c r="F7875" s="136"/>
      <c r="G7875" s="135">
        <v>0</v>
      </c>
      <c r="H7875" s="136"/>
    </row>
    <row r="7876" spans="1:8" x14ac:dyDescent="0.25">
      <c r="A7876" s="133" t="s">
        <v>8642</v>
      </c>
      <c r="B7876" s="134">
        <v>102196</v>
      </c>
      <c r="C7876" s="126" t="s">
        <v>8646</v>
      </c>
      <c r="D7876" s="134" t="s">
        <v>144</v>
      </c>
      <c r="E7876" s="135">
        <v>0</v>
      </c>
      <c r="F7876" s="136"/>
      <c r="G7876" s="135">
        <v>0</v>
      </c>
      <c r="H7876" s="136"/>
    </row>
    <row r="7877" spans="1:8" x14ac:dyDescent="0.25">
      <c r="A7877" s="133" t="s">
        <v>8642</v>
      </c>
      <c r="B7877" s="134">
        <v>102233</v>
      </c>
      <c r="C7877" s="126" t="s">
        <v>3493</v>
      </c>
      <c r="D7877" s="134" t="s">
        <v>144</v>
      </c>
      <c r="E7877" s="135">
        <v>11.06</v>
      </c>
      <c r="F7877" s="136">
        <v>0.4385</v>
      </c>
      <c r="G7877" s="135">
        <v>13.28</v>
      </c>
      <c r="H7877" s="136">
        <v>0</v>
      </c>
    </row>
    <row r="7878" spans="1:8" x14ac:dyDescent="0.25">
      <c r="A7878" s="133" t="s">
        <v>8642</v>
      </c>
      <c r="B7878" s="134">
        <v>102234</v>
      </c>
      <c r="C7878" s="126" t="s">
        <v>3494</v>
      </c>
      <c r="D7878" s="134" t="s">
        <v>144</v>
      </c>
      <c r="E7878" s="135">
        <v>22.11</v>
      </c>
      <c r="F7878" s="136">
        <v>0.43830000000000002</v>
      </c>
      <c r="G7878" s="135">
        <v>26.54</v>
      </c>
      <c r="H7878" s="136">
        <v>0</v>
      </c>
    </row>
    <row r="7879" spans="1:8" x14ac:dyDescent="0.25">
      <c r="A7879" s="133" t="s">
        <v>8642</v>
      </c>
      <c r="B7879" s="134">
        <v>102207</v>
      </c>
      <c r="C7879" s="126" t="s">
        <v>3475</v>
      </c>
      <c r="D7879" s="134" t="s">
        <v>144</v>
      </c>
      <c r="E7879" s="135">
        <v>8.24</v>
      </c>
      <c r="F7879" s="136">
        <v>0</v>
      </c>
      <c r="G7879" s="135">
        <v>10.73</v>
      </c>
      <c r="H7879" s="136">
        <v>0</v>
      </c>
    </row>
    <row r="7880" spans="1:8" x14ac:dyDescent="0.25">
      <c r="A7880" s="133" t="s">
        <v>8642</v>
      </c>
      <c r="B7880" s="134">
        <v>102217</v>
      </c>
      <c r="C7880" s="126" t="s">
        <v>3482</v>
      </c>
      <c r="D7880" s="134" t="s">
        <v>144</v>
      </c>
      <c r="E7880" s="135">
        <v>16.5</v>
      </c>
      <c r="F7880" s="136">
        <v>0</v>
      </c>
      <c r="G7880" s="135">
        <v>21.49</v>
      </c>
      <c r="H7880" s="136">
        <v>0</v>
      </c>
    </row>
    <row r="7881" spans="1:8" x14ac:dyDescent="0.25">
      <c r="A7881" s="133" t="s">
        <v>8642</v>
      </c>
      <c r="B7881" s="134">
        <v>102227</v>
      </c>
      <c r="C7881" s="126" t="s">
        <v>3489</v>
      </c>
      <c r="D7881" s="134" t="s">
        <v>144</v>
      </c>
      <c r="E7881" s="135">
        <v>24.75</v>
      </c>
      <c r="F7881" s="136">
        <v>0</v>
      </c>
      <c r="G7881" s="135">
        <v>32.24</v>
      </c>
      <c r="H7881" s="136">
        <v>0</v>
      </c>
    </row>
    <row r="7882" spans="1:8" x14ac:dyDescent="0.25">
      <c r="A7882" s="133" t="s">
        <v>8642</v>
      </c>
      <c r="B7882" s="134">
        <v>102211</v>
      </c>
      <c r="C7882" s="126" t="s">
        <v>8647</v>
      </c>
      <c r="D7882" s="134" t="s">
        <v>144</v>
      </c>
      <c r="E7882" s="135">
        <v>0</v>
      </c>
      <c r="F7882" s="136"/>
      <c r="G7882" s="135">
        <v>0</v>
      </c>
      <c r="H7882" s="136"/>
    </row>
    <row r="7883" spans="1:8" x14ac:dyDescent="0.25">
      <c r="A7883" s="133" t="s">
        <v>8642</v>
      </c>
      <c r="B7883" s="134">
        <v>102221</v>
      </c>
      <c r="C7883" s="126" t="s">
        <v>8648</v>
      </c>
      <c r="D7883" s="134" t="s">
        <v>144</v>
      </c>
      <c r="E7883" s="135">
        <v>0</v>
      </c>
      <c r="F7883" s="136"/>
      <c r="G7883" s="135">
        <v>0</v>
      </c>
      <c r="H7883" s="136"/>
    </row>
    <row r="7884" spans="1:8" x14ac:dyDescent="0.25">
      <c r="A7884" s="133" t="s">
        <v>8642</v>
      </c>
      <c r="B7884" s="134">
        <v>102231</v>
      </c>
      <c r="C7884" s="126" t="s">
        <v>8649</v>
      </c>
      <c r="D7884" s="134" t="s">
        <v>144</v>
      </c>
      <c r="E7884" s="135">
        <v>0</v>
      </c>
      <c r="F7884" s="136"/>
      <c r="G7884" s="135">
        <v>0</v>
      </c>
      <c r="H7884" s="136"/>
    </row>
    <row r="7885" spans="1:8" x14ac:dyDescent="0.25">
      <c r="A7885" s="133" t="s">
        <v>8642</v>
      </c>
      <c r="B7885" s="134">
        <v>102209</v>
      </c>
      <c r="C7885" s="126" t="s">
        <v>3477</v>
      </c>
      <c r="D7885" s="134" t="s">
        <v>144</v>
      </c>
      <c r="E7885" s="135">
        <v>8.11</v>
      </c>
      <c r="F7885" s="136">
        <v>0</v>
      </c>
      <c r="G7885" s="135">
        <v>10.58</v>
      </c>
      <c r="H7885" s="136">
        <v>0</v>
      </c>
    </row>
    <row r="7886" spans="1:8" x14ac:dyDescent="0.25">
      <c r="A7886" s="133" t="s">
        <v>8642</v>
      </c>
      <c r="B7886" s="134">
        <v>102219</v>
      </c>
      <c r="C7886" s="126" t="s">
        <v>3484</v>
      </c>
      <c r="D7886" s="134" t="s">
        <v>144</v>
      </c>
      <c r="E7886" s="135">
        <v>16.239999999999998</v>
      </c>
      <c r="F7886" s="136">
        <v>0</v>
      </c>
      <c r="G7886" s="135">
        <v>21.17</v>
      </c>
      <c r="H7886" s="136">
        <v>0</v>
      </c>
    </row>
    <row r="7887" spans="1:8" x14ac:dyDescent="0.25">
      <c r="A7887" s="133" t="s">
        <v>8642</v>
      </c>
      <c r="B7887" s="134">
        <v>102229</v>
      </c>
      <c r="C7887" s="126" t="s">
        <v>3491</v>
      </c>
      <c r="D7887" s="134" t="s">
        <v>144</v>
      </c>
      <c r="E7887" s="135">
        <v>24.36</v>
      </c>
      <c r="F7887" s="136">
        <v>0</v>
      </c>
      <c r="G7887" s="135">
        <v>31.76</v>
      </c>
      <c r="H7887" s="136">
        <v>0</v>
      </c>
    </row>
    <row r="7888" spans="1:8" x14ac:dyDescent="0.25">
      <c r="A7888" s="133" t="s">
        <v>8642</v>
      </c>
      <c r="B7888" s="134">
        <v>102210</v>
      </c>
      <c r="C7888" s="126" t="s">
        <v>3478</v>
      </c>
      <c r="D7888" s="134" t="s">
        <v>144</v>
      </c>
      <c r="E7888" s="135">
        <v>7.73</v>
      </c>
      <c r="F7888" s="136">
        <v>0</v>
      </c>
      <c r="G7888" s="135">
        <v>10.11</v>
      </c>
      <c r="H7888" s="136">
        <v>0</v>
      </c>
    </row>
    <row r="7889" spans="1:8" x14ac:dyDescent="0.25">
      <c r="A7889" s="133" t="s">
        <v>8642</v>
      </c>
      <c r="B7889" s="134">
        <v>102220</v>
      </c>
      <c r="C7889" s="126" t="s">
        <v>3485</v>
      </c>
      <c r="D7889" s="134" t="s">
        <v>144</v>
      </c>
      <c r="E7889" s="135">
        <v>15.46</v>
      </c>
      <c r="F7889" s="136">
        <v>0</v>
      </c>
      <c r="G7889" s="135">
        <v>20.23</v>
      </c>
      <c r="H7889" s="136">
        <v>0</v>
      </c>
    </row>
    <row r="7890" spans="1:8" x14ac:dyDescent="0.25">
      <c r="A7890" s="133" t="s">
        <v>8642</v>
      </c>
      <c r="B7890" s="134">
        <v>102230</v>
      </c>
      <c r="C7890" s="126" t="s">
        <v>3492</v>
      </c>
      <c r="D7890" s="134" t="s">
        <v>144</v>
      </c>
      <c r="E7890" s="135">
        <v>23.19</v>
      </c>
      <c r="F7890" s="136">
        <v>0</v>
      </c>
      <c r="G7890" s="135">
        <v>30.34</v>
      </c>
      <c r="H7890" s="136">
        <v>0</v>
      </c>
    </row>
    <row r="7891" spans="1:8" x14ac:dyDescent="0.25">
      <c r="A7891" s="133" t="s">
        <v>8642</v>
      </c>
      <c r="B7891" s="134">
        <v>102208</v>
      </c>
      <c r="C7891" s="126" t="s">
        <v>3476</v>
      </c>
      <c r="D7891" s="134" t="s">
        <v>144</v>
      </c>
      <c r="E7891" s="135">
        <v>7.86</v>
      </c>
      <c r="F7891" s="136">
        <v>0</v>
      </c>
      <c r="G7891" s="135">
        <v>10.27</v>
      </c>
      <c r="H7891" s="136">
        <v>0</v>
      </c>
    </row>
    <row r="7892" spans="1:8" x14ac:dyDescent="0.25">
      <c r="A7892" s="133" t="s">
        <v>8642</v>
      </c>
      <c r="B7892" s="134">
        <v>102218</v>
      </c>
      <c r="C7892" s="126" t="s">
        <v>3483</v>
      </c>
      <c r="D7892" s="134" t="s">
        <v>144</v>
      </c>
      <c r="E7892" s="135">
        <v>15.72</v>
      </c>
      <c r="F7892" s="136">
        <v>0</v>
      </c>
      <c r="G7892" s="135">
        <v>20.54</v>
      </c>
      <c r="H7892" s="136">
        <v>0</v>
      </c>
    </row>
    <row r="7893" spans="1:8" x14ac:dyDescent="0.25">
      <c r="A7893" s="133" t="s">
        <v>8642</v>
      </c>
      <c r="B7893" s="134">
        <v>102228</v>
      </c>
      <c r="C7893" s="126" t="s">
        <v>3490</v>
      </c>
      <c r="D7893" s="134" t="s">
        <v>144</v>
      </c>
      <c r="E7893" s="135">
        <v>23.59</v>
      </c>
      <c r="F7893" s="136">
        <v>0</v>
      </c>
      <c r="G7893" s="135">
        <v>30.83</v>
      </c>
      <c r="H7893" s="136">
        <v>0</v>
      </c>
    </row>
    <row r="7894" spans="1:8" x14ac:dyDescent="0.25">
      <c r="A7894" s="133" t="s">
        <v>8642</v>
      </c>
      <c r="B7894" s="134">
        <v>102212</v>
      </c>
      <c r="C7894" s="126" t="s">
        <v>8650</v>
      </c>
      <c r="D7894" s="134" t="s">
        <v>144</v>
      </c>
      <c r="E7894" s="135">
        <v>0</v>
      </c>
      <c r="F7894" s="136"/>
      <c r="G7894" s="135">
        <v>0</v>
      </c>
      <c r="H7894" s="136"/>
    </row>
    <row r="7895" spans="1:8" x14ac:dyDescent="0.25">
      <c r="A7895" s="133" t="s">
        <v>8642</v>
      </c>
      <c r="B7895" s="134">
        <v>102222</v>
      </c>
      <c r="C7895" s="126" t="s">
        <v>8651</v>
      </c>
      <c r="D7895" s="134" t="s">
        <v>144</v>
      </c>
      <c r="E7895" s="135">
        <v>0</v>
      </c>
      <c r="F7895" s="136"/>
      <c r="G7895" s="135">
        <v>0</v>
      </c>
      <c r="H7895" s="136"/>
    </row>
    <row r="7896" spans="1:8" x14ac:dyDescent="0.25">
      <c r="A7896" s="133" t="s">
        <v>8642</v>
      </c>
      <c r="B7896" s="134">
        <v>102232</v>
      </c>
      <c r="C7896" s="126" t="s">
        <v>8652</v>
      </c>
      <c r="D7896" s="134" t="s">
        <v>144</v>
      </c>
      <c r="E7896" s="135">
        <v>0</v>
      </c>
      <c r="F7896" s="136"/>
      <c r="G7896" s="135">
        <v>0</v>
      </c>
      <c r="H7896" s="136"/>
    </row>
    <row r="7897" spans="1:8" x14ac:dyDescent="0.25">
      <c r="A7897" s="133" t="s">
        <v>8642</v>
      </c>
      <c r="B7897" s="134">
        <v>102203</v>
      </c>
      <c r="C7897" s="126" t="s">
        <v>3472</v>
      </c>
      <c r="D7897" s="134" t="s">
        <v>144</v>
      </c>
      <c r="E7897" s="135">
        <v>10.19</v>
      </c>
      <c r="F7897" s="136">
        <v>0</v>
      </c>
      <c r="G7897" s="135">
        <v>12.37</v>
      </c>
      <c r="H7897" s="136">
        <v>0</v>
      </c>
    </row>
    <row r="7898" spans="1:8" x14ac:dyDescent="0.25">
      <c r="A7898" s="133" t="s">
        <v>8642</v>
      </c>
      <c r="B7898" s="134">
        <v>102213</v>
      </c>
      <c r="C7898" s="126" t="s">
        <v>3479</v>
      </c>
      <c r="D7898" s="134" t="s">
        <v>144</v>
      </c>
      <c r="E7898" s="135">
        <v>20.39</v>
      </c>
      <c r="F7898" s="136">
        <v>0</v>
      </c>
      <c r="G7898" s="135">
        <v>24.76</v>
      </c>
      <c r="H7898" s="136">
        <v>0</v>
      </c>
    </row>
    <row r="7899" spans="1:8" x14ac:dyDescent="0.25">
      <c r="A7899" s="133" t="s">
        <v>8642</v>
      </c>
      <c r="B7899" s="134">
        <v>102223</v>
      </c>
      <c r="C7899" s="126" t="s">
        <v>3486</v>
      </c>
      <c r="D7899" s="134" t="s">
        <v>144</v>
      </c>
      <c r="E7899" s="135">
        <v>30.59</v>
      </c>
      <c r="F7899" s="136">
        <v>0</v>
      </c>
      <c r="G7899" s="135">
        <v>37.130000000000003</v>
      </c>
      <c r="H7899" s="136">
        <v>0</v>
      </c>
    </row>
    <row r="7900" spans="1:8" x14ac:dyDescent="0.25">
      <c r="A7900" s="133" t="s">
        <v>8642</v>
      </c>
      <c r="B7900" s="134">
        <v>102204</v>
      </c>
      <c r="C7900" s="126" t="s">
        <v>3473</v>
      </c>
      <c r="D7900" s="134" t="s">
        <v>144</v>
      </c>
      <c r="E7900" s="135">
        <v>10.54</v>
      </c>
      <c r="F7900" s="136">
        <v>0</v>
      </c>
      <c r="G7900" s="135">
        <v>12.71</v>
      </c>
      <c r="H7900" s="136">
        <v>0</v>
      </c>
    </row>
    <row r="7901" spans="1:8" x14ac:dyDescent="0.25">
      <c r="A7901" s="133" t="s">
        <v>8642</v>
      </c>
      <c r="B7901" s="134">
        <v>102214</v>
      </c>
      <c r="C7901" s="126" t="s">
        <v>3480</v>
      </c>
      <c r="D7901" s="134" t="s">
        <v>144</v>
      </c>
      <c r="E7901" s="135">
        <v>21.08</v>
      </c>
      <c r="F7901" s="136">
        <v>0</v>
      </c>
      <c r="G7901" s="135">
        <v>25.42</v>
      </c>
      <c r="H7901" s="136">
        <v>0</v>
      </c>
    </row>
    <row r="7902" spans="1:8" x14ac:dyDescent="0.25">
      <c r="A7902" s="133" t="s">
        <v>8642</v>
      </c>
      <c r="B7902" s="134">
        <v>102224</v>
      </c>
      <c r="C7902" s="126" t="s">
        <v>3487</v>
      </c>
      <c r="D7902" s="134" t="s">
        <v>144</v>
      </c>
      <c r="E7902" s="135">
        <v>31.61</v>
      </c>
      <c r="F7902" s="136">
        <v>0</v>
      </c>
      <c r="G7902" s="135">
        <v>38.119999999999997</v>
      </c>
      <c r="H7902" s="136">
        <v>0</v>
      </c>
    </row>
    <row r="7903" spans="1:8" x14ac:dyDescent="0.25">
      <c r="A7903" s="133" t="s">
        <v>8642</v>
      </c>
      <c r="B7903" s="134">
        <v>102205</v>
      </c>
      <c r="C7903" s="126" t="s">
        <v>3474</v>
      </c>
      <c r="D7903" s="134" t="s">
        <v>144</v>
      </c>
      <c r="E7903" s="135">
        <v>9.4600000000000009</v>
      </c>
      <c r="F7903" s="136">
        <v>0</v>
      </c>
      <c r="G7903" s="135">
        <v>11.64</v>
      </c>
      <c r="H7903" s="136">
        <v>0</v>
      </c>
    </row>
    <row r="7904" spans="1:8" x14ac:dyDescent="0.25">
      <c r="A7904" s="133" t="s">
        <v>8642</v>
      </c>
      <c r="B7904" s="134">
        <v>102215</v>
      </c>
      <c r="C7904" s="126" t="s">
        <v>3481</v>
      </c>
      <c r="D7904" s="134" t="s">
        <v>144</v>
      </c>
      <c r="E7904" s="135">
        <v>18.940000000000001</v>
      </c>
      <c r="F7904" s="136">
        <v>0</v>
      </c>
      <c r="G7904" s="135">
        <v>23.31</v>
      </c>
      <c r="H7904" s="136">
        <v>0</v>
      </c>
    </row>
    <row r="7905" spans="1:8" x14ac:dyDescent="0.25">
      <c r="A7905" s="133" t="s">
        <v>8642</v>
      </c>
      <c r="B7905" s="134">
        <v>102225</v>
      </c>
      <c r="C7905" s="126" t="s">
        <v>3488</v>
      </c>
      <c r="D7905" s="134" t="s">
        <v>144</v>
      </c>
      <c r="E7905" s="135">
        <v>28.42</v>
      </c>
      <c r="F7905" s="136">
        <v>0</v>
      </c>
      <c r="G7905" s="135">
        <v>34.950000000000003</v>
      </c>
      <c r="H7905" s="136">
        <v>0</v>
      </c>
    </row>
    <row r="7906" spans="1:8" x14ac:dyDescent="0.25">
      <c r="A7906" s="133" t="s">
        <v>8642</v>
      </c>
      <c r="B7906" s="134">
        <v>102206</v>
      </c>
      <c r="C7906" s="126" t="s">
        <v>8653</v>
      </c>
      <c r="D7906" s="134" t="s">
        <v>144</v>
      </c>
      <c r="E7906" s="135">
        <v>0</v>
      </c>
      <c r="F7906" s="136"/>
      <c r="G7906" s="135">
        <v>0</v>
      </c>
      <c r="H7906" s="136"/>
    </row>
    <row r="7907" spans="1:8" x14ac:dyDescent="0.25">
      <c r="A7907" s="133" t="s">
        <v>8642</v>
      </c>
      <c r="B7907" s="134">
        <v>102216</v>
      </c>
      <c r="C7907" s="126" t="s">
        <v>8654</v>
      </c>
      <c r="D7907" s="134" t="s">
        <v>144</v>
      </c>
      <c r="E7907" s="135">
        <v>0</v>
      </c>
      <c r="F7907" s="136"/>
      <c r="G7907" s="135">
        <v>0</v>
      </c>
      <c r="H7907" s="136"/>
    </row>
    <row r="7908" spans="1:8" x14ac:dyDescent="0.25">
      <c r="A7908" s="133" t="s">
        <v>8642</v>
      </c>
      <c r="B7908" s="134">
        <v>102226</v>
      </c>
      <c r="C7908" s="126" t="s">
        <v>8655</v>
      </c>
      <c r="D7908" s="134" t="s">
        <v>144</v>
      </c>
      <c r="E7908" s="135">
        <v>0</v>
      </c>
      <c r="F7908" s="136"/>
      <c r="G7908" s="135">
        <v>0</v>
      </c>
      <c r="H7908" s="136"/>
    </row>
    <row r="7909" spans="1:8" x14ac:dyDescent="0.25">
      <c r="A7909" s="133" t="s">
        <v>8656</v>
      </c>
      <c r="B7909" s="134">
        <v>100718</v>
      </c>
      <c r="C7909" s="126" t="s">
        <v>3497</v>
      </c>
      <c r="D7909" s="134" t="s">
        <v>22</v>
      </c>
      <c r="E7909" s="135">
        <v>1.5</v>
      </c>
      <c r="F7909" s="136">
        <v>0</v>
      </c>
      <c r="G7909" s="135">
        <v>1.81</v>
      </c>
      <c r="H7909" s="136">
        <v>0</v>
      </c>
    </row>
    <row r="7910" spans="1:8" x14ac:dyDescent="0.25">
      <c r="A7910" s="133" t="s">
        <v>8656</v>
      </c>
      <c r="B7910" s="134">
        <v>100716</v>
      </c>
      <c r="C7910" s="126" t="s">
        <v>3495</v>
      </c>
      <c r="D7910" s="134" t="s">
        <v>144</v>
      </c>
      <c r="E7910" s="135">
        <v>24.3</v>
      </c>
      <c r="F7910" s="136">
        <v>0.81559999999999999</v>
      </c>
      <c r="G7910" s="135">
        <v>25.34</v>
      </c>
      <c r="H7910" s="136">
        <v>0</v>
      </c>
    </row>
    <row r="7911" spans="1:8" x14ac:dyDescent="0.25">
      <c r="A7911" s="133" t="s">
        <v>8656</v>
      </c>
      <c r="B7911" s="134">
        <v>100717</v>
      </c>
      <c r="C7911" s="126" t="s">
        <v>3496</v>
      </c>
      <c r="D7911" s="134" t="s">
        <v>144</v>
      </c>
      <c r="E7911" s="135">
        <v>9.39</v>
      </c>
      <c r="F7911" s="136">
        <v>0</v>
      </c>
      <c r="G7911" s="135">
        <v>12.31</v>
      </c>
      <c r="H7911" s="136">
        <v>0</v>
      </c>
    </row>
    <row r="7912" spans="1:8" x14ac:dyDescent="0.25">
      <c r="A7912" s="133" t="s">
        <v>8656</v>
      </c>
      <c r="B7912" s="134">
        <v>100754</v>
      </c>
      <c r="C7912" s="126" t="s">
        <v>3527</v>
      </c>
      <c r="D7912" s="134" t="s">
        <v>144</v>
      </c>
      <c r="E7912" s="135">
        <v>28.2</v>
      </c>
      <c r="F7912" s="136">
        <v>0</v>
      </c>
      <c r="G7912" s="135">
        <v>37.75</v>
      </c>
      <c r="H7912" s="136">
        <v>0</v>
      </c>
    </row>
    <row r="7913" spans="1:8" x14ac:dyDescent="0.25">
      <c r="A7913" s="133" t="s">
        <v>8656</v>
      </c>
      <c r="B7913" s="134">
        <v>100736</v>
      </c>
      <c r="C7913" s="126" t="s">
        <v>3513</v>
      </c>
      <c r="D7913" s="134" t="s">
        <v>144</v>
      </c>
      <c r="E7913" s="135">
        <v>14.09</v>
      </c>
      <c r="F7913" s="136">
        <v>0</v>
      </c>
      <c r="G7913" s="135">
        <v>18.87</v>
      </c>
      <c r="H7913" s="136">
        <v>0</v>
      </c>
    </row>
    <row r="7914" spans="1:8" x14ac:dyDescent="0.25">
      <c r="A7914" s="133" t="s">
        <v>8656</v>
      </c>
      <c r="B7914" s="134">
        <v>100753</v>
      </c>
      <c r="C7914" s="126" t="s">
        <v>3526</v>
      </c>
      <c r="D7914" s="134" t="s">
        <v>144</v>
      </c>
      <c r="E7914" s="135">
        <v>21.35</v>
      </c>
      <c r="F7914" s="136">
        <v>0</v>
      </c>
      <c r="G7914" s="135">
        <v>28.25</v>
      </c>
      <c r="H7914" s="136">
        <v>0</v>
      </c>
    </row>
    <row r="7915" spans="1:8" x14ac:dyDescent="0.25">
      <c r="A7915" s="133" t="s">
        <v>8656</v>
      </c>
      <c r="B7915" s="134">
        <v>100735</v>
      </c>
      <c r="C7915" s="126" t="s">
        <v>3512</v>
      </c>
      <c r="D7915" s="134" t="s">
        <v>144</v>
      </c>
      <c r="E7915" s="135">
        <v>10.67</v>
      </c>
      <c r="F7915" s="136">
        <v>0</v>
      </c>
      <c r="G7915" s="135">
        <v>14.12</v>
      </c>
      <c r="H7915" s="136">
        <v>0</v>
      </c>
    </row>
    <row r="7916" spans="1:8" x14ac:dyDescent="0.25">
      <c r="A7916" s="133" t="s">
        <v>8656</v>
      </c>
      <c r="B7916" s="134">
        <v>100734</v>
      </c>
      <c r="C7916" s="126" t="s">
        <v>3511</v>
      </c>
      <c r="D7916" s="134" t="s">
        <v>144</v>
      </c>
      <c r="E7916" s="135">
        <v>15.07</v>
      </c>
      <c r="F7916" s="136">
        <v>0</v>
      </c>
      <c r="G7916" s="135">
        <v>20.100000000000001</v>
      </c>
      <c r="H7916" s="136">
        <v>0</v>
      </c>
    </row>
    <row r="7917" spans="1:8" x14ac:dyDescent="0.25">
      <c r="A7917" s="133" t="s">
        <v>8656</v>
      </c>
      <c r="B7917" s="134">
        <v>100733</v>
      </c>
      <c r="C7917" s="126" t="s">
        <v>3510</v>
      </c>
      <c r="D7917" s="134" t="s">
        <v>144</v>
      </c>
      <c r="E7917" s="135">
        <v>11.8</v>
      </c>
      <c r="F7917" s="136">
        <v>0</v>
      </c>
      <c r="G7917" s="135">
        <v>15.56</v>
      </c>
      <c r="H7917" s="136">
        <v>0</v>
      </c>
    </row>
    <row r="7918" spans="1:8" x14ac:dyDescent="0.25">
      <c r="A7918" s="133" t="s">
        <v>8656</v>
      </c>
      <c r="B7918" s="134">
        <v>100740</v>
      </c>
      <c r="C7918" s="126" t="s">
        <v>3515</v>
      </c>
      <c r="D7918" s="134" t="s">
        <v>144</v>
      </c>
      <c r="E7918" s="135">
        <v>11.02</v>
      </c>
      <c r="F7918" s="136">
        <v>0</v>
      </c>
      <c r="G7918" s="135">
        <v>14.2</v>
      </c>
      <c r="H7918" s="136">
        <v>0</v>
      </c>
    </row>
    <row r="7919" spans="1:8" x14ac:dyDescent="0.25">
      <c r="A7919" s="133" t="s">
        <v>8656</v>
      </c>
      <c r="B7919" s="134">
        <v>100758</v>
      </c>
      <c r="C7919" s="126" t="s">
        <v>3529</v>
      </c>
      <c r="D7919" s="134" t="s">
        <v>144</v>
      </c>
      <c r="E7919" s="135">
        <v>47.74</v>
      </c>
      <c r="F7919" s="136">
        <v>0</v>
      </c>
      <c r="G7919" s="135">
        <v>63.2</v>
      </c>
      <c r="H7919" s="136">
        <v>0</v>
      </c>
    </row>
    <row r="7920" spans="1:8" x14ac:dyDescent="0.25">
      <c r="A7920" s="133" t="s">
        <v>8656</v>
      </c>
      <c r="B7920" s="134">
        <v>100742</v>
      </c>
      <c r="C7920" s="126" t="s">
        <v>3517</v>
      </c>
      <c r="D7920" s="134" t="s">
        <v>144</v>
      </c>
      <c r="E7920" s="135">
        <v>23.86</v>
      </c>
      <c r="F7920" s="136">
        <v>0</v>
      </c>
      <c r="G7920" s="135">
        <v>31.59</v>
      </c>
      <c r="H7920" s="136">
        <v>0</v>
      </c>
    </row>
    <row r="7921" spans="1:8" x14ac:dyDescent="0.25">
      <c r="A7921" s="133" t="s">
        <v>8656</v>
      </c>
      <c r="B7921" s="134">
        <v>100739</v>
      </c>
      <c r="C7921" s="126" t="s">
        <v>3514</v>
      </c>
      <c r="D7921" s="134" t="s">
        <v>144</v>
      </c>
      <c r="E7921" s="135">
        <v>10.48</v>
      </c>
      <c r="F7921" s="136">
        <v>0</v>
      </c>
      <c r="G7921" s="135">
        <v>12.95</v>
      </c>
      <c r="H7921" s="136">
        <v>0</v>
      </c>
    </row>
    <row r="7922" spans="1:8" x14ac:dyDescent="0.25">
      <c r="A7922" s="133" t="s">
        <v>8656</v>
      </c>
      <c r="B7922" s="134">
        <v>100757</v>
      </c>
      <c r="C7922" s="126" t="s">
        <v>3528</v>
      </c>
      <c r="D7922" s="134" t="s">
        <v>144</v>
      </c>
      <c r="E7922" s="135">
        <v>47.47</v>
      </c>
      <c r="F7922" s="136">
        <v>0</v>
      </c>
      <c r="G7922" s="135">
        <v>61.73</v>
      </c>
      <c r="H7922" s="136">
        <v>0</v>
      </c>
    </row>
    <row r="7923" spans="1:8" x14ac:dyDescent="0.25">
      <c r="A7923" s="133" t="s">
        <v>8656</v>
      </c>
      <c r="B7923" s="134">
        <v>100741</v>
      </c>
      <c r="C7923" s="126" t="s">
        <v>3516</v>
      </c>
      <c r="D7923" s="134" t="s">
        <v>144</v>
      </c>
      <c r="E7923" s="135">
        <v>23.72</v>
      </c>
      <c r="F7923" s="136">
        <v>0</v>
      </c>
      <c r="G7923" s="135">
        <v>30.87</v>
      </c>
      <c r="H7923" s="136">
        <v>0</v>
      </c>
    </row>
    <row r="7924" spans="1:8" x14ac:dyDescent="0.25">
      <c r="A7924" s="133" t="s">
        <v>8656</v>
      </c>
      <c r="B7924" s="134">
        <v>100744</v>
      </c>
      <c r="C7924" s="126" t="s">
        <v>3518</v>
      </c>
      <c r="D7924" s="134" t="s">
        <v>144</v>
      </c>
      <c r="E7924" s="135">
        <v>10.87</v>
      </c>
      <c r="F7924" s="136">
        <v>0</v>
      </c>
      <c r="G7924" s="135">
        <v>14.01</v>
      </c>
      <c r="H7924" s="136">
        <v>0</v>
      </c>
    </row>
    <row r="7925" spans="1:8" x14ac:dyDescent="0.25">
      <c r="A7925" s="133" t="s">
        <v>8656</v>
      </c>
      <c r="B7925" s="134">
        <v>100760</v>
      </c>
      <c r="C7925" s="126" t="s">
        <v>3531</v>
      </c>
      <c r="D7925" s="134" t="s">
        <v>144</v>
      </c>
      <c r="E7925" s="135">
        <v>47.42</v>
      </c>
      <c r="F7925" s="136">
        <v>0</v>
      </c>
      <c r="G7925" s="135">
        <v>62.81</v>
      </c>
      <c r="H7925" s="136">
        <v>0</v>
      </c>
    </row>
    <row r="7926" spans="1:8" x14ac:dyDescent="0.25">
      <c r="A7926" s="133" t="s">
        <v>8656</v>
      </c>
      <c r="B7926" s="134">
        <v>100746</v>
      </c>
      <c r="C7926" s="126" t="s">
        <v>3519</v>
      </c>
      <c r="D7926" s="134" t="s">
        <v>144</v>
      </c>
      <c r="E7926" s="135">
        <v>23.7</v>
      </c>
      <c r="F7926" s="136">
        <v>0</v>
      </c>
      <c r="G7926" s="135">
        <v>31.4</v>
      </c>
      <c r="H7926" s="136">
        <v>0</v>
      </c>
    </row>
    <row r="7927" spans="1:8" x14ac:dyDescent="0.25">
      <c r="A7927" s="133" t="s">
        <v>8656</v>
      </c>
      <c r="B7927" s="134">
        <v>100743</v>
      </c>
      <c r="C7927" s="126" t="s">
        <v>14580</v>
      </c>
      <c r="D7927" s="134" t="s">
        <v>144</v>
      </c>
      <c r="E7927" s="135">
        <v>10.23</v>
      </c>
      <c r="F7927" s="136">
        <v>0</v>
      </c>
      <c r="G7927" s="135">
        <v>12.66</v>
      </c>
      <c r="H7927" s="136">
        <v>0</v>
      </c>
    </row>
    <row r="7928" spans="1:8" x14ac:dyDescent="0.25">
      <c r="A7928" s="133" t="s">
        <v>8656</v>
      </c>
      <c r="B7928" s="134">
        <v>100759</v>
      </c>
      <c r="C7928" s="126" t="s">
        <v>3530</v>
      </c>
      <c r="D7928" s="134" t="s">
        <v>144</v>
      </c>
      <c r="E7928" s="135">
        <v>46.94</v>
      </c>
      <c r="F7928" s="136">
        <v>0</v>
      </c>
      <c r="G7928" s="135">
        <v>61.1</v>
      </c>
      <c r="H7928" s="136">
        <v>0</v>
      </c>
    </row>
    <row r="7929" spans="1:8" x14ac:dyDescent="0.25">
      <c r="A7929" s="133" t="s">
        <v>8656</v>
      </c>
      <c r="B7929" s="134">
        <v>100745</v>
      </c>
      <c r="C7929" s="126" t="s">
        <v>14581</v>
      </c>
      <c r="D7929" s="134" t="s">
        <v>144</v>
      </c>
      <c r="E7929" s="135">
        <v>23.46</v>
      </c>
      <c r="F7929" s="136">
        <v>0</v>
      </c>
      <c r="G7929" s="135">
        <v>30.55</v>
      </c>
      <c r="H7929" s="136">
        <v>0</v>
      </c>
    </row>
    <row r="7930" spans="1:8" x14ac:dyDescent="0.25">
      <c r="A7930" s="133" t="s">
        <v>8656</v>
      </c>
      <c r="B7930" s="134">
        <v>100748</v>
      </c>
      <c r="C7930" s="126" t="s">
        <v>3521</v>
      </c>
      <c r="D7930" s="134" t="s">
        <v>144</v>
      </c>
      <c r="E7930" s="135">
        <v>10.93</v>
      </c>
      <c r="F7930" s="136">
        <v>0</v>
      </c>
      <c r="G7930" s="135">
        <v>14.09</v>
      </c>
      <c r="H7930" s="136">
        <v>0</v>
      </c>
    </row>
    <row r="7931" spans="1:8" x14ac:dyDescent="0.25">
      <c r="A7931" s="133" t="s">
        <v>8656</v>
      </c>
      <c r="B7931" s="134">
        <v>100762</v>
      </c>
      <c r="C7931" s="126" t="s">
        <v>3533</v>
      </c>
      <c r="D7931" s="134" t="s">
        <v>144</v>
      </c>
      <c r="E7931" s="135">
        <v>47.55</v>
      </c>
      <c r="F7931" s="136">
        <v>0</v>
      </c>
      <c r="G7931" s="135">
        <v>62.97</v>
      </c>
      <c r="H7931" s="136">
        <v>0</v>
      </c>
    </row>
    <row r="7932" spans="1:8" x14ac:dyDescent="0.25">
      <c r="A7932" s="133" t="s">
        <v>8656</v>
      </c>
      <c r="B7932" s="134">
        <v>100750</v>
      </c>
      <c r="C7932" s="126" t="s">
        <v>3523</v>
      </c>
      <c r="D7932" s="134" t="s">
        <v>144</v>
      </c>
      <c r="E7932" s="135">
        <v>23.77</v>
      </c>
      <c r="F7932" s="136">
        <v>0</v>
      </c>
      <c r="G7932" s="135">
        <v>31.48</v>
      </c>
      <c r="H7932" s="136">
        <v>0</v>
      </c>
    </row>
    <row r="7933" spans="1:8" x14ac:dyDescent="0.25">
      <c r="A7933" s="133" t="s">
        <v>8656</v>
      </c>
      <c r="B7933" s="134">
        <v>100747</v>
      </c>
      <c r="C7933" s="126" t="s">
        <v>3520</v>
      </c>
      <c r="D7933" s="134" t="s">
        <v>144</v>
      </c>
      <c r="E7933" s="135">
        <v>10.34</v>
      </c>
      <c r="F7933" s="136">
        <v>0</v>
      </c>
      <c r="G7933" s="135">
        <v>12.78</v>
      </c>
      <c r="H7933" s="136">
        <v>0</v>
      </c>
    </row>
    <row r="7934" spans="1:8" x14ac:dyDescent="0.25">
      <c r="A7934" s="133" t="s">
        <v>8656</v>
      </c>
      <c r="B7934" s="134">
        <v>100761</v>
      </c>
      <c r="C7934" s="126" t="s">
        <v>3532</v>
      </c>
      <c r="D7934" s="134" t="s">
        <v>144</v>
      </c>
      <c r="E7934" s="135">
        <v>47.16</v>
      </c>
      <c r="F7934" s="136">
        <v>0</v>
      </c>
      <c r="G7934" s="135">
        <v>61.36</v>
      </c>
      <c r="H7934" s="136">
        <v>0</v>
      </c>
    </row>
    <row r="7935" spans="1:8" x14ac:dyDescent="0.25">
      <c r="A7935" s="133" t="s">
        <v>8656</v>
      </c>
      <c r="B7935" s="134">
        <v>100749</v>
      </c>
      <c r="C7935" s="126" t="s">
        <v>3522</v>
      </c>
      <c r="D7935" s="134" t="s">
        <v>144</v>
      </c>
      <c r="E7935" s="135">
        <v>23.57</v>
      </c>
      <c r="F7935" s="136">
        <v>0</v>
      </c>
      <c r="G7935" s="135">
        <v>30.68</v>
      </c>
      <c r="H7935" s="136">
        <v>0</v>
      </c>
    </row>
    <row r="7936" spans="1:8" x14ac:dyDescent="0.25">
      <c r="A7936" s="133" t="s">
        <v>8656</v>
      </c>
      <c r="B7936" s="134">
        <v>100720</v>
      </c>
      <c r="C7936" s="126" t="s">
        <v>3499</v>
      </c>
      <c r="D7936" s="134" t="s">
        <v>144</v>
      </c>
      <c r="E7936" s="135">
        <v>10.46</v>
      </c>
      <c r="F7936" s="136">
        <v>0</v>
      </c>
      <c r="G7936" s="135">
        <v>13.51</v>
      </c>
      <c r="H7936" s="136">
        <v>0</v>
      </c>
    </row>
    <row r="7937" spans="1:8" x14ac:dyDescent="0.25">
      <c r="A7937" s="133" t="s">
        <v>8656</v>
      </c>
      <c r="B7937" s="134">
        <v>100722</v>
      </c>
      <c r="C7937" s="126" t="s">
        <v>3501</v>
      </c>
      <c r="D7937" s="134" t="s">
        <v>144</v>
      </c>
      <c r="E7937" s="135">
        <v>23.33</v>
      </c>
      <c r="F7937" s="136">
        <v>0</v>
      </c>
      <c r="G7937" s="135">
        <v>30.94</v>
      </c>
      <c r="H7937" s="136">
        <v>0</v>
      </c>
    </row>
    <row r="7938" spans="1:8" x14ac:dyDescent="0.25">
      <c r="A7938" s="133" t="s">
        <v>8656</v>
      </c>
      <c r="B7938" s="134">
        <v>100719</v>
      </c>
      <c r="C7938" s="126" t="s">
        <v>3498</v>
      </c>
      <c r="D7938" s="134" t="s">
        <v>144</v>
      </c>
      <c r="E7938" s="135">
        <v>10.64</v>
      </c>
      <c r="F7938" s="136">
        <v>0</v>
      </c>
      <c r="G7938" s="135">
        <v>13.16</v>
      </c>
      <c r="H7938" s="136">
        <v>0</v>
      </c>
    </row>
    <row r="7939" spans="1:8" x14ac:dyDescent="0.25">
      <c r="A7939" s="133" t="s">
        <v>8656</v>
      </c>
      <c r="B7939" s="134">
        <v>100721</v>
      </c>
      <c r="C7939" s="126" t="s">
        <v>3500</v>
      </c>
      <c r="D7939" s="134" t="s">
        <v>144</v>
      </c>
      <c r="E7939" s="135">
        <v>24.09</v>
      </c>
      <c r="F7939" s="136">
        <v>0</v>
      </c>
      <c r="G7939" s="135">
        <v>31.31</v>
      </c>
      <c r="H7939" s="136">
        <v>0</v>
      </c>
    </row>
    <row r="7940" spans="1:8" x14ac:dyDescent="0.25">
      <c r="A7940" s="133" t="s">
        <v>8656</v>
      </c>
      <c r="B7940" s="134">
        <v>100724</v>
      </c>
      <c r="C7940" s="126" t="s">
        <v>3503</v>
      </c>
      <c r="D7940" s="134" t="s">
        <v>144</v>
      </c>
      <c r="E7940" s="135">
        <v>13.67</v>
      </c>
      <c r="F7940" s="136">
        <v>0</v>
      </c>
      <c r="G7940" s="135">
        <v>17.39</v>
      </c>
      <c r="H7940" s="136">
        <v>0</v>
      </c>
    </row>
    <row r="7941" spans="1:8" x14ac:dyDescent="0.25">
      <c r="A7941" s="133" t="s">
        <v>8656</v>
      </c>
      <c r="B7941" s="134">
        <v>100726</v>
      </c>
      <c r="C7941" s="126" t="s">
        <v>3505</v>
      </c>
      <c r="D7941" s="134" t="s">
        <v>144</v>
      </c>
      <c r="E7941" s="135">
        <v>26.44</v>
      </c>
      <c r="F7941" s="136">
        <v>0</v>
      </c>
      <c r="G7941" s="135">
        <v>34.71</v>
      </c>
      <c r="H7941" s="136">
        <v>0</v>
      </c>
    </row>
    <row r="7942" spans="1:8" x14ac:dyDescent="0.25">
      <c r="A7942" s="133" t="s">
        <v>8656</v>
      </c>
      <c r="B7942" s="134">
        <v>100723</v>
      </c>
      <c r="C7942" s="126" t="s">
        <v>3502</v>
      </c>
      <c r="D7942" s="134" t="s">
        <v>144</v>
      </c>
      <c r="E7942" s="135">
        <v>11.44</v>
      </c>
      <c r="F7942" s="136">
        <v>0</v>
      </c>
      <c r="G7942" s="135">
        <v>14.12</v>
      </c>
      <c r="H7942" s="136">
        <v>0</v>
      </c>
    </row>
    <row r="7943" spans="1:8" x14ac:dyDescent="0.25">
      <c r="A7943" s="133" t="s">
        <v>8656</v>
      </c>
      <c r="B7943" s="134">
        <v>100725</v>
      </c>
      <c r="C7943" s="126" t="s">
        <v>3504</v>
      </c>
      <c r="D7943" s="134" t="s">
        <v>144</v>
      </c>
      <c r="E7943" s="135">
        <v>24.36</v>
      </c>
      <c r="F7943" s="136">
        <v>0</v>
      </c>
      <c r="G7943" s="135">
        <v>31.63</v>
      </c>
      <c r="H7943" s="136">
        <v>0</v>
      </c>
    </row>
    <row r="7944" spans="1:8" x14ac:dyDescent="0.25">
      <c r="A7944" s="133" t="s">
        <v>8656</v>
      </c>
      <c r="B7944" s="134">
        <v>100752</v>
      </c>
      <c r="C7944" s="126" t="s">
        <v>3525</v>
      </c>
      <c r="D7944" s="134" t="s">
        <v>144</v>
      </c>
      <c r="E7944" s="135">
        <v>46.19</v>
      </c>
      <c r="F7944" s="136">
        <v>0</v>
      </c>
      <c r="G7944" s="135">
        <v>57.64</v>
      </c>
      <c r="H7944" s="136">
        <v>0</v>
      </c>
    </row>
    <row r="7945" spans="1:8" x14ac:dyDescent="0.25">
      <c r="A7945" s="133" t="s">
        <v>8656</v>
      </c>
      <c r="B7945" s="134">
        <v>100730</v>
      </c>
      <c r="C7945" s="126" t="s">
        <v>3509</v>
      </c>
      <c r="D7945" s="134" t="s">
        <v>144</v>
      </c>
      <c r="E7945" s="135">
        <v>23.09</v>
      </c>
      <c r="F7945" s="136">
        <v>0</v>
      </c>
      <c r="G7945" s="135">
        <v>28.82</v>
      </c>
      <c r="H7945" s="136">
        <v>0</v>
      </c>
    </row>
    <row r="7946" spans="1:8" x14ac:dyDescent="0.25">
      <c r="A7946" s="133" t="s">
        <v>8656</v>
      </c>
      <c r="B7946" s="134">
        <v>100751</v>
      </c>
      <c r="C7946" s="126" t="s">
        <v>3524</v>
      </c>
      <c r="D7946" s="134" t="s">
        <v>144</v>
      </c>
      <c r="E7946" s="135">
        <v>39.67</v>
      </c>
      <c r="F7946" s="136">
        <v>0</v>
      </c>
      <c r="G7946" s="135">
        <v>48.57</v>
      </c>
      <c r="H7946" s="136">
        <v>0</v>
      </c>
    </row>
    <row r="7947" spans="1:8" x14ac:dyDescent="0.25">
      <c r="A7947" s="133" t="s">
        <v>8656</v>
      </c>
      <c r="B7947" s="134">
        <v>100729</v>
      </c>
      <c r="C7947" s="126" t="s">
        <v>3508</v>
      </c>
      <c r="D7947" s="134" t="s">
        <v>144</v>
      </c>
      <c r="E7947" s="135">
        <v>19.84</v>
      </c>
      <c r="F7947" s="136">
        <v>0</v>
      </c>
      <c r="G7947" s="135">
        <v>24.28</v>
      </c>
      <c r="H7947" s="136">
        <v>0</v>
      </c>
    </row>
    <row r="7948" spans="1:8" x14ac:dyDescent="0.25">
      <c r="A7948" s="133" t="s">
        <v>8656</v>
      </c>
      <c r="B7948" s="134">
        <v>100728</v>
      </c>
      <c r="C7948" s="126" t="s">
        <v>3507</v>
      </c>
      <c r="D7948" s="134" t="s">
        <v>144</v>
      </c>
      <c r="E7948" s="135">
        <v>23.55</v>
      </c>
      <c r="F7948" s="136">
        <v>0</v>
      </c>
      <c r="G7948" s="135">
        <v>29.35</v>
      </c>
      <c r="H7948" s="136">
        <v>0</v>
      </c>
    </row>
    <row r="7949" spans="1:8" x14ac:dyDescent="0.25">
      <c r="A7949" s="133" t="s">
        <v>8656</v>
      </c>
      <c r="B7949" s="134">
        <v>100732</v>
      </c>
      <c r="C7949" s="126" t="s">
        <v>8657</v>
      </c>
      <c r="D7949" s="134" t="s">
        <v>144</v>
      </c>
      <c r="E7949" s="135">
        <v>0</v>
      </c>
      <c r="F7949" s="136"/>
      <c r="G7949" s="135">
        <v>0</v>
      </c>
      <c r="H7949" s="136"/>
    </row>
    <row r="7950" spans="1:8" x14ac:dyDescent="0.25">
      <c r="A7950" s="133" t="s">
        <v>8656</v>
      </c>
      <c r="B7950" s="134">
        <v>100731</v>
      </c>
      <c r="C7950" s="126" t="s">
        <v>8658</v>
      </c>
      <c r="D7950" s="134" t="s">
        <v>144</v>
      </c>
      <c r="E7950" s="135">
        <v>0</v>
      </c>
      <c r="F7950" s="136"/>
      <c r="G7950" s="135">
        <v>0</v>
      </c>
      <c r="H7950" s="136"/>
    </row>
    <row r="7951" spans="1:8" x14ac:dyDescent="0.25">
      <c r="A7951" s="133" t="s">
        <v>8656</v>
      </c>
      <c r="B7951" s="134">
        <v>100727</v>
      </c>
      <c r="C7951" s="126" t="s">
        <v>3506</v>
      </c>
      <c r="D7951" s="134" t="s">
        <v>144</v>
      </c>
      <c r="E7951" s="135">
        <v>26.43</v>
      </c>
      <c r="F7951" s="136">
        <v>0</v>
      </c>
      <c r="G7951" s="135">
        <v>32.21</v>
      </c>
      <c r="H7951" s="136">
        <v>0</v>
      </c>
    </row>
    <row r="7952" spans="1:8" x14ac:dyDescent="0.25">
      <c r="A7952" s="133" t="s">
        <v>8656</v>
      </c>
      <c r="B7952" s="134">
        <v>100756</v>
      </c>
      <c r="C7952" s="126" t="s">
        <v>8659</v>
      </c>
      <c r="D7952" s="134" t="s">
        <v>144</v>
      </c>
      <c r="E7952" s="135">
        <v>0</v>
      </c>
      <c r="F7952" s="136"/>
      <c r="G7952" s="135">
        <v>0</v>
      </c>
      <c r="H7952" s="136"/>
    </row>
    <row r="7953" spans="1:8" x14ac:dyDescent="0.25">
      <c r="A7953" s="133" t="s">
        <v>8656</v>
      </c>
      <c r="B7953" s="134">
        <v>100738</v>
      </c>
      <c r="C7953" s="126" t="s">
        <v>8660</v>
      </c>
      <c r="D7953" s="134" t="s">
        <v>144</v>
      </c>
      <c r="E7953" s="135">
        <v>0</v>
      </c>
      <c r="F7953" s="136"/>
      <c r="G7953" s="135">
        <v>0</v>
      </c>
      <c r="H7953" s="136"/>
    </row>
    <row r="7954" spans="1:8" x14ac:dyDescent="0.25">
      <c r="A7954" s="133" t="s">
        <v>8656</v>
      </c>
      <c r="B7954" s="134">
        <v>100755</v>
      </c>
      <c r="C7954" s="126" t="s">
        <v>8661</v>
      </c>
      <c r="D7954" s="134" t="s">
        <v>144</v>
      </c>
      <c r="E7954" s="135">
        <v>0</v>
      </c>
      <c r="F7954" s="136"/>
      <c r="G7954" s="135">
        <v>0</v>
      </c>
      <c r="H7954" s="136"/>
    </row>
    <row r="7955" spans="1:8" x14ac:dyDescent="0.25">
      <c r="A7955" s="133" t="s">
        <v>8656</v>
      </c>
      <c r="B7955" s="134">
        <v>100737</v>
      </c>
      <c r="C7955" s="126" t="s">
        <v>8662</v>
      </c>
      <c r="D7955" s="134" t="s">
        <v>144</v>
      </c>
      <c r="E7955" s="135">
        <v>0</v>
      </c>
      <c r="F7955" s="136"/>
      <c r="G7955" s="135">
        <v>0</v>
      </c>
      <c r="H7955" s="136"/>
    </row>
    <row r="7956" spans="1:8" x14ac:dyDescent="0.25">
      <c r="A7956" s="133" t="s">
        <v>8663</v>
      </c>
      <c r="B7956" s="134">
        <v>102499</v>
      </c>
      <c r="C7956" s="126" t="s">
        <v>3542</v>
      </c>
      <c r="D7956" s="134" t="s">
        <v>144</v>
      </c>
      <c r="E7956" s="135">
        <v>2.94</v>
      </c>
      <c r="F7956" s="136">
        <v>0</v>
      </c>
      <c r="G7956" s="135">
        <v>4.03</v>
      </c>
      <c r="H7956" s="136">
        <v>0</v>
      </c>
    </row>
    <row r="7957" spans="1:8" x14ac:dyDescent="0.25">
      <c r="A7957" s="133" t="s">
        <v>8663</v>
      </c>
      <c r="B7957" s="134">
        <v>102505</v>
      </c>
      <c r="C7957" s="126" t="s">
        <v>3545</v>
      </c>
      <c r="D7957" s="134" t="s">
        <v>22</v>
      </c>
      <c r="E7957" s="135">
        <v>10.18</v>
      </c>
      <c r="F7957" s="136">
        <v>0</v>
      </c>
      <c r="G7957" s="135">
        <v>13.53</v>
      </c>
      <c r="H7957" s="136">
        <v>0</v>
      </c>
    </row>
    <row r="7958" spans="1:8" x14ac:dyDescent="0.25">
      <c r="A7958" s="133" t="s">
        <v>8663</v>
      </c>
      <c r="B7958" s="134">
        <v>102504</v>
      </c>
      <c r="C7958" s="126" t="s">
        <v>3544</v>
      </c>
      <c r="D7958" s="134" t="s">
        <v>22</v>
      </c>
      <c r="E7958" s="135">
        <v>9.75</v>
      </c>
      <c r="F7958" s="136">
        <v>0</v>
      </c>
      <c r="G7958" s="135">
        <v>12.98</v>
      </c>
      <c r="H7958" s="136">
        <v>0</v>
      </c>
    </row>
    <row r="7959" spans="1:8" x14ac:dyDescent="0.25">
      <c r="A7959" s="133" t="s">
        <v>8663</v>
      </c>
      <c r="B7959" s="134">
        <v>102506</v>
      </c>
      <c r="C7959" s="126" t="s">
        <v>3546</v>
      </c>
      <c r="D7959" s="134" t="s">
        <v>22</v>
      </c>
      <c r="E7959" s="135">
        <v>10.74</v>
      </c>
      <c r="F7959" s="136">
        <v>0</v>
      </c>
      <c r="G7959" s="135">
        <v>14.2</v>
      </c>
      <c r="H7959" s="136">
        <v>0</v>
      </c>
    </row>
    <row r="7960" spans="1:8" x14ac:dyDescent="0.25">
      <c r="A7960" s="133" t="s">
        <v>8663</v>
      </c>
      <c r="B7960" s="134">
        <v>102500</v>
      </c>
      <c r="C7960" s="126" t="s">
        <v>3543</v>
      </c>
      <c r="D7960" s="134" t="s">
        <v>22</v>
      </c>
      <c r="E7960" s="135">
        <v>4.53</v>
      </c>
      <c r="F7960" s="136">
        <v>0</v>
      </c>
      <c r="G7960" s="135">
        <v>5.65</v>
      </c>
      <c r="H7960" s="136">
        <v>0</v>
      </c>
    </row>
    <row r="7961" spans="1:8" x14ac:dyDescent="0.25">
      <c r="A7961" s="133" t="s">
        <v>8663</v>
      </c>
      <c r="B7961" s="134">
        <v>102502</v>
      </c>
      <c r="C7961" s="126" t="s">
        <v>8664</v>
      </c>
      <c r="D7961" s="134" t="s">
        <v>22</v>
      </c>
      <c r="E7961" s="135">
        <v>0</v>
      </c>
      <c r="F7961" s="136"/>
      <c r="G7961" s="135">
        <v>0</v>
      </c>
      <c r="H7961" s="136"/>
    </row>
    <row r="7962" spans="1:8" x14ac:dyDescent="0.25">
      <c r="A7962" s="133" t="s">
        <v>8663</v>
      </c>
      <c r="B7962" s="134">
        <v>102507</v>
      </c>
      <c r="C7962" s="126" t="s">
        <v>3547</v>
      </c>
      <c r="D7962" s="134" t="s">
        <v>22</v>
      </c>
      <c r="E7962" s="135">
        <v>6.5</v>
      </c>
      <c r="F7962" s="136">
        <v>0</v>
      </c>
      <c r="G7962" s="135">
        <v>8.07</v>
      </c>
      <c r="H7962" s="136">
        <v>0</v>
      </c>
    </row>
    <row r="7963" spans="1:8" x14ac:dyDescent="0.25">
      <c r="A7963" s="133" t="s">
        <v>8663</v>
      </c>
      <c r="B7963" s="134">
        <v>102510</v>
      </c>
      <c r="C7963" s="126" t="s">
        <v>14582</v>
      </c>
      <c r="D7963" s="134" t="s">
        <v>22</v>
      </c>
      <c r="E7963" s="135">
        <v>0</v>
      </c>
      <c r="F7963" s="136"/>
      <c r="G7963" s="135">
        <v>0</v>
      </c>
      <c r="H7963" s="136"/>
    </row>
    <row r="7964" spans="1:8" x14ac:dyDescent="0.25">
      <c r="A7964" s="133" t="s">
        <v>8663</v>
      </c>
      <c r="B7964" s="134">
        <v>102512</v>
      </c>
      <c r="C7964" s="126" t="s">
        <v>14583</v>
      </c>
      <c r="D7964" s="134" t="s">
        <v>22</v>
      </c>
      <c r="E7964" s="135">
        <v>6.61</v>
      </c>
      <c r="F7964" s="136">
        <v>0.40389999999999998</v>
      </c>
      <c r="G7964" s="135">
        <v>7.7</v>
      </c>
      <c r="H7964" s="136">
        <v>0</v>
      </c>
    </row>
    <row r="7965" spans="1:8" x14ac:dyDescent="0.25">
      <c r="A7965" s="133" t="s">
        <v>8663</v>
      </c>
      <c r="B7965" s="134">
        <v>102501</v>
      </c>
      <c r="C7965" s="126" t="s">
        <v>14584</v>
      </c>
      <c r="D7965" s="134" t="s">
        <v>144</v>
      </c>
      <c r="E7965" s="135">
        <v>23.81</v>
      </c>
      <c r="F7965" s="136">
        <v>0</v>
      </c>
      <c r="G7965" s="135">
        <v>31.02</v>
      </c>
      <c r="H7965" s="136">
        <v>0</v>
      </c>
    </row>
    <row r="7966" spans="1:8" x14ac:dyDescent="0.25">
      <c r="A7966" s="133" t="s">
        <v>8663</v>
      </c>
      <c r="B7966" s="134">
        <v>102503</v>
      </c>
      <c r="C7966" s="126" t="s">
        <v>14585</v>
      </c>
      <c r="D7966" s="134" t="s">
        <v>144</v>
      </c>
      <c r="E7966" s="135">
        <v>0</v>
      </c>
      <c r="F7966" s="136"/>
      <c r="G7966" s="135">
        <v>0</v>
      </c>
      <c r="H7966" s="136"/>
    </row>
    <row r="7967" spans="1:8" x14ac:dyDescent="0.25">
      <c r="A7967" s="133" t="s">
        <v>8663</v>
      </c>
      <c r="B7967" s="134">
        <v>102508</v>
      </c>
      <c r="C7967" s="126" t="s">
        <v>14586</v>
      </c>
      <c r="D7967" s="134" t="s">
        <v>144</v>
      </c>
      <c r="E7967" s="135">
        <v>43.88</v>
      </c>
      <c r="F7967" s="136">
        <v>0</v>
      </c>
      <c r="G7967" s="135">
        <v>55.77</v>
      </c>
      <c r="H7967" s="136">
        <v>0</v>
      </c>
    </row>
    <row r="7968" spans="1:8" x14ac:dyDescent="0.25">
      <c r="A7968" s="133" t="s">
        <v>8663</v>
      </c>
      <c r="B7968" s="134">
        <v>102511</v>
      </c>
      <c r="C7968" s="126" t="s">
        <v>8665</v>
      </c>
      <c r="D7968" s="134" t="s">
        <v>144</v>
      </c>
      <c r="E7968" s="135">
        <v>0</v>
      </c>
      <c r="F7968" s="136"/>
      <c r="G7968" s="135">
        <v>0</v>
      </c>
      <c r="H7968" s="136"/>
    </row>
    <row r="7969" spans="1:8" x14ac:dyDescent="0.25">
      <c r="A7969" s="133" t="s">
        <v>8663</v>
      </c>
      <c r="B7969" s="134">
        <v>102509</v>
      </c>
      <c r="C7969" s="126" t="s">
        <v>3548</v>
      </c>
      <c r="D7969" s="134" t="s">
        <v>144</v>
      </c>
      <c r="E7969" s="135">
        <v>30.83</v>
      </c>
      <c r="F7969" s="136">
        <v>0</v>
      </c>
      <c r="G7969" s="135">
        <v>39.32</v>
      </c>
      <c r="H7969" s="136">
        <v>0</v>
      </c>
    </row>
    <row r="7970" spans="1:8" x14ac:dyDescent="0.25">
      <c r="A7970" s="133" t="s">
        <v>8663</v>
      </c>
      <c r="B7970" s="134">
        <v>102498</v>
      </c>
      <c r="C7970" s="126" t="s">
        <v>3541</v>
      </c>
      <c r="D7970" s="134" t="s">
        <v>22</v>
      </c>
      <c r="E7970" s="135">
        <v>1.55</v>
      </c>
      <c r="F7970" s="136">
        <v>0</v>
      </c>
      <c r="G7970" s="135">
        <v>2.02</v>
      </c>
      <c r="H7970" s="136">
        <v>0</v>
      </c>
    </row>
    <row r="7971" spans="1:8" x14ac:dyDescent="0.25">
      <c r="A7971" s="133" t="s">
        <v>8663</v>
      </c>
      <c r="B7971" s="134">
        <v>102519</v>
      </c>
      <c r="C7971" s="126" t="s">
        <v>14587</v>
      </c>
      <c r="D7971" s="134" t="s">
        <v>33</v>
      </c>
      <c r="E7971" s="135">
        <v>0</v>
      </c>
      <c r="F7971" s="136"/>
      <c r="G7971" s="135">
        <v>0</v>
      </c>
      <c r="H7971" s="136"/>
    </row>
    <row r="7972" spans="1:8" x14ac:dyDescent="0.25">
      <c r="A7972" s="133" t="s">
        <v>8663</v>
      </c>
      <c r="B7972" s="134">
        <v>102491</v>
      </c>
      <c r="C7972" s="126" t="s">
        <v>3536</v>
      </c>
      <c r="D7972" s="134" t="s">
        <v>144</v>
      </c>
      <c r="E7972" s="135">
        <v>19.61</v>
      </c>
      <c r="F7972" s="136">
        <v>0</v>
      </c>
      <c r="G7972" s="135">
        <v>24.99</v>
      </c>
      <c r="H7972" s="136">
        <v>0</v>
      </c>
    </row>
    <row r="7973" spans="1:8" x14ac:dyDescent="0.25">
      <c r="A7973" s="133" t="s">
        <v>8663</v>
      </c>
      <c r="B7973" s="134">
        <v>102492</v>
      </c>
      <c r="C7973" s="126" t="s">
        <v>3537</v>
      </c>
      <c r="D7973" s="134" t="s">
        <v>144</v>
      </c>
      <c r="E7973" s="135">
        <v>24.85</v>
      </c>
      <c r="F7973" s="136">
        <v>0</v>
      </c>
      <c r="G7973" s="135">
        <v>31.8</v>
      </c>
      <c r="H7973" s="136">
        <v>0</v>
      </c>
    </row>
    <row r="7974" spans="1:8" x14ac:dyDescent="0.25">
      <c r="A7974" s="133" t="s">
        <v>8663</v>
      </c>
      <c r="B7974" s="134">
        <v>102804</v>
      </c>
      <c r="C7974" s="126" t="s">
        <v>8666</v>
      </c>
      <c r="D7974" s="134" t="s">
        <v>144</v>
      </c>
      <c r="E7974" s="135">
        <v>0</v>
      </c>
      <c r="F7974" s="136"/>
      <c r="G7974" s="135">
        <v>0</v>
      </c>
      <c r="H7974" s="136"/>
    </row>
    <row r="7975" spans="1:8" x14ac:dyDescent="0.25">
      <c r="A7975" s="133" t="s">
        <v>8663</v>
      </c>
      <c r="B7975" s="134">
        <v>102494</v>
      </c>
      <c r="C7975" s="126" t="s">
        <v>3538</v>
      </c>
      <c r="D7975" s="134" t="s">
        <v>144</v>
      </c>
      <c r="E7975" s="135">
        <v>62.19</v>
      </c>
      <c r="F7975" s="136">
        <v>0</v>
      </c>
      <c r="G7975" s="135">
        <v>76.849999999999994</v>
      </c>
      <c r="H7975" s="136">
        <v>0</v>
      </c>
    </row>
    <row r="7976" spans="1:8" x14ac:dyDescent="0.25">
      <c r="A7976" s="133" t="s">
        <v>8663</v>
      </c>
      <c r="B7976" s="134">
        <v>102805</v>
      </c>
      <c r="C7976" s="126" t="s">
        <v>8667</v>
      </c>
      <c r="D7976" s="134" t="s">
        <v>144</v>
      </c>
      <c r="E7976" s="135">
        <v>0</v>
      </c>
      <c r="F7976" s="136"/>
      <c r="G7976" s="135">
        <v>0</v>
      </c>
      <c r="H7976" s="136"/>
    </row>
    <row r="7977" spans="1:8" x14ac:dyDescent="0.25">
      <c r="A7977" s="133" t="s">
        <v>8663</v>
      </c>
      <c r="B7977" s="134">
        <v>102490</v>
      </c>
      <c r="C7977" s="126" t="s">
        <v>8668</v>
      </c>
      <c r="D7977" s="134" t="s">
        <v>144</v>
      </c>
      <c r="E7977" s="135">
        <v>0</v>
      </c>
      <c r="F7977" s="136"/>
      <c r="G7977" s="135">
        <v>0</v>
      </c>
      <c r="H7977" s="136"/>
    </row>
    <row r="7978" spans="1:8" x14ac:dyDescent="0.25">
      <c r="A7978" s="133" t="s">
        <v>8663</v>
      </c>
      <c r="B7978" s="134">
        <v>102496</v>
      </c>
      <c r="C7978" s="126" t="s">
        <v>3539</v>
      </c>
      <c r="D7978" s="134" t="s">
        <v>22</v>
      </c>
      <c r="E7978" s="135">
        <v>13.11</v>
      </c>
      <c r="F7978" s="136">
        <v>0</v>
      </c>
      <c r="G7978" s="135">
        <v>16.5</v>
      </c>
      <c r="H7978" s="136">
        <v>0</v>
      </c>
    </row>
    <row r="7979" spans="1:8" x14ac:dyDescent="0.25">
      <c r="A7979" s="133" t="s">
        <v>8663</v>
      </c>
      <c r="B7979" s="134">
        <v>102497</v>
      </c>
      <c r="C7979" s="126" t="s">
        <v>3540</v>
      </c>
      <c r="D7979" s="134" t="s">
        <v>22</v>
      </c>
      <c r="E7979" s="135">
        <v>5.1100000000000003</v>
      </c>
      <c r="F7979" s="136">
        <v>0</v>
      </c>
      <c r="G7979" s="135">
        <v>6.14</v>
      </c>
      <c r="H7979" s="136">
        <v>0</v>
      </c>
    </row>
    <row r="7980" spans="1:8" x14ac:dyDescent="0.25">
      <c r="A7980" s="133" t="s">
        <v>8663</v>
      </c>
      <c r="B7980" s="134">
        <v>102520</v>
      </c>
      <c r="C7980" s="126" t="s">
        <v>3550</v>
      </c>
      <c r="D7980" s="134" t="s">
        <v>144</v>
      </c>
      <c r="E7980" s="135">
        <v>79.25</v>
      </c>
      <c r="F7980" s="136">
        <v>0</v>
      </c>
      <c r="G7980" s="135">
        <v>104.66</v>
      </c>
      <c r="H7980" s="136">
        <v>0</v>
      </c>
    </row>
    <row r="7981" spans="1:8" x14ac:dyDescent="0.25">
      <c r="A7981" s="133" t="s">
        <v>8663</v>
      </c>
      <c r="B7981" s="134">
        <v>102518</v>
      </c>
      <c r="C7981" s="126" t="s">
        <v>8669</v>
      </c>
      <c r="D7981" s="134" t="s">
        <v>33</v>
      </c>
      <c r="E7981" s="135">
        <v>0</v>
      </c>
      <c r="F7981" s="136"/>
      <c r="G7981" s="135">
        <v>0</v>
      </c>
      <c r="H7981" s="136"/>
    </row>
    <row r="7982" spans="1:8" x14ac:dyDescent="0.25">
      <c r="A7982" s="133" t="s">
        <v>8663</v>
      </c>
      <c r="B7982" s="134">
        <v>102514</v>
      </c>
      <c r="C7982" s="126" t="s">
        <v>8670</v>
      </c>
      <c r="D7982" s="134" t="s">
        <v>33</v>
      </c>
      <c r="E7982" s="135">
        <v>0</v>
      </c>
      <c r="F7982" s="136"/>
      <c r="G7982" s="135">
        <v>0</v>
      </c>
      <c r="H7982" s="136"/>
    </row>
    <row r="7983" spans="1:8" x14ac:dyDescent="0.25">
      <c r="A7983" s="133" t="s">
        <v>8663</v>
      </c>
      <c r="B7983" s="134">
        <v>102516</v>
      </c>
      <c r="C7983" s="126" t="s">
        <v>8671</v>
      </c>
      <c r="D7983" s="134" t="s">
        <v>33</v>
      </c>
      <c r="E7983" s="135">
        <v>0</v>
      </c>
      <c r="F7983" s="136"/>
      <c r="G7983" s="135">
        <v>0</v>
      </c>
      <c r="H7983" s="136"/>
    </row>
    <row r="7984" spans="1:8" x14ac:dyDescent="0.25">
      <c r="A7984" s="133" t="s">
        <v>8663</v>
      </c>
      <c r="B7984" s="134">
        <v>102515</v>
      </c>
      <c r="C7984" s="126" t="s">
        <v>8672</v>
      </c>
      <c r="D7984" s="134" t="s">
        <v>33</v>
      </c>
      <c r="E7984" s="135">
        <v>0</v>
      </c>
      <c r="F7984" s="136"/>
      <c r="G7984" s="135">
        <v>0</v>
      </c>
      <c r="H7984" s="136"/>
    </row>
    <row r="7985" spans="1:8" x14ac:dyDescent="0.25">
      <c r="A7985" s="133" t="s">
        <v>8663</v>
      </c>
      <c r="B7985" s="134">
        <v>102517</v>
      </c>
      <c r="C7985" s="126" t="s">
        <v>8673</v>
      </c>
      <c r="D7985" s="134" t="s">
        <v>33</v>
      </c>
      <c r="E7985" s="135">
        <v>0</v>
      </c>
      <c r="F7985" s="136"/>
      <c r="G7985" s="135">
        <v>0</v>
      </c>
      <c r="H7985" s="136"/>
    </row>
    <row r="7986" spans="1:8" x14ac:dyDescent="0.25">
      <c r="A7986" s="133" t="s">
        <v>8663</v>
      </c>
      <c r="B7986" s="134">
        <v>102513</v>
      </c>
      <c r="C7986" s="126" t="s">
        <v>3549</v>
      </c>
      <c r="D7986" s="134" t="s">
        <v>144</v>
      </c>
      <c r="E7986" s="135">
        <v>46.91</v>
      </c>
      <c r="F7986" s="136">
        <v>0</v>
      </c>
      <c r="G7986" s="135">
        <v>60.57</v>
      </c>
      <c r="H7986" s="136">
        <v>0</v>
      </c>
    </row>
    <row r="7987" spans="1:8" x14ac:dyDescent="0.25">
      <c r="A7987" s="133" t="s">
        <v>8663</v>
      </c>
      <c r="B7987" s="134">
        <v>102489</v>
      </c>
      <c r="C7987" s="126" t="s">
        <v>3535</v>
      </c>
      <c r="D7987" s="134" t="s">
        <v>144</v>
      </c>
      <c r="E7987" s="135">
        <v>27.31</v>
      </c>
      <c r="F7987" s="136">
        <v>0</v>
      </c>
      <c r="G7987" s="135">
        <v>32.32</v>
      </c>
      <c r="H7987" s="136">
        <v>0</v>
      </c>
    </row>
    <row r="7988" spans="1:8" x14ac:dyDescent="0.25">
      <c r="A7988" s="133" t="s">
        <v>8663</v>
      </c>
      <c r="B7988" s="134">
        <v>102488</v>
      </c>
      <c r="C7988" s="126" t="s">
        <v>3534</v>
      </c>
      <c r="D7988" s="134" t="s">
        <v>144</v>
      </c>
      <c r="E7988" s="135">
        <v>3.4</v>
      </c>
      <c r="F7988" s="136">
        <v>2.06E-2</v>
      </c>
      <c r="G7988" s="135">
        <v>4.72</v>
      </c>
      <c r="H7988" s="136">
        <v>0</v>
      </c>
    </row>
    <row r="7989" spans="1:8" x14ac:dyDescent="0.25">
      <c r="A7989" s="133" t="s">
        <v>8674</v>
      </c>
      <c r="B7989" s="134">
        <v>101730</v>
      </c>
      <c r="C7989" s="126" t="s">
        <v>8675</v>
      </c>
      <c r="D7989" s="134" t="s">
        <v>144</v>
      </c>
      <c r="E7989" s="135">
        <v>0</v>
      </c>
      <c r="F7989" s="136"/>
      <c r="G7989" s="135">
        <v>0</v>
      </c>
      <c r="H7989" s="136"/>
    </row>
    <row r="7990" spans="1:8" x14ac:dyDescent="0.25">
      <c r="A7990" s="133" t="s">
        <v>8674</v>
      </c>
      <c r="B7990" s="134">
        <v>101746</v>
      </c>
      <c r="C7990" s="126" t="s">
        <v>3554</v>
      </c>
      <c r="D7990" s="134" t="s">
        <v>144</v>
      </c>
      <c r="E7990" s="135">
        <v>521.14</v>
      </c>
      <c r="F7990" s="136">
        <v>0.92889999999999995</v>
      </c>
      <c r="G7990" s="135">
        <v>532.19000000000005</v>
      </c>
      <c r="H7990" s="136">
        <v>0</v>
      </c>
    </row>
    <row r="7991" spans="1:8" x14ac:dyDescent="0.25">
      <c r="A7991" s="133" t="s">
        <v>8674</v>
      </c>
      <c r="B7991" s="134">
        <v>98679</v>
      </c>
      <c r="C7991" s="126" t="s">
        <v>3559</v>
      </c>
      <c r="D7991" s="134" t="s">
        <v>144</v>
      </c>
      <c r="E7991" s="135">
        <v>36.74</v>
      </c>
      <c r="F7991" s="136">
        <v>6.2100000000000002E-2</v>
      </c>
      <c r="G7991" s="135">
        <v>39.729999999999997</v>
      </c>
      <c r="H7991" s="136">
        <v>0</v>
      </c>
    </row>
    <row r="7992" spans="1:8" x14ac:dyDescent="0.25">
      <c r="A7992" s="133" t="s">
        <v>8674</v>
      </c>
      <c r="B7992" s="134">
        <v>98680</v>
      </c>
      <c r="C7992" s="126" t="s">
        <v>3560</v>
      </c>
      <c r="D7992" s="134" t="s">
        <v>144</v>
      </c>
      <c r="E7992" s="135">
        <v>46.33</v>
      </c>
      <c r="F7992" s="136">
        <v>4.9200000000000001E-2</v>
      </c>
      <c r="G7992" s="135">
        <v>48.99</v>
      </c>
      <c r="H7992" s="136">
        <v>0</v>
      </c>
    </row>
    <row r="7993" spans="1:8" x14ac:dyDescent="0.25">
      <c r="A7993" s="133" t="s">
        <v>8674</v>
      </c>
      <c r="B7993" s="134">
        <v>101749</v>
      </c>
      <c r="C7993" s="126" t="s">
        <v>3551</v>
      </c>
      <c r="D7993" s="134" t="s">
        <v>144</v>
      </c>
      <c r="E7993" s="135">
        <v>54.16</v>
      </c>
      <c r="F7993" s="136">
        <v>4.2099999999999999E-2</v>
      </c>
      <c r="G7993" s="135">
        <v>56.56</v>
      </c>
      <c r="H7993" s="136">
        <v>0</v>
      </c>
    </row>
    <row r="7994" spans="1:8" x14ac:dyDescent="0.25">
      <c r="A7994" s="133" t="s">
        <v>8674</v>
      </c>
      <c r="B7994" s="134">
        <v>98681</v>
      </c>
      <c r="C7994" s="126" t="s">
        <v>3561</v>
      </c>
      <c r="D7994" s="134" t="s">
        <v>144</v>
      </c>
      <c r="E7994" s="135">
        <v>34.32</v>
      </c>
      <c r="F7994" s="136">
        <v>6.6400000000000001E-2</v>
      </c>
      <c r="G7994" s="135">
        <v>36.57</v>
      </c>
      <c r="H7994" s="136">
        <v>0</v>
      </c>
    </row>
    <row r="7995" spans="1:8" x14ac:dyDescent="0.25">
      <c r="A7995" s="133" t="s">
        <v>8674</v>
      </c>
      <c r="B7995" s="134">
        <v>98682</v>
      </c>
      <c r="C7995" s="126" t="s">
        <v>3562</v>
      </c>
      <c r="D7995" s="134" t="s">
        <v>144</v>
      </c>
      <c r="E7995" s="135">
        <v>43.91</v>
      </c>
      <c r="F7995" s="136">
        <v>5.1900000000000002E-2</v>
      </c>
      <c r="G7995" s="135">
        <v>45.82</v>
      </c>
      <c r="H7995" s="136">
        <v>0</v>
      </c>
    </row>
    <row r="7996" spans="1:8" x14ac:dyDescent="0.25">
      <c r="A7996" s="133" t="s">
        <v>8674</v>
      </c>
      <c r="B7996" s="134">
        <v>101750</v>
      </c>
      <c r="C7996" s="126" t="s">
        <v>3552</v>
      </c>
      <c r="D7996" s="134" t="s">
        <v>144</v>
      </c>
      <c r="E7996" s="135">
        <v>51.74</v>
      </c>
      <c r="F7996" s="136">
        <v>4.41E-2</v>
      </c>
      <c r="G7996" s="135">
        <v>53.39</v>
      </c>
      <c r="H7996" s="136">
        <v>0</v>
      </c>
    </row>
    <row r="7997" spans="1:8" x14ac:dyDescent="0.25">
      <c r="A7997" s="133" t="s">
        <v>8674</v>
      </c>
      <c r="B7997" s="134">
        <v>101737</v>
      </c>
      <c r="C7997" s="126" t="s">
        <v>3578</v>
      </c>
      <c r="D7997" s="134" t="s">
        <v>144</v>
      </c>
      <c r="E7997" s="135">
        <v>118.67</v>
      </c>
      <c r="F7997" s="136">
        <v>0</v>
      </c>
      <c r="G7997" s="135">
        <v>133.71</v>
      </c>
      <c r="H7997" s="136">
        <v>0</v>
      </c>
    </row>
    <row r="7998" spans="1:8" x14ac:dyDescent="0.25">
      <c r="A7998" s="133" t="s">
        <v>8674</v>
      </c>
      <c r="B7998" s="134">
        <v>101735</v>
      </c>
      <c r="C7998" s="126" t="s">
        <v>3576</v>
      </c>
      <c r="D7998" s="134" t="s">
        <v>144</v>
      </c>
      <c r="E7998" s="135">
        <v>398.08</v>
      </c>
      <c r="F7998" s="136">
        <v>0</v>
      </c>
      <c r="G7998" s="135">
        <v>423.27</v>
      </c>
      <c r="H7998" s="136">
        <v>0</v>
      </c>
    </row>
    <row r="7999" spans="1:8" x14ac:dyDescent="0.25">
      <c r="A7999" s="133" t="s">
        <v>8674</v>
      </c>
      <c r="B7999" s="134">
        <v>101734</v>
      </c>
      <c r="C7999" s="126" t="s">
        <v>3575</v>
      </c>
      <c r="D7999" s="134" t="s">
        <v>144</v>
      </c>
      <c r="E7999" s="135">
        <v>388.5</v>
      </c>
      <c r="F7999" s="136">
        <v>0</v>
      </c>
      <c r="G7999" s="135">
        <v>413.31</v>
      </c>
      <c r="H7999" s="136">
        <v>0</v>
      </c>
    </row>
    <row r="8000" spans="1:8" x14ac:dyDescent="0.25">
      <c r="A8000" s="133" t="s">
        <v>8674</v>
      </c>
      <c r="B8000" s="134">
        <v>101736</v>
      </c>
      <c r="C8000" s="126" t="s">
        <v>3577</v>
      </c>
      <c r="D8000" s="134" t="s">
        <v>144</v>
      </c>
      <c r="E8000" s="135">
        <v>99.71</v>
      </c>
      <c r="F8000" s="136">
        <v>0</v>
      </c>
      <c r="G8000" s="135">
        <v>114</v>
      </c>
      <c r="H8000" s="136">
        <v>0</v>
      </c>
    </row>
    <row r="8001" spans="1:8" x14ac:dyDescent="0.25">
      <c r="A8001" s="133" t="s">
        <v>8674</v>
      </c>
      <c r="B8001" s="134">
        <v>101733</v>
      </c>
      <c r="C8001" s="126" t="s">
        <v>3574</v>
      </c>
      <c r="D8001" s="134" t="s">
        <v>144</v>
      </c>
      <c r="E8001" s="135">
        <v>256.39</v>
      </c>
      <c r="F8001" s="136">
        <v>0</v>
      </c>
      <c r="G8001" s="135">
        <v>275.95999999999998</v>
      </c>
      <c r="H8001" s="136">
        <v>0</v>
      </c>
    </row>
    <row r="8002" spans="1:8" x14ac:dyDescent="0.25">
      <c r="A8002" s="133" t="s">
        <v>8674</v>
      </c>
      <c r="B8002" s="134">
        <v>98678</v>
      </c>
      <c r="C8002" s="126" t="s">
        <v>3558</v>
      </c>
      <c r="D8002" s="134" t="s">
        <v>144</v>
      </c>
      <c r="E8002" s="135">
        <v>517.38</v>
      </c>
      <c r="F8002" s="136">
        <v>0</v>
      </c>
      <c r="G8002" s="135">
        <v>449.45</v>
      </c>
      <c r="H8002" s="136">
        <v>0</v>
      </c>
    </row>
    <row r="8003" spans="1:8" x14ac:dyDescent="0.25">
      <c r="A8003" s="133" t="s">
        <v>8674</v>
      </c>
      <c r="B8003" s="134">
        <v>98677</v>
      </c>
      <c r="C8003" s="126" t="s">
        <v>8676</v>
      </c>
      <c r="D8003" s="134" t="s">
        <v>144</v>
      </c>
      <c r="E8003" s="135">
        <v>0</v>
      </c>
      <c r="F8003" s="136"/>
      <c r="G8003" s="135">
        <v>0</v>
      </c>
      <c r="H8003" s="136"/>
    </row>
    <row r="8004" spans="1:8" x14ac:dyDescent="0.25">
      <c r="A8004" s="133" t="s">
        <v>8674</v>
      </c>
      <c r="B8004" s="134">
        <v>98676</v>
      </c>
      <c r="C8004" s="126" t="s">
        <v>8677</v>
      </c>
      <c r="D8004" s="134" t="s">
        <v>144</v>
      </c>
      <c r="E8004" s="135">
        <v>0</v>
      </c>
      <c r="F8004" s="136"/>
      <c r="G8004" s="135">
        <v>0</v>
      </c>
      <c r="H8004" s="136"/>
    </row>
    <row r="8005" spans="1:8" x14ac:dyDescent="0.25">
      <c r="A8005" s="133" t="s">
        <v>8674</v>
      </c>
      <c r="B8005" s="134">
        <v>98675</v>
      </c>
      <c r="C8005" s="126" t="s">
        <v>8678</v>
      </c>
      <c r="D8005" s="134" t="s">
        <v>144</v>
      </c>
      <c r="E8005" s="135">
        <v>0</v>
      </c>
      <c r="F8005" s="136"/>
      <c r="G8005" s="135">
        <v>0</v>
      </c>
      <c r="H8005" s="136"/>
    </row>
    <row r="8006" spans="1:8" x14ac:dyDescent="0.25">
      <c r="A8006" s="133" t="s">
        <v>8674</v>
      </c>
      <c r="B8006" s="134">
        <v>101747</v>
      </c>
      <c r="C8006" s="126" t="s">
        <v>3594</v>
      </c>
      <c r="D8006" s="134" t="s">
        <v>144</v>
      </c>
      <c r="E8006" s="135">
        <v>84.8</v>
      </c>
      <c r="F8006" s="136">
        <v>1E-4</v>
      </c>
      <c r="G8006" s="135">
        <v>77.13</v>
      </c>
      <c r="H8006" s="136">
        <v>0</v>
      </c>
    </row>
    <row r="8007" spans="1:8" x14ac:dyDescent="0.25">
      <c r="A8007" s="133" t="s">
        <v>8674</v>
      </c>
      <c r="B8007" s="134">
        <v>104162</v>
      </c>
      <c r="C8007" s="126" t="s">
        <v>3580</v>
      </c>
      <c r="D8007" s="134" t="s">
        <v>144</v>
      </c>
      <c r="E8007" s="135">
        <v>101.66</v>
      </c>
      <c r="F8007" s="136">
        <v>2.5100000000000001E-2</v>
      </c>
      <c r="G8007" s="135">
        <v>107.41</v>
      </c>
      <c r="H8007" s="136">
        <v>0</v>
      </c>
    </row>
    <row r="8008" spans="1:8" x14ac:dyDescent="0.25">
      <c r="A8008" s="133" t="s">
        <v>8674</v>
      </c>
      <c r="B8008" s="134">
        <v>98671</v>
      </c>
      <c r="C8008" s="126" t="s">
        <v>3556</v>
      </c>
      <c r="D8008" s="134" t="s">
        <v>144</v>
      </c>
      <c r="E8008" s="135">
        <v>456.61</v>
      </c>
      <c r="F8008" s="136">
        <v>0</v>
      </c>
      <c r="G8008" s="135">
        <v>499.12</v>
      </c>
      <c r="H8008" s="136">
        <v>0</v>
      </c>
    </row>
    <row r="8009" spans="1:8" x14ac:dyDescent="0.25">
      <c r="A8009" s="133" t="s">
        <v>8674</v>
      </c>
      <c r="B8009" s="134">
        <v>101092</v>
      </c>
      <c r="C8009" s="126" t="s">
        <v>3581</v>
      </c>
      <c r="D8009" s="134" t="s">
        <v>144</v>
      </c>
      <c r="E8009" s="135">
        <v>466.97</v>
      </c>
      <c r="F8009" s="136">
        <v>0</v>
      </c>
      <c r="G8009" s="135">
        <v>513.98</v>
      </c>
      <c r="H8009" s="136">
        <v>0</v>
      </c>
    </row>
    <row r="8010" spans="1:8" x14ac:dyDescent="0.25">
      <c r="A8010" s="133" t="s">
        <v>8674</v>
      </c>
      <c r="B8010" s="134">
        <v>101091</v>
      </c>
      <c r="C8010" s="126" t="s">
        <v>3568</v>
      </c>
      <c r="D8010" s="134" t="s">
        <v>144</v>
      </c>
      <c r="E8010" s="135">
        <v>170.65</v>
      </c>
      <c r="F8010" s="136">
        <v>0</v>
      </c>
      <c r="G8010" s="135">
        <v>200.6</v>
      </c>
      <c r="H8010" s="136">
        <v>0</v>
      </c>
    </row>
    <row r="8011" spans="1:8" x14ac:dyDescent="0.25">
      <c r="A8011" s="133" t="s">
        <v>8674</v>
      </c>
      <c r="B8011" s="134">
        <v>101726</v>
      </c>
      <c r="C8011" s="126" t="s">
        <v>3570</v>
      </c>
      <c r="D8011" s="134" t="s">
        <v>144</v>
      </c>
      <c r="E8011" s="135">
        <v>210.13</v>
      </c>
      <c r="F8011" s="136">
        <v>0</v>
      </c>
      <c r="G8011" s="135">
        <v>254.79</v>
      </c>
      <c r="H8011" s="136">
        <v>0</v>
      </c>
    </row>
    <row r="8012" spans="1:8" x14ac:dyDescent="0.25">
      <c r="A8012" s="133" t="s">
        <v>8674</v>
      </c>
      <c r="B8012" s="134">
        <v>101725</v>
      </c>
      <c r="C8012" s="126" t="s">
        <v>3569</v>
      </c>
      <c r="D8012" s="134" t="s">
        <v>144</v>
      </c>
      <c r="E8012" s="135">
        <v>296.39999999999998</v>
      </c>
      <c r="F8012" s="136">
        <v>0</v>
      </c>
      <c r="G8012" s="135">
        <v>376.39</v>
      </c>
      <c r="H8012" s="136">
        <v>0</v>
      </c>
    </row>
    <row r="8013" spans="1:8" x14ac:dyDescent="0.25">
      <c r="A8013" s="133" t="s">
        <v>8674</v>
      </c>
      <c r="B8013" s="134">
        <v>98672</v>
      </c>
      <c r="C8013" s="126" t="s">
        <v>3557</v>
      </c>
      <c r="D8013" s="134" t="s">
        <v>144</v>
      </c>
      <c r="E8013" s="135">
        <v>763.04</v>
      </c>
      <c r="F8013" s="136">
        <v>0</v>
      </c>
      <c r="G8013" s="135">
        <v>726.69</v>
      </c>
      <c r="H8013" s="136">
        <v>0</v>
      </c>
    </row>
    <row r="8014" spans="1:8" x14ac:dyDescent="0.25">
      <c r="A8014" s="133" t="s">
        <v>8674</v>
      </c>
      <c r="B8014" s="134">
        <v>101093</v>
      </c>
      <c r="C8014" s="126" t="s">
        <v>3582</v>
      </c>
      <c r="D8014" s="134" t="s">
        <v>144</v>
      </c>
      <c r="E8014" s="135">
        <v>773.4</v>
      </c>
      <c r="F8014" s="136">
        <v>0</v>
      </c>
      <c r="G8014" s="135">
        <v>741.55</v>
      </c>
      <c r="H8014" s="136">
        <v>0</v>
      </c>
    </row>
    <row r="8015" spans="1:8" x14ac:dyDescent="0.25">
      <c r="A8015" s="133" t="s">
        <v>8674</v>
      </c>
      <c r="B8015" s="134">
        <v>101732</v>
      </c>
      <c r="C8015" s="126" t="s">
        <v>3571</v>
      </c>
      <c r="D8015" s="134" t="s">
        <v>144</v>
      </c>
      <c r="E8015" s="135">
        <v>100.83</v>
      </c>
      <c r="F8015" s="136">
        <v>0.48649999999999999</v>
      </c>
      <c r="G8015" s="135">
        <v>111.73</v>
      </c>
      <c r="H8015" s="136">
        <v>0</v>
      </c>
    </row>
    <row r="8016" spans="1:8" x14ac:dyDescent="0.25">
      <c r="A8016" s="133" t="s">
        <v>8674</v>
      </c>
      <c r="B8016" s="134">
        <v>101731</v>
      </c>
      <c r="C8016" s="126" t="s">
        <v>14588</v>
      </c>
      <c r="D8016" s="134" t="s">
        <v>144</v>
      </c>
      <c r="E8016" s="135">
        <v>342.61</v>
      </c>
      <c r="F8016" s="136">
        <v>0.80269999999999997</v>
      </c>
      <c r="G8016" s="135">
        <v>360.24</v>
      </c>
      <c r="H8016" s="136">
        <v>0</v>
      </c>
    </row>
    <row r="8017" spans="1:8" x14ac:dyDescent="0.25">
      <c r="A8017" s="133" t="s">
        <v>8674</v>
      </c>
      <c r="B8017" s="134">
        <v>101090</v>
      </c>
      <c r="C8017" s="126" t="s">
        <v>3567</v>
      </c>
      <c r="D8017" s="134" t="s">
        <v>144</v>
      </c>
      <c r="E8017" s="135">
        <v>229.46</v>
      </c>
      <c r="F8017" s="136">
        <v>0.71109999999999995</v>
      </c>
      <c r="G8017" s="135">
        <v>236.56</v>
      </c>
      <c r="H8017" s="136">
        <v>0</v>
      </c>
    </row>
    <row r="8018" spans="1:8" x14ac:dyDescent="0.25">
      <c r="A8018" s="133" t="s">
        <v>8674</v>
      </c>
      <c r="B8018" s="134">
        <v>101751</v>
      </c>
      <c r="C8018" s="126" t="s">
        <v>3555</v>
      </c>
      <c r="D8018" s="134" t="s">
        <v>144</v>
      </c>
      <c r="E8018" s="135">
        <v>336.79</v>
      </c>
      <c r="F8018" s="136">
        <v>0.87939999999999996</v>
      </c>
      <c r="G8018" s="135">
        <v>349.53</v>
      </c>
      <c r="H8018" s="136">
        <v>0</v>
      </c>
    </row>
    <row r="8019" spans="1:8" x14ac:dyDescent="0.25">
      <c r="A8019" s="133" t="s">
        <v>8674</v>
      </c>
      <c r="B8019" s="134">
        <v>101729</v>
      </c>
      <c r="C8019" s="126" t="s">
        <v>3553</v>
      </c>
      <c r="D8019" s="134" t="s">
        <v>144</v>
      </c>
      <c r="E8019" s="135">
        <v>330.69</v>
      </c>
      <c r="F8019" s="136">
        <v>0.89559999999999995</v>
      </c>
      <c r="G8019" s="135">
        <v>340.96</v>
      </c>
      <c r="H8019" s="136">
        <v>0</v>
      </c>
    </row>
    <row r="8020" spans="1:8" x14ac:dyDescent="0.25">
      <c r="A8020" s="133" t="s">
        <v>8674</v>
      </c>
      <c r="B8020" s="134">
        <v>98683</v>
      </c>
      <c r="C8020" s="126" t="s">
        <v>8679</v>
      </c>
      <c r="D8020" s="134" t="s">
        <v>144</v>
      </c>
      <c r="E8020" s="135">
        <v>0</v>
      </c>
      <c r="F8020" s="136"/>
      <c r="G8020" s="135">
        <v>0</v>
      </c>
      <c r="H8020" s="136"/>
    </row>
    <row r="8021" spans="1:8" x14ac:dyDescent="0.25">
      <c r="A8021" s="133" t="s">
        <v>8674</v>
      </c>
      <c r="B8021" s="134">
        <v>101094</v>
      </c>
      <c r="C8021" s="126" t="s">
        <v>3572</v>
      </c>
      <c r="D8021" s="134" t="s">
        <v>22</v>
      </c>
      <c r="E8021" s="135">
        <v>159.97999999999999</v>
      </c>
      <c r="F8021" s="136">
        <v>0</v>
      </c>
      <c r="G8021" s="135">
        <v>171.62</v>
      </c>
      <c r="H8021" s="136">
        <v>0</v>
      </c>
    </row>
    <row r="8022" spans="1:8" x14ac:dyDescent="0.25">
      <c r="A8022" s="133" t="s">
        <v>8674</v>
      </c>
      <c r="B8022" s="134">
        <v>101095</v>
      </c>
      <c r="C8022" s="126" t="s">
        <v>8680</v>
      </c>
      <c r="D8022" s="134" t="s">
        <v>22</v>
      </c>
      <c r="E8022" s="135">
        <v>0</v>
      </c>
      <c r="F8022" s="136"/>
      <c r="G8022" s="135">
        <v>0</v>
      </c>
      <c r="H8022" s="136"/>
    </row>
    <row r="8023" spans="1:8" x14ac:dyDescent="0.25">
      <c r="A8023" s="133" t="s">
        <v>8674</v>
      </c>
      <c r="B8023" s="134">
        <v>101728</v>
      </c>
      <c r="C8023" s="126" t="s">
        <v>8681</v>
      </c>
      <c r="D8023" s="134" t="s">
        <v>144</v>
      </c>
      <c r="E8023" s="135">
        <v>0</v>
      </c>
      <c r="F8023" s="136"/>
      <c r="G8023" s="135">
        <v>0</v>
      </c>
      <c r="H8023" s="136"/>
    </row>
    <row r="8024" spans="1:8" x14ac:dyDescent="0.25">
      <c r="A8024" s="133" t="s">
        <v>8674</v>
      </c>
      <c r="B8024" s="134">
        <v>101727</v>
      </c>
      <c r="C8024" s="126" t="s">
        <v>3573</v>
      </c>
      <c r="D8024" s="134" t="s">
        <v>144</v>
      </c>
      <c r="E8024" s="135">
        <v>187.41</v>
      </c>
      <c r="F8024" s="136">
        <v>0</v>
      </c>
      <c r="G8024" s="135">
        <v>197.83</v>
      </c>
      <c r="H8024" s="136">
        <v>0</v>
      </c>
    </row>
    <row r="8025" spans="1:8" x14ac:dyDescent="0.25">
      <c r="A8025" s="133" t="s">
        <v>8674</v>
      </c>
      <c r="B8025" s="134">
        <v>101748</v>
      </c>
      <c r="C8025" s="126" t="s">
        <v>3579</v>
      </c>
      <c r="D8025" s="134" t="s">
        <v>144</v>
      </c>
      <c r="E8025" s="135">
        <v>3.42</v>
      </c>
      <c r="F8025" s="136">
        <v>1.7500000000000002E-2</v>
      </c>
      <c r="G8025" s="135">
        <v>4.72</v>
      </c>
      <c r="H8025" s="136">
        <v>0</v>
      </c>
    </row>
    <row r="8026" spans="1:8" x14ac:dyDescent="0.25">
      <c r="A8026" s="133" t="s">
        <v>8674</v>
      </c>
      <c r="B8026" s="134">
        <v>101742</v>
      </c>
      <c r="C8026" s="126" t="s">
        <v>3653</v>
      </c>
      <c r="D8026" s="134" t="s">
        <v>22</v>
      </c>
      <c r="E8026" s="135">
        <v>56.82</v>
      </c>
      <c r="F8026" s="136">
        <v>0</v>
      </c>
      <c r="G8026" s="135">
        <v>67.56</v>
      </c>
      <c r="H8026" s="136">
        <v>0</v>
      </c>
    </row>
    <row r="8027" spans="1:8" x14ac:dyDescent="0.25">
      <c r="A8027" s="133" t="s">
        <v>8674</v>
      </c>
      <c r="B8027" s="134">
        <v>101740</v>
      </c>
      <c r="C8027" s="126" t="s">
        <v>3587</v>
      </c>
      <c r="D8027" s="134" t="s">
        <v>22</v>
      </c>
      <c r="E8027" s="135">
        <v>49.23</v>
      </c>
      <c r="F8027" s="136">
        <v>0.37030000000000002</v>
      </c>
      <c r="G8027" s="135">
        <v>61</v>
      </c>
      <c r="H8027" s="136">
        <v>0</v>
      </c>
    </row>
    <row r="8028" spans="1:8" x14ac:dyDescent="0.25">
      <c r="A8028" s="133" t="s">
        <v>8674</v>
      </c>
      <c r="B8028" s="134">
        <v>98685</v>
      </c>
      <c r="C8028" s="126" t="s">
        <v>3563</v>
      </c>
      <c r="D8028" s="134" t="s">
        <v>22</v>
      </c>
      <c r="E8028" s="135">
        <v>82.61</v>
      </c>
      <c r="F8028" s="136">
        <v>0</v>
      </c>
      <c r="G8028" s="135">
        <v>91.66</v>
      </c>
      <c r="H8028" s="136">
        <v>0</v>
      </c>
    </row>
    <row r="8029" spans="1:8" x14ac:dyDescent="0.25">
      <c r="A8029" s="133" t="s">
        <v>8674</v>
      </c>
      <c r="B8029" s="134">
        <v>98686</v>
      </c>
      <c r="C8029" s="126" t="s">
        <v>3564</v>
      </c>
      <c r="D8029" s="134" t="s">
        <v>22</v>
      </c>
      <c r="E8029" s="135">
        <v>44.13</v>
      </c>
      <c r="F8029" s="136">
        <v>0</v>
      </c>
      <c r="G8029" s="135">
        <v>57.75</v>
      </c>
      <c r="H8029" s="136">
        <v>0</v>
      </c>
    </row>
    <row r="8030" spans="1:8" x14ac:dyDescent="0.25">
      <c r="A8030" s="133" t="s">
        <v>8674</v>
      </c>
      <c r="B8030" s="134">
        <v>101739</v>
      </c>
      <c r="C8030" s="126" t="s">
        <v>3586</v>
      </c>
      <c r="D8030" s="134" t="s">
        <v>22</v>
      </c>
      <c r="E8030" s="135">
        <v>44.22</v>
      </c>
      <c r="F8030" s="136">
        <v>0.63180000000000003</v>
      </c>
      <c r="G8030" s="135">
        <v>50.36</v>
      </c>
      <c r="H8030" s="136">
        <v>0</v>
      </c>
    </row>
    <row r="8031" spans="1:8" x14ac:dyDescent="0.25">
      <c r="A8031" s="133" t="s">
        <v>8674</v>
      </c>
      <c r="B8031" s="134">
        <v>101738</v>
      </c>
      <c r="C8031" s="126" t="s">
        <v>3585</v>
      </c>
      <c r="D8031" s="134" t="s">
        <v>22</v>
      </c>
      <c r="E8031" s="135">
        <v>41.77</v>
      </c>
      <c r="F8031" s="136">
        <v>0.66890000000000005</v>
      </c>
      <c r="G8031" s="135">
        <v>47.15</v>
      </c>
      <c r="H8031" s="136">
        <v>0</v>
      </c>
    </row>
    <row r="8032" spans="1:8" x14ac:dyDescent="0.25">
      <c r="A8032" s="133" t="s">
        <v>8674</v>
      </c>
      <c r="B8032" s="134">
        <v>101741</v>
      </c>
      <c r="C8032" s="126" t="s">
        <v>3588</v>
      </c>
      <c r="D8032" s="134" t="s">
        <v>22</v>
      </c>
      <c r="E8032" s="135">
        <v>23.19</v>
      </c>
      <c r="F8032" s="136">
        <v>0</v>
      </c>
      <c r="G8032" s="135">
        <v>31.06</v>
      </c>
      <c r="H8032" s="136">
        <v>0</v>
      </c>
    </row>
    <row r="8033" spans="1:8" x14ac:dyDescent="0.25">
      <c r="A8033" s="133" t="s">
        <v>8674</v>
      </c>
      <c r="B8033" s="134">
        <v>98697</v>
      </c>
      <c r="C8033" s="126" t="s">
        <v>3584</v>
      </c>
      <c r="D8033" s="134" t="s">
        <v>22</v>
      </c>
      <c r="E8033" s="135">
        <v>87.12</v>
      </c>
      <c r="F8033" s="136">
        <v>0</v>
      </c>
      <c r="G8033" s="135">
        <v>86.01</v>
      </c>
      <c r="H8033" s="136">
        <v>0</v>
      </c>
    </row>
    <row r="8034" spans="1:8" x14ac:dyDescent="0.25">
      <c r="A8034" s="133" t="s">
        <v>8674</v>
      </c>
      <c r="B8034" s="134">
        <v>98688</v>
      </c>
      <c r="C8034" s="126" t="s">
        <v>3565</v>
      </c>
      <c r="D8034" s="134" t="s">
        <v>22</v>
      </c>
      <c r="E8034" s="135">
        <v>65.31</v>
      </c>
      <c r="F8034" s="136">
        <v>0</v>
      </c>
      <c r="G8034" s="135">
        <v>71.86</v>
      </c>
      <c r="H8034" s="136">
        <v>0</v>
      </c>
    </row>
    <row r="8035" spans="1:8" x14ac:dyDescent="0.25">
      <c r="A8035" s="133" t="s">
        <v>8674</v>
      </c>
      <c r="B8035" s="134">
        <v>98687</v>
      </c>
      <c r="C8035" s="126" t="s">
        <v>8682</v>
      </c>
      <c r="D8035" s="134" t="s">
        <v>22</v>
      </c>
      <c r="E8035" s="135">
        <v>0</v>
      </c>
      <c r="F8035" s="136"/>
      <c r="G8035" s="135">
        <v>0</v>
      </c>
      <c r="H8035" s="136"/>
    </row>
    <row r="8036" spans="1:8" x14ac:dyDescent="0.25">
      <c r="A8036" s="133" t="s">
        <v>8674</v>
      </c>
      <c r="B8036" s="134">
        <v>98689</v>
      </c>
      <c r="C8036" s="126" t="s">
        <v>3566</v>
      </c>
      <c r="D8036" s="134" t="s">
        <v>22</v>
      </c>
      <c r="E8036" s="135">
        <v>116.95</v>
      </c>
      <c r="F8036" s="136">
        <v>0</v>
      </c>
      <c r="G8036" s="135">
        <v>131.51</v>
      </c>
      <c r="H8036" s="136">
        <v>0</v>
      </c>
    </row>
    <row r="8037" spans="1:8" x14ac:dyDescent="0.25">
      <c r="A8037" s="133" t="s">
        <v>8674</v>
      </c>
      <c r="B8037" s="134">
        <v>98695</v>
      </c>
      <c r="C8037" s="126" t="s">
        <v>3583</v>
      </c>
      <c r="D8037" s="134" t="s">
        <v>22</v>
      </c>
      <c r="E8037" s="135">
        <v>129.81</v>
      </c>
      <c r="F8037" s="136">
        <v>0</v>
      </c>
      <c r="G8037" s="135">
        <v>130</v>
      </c>
      <c r="H8037" s="136">
        <v>0</v>
      </c>
    </row>
    <row r="8038" spans="1:8" x14ac:dyDescent="0.25">
      <c r="A8038" s="133" t="s">
        <v>8683</v>
      </c>
      <c r="B8038" s="134">
        <v>100606</v>
      </c>
      <c r="C8038" s="126" t="s">
        <v>14589</v>
      </c>
      <c r="D8038" s="134" t="s">
        <v>33</v>
      </c>
      <c r="E8038" s="135">
        <v>1556.96</v>
      </c>
      <c r="F8038" s="136">
        <v>3.0700000000000002E-2</v>
      </c>
      <c r="G8038" s="135">
        <v>1783.46</v>
      </c>
      <c r="H8038" s="136">
        <v>0</v>
      </c>
    </row>
    <row r="8039" spans="1:8" x14ac:dyDescent="0.25">
      <c r="A8039" s="133" t="s">
        <v>8683</v>
      </c>
      <c r="B8039" s="134">
        <v>100604</v>
      </c>
      <c r="C8039" s="126" t="s">
        <v>14590</v>
      </c>
      <c r="D8039" s="134" t="s">
        <v>33</v>
      </c>
      <c r="E8039" s="135">
        <v>725.71</v>
      </c>
      <c r="F8039" s="136">
        <v>6.5299999999999997E-2</v>
      </c>
      <c r="G8039" s="135">
        <v>823.22</v>
      </c>
      <c r="H8039" s="136">
        <v>0</v>
      </c>
    </row>
    <row r="8040" spans="1:8" x14ac:dyDescent="0.25">
      <c r="A8040" s="133" t="s">
        <v>8683</v>
      </c>
      <c r="B8040" s="134">
        <v>100605</v>
      </c>
      <c r="C8040" s="126" t="s">
        <v>14591</v>
      </c>
      <c r="D8040" s="134" t="s">
        <v>33</v>
      </c>
      <c r="E8040" s="135">
        <v>1068.6300000000001</v>
      </c>
      <c r="F8040" s="136">
        <v>4.4299999999999999E-2</v>
      </c>
      <c r="G8040" s="135">
        <v>1218.24</v>
      </c>
      <c r="H8040" s="136">
        <v>0</v>
      </c>
    </row>
    <row r="8041" spans="1:8" x14ac:dyDescent="0.25">
      <c r="A8041" s="133" t="s">
        <v>8683</v>
      </c>
      <c r="B8041" s="134">
        <v>100580</v>
      </c>
      <c r="C8041" s="126" t="s">
        <v>14592</v>
      </c>
      <c r="D8041" s="134" t="s">
        <v>33</v>
      </c>
      <c r="E8041" s="135">
        <v>667.15</v>
      </c>
      <c r="F8041" s="136">
        <v>7.3400000000000007E-2</v>
      </c>
      <c r="G8041" s="135">
        <v>786.76</v>
      </c>
      <c r="H8041" s="136">
        <v>0</v>
      </c>
    </row>
    <row r="8042" spans="1:8" x14ac:dyDescent="0.25">
      <c r="A8042" s="133" t="s">
        <v>8683</v>
      </c>
      <c r="B8042" s="134">
        <v>100579</v>
      </c>
      <c r="C8042" s="126" t="s">
        <v>14593</v>
      </c>
      <c r="D8042" s="134" t="s">
        <v>33</v>
      </c>
      <c r="E8042" s="135">
        <v>621.70000000000005</v>
      </c>
      <c r="F8042" s="136">
        <v>7.6200000000000004E-2</v>
      </c>
      <c r="G8042" s="135">
        <v>720.82</v>
      </c>
      <c r="H8042" s="136">
        <v>0</v>
      </c>
    </row>
    <row r="8043" spans="1:8" x14ac:dyDescent="0.25">
      <c r="A8043" s="133" t="s">
        <v>8683</v>
      </c>
      <c r="B8043" s="134">
        <v>100609</v>
      </c>
      <c r="C8043" s="126" t="s">
        <v>14594</v>
      </c>
      <c r="D8043" s="134" t="s">
        <v>33</v>
      </c>
      <c r="E8043" s="135">
        <v>1586.61</v>
      </c>
      <c r="F8043" s="136">
        <v>3.0300000000000001E-2</v>
      </c>
      <c r="G8043" s="135">
        <v>1820.51</v>
      </c>
      <c r="H8043" s="136">
        <v>0</v>
      </c>
    </row>
    <row r="8044" spans="1:8" x14ac:dyDescent="0.25">
      <c r="A8044" s="133" t="s">
        <v>8683</v>
      </c>
      <c r="B8044" s="134">
        <v>100607</v>
      </c>
      <c r="C8044" s="126" t="s">
        <v>14595</v>
      </c>
      <c r="D8044" s="134" t="s">
        <v>33</v>
      </c>
      <c r="E8044" s="135">
        <v>744.9</v>
      </c>
      <c r="F8044" s="136">
        <v>6.3799999999999996E-2</v>
      </c>
      <c r="G8044" s="135">
        <v>844.55</v>
      </c>
      <c r="H8044" s="136">
        <v>0</v>
      </c>
    </row>
    <row r="8045" spans="1:8" x14ac:dyDescent="0.25">
      <c r="A8045" s="133" t="s">
        <v>8683</v>
      </c>
      <c r="B8045" s="134">
        <v>100608</v>
      </c>
      <c r="C8045" s="126" t="s">
        <v>14596</v>
      </c>
      <c r="D8045" s="134" t="s">
        <v>33</v>
      </c>
      <c r="E8045" s="135">
        <v>1091.6600000000001</v>
      </c>
      <c r="F8045" s="136">
        <v>4.3499999999999997E-2</v>
      </c>
      <c r="G8045" s="135">
        <v>1245.3599999999999</v>
      </c>
      <c r="H8045" s="136">
        <v>0</v>
      </c>
    </row>
    <row r="8046" spans="1:8" x14ac:dyDescent="0.25">
      <c r="A8046" s="133" t="s">
        <v>8683</v>
      </c>
      <c r="B8046" s="134">
        <v>100582</v>
      </c>
      <c r="C8046" s="126" t="s">
        <v>14597</v>
      </c>
      <c r="D8046" s="134" t="s">
        <v>33</v>
      </c>
      <c r="E8046" s="135">
        <v>726.16</v>
      </c>
      <c r="F8046" s="136">
        <v>6.8699999999999997E-2</v>
      </c>
      <c r="G8046" s="135">
        <v>864.77</v>
      </c>
      <c r="H8046" s="136">
        <v>0</v>
      </c>
    </row>
    <row r="8047" spans="1:8" x14ac:dyDescent="0.25">
      <c r="A8047" s="133" t="s">
        <v>8683</v>
      </c>
      <c r="B8047" s="134">
        <v>100581</v>
      </c>
      <c r="C8047" s="126" t="s">
        <v>14598</v>
      </c>
      <c r="D8047" s="134" t="s">
        <v>33</v>
      </c>
      <c r="E8047" s="135">
        <v>645.62</v>
      </c>
      <c r="F8047" s="136">
        <v>7.3499999999999996E-2</v>
      </c>
      <c r="G8047" s="135">
        <v>747.5</v>
      </c>
      <c r="H8047" s="136">
        <v>0</v>
      </c>
    </row>
    <row r="8048" spans="1:8" x14ac:dyDescent="0.25">
      <c r="A8048" s="133" t="s">
        <v>8683</v>
      </c>
      <c r="B8048" s="134">
        <v>100613</v>
      </c>
      <c r="C8048" s="126" t="s">
        <v>14599</v>
      </c>
      <c r="D8048" s="134" t="s">
        <v>33</v>
      </c>
      <c r="E8048" s="135">
        <v>1616.12</v>
      </c>
      <c r="F8048" s="136">
        <v>2.9899999999999999E-2</v>
      </c>
      <c r="G8048" s="135">
        <v>1857.36</v>
      </c>
      <c r="H8048" s="136">
        <v>0</v>
      </c>
    </row>
    <row r="8049" spans="1:8" x14ac:dyDescent="0.25">
      <c r="A8049" s="133" t="s">
        <v>8683</v>
      </c>
      <c r="B8049" s="134">
        <v>100610</v>
      </c>
      <c r="C8049" s="126" t="s">
        <v>14600</v>
      </c>
      <c r="D8049" s="134" t="s">
        <v>33</v>
      </c>
      <c r="E8049" s="135">
        <v>763.72</v>
      </c>
      <c r="F8049" s="136">
        <v>6.2399999999999997E-2</v>
      </c>
      <c r="G8049" s="135">
        <v>865.39</v>
      </c>
      <c r="H8049" s="136">
        <v>0</v>
      </c>
    </row>
    <row r="8050" spans="1:8" x14ac:dyDescent="0.25">
      <c r="A8050" s="133" t="s">
        <v>8683</v>
      </c>
      <c r="B8050" s="134">
        <v>100611</v>
      </c>
      <c r="C8050" s="126" t="s">
        <v>14601</v>
      </c>
      <c r="D8050" s="134" t="s">
        <v>33</v>
      </c>
      <c r="E8050" s="135">
        <v>919.56</v>
      </c>
      <c r="F8050" s="136">
        <v>5.1799999999999999E-2</v>
      </c>
      <c r="G8050" s="135">
        <v>1046.0999999999999</v>
      </c>
      <c r="H8050" s="136">
        <v>0</v>
      </c>
    </row>
    <row r="8051" spans="1:8" x14ac:dyDescent="0.25">
      <c r="A8051" s="133" t="s">
        <v>8683</v>
      </c>
      <c r="B8051" s="134">
        <v>100612</v>
      </c>
      <c r="C8051" s="126" t="s">
        <v>14602</v>
      </c>
      <c r="D8051" s="134" t="s">
        <v>33</v>
      </c>
      <c r="E8051" s="135">
        <v>1114.3599999999999</v>
      </c>
      <c r="F8051" s="136">
        <v>4.2700000000000002E-2</v>
      </c>
      <c r="G8051" s="135">
        <v>1271.99</v>
      </c>
      <c r="H8051" s="136">
        <v>0</v>
      </c>
    </row>
    <row r="8052" spans="1:8" x14ac:dyDescent="0.25">
      <c r="A8052" s="133" t="s">
        <v>8683</v>
      </c>
      <c r="B8052" s="134">
        <v>100584</v>
      </c>
      <c r="C8052" s="126" t="s">
        <v>14603</v>
      </c>
      <c r="D8052" s="134" t="s">
        <v>33</v>
      </c>
      <c r="E8052" s="135">
        <v>720.22</v>
      </c>
      <c r="F8052" s="136">
        <v>6.8400000000000002E-2</v>
      </c>
      <c r="G8052" s="135">
        <v>847.68</v>
      </c>
      <c r="H8052" s="136">
        <v>0</v>
      </c>
    </row>
    <row r="8053" spans="1:8" x14ac:dyDescent="0.25">
      <c r="A8053" s="133" t="s">
        <v>8683</v>
      </c>
      <c r="B8053" s="134">
        <v>100583</v>
      </c>
      <c r="C8053" s="126" t="s">
        <v>14604</v>
      </c>
      <c r="D8053" s="134" t="s">
        <v>33</v>
      </c>
      <c r="E8053" s="135">
        <v>670.93</v>
      </c>
      <c r="F8053" s="136">
        <v>7.0900000000000005E-2</v>
      </c>
      <c r="G8053" s="135">
        <v>776.17</v>
      </c>
      <c r="H8053" s="136">
        <v>0</v>
      </c>
    </row>
    <row r="8054" spans="1:8" x14ac:dyDescent="0.25">
      <c r="A8054" s="133" t="s">
        <v>8683</v>
      </c>
      <c r="B8054" s="134">
        <v>100616</v>
      </c>
      <c r="C8054" s="126" t="s">
        <v>14605</v>
      </c>
      <c r="D8054" s="134" t="s">
        <v>33</v>
      </c>
      <c r="E8054" s="135">
        <v>1677.75</v>
      </c>
      <c r="F8054" s="136">
        <v>2.92E-2</v>
      </c>
      <c r="G8054" s="135">
        <v>1934.85</v>
      </c>
      <c r="H8054" s="136">
        <v>0</v>
      </c>
    </row>
    <row r="8055" spans="1:8" x14ac:dyDescent="0.25">
      <c r="A8055" s="133" t="s">
        <v>8683</v>
      </c>
      <c r="B8055" s="134">
        <v>100614</v>
      </c>
      <c r="C8055" s="126" t="s">
        <v>14606</v>
      </c>
      <c r="D8055" s="134" t="s">
        <v>33</v>
      </c>
      <c r="E8055" s="135">
        <v>960.55</v>
      </c>
      <c r="F8055" s="136">
        <v>4.9799999999999997E-2</v>
      </c>
      <c r="G8055" s="135">
        <v>1092.96</v>
      </c>
      <c r="H8055" s="136">
        <v>0</v>
      </c>
    </row>
    <row r="8056" spans="1:8" x14ac:dyDescent="0.25">
      <c r="A8056" s="133" t="s">
        <v>8683</v>
      </c>
      <c r="B8056" s="134">
        <v>100615</v>
      </c>
      <c r="C8056" s="126" t="s">
        <v>14607</v>
      </c>
      <c r="D8056" s="134" t="s">
        <v>33</v>
      </c>
      <c r="E8056" s="135">
        <v>1159.6500000000001</v>
      </c>
      <c r="F8056" s="136">
        <v>4.1300000000000003E-2</v>
      </c>
      <c r="G8056" s="135">
        <v>1325.29</v>
      </c>
      <c r="H8056" s="136">
        <v>0</v>
      </c>
    </row>
    <row r="8057" spans="1:8" x14ac:dyDescent="0.25">
      <c r="A8057" s="133" t="s">
        <v>8683</v>
      </c>
      <c r="B8057" s="134">
        <v>100586</v>
      </c>
      <c r="C8057" s="126" t="s">
        <v>14608</v>
      </c>
      <c r="D8057" s="134" t="s">
        <v>33</v>
      </c>
      <c r="E8057" s="135">
        <v>799.15</v>
      </c>
      <c r="F8057" s="136">
        <v>6.3399999999999998E-2</v>
      </c>
      <c r="G8057" s="135">
        <v>945.83</v>
      </c>
      <c r="H8057" s="136">
        <v>0</v>
      </c>
    </row>
    <row r="8058" spans="1:8" x14ac:dyDescent="0.25">
      <c r="A8058" s="133" t="s">
        <v>8683</v>
      </c>
      <c r="B8058" s="134">
        <v>100585</v>
      </c>
      <c r="C8058" s="126" t="s">
        <v>14609</v>
      </c>
      <c r="D8058" s="134" t="s">
        <v>33</v>
      </c>
      <c r="E8058" s="135">
        <v>720.35</v>
      </c>
      <c r="F8058" s="136">
        <v>6.6299999999999998E-2</v>
      </c>
      <c r="G8058" s="135">
        <v>831.83</v>
      </c>
      <c r="H8058" s="136">
        <v>0</v>
      </c>
    </row>
    <row r="8059" spans="1:8" x14ac:dyDescent="0.25">
      <c r="A8059" s="133" t="s">
        <v>8683</v>
      </c>
      <c r="B8059" s="134">
        <v>100618</v>
      </c>
      <c r="C8059" s="126" t="s">
        <v>14610</v>
      </c>
      <c r="D8059" s="134" t="s">
        <v>33</v>
      </c>
      <c r="E8059" s="135">
        <v>1743.6</v>
      </c>
      <c r="F8059" s="136">
        <v>2.81E-2</v>
      </c>
      <c r="G8059" s="135">
        <v>2013.58</v>
      </c>
      <c r="H8059" s="136">
        <v>0</v>
      </c>
    </row>
    <row r="8060" spans="1:8" x14ac:dyDescent="0.25">
      <c r="A8060" s="133" t="s">
        <v>8683</v>
      </c>
      <c r="B8060" s="134">
        <v>100617</v>
      </c>
      <c r="C8060" s="126" t="s">
        <v>14611</v>
      </c>
      <c r="D8060" s="134" t="s">
        <v>33</v>
      </c>
      <c r="E8060" s="135">
        <v>1204.8900000000001</v>
      </c>
      <c r="F8060" s="136">
        <v>0.04</v>
      </c>
      <c r="G8060" s="135">
        <v>1378.69</v>
      </c>
      <c r="H8060" s="136">
        <v>0</v>
      </c>
    </row>
    <row r="8061" spans="1:8" x14ac:dyDescent="0.25">
      <c r="A8061" s="133" t="s">
        <v>8683</v>
      </c>
      <c r="B8061" s="134">
        <v>100588</v>
      </c>
      <c r="C8061" s="126" t="s">
        <v>14612</v>
      </c>
      <c r="D8061" s="134" t="s">
        <v>33</v>
      </c>
      <c r="E8061" s="135">
        <v>832.54</v>
      </c>
      <c r="F8061" s="136">
        <v>6.0299999999999999E-2</v>
      </c>
      <c r="G8061" s="135">
        <v>978.37</v>
      </c>
      <c r="H8061" s="136">
        <v>0</v>
      </c>
    </row>
    <row r="8062" spans="1:8" x14ac:dyDescent="0.25">
      <c r="A8062" s="133" t="s">
        <v>8683</v>
      </c>
      <c r="B8062" s="134">
        <v>100587</v>
      </c>
      <c r="C8062" s="126" t="s">
        <v>14613</v>
      </c>
      <c r="D8062" s="134" t="s">
        <v>33</v>
      </c>
      <c r="E8062" s="135">
        <v>771.42</v>
      </c>
      <c r="F8062" s="136">
        <v>6.2199999999999998E-2</v>
      </c>
      <c r="G8062" s="135">
        <v>889.86</v>
      </c>
      <c r="H8062" s="136">
        <v>0</v>
      </c>
    </row>
    <row r="8063" spans="1:8" x14ac:dyDescent="0.25">
      <c r="A8063" s="133" t="s">
        <v>8683</v>
      </c>
      <c r="B8063" s="134">
        <v>100590</v>
      </c>
      <c r="C8063" s="126" t="s">
        <v>14614</v>
      </c>
      <c r="D8063" s="134" t="s">
        <v>33</v>
      </c>
      <c r="E8063" s="135">
        <v>898.21</v>
      </c>
      <c r="F8063" s="136">
        <v>5.6399999999999999E-2</v>
      </c>
      <c r="G8063" s="135">
        <v>1067.05</v>
      </c>
      <c r="H8063" s="136">
        <v>0</v>
      </c>
    </row>
    <row r="8064" spans="1:8" x14ac:dyDescent="0.25">
      <c r="A8064" s="133" t="s">
        <v>8683</v>
      </c>
      <c r="B8064" s="134">
        <v>100589</v>
      </c>
      <c r="C8064" s="126" t="s">
        <v>14615</v>
      </c>
      <c r="D8064" s="134" t="s">
        <v>33</v>
      </c>
      <c r="E8064" s="135">
        <v>837.58</v>
      </c>
      <c r="F8064" s="136">
        <v>5.8400000000000001E-2</v>
      </c>
      <c r="G8064" s="135">
        <v>978.69</v>
      </c>
      <c r="H8064" s="136">
        <v>0</v>
      </c>
    </row>
    <row r="8065" spans="1:8" x14ac:dyDescent="0.25">
      <c r="A8065" s="133" t="s">
        <v>8683</v>
      </c>
      <c r="B8065" s="134">
        <v>100592</v>
      </c>
      <c r="C8065" s="126" t="s">
        <v>14616</v>
      </c>
      <c r="D8065" s="134" t="s">
        <v>33</v>
      </c>
      <c r="E8065" s="135">
        <v>888.71</v>
      </c>
      <c r="F8065" s="136">
        <v>5.7000000000000002E-2</v>
      </c>
      <c r="G8065" s="135">
        <v>1043.81</v>
      </c>
      <c r="H8065" s="136">
        <v>0</v>
      </c>
    </row>
    <row r="8066" spans="1:8" x14ac:dyDescent="0.25">
      <c r="A8066" s="133" t="s">
        <v>8683</v>
      </c>
      <c r="B8066" s="134">
        <v>100591</v>
      </c>
      <c r="C8066" s="126" t="s">
        <v>14617</v>
      </c>
      <c r="D8066" s="134" t="s">
        <v>33</v>
      </c>
      <c r="E8066" s="135">
        <v>823.53</v>
      </c>
      <c r="F8066" s="136">
        <v>5.8599999999999999E-2</v>
      </c>
      <c r="G8066" s="135">
        <v>949.42</v>
      </c>
      <c r="H8066" s="136">
        <v>0</v>
      </c>
    </row>
    <row r="8067" spans="1:8" x14ac:dyDescent="0.25">
      <c r="A8067" s="133" t="s">
        <v>8683</v>
      </c>
      <c r="B8067" s="134">
        <v>100594</v>
      </c>
      <c r="C8067" s="126" t="s">
        <v>14618</v>
      </c>
      <c r="D8067" s="134" t="s">
        <v>33</v>
      </c>
      <c r="E8067" s="135">
        <v>977.5</v>
      </c>
      <c r="F8067" s="136">
        <v>5.3600000000000002E-2</v>
      </c>
      <c r="G8067" s="135">
        <v>1156.17</v>
      </c>
      <c r="H8067" s="136">
        <v>0</v>
      </c>
    </row>
    <row r="8068" spans="1:8" x14ac:dyDescent="0.25">
      <c r="A8068" s="133" t="s">
        <v>8683</v>
      </c>
      <c r="B8068" s="134">
        <v>100593</v>
      </c>
      <c r="C8068" s="126" t="s">
        <v>14619</v>
      </c>
      <c r="D8068" s="134" t="s">
        <v>33</v>
      </c>
      <c r="E8068" s="135">
        <v>892.04</v>
      </c>
      <c r="F8068" s="136">
        <v>5.5199999999999999E-2</v>
      </c>
      <c r="G8068" s="135">
        <v>1032.5</v>
      </c>
      <c r="H8068" s="136">
        <v>0</v>
      </c>
    </row>
    <row r="8069" spans="1:8" x14ac:dyDescent="0.25">
      <c r="A8069" s="133" t="s">
        <v>8683</v>
      </c>
      <c r="B8069" s="134">
        <v>100596</v>
      </c>
      <c r="C8069" s="126" t="s">
        <v>14620</v>
      </c>
      <c r="D8069" s="134" t="s">
        <v>33</v>
      </c>
      <c r="E8069" s="135">
        <v>1168.96</v>
      </c>
      <c r="F8069" s="136">
        <v>4.6800000000000001E-2</v>
      </c>
      <c r="G8069" s="135">
        <v>1385.54</v>
      </c>
      <c r="H8069" s="136">
        <v>0</v>
      </c>
    </row>
    <row r="8070" spans="1:8" x14ac:dyDescent="0.25">
      <c r="A8070" s="133" t="s">
        <v>8683</v>
      </c>
      <c r="B8070" s="134">
        <v>100595</v>
      </c>
      <c r="C8070" s="126" t="s">
        <v>14621</v>
      </c>
      <c r="D8070" s="134" t="s">
        <v>33</v>
      </c>
      <c r="E8070" s="135">
        <v>1053.3699999999999</v>
      </c>
      <c r="F8070" s="136">
        <v>4.7399999999999998E-2</v>
      </c>
      <c r="G8070" s="135">
        <v>1218.8900000000001</v>
      </c>
      <c r="H8070" s="136">
        <v>0</v>
      </c>
    </row>
    <row r="8071" spans="1:8" x14ac:dyDescent="0.25">
      <c r="A8071" s="133" t="s">
        <v>8683</v>
      </c>
      <c r="B8071" s="134">
        <v>100598</v>
      </c>
      <c r="C8071" s="126" t="s">
        <v>14622</v>
      </c>
      <c r="D8071" s="134" t="s">
        <v>33</v>
      </c>
      <c r="E8071" s="135">
        <v>1295.79</v>
      </c>
      <c r="F8071" s="136">
        <v>4.2999999999999997E-2</v>
      </c>
      <c r="G8071" s="135">
        <v>1537.74</v>
      </c>
      <c r="H8071" s="136">
        <v>0</v>
      </c>
    </row>
    <row r="8072" spans="1:8" x14ac:dyDescent="0.25">
      <c r="A8072" s="133" t="s">
        <v>8683</v>
      </c>
      <c r="B8072" s="134">
        <v>100597</v>
      </c>
      <c r="C8072" s="126" t="s">
        <v>14623</v>
      </c>
      <c r="D8072" s="134" t="s">
        <v>33</v>
      </c>
      <c r="E8072" s="135">
        <v>1200.28</v>
      </c>
      <c r="F8072" s="136">
        <v>4.3200000000000002E-2</v>
      </c>
      <c r="G8072" s="135">
        <v>1400.07</v>
      </c>
      <c r="H8072" s="136">
        <v>0</v>
      </c>
    </row>
    <row r="8073" spans="1:8" x14ac:dyDescent="0.25">
      <c r="A8073" s="133" t="s">
        <v>8683</v>
      </c>
      <c r="B8073" s="134">
        <v>100603</v>
      </c>
      <c r="C8073" s="126" t="s">
        <v>14624</v>
      </c>
      <c r="D8073" s="134" t="s">
        <v>33</v>
      </c>
      <c r="E8073" s="135">
        <v>1500.79</v>
      </c>
      <c r="F8073" s="136">
        <v>3.1699999999999999E-2</v>
      </c>
      <c r="G8073" s="135">
        <v>1713.92</v>
      </c>
      <c r="H8073" s="136">
        <v>0</v>
      </c>
    </row>
    <row r="8074" spans="1:8" x14ac:dyDescent="0.25">
      <c r="A8074" s="133" t="s">
        <v>8683</v>
      </c>
      <c r="B8074" s="134">
        <v>100599</v>
      </c>
      <c r="C8074" s="126" t="s">
        <v>14625</v>
      </c>
      <c r="D8074" s="134" t="s">
        <v>33</v>
      </c>
      <c r="E8074" s="135">
        <v>598.03</v>
      </c>
      <c r="F8074" s="136">
        <v>7.8100000000000003E-2</v>
      </c>
      <c r="G8074" s="135">
        <v>673.78</v>
      </c>
      <c r="H8074" s="136">
        <v>0</v>
      </c>
    </row>
    <row r="8075" spans="1:8" x14ac:dyDescent="0.25">
      <c r="A8075" s="133" t="s">
        <v>8683</v>
      </c>
      <c r="B8075" s="134">
        <v>100600</v>
      </c>
      <c r="C8075" s="126" t="s">
        <v>14626</v>
      </c>
      <c r="D8075" s="134" t="s">
        <v>33</v>
      </c>
      <c r="E8075" s="135">
        <v>686.7</v>
      </c>
      <c r="F8075" s="136">
        <v>6.8699999999999997E-2</v>
      </c>
      <c r="G8075" s="135">
        <v>779.97</v>
      </c>
      <c r="H8075" s="136">
        <v>0</v>
      </c>
    </row>
    <row r="8076" spans="1:8" x14ac:dyDescent="0.25">
      <c r="A8076" s="133" t="s">
        <v>8683</v>
      </c>
      <c r="B8076" s="134">
        <v>100601</v>
      </c>
      <c r="C8076" s="126" t="s">
        <v>14627</v>
      </c>
      <c r="D8076" s="134" t="s">
        <v>33</v>
      </c>
      <c r="E8076" s="135">
        <v>835.67</v>
      </c>
      <c r="F8076" s="136">
        <v>5.6399999999999999E-2</v>
      </c>
      <c r="G8076" s="135">
        <v>950.38</v>
      </c>
      <c r="H8076" s="136">
        <v>0</v>
      </c>
    </row>
    <row r="8077" spans="1:8" x14ac:dyDescent="0.25">
      <c r="A8077" s="133" t="s">
        <v>8683</v>
      </c>
      <c r="B8077" s="134">
        <v>100602</v>
      </c>
      <c r="C8077" s="126" t="s">
        <v>14628</v>
      </c>
      <c r="D8077" s="134" t="s">
        <v>33</v>
      </c>
      <c r="E8077" s="135">
        <v>1021.86</v>
      </c>
      <c r="F8077" s="136">
        <v>4.6100000000000002E-2</v>
      </c>
      <c r="G8077" s="135">
        <v>1163.3800000000001</v>
      </c>
      <c r="H8077" s="136">
        <v>0</v>
      </c>
    </row>
    <row r="8078" spans="1:8" x14ac:dyDescent="0.25">
      <c r="A8078" s="133" t="s">
        <v>8683</v>
      </c>
      <c r="B8078" s="134">
        <v>100578</v>
      </c>
      <c r="C8078" s="126" t="s">
        <v>14629</v>
      </c>
      <c r="D8078" s="134" t="s">
        <v>33</v>
      </c>
      <c r="E8078" s="135">
        <v>573.67999999999995</v>
      </c>
      <c r="F8078" s="136">
        <v>8.2400000000000001E-2</v>
      </c>
      <c r="G8078" s="135">
        <v>667.2</v>
      </c>
      <c r="H8078" s="136">
        <v>0</v>
      </c>
    </row>
    <row r="8079" spans="1:8" x14ac:dyDescent="0.25">
      <c r="A8079" s="133" t="s">
        <v>8683</v>
      </c>
      <c r="B8079" s="134">
        <v>105975</v>
      </c>
      <c r="C8079" s="126" t="s">
        <v>14630</v>
      </c>
      <c r="D8079" s="134" t="s">
        <v>22</v>
      </c>
      <c r="E8079" s="135">
        <v>0</v>
      </c>
      <c r="F8079" s="136"/>
      <c r="G8079" s="135">
        <v>0</v>
      </c>
      <c r="H8079" s="136"/>
    </row>
    <row r="8080" spans="1:8" x14ac:dyDescent="0.25">
      <c r="A8080" s="133" t="s">
        <v>8683</v>
      </c>
      <c r="B8080" s="134">
        <v>105976</v>
      </c>
      <c r="C8080" s="126" t="s">
        <v>14631</v>
      </c>
      <c r="D8080" s="134" t="s">
        <v>22</v>
      </c>
      <c r="E8080" s="135">
        <v>0</v>
      </c>
      <c r="F8080" s="136"/>
      <c r="G8080" s="135">
        <v>0</v>
      </c>
      <c r="H8080" s="136"/>
    </row>
    <row r="8081" spans="1:8" x14ac:dyDescent="0.25">
      <c r="A8081" s="133" t="s">
        <v>8683</v>
      </c>
      <c r="B8081" s="134">
        <v>105977</v>
      </c>
      <c r="C8081" s="126" t="s">
        <v>14632</v>
      </c>
      <c r="D8081" s="134" t="s">
        <v>22</v>
      </c>
      <c r="E8081" s="135">
        <v>0</v>
      </c>
      <c r="F8081" s="136"/>
      <c r="G8081" s="135">
        <v>0</v>
      </c>
      <c r="H8081" s="136"/>
    </row>
    <row r="8082" spans="1:8" x14ac:dyDescent="0.25">
      <c r="A8082" s="133" t="s">
        <v>8683</v>
      </c>
      <c r="B8082" s="134">
        <v>105978</v>
      </c>
      <c r="C8082" s="126" t="s">
        <v>14633</v>
      </c>
      <c r="D8082" s="134" t="s">
        <v>22</v>
      </c>
      <c r="E8082" s="135">
        <v>0</v>
      </c>
      <c r="F8082" s="136"/>
      <c r="G8082" s="135">
        <v>0</v>
      </c>
      <c r="H8082" s="136"/>
    </row>
    <row r="8083" spans="1:8" x14ac:dyDescent="0.25">
      <c r="A8083" s="133" t="s">
        <v>8683</v>
      </c>
      <c r="B8083" s="134">
        <v>105970</v>
      </c>
      <c r="C8083" s="126" t="s">
        <v>14634</v>
      </c>
      <c r="D8083" s="134" t="s">
        <v>33</v>
      </c>
      <c r="E8083" s="135">
        <v>0</v>
      </c>
      <c r="F8083" s="136"/>
      <c r="G8083" s="135">
        <v>0</v>
      </c>
      <c r="H8083" s="136"/>
    </row>
    <row r="8084" spans="1:8" x14ac:dyDescent="0.25">
      <c r="A8084" s="133" t="s">
        <v>8683</v>
      </c>
      <c r="B8084" s="134">
        <v>105972</v>
      </c>
      <c r="C8084" s="126" t="s">
        <v>14635</v>
      </c>
      <c r="D8084" s="134" t="s">
        <v>33</v>
      </c>
      <c r="E8084" s="135">
        <v>0</v>
      </c>
      <c r="F8084" s="136"/>
      <c r="G8084" s="135">
        <v>0</v>
      </c>
      <c r="H8084" s="136"/>
    </row>
    <row r="8085" spans="1:8" x14ac:dyDescent="0.25">
      <c r="A8085" s="133" t="s">
        <v>8683</v>
      </c>
      <c r="B8085" s="134">
        <v>105973</v>
      </c>
      <c r="C8085" s="126" t="s">
        <v>14636</v>
      </c>
      <c r="D8085" s="134" t="s">
        <v>33</v>
      </c>
      <c r="E8085" s="135">
        <v>0</v>
      </c>
      <c r="F8085" s="136"/>
      <c r="G8085" s="135">
        <v>0</v>
      </c>
      <c r="H8085" s="136"/>
    </row>
    <row r="8086" spans="1:8" x14ac:dyDescent="0.25">
      <c r="A8086" s="133" t="s">
        <v>8683</v>
      </c>
      <c r="B8086" s="134">
        <v>105974</v>
      </c>
      <c r="C8086" s="126" t="s">
        <v>14637</v>
      </c>
      <c r="D8086" s="134" t="s">
        <v>33</v>
      </c>
      <c r="E8086" s="135">
        <v>0</v>
      </c>
      <c r="F8086" s="136"/>
      <c r="G8086" s="135">
        <v>0</v>
      </c>
      <c r="H8086" s="136"/>
    </row>
    <row r="8087" spans="1:8" x14ac:dyDescent="0.25">
      <c r="A8087" s="133" t="s">
        <v>8683</v>
      </c>
      <c r="B8087" s="134">
        <v>105971</v>
      </c>
      <c r="C8087" s="126" t="s">
        <v>14638</v>
      </c>
      <c r="D8087" s="134" t="s">
        <v>33</v>
      </c>
      <c r="E8087" s="135">
        <v>0</v>
      </c>
      <c r="F8087" s="136"/>
      <c r="G8087" s="135">
        <v>0</v>
      </c>
      <c r="H8087" s="136"/>
    </row>
    <row r="8088" spans="1:8" x14ac:dyDescent="0.25">
      <c r="A8088" s="133" t="s">
        <v>8683</v>
      </c>
      <c r="B8088" s="134">
        <v>105967</v>
      </c>
      <c r="C8088" s="126" t="s">
        <v>14639</v>
      </c>
      <c r="D8088" s="134" t="s">
        <v>33</v>
      </c>
      <c r="E8088" s="135">
        <v>0</v>
      </c>
      <c r="F8088" s="136"/>
      <c r="G8088" s="135">
        <v>0</v>
      </c>
      <c r="H8088" s="136"/>
    </row>
    <row r="8089" spans="1:8" x14ac:dyDescent="0.25">
      <c r="A8089" s="133" t="s">
        <v>8683</v>
      </c>
      <c r="B8089" s="134">
        <v>105968</v>
      </c>
      <c r="C8089" s="126" t="s">
        <v>14640</v>
      </c>
      <c r="D8089" s="134" t="s">
        <v>33</v>
      </c>
      <c r="E8089" s="135">
        <v>0</v>
      </c>
      <c r="F8089" s="136"/>
      <c r="G8089" s="135">
        <v>0</v>
      </c>
      <c r="H8089" s="136"/>
    </row>
    <row r="8090" spans="1:8" x14ac:dyDescent="0.25">
      <c r="A8090" s="133" t="s">
        <v>8683</v>
      </c>
      <c r="B8090" s="134">
        <v>105969</v>
      </c>
      <c r="C8090" s="126" t="s">
        <v>14641</v>
      </c>
      <c r="D8090" s="134" t="s">
        <v>33</v>
      </c>
      <c r="E8090" s="135">
        <v>0</v>
      </c>
      <c r="F8090" s="136"/>
      <c r="G8090" s="135">
        <v>0</v>
      </c>
      <c r="H8090" s="136"/>
    </row>
    <row r="8091" spans="1:8" x14ac:dyDescent="0.25">
      <c r="A8091" s="133" t="s">
        <v>8683</v>
      </c>
      <c r="B8091" s="134">
        <v>100623</v>
      </c>
      <c r="C8091" s="126" t="s">
        <v>14642</v>
      </c>
      <c r="D8091" s="134" t="s">
        <v>33</v>
      </c>
      <c r="E8091" s="135">
        <v>2202.1</v>
      </c>
      <c r="F8091" s="136">
        <v>0.77370000000000005</v>
      </c>
      <c r="G8091" s="135">
        <v>2273.52</v>
      </c>
      <c r="H8091" s="136">
        <v>0</v>
      </c>
    </row>
    <row r="8092" spans="1:8" x14ac:dyDescent="0.25">
      <c r="A8092" s="133" t="s">
        <v>8683</v>
      </c>
      <c r="B8092" s="134">
        <v>105964</v>
      </c>
      <c r="C8092" s="126" t="s">
        <v>14643</v>
      </c>
      <c r="D8092" s="134" t="s">
        <v>33</v>
      </c>
      <c r="E8092" s="135">
        <v>0</v>
      </c>
      <c r="F8092" s="136"/>
      <c r="G8092" s="135">
        <v>0</v>
      </c>
      <c r="H8092" s="136"/>
    </row>
    <row r="8093" spans="1:8" x14ac:dyDescent="0.25">
      <c r="A8093" s="133" t="s">
        <v>8683</v>
      </c>
      <c r="B8093" s="134">
        <v>105965</v>
      </c>
      <c r="C8093" s="126" t="s">
        <v>14644</v>
      </c>
      <c r="D8093" s="134" t="s">
        <v>33</v>
      </c>
      <c r="E8093" s="135">
        <v>0</v>
      </c>
      <c r="F8093" s="136"/>
      <c r="G8093" s="135">
        <v>0</v>
      </c>
      <c r="H8093" s="136"/>
    </row>
    <row r="8094" spans="1:8" x14ac:dyDescent="0.25">
      <c r="A8094" s="133" t="s">
        <v>8683</v>
      </c>
      <c r="B8094" s="134">
        <v>105966</v>
      </c>
      <c r="C8094" s="126" t="s">
        <v>14645</v>
      </c>
      <c r="D8094" s="134" t="s">
        <v>33</v>
      </c>
      <c r="E8094" s="135">
        <v>0</v>
      </c>
      <c r="F8094" s="136"/>
      <c r="G8094" s="135">
        <v>0</v>
      </c>
      <c r="H8094" s="136"/>
    </row>
    <row r="8095" spans="1:8" x14ac:dyDescent="0.25">
      <c r="A8095" s="133" t="s">
        <v>8683</v>
      </c>
      <c r="B8095" s="134">
        <v>100621</v>
      </c>
      <c r="C8095" s="126" t="s">
        <v>14646</v>
      </c>
      <c r="D8095" s="134" t="s">
        <v>33</v>
      </c>
      <c r="E8095" s="135">
        <v>2756.24</v>
      </c>
      <c r="F8095" s="136">
        <v>0.69979999999999998</v>
      </c>
      <c r="G8095" s="135">
        <v>2788.37</v>
      </c>
      <c r="H8095" s="136">
        <v>0</v>
      </c>
    </row>
    <row r="8096" spans="1:8" x14ac:dyDescent="0.25">
      <c r="A8096" s="133" t="s">
        <v>8683</v>
      </c>
      <c r="B8096" s="134">
        <v>105960</v>
      </c>
      <c r="C8096" s="126" t="s">
        <v>14647</v>
      </c>
      <c r="D8096" s="134" t="s">
        <v>33</v>
      </c>
      <c r="E8096" s="135">
        <v>0</v>
      </c>
      <c r="F8096" s="136"/>
      <c r="G8096" s="135">
        <v>0</v>
      </c>
      <c r="H8096" s="136"/>
    </row>
    <row r="8097" spans="1:8" x14ac:dyDescent="0.25">
      <c r="A8097" s="133" t="s">
        <v>8683</v>
      </c>
      <c r="B8097" s="134">
        <v>105961</v>
      </c>
      <c r="C8097" s="126" t="s">
        <v>14648</v>
      </c>
      <c r="D8097" s="134" t="s">
        <v>33</v>
      </c>
      <c r="E8097" s="135">
        <v>0</v>
      </c>
      <c r="F8097" s="136"/>
      <c r="G8097" s="135">
        <v>0</v>
      </c>
      <c r="H8097" s="136"/>
    </row>
    <row r="8098" spans="1:8" x14ac:dyDescent="0.25">
      <c r="A8098" s="133" t="s">
        <v>8683</v>
      </c>
      <c r="B8098" s="134">
        <v>105962</v>
      </c>
      <c r="C8098" s="126" t="s">
        <v>14649</v>
      </c>
      <c r="D8098" s="134" t="s">
        <v>33</v>
      </c>
      <c r="E8098" s="135">
        <v>0</v>
      </c>
      <c r="F8098" s="136"/>
      <c r="G8098" s="135">
        <v>0</v>
      </c>
      <c r="H8098" s="136"/>
    </row>
    <row r="8099" spans="1:8" x14ac:dyDescent="0.25">
      <c r="A8099" s="133" t="s">
        <v>8683</v>
      </c>
      <c r="B8099" s="134">
        <v>105963</v>
      </c>
      <c r="C8099" s="126" t="s">
        <v>14650</v>
      </c>
      <c r="D8099" s="134" t="s">
        <v>33</v>
      </c>
      <c r="E8099" s="135">
        <v>0</v>
      </c>
      <c r="F8099" s="136"/>
      <c r="G8099" s="135">
        <v>0</v>
      </c>
      <c r="H8099" s="136"/>
    </row>
    <row r="8100" spans="1:8" x14ac:dyDescent="0.25">
      <c r="A8100" s="133" t="s">
        <v>8683</v>
      </c>
      <c r="B8100" s="134">
        <v>100622</v>
      </c>
      <c r="C8100" s="126" t="s">
        <v>14651</v>
      </c>
      <c r="D8100" s="134" t="s">
        <v>33</v>
      </c>
      <c r="E8100" s="135">
        <v>2142.75</v>
      </c>
      <c r="F8100" s="136">
        <v>0.76949999999999996</v>
      </c>
      <c r="G8100" s="135">
        <v>2211.9899999999998</v>
      </c>
      <c r="H8100" s="136">
        <v>0</v>
      </c>
    </row>
    <row r="8101" spans="1:8" x14ac:dyDescent="0.25">
      <c r="A8101" s="133" t="s">
        <v>8683</v>
      </c>
      <c r="B8101" s="134">
        <v>105956</v>
      </c>
      <c r="C8101" s="126" t="s">
        <v>14652</v>
      </c>
      <c r="D8101" s="134" t="s">
        <v>33</v>
      </c>
      <c r="E8101" s="135">
        <v>0</v>
      </c>
      <c r="F8101" s="136"/>
      <c r="G8101" s="135">
        <v>0</v>
      </c>
      <c r="H8101" s="136"/>
    </row>
    <row r="8102" spans="1:8" x14ac:dyDescent="0.25">
      <c r="A8102" s="133" t="s">
        <v>8683</v>
      </c>
      <c r="B8102" s="134">
        <v>105957</v>
      </c>
      <c r="C8102" s="126" t="s">
        <v>14653</v>
      </c>
      <c r="D8102" s="134" t="s">
        <v>33</v>
      </c>
      <c r="E8102" s="135">
        <v>0</v>
      </c>
      <c r="F8102" s="136"/>
      <c r="G8102" s="135">
        <v>0</v>
      </c>
      <c r="H8102" s="136"/>
    </row>
    <row r="8103" spans="1:8" x14ac:dyDescent="0.25">
      <c r="A8103" s="133" t="s">
        <v>8683</v>
      </c>
      <c r="B8103" s="134">
        <v>105958</v>
      </c>
      <c r="C8103" s="126" t="s">
        <v>14654</v>
      </c>
      <c r="D8103" s="134" t="s">
        <v>33</v>
      </c>
      <c r="E8103" s="135">
        <v>1928.86</v>
      </c>
      <c r="F8103" s="136">
        <v>0.61499999999999999</v>
      </c>
      <c r="G8103" s="135">
        <v>1968.44</v>
      </c>
      <c r="H8103" s="136">
        <v>0</v>
      </c>
    </row>
    <row r="8104" spans="1:8" x14ac:dyDescent="0.25">
      <c r="A8104" s="133" t="s">
        <v>8683</v>
      </c>
      <c r="B8104" s="134">
        <v>105959</v>
      </c>
      <c r="C8104" s="126" t="s">
        <v>14655</v>
      </c>
      <c r="D8104" s="134" t="s">
        <v>33</v>
      </c>
      <c r="E8104" s="135">
        <v>0</v>
      </c>
      <c r="F8104" s="136"/>
      <c r="G8104" s="135">
        <v>0</v>
      </c>
      <c r="H8104" s="136"/>
    </row>
    <row r="8105" spans="1:8" x14ac:dyDescent="0.25">
      <c r="A8105" s="133" t="s">
        <v>8683</v>
      </c>
      <c r="B8105" s="134">
        <v>100620</v>
      </c>
      <c r="C8105" s="126" t="s">
        <v>14656</v>
      </c>
      <c r="D8105" s="134" t="s">
        <v>33</v>
      </c>
      <c r="E8105" s="135">
        <v>2469.62</v>
      </c>
      <c r="F8105" s="136">
        <v>0.66669999999999996</v>
      </c>
      <c r="G8105" s="135">
        <v>2499.58</v>
      </c>
      <c r="H8105" s="136">
        <v>0</v>
      </c>
    </row>
    <row r="8106" spans="1:8" x14ac:dyDescent="0.25">
      <c r="A8106" s="133" t="s">
        <v>8683</v>
      </c>
      <c r="B8106" s="134">
        <v>105951</v>
      </c>
      <c r="C8106" s="126" t="s">
        <v>14657</v>
      </c>
      <c r="D8106" s="134" t="s">
        <v>33</v>
      </c>
      <c r="E8106" s="135">
        <v>0</v>
      </c>
      <c r="F8106" s="136"/>
      <c r="G8106" s="135">
        <v>0</v>
      </c>
      <c r="H8106" s="136"/>
    </row>
    <row r="8107" spans="1:8" x14ac:dyDescent="0.25">
      <c r="A8107" s="133" t="s">
        <v>8683</v>
      </c>
      <c r="B8107" s="134">
        <v>105952</v>
      </c>
      <c r="C8107" s="126" t="s">
        <v>14658</v>
      </c>
      <c r="D8107" s="134" t="s">
        <v>33</v>
      </c>
      <c r="E8107" s="135">
        <v>0</v>
      </c>
      <c r="F8107" s="136"/>
      <c r="G8107" s="135">
        <v>0</v>
      </c>
      <c r="H8107" s="136"/>
    </row>
    <row r="8108" spans="1:8" x14ac:dyDescent="0.25">
      <c r="A8108" s="133" t="s">
        <v>8683</v>
      </c>
      <c r="B8108" s="134">
        <v>105953</v>
      </c>
      <c r="C8108" s="126" t="s">
        <v>14659</v>
      </c>
      <c r="D8108" s="134" t="s">
        <v>33</v>
      </c>
      <c r="E8108" s="135">
        <v>1670.21</v>
      </c>
      <c r="F8108" s="136">
        <v>0.75319999999999998</v>
      </c>
      <c r="G8108" s="135">
        <v>1735.05</v>
      </c>
      <c r="H8108" s="136">
        <v>0</v>
      </c>
    </row>
    <row r="8109" spans="1:8" x14ac:dyDescent="0.25">
      <c r="A8109" s="133" t="s">
        <v>8683</v>
      </c>
      <c r="B8109" s="134">
        <v>105954</v>
      </c>
      <c r="C8109" s="126" t="s">
        <v>14660</v>
      </c>
      <c r="D8109" s="134" t="s">
        <v>33</v>
      </c>
      <c r="E8109" s="135">
        <v>0</v>
      </c>
      <c r="F8109" s="136"/>
      <c r="G8109" s="135">
        <v>0</v>
      </c>
      <c r="H8109" s="136"/>
    </row>
    <row r="8110" spans="1:8" x14ac:dyDescent="0.25">
      <c r="A8110" s="133" t="s">
        <v>8683</v>
      </c>
      <c r="B8110" s="134">
        <v>105955</v>
      </c>
      <c r="C8110" s="126" t="s">
        <v>14661</v>
      </c>
      <c r="D8110" s="134" t="s">
        <v>33</v>
      </c>
      <c r="E8110" s="135">
        <v>2220.8000000000002</v>
      </c>
      <c r="F8110" s="136">
        <v>0.77490000000000003</v>
      </c>
      <c r="G8110" s="135">
        <v>2293</v>
      </c>
      <c r="H8110" s="136">
        <v>0</v>
      </c>
    </row>
    <row r="8111" spans="1:8" x14ac:dyDescent="0.25">
      <c r="A8111" s="133" t="s">
        <v>8683</v>
      </c>
      <c r="B8111" s="134">
        <v>105946</v>
      </c>
      <c r="C8111" s="126" t="s">
        <v>14662</v>
      </c>
      <c r="D8111" s="134" t="s">
        <v>33</v>
      </c>
      <c r="E8111" s="135">
        <v>0</v>
      </c>
      <c r="F8111" s="136"/>
      <c r="G8111" s="135">
        <v>0</v>
      </c>
      <c r="H8111" s="136"/>
    </row>
    <row r="8112" spans="1:8" x14ac:dyDescent="0.25">
      <c r="A8112" s="133" t="s">
        <v>8683</v>
      </c>
      <c r="B8112" s="134">
        <v>105947</v>
      </c>
      <c r="C8112" s="126" t="s">
        <v>14663</v>
      </c>
      <c r="D8112" s="134" t="s">
        <v>33</v>
      </c>
      <c r="E8112" s="135">
        <v>0</v>
      </c>
      <c r="F8112" s="136"/>
      <c r="G8112" s="135">
        <v>0</v>
      </c>
      <c r="H8112" s="136"/>
    </row>
    <row r="8113" spans="1:8" x14ac:dyDescent="0.25">
      <c r="A8113" s="133" t="s">
        <v>8683</v>
      </c>
      <c r="B8113" s="134">
        <v>105948</v>
      </c>
      <c r="C8113" s="126" t="s">
        <v>14664</v>
      </c>
      <c r="D8113" s="134" t="s">
        <v>33</v>
      </c>
      <c r="E8113" s="135">
        <v>0</v>
      </c>
      <c r="F8113" s="136"/>
      <c r="G8113" s="135">
        <v>0</v>
      </c>
      <c r="H8113" s="136"/>
    </row>
    <row r="8114" spans="1:8" x14ac:dyDescent="0.25">
      <c r="A8114" s="133" t="s">
        <v>8683</v>
      </c>
      <c r="B8114" s="134">
        <v>105949</v>
      </c>
      <c r="C8114" s="126" t="s">
        <v>14665</v>
      </c>
      <c r="D8114" s="134" t="s">
        <v>33</v>
      </c>
      <c r="E8114" s="135">
        <v>0</v>
      </c>
      <c r="F8114" s="136"/>
      <c r="G8114" s="135">
        <v>0</v>
      </c>
      <c r="H8114" s="136"/>
    </row>
    <row r="8115" spans="1:8" x14ac:dyDescent="0.25">
      <c r="A8115" s="133" t="s">
        <v>8683</v>
      </c>
      <c r="B8115" s="134">
        <v>105950</v>
      </c>
      <c r="C8115" s="126" t="s">
        <v>14666</v>
      </c>
      <c r="D8115" s="134" t="s">
        <v>33</v>
      </c>
      <c r="E8115" s="135">
        <v>0</v>
      </c>
      <c r="F8115" s="136"/>
      <c r="G8115" s="135">
        <v>0</v>
      </c>
      <c r="H8115" s="136"/>
    </row>
    <row r="8116" spans="1:8" x14ac:dyDescent="0.25">
      <c r="A8116" s="133" t="s">
        <v>8683</v>
      </c>
      <c r="B8116" s="134">
        <v>100619</v>
      </c>
      <c r="C8116" s="126" t="s">
        <v>14667</v>
      </c>
      <c r="D8116" s="134" t="s">
        <v>33</v>
      </c>
      <c r="E8116" s="135">
        <v>563.99</v>
      </c>
      <c r="F8116" s="136">
        <v>0.4299</v>
      </c>
      <c r="G8116" s="135">
        <v>629.34</v>
      </c>
      <c r="H8116" s="136">
        <v>0</v>
      </c>
    </row>
    <row r="8117" spans="1:8" x14ac:dyDescent="0.25">
      <c r="A8117" s="133" t="s">
        <v>8684</v>
      </c>
      <c r="B8117" s="134">
        <v>99283</v>
      </c>
      <c r="C8117" s="126" t="s">
        <v>1083</v>
      </c>
      <c r="D8117" s="134" t="s">
        <v>22</v>
      </c>
      <c r="E8117" s="135">
        <v>1100.6400000000001</v>
      </c>
      <c r="F8117" s="136">
        <v>0</v>
      </c>
      <c r="G8117" s="135">
        <v>1250.28</v>
      </c>
      <c r="H8117" s="136">
        <v>0</v>
      </c>
    </row>
    <row r="8118" spans="1:8" x14ac:dyDescent="0.25">
      <c r="A8118" s="133" t="s">
        <v>8684</v>
      </c>
      <c r="B8118" s="134">
        <v>99293</v>
      </c>
      <c r="C8118" s="126" t="s">
        <v>1087</v>
      </c>
      <c r="D8118" s="134" t="s">
        <v>22</v>
      </c>
      <c r="E8118" s="135">
        <v>1330.68</v>
      </c>
      <c r="F8118" s="136">
        <v>0</v>
      </c>
      <c r="G8118" s="135">
        <v>1516.54</v>
      </c>
      <c r="H8118" s="136">
        <v>0</v>
      </c>
    </row>
    <row r="8119" spans="1:8" x14ac:dyDescent="0.25">
      <c r="A8119" s="133" t="s">
        <v>8684</v>
      </c>
      <c r="B8119" s="134">
        <v>99243</v>
      </c>
      <c r="C8119" s="126" t="s">
        <v>1069</v>
      </c>
      <c r="D8119" s="134" t="s">
        <v>22</v>
      </c>
      <c r="E8119" s="135">
        <v>1560.66</v>
      </c>
      <c r="F8119" s="136">
        <v>0</v>
      </c>
      <c r="G8119" s="135">
        <v>1782.77</v>
      </c>
      <c r="H8119" s="136">
        <v>0</v>
      </c>
    </row>
    <row r="8120" spans="1:8" x14ac:dyDescent="0.25">
      <c r="A8120" s="133" t="s">
        <v>8684</v>
      </c>
      <c r="B8120" s="134">
        <v>99249</v>
      </c>
      <c r="C8120" s="126" t="s">
        <v>1072</v>
      </c>
      <c r="D8120" s="134" t="s">
        <v>22</v>
      </c>
      <c r="E8120" s="135">
        <v>1905.76</v>
      </c>
      <c r="F8120" s="136">
        <v>0</v>
      </c>
      <c r="G8120" s="135">
        <v>2182.17</v>
      </c>
      <c r="H8120" s="136">
        <v>0</v>
      </c>
    </row>
    <row r="8121" spans="1:8" x14ac:dyDescent="0.25">
      <c r="A8121" s="133" t="s">
        <v>8684</v>
      </c>
      <c r="B8121" s="134">
        <v>99278</v>
      </c>
      <c r="C8121" s="126" t="s">
        <v>1080</v>
      </c>
      <c r="D8121" s="134" t="s">
        <v>22</v>
      </c>
      <c r="E8121" s="135">
        <v>432.71</v>
      </c>
      <c r="F8121" s="136">
        <v>0</v>
      </c>
      <c r="G8121" s="135">
        <v>457.16</v>
      </c>
      <c r="H8121" s="136">
        <v>0</v>
      </c>
    </row>
    <row r="8122" spans="1:8" x14ac:dyDescent="0.25">
      <c r="A8122" s="133" t="s">
        <v>8684</v>
      </c>
      <c r="B8122" s="134">
        <v>99288</v>
      </c>
      <c r="C8122" s="126" t="s">
        <v>1084</v>
      </c>
      <c r="D8122" s="134" t="s">
        <v>22</v>
      </c>
      <c r="E8122" s="135">
        <v>572.34</v>
      </c>
      <c r="F8122" s="136">
        <v>0</v>
      </c>
      <c r="G8122" s="135">
        <v>602.95000000000005</v>
      </c>
      <c r="H8122" s="136">
        <v>0</v>
      </c>
    </row>
    <row r="8123" spans="1:8" x14ac:dyDescent="0.25">
      <c r="A8123" s="133" t="s">
        <v>8684</v>
      </c>
      <c r="B8123" s="134">
        <v>99240</v>
      </c>
      <c r="C8123" s="126" t="s">
        <v>1067</v>
      </c>
      <c r="D8123" s="134" t="s">
        <v>22</v>
      </c>
      <c r="E8123" s="135">
        <v>763.43</v>
      </c>
      <c r="F8123" s="136">
        <v>0</v>
      </c>
      <c r="G8123" s="135">
        <v>801.93</v>
      </c>
      <c r="H8123" s="136">
        <v>0</v>
      </c>
    </row>
    <row r="8124" spans="1:8" x14ac:dyDescent="0.25">
      <c r="A8124" s="133" t="s">
        <v>8684</v>
      </c>
      <c r="B8124" s="134">
        <v>99246</v>
      </c>
      <c r="C8124" s="126" t="s">
        <v>1070</v>
      </c>
      <c r="D8124" s="134" t="s">
        <v>22</v>
      </c>
      <c r="E8124" s="135">
        <v>1047.48</v>
      </c>
      <c r="F8124" s="136">
        <v>0</v>
      </c>
      <c r="G8124" s="135">
        <v>1098.55</v>
      </c>
      <c r="H8124" s="136">
        <v>0</v>
      </c>
    </row>
    <row r="8125" spans="1:8" x14ac:dyDescent="0.25">
      <c r="A8125" s="133" t="s">
        <v>8684</v>
      </c>
      <c r="B8125" s="134">
        <v>97981</v>
      </c>
      <c r="C8125" s="126" t="s">
        <v>1032</v>
      </c>
      <c r="D8125" s="134" t="s">
        <v>22</v>
      </c>
      <c r="E8125" s="135">
        <v>1174.8399999999999</v>
      </c>
      <c r="F8125" s="136">
        <v>0</v>
      </c>
      <c r="G8125" s="135">
        <v>1325.77</v>
      </c>
      <c r="H8125" s="136">
        <v>0</v>
      </c>
    </row>
    <row r="8126" spans="1:8" x14ac:dyDescent="0.25">
      <c r="A8126" s="133" t="s">
        <v>8684</v>
      </c>
      <c r="B8126" s="134">
        <v>97985</v>
      </c>
      <c r="C8126" s="126" t="s">
        <v>14668</v>
      </c>
      <c r="D8126" s="134" t="s">
        <v>22</v>
      </c>
      <c r="E8126" s="135">
        <v>1414.59</v>
      </c>
      <c r="F8126" s="136">
        <v>0</v>
      </c>
      <c r="G8126" s="135">
        <v>1601.9</v>
      </c>
      <c r="H8126" s="136">
        <v>0</v>
      </c>
    </row>
    <row r="8127" spans="1:8" x14ac:dyDescent="0.25">
      <c r="A8127" s="133" t="s">
        <v>8684</v>
      </c>
      <c r="B8127" s="134">
        <v>97989</v>
      </c>
      <c r="C8127" s="126" t="s">
        <v>1035</v>
      </c>
      <c r="D8127" s="134" t="s">
        <v>22</v>
      </c>
      <c r="E8127" s="135">
        <v>1654.27</v>
      </c>
      <c r="F8127" s="136">
        <v>0</v>
      </c>
      <c r="G8127" s="135">
        <v>1878</v>
      </c>
      <c r="H8127" s="136">
        <v>0</v>
      </c>
    </row>
    <row r="8128" spans="1:8" x14ac:dyDescent="0.25">
      <c r="A8128" s="133" t="s">
        <v>8684</v>
      </c>
      <c r="B8128" s="134">
        <v>97993</v>
      </c>
      <c r="C8128" s="126" t="s">
        <v>14669</v>
      </c>
      <c r="D8128" s="134" t="s">
        <v>22</v>
      </c>
      <c r="E8128" s="135">
        <v>2013.93</v>
      </c>
      <c r="F8128" s="136">
        <v>0</v>
      </c>
      <c r="G8128" s="135">
        <v>2292.2199999999998</v>
      </c>
      <c r="H8128" s="136">
        <v>0</v>
      </c>
    </row>
    <row r="8129" spans="1:8" x14ac:dyDescent="0.25">
      <c r="A8129" s="133" t="s">
        <v>8684</v>
      </c>
      <c r="B8129" s="134">
        <v>98409</v>
      </c>
      <c r="C8129" s="126" t="s">
        <v>1066</v>
      </c>
      <c r="D8129" s="134" t="s">
        <v>22</v>
      </c>
      <c r="E8129" s="135">
        <v>434.82</v>
      </c>
      <c r="F8129" s="136">
        <v>0</v>
      </c>
      <c r="G8129" s="135">
        <v>459.3</v>
      </c>
      <c r="H8129" s="136">
        <v>0</v>
      </c>
    </row>
    <row r="8130" spans="1:8" x14ac:dyDescent="0.25">
      <c r="A8130" s="133" t="s">
        <v>8684</v>
      </c>
      <c r="B8130" s="134">
        <v>97983</v>
      </c>
      <c r="C8130" s="126" t="s">
        <v>1033</v>
      </c>
      <c r="D8130" s="134" t="s">
        <v>22</v>
      </c>
      <c r="E8130" s="135">
        <v>575.1</v>
      </c>
      <c r="F8130" s="136">
        <v>0</v>
      </c>
      <c r="G8130" s="135">
        <v>605.76</v>
      </c>
      <c r="H8130" s="136">
        <v>0</v>
      </c>
    </row>
    <row r="8131" spans="1:8" x14ac:dyDescent="0.25">
      <c r="A8131" s="133" t="s">
        <v>8684</v>
      </c>
      <c r="B8131" s="134">
        <v>97987</v>
      </c>
      <c r="C8131" s="126" t="s">
        <v>1034</v>
      </c>
      <c r="D8131" s="134" t="s">
        <v>22</v>
      </c>
      <c r="E8131" s="135">
        <v>766.89</v>
      </c>
      <c r="F8131" s="136">
        <v>0</v>
      </c>
      <c r="G8131" s="135">
        <v>805.46</v>
      </c>
      <c r="H8131" s="136">
        <v>0</v>
      </c>
    </row>
    <row r="8132" spans="1:8" x14ac:dyDescent="0.25">
      <c r="A8132" s="133" t="s">
        <v>8684</v>
      </c>
      <c r="B8132" s="134">
        <v>97991</v>
      </c>
      <c r="C8132" s="126" t="s">
        <v>14670</v>
      </c>
      <c r="D8132" s="134" t="s">
        <v>22</v>
      </c>
      <c r="E8132" s="135">
        <v>1052.21</v>
      </c>
      <c r="F8132" s="136">
        <v>0</v>
      </c>
      <c r="G8132" s="135">
        <v>1103.3599999999999</v>
      </c>
      <c r="H8132" s="136">
        <v>0</v>
      </c>
    </row>
    <row r="8133" spans="1:8" x14ac:dyDescent="0.25">
      <c r="A8133" s="133" t="s">
        <v>8684</v>
      </c>
      <c r="B8133" s="134">
        <v>99241</v>
      </c>
      <c r="C8133" s="126" t="s">
        <v>1068</v>
      </c>
      <c r="D8133" s="134" t="s">
        <v>22</v>
      </c>
      <c r="E8133" s="135">
        <v>1818.76</v>
      </c>
      <c r="F8133" s="136">
        <v>0</v>
      </c>
      <c r="G8133" s="135">
        <v>2034.38</v>
      </c>
      <c r="H8133" s="136">
        <v>0</v>
      </c>
    </row>
    <row r="8134" spans="1:8" x14ac:dyDescent="0.25">
      <c r="A8134" s="133" t="s">
        <v>8684</v>
      </c>
      <c r="B8134" s="134">
        <v>99247</v>
      </c>
      <c r="C8134" s="126" t="s">
        <v>1071</v>
      </c>
      <c r="D8134" s="134" t="s">
        <v>22</v>
      </c>
      <c r="E8134" s="135">
        <v>2074.1799999999998</v>
      </c>
      <c r="F8134" s="136">
        <v>0</v>
      </c>
      <c r="G8134" s="135">
        <v>2320.9299999999998</v>
      </c>
      <c r="H8134" s="136">
        <v>0</v>
      </c>
    </row>
    <row r="8135" spans="1:8" x14ac:dyDescent="0.25">
      <c r="A8135" s="133" t="s">
        <v>8684</v>
      </c>
      <c r="B8135" s="134">
        <v>99263</v>
      </c>
      <c r="C8135" s="126" t="s">
        <v>1075</v>
      </c>
      <c r="D8135" s="134" t="s">
        <v>22</v>
      </c>
      <c r="E8135" s="135">
        <v>2329.67</v>
      </c>
      <c r="F8135" s="136">
        <v>0</v>
      </c>
      <c r="G8135" s="135">
        <v>2607.5500000000002</v>
      </c>
      <c r="H8135" s="136">
        <v>0</v>
      </c>
    </row>
    <row r="8136" spans="1:8" x14ac:dyDescent="0.25">
      <c r="A8136" s="133" t="s">
        <v>8684</v>
      </c>
      <c r="B8136" s="134">
        <v>99276</v>
      </c>
      <c r="C8136" s="126" t="s">
        <v>1078</v>
      </c>
      <c r="D8136" s="134" t="s">
        <v>22</v>
      </c>
      <c r="E8136" s="135">
        <v>2585.13</v>
      </c>
      <c r="F8136" s="136">
        <v>0</v>
      </c>
      <c r="G8136" s="135">
        <v>2894.12</v>
      </c>
      <c r="H8136" s="136">
        <v>0</v>
      </c>
    </row>
    <row r="8137" spans="1:8" x14ac:dyDescent="0.25">
      <c r="A8137" s="133" t="s">
        <v>8684</v>
      </c>
      <c r="B8137" s="134">
        <v>99291</v>
      </c>
      <c r="C8137" s="126" t="s">
        <v>1086</v>
      </c>
      <c r="D8137" s="134" t="s">
        <v>22</v>
      </c>
      <c r="E8137" s="135">
        <v>2840.56</v>
      </c>
      <c r="F8137" s="136">
        <v>0</v>
      </c>
      <c r="G8137" s="135">
        <v>3180.68</v>
      </c>
      <c r="H8137" s="136">
        <v>0</v>
      </c>
    </row>
    <row r="8138" spans="1:8" x14ac:dyDescent="0.25">
      <c r="A8138" s="133" t="s">
        <v>8684</v>
      </c>
      <c r="B8138" s="134">
        <v>99297</v>
      </c>
      <c r="C8138" s="126" t="s">
        <v>1089</v>
      </c>
      <c r="D8138" s="134" t="s">
        <v>22</v>
      </c>
      <c r="E8138" s="135">
        <v>3116.27</v>
      </c>
      <c r="F8138" s="136">
        <v>0</v>
      </c>
      <c r="G8138" s="135">
        <v>3489.66</v>
      </c>
      <c r="H8138" s="136">
        <v>0</v>
      </c>
    </row>
    <row r="8139" spans="1:8" x14ac:dyDescent="0.25">
      <c r="A8139" s="133" t="s">
        <v>8684</v>
      </c>
      <c r="B8139" s="134">
        <v>99254</v>
      </c>
      <c r="C8139" s="126" t="s">
        <v>1073</v>
      </c>
      <c r="D8139" s="134" t="s">
        <v>22</v>
      </c>
      <c r="E8139" s="135">
        <v>1307.8499999999999</v>
      </c>
      <c r="F8139" s="136">
        <v>0</v>
      </c>
      <c r="G8139" s="135">
        <v>1461.26</v>
      </c>
      <c r="H8139" s="136">
        <v>0</v>
      </c>
    </row>
    <row r="8140" spans="1:8" x14ac:dyDescent="0.25">
      <c r="A8140" s="133" t="s">
        <v>8684</v>
      </c>
      <c r="B8140" s="134">
        <v>99261</v>
      </c>
      <c r="C8140" s="126" t="s">
        <v>1074</v>
      </c>
      <c r="D8140" s="134" t="s">
        <v>22</v>
      </c>
      <c r="E8140" s="135">
        <v>1563.28</v>
      </c>
      <c r="F8140" s="136">
        <v>0</v>
      </c>
      <c r="G8140" s="135">
        <v>1747.79</v>
      </c>
      <c r="H8140" s="136">
        <v>0</v>
      </c>
    </row>
    <row r="8141" spans="1:8" x14ac:dyDescent="0.25">
      <c r="A8141" s="133" t="s">
        <v>8684</v>
      </c>
      <c r="B8141" s="134">
        <v>99266</v>
      </c>
      <c r="C8141" s="126" t="s">
        <v>1076</v>
      </c>
      <c r="D8141" s="134" t="s">
        <v>22</v>
      </c>
      <c r="E8141" s="135">
        <v>1818.76</v>
      </c>
      <c r="F8141" s="136">
        <v>0</v>
      </c>
      <c r="G8141" s="135">
        <v>2034.38</v>
      </c>
      <c r="H8141" s="136">
        <v>0</v>
      </c>
    </row>
    <row r="8142" spans="1:8" x14ac:dyDescent="0.25">
      <c r="A8142" s="133" t="s">
        <v>8684</v>
      </c>
      <c r="B8142" s="134">
        <v>99269</v>
      </c>
      <c r="C8142" s="126" t="s">
        <v>1077</v>
      </c>
      <c r="D8142" s="134" t="s">
        <v>22</v>
      </c>
      <c r="E8142" s="135">
        <v>2074.1799999999998</v>
      </c>
      <c r="F8142" s="136">
        <v>0</v>
      </c>
      <c r="G8142" s="135">
        <v>2320.9299999999998</v>
      </c>
      <c r="H8142" s="136">
        <v>0</v>
      </c>
    </row>
    <row r="8143" spans="1:8" x14ac:dyDescent="0.25">
      <c r="A8143" s="133" t="s">
        <v>8684</v>
      </c>
      <c r="B8143" s="134">
        <v>99277</v>
      </c>
      <c r="C8143" s="126" t="s">
        <v>1079</v>
      </c>
      <c r="D8143" s="134" t="s">
        <v>22</v>
      </c>
      <c r="E8143" s="135">
        <v>2329.67</v>
      </c>
      <c r="F8143" s="136">
        <v>0</v>
      </c>
      <c r="G8143" s="135">
        <v>2607.5500000000002</v>
      </c>
      <c r="H8143" s="136">
        <v>0</v>
      </c>
    </row>
    <row r="8144" spans="1:8" x14ac:dyDescent="0.25">
      <c r="A8144" s="133" t="s">
        <v>8684</v>
      </c>
      <c r="B8144" s="134">
        <v>99281</v>
      </c>
      <c r="C8144" s="126" t="s">
        <v>1081</v>
      </c>
      <c r="D8144" s="134" t="s">
        <v>22</v>
      </c>
      <c r="E8144" s="135">
        <v>2585.13</v>
      </c>
      <c r="F8144" s="136">
        <v>0</v>
      </c>
      <c r="G8144" s="135">
        <v>2894.12</v>
      </c>
      <c r="H8144" s="136">
        <v>0</v>
      </c>
    </row>
    <row r="8145" spans="1:8" x14ac:dyDescent="0.25">
      <c r="A8145" s="133" t="s">
        <v>8684</v>
      </c>
      <c r="B8145" s="134">
        <v>99289</v>
      </c>
      <c r="C8145" s="126" t="s">
        <v>1085</v>
      </c>
      <c r="D8145" s="134" t="s">
        <v>22</v>
      </c>
      <c r="E8145" s="135">
        <v>2840.56</v>
      </c>
      <c r="F8145" s="136">
        <v>0</v>
      </c>
      <c r="G8145" s="135">
        <v>3180.68</v>
      </c>
      <c r="H8145" s="136">
        <v>0</v>
      </c>
    </row>
    <row r="8146" spans="1:8" x14ac:dyDescent="0.25">
      <c r="A8146" s="133" t="s">
        <v>8684</v>
      </c>
      <c r="B8146" s="134">
        <v>99282</v>
      </c>
      <c r="C8146" s="126" t="s">
        <v>1082</v>
      </c>
      <c r="D8146" s="134" t="s">
        <v>22</v>
      </c>
      <c r="E8146" s="135">
        <v>2865.07</v>
      </c>
      <c r="F8146" s="136">
        <v>0</v>
      </c>
      <c r="G8146" s="135">
        <v>3207.79</v>
      </c>
      <c r="H8146" s="136">
        <v>0</v>
      </c>
    </row>
    <row r="8147" spans="1:8" x14ac:dyDescent="0.25">
      <c r="A8147" s="133" t="s">
        <v>8684</v>
      </c>
      <c r="B8147" s="134">
        <v>99296</v>
      </c>
      <c r="C8147" s="126" t="s">
        <v>1088</v>
      </c>
      <c r="D8147" s="134" t="s">
        <v>22</v>
      </c>
      <c r="E8147" s="135">
        <v>3120.51</v>
      </c>
      <c r="F8147" s="136">
        <v>0</v>
      </c>
      <c r="G8147" s="135">
        <v>3494.34</v>
      </c>
      <c r="H8147" s="136">
        <v>0</v>
      </c>
    </row>
    <row r="8148" spans="1:8" x14ac:dyDescent="0.25">
      <c r="A8148" s="133" t="s">
        <v>8684</v>
      </c>
      <c r="B8148" s="134">
        <v>99299</v>
      </c>
      <c r="C8148" s="126" t="s">
        <v>1090</v>
      </c>
      <c r="D8148" s="134" t="s">
        <v>22</v>
      </c>
      <c r="E8148" s="135">
        <v>3375.87</v>
      </c>
      <c r="F8148" s="136">
        <v>0</v>
      </c>
      <c r="G8148" s="135">
        <v>3780.83</v>
      </c>
      <c r="H8148" s="136">
        <v>0</v>
      </c>
    </row>
    <row r="8149" spans="1:8" x14ac:dyDescent="0.25">
      <c r="A8149" s="133" t="s">
        <v>8684</v>
      </c>
      <c r="B8149" s="134">
        <v>99302</v>
      </c>
      <c r="C8149" s="126" t="s">
        <v>1091</v>
      </c>
      <c r="D8149" s="134" t="s">
        <v>22</v>
      </c>
      <c r="E8149" s="135">
        <v>3635.53</v>
      </c>
      <c r="F8149" s="136">
        <v>0</v>
      </c>
      <c r="G8149" s="135">
        <v>4072.04</v>
      </c>
      <c r="H8149" s="136">
        <v>0</v>
      </c>
    </row>
    <row r="8150" spans="1:8" x14ac:dyDescent="0.25">
      <c r="A8150" s="133" t="s">
        <v>8684</v>
      </c>
      <c r="B8150" s="134">
        <v>99307</v>
      </c>
      <c r="C8150" s="126" t="s">
        <v>1094</v>
      </c>
      <c r="D8150" s="134" t="s">
        <v>22</v>
      </c>
      <c r="E8150" s="135">
        <v>2349.9499999999998</v>
      </c>
      <c r="F8150" s="136">
        <v>0</v>
      </c>
      <c r="G8150" s="135">
        <v>2629.97</v>
      </c>
      <c r="H8150" s="136">
        <v>0</v>
      </c>
    </row>
    <row r="8151" spans="1:8" x14ac:dyDescent="0.25">
      <c r="A8151" s="133" t="s">
        <v>8684</v>
      </c>
      <c r="B8151" s="134">
        <v>99317</v>
      </c>
      <c r="C8151" s="126" t="s">
        <v>1098</v>
      </c>
      <c r="D8151" s="134" t="s">
        <v>22</v>
      </c>
      <c r="E8151" s="135">
        <v>2605.36</v>
      </c>
      <c r="F8151" s="136">
        <v>0</v>
      </c>
      <c r="G8151" s="135">
        <v>2916.51</v>
      </c>
      <c r="H8151" s="136">
        <v>0</v>
      </c>
    </row>
    <row r="8152" spans="1:8" x14ac:dyDescent="0.25">
      <c r="A8152" s="133" t="s">
        <v>8684</v>
      </c>
      <c r="B8152" s="134">
        <v>99321</v>
      </c>
      <c r="C8152" s="126" t="s">
        <v>1101</v>
      </c>
      <c r="D8152" s="134" t="s">
        <v>22</v>
      </c>
      <c r="E8152" s="135">
        <v>2860.84</v>
      </c>
      <c r="F8152" s="136">
        <v>0</v>
      </c>
      <c r="G8152" s="135">
        <v>3203.12</v>
      </c>
      <c r="H8152" s="136">
        <v>0</v>
      </c>
    </row>
    <row r="8153" spans="1:8" x14ac:dyDescent="0.25">
      <c r="A8153" s="133" t="s">
        <v>8684</v>
      </c>
      <c r="B8153" s="134">
        <v>99323</v>
      </c>
      <c r="C8153" s="126" t="s">
        <v>1102</v>
      </c>
      <c r="D8153" s="134" t="s">
        <v>22</v>
      </c>
      <c r="E8153" s="135">
        <v>3116.27</v>
      </c>
      <c r="F8153" s="136">
        <v>0</v>
      </c>
      <c r="G8153" s="135">
        <v>3489.66</v>
      </c>
      <c r="H8153" s="136">
        <v>0</v>
      </c>
    </row>
    <row r="8154" spans="1:8" x14ac:dyDescent="0.25">
      <c r="A8154" s="133" t="s">
        <v>8684</v>
      </c>
      <c r="B8154" s="134">
        <v>99325</v>
      </c>
      <c r="C8154" s="126" t="s">
        <v>1103</v>
      </c>
      <c r="D8154" s="134" t="s">
        <v>22</v>
      </c>
      <c r="E8154" s="135">
        <v>3375.87</v>
      </c>
      <c r="F8154" s="136">
        <v>0</v>
      </c>
      <c r="G8154" s="135">
        <v>3780.83</v>
      </c>
      <c r="H8154" s="136">
        <v>0</v>
      </c>
    </row>
    <row r="8155" spans="1:8" x14ac:dyDescent="0.25">
      <c r="A8155" s="133" t="s">
        <v>8684</v>
      </c>
      <c r="B8155" s="134">
        <v>99311</v>
      </c>
      <c r="C8155" s="126" t="s">
        <v>1096</v>
      </c>
      <c r="D8155" s="134" t="s">
        <v>22</v>
      </c>
      <c r="E8155" s="135">
        <v>3895.25</v>
      </c>
      <c r="F8155" s="136">
        <v>0</v>
      </c>
      <c r="G8155" s="135">
        <v>4363.3100000000004</v>
      </c>
      <c r="H8155" s="136">
        <v>0</v>
      </c>
    </row>
    <row r="8156" spans="1:8" x14ac:dyDescent="0.25">
      <c r="A8156" s="133" t="s">
        <v>8684</v>
      </c>
      <c r="B8156" s="134">
        <v>99314</v>
      </c>
      <c r="C8156" s="126" t="s">
        <v>1097</v>
      </c>
      <c r="D8156" s="134" t="s">
        <v>22</v>
      </c>
      <c r="E8156" s="135">
        <v>4154.88</v>
      </c>
      <c r="F8156" s="136">
        <v>0</v>
      </c>
      <c r="G8156" s="135">
        <v>4654.54</v>
      </c>
      <c r="H8156" s="136">
        <v>0</v>
      </c>
    </row>
    <row r="8157" spans="1:8" x14ac:dyDescent="0.25">
      <c r="A8157" s="133" t="s">
        <v>8684</v>
      </c>
      <c r="B8157" s="134">
        <v>99304</v>
      </c>
      <c r="C8157" s="126" t="s">
        <v>1092</v>
      </c>
      <c r="D8157" s="134" t="s">
        <v>22</v>
      </c>
      <c r="E8157" s="135">
        <v>3380.1</v>
      </c>
      <c r="F8157" s="136">
        <v>0</v>
      </c>
      <c r="G8157" s="135">
        <v>3785.5</v>
      </c>
      <c r="H8157" s="136">
        <v>0</v>
      </c>
    </row>
    <row r="8158" spans="1:8" x14ac:dyDescent="0.25">
      <c r="A8158" s="133" t="s">
        <v>8684</v>
      </c>
      <c r="B8158" s="134">
        <v>99306</v>
      </c>
      <c r="C8158" s="126" t="s">
        <v>1093</v>
      </c>
      <c r="D8158" s="134" t="s">
        <v>22</v>
      </c>
      <c r="E8158" s="135">
        <v>3635.53</v>
      </c>
      <c r="F8158" s="136">
        <v>0</v>
      </c>
      <c r="G8158" s="135">
        <v>4072.04</v>
      </c>
      <c r="H8158" s="136">
        <v>0</v>
      </c>
    </row>
    <row r="8159" spans="1:8" x14ac:dyDescent="0.25">
      <c r="A8159" s="133" t="s">
        <v>8684</v>
      </c>
      <c r="B8159" s="134">
        <v>99309</v>
      </c>
      <c r="C8159" s="126" t="s">
        <v>1095</v>
      </c>
      <c r="D8159" s="134" t="s">
        <v>22</v>
      </c>
      <c r="E8159" s="135">
        <v>3895.25</v>
      </c>
      <c r="F8159" s="136">
        <v>0</v>
      </c>
      <c r="G8159" s="135">
        <v>4363.3100000000004</v>
      </c>
      <c r="H8159" s="136">
        <v>0</v>
      </c>
    </row>
    <row r="8160" spans="1:8" x14ac:dyDescent="0.25">
      <c r="A8160" s="133" t="s">
        <v>8684</v>
      </c>
      <c r="B8160" s="134">
        <v>99327</v>
      </c>
      <c r="C8160" s="126" t="s">
        <v>1104</v>
      </c>
      <c r="D8160" s="134" t="s">
        <v>22</v>
      </c>
      <c r="E8160" s="135">
        <v>4373.24</v>
      </c>
      <c r="F8160" s="136">
        <v>0</v>
      </c>
      <c r="G8160" s="135">
        <v>4900.04</v>
      </c>
      <c r="H8160" s="136">
        <v>0</v>
      </c>
    </row>
    <row r="8161" spans="1:8" x14ac:dyDescent="0.25">
      <c r="A8161" s="133" t="s">
        <v>8684</v>
      </c>
      <c r="B8161" s="134">
        <v>98009</v>
      </c>
      <c r="C8161" s="126" t="s">
        <v>1043</v>
      </c>
      <c r="D8161" s="134" t="s">
        <v>22</v>
      </c>
      <c r="E8161" s="135">
        <v>1891.45</v>
      </c>
      <c r="F8161" s="136">
        <v>0</v>
      </c>
      <c r="G8161" s="135">
        <v>2108.33</v>
      </c>
      <c r="H8161" s="136">
        <v>0</v>
      </c>
    </row>
    <row r="8162" spans="1:8" x14ac:dyDescent="0.25">
      <c r="A8162" s="133" t="s">
        <v>8684</v>
      </c>
      <c r="B8162" s="134">
        <v>98011</v>
      </c>
      <c r="C8162" s="126" t="s">
        <v>1044</v>
      </c>
      <c r="D8162" s="134" t="s">
        <v>22</v>
      </c>
      <c r="E8162" s="135">
        <v>2157.5500000000002</v>
      </c>
      <c r="F8162" s="136">
        <v>0</v>
      </c>
      <c r="G8162" s="135">
        <v>2405.7399999999998</v>
      </c>
      <c r="H8162" s="136">
        <v>0</v>
      </c>
    </row>
    <row r="8163" spans="1:8" x14ac:dyDescent="0.25">
      <c r="A8163" s="133" t="s">
        <v>8684</v>
      </c>
      <c r="B8163" s="134">
        <v>98013</v>
      </c>
      <c r="C8163" s="126" t="s">
        <v>1045</v>
      </c>
      <c r="D8163" s="134" t="s">
        <v>22</v>
      </c>
      <c r="E8163" s="135">
        <v>2423.7399999999998</v>
      </c>
      <c r="F8163" s="136">
        <v>0</v>
      </c>
      <c r="G8163" s="135">
        <v>2703.24</v>
      </c>
      <c r="H8163" s="136">
        <v>0</v>
      </c>
    </row>
    <row r="8164" spans="1:8" x14ac:dyDescent="0.25">
      <c r="A8164" s="133" t="s">
        <v>8684</v>
      </c>
      <c r="B8164" s="134">
        <v>98015</v>
      </c>
      <c r="C8164" s="126" t="s">
        <v>1046</v>
      </c>
      <c r="D8164" s="134" t="s">
        <v>22</v>
      </c>
      <c r="E8164" s="135">
        <v>2689.89</v>
      </c>
      <c r="F8164" s="136">
        <v>0</v>
      </c>
      <c r="G8164" s="135">
        <v>3000.69</v>
      </c>
      <c r="H8164" s="136">
        <v>0</v>
      </c>
    </row>
    <row r="8165" spans="1:8" x14ac:dyDescent="0.25">
      <c r="A8165" s="133" t="s">
        <v>8684</v>
      </c>
      <c r="B8165" s="134">
        <v>98017</v>
      </c>
      <c r="C8165" s="126" t="s">
        <v>1047</v>
      </c>
      <c r="D8165" s="134" t="s">
        <v>22</v>
      </c>
      <c r="E8165" s="135">
        <v>2956</v>
      </c>
      <c r="F8165" s="136">
        <v>0</v>
      </c>
      <c r="G8165" s="135">
        <v>3298.12</v>
      </c>
      <c r="H8165" s="136">
        <v>0</v>
      </c>
    </row>
    <row r="8166" spans="1:8" x14ac:dyDescent="0.25">
      <c r="A8166" s="133" t="s">
        <v>8684</v>
      </c>
      <c r="B8166" s="134">
        <v>98019</v>
      </c>
      <c r="C8166" s="126" t="s">
        <v>1048</v>
      </c>
      <c r="D8166" s="134" t="s">
        <v>22</v>
      </c>
      <c r="E8166" s="135">
        <v>3245.62</v>
      </c>
      <c r="F8166" s="136">
        <v>0</v>
      </c>
      <c r="G8166" s="135">
        <v>3621.24</v>
      </c>
      <c r="H8166" s="136">
        <v>0</v>
      </c>
    </row>
    <row r="8167" spans="1:8" x14ac:dyDescent="0.25">
      <c r="A8167" s="133" t="s">
        <v>8684</v>
      </c>
      <c r="B8167" s="134">
        <v>97995</v>
      </c>
      <c r="C8167" s="126" t="s">
        <v>1036</v>
      </c>
      <c r="D8167" s="134" t="s">
        <v>22</v>
      </c>
      <c r="E8167" s="135">
        <v>1359.16</v>
      </c>
      <c r="F8167" s="136">
        <v>0</v>
      </c>
      <c r="G8167" s="135">
        <v>1513.46</v>
      </c>
      <c r="H8167" s="136">
        <v>0</v>
      </c>
    </row>
    <row r="8168" spans="1:8" x14ac:dyDescent="0.25">
      <c r="A8168" s="133" t="s">
        <v>8684</v>
      </c>
      <c r="B8168" s="134">
        <v>97997</v>
      </c>
      <c r="C8168" s="126" t="s">
        <v>1037</v>
      </c>
      <c r="D8168" s="134" t="s">
        <v>22</v>
      </c>
      <c r="E8168" s="135">
        <v>1625.27</v>
      </c>
      <c r="F8168" s="136">
        <v>0</v>
      </c>
      <c r="G8168" s="135">
        <v>1810.86</v>
      </c>
      <c r="H8168" s="136">
        <v>0</v>
      </c>
    </row>
    <row r="8169" spans="1:8" x14ac:dyDescent="0.25">
      <c r="A8169" s="133" t="s">
        <v>8684</v>
      </c>
      <c r="B8169" s="134">
        <v>97999</v>
      </c>
      <c r="C8169" s="126" t="s">
        <v>1038</v>
      </c>
      <c r="D8169" s="134" t="s">
        <v>22</v>
      </c>
      <c r="E8169" s="135">
        <v>1891.45</v>
      </c>
      <c r="F8169" s="136">
        <v>0</v>
      </c>
      <c r="G8169" s="135">
        <v>2108.33</v>
      </c>
      <c r="H8169" s="136">
        <v>0</v>
      </c>
    </row>
    <row r="8170" spans="1:8" x14ac:dyDescent="0.25">
      <c r="A8170" s="133" t="s">
        <v>8684</v>
      </c>
      <c r="B8170" s="134">
        <v>98001</v>
      </c>
      <c r="C8170" s="126" t="s">
        <v>1039</v>
      </c>
      <c r="D8170" s="134" t="s">
        <v>22</v>
      </c>
      <c r="E8170" s="135">
        <v>2157.5500000000002</v>
      </c>
      <c r="F8170" s="136">
        <v>0</v>
      </c>
      <c r="G8170" s="135">
        <v>2405.7399999999998</v>
      </c>
      <c r="H8170" s="136">
        <v>0</v>
      </c>
    </row>
    <row r="8171" spans="1:8" x14ac:dyDescent="0.25">
      <c r="A8171" s="133" t="s">
        <v>8684</v>
      </c>
      <c r="B8171" s="134">
        <v>98003</v>
      </c>
      <c r="C8171" s="126" t="s">
        <v>1040</v>
      </c>
      <c r="D8171" s="134" t="s">
        <v>22</v>
      </c>
      <c r="E8171" s="135">
        <v>2423.7399999999998</v>
      </c>
      <c r="F8171" s="136">
        <v>0</v>
      </c>
      <c r="G8171" s="135">
        <v>2703.24</v>
      </c>
      <c r="H8171" s="136">
        <v>0</v>
      </c>
    </row>
    <row r="8172" spans="1:8" x14ac:dyDescent="0.25">
      <c r="A8172" s="133" t="s">
        <v>8684</v>
      </c>
      <c r="B8172" s="134">
        <v>98005</v>
      </c>
      <c r="C8172" s="126" t="s">
        <v>1041</v>
      </c>
      <c r="D8172" s="134" t="s">
        <v>22</v>
      </c>
      <c r="E8172" s="135">
        <v>2689.89</v>
      </c>
      <c r="F8172" s="136">
        <v>0</v>
      </c>
      <c r="G8172" s="135">
        <v>3000.69</v>
      </c>
      <c r="H8172" s="136">
        <v>0</v>
      </c>
    </row>
    <row r="8173" spans="1:8" x14ac:dyDescent="0.25">
      <c r="A8173" s="133" t="s">
        <v>8684</v>
      </c>
      <c r="B8173" s="134">
        <v>98007</v>
      </c>
      <c r="C8173" s="126" t="s">
        <v>1042</v>
      </c>
      <c r="D8173" s="134" t="s">
        <v>22</v>
      </c>
      <c r="E8173" s="135">
        <v>2956</v>
      </c>
      <c r="F8173" s="136">
        <v>0</v>
      </c>
      <c r="G8173" s="135">
        <v>3298.12</v>
      </c>
      <c r="H8173" s="136">
        <v>0</v>
      </c>
    </row>
    <row r="8174" spans="1:8" x14ac:dyDescent="0.25">
      <c r="A8174" s="133" t="s">
        <v>8684</v>
      </c>
      <c r="B8174" s="134">
        <v>98031</v>
      </c>
      <c r="C8174" s="126" t="s">
        <v>1054</v>
      </c>
      <c r="D8174" s="134" t="s">
        <v>22</v>
      </c>
      <c r="E8174" s="135">
        <v>2984.4</v>
      </c>
      <c r="F8174" s="136">
        <v>0</v>
      </c>
      <c r="G8174" s="135">
        <v>3329.19</v>
      </c>
      <c r="H8174" s="136">
        <v>0</v>
      </c>
    </row>
    <row r="8175" spans="1:8" x14ac:dyDescent="0.25">
      <c r="A8175" s="133" t="s">
        <v>8684</v>
      </c>
      <c r="B8175" s="134">
        <v>98033</v>
      </c>
      <c r="C8175" s="126" t="s">
        <v>1055</v>
      </c>
      <c r="D8175" s="134" t="s">
        <v>22</v>
      </c>
      <c r="E8175" s="135">
        <v>3250.52</v>
      </c>
      <c r="F8175" s="136">
        <v>0</v>
      </c>
      <c r="G8175" s="135">
        <v>3626.6</v>
      </c>
      <c r="H8175" s="136">
        <v>0</v>
      </c>
    </row>
    <row r="8176" spans="1:8" x14ac:dyDescent="0.25">
      <c r="A8176" s="133" t="s">
        <v>8684</v>
      </c>
      <c r="B8176" s="134">
        <v>98035</v>
      </c>
      <c r="C8176" s="126" t="s">
        <v>1056</v>
      </c>
      <c r="D8176" s="134" t="s">
        <v>22</v>
      </c>
      <c r="E8176" s="135">
        <v>3516.58</v>
      </c>
      <c r="F8176" s="136">
        <v>0</v>
      </c>
      <c r="G8176" s="135">
        <v>3923.97</v>
      </c>
      <c r="H8176" s="136">
        <v>0</v>
      </c>
    </row>
    <row r="8177" spans="1:8" x14ac:dyDescent="0.25">
      <c r="A8177" s="133" t="s">
        <v>8684</v>
      </c>
      <c r="B8177" s="134">
        <v>98037</v>
      </c>
      <c r="C8177" s="126" t="s">
        <v>1057</v>
      </c>
      <c r="D8177" s="134" t="s">
        <v>22</v>
      </c>
      <c r="E8177" s="135">
        <v>3787.6</v>
      </c>
      <c r="F8177" s="136">
        <v>0</v>
      </c>
      <c r="G8177" s="135">
        <v>4226.74</v>
      </c>
      <c r="H8177" s="136">
        <v>0</v>
      </c>
    </row>
    <row r="8178" spans="1:8" x14ac:dyDescent="0.25">
      <c r="A8178" s="133" t="s">
        <v>8684</v>
      </c>
      <c r="B8178" s="134">
        <v>98021</v>
      </c>
      <c r="C8178" s="126" t="s">
        <v>1049</v>
      </c>
      <c r="D8178" s="134" t="s">
        <v>22</v>
      </c>
      <c r="E8178" s="135">
        <v>2447.23</v>
      </c>
      <c r="F8178" s="136">
        <v>0</v>
      </c>
      <c r="G8178" s="135">
        <v>2728.94</v>
      </c>
      <c r="H8178" s="136">
        <v>0</v>
      </c>
    </row>
    <row r="8179" spans="1:8" x14ac:dyDescent="0.25">
      <c r="A8179" s="133" t="s">
        <v>8684</v>
      </c>
      <c r="B8179" s="134">
        <v>98023</v>
      </c>
      <c r="C8179" s="126" t="s">
        <v>1050</v>
      </c>
      <c r="D8179" s="134" t="s">
        <v>22</v>
      </c>
      <c r="E8179" s="135">
        <v>2713.32</v>
      </c>
      <c r="F8179" s="136">
        <v>0</v>
      </c>
      <c r="G8179" s="135">
        <v>3026.34</v>
      </c>
      <c r="H8179" s="136">
        <v>0</v>
      </c>
    </row>
    <row r="8180" spans="1:8" x14ac:dyDescent="0.25">
      <c r="A8180" s="133" t="s">
        <v>8684</v>
      </c>
      <c r="B8180" s="134">
        <v>98025</v>
      </c>
      <c r="C8180" s="126" t="s">
        <v>1051</v>
      </c>
      <c r="D8180" s="134" t="s">
        <v>22</v>
      </c>
      <c r="E8180" s="135">
        <v>2979.51</v>
      </c>
      <c r="F8180" s="136">
        <v>0</v>
      </c>
      <c r="G8180" s="135">
        <v>3323.83</v>
      </c>
      <c r="H8180" s="136">
        <v>0</v>
      </c>
    </row>
    <row r="8181" spans="1:8" x14ac:dyDescent="0.25">
      <c r="A8181" s="133" t="s">
        <v>8684</v>
      </c>
      <c r="B8181" s="134">
        <v>98027</v>
      </c>
      <c r="C8181" s="126" t="s">
        <v>1052</v>
      </c>
      <c r="D8181" s="134" t="s">
        <v>22</v>
      </c>
      <c r="E8181" s="135">
        <v>3245.62</v>
      </c>
      <c r="F8181" s="136">
        <v>0</v>
      </c>
      <c r="G8181" s="135">
        <v>3621.24</v>
      </c>
      <c r="H8181" s="136">
        <v>0</v>
      </c>
    </row>
    <row r="8182" spans="1:8" x14ac:dyDescent="0.25">
      <c r="A8182" s="133" t="s">
        <v>8684</v>
      </c>
      <c r="B8182" s="134">
        <v>98029</v>
      </c>
      <c r="C8182" s="126" t="s">
        <v>1053</v>
      </c>
      <c r="D8182" s="134" t="s">
        <v>22</v>
      </c>
      <c r="E8182" s="135">
        <v>3516.58</v>
      </c>
      <c r="F8182" s="136">
        <v>0</v>
      </c>
      <c r="G8182" s="135">
        <v>3923.97</v>
      </c>
      <c r="H8182" s="136">
        <v>0</v>
      </c>
    </row>
    <row r="8183" spans="1:8" x14ac:dyDescent="0.25">
      <c r="A8183" s="133" t="s">
        <v>8684</v>
      </c>
      <c r="B8183" s="134">
        <v>98045</v>
      </c>
      <c r="C8183" s="126" t="s">
        <v>1061</v>
      </c>
      <c r="D8183" s="134" t="s">
        <v>22</v>
      </c>
      <c r="E8183" s="135">
        <v>4058.68</v>
      </c>
      <c r="F8183" s="136">
        <v>0</v>
      </c>
      <c r="G8183" s="135">
        <v>4529.57</v>
      </c>
      <c r="H8183" s="136">
        <v>0</v>
      </c>
    </row>
    <row r="8184" spans="1:8" x14ac:dyDescent="0.25">
      <c r="A8184" s="133" t="s">
        <v>8684</v>
      </c>
      <c r="B8184" s="134">
        <v>98047</v>
      </c>
      <c r="C8184" s="126" t="s">
        <v>1062</v>
      </c>
      <c r="D8184" s="134" t="s">
        <v>22</v>
      </c>
      <c r="E8184" s="135">
        <v>4329.67</v>
      </c>
      <c r="F8184" s="136">
        <v>0</v>
      </c>
      <c r="G8184" s="135">
        <v>4832.3500000000004</v>
      </c>
      <c r="H8184" s="136">
        <v>0</v>
      </c>
    </row>
    <row r="8185" spans="1:8" x14ac:dyDescent="0.25">
      <c r="A8185" s="133" t="s">
        <v>8684</v>
      </c>
      <c r="B8185" s="134">
        <v>98039</v>
      </c>
      <c r="C8185" s="126" t="s">
        <v>1058</v>
      </c>
      <c r="D8185" s="134" t="s">
        <v>22</v>
      </c>
      <c r="E8185" s="135">
        <v>3521.48</v>
      </c>
      <c r="F8185" s="136">
        <v>0</v>
      </c>
      <c r="G8185" s="135">
        <v>3929.32</v>
      </c>
      <c r="H8185" s="136">
        <v>0</v>
      </c>
    </row>
    <row r="8186" spans="1:8" x14ac:dyDescent="0.25">
      <c r="A8186" s="133" t="s">
        <v>8684</v>
      </c>
      <c r="B8186" s="134">
        <v>98041</v>
      </c>
      <c r="C8186" s="126" t="s">
        <v>1059</v>
      </c>
      <c r="D8186" s="134" t="s">
        <v>22</v>
      </c>
      <c r="E8186" s="135">
        <v>3787.6</v>
      </c>
      <c r="F8186" s="136">
        <v>0</v>
      </c>
      <c r="G8186" s="135">
        <v>4226.74</v>
      </c>
      <c r="H8186" s="136">
        <v>0</v>
      </c>
    </row>
    <row r="8187" spans="1:8" x14ac:dyDescent="0.25">
      <c r="A8187" s="133" t="s">
        <v>8684</v>
      </c>
      <c r="B8187" s="134">
        <v>98043</v>
      </c>
      <c r="C8187" s="126" t="s">
        <v>1060</v>
      </c>
      <c r="D8187" s="134" t="s">
        <v>22</v>
      </c>
      <c r="E8187" s="135">
        <v>4058.68</v>
      </c>
      <c r="F8187" s="136">
        <v>0</v>
      </c>
      <c r="G8187" s="135">
        <v>4529.57</v>
      </c>
      <c r="H8187" s="136">
        <v>0</v>
      </c>
    </row>
    <row r="8188" spans="1:8" x14ac:dyDescent="0.25">
      <c r="A8188" s="133" t="s">
        <v>8684</v>
      </c>
      <c r="B8188" s="134">
        <v>98049</v>
      </c>
      <c r="C8188" s="126" t="s">
        <v>1063</v>
      </c>
      <c r="D8188" s="134" t="s">
        <v>22</v>
      </c>
      <c r="E8188" s="135">
        <v>4552.83</v>
      </c>
      <c r="F8188" s="136">
        <v>0</v>
      </c>
      <c r="G8188" s="135">
        <v>5082.74</v>
      </c>
      <c r="H8188" s="136">
        <v>0</v>
      </c>
    </row>
    <row r="8189" spans="1:8" x14ac:dyDescent="0.25">
      <c r="A8189" s="133" t="s">
        <v>8684</v>
      </c>
      <c r="B8189" s="134">
        <v>101809</v>
      </c>
      <c r="C8189" s="126" t="s">
        <v>8685</v>
      </c>
      <c r="D8189" s="134" t="s">
        <v>33</v>
      </c>
      <c r="E8189" s="135">
        <v>2746.79</v>
      </c>
      <c r="F8189" s="136">
        <v>1.55E-2</v>
      </c>
      <c r="G8189" s="135">
        <v>2981.79</v>
      </c>
      <c r="H8189" s="136">
        <v>0</v>
      </c>
    </row>
    <row r="8190" spans="1:8" x14ac:dyDescent="0.25">
      <c r="A8190" s="133" t="s">
        <v>8684</v>
      </c>
      <c r="B8190" s="134">
        <v>99280</v>
      </c>
      <c r="C8190" s="126" t="s">
        <v>8686</v>
      </c>
      <c r="D8190" s="134" t="s">
        <v>33</v>
      </c>
      <c r="E8190" s="135">
        <v>1945.86</v>
      </c>
      <c r="F8190" s="136">
        <v>1.0800000000000001E-2</v>
      </c>
      <c r="G8190" s="135">
        <v>2138.2399999999998</v>
      </c>
      <c r="H8190" s="136">
        <v>0</v>
      </c>
    </row>
    <row r="8191" spans="1:8" x14ac:dyDescent="0.25">
      <c r="A8191" s="133" t="s">
        <v>8684</v>
      </c>
      <c r="B8191" s="134">
        <v>99292</v>
      </c>
      <c r="C8191" s="126" t="s">
        <v>8687</v>
      </c>
      <c r="D8191" s="134" t="s">
        <v>33</v>
      </c>
      <c r="E8191" s="135">
        <v>2409.04</v>
      </c>
      <c r="F8191" s="136">
        <v>1.2500000000000001E-2</v>
      </c>
      <c r="G8191" s="135">
        <v>2632.02</v>
      </c>
      <c r="H8191" s="136">
        <v>0</v>
      </c>
    </row>
    <row r="8192" spans="1:8" x14ac:dyDescent="0.25">
      <c r="A8192" s="133" t="s">
        <v>8684</v>
      </c>
      <c r="B8192" s="134">
        <v>99242</v>
      </c>
      <c r="C8192" s="126" t="s">
        <v>8688</v>
      </c>
      <c r="D8192" s="134" t="s">
        <v>33</v>
      </c>
      <c r="E8192" s="135">
        <v>2873.97</v>
      </c>
      <c r="F8192" s="136">
        <v>1.41E-2</v>
      </c>
      <c r="G8192" s="135">
        <v>3120.39</v>
      </c>
      <c r="H8192" s="136">
        <v>0</v>
      </c>
    </row>
    <row r="8193" spans="1:8" x14ac:dyDescent="0.25">
      <c r="A8193" s="133" t="s">
        <v>8684</v>
      </c>
      <c r="B8193" s="134">
        <v>99248</v>
      </c>
      <c r="C8193" s="126" t="s">
        <v>8689</v>
      </c>
      <c r="D8193" s="134" t="s">
        <v>33</v>
      </c>
      <c r="E8193" s="135">
        <v>3696.3</v>
      </c>
      <c r="F8193" s="136">
        <v>1.5900000000000001E-2</v>
      </c>
      <c r="G8193" s="135">
        <v>3975.85</v>
      </c>
      <c r="H8193" s="136">
        <v>0</v>
      </c>
    </row>
    <row r="8194" spans="1:8" x14ac:dyDescent="0.25">
      <c r="A8194" s="133" t="s">
        <v>8684</v>
      </c>
      <c r="B8194" s="134">
        <v>99275</v>
      </c>
      <c r="C8194" s="126" t="s">
        <v>8690</v>
      </c>
      <c r="D8194" s="134" t="s">
        <v>33</v>
      </c>
      <c r="E8194" s="135">
        <v>986.39</v>
      </c>
      <c r="F8194" s="136">
        <v>2E-3</v>
      </c>
      <c r="G8194" s="135">
        <v>1061.07</v>
      </c>
      <c r="H8194" s="136">
        <v>0</v>
      </c>
    </row>
    <row r="8195" spans="1:8" x14ac:dyDescent="0.25">
      <c r="A8195" s="133" t="s">
        <v>8684</v>
      </c>
      <c r="B8195" s="134">
        <v>99285</v>
      </c>
      <c r="C8195" s="126" t="s">
        <v>8691</v>
      </c>
      <c r="D8195" s="134" t="s">
        <v>33</v>
      </c>
      <c r="E8195" s="135">
        <v>1346.61</v>
      </c>
      <c r="F8195" s="136">
        <v>1.17E-2</v>
      </c>
      <c r="G8195" s="135">
        <v>1429.15</v>
      </c>
      <c r="H8195" s="136">
        <v>0</v>
      </c>
    </row>
    <row r="8196" spans="1:8" x14ac:dyDescent="0.25">
      <c r="A8196" s="133" t="s">
        <v>8684</v>
      </c>
      <c r="B8196" s="134">
        <v>102457</v>
      </c>
      <c r="C8196" s="126" t="s">
        <v>8692</v>
      </c>
      <c r="D8196" s="134" t="s">
        <v>33</v>
      </c>
      <c r="E8196" s="135">
        <v>1713.51</v>
      </c>
      <c r="F8196" s="136">
        <v>1.41E-2</v>
      </c>
      <c r="G8196" s="135">
        <v>1785</v>
      </c>
      <c r="H8196" s="136">
        <v>0</v>
      </c>
    </row>
    <row r="8197" spans="1:8" x14ac:dyDescent="0.25">
      <c r="A8197" s="133" t="s">
        <v>8684</v>
      </c>
      <c r="B8197" s="134">
        <v>102142</v>
      </c>
      <c r="C8197" s="126" t="s">
        <v>8693</v>
      </c>
      <c r="D8197" s="134" t="s">
        <v>33</v>
      </c>
      <c r="E8197" s="135">
        <v>2722.74</v>
      </c>
      <c r="F8197" s="136">
        <v>1.47E-2</v>
      </c>
      <c r="G8197" s="135">
        <v>2805.16</v>
      </c>
      <c r="H8197" s="136">
        <v>0</v>
      </c>
    </row>
    <row r="8198" spans="1:8" x14ac:dyDescent="0.25">
      <c r="A8198" s="133" t="s">
        <v>8684</v>
      </c>
      <c r="B8198" s="134">
        <v>97980</v>
      </c>
      <c r="C8198" s="126" t="s">
        <v>14671</v>
      </c>
      <c r="D8198" s="134" t="s">
        <v>33</v>
      </c>
      <c r="E8198" s="135">
        <v>2023.81</v>
      </c>
      <c r="F8198" s="136">
        <v>1.04E-2</v>
      </c>
      <c r="G8198" s="135">
        <v>2217.54</v>
      </c>
      <c r="H8198" s="136">
        <v>0</v>
      </c>
    </row>
    <row r="8199" spans="1:8" x14ac:dyDescent="0.25">
      <c r="A8199" s="133" t="s">
        <v>8684</v>
      </c>
      <c r="B8199" s="134">
        <v>98405</v>
      </c>
      <c r="C8199" s="126" t="s">
        <v>14672</v>
      </c>
      <c r="D8199" s="134" t="s">
        <v>33</v>
      </c>
      <c r="E8199" s="135">
        <v>2497.92</v>
      </c>
      <c r="F8199" s="136">
        <v>1.21E-2</v>
      </c>
      <c r="G8199" s="135">
        <v>2722.44</v>
      </c>
      <c r="H8199" s="136">
        <v>0</v>
      </c>
    </row>
    <row r="8200" spans="1:8" x14ac:dyDescent="0.25">
      <c r="A8200" s="133" t="s">
        <v>8684</v>
      </c>
      <c r="B8200" s="134">
        <v>97988</v>
      </c>
      <c r="C8200" s="126" t="s">
        <v>14673</v>
      </c>
      <c r="D8200" s="134" t="s">
        <v>33</v>
      </c>
      <c r="E8200" s="135">
        <v>2972.81</v>
      </c>
      <c r="F8200" s="136">
        <v>1.37E-2</v>
      </c>
      <c r="G8200" s="135">
        <v>3220.94</v>
      </c>
      <c r="H8200" s="136">
        <v>0</v>
      </c>
    </row>
    <row r="8201" spans="1:8" x14ac:dyDescent="0.25">
      <c r="A8201" s="133" t="s">
        <v>8684</v>
      </c>
      <c r="B8201" s="134">
        <v>97992</v>
      </c>
      <c r="C8201" s="126" t="s">
        <v>8694</v>
      </c>
      <c r="D8201" s="134" t="s">
        <v>33</v>
      </c>
      <c r="E8201" s="135">
        <v>3815.59</v>
      </c>
      <c r="F8201" s="136">
        <v>1.54E-2</v>
      </c>
      <c r="G8201" s="135">
        <v>4097.2</v>
      </c>
      <c r="H8201" s="136">
        <v>0</v>
      </c>
    </row>
    <row r="8202" spans="1:8" x14ac:dyDescent="0.25">
      <c r="A8202" s="133" t="s">
        <v>8684</v>
      </c>
      <c r="B8202" s="134">
        <v>97978</v>
      </c>
      <c r="C8202" s="126" t="s">
        <v>8695</v>
      </c>
      <c r="D8202" s="134" t="s">
        <v>33</v>
      </c>
      <c r="E8202" s="135">
        <v>995.07</v>
      </c>
      <c r="F8202" s="136">
        <v>1.9E-3</v>
      </c>
      <c r="G8202" s="135">
        <v>1069.9000000000001</v>
      </c>
      <c r="H8202" s="136">
        <v>0</v>
      </c>
    </row>
    <row r="8203" spans="1:8" x14ac:dyDescent="0.25">
      <c r="A8203" s="133" t="s">
        <v>8684</v>
      </c>
      <c r="B8203" s="134">
        <v>98410</v>
      </c>
      <c r="C8203" s="126" t="s">
        <v>8696</v>
      </c>
      <c r="D8203" s="134" t="s">
        <v>33</v>
      </c>
      <c r="E8203" s="135">
        <v>1291.47</v>
      </c>
      <c r="F8203" s="136">
        <v>1.2200000000000001E-2</v>
      </c>
      <c r="G8203" s="135">
        <v>1351.97</v>
      </c>
      <c r="H8203" s="136">
        <v>0</v>
      </c>
    </row>
    <row r="8204" spans="1:8" x14ac:dyDescent="0.25">
      <c r="A8204" s="133" t="s">
        <v>8684</v>
      </c>
      <c r="B8204" s="134">
        <v>102139</v>
      </c>
      <c r="C8204" s="126" t="s">
        <v>14674</v>
      </c>
      <c r="D8204" s="134" t="s">
        <v>33</v>
      </c>
      <c r="E8204" s="135">
        <v>1781.9</v>
      </c>
      <c r="F8204" s="136">
        <v>1.3599999999999999E-2</v>
      </c>
      <c r="G8204" s="135">
        <v>1850.9</v>
      </c>
      <c r="H8204" s="136">
        <v>0</v>
      </c>
    </row>
    <row r="8205" spans="1:8" x14ac:dyDescent="0.25">
      <c r="A8205" s="133" t="s">
        <v>8684</v>
      </c>
      <c r="B8205" s="134">
        <v>102141</v>
      </c>
      <c r="C8205" s="126" t="s">
        <v>14675</v>
      </c>
      <c r="D8205" s="134" t="s">
        <v>33</v>
      </c>
      <c r="E8205" s="135">
        <v>2761.95</v>
      </c>
      <c r="F8205" s="136">
        <v>1.4500000000000001E-2</v>
      </c>
      <c r="G8205" s="135">
        <v>2845.05</v>
      </c>
      <c r="H8205" s="136">
        <v>0</v>
      </c>
    </row>
    <row r="8206" spans="1:8" x14ac:dyDescent="0.25">
      <c r="A8206" s="133" t="s">
        <v>8684</v>
      </c>
      <c r="B8206" s="134">
        <v>99290</v>
      </c>
      <c r="C8206" s="126" t="s">
        <v>8697</v>
      </c>
      <c r="D8206" s="134" t="s">
        <v>33</v>
      </c>
      <c r="E8206" s="135">
        <v>4003.17</v>
      </c>
      <c r="F8206" s="136">
        <v>1.55E-2</v>
      </c>
      <c r="G8206" s="135">
        <v>4287.55</v>
      </c>
      <c r="H8206" s="136">
        <v>0</v>
      </c>
    </row>
    <row r="8207" spans="1:8" x14ac:dyDescent="0.25">
      <c r="A8207" s="133" t="s">
        <v>8684</v>
      </c>
      <c r="B8207" s="134">
        <v>99244</v>
      </c>
      <c r="C8207" s="126" t="s">
        <v>8698</v>
      </c>
      <c r="D8207" s="134" t="s">
        <v>33</v>
      </c>
      <c r="E8207" s="135">
        <v>4893.16</v>
      </c>
      <c r="F8207" s="136">
        <v>1.61E-2</v>
      </c>
      <c r="G8207" s="135">
        <v>5227.6499999999996</v>
      </c>
      <c r="H8207" s="136">
        <v>0</v>
      </c>
    </row>
    <row r="8208" spans="1:8" x14ac:dyDescent="0.25">
      <c r="A8208" s="133" t="s">
        <v>8684</v>
      </c>
      <c r="B8208" s="134">
        <v>99256</v>
      </c>
      <c r="C8208" s="126" t="s">
        <v>8699</v>
      </c>
      <c r="D8208" s="134" t="s">
        <v>33</v>
      </c>
      <c r="E8208" s="135">
        <v>5755.46</v>
      </c>
      <c r="F8208" s="136">
        <v>1.67E-2</v>
      </c>
      <c r="G8208" s="135">
        <v>6138.43</v>
      </c>
      <c r="H8208" s="136">
        <v>0</v>
      </c>
    </row>
    <row r="8209" spans="1:8" x14ac:dyDescent="0.25">
      <c r="A8209" s="133" t="s">
        <v>8684</v>
      </c>
      <c r="B8209" s="134">
        <v>99271</v>
      </c>
      <c r="C8209" s="126" t="s">
        <v>8700</v>
      </c>
      <c r="D8209" s="134" t="s">
        <v>33</v>
      </c>
      <c r="E8209" s="135">
        <v>6617.64</v>
      </c>
      <c r="F8209" s="136">
        <v>1.7000000000000001E-2</v>
      </c>
      <c r="G8209" s="135">
        <v>7049.08</v>
      </c>
      <c r="H8209" s="136">
        <v>0</v>
      </c>
    </row>
    <row r="8210" spans="1:8" x14ac:dyDescent="0.25">
      <c r="A8210" s="133" t="s">
        <v>8684</v>
      </c>
      <c r="B8210" s="134">
        <v>99284</v>
      </c>
      <c r="C8210" s="126" t="s">
        <v>8701</v>
      </c>
      <c r="D8210" s="134" t="s">
        <v>33</v>
      </c>
      <c r="E8210" s="135">
        <v>7480.05</v>
      </c>
      <c r="F8210" s="136">
        <v>1.7299999999999999E-2</v>
      </c>
      <c r="G8210" s="135">
        <v>7959.9</v>
      </c>
      <c r="H8210" s="136">
        <v>0</v>
      </c>
    </row>
    <row r="8211" spans="1:8" x14ac:dyDescent="0.25">
      <c r="A8211" s="133" t="s">
        <v>8684</v>
      </c>
      <c r="B8211" s="134">
        <v>99294</v>
      </c>
      <c r="C8211" s="126" t="s">
        <v>8702</v>
      </c>
      <c r="D8211" s="134" t="s">
        <v>33</v>
      </c>
      <c r="E8211" s="135">
        <v>8342.27</v>
      </c>
      <c r="F8211" s="136">
        <v>1.7600000000000001E-2</v>
      </c>
      <c r="G8211" s="135">
        <v>8870.61</v>
      </c>
      <c r="H8211" s="136">
        <v>0</v>
      </c>
    </row>
    <row r="8212" spans="1:8" x14ac:dyDescent="0.25">
      <c r="A8212" s="133" t="s">
        <v>8684</v>
      </c>
      <c r="B8212" s="134">
        <v>99252</v>
      </c>
      <c r="C8212" s="126" t="s">
        <v>8703</v>
      </c>
      <c r="D8212" s="134" t="s">
        <v>33</v>
      </c>
      <c r="E8212" s="135">
        <v>2545.54</v>
      </c>
      <c r="F8212" s="136">
        <v>1.2800000000000001E-2</v>
      </c>
      <c r="G8212" s="135">
        <v>2753.73</v>
      </c>
      <c r="H8212" s="136">
        <v>0</v>
      </c>
    </row>
    <row r="8213" spans="1:8" x14ac:dyDescent="0.25">
      <c r="A8213" s="133" t="s">
        <v>8684</v>
      </c>
      <c r="B8213" s="134">
        <v>99259</v>
      </c>
      <c r="C8213" s="126" t="s">
        <v>8704</v>
      </c>
      <c r="D8213" s="134" t="s">
        <v>33</v>
      </c>
      <c r="E8213" s="135">
        <v>3224.3</v>
      </c>
      <c r="F8213" s="136">
        <v>1.4E-2</v>
      </c>
      <c r="G8213" s="135">
        <v>3480.65</v>
      </c>
      <c r="H8213" s="136">
        <v>0</v>
      </c>
    </row>
    <row r="8214" spans="1:8" x14ac:dyDescent="0.25">
      <c r="A8214" s="133" t="s">
        <v>8684</v>
      </c>
      <c r="B8214" s="134">
        <v>99265</v>
      </c>
      <c r="C8214" s="126" t="s">
        <v>8705</v>
      </c>
      <c r="D8214" s="134" t="s">
        <v>33</v>
      </c>
      <c r="E8214" s="135">
        <v>3903.02</v>
      </c>
      <c r="F8214" s="136">
        <v>1.4800000000000001E-2</v>
      </c>
      <c r="G8214" s="135">
        <v>4207.4799999999996</v>
      </c>
      <c r="H8214" s="136">
        <v>0</v>
      </c>
    </row>
    <row r="8215" spans="1:8" x14ac:dyDescent="0.25">
      <c r="A8215" s="133" t="s">
        <v>8684</v>
      </c>
      <c r="B8215" s="134">
        <v>99267</v>
      </c>
      <c r="C8215" s="126" t="s">
        <v>8706</v>
      </c>
      <c r="D8215" s="134" t="s">
        <v>33</v>
      </c>
      <c r="E8215" s="135">
        <v>4581.83</v>
      </c>
      <c r="F8215" s="136">
        <v>1.5299999999999999E-2</v>
      </c>
      <c r="G8215" s="135">
        <v>4934.3900000000003</v>
      </c>
      <c r="H8215" s="136">
        <v>0</v>
      </c>
    </row>
    <row r="8216" spans="1:8" x14ac:dyDescent="0.25">
      <c r="A8216" s="133" t="s">
        <v>8684</v>
      </c>
      <c r="B8216" s="134">
        <v>99274</v>
      </c>
      <c r="C8216" s="126" t="s">
        <v>8707</v>
      </c>
      <c r="D8216" s="134" t="s">
        <v>33</v>
      </c>
      <c r="E8216" s="135">
        <v>5295.52</v>
      </c>
      <c r="F8216" s="136">
        <v>1.5599999999999999E-2</v>
      </c>
      <c r="G8216" s="135">
        <v>5698.35</v>
      </c>
      <c r="H8216" s="136">
        <v>0</v>
      </c>
    </row>
    <row r="8217" spans="1:8" x14ac:dyDescent="0.25">
      <c r="A8217" s="133" t="s">
        <v>8684</v>
      </c>
      <c r="B8217" s="134">
        <v>99279</v>
      </c>
      <c r="C8217" s="126" t="s">
        <v>8708</v>
      </c>
      <c r="D8217" s="134" t="s">
        <v>33</v>
      </c>
      <c r="E8217" s="135">
        <v>5978.63</v>
      </c>
      <c r="F8217" s="136">
        <v>1.6E-2</v>
      </c>
      <c r="G8217" s="135">
        <v>6429.85</v>
      </c>
      <c r="H8217" s="136">
        <v>0</v>
      </c>
    </row>
    <row r="8218" spans="1:8" x14ac:dyDescent="0.25">
      <c r="A8218" s="133" t="s">
        <v>8684</v>
      </c>
      <c r="B8218" s="134">
        <v>99286</v>
      </c>
      <c r="C8218" s="126" t="s">
        <v>8709</v>
      </c>
      <c r="D8218" s="134" t="s">
        <v>33</v>
      </c>
      <c r="E8218" s="135">
        <v>6661.91</v>
      </c>
      <c r="F8218" s="136">
        <v>1.6199999999999999E-2</v>
      </c>
      <c r="G8218" s="135">
        <v>7161.48</v>
      </c>
      <c r="H8218" s="136">
        <v>0</v>
      </c>
    </row>
    <row r="8219" spans="1:8" x14ac:dyDescent="0.25">
      <c r="A8219" s="133" t="s">
        <v>8684</v>
      </c>
      <c r="B8219" s="134">
        <v>99326</v>
      </c>
      <c r="C8219" s="126" t="s">
        <v>8710</v>
      </c>
      <c r="D8219" s="134" t="s">
        <v>33</v>
      </c>
      <c r="E8219" s="135">
        <v>8260.7900000000009</v>
      </c>
      <c r="F8219" s="136">
        <v>1.78E-2</v>
      </c>
      <c r="G8219" s="135">
        <v>8691.64</v>
      </c>
      <c r="H8219" s="136">
        <v>0</v>
      </c>
    </row>
    <row r="8220" spans="1:8" x14ac:dyDescent="0.25">
      <c r="A8220" s="133" t="s">
        <v>8684</v>
      </c>
      <c r="B8220" s="134">
        <v>99287</v>
      </c>
      <c r="C8220" s="126" t="s">
        <v>8711</v>
      </c>
      <c r="D8220" s="134" t="s">
        <v>33</v>
      </c>
      <c r="E8220" s="135">
        <v>9518.31</v>
      </c>
      <c r="F8220" s="136">
        <v>1.8100000000000002E-2</v>
      </c>
      <c r="G8220" s="135">
        <v>9992.24</v>
      </c>
      <c r="H8220" s="136">
        <v>0</v>
      </c>
    </row>
    <row r="8221" spans="1:8" x14ac:dyDescent="0.25">
      <c r="A8221" s="133" t="s">
        <v>8684</v>
      </c>
      <c r="B8221" s="134">
        <v>99298</v>
      </c>
      <c r="C8221" s="126" t="s">
        <v>8712</v>
      </c>
      <c r="D8221" s="134" t="s">
        <v>33</v>
      </c>
      <c r="E8221" s="135">
        <v>10775.86</v>
      </c>
      <c r="F8221" s="136">
        <v>1.84E-2</v>
      </c>
      <c r="G8221" s="135">
        <v>11292.83</v>
      </c>
      <c r="H8221" s="136">
        <v>0</v>
      </c>
    </row>
    <row r="8222" spans="1:8" x14ac:dyDescent="0.25">
      <c r="A8222" s="133" t="s">
        <v>8684</v>
      </c>
      <c r="B8222" s="134">
        <v>99300</v>
      </c>
      <c r="C8222" s="126" t="s">
        <v>8713</v>
      </c>
      <c r="D8222" s="134" t="s">
        <v>33</v>
      </c>
      <c r="E8222" s="135">
        <v>12033.37</v>
      </c>
      <c r="F8222" s="136">
        <v>1.8599999999999998E-2</v>
      </c>
      <c r="G8222" s="135">
        <v>12593.45</v>
      </c>
      <c r="H8222" s="136">
        <v>0</v>
      </c>
    </row>
    <row r="8223" spans="1:8" x14ac:dyDescent="0.25">
      <c r="A8223" s="133" t="s">
        <v>8684</v>
      </c>
      <c r="B8223" s="134">
        <v>99301</v>
      </c>
      <c r="C8223" s="126" t="s">
        <v>8714</v>
      </c>
      <c r="D8223" s="134" t="s">
        <v>33</v>
      </c>
      <c r="E8223" s="135">
        <v>5924.87</v>
      </c>
      <c r="F8223" s="136">
        <v>1.6899999999999998E-2</v>
      </c>
      <c r="G8223" s="135">
        <v>6304.11</v>
      </c>
      <c r="H8223" s="136">
        <v>0</v>
      </c>
    </row>
    <row r="8224" spans="1:8" x14ac:dyDescent="0.25">
      <c r="A8224" s="133" t="s">
        <v>8684</v>
      </c>
      <c r="B8224" s="134">
        <v>99312</v>
      </c>
      <c r="C8224" s="126" t="s">
        <v>8715</v>
      </c>
      <c r="D8224" s="134" t="s">
        <v>33</v>
      </c>
      <c r="E8224" s="135">
        <v>6952.95</v>
      </c>
      <c r="F8224" s="136">
        <v>1.7500000000000002E-2</v>
      </c>
      <c r="G8224" s="135">
        <v>7381.05</v>
      </c>
      <c r="H8224" s="136">
        <v>0</v>
      </c>
    </row>
    <row r="8225" spans="1:8" x14ac:dyDescent="0.25">
      <c r="A8225" s="133" t="s">
        <v>8684</v>
      </c>
      <c r="B8225" s="134">
        <v>99320</v>
      </c>
      <c r="C8225" s="126" t="s">
        <v>8716</v>
      </c>
      <c r="D8225" s="134" t="s">
        <v>33</v>
      </c>
      <c r="E8225" s="135">
        <v>8042.38</v>
      </c>
      <c r="F8225" s="136">
        <v>1.77E-2</v>
      </c>
      <c r="G8225" s="135">
        <v>8522.9500000000007</v>
      </c>
      <c r="H8225" s="136">
        <v>0</v>
      </c>
    </row>
    <row r="8226" spans="1:8" x14ac:dyDescent="0.25">
      <c r="A8226" s="133" t="s">
        <v>8684</v>
      </c>
      <c r="B8226" s="134">
        <v>99322</v>
      </c>
      <c r="C8226" s="126" t="s">
        <v>8717</v>
      </c>
      <c r="D8226" s="134" t="s">
        <v>33</v>
      </c>
      <c r="E8226" s="135">
        <v>9078.24</v>
      </c>
      <c r="F8226" s="136">
        <v>1.7999999999999999E-2</v>
      </c>
      <c r="G8226" s="135">
        <v>9608.08</v>
      </c>
      <c r="H8226" s="136">
        <v>0</v>
      </c>
    </row>
    <row r="8227" spans="1:8" x14ac:dyDescent="0.25">
      <c r="A8227" s="133" t="s">
        <v>8684</v>
      </c>
      <c r="B8227" s="134">
        <v>99324</v>
      </c>
      <c r="C8227" s="126" t="s">
        <v>8718</v>
      </c>
      <c r="D8227" s="134" t="s">
        <v>33</v>
      </c>
      <c r="E8227" s="135">
        <v>10114.129999999999</v>
      </c>
      <c r="F8227" s="136">
        <v>1.83E-2</v>
      </c>
      <c r="G8227" s="135">
        <v>10693.29</v>
      </c>
      <c r="H8227" s="136">
        <v>0</v>
      </c>
    </row>
    <row r="8228" spans="1:8" x14ac:dyDescent="0.25">
      <c r="A8228" s="133" t="s">
        <v>8684</v>
      </c>
      <c r="B8228" s="134">
        <v>99310</v>
      </c>
      <c r="C8228" s="126" t="s">
        <v>8719</v>
      </c>
      <c r="D8228" s="134" t="s">
        <v>33</v>
      </c>
      <c r="E8228" s="135">
        <v>14158.43</v>
      </c>
      <c r="F8228" s="136">
        <v>1.8800000000000001E-2</v>
      </c>
      <c r="G8228" s="135">
        <v>14739.1</v>
      </c>
      <c r="H8228" s="136">
        <v>0</v>
      </c>
    </row>
    <row r="8229" spans="1:8" x14ac:dyDescent="0.25">
      <c r="A8229" s="133" t="s">
        <v>8684</v>
      </c>
      <c r="B8229" s="134">
        <v>99313</v>
      </c>
      <c r="C8229" s="126" t="s">
        <v>8720</v>
      </c>
      <c r="D8229" s="134" t="s">
        <v>33</v>
      </c>
      <c r="E8229" s="135">
        <v>15799.72</v>
      </c>
      <c r="F8229" s="136">
        <v>1.9E-2</v>
      </c>
      <c r="G8229" s="135">
        <v>16419.71</v>
      </c>
      <c r="H8229" s="136">
        <v>0</v>
      </c>
    </row>
    <row r="8230" spans="1:8" x14ac:dyDescent="0.25">
      <c r="A8230" s="133" t="s">
        <v>8684</v>
      </c>
      <c r="B8230" s="134">
        <v>99303</v>
      </c>
      <c r="C8230" s="126" t="s">
        <v>8721</v>
      </c>
      <c r="D8230" s="134" t="s">
        <v>33</v>
      </c>
      <c r="E8230" s="135">
        <v>11017.64</v>
      </c>
      <c r="F8230" s="136">
        <v>1.84E-2</v>
      </c>
      <c r="G8230" s="135">
        <v>11525.27</v>
      </c>
      <c r="H8230" s="136">
        <v>0</v>
      </c>
    </row>
    <row r="8231" spans="1:8" x14ac:dyDescent="0.25">
      <c r="A8231" s="133" t="s">
        <v>8684</v>
      </c>
      <c r="B8231" s="134">
        <v>99305</v>
      </c>
      <c r="C8231" s="126" t="s">
        <v>8722</v>
      </c>
      <c r="D8231" s="134" t="s">
        <v>33</v>
      </c>
      <c r="E8231" s="135">
        <v>12467.06</v>
      </c>
      <c r="F8231" s="136">
        <v>1.8599999999999998E-2</v>
      </c>
      <c r="G8231" s="135">
        <v>13015.93</v>
      </c>
      <c r="H8231" s="136">
        <v>0</v>
      </c>
    </row>
    <row r="8232" spans="1:8" x14ac:dyDescent="0.25">
      <c r="A8232" s="133" t="s">
        <v>8684</v>
      </c>
      <c r="B8232" s="134">
        <v>99308</v>
      </c>
      <c r="C8232" s="126" t="s">
        <v>8723</v>
      </c>
      <c r="D8232" s="134" t="s">
        <v>33</v>
      </c>
      <c r="E8232" s="135">
        <v>13916.59</v>
      </c>
      <c r="F8232" s="136">
        <v>1.8800000000000001E-2</v>
      </c>
      <c r="G8232" s="135">
        <v>14506.62</v>
      </c>
      <c r="H8232" s="136">
        <v>0</v>
      </c>
    </row>
    <row r="8233" spans="1:8" x14ac:dyDescent="0.25">
      <c r="A8233" s="133" t="s">
        <v>8684</v>
      </c>
      <c r="B8233" s="134">
        <v>99315</v>
      </c>
      <c r="C8233" s="126" t="s">
        <v>8724</v>
      </c>
      <c r="D8233" s="134" t="s">
        <v>33</v>
      </c>
      <c r="E8233" s="135">
        <v>17682.96</v>
      </c>
      <c r="F8233" s="136">
        <v>1.9199999999999998E-2</v>
      </c>
      <c r="G8233" s="135">
        <v>18332.88</v>
      </c>
      <c r="H8233" s="136">
        <v>0</v>
      </c>
    </row>
    <row r="8234" spans="1:8" x14ac:dyDescent="0.25">
      <c r="A8234" s="133" t="s">
        <v>8684</v>
      </c>
      <c r="B8234" s="134">
        <v>98008</v>
      </c>
      <c r="C8234" s="126" t="s">
        <v>8725</v>
      </c>
      <c r="D8234" s="134" t="s">
        <v>33</v>
      </c>
      <c r="E8234" s="135">
        <v>4100.5</v>
      </c>
      <c r="F8234" s="136">
        <v>1.5100000000000001E-2</v>
      </c>
      <c r="G8234" s="135">
        <v>4386.5600000000004</v>
      </c>
      <c r="H8234" s="136">
        <v>0</v>
      </c>
    </row>
    <row r="8235" spans="1:8" x14ac:dyDescent="0.25">
      <c r="A8235" s="133" t="s">
        <v>8684</v>
      </c>
      <c r="B8235" s="134">
        <v>98010</v>
      </c>
      <c r="C8235" s="126" t="s">
        <v>8726</v>
      </c>
      <c r="D8235" s="134" t="s">
        <v>33</v>
      </c>
      <c r="E8235" s="135">
        <v>5011.91</v>
      </c>
      <c r="F8235" s="136">
        <v>1.5800000000000002E-2</v>
      </c>
      <c r="G8235" s="135">
        <v>5348.46</v>
      </c>
      <c r="H8235" s="136">
        <v>0</v>
      </c>
    </row>
    <row r="8236" spans="1:8" x14ac:dyDescent="0.25">
      <c r="A8236" s="133" t="s">
        <v>8684</v>
      </c>
      <c r="B8236" s="134">
        <v>98012</v>
      </c>
      <c r="C8236" s="126" t="s">
        <v>8727</v>
      </c>
      <c r="D8236" s="134" t="s">
        <v>33</v>
      </c>
      <c r="E8236" s="135">
        <v>5895.62</v>
      </c>
      <c r="F8236" s="136">
        <v>1.6299999999999999E-2</v>
      </c>
      <c r="G8236" s="135">
        <v>6281.02</v>
      </c>
      <c r="H8236" s="136">
        <v>0</v>
      </c>
    </row>
    <row r="8237" spans="1:8" x14ac:dyDescent="0.25">
      <c r="A8237" s="133" t="s">
        <v>8684</v>
      </c>
      <c r="B8237" s="134">
        <v>98014</v>
      </c>
      <c r="C8237" s="126" t="s">
        <v>8728</v>
      </c>
      <c r="D8237" s="134" t="s">
        <v>33</v>
      </c>
      <c r="E8237" s="135">
        <v>6779.22</v>
      </c>
      <c r="F8237" s="136">
        <v>1.66E-2</v>
      </c>
      <c r="G8237" s="135">
        <v>7213.46</v>
      </c>
      <c r="H8237" s="136">
        <v>0</v>
      </c>
    </row>
    <row r="8238" spans="1:8" x14ac:dyDescent="0.25">
      <c r="A8238" s="133" t="s">
        <v>8684</v>
      </c>
      <c r="B8238" s="134">
        <v>98016</v>
      </c>
      <c r="C8238" s="126" t="s">
        <v>8729</v>
      </c>
      <c r="D8238" s="134" t="s">
        <v>33</v>
      </c>
      <c r="E8238" s="135">
        <v>7663.05</v>
      </c>
      <c r="F8238" s="136">
        <v>1.6899999999999998E-2</v>
      </c>
      <c r="G8238" s="135">
        <v>8146.07</v>
      </c>
      <c r="H8238" s="136">
        <v>0</v>
      </c>
    </row>
    <row r="8239" spans="1:8" x14ac:dyDescent="0.25">
      <c r="A8239" s="133" t="s">
        <v>8684</v>
      </c>
      <c r="B8239" s="134">
        <v>98018</v>
      </c>
      <c r="C8239" s="126" t="s">
        <v>8730</v>
      </c>
      <c r="D8239" s="134" t="s">
        <v>33</v>
      </c>
      <c r="E8239" s="135">
        <v>8546.68</v>
      </c>
      <c r="F8239" s="136">
        <v>1.7100000000000001E-2</v>
      </c>
      <c r="G8239" s="135">
        <v>9078.56</v>
      </c>
      <c r="H8239" s="136">
        <v>0</v>
      </c>
    </row>
    <row r="8240" spans="1:8" x14ac:dyDescent="0.25">
      <c r="A8240" s="133" t="s">
        <v>8684</v>
      </c>
      <c r="B8240" s="134">
        <v>97994</v>
      </c>
      <c r="C8240" s="126" t="s">
        <v>14676</v>
      </c>
      <c r="D8240" s="134" t="s">
        <v>33</v>
      </c>
      <c r="E8240" s="135">
        <v>2607.44</v>
      </c>
      <c r="F8240" s="136">
        <v>1.2500000000000001E-2</v>
      </c>
      <c r="G8240" s="135">
        <v>2816.7</v>
      </c>
      <c r="H8240" s="136">
        <v>0</v>
      </c>
    </row>
    <row r="8241" spans="1:8" x14ac:dyDescent="0.25">
      <c r="A8241" s="133" t="s">
        <v>8684</v>
      </c>
      <c r="B8241" s="134">
        <v>97996</v>
      </c>
      <c r="C8241" s="126" t="s">
        <v>8731</v>
      </c>
      <c r="D8241" s="134" t="s">
        <v>33</v>
      </c>
      <c r="E8241" s="135">
        <v>3303.29</v>
      </c>
      <c r="F8241" s="136">
        <v>1.37E-2</v>
      </c>
      <c r="G8241" s="135">
        <v>3561.01</v>
      </c>
      <c r="H8241" s="136">
        <v>0</v>
      </c>
    </row>
    <row r="8242" spans="1:8" x14ac:dyDescent="0.25">
      <c r="A8242" s="133" t="s">
        <v>8684</v>
      </c>
      <c r="B8242" s="134">
        <v>98407</v>
      </c>
      <c r="C8242" s="126" t="s">
        <v>8732</v>
      </c>
      <c r="D8242" s="134" t="s">
        <v>33</v>
      </c>
      <c r="E8242" s="135">
        <v>3999.08</v>
      </c>
      <c r="F8242" s="136">
        <v>1.44E-2</v>
      </c>
      <c r="G8242" s="135">
        <v>4305.21</v>
      </c>
      <c r="H8242" s="136">
        <v>0</v>
      </c>
    </row>
    <row r="8243" spans="1:8" x14ac:dyDescent="0.25">
      <c r="A8243" s="133" t="s">
        <v>8684</v>
      </c>
      <c r="B8243" s="134">
        <v>98408</v>
      </c>
      <c r="C8243" s="126" t="s">
        <v>8733</v>
      </c>
      <c r="D8243" s="134" t="s">
        <v>33</v>
      </c>
      <c r="E8243" s="135">
        <v>4694.9799999999996</v>
      </c>
      <c r="F8243" s="136">
        <v>1.4999999999999999E-2</v>
      </c>
      <c r="G8243" s="135">
        <v>5049.51</v>
      </c>
      <c r="H8243" s="136">
        <v>0</v>
      </c>
    </row>
    <row r="8244" spans="1:8" x14ac:dyDescent="0.25">
      <c r="A8244" s="133" t="s">
        <v>8684</v>
      </c>
      <c r="B8244" s="134">
        <v>98002</v>
      </c>
      <c r="C8244" s="126" t="s">
        <v>8734</v>
      </c>
      <c r="D8244" s="134" t="s">
        <v>33</v>
      </c>
      <c r="E8244" s="135">
        <v>5425.75</v>
      </c>
      <c r="F8244" s="136">
        <v>1.5299999999999999E-2</v>
      </c>
      <c r="G8244" s="135">
        <v>5830.83</v>
      </c>
      <c r="H8244" s="136">
        <v>0</v>
      </c>
    </row>
    <row r="8245" spans="1:8" x14ac:dyDescent="0.25">
      <c r="A8245" s="133" t="s">
        <v>8684</v>
      </c>
      <c r="B8245" s="134">
        <v>98406</v>
      </c>
      <c r="C8245" s="126" t="s">
        <v>8735</v>
      </c>
      <c r="D8245" s="134" t="s">
        <v>33</v>
      </c>
      <c r="E8245" s="135">
        <v>6125.94</v>
      </c>
      <c r="F8245" s="136">
        <v>1.5599999999999999E-2</v>
      </c>
      <c r="G8245" s="135">
        <v>6579.71</v>
      </c>
      <c r="H8245" s="136">
        <v>0</v>
      </c>
    </row>
    <row r="8246" spans="1:8" x14ac:dyDescent="0.25">
      <c r="A8246" s="133" t="s">
        <v>8684</v>
      </c>
      <c r="B8246" s="134">
        <v>98006</v>
      </c>
      <c r="C8246" s="126" t="s">
        <v>8736</v>
      </c>
      <c r="D8246" s="134" t="s">
        <v>33</v>
      </c>
      <c r="E8246" s="135">
        <v>6826.3</v>
      </c>
      <c r="F8246" s="136">
        <v>1.5800000000000002E-2</v>
      </c>
      <c r="G8246" s="135">
        <v>7328.71</v>
      </c>
      <c r="H8246" s="136">
        <v>0</v>
      </c>
    </row>
    <row r="8247" spans="1:8" x14ac:dyDescent="0.25">
      <c r="A8247" s="133" t="s">
        <v>8684</v>
      </c>
      <c r="B8247" s="134">
        <v>98030</v>
      </c>
      <c r="C8247" s="126" t="s">
        <v>8737</v>
      </c>
      <c r="D8247" s="134" t="s">
        <v>33</v>
      </c>
      <c r="E8247" s="135">
        <v>8462.41</v>
      </c>
      <c r="F8247" s="136">
        <v>1.7399999999999999E-2</v>
      </c>
      <c r="G8247" s="135">
        <v>8896.75</v>
      </c>
      <c r="H8247" s="136">
        <v>0</v>
      </c>
    </row>
    <row r="8248" spans="1:8" x14ac:dyDescent="0.25">
      <c r="A8248" s="133" t="s">
        <v>8684</v>
      </c>
      <c r="B8248" s="134">
        <v>98032</v>
      </c>
      <c r="C8248" s="126" t="s">
        <v>8738</v>
      </c>
      <c r="D8248" s="134" t="s">
        <v>33</v>
      </c>
      <c r="E8248" s="135">
        <v>9751.2199999999993</v>
      </c>
      <c r="F8248" s="136">
        <v>1.77E-2</v>
      </c>
      <c r="G8248" s="135">
        <v>10229.18</v>
      </c>
      <c r="H8248" s="136">
        <v>0</v>
      </c>
    </row>
    <row r="8249" spans="1:8" x14ac:dyDescent="0.25">
      <c r="A8249" s="133" t="s">
        <v>8684</v>
      </c>
      <c r="B8249" s="134">
        <v>98034</v>
      </c>
      <c r="C8249" s="126" t="s">
        <v>8739</v>
      </c>
      <c r="D8249" s="134" t="s">
        <v>33</v>
      </c>
      <c r="E8249" s="135">
        <v>11040.07</v>
      </c>
      <c r="F8249" s="136">
        <v>1.7899999999999999E-2</v>
      </c>
      <c r="G8249" s="135">
        <v>11561.61</v>
      </c>
      <c r="H8249" s="136">
        <v>0</v>
      </c>
    </row>
    <row r="8250" spans="1:8" x14ac:dyDescent="0.25">
      <c r="A8250" s="133" t="s">
        <v>8684</v>
      </c>
      <c r="B8250" s="134">
        <v>98036</v>
      </c>
      <c r="C8250" s="126" t="s">
        <v>8740</v>
      </c>
      <c r="D8250" s="134" t="s">
        <v>33</v>
      </c>
      <c r="E8250" s="135">
        <v>12328.87</v>
      </c>
      <c r="F8250" s="136">
        <v>1.8100000000000002E-2</v>
      </c>
      <c r="G8250" s="135">
        <v>12894.06</v>
      </c>
      <c r="H8250" s="136">
        <v>0</v>
      </c>
    </row>
    <row r="8251" spans="1:8" x14ac:dyDescent="0.25">
      <c r="A8251" s="133" t="s">
        <v>8684</v>
      </c>
      <c r="B8251" s="134">
        <v>98020</v>
      </c>
      <c r="C8251" s="126" t="s">
        <v>8741</v>
      </c>
      <c r="D8251" s="134" t="s">
        <v>33</v>
      </c>
      <c r="E8251" s="135">
        <v>6069.54</v>
      </c>
      <c r="F8251" s="136">
        <v>1.6500000000000001E-2</v>
      </c>
      <c r="G8251" s="135">
        <v>6451.28</v>
      </c>
      <c r="H8251" s="136">
        <v>0</v>
      </c>
    </row>
    <row r="8252" spans="1:8" x14ac:dyDescent="0.25">
      <c r="A8252" s="133" t="s">
        <v>8684</v>
      </c>
      <c r="B8252" s="134">
        <v>98022</v>
      </c>
      <c r="C8252" s="126" t="s">
        <v>8742</v>
      </c>
      <c r="D8252" s="134" t="s">
        <v>33</v>
      </c>
      <c r="E8252" s="135">
        <v>7122.84</v>
      </c>
      <c r="F8252" s="136">
        <v>1.7000000000000001E-2</v>
      </c>
      <c r="G8252" s="135">
        <v>7553.88</v>
      </c>
      <c r="H8252" s="136">
        <v>0</v>
      </c>
    </row>
    <row r="8253" spans="1:8" x14ac:dyDescent="0.25">
      <c r="A8253" s="133" t="s">
        <v>8684</v>
      </c>
      <c r="B8253" s="134">
        <v>98024</v>
      </c>
      <c r="C8253" s="126" t="s">
        <v>8743</v>
      </c>
      <c r="D8253" s="134" t="s">
        <v>33</v>
      </c>
      <c r="E8253" s="135">
        <v>8237.5</v>
      </c>
      <c r="F8253" s="136">
        <v>1.7299999999999999E-2</v>
      </c>
      <c r="G8253" s="135">
        <v>8721.4500000000007</v>
      </c>
      <c r="H8253" s="136">
        <v>0</v>
      </c>
    </row>
    <row r="8254" spans="1:8" x14ac:dyDescent="0.25">
      <c r="A8254" s="133" t="s">
        <v>8684</v>
      </c>
      <c r="B8254" s="134">
        <v>98026</v>
      </c>
      <c r="C8254" s="126" t="s">
        <v>8744</v>
      </c>
      <c r="D8254" s="134" t="s">
        <v>33</v>
      </c>
      <c r="E8254" s="135">
        <v>9298.58</v>
      </c>
      <c r="F8254" s="136">
        <v>1.7600000000000001E-2</v>
      </c>
      <c r="G8254" s="135">
        <v>9832.24</v>
      </c>
      <c r="H8254" s="136">
        <v>0</v>
      </c>
    </row>
    <row r="8255" spans="1:8" x14ac:dyDescent="0.25">
      <c r="A8255" s="133" t="s">
        <v>8684</v>
      </c>
      <c r="B8255" s="134">
        <v>98028</v>
      </c>
      <c r="C8255" s="126" t="s">
        <v>8745</v>
      </c>
      <c r="D8255" s="134" t="s">
        <v>33</v>
      </c>
      <c r="E8255" s="135">
        <v>10359.709999999999</v>
      </c>
      <c r="F8255" s="136">
        <v>1.7899999999999999E-2</v>
      </c>
      <c r="G8255" s="135">
        <v>10943.12</v>
      </c>
      <c r="H8255" s="136">
        <v>0</v>
      </c>
    </row>
    <row r="8256" spans="1:8" x14ac:dyDescent="0.25">
      <c r="A8256" s="133" t="s">
        <v>8684</v>
      </c>
      <c r="B8256" s="134">
        <v>98044</v>
      </c>
      <c r="C8256" s="126" t="s">
        <v>8746</v>
      </c>
      <c r="D8256" s="134" t="s">
        <v>33</v>
      </c>
      <c r="E8256" s="135">
        <v>14506.33</v>
      </c>
      <c r="F8256" s="136">
        <v>1.84E-2</v>
      </c>
      <c r="G8256" s="135">
        <v>15093.01</v>
      </c>
      <c r="H8256" s="136">
        <v>0</v>
      </c>
    </row>
    <row r="8257" spans="1:8" x14ac:dyDescent="0.25">
      <c r="A8257" s="133" t="s">
        <v>8684</v>
      </c>
      <c r="B8257" s="134">
        <v>98046</v>
      </c>
      <c r="C8257" s="126" t="s">
        <v>8747</v>
      </c>
      <c r="D8257" s="134" t="s">
        <v>33</v>
      </c>
      <c r="E8257" s="135">
        <v>16188.02</v>
      </c>
      <c r="F8257" s="136">
        <v>1.8599999999999998E-2</v>
      </c>
      <c r="G8257" s="135">
        <v>16814.72</v>
      </c>
      <c r="H8257" s="136">
        <v>0</v>
      </c>
    </row>
    <row r="8258" spans="1:8" x14ac:dyDescent="0.25">
      <c r="A8258" s="133" t="s">
        <v>8684</v>
      </c>
      <c r="B8258" s="134">
        <v>98038</v>
      </c>
      <c r="C8258" s="126" t="s">
        <v>8748</v>
      </c>
      <c r="D8258" s="134" t="s">
        <v>33</v>
      </c>
      <c r="E8258" s="135">
        <v>11287.82</v>
      </c>
      <c r="F8258" s="136">
        <v>1.7899999999999999E-2</v>
      </c>
      <c r="G8258" s="135">
        <v>11800.14</v>
      </c>
      <c r="H8258" s="136">
        <v>0</v>
      </c>
    </row>
    <row r="8259" spans="1:8" x14ac:dyDescent="0.25">
      <c r="A8259" s="133" t="s">
        <v>8684</v>
      </c>
      <c r="B8259" s="134">
        <v>98040</v>
      </c>
      <c r="C8259" s="126" t="s">
        <v>8749</v>
      </c>
      <c r="D8259" s="134" t="s">
        <v>33</v>
      </c>
      <c r="E8259" s="135">
        <v>12773.1</v>
      </c>
      <c r="F8259" s="136">
        <v>1.8200000000000001E-2</v>
      </c>
      <c r="G8259" s="135">
        <v>13327.27</v>
      </c>
      <c r="H8259" s="136">
        <v>0</v>
      </c>
    </row>
    <row r="8260" spans="1:8" x14ac:dyDescent="0.25">
      <c r="A8260" s="133" t="s">
        <v>8684</v>
      </c>
      <c r="B8260" s="134">
        <v>98042</v>
      </c>
      <c r="C8260" s="126" t="s">
        <v>8750</v>
      </c>
      <c r="D8260" s="134" t="s">
        <v>33</v>
      </c>
      <c r="E8260" s="135">
        <v>14258.5</v>
      </c>
      <c r="F8260" s="136">
        <v>1.84E-2</v>
      </c>
      <c r="G8260" s="135">
        <v>14854.44</v>
      </c>
      <c r="H8260" s="136">
        <v>0</v>
      </c>
    </row>
    <row r="8261" spans="1:8" x14ac:dyDescent="0.25">
      <c r="A8261" s="133" t="s">
        <v>8684</v>
      </c>
      <c r="B8261" s="134">
        <v>98048</v>
      </c>
      <c r="C8261" s="126" t="s">
        <v>8751</v>
      </c>
      <c r="D8261" s="134" t="s">
        <v>33</v>
      </c>
      <c r="E8261" s="135">
        <v>18117.66</v>
      </c>
      <c r="F8261" s="136">
        <v>1.8700000000000001E-2</v>
      </c>
      <c r="G8261" s="135">
        <v>18775.099999999999</v>
      </c>
      <c r="H8261" s="136">
        <v>0</v>
      </c>
    </row>
    <row r="8262" spans="1:8" x14ac:dyDescent="0.25">
      <c r="A8262" s="133" t="s">
        <v>8684</v>
      </c>
      <c r="B8262" s="134">
        <v>97955</v>
      </c>
      <c r="C8262" s="126" t="s">
        <v>1027</v>
      </c>
      <c r="D8262" s="134" t="s">
        <v>33</v>
      </c>
      <c r="E8262" s="135">
        <v>3146.75</v>
      </c>
      <c r="F8262" s="136">
        <v>2.9999999999999997E-4</v>
      </c>
      <c r="G8262" s="135">
        <v>3305.64</v>
      </c>
      <c r="H8262" s="136">
        <v>0</v>
      </c>
    </row>
    <row r="8263" spans="1:8" x14ac:dyDescent="0.25">
      <c r="A8263" s="133" t="s">
        <v>8684</v>
      </c>
      <c r="B8263" s="134">
        <v>97948</v>
      </c>
      <c r="C8263" s="126" t="s">
        <v>1021</v>
      </c>
      <c r="D8263" s="134" t="s">
        <v>33</v>
      </c>
      <c r="E8263" s="135">
        <v>3367.19</v>
      </c>
      <c r="F8263" s="136">
        <v>2.9999999999999997E-4</v>
      </c>
      <c r="G8263" s="135">
        <v>3627.3</v>
      </c>
      <c r="H8263" s="136">
        <v>0</v>
      </c>
    </row>
    <row r="8264" spans="1:8" x14ac:dyDescent="0.25">
      <c r="A8264" s="133" t="s">
        <v>8684</v>
      </c>
      <c r="B8264" s="134">
        <v>97934</v>
      </c>
      <c r="C8264" s="126" t="s">
        <v>1017</v>
      </c>
      <c r="D8264" s="134" t="s">
        <v>33</v>
      </c>
      <c r="E8264" s="135">
        <v>2436.5100000000002</v>
      </c>
      <c r="F8264" s="136">
        <v>3.1699999999999999E-2</v>
      </c>
      <c r="G8264" s="135">
        <v>2578.8200000000002</v>
      </c>
      <c r="H8264" s="136">
        <v>0</v>
      </c>
    </row>
    <row r="8265" spans="1:8" x14ac:dyDescent="0.25">
      <c r="A8265" s="133" t="s">
        <v>8684</v>
      </c>
      <c r="B8265" s="134">
        <v>97953</v>
      </c>
      <c r="C8265" s="126" t="s">
        <v>1026</v>
      </c>
      <c r="D8265" s="134" t="s">
        <v>33</v>
      </c>
      <c r="E8265" s="135">
        <v>1467.94</v>
      </c>
      <c r="F8265" s="136">
        <v>0</v>
      </c>
      <c r="G8265" s="135">
        <v>1560.91</v>
      </c>
      <c r="H8265" s="136">
        <v>0</v>
      </c>
    </row>
    <row r="8266" spans="1:8" x14ac:dyDescent="0.25">
      <c r="A8266" s="133" t="s">
        <v>8684</v>
      </c>
      <c r="B8266" s="134">
        <v>97947</v>
      </c>
      <c r="C8266" s="126" t="s">
        <v>1020</v>
      </c>
      <c r="D8266" s="134" t="s">
        <v>33</v>
      </c>
      <c r="E8266" s="135">
        <v>1823.34</v>
      </c>
      <c r="F8266" s="136">
        <v>0</v>
      </c>
      <c r="G8266" s="135">
        <v>1961.5</v>
      </c>
      <c r="H8266" s="136">
        <v>0</v>
      </c>
    </row>
    <row r="8267" spans="1:8" x14ac:dyDescent="0.25">
      <c r="A8267" s="133" t="s">
        <v>8684</v>
      </c>
      <c r="B8267" s="134">
        <v>97933</v>
      </c>
      <c r="C8267" s="126" t="s">
        <v>1016</v>
      </c>
      <c r="D8267" s="134" t="s">
        <v>33</v>
      </c>
      <c r="E8267" s="135">
        <v>1206.73</v>
      </c>
      <c r="F8267" s="136">
        <v>0</v>
      </c>
      <c r="G8267" s="135">
        <v>1255.81</v>
      </c>
      <c r="H8267" s="136">
        <v>0</v>
      </c>
    </row>
    <row r="8268" spans="1:8" x14ac:dyDescent="0.25">
      <c r="A8268" s="133" t="s">
        <v>8684</v>
      </c>
      <c r="B8268" s="134">
        <v>97961</v>
      </c>
      <c r="C8268" s="126" t="s">
        <v>1030</v>
      </c>
      <c r="D8268" s="134" t="s">
        <v>33</v>
      </c>
      <c r="E8268" s="135">
        <v>2493.6999999999998</v>
      </c>
      <c r="F8268" s="136">
        <v>6.9999999999999999E-4</v>
      </c>
      <c r="G8268" s="135">
        <v>2661.99</v>
      </c>
      <c r="H8268" s="136">
        <v>0</v>
      </c>
    </row>
    <row r="8269" spans="1:8" x14ac:dyDescent="0.25">
      <c r="A8269" s="133" t="s">
        <v>8684</v>
      </c>
      <c r="B8269" s="134">
        <v>97951</v>
      </c>
      <c r="C8269" s="126" t="s">
        <v>1024</v>
      </c>
      <c r="D8269" s="134" t="s">
        <v>33</v>
      </c>
      <c r="E8269" s="135">
        <v>2881.89</v>
      </c>
      <c r="F8269" s="136">
        <v>5.9999999999999995E-4</v>
      </c>
      <c r="G8269" s="135">
        <v>3132.38</v>
      </c>
      <c r="H8269" s="136">
        <v>0</v>
      </c>
    </row>
    <row r="8270" spans="1:8" x14ac:dyDescent="0.25">
      <c r="A8270" s="133" t="s">
        <v>8684</v>
      </c>
      <c r="B8270" s="134">
        <v>97973</v>
      </c>
      <c r="C8270" s="126" t="s">
        <v>1031</v>
      </c>
      <c r="D8270" s="134" t="s">
        <v>33</v>
      </c>
      <c r="E8270" s="135">
        <v>4639.45</v>
      </c>
      <c r="F8270" s="136">
        <v>1.1999999999999999E-3</v>
      </c>
      <c r="G8270" s="135">
        <v>4944.5200000000004</v>
      </c>
      <c r="H8270" s="136">
        <v>0</v>
      </c>
    </row>
    <row r="8271" spans="1:8" x14ac:dyDescent="0.25">
      <c r="A8271" s="133" t="s">
        <v>8684</v>
      </c>
      <c r="B8271" s="134">
        <v>97952</v>
      </c>
      <c r="C8271" s="126" t="s">
        <v>1025</v>
      </c>
      <c r="D8271" s="134" t="s">
        <v>33</v>
      </c>
      <c r="E8271" s="135">
        <v>4994.59</v>
      </c>
      <c r="F8271" s="136">
        <v>1.1000000000000001E-3</v>
      </c>
      <c r="G8271" s="135">
        <v>5439.3</v>
      </c>
      <c r="H8271" s="136">
        <v>0</v>
      </c>
    </row>
    <row r="8272" spans="1:8" x14ac:dyDescent="0.25">
      <c r="A8272" s="133" t="s">
        <v>8684</v>
      </c>
      <c r="B8272" s="134">
        <v>97957</v>
      </c>
      <c r="C8272" s="126" t="s">
        <v>1029</v>
      </c>
      <c r="D8272" s="134" t="s">
        <v>33</v>
      </c>
      <c r="E8272" s="135">
        <v>2656.33</v>
      </c>
      <c r="F8272" s="136">
        <v>1.6999999999999999E-3</v>
      </c>
      <c r="G8272" s="135">
        <v>2869.87</v>
      </c>
      <c r="H8272" s="136">
        <v>0</v>
      </c>
    </row>
    <row r="8273" spans="1:8" x14ac:dyDescent="0.25">
      <c r="A8273" s="133" t="s">
        <v>8684</v>
      </c>
      <c r="B8273" s="134">
        <v>97950</v>
      </c>
      <c r="C8273" s="126" t="s">
        <v>1023</v>
      </c>
      <c r="D8273" s="134" t="s">
        <v>33</v>
      </c>
      <c r="E8273" s="135">
        <v>3069.44</v>
      </c>
      <c r="F8273" s="136">
        <v>1.5E-3</v>
      </c>
      <c r="G8273" s="135">
        <v>3382.86</v>
      </c>
      <c r="H8273" s="136">
        <v>0</v>
      </c>
    </row>
    <row r="8274" spans="1:8" x14ac:dyDescent="0.25">
      <c r="A8274" s="133" t="s">
        <v>8684</v>
      </c>
      <c r="B8274" s="134">
        <v>97936</v>
      </c>
      <c r="C8274" s="126" t="s">
        <v>1019</v>
      </c>
      <c r="D8274" s="134" t="s">
        <v>33</v>
      </c>
      <c r="E8274" s="135">
        <v>1920.98</v>
      </c>
      <c r="F8274" s="136">
        <v>4.2000000000000003E-2</v>
      </c>
      <c r="G8274" s="135">
        <v>2107.5</v>
      </c>
      <c r="H8274" s="136">
        <v>0</v>
      </c>
    </row>
    <row r="8275" spans="1:8" x14ac:dyDescent="0.25">
      <c r="A8275" s="133" t="s">
        <v>8684</v>
      </c>
      <c r="B8275" s="134">
        <v>97956</v>
      </c>
      <c r="C8275" s="126" t="s">
        <v>1028</v>
      </c>
      <c r="D8275" s="134" t="s">
        <v>33</v>
      </c>
      <c r="E8275" s="135">
        <v>1496.17</v>
      </c>
      <c r="F8275" s="136">
        <v>1.1999999999999999E-3</v>
      </c>
      <c r="G8275" s="135">
        <v>1602.97</v>
      </c>
      <c r="H8275" s="136">
        <v>0</v>
      </c>
    </row>
    <row r="8276" spans="1:8" x14ac:dyDescent="0.25">
      <c r="A8276" s="133" t="s">
        <v>8684</v>
      </c>
      <c r="B8276" s="134">
        <v>97949</v>
      </c>
      <c r="C8276" s="126" t="s">
        <v>1022</v>
      </c>
      <c r="D8276" s="134" t="s">
        <v>33</v>
      </c>
      <c r="E8276" s="135">
        <v>1748.43</v>
      </c>
      <c r="F8276" s="136">
        <v>1E-3</v>
      </c>
      <c r="G8276" s="135">
        <v>1920.38</v>
      </c>
      <c r="H8276" s="136">
        <v>0</v>
      </c>
    </row>
    <row r="8277" spans="1:8" x14ac:dyDescent="0.25">
      <c r="A8277" s="133" t="s">
        <v>8684</v>
      </c>
      <c r="B8277" s="134">
        <v>97935</v>
      </c>
      <c r="C8277" s="126" t="s">
        <v>1018</v>
      </c>
      <c r="D8277" s="134" t="s">
        <v>33</v>
      </c>
      <c r="E8277" s="135">
        <v>935.17</v>
      </c>
      <c r="F8277" s="136">
        <v>1.5E-3</v>
      </c>
      <c r="G8277" s="135">
        <v>1003.84</v>
      </c>
      <c r="H8277" s="136">
        <v>0</v>
      </c>
    </row>
    <row r="8278" spans="1:8" x14ac:dyDescent="0.25">
      <c r="A8278" s="133" t="s">
        <v>8684</v>
      </c>
      <c r="B8278" s="134">
        <v>99319</v>
      </c>
      <c r="C8278" s="126" t="s">
        <v>1100</v>
      </c>
      <c r="D8278" s="134" t="s">
        <v>22</v>
      </c>
      <c r="E8278" s="135">
        <v>876.35</v>
      </c>
      <c r="F8278" s="136">
        <v>0</v>
      </c>
      <c r="G8278" s="135">
        <v>992.05</v>
      </c>
      <c r="H8278" s="136">
        <v>0</v>
      </c>
    </row>
    <row r="8279" spans="1:8" x14ac:dyDescent="0.25">
      <c r="A8279" s="133" t="s">
        <v>8684</v>
      </c>
      <c r="B8279" s="134">
        <v>99318</v>
      </c>
      <c r="C8279" s="126" t="s">
        <v>1099</v>
      </c>
      <c r="D8279" s="134" t="s">
        <v>22</v>
      </c>
      <c r="E8279" s="135">
        <v>317.97000000000003</v>
      </c>
      <c r="F8279" s="136">
        <v>0</v>
      </c>
      <c r="G8279" s="135">
        <v>334.74</v>
      </c>
      <c r="H8279" s="136">
        <v>0</v>
      </c>
    </row>
    <row r="8280" spans="1:8" x14ac:dyDescent="0.25">
      <c r="A8280" s="133" t="s">
        <v>8684</v>
      </c>
      <c r="B8280" s="134">
        <v>98051</v>
      </c>
      <c r="C8280" s="126" t="s">
        <v>1065</v>
      </c>
      <c r="D8280" s="134" t="s">
        <v>22</v>
      </c>
      <c r="E8280" s="135">
        <v>938.42</v>
      </c>
      <c r="F8280" s="136">
        <v>0</v>
      </c>
      <c r="G8280" s="135">
        <v>1055.19</v>
      </c>
      <c r="H8280" s="136">
        <v>0</v>
      </c>
    </row>
    <row r="8281" spans="1:8" x14ac:dyDescent="0.25">
      <c r="A8281" s="133" t="s">
        <v>8684</v>
      </c>
      <c r="B8281" s="134">
        <v>98050</v>
      </c>
      <c r="C8281" s="126" t="s">
        <v>1064</v>
      </c>
      <c r="D8281" s="134" t="s">
        <v>22</v>
      </c>
      <c r="E8281" s="135">
        <v>318.92</v>
      </c>
      <c r="F8281" s="136">
        <v>0</v>
      </c>
      <c r="G8281" s="135">
        <v>335.7</v>
      </c>
      <c r="H8281" s="136">
        <v>0</v>
      </c>
    </row>
    <row r="8282" spans="1:8" x14ac:dyDescent="0.25">
      <c r="A8282" s="133" t="s">
        <v>8684</v>
      </c>
      <c r="B8282" s="134">
        <v>99272</v>
      </c>
      <c r="C8282" s="126" t="s">
        <v>8752</v>
      </c>
      <c r="D8282" s="134" t="s">
        <v>33</v>
      </c>
      <c r="E8282" s="135">
        <v>1046.8800000000001</v>
      </c>
      <c r="F8282" s="136">
        <v>3.7000000000000002E-3</v>
      </c>
      <c r="G8282" s="135">
        <v>1158.02</v>
      </c>
      <c r="H8282" s="136">
        <v>0</v>
      </c>
    </row>
    <row r="8283" spans="1:8" x14ac:dyDescent="0.25">
      <c r="A8283" s="133" t="s">
        <v>8684</v>
      </c>
      <c r="B8283" s="134">
        <v>99273</v>
      </c>
      <c r="C8283" s="126" t="s">
        <v>8753</v>
      </c>
      <c r="D8283" s="134" t="s">
        <v>33</v>
      </c>
      <c r="E8283" s="135">
        <v>1490.66</v>
      </c>
      <c r="F8283" s="136">
        <v>2.5999999999999999E-3</v>
      </c>
      <c r="G8283" s="135">
        <v>1658.19</v>
      </c>
      <c r="H8283" s="136">
        <v>0</v>
      </c>
    </row>
    <row r="8284" spans="1:8" x14ac:dyDescent="0.25">
      <c r="A8284" s="133" t="s">
        <v>8684</v>
      </c>
      <c r="B8284" s="134">
        <v>99268</v>
      </c>
      <c r="C8284" s="126" t="s">
        <v>8754</v>
      </c>
      <c r="D8284" s="134" t="s">
        <v>33</v>
      </c>
      <c r="E8284" s="135">
        <v>501.14</v>
      </c>
      <c r="F8284" s="136">
        <v>6.9999999999999999E-4</v>
      </c>
      <c r="G8284" s="135">
        <v>533.22</v>
      </c>
      <c r="H8284" s="136">
        <v>0</v>
      </c>
    </row>
    <row r="8285" spans="1:8" x14ac:dyDescent="0.25">
      <c r="A8285" s="133" t="s">
        <v>8684</v>
      </c>
      <c r="B8285" s="134">
        <v>99270</v>
      </c>
      <c r="C8285" s="126" t="s">
        <v>8755</v>
      </c>
      <c r="D8285" s="134" t="s">
        <v>33</v>
      </c>
      <c r="E8285" s="135">
        <v>663.58</v>
      </c>
      <c r="F8285" s="136">
        <v>5.0000000000000001E-4</v>
      </c>
      <c r="G8285" s="135">
        <v>704.49</v>
      </c>
      <c r="H8285" s="136">
        <v>0</v>
      </c>
    </row>
    <row r="8286" spans="1:8" x14ac:dyDescent="0.25">
      <c r="A8286" s="133" t="s">
        <v>8684</v>
      </c>
      <c r="B8286" s="134">
        <v>97976</v>
      </c>
      <c r="C8286" s="126" t="s">
        <v>8756</v>
      </c>
      <c r="D8286" s="134" t="s">
        <v>33</v>
      </c>
      <c r="E8286" s="135">
        <v>1091.3699999999999</v>
      </c>
      <c r="F8286" s="136">
        <v>3.5000000000000001E-3</v>
      </c>
      <c r="G8286" s="135">
        <v>1203.28</v>
      </c>
      <c r="H8286" s="136">
        <v>0</v>
      </c>
    </row>
    <row r="8287" spans="1:8" x14ac:dyDescent="0.25">
      <c r="A8287" s="133" t="s">
        <v>8684</v>
      </c>
      <c r="B8287" s="134">
        <v>97977</v>
      </c>
      <c r="C8287" s="126" t="s">
        <v>8757</v>
      </c>
      <c r="D8287" s="134" t="s">
        <v>33</v>
      </c>
      <c r="E8287" s="135">
        <v>1569.53</v>
      </c>
      <c r="F8287" s="136">
        <v>2.5000000000000001E-3</v>
      </c>
      <c r="G8287" s="135">
        <v>1738.42</v>
      </c>
      <c r="H8287" s="136">
        <v>0</v>
      </c>
    </row>
    <row r="8288" spans="1:8" x14ac:dyDescent="0.25">
      <c r="A8288" s="133" t="s">
        <v>8684</v>
      </c>
      <c r="B8288" s="134">
        <v>97974</v>
      </c>
      <c r="C8288" s="126" t="s">
        <v>8758</v>
      </c>
      <c r="D8288" s="134" t="s">
        <v>33</v>
      </c>
      <c r="E8288" s="135">
        <v>505.56</v>
      </c>
      <c r="F8288" s="136">
        <v>6.9999999999999999E-4</v>
      </c>
      <c r="G8288" s="135">
        <v>537.72</v>
      </c>
      <c r="H8288" s="136">
        <v>0</v>
      </c>
    </row>
    <row r="8289" spans="1:8" x14ac:dyDescent="0.25">
      <c r="A8289" s="133" t="s">
        <v>8684</v>
      </c>
      <c r="B8289" s="134">
        <v>97975</v>
      </c>
      <c r="C8289" s="126" t="s">
        <v>8759</v>
      </c>
      <c r="D8289" s="134" t="s">
        <v>33</v>
      </c>
      <c r="E8289" s="135">
        <v>668.75</v>
      </c>
      <c r="F8289" s="136">
        <v>5.0000000000000001E-4</v>
      </c>
      <c r="G8289" s="135">
        <v>709.75</v>
      </c>
      <c r="H8289" s="136">
        <v>0</v>
      </c>
    </row>
    <row r="8290" spans="1:8" x14ac:dyDescent="0.25">
      <c r="A8290" s="133" t="s">
        <v>8684</v>
      </c>
      <c r="B8290" s="134">
        <v>101798</v>
      </c>
      <c r="C8290" s="126" t="s">
        <v>1968</v>
      </c>
      <c r="D8290" s="134" t="s">
        <v>33</v>
      </c>
      <c r="E8290" s="135">
        <v>331.98</v>
      </c>
      <c r="F8290" s="136">
        <v>0.86460000000000004</v>
      </c>
      <c r="G8290" s="135">
        <v>349.51</v>
      </c>
      <c r="H8290" s="136">
        <v>0</v>
      </c>
    </row>
    <row r="8291" spans="1:8" x14ac:dyDescent="0.25">
      <c r="A8291" s="133" t="s">
        <v>8684</v>
      </c>
      <c r="B8291" s="134">
        <v>101799</v>
      </c>
      <c r="C8291" s="126" t="s">
        <v>1969</v>
      </c>
      <c r="D8291" s="134" t="s">
        <v>33</v>
      </c>
      <c r="E8291" s="135">
        <v>802.38</v>
      </c>
      <c r="F8291" s="136">
        <v>0.90759999999999996</v>
      </c>
      <c r="G8291" s="135">
        <v>831.32</v>
      </c>
      <c r="H8291" s="136">
        <v>0</v>
      </c>
    </row>
    <row r="8292" spans="1:8" x14ac:dyDescent="0.25">
      <c r="A8292" s="133" t="s">
        <v>8760</v>
      </c>
      <c r="B8292" s="134">
        <v>102487</v>
      </c>
      <c r="C8292" s="126" t="s">
        <v>1720</v>
      </c>
      <c r="D8292" s="134" t="s">
        <v>1007</v>
      </c>
      <c r="E8292" s="135">
        <v>569.5</v>
      </c>
      <c r="F8292" s="136">
        <v>8.9999999999999998E-4</v>
      </c>
      <c r="G8292" s="135">
        <v>618.65</v>
      </c>
      <c r="H8292" s="136">
        <v>0</v>
      </c>
    </row>
    <row r="8293" spans="1:8" x14ac:dyDescent="0.25">
      <c r="A8293" s="133" t="s">
        <v>8760</v>
      </c>
      <c r="B8293" s="134">
        <v>102486</v>
      </c>
      <c r="C8293" s="126" t="s">
        <v>1719</v>
      </c>
      <c r="D8293" s="134" t="s">
        <v>1007</v>
      </c>
      <c r="E8293" s="135">
        <v>622.21</v>
      </c>
      <c r="F8293" s="136">
        <v>0</v>
      </c>
      <c r="G8293" s="135">
        <v>590.38</v>
      </c>
      <c r="H8293" s="136">
        <v>0</v>
      </c>
    </row>
    <row r="8294" spans="1:8" x14ac:dyDescent="0.25">
      <c r="A8294" s="133" t="s">
        <v>8760</v>
      </c>
      <c r="B8294" s="134">
        <v>102474</v>
      </c>
      <c r="C8294" s="126" t="s">
        <v>1707</v>
      </c>
      <c r="D8294" s="134" t="s">
        <v>1007</v>
      </c>
      <c r="E8294" s="135">
        <v>574.16999999999996</v>
      </c>
      <c r="F8294" s="136">
        <v>0</v>
      </c>
      <c r="G8294" s="135">
        <v>517.45000000000005</v>
      </c>
      <c r="H8294" s="136">
        <v>0</v>
      </c>
    </row>
    <row r="8295" spans="1:8" x14ac:dyDescent="0.25">
      <c r="A8295" s="133" t="s">
        <v>8760</v>
      </c>
      <c r="B8295" s="134">
        <v>102480</v>
      </c>
      <c r="C8295" s="126" t="s">
        <v>1713</v>
      </c>
      <c r="D8295" s="134" t="s">
        <v>1007</v>
      </c>
      <c r="E8295" s="135">
        <v>567.77</v>
      </c>
      <c r="F8295" s="136">
        <v>0</v>
      </c>
      <c r="G8295" s="135">
        <v>505.94</v>
      </c>
      <c r="H8295" s="136">
        <v>0</v>
      </c>
    </row>
    <row r="8296" spans="1:8" x14ac:dyDescent="0.25">
      <c r="A8296" s="133" t="s">
        <v>8760</v>
      </c>
      <c r="B8296" s="134">
        <v>94975</v>
      </c>
      <c r="C8296" s="126" t="s">
        <v>1705</v>
      </c>
      <c r="D8296" s="134" t="s">
        <v>1007</v>
      </c>
      <c r="E8296" s="135">
        <v>480.79</v>
      </c>
      <c r="F8296" s="136">
        <v>0</v>
      </c>
      <c r="G8296" s="135">
        <v>478.47</v>
      </c>
      <c r="H8296" s="136">
        <v>0</v>
      </c>
    </row>
    <row r="8297" spans="1:8" x14ac:dyDescent="0.25">
      <c r="A8297" s="133" t="s">
        <v>8760</v>
      </c>
      <c r="B8297" s="134">
        <v>94963</v>
      </c>
      <c r="C8297" s="126" t="s">
        <v>1693</v>
      </c>
      <c r="D8297" s="134" t="s">
        <v>1007</v>
      </c>
      <c r="E8297" s="135">
        <v>433.75</v>
      </c>
      <c r="F8297" s="136">
        <v>0</v>
      </c>
      <c r="G8297" s="135">
        <v>405.68</v>
      </c>
      <c r="H8297" s="136">
        <v>0</v>
      </c>
    </row>
    <row r="8298" spans="1:8" x14ac:dyDescent="0.25">
      <c r="A8298" s="133" t="s">
        <v>8760</v>
      </c>
      <c r="B8298" s="134">
        <v>94969</v>
      </c>
      <c r="C8298" s="126" t="s">
        <v>1699</v>
      </c>
      <c r="D8298" s="134" t="s">
        <v>1007</v>
      </c>
      <c r="E8298" s="135">
        <v>426.85</v>
      </c>
      <c r="F8298" s="136">
        <v>0</v>
      </c>
      <c r="G8298" s="135">
        <v>393.82</v>
      </c>
      <c r="H8298" s="136">
        <v>0</v>
      </c>
    </row>
    <row r="8299" spans="1:8" x14ac:dyDescent="0.25">
      <c r="A8299" s="133" t="s">
        <v>8760</v>
      </c>
      <c r="B8299" s="134">
        <v>102475</v>
      </c>
      <c r="C8299" s="126" t="s">
        <v>1708</v>
      </c>
      <c r="D8299" s="134" t="s">
        <v>1007</v>
      </c>
      <c r="E8299" s="135">
        <v>624.29999999999995</v>
      </c>
      <c r="F8299" s="136">
        <v>0</v>
      </c>
      <c r="G8299" s="135">
        <v>560.75</v>
      </c>
      <c r="H8299" s="136">
        <v>0</v>
      </c>
    </row>
    <row r="8300" spans="1:8" x14ac:dyDescent="0.25">
      <c r="A8300" s="133" t="s">
        <v>8760</v>
      </c>
      <c r="B8300" s="134">
        <v>102481</v>
      </c>
      <c r="C8300" s="126" t="s">
        <v>1714</v>
      </c>
      <c r="D8300" s="134" t="s">
        <v>1007</v>
      </c>
      <c r="E8300" s="135">
        <v>611.13</v>
      </c>
      <c r="F8300" s="136">
        <v>0</v>
      </c>
      <c r="G8300" s="135">
        <v>538.74</v>
      </c>
      <c r="H8300" s="136">
        <v>0</v>
      </c>
    </row>
    <row r="8301" spans="1:8" x14ac:dyDescent="0.25">
      <c r="A8301" s="133" t="s">
        <v>8760</v>
      </c>
      <c r="B8301" s="134">
        <v>94964</v>
      </c>
      <c r="C8301" s="126" t="s">
        <v>1694</v>
      </c>
      <c r="D8301" s="134" t="s">
        <v>1007</v>
      </c>
      <c r="E8301" s="135">
        <v>478.14</v>
      </c>
      <c r="F8301" s="136">
        <v>0</v>
      </c>
      <c r="G8301" s="135">
        <v>444.16</v>
      </c>
      <c r="H8301" s="136">
        <v>0</v>
      </c>
    </row>
    <row r="8302" spans="1:8" x14ac:dyDescent="0.25">
      <c r="A8302" s="133" t="s">
        <v>8760</v>
      </c>
      <c r="B8302" s="134">
        <v>94970</v>
      </c>
      <c r="C8302" s="126" t="s">
        <v>1700</v>
      </c>
      <c r="D8302" s="134" t="s">
        <v>1007</v>
      </c>
      <c r="E8302" s="135">
        <v>464.48</v>
      </c>
      <c r="F8302" s="136">
        <v>0</v>
      </c>
      <c r="G8302" s="135">
        <v>422.1</v>
      </c>
      <c r="H8302" s="136">
        <v>0</v>
      </c>
    </row>
    <row r="8303" spans="1:8" x14ac:dyDescent="0.25">
      <c r="A8303" s="133" t="s">
        <v>8760</v>
      </c>
      <c r="B8303" s="134">
        <v>102476</v>
      </c>
      <c r="C8303" s="126" t="s">
        <v>1709</v>
      </c>
      <c r="D8303" s="134" t="s">
        <v>1007</v>
      </c>
      <c r="E8303" s="135">
        <v>645.19000000000005</v>
      </c>
      <c r="F8303" s="136">
        <v>0</v>
      </c>
      <c r="G8303" s="135">
        <v>567.94000000000005</v>
      </c>
      <c r="H8303" s="136">
        <v>0</v>
      </c>
    </row>
    <row r="8304" spans="1:8" x14ac:dyDescent="0.25">
      <c r="A8304" s="133" t="s">
        <v>8760</v>
      </c>
      <c r="B8304" s="134">
        <v>102482</v>
      </c>
      <c r="C8304" s="126" t="s">
        <v>1715</v>
      </c>
      <c r="D8304" s="134" t="s">
        <v>1007</v>
      </c>
      <c r="E8304" s="135">
        <v>642.37</v>
      </c>
      <c r="F8304" s="136">
        <v>0</v>
      </c>
      <c r="G8304" s="135">
        <v>560.29</v>
      </c>
      <c r="H8304" s="136">
        <v>0</v>
      </c>
    </row>
    <row r="8305" spans="1:8" x14ac:dyDescent="0.25">
      <c r="A8305" s="133" t="s">
        <v>8760</v>
      </c>
      <c r="B8305" s="134">
        <v>94965</v>
      </c>
      <c r="C8305" s="126" t="s">
        <v>1695</v>
      </c>
      <c r="D8305" s="134" t="s">
        <v>1007</v>
      </c>
      <c r="E8305" s="135">
        <v>499.22</v>
      </c>
      <c r="F8305" s="136">
        <v>0</v>
      </c>
      <c r="G8305" s="135">
        <v>454.69</v>
      </c>
      <c r="H8305" s="136">
        <v>0</v>
      </c>
    </row>
    <row r="8306" spans="1:8" x14ac:dyDescent="0.25">
      <c r="A8306" s="133" t="s">
        <v>8760</v>
      </c>
      <c r="B8306" s="134">
        <v>94971</v>
      </c>
      <c r="C8306" s="126" t="s">
        <v>1701</v>
      </c>
      <c r="D8306" s="134" t="s">
        <v>1007</v>
      </c>
      <c r="E8306" s="135">
        <v>492.23</v>
      </c>
      <c r="F8306" s="136">
        <v>0</v>
      </c>
      <c r="G8306" s="135">
        <v>441.95</v>
      </c>
      <c r="H8306" s="136">
        <v>0</v>
      </c>
    </row>
    <row r="8307" spans="1:8" x14ac:dyDescent="0.25">
      <c r="A8307" s="133" t="s">
        <v>8760</v>
      </c>
      <c r="B8307" s="134">
        <v>102477</v>
      </c>
      <c r="C8307" s="126" t="s">
        <v>1710</v>
      </c>
      <c r="D8307" s="134" t="s">
        <v>1007</v>
      </c>
      <c r="E8307" s="135">
        <v>683.95</v>
      </c>
      <c r="F8307" s="136">
        <v>0</v>
      </c>
      <c r="G8307" s="135">
        <v>602.87</v>
      </c>
      <c r="H8307" s="136">
        <v>0</v>
      </c>
    </row>
    <row r="8308" spans="1:8" x14ac:dyDescent="0.25">
      <c r="A8308" s="133" t="s">
        <v>8760</v>
      </c>
      <c r="B8308" s="134">
        <v>102483</v>
      </c>
      <c r="C8308" s="126" t="s">
        <v>1716</v>
      </c>
      <c r="D8308" s="134" t="s">
        <v>1007</v>
      </c>
      <c r="E8308" s="135">
        <v>676.69</v>
      </c>
      <c r="F8308" s="136">
        <v>0</v>
      </c>
      <c r="G8308" s="135">
        <v>587.84</v>
      </c>
      <c r="H8308" s="136">
        <v>0</v>
      </c>
    </row>
    <row r="8309" spans="1:8" x14ac:dyDescent="0.25">
      <c r="A8309" s="133" t="s">
        <v>8760</v>
      </c>
      <c r="B8309" s="134">
        <v>94966</v>
      </c>
      <c r="C8309" s="126" t="s">
        <v>1696</v>
      </c>
      <c r="D8309" s="134" t="s">
        <v>1007</v>
      </c>
      <c r="E8309" s="135">
        <v>517.74</v>
      </c>
      <c r="F8309" s="136">
        <v>0</v>
      </c>
      <c r="G8309" s="135">
        <v>468.34</v>
      </c>
      <c r="H8309" s="136">
        <v>0</v>
      </c>
    </row>
    <row r="8310" spans="1:8" x14ac:dyDescent="0.25">
      <c r="A8310" s="133" t="s">
        <v>8760</v>
      </c>
      <c r="B8310" s="134">
        <v>94972</v>
      </c>
      <c r="C8310" s="126" t="s">
        <v>1702</v>
      </c>
      <c r="D8310" s="134" t="s">
        <v>1007</v>
      </c>
      <c r="E8310" s="135">
        <v>510.77</v>
      </c>
      <c r="F8310" s="136">
        <v>0</v>
      </c>
      <c r="G8310" s="135">
        <v>455.67</v>
      </c>
      <c r="H8310" s="136">
        <v>0</v>
      </c>
    </row>
    <row r="8311" spans="1:8" x14ac:dyDescent="0.25">
      <c r="A8311" s="133" t="s">
        <v>8760</v>
      </c>
      <c r="B8311" s="134">
        <v>102478</v>
      </c>
      <c r="C8311" s="126" t="s">
        <v>1711</v>
      </c>
      <c r="D8311" s="134" t="s">
        <v>1007</v>
      </c>
      <c r="E8311" s="135">
        <v>742.42</v>
      </c>
      <c r="F8311" s="136">
        <v>0</v>
      </c>
      <c r="G8311" s="135">
        <v>641.53</v>
      </c>
      <c r="H8311" s="136">
        <v>0</v>
      </c>
    </row>
    <row r="8312" spans="1:8" x14ac:dyDescent="0.25">
      <c r="A8312" s="133" t="s">
        <v>8760</v>
      </c>
      <c r="B8312" s="134">
        <v>102484</v>
      </c>
      <c r="C8312" s="126" t="s">
        <v>1717</v>
      </c>
      <c r="D8312" s="134" t="s">
        <v>1007</v>
      </c>
      <c r="E8312" s="135">
        <v>741.59</v>
      </c>
      <c r="F8312" s="136">
        <v>0</v>
      </c>
      <c r="G8312" s="135">
        <v>636.91</v>
      </c>
      <c r="H8312" s="136">
        <v>0</v>
      </c>
    </row>
    <row r="8313" spans="1:8" x14ac:dyDescent="0.25">
      <c r="A8313" s="133" t="s">
        <v>8760</v>
      </c>
      <c r="B8313" s="134">
        <v>94967</v>
      </c>
      <c r="C8313" s="126" t="s">
        <v>1697</v>
      </c>
      <c r="D8313" s="134" t="s">
        <v>1007</v>
      </c>
      <c r="E8313" s="135">
        <v>595.91999999999996</v>
      </c>
      <c r="F8313" s="136">
        <v>0</v>
      </c>
      <c r="G8313" s="135">
        <v>531.71</v>
      </c>
      <c r="H8313" s="136">
        <v>0</v>
      </c>
    </row>
    <row r="8314" spans="1:8" x14ac:dyDescent="0.25">
      <c r="A8314" s="133" t="s">
        <v>8760</v>
      </c>
      <c r="B8314" s="134">
        <v>94973</v>
      </c>
      <c r="C8314" s="126" t="s">
        <v>1703</v>
      </c>
      <c r="D8314" s="134" t="s">
        <v>1007</v>
      </c>
      <c r="E8314" s="135">
        <v>587</v>
      </c>
      <c r="F8314" s="136">
        <v>0</v>
      </c>
      <c r="G8314" s="135">
        <v>515.63</v>
      </c>
      <c r="H8314" s="136">
        <v>0</v>
      </c>
    </row>
    <row r="8315" spans="1:8" x14ac:dyDescent="0.25">
      <c r="A8315" s="133" t="s">
        <v>8760</v>
      </c>
      <c r="B8315" s="134">
        <v>94974</v>
      </c>
      <c r="C8315" s="126" t="s">
        <v>1704</v>
      </c>
      <c r="D8315" s="134" t="s">
        <v>1007</v>
      </c>
      <c r="E8315" s="135">
        <v>439.14</v>
      </c>
      <c r="F8315" s="136">
        <v>0</v>
      </c>
      <c r="G8315" s="135">
        <v>447.96</v>
      </c>
      <c r="H8315" s="136">
        <v>0</v>
      </c>
    </row>
    <row r="8316" spans="1:8" x14ac:dyDescent="0.25">
      <c r="A8316" s="133" t="s">
        <v>8760</v>
      </c>
      <c r="B8316" s="134">
        <v>94962</v>
      </c>
      <c r="C8316" s="126" t="s">
        <v>1692</v>
      </c>
      <c r="D8316" s="134" t="s">
        <v>1007</v>
      </c>
      <c r="E8316" s="135">
        <v>387.39</v>
      </c>
      <c r="F8316" s="136">
        <v>0</v>
      </c>
      <c r="G8316" s="135">
        <v>370.54</v>
      </c>
      <c r="H8316" s="136">
        <v>0</v>
      </c>
    </row>
    <row r="8317" spans="1:8" x14ac:dyDescent="0.25">
      <c r="A8317" s="133" t="s">
        <v>8760</v>
      </c>
      <c r="B8317" s="134">
        <v>94968</v>
      </c>
      <c r="C8317" s="126" t="s">
        <v>1698</v>
      </c>
      <c r="D8317" s="134" t="s">
        <v>1007</v>
      </c>
      <c r="E8317" s="135">
        <v>383.7</v>
      </c>
      <c r="F8317" s="136">
        <v>0</v>
      </c>
      <c r="G8317" s="135">
        <v>362.7</v>
      </c>
      <c r="H8317" s="136">
        <v>0</v>
      </c>
    </row>
    <row r="8318" spans="1:8" x14ac:dyDescent="0.25">
      <c r="A8318" s="133" t="s">
        <v>8760</v>
      </c>
      <c r="B8318" s="134">
        <v>102485</v>
      </c>
      <c r="C8318" s="126" t="s">
        <v>1718</v>
      </c>
      <c r="D8318" s="134" t="s">
        <v>1007</v>
      </c>
      <c r="E8318" s="135">
        <v>585.57000000000005</v>
      </c>
      <c r="F8318" s="136">
        <v>0</v>
      </c>
      <c r="G8318" s="135">
        <v>563.57000000000005</v>
      </c>
      <c r="H8318" s="136">
        <v>0</v>
      </c>
    </row>
    <row r="8319" spans="1:8" x14ac:dyDescent="0.25">
      <c r="A8319" s="133" t="s">
        <v>8760</v>
      </c>
      <c r="B8319" s="134">
        <v>102473</v>
      </c>
      <c r="C8319" s="126" t="s">
        <v>1706</v>
      </c>
      <c r="D8319" s="134" t="s">
        <v>1007</v>
      </c>
      <c r="E8319" s="135">
        <v>530.86</v>
      </c>
      <c r="F8319" s="136">
        <v>0</v>
      </c>
      <c r="G8319" s="135">
        <v>484.65</v>
      </c>
      <c r="H8319" s="136">
        <v>0</v>
      </c>
    </row>
    <row r="8320" spans="1:8" x14ac:dyDescent="0.25">
      <c r="A8320" s="133" t="s">
        <v>8760</v>
      </c>
      <c r="B8320" s="134">
        <v>102479</v>
      </c>
      <c r="C8320" s="126" t="s">
        <v>1712</v>
      </c>
      <c r="D8320" s="134" t="s">
        <v>1007</v>
      </c>
      <c r="E8320" s="135">
        <v>527.78</v>
      </c>
      <c r="F8320" s="136">
        <v>0</v>
      </c>
      <c r="G8320" s="135">
        <v>477</v>
      </c>
      <c r="H8320" s="136">
        <v>0</v>
      </c>
    </row>
    <row r="8321" spans="1:8" x14ac:dyDescent="0.25">
      <c r="A8321" s="133" t="s">
        <v>8761</v>
      </c>
      <c r="B8321" s="134">
        <v>104835</v>
      </c>
      <c r="C8321" s="126" t="s">
        <v>8762</v>
      </c>
      <c r="D8321" s="134" t="s">
        <v>1007</v>
      </c>
      <c r="E8321" s="135">
        <v>0</v>
      </c>
      <c r="F8321" s="136"/>
      <c r="G8321" s="135">
        <v>0</v>
      </c>
      <c r="H8321" s="136"/>
    </row>
    <row r="8322" spans="1:8" x14ac:dyDescent="0.25">
      <c r="A8322" s="133" t="s">
        <v>8761</v>
      </c>
      <c r="B8322" s="134">
        <v>104833</v>
      </c>
      <c r="C8322" s="126" t="s">
        <v>8763</v>
      </c>
      <c r="D8322" s="134" t="s">
        <v>1007</v>
      </c>
      <c r="E8322" s="135">
        <v>0</v>
      </c>
      <c r="F8322" s="136"/>
      <c r="G8322" s="135">
        <v>0</v>
      </c>
      <c r="H8322" s="136"/>
    </row>
    <row r="8323" spans="1:8" x14ac:dyDescent="0.25">
      <c r="A8323" s="133" t="s">
        <v>8761</v>
      </c>
      <c r="B8323" s="134">
        <v>104834</v>
      </c>
      <c r="C8323" s="126" t="s">
        <v>8764</v>
      </c>
      <c r="D8323" s="134" t="s">
        <v>1007</v>
      </c>
      <c r="E8323" s="135">
        <v>0</v>
      </c>
      <c r="F8323" s="136"/>
      <c r="G8323" s="135">
        <v>0</v>
      </c>
      <c r="H8323" s="136"/>
    </row>
    <row r="8324" spans="1:8" x14ac:dyDescent="0.25">
      <c r="A8324" s="133" t="s">
        <v>8761</v>
      </c>
      <c r="B8324" s="134">
        <v>104836</v>
      </c>
      <c r="C8324" s="126" t="s">
        <v>8765</v>
      </c>
      <c r="D8324" s="134" t="s">
        <v>1007</v>
      </c>
      <c r="E8324" s="135">
        <v>0</v>
      </c>
      <c r="F8324" s="136"/>
      <c r="G8324" s="135">
        <v>0</v>
      </c>
      <c r="H8324" s="136"/>
    </row>
    <row r="8325" spans="1:8" x14ac:dyDescent="0.25">
      <c r="A8325" s="133" t="s">
        <v>8761</v>
      </c>
      <c r="B8325" s="134">
        <v>104837</v>
      </c>
      <c r="C8325" s="126" t="s">
        <v>8766</v>
      </c>
      <c r="D8325" s="134" t="s">
        <v>1007</v>
      </c>
      <c r="E8325" s="135">
        <v>0</v>
      </c>
      <c r="F8325" s="136"/>
      <c r="G8325" s="135">
        <v>0</v>
      </c>
      <c r="H8325" s="136"/>
    </row>
    <row r="8326" spans="1:8" x14ac:dyDescent="0.25">
      <c r="A8326" s="133" t="s">
        <v>8761</v>
      </c>
      <c r="B8326" s="134">
        <v>104838</v>
      </c>
      <c r="C8326" s="126" t="s">
        <v>8767</v>
      </c>
      <c r="D8326" s="134" t="s">
        <v>1007</v>
      </c>
      <c r="E8326" s="135">
        <v>0</v>
      </c>
      <c r="F8326" s="136"/>
      <c r="G8326" s="135">
        <v>0</v>
      </c>
      <c r="H8326" s="136"/>
    </row>
    <row r="8327" spans="1:8" x14ac:dyDescent="0.25">
      <c r="A8327" s="133" t="s">
        <v>8761</v>
      </c>
      <c r="B8327" s="134">
        <v>104839</v>
      </c>
      <c r="C8327" s="126" t="s">
        <v>8768</v>
      </c>
      <c r="D8327" s="134" t="s">
        <v>1007</v>
      </c>
      <c r="E8327" s="135">
        <v>0</v>
      </c>
      <c r="F8327" s="136"/>
      <c r="G8327" s="135">
        <v>0</v>
      </c>
      <c r="H8327" s="136"/>
    </row>
    <row r="8328" spans="1:8" x14ac:dyDescent="0.25">
      <c r="A8328" s="133" t="s">
        <v>8761</v>
      </c>
      <c r="B8328" s="134">
        <v>104840</v>
      </c>
      <c r="C8328" s="126" t="s">
        <v>8769</v>
      </c>
      <c r="D8328" s="134" t="s">
        <v>1007</v>
      </c>
      <c r="E8328" s="135">
        <v>0</v>
      </c>
      <c r="F8328" s="136"/>
      <c r="G8328" s="135">
        <v>0</v>
      </c>
      <c r="H8328" s="136"/>
    </row>
    <row r="8329" spans="1:8" x14ac:dyDescent="0.25">
      <c r="A8329" s="133" t="s">
        <v>8761</v>
      </c>
      <c r="B8329" s="134">
        <v>104830</v>
      </c>
      <c r="C8329" s="126" t="s">
        <v>8770</v>
      </c>
      <c r="D8329" s="134" t="s">
        <v>1007</v>
      </c>
      <c r="E8329" s="135">
        <v>0</v>
      </c>
      <c r="F8329" s="136"/>
      <c r="G8329" s="135">
        <v>0</v>
      </c>
      <c r="H8329" s="136"/>
    </row>
    <row r="8330" spans="1:8" x14ac:dyDescent="0.25">
      <c r="A8330" s="133" t="s">
        <v>8761</v>
      </c>
      <c r="B8330" s="134">
        <v>104829</v>
      </c>
      <c r="C8330" s="126" t="s">
        <v>8771</v>
      </c>
      <c r="D8330" s="134" t="s">
        <v>1007</v>
      </c>
      <c r="E8330" s="135">
        <v>0</v>
      </c>
      <c r="F8330" s="136"/>
      <c r="G8330" s="135">
        <v>0</v>
      </c>
      <c r="H8330" s="136"/>
    </row>
    <row r="8331" spans="1:8" x14ac:dyDescent="0.25">
      <c r="A8331" s="133" t="s">
        <v>8761</v>
      </c>
      <c r="B8331" s="134">
        <v>104832</v>
      </c>
      <c r="C8331" s="126" t="s">
        <v>8772</v>
      </c>
      <c r="D8331" s="134" t="s">
        <v>1007</v>
      </c>
      <c r="E8331" s="135">
        <v>0</v>
      </c>
      <c r="F8331" s="136"/>
      <c r="G8331" s="135">
        <v>0</v>
      </c>
      <c r="H8331" s="136"/>
    </row>
    <row r="8332" spans="1:8" x14ac:dyDescent="0.25">
      <c r="A8332" s="133" t="s">
        <v>8761</v>
      </c>
      <c r="B8332" s="134">
        <v>104831</v>
      </c>
      <c r="C8332" s="126" t="s">
        <v>8773</v>
      </c>
      <c r="D8332" s="134" t="s">
        <v>1007</v>
      </c>
      <c r="E8332" s="135">
        <v>0</v>
      </c>
      <c r="F8332" s="136"/>
      <c r="G8332" s="135">
        <v>0</v>
      </c>
      <c r="H8332" s="136"/>
    </row>
    <row r="8333" spans="1:8" x14ac:dyDescent="0.25">
      <c r="A8333" s="133" t="s">
        <v>8774</v>
      </c>
      <c r="B8333" s="134">
        <v>103773</v>
      </c>
      <c r="C8333" s="126" t="s">
        <v>8775</v>
      </c>
      <c r="D8333" s="134" t="s">
        <v>33</v>
      </c>
      <c r="E8333" s="135">
        <v>0</v>
      </c>
      <c r="F8333" s="136"/>
      <c r="G8333" s="135">
        <v>0</v>
      </c>
      <c r="H8333" s="136"/>
    </row>
    <row r="8334" spans="1:8" x14ac:dyDescent="0.25">
      <c r="A8334" s="133" t="s">
        <v>8774</v>
      </c>
      <c r="B8334" s="134">
        <v>103772</v>
      </c>
      <c r="C8334" s="126" t="s">
        <v>8776</v>
      </c>
      <c r="D8334" s="134" t="s">
        <v>33</v>
      </c>
      <c r="E8334" s="135">
        <v>0</v>
      </c>
      <c r="F8334" s="136"/>
      <c r="G8334" s="135">
        <v>0</v>
      </c>
      <c r="H8334" s="136"/>
    </row>
    <row r="8335" spans="1:8" x14ac:dyDescent="0.25">
      <c r="A8335" s="133" t="s">
        <v>8774</v>
      </c>
      <c r="B8335" s="134">
        <v>103768</v>
      </c>
      <c r="C8335" s="126" t="s">
        <v>8777</v>
      </c>
      <c r="D8335" s="134" t="s">
        <v>33</v>
      </c>
      <c r="E8335" s="135">
        <v>0</v>
      </c>
      <c r="F8335" s="136"/>
      <c r="G8335" s="135">
        <v>0</v>
      </c>
      <c r="H8335" s="136"/>
    </row>
    <row r="8336" spans="1:8" x14ac:dyDescent="0.25">
      <c r="A8336" s="133" t="s">
        <v>8774</v>
      </c>
      <c r="B8336" s="134">
        <v>103767</v>
      </c>
      <c r="C8336" s="126" t="s">
        <v>8778</v>
      </c>
      <c r="D8336" s="134" t="s">
        <v>33</v>
      </c>
      <c r="E8336" s="135">
        <v>0</v>
      </c>
      <c r="F8336" s="136"/>
      <c r="G8336" s="135">
        <v>0</v>
      </c>
      <c r="H8336" s="136"/>
    </row>
    <row r="8337" spans="1:8" x14ac:dyDescent="0.25">
      <c r="A8337" s="133" t="s">
        <v>8774</v>
      </c>
      <c r="B8337" s="134">
        <v>103766</v>
      </c>
      <c r="C8337" s="126" t="s">
        <v>8779</v>
      </c>
      <c r="D8337" s="134" t="s">
        <v>33</v>
      </c>
      <c r="E8337" s="135">
        <v>0</v>
      </c>
      <c r="F8337" s="136"/>
      <c r="G8337" s="135">
        <v>0</v>
      </c>
      <c r="H8337" s="136"/>
    </row>
    <row r="8338" spans="1:8" x14ac:dyDescent="0.25">
      <c r="A8338" s="133" t="s">
        <v>8774</v>
      </c>
      <c r="B8338" s="134">
        <v>103765</v>
      </c>
      <c r="C8338" s="126" t="s">
        <v>8780</v>
      </c>
      <c r="D8338" s="134" t="s">
        <v>33</v>
      </c>
      <c r="E8338" s="135">
        <v>0</v>
      </c>
      <c r="F8338" s="136"/>
      <c r="G8338" s="135">
        <v>0</v>
      </c>
      <c r="H8338" s="136"/>
    </row>
    <row r="8339" spans="1:8" x14ac:dyDescent="0.25">
      <c r="A8339" s="133" t="s">
        <v>8774</v>
      </c>
      <c r="B8339" s="134">
        <v>103771</v>
      </c>
      <c r="C8339" s="126" t="s">
        <v>8781</v>
      </c>
      <c r="D8339" s="134" t="s">
        <v>33</v>
      </c>
      <c r="E8339" s="135">
        <v>0</v>
      </c>
      <c r="F8339" s="136"/>
      <c r="G8339" s="135">
        <v>0</v>
      </c>
      <c r="H8339" s="136"/>
    </row>
    <row r="8340" spans="1:8" x14ac:dyDescent="0.25">
      <c r="A8340" s="133" t="s">
        <v>8774</v>
      </c>
      <c r="B8340" s="134">
        <v>103769</v>
      </c>
      <c r="C8340" s="126" t="s">
        <v>4188</v>
      </c>
      <c r="D8340" s="134" t="s">
        <v>33</v>
      </c>
      <c r="E8340" s="135">
        <v>4125.84</v>
      </c>
      <c r="F8340" s="136">
        <v>0</v>
      </c>
      <c r="G8340" s="135">
        <v>2952.48</v>
      </c>
      <c r="H8340" s="136">
        <v>0</v>
      </c>
    </row>
    <row r="8341" spans="1:8" x14ac:dyDescent="0.25">
      <c r="A8341" s="133" t="s">
        <v>8774</v>
      </c>
      <c r="B8341" s="134">
        <v>103770</v>
      </c>
      <c r="C8341" s="126" t="s">
        <v>8782</v>
      </c>
      <c r="D8341" s="134" t="s">
        <v>33</v>
      </c>
      <c r="E8341" s="135">
        <v>0</v>
      </c>
      <c r="F8341" s="136"/>
      <c r="G8341" s="135">
        <v>0</v>
      </c>
      <c r="H8341" s="136"/>
    </row>
    <row r="8342" spans="1:8" x14ac:dyDescent="0.25">
      <c r="A8342" s="133" t="s">
        <v>8774</v>
      </c>
      <c r="B8342" s="134">
        <v>103764</v>
      </c>
      <c r="C8342" s="126" t="s">
        <v>8783</v>
      </c>
      <c r="D8342" s="134" t="s">
        <v>33</v>
      </c>
      <c r="E8342" s="135">
        <v>0</v>
      </c>
      <c r="F8342" s="136"/>
      <c r="G8342" s="135">
        <v>0</v>
      </c>
      <c r="H8342" s="136"/>
    </row>
    <row r="8343" spans="1:8" x14ac:dyDescent="0.25">
      <c r="A8343" s="133" t="s">
        <v>8774</v>
      </c>
      <c r="B8343" s="134">
        <v>103780</v>
      </c>
      <c r="C8343" s="126" t="s">
        <v>8784</v>
      </c>
      <c r="D8343" s="134" t="s">
        <v>144</v>
      </c>
      <c r="E8343" s="135">
        <v>0</v>
      </c>
      <c r="F8343" s="136"/>
      <c r="G8343" s="135">
        <v>0</v>
      </c>
      <c r="H8343" s="136"/>
    </row>
    <row r="8344" spans="1:8" x14ac:dyDescent="0.25">
      <c r="A8344" s="133" t="s">
        <v>8774</v>
      </c>
      <c r="B8344" s="134">
        <v>103781</v>
      </c>
      <c r="C8344" s="126" t="s">
        <v>8785</v>
      </c>
      <c r="D8344" s="134" t="s">
        <v>144</v>
      </c>
      <c r="E8344" s="135">
        <v>0</v>
      </c>
      <c r="F8344" s="136"/>
      <c r="G8344" s="135">
        <v>0</v>
      </c>
      <c r="H8344" s="136"/>
    </row>
    <row r="8345" spans="1:8" x14ac:dyDescent="0.25">
      <c r="A8345" s="133" t="s">
        <v>8774</v>
      </c>
      <c r="B8345" s="134">
        <v>103779</v>
      </c>
      <c r="C8345" s="126" t="s">
        <v>8786</v>
      </c>
      <c r="D8345" s="134" t="s">
        <v>144</v>
      </c>
      <c r="E8345" s="135">
        <v>0</v>
      </c>
      <c r="F8345" s="136"/>
      <c r="G8345" s="135">
        <v>0</v>
      </c>
      <c r="H8345" s="136"/>
    </row>
    <row r="8346" spans="1:8" x14ac:dyDescent="0.25">
      <c r="A8346" s="133" t="s">
        <v>8774</v>
      </c>
      <c r="B8346" s="134">
        <v>103778</v>
      </c>
      <c r="C8346" s="126" t="s">
        <v>8787</v>
      </c>
      <c r="D8346" s="134" t="s">
        <v>144</v>
      </c>
      <c r="E8346" s="135">
        <v>0</v>
      </c>
      <c r="F8346" s="136"/>
      <c r="G8346" s="135">
        <v>0</v>
      </c>
      <c r="H8346" s="136"/>
    </row>
    <row r="8347" spans="1:8" x14ac:dyDescent="0.25">
      <c r="A8347" s="133" t="s">
        <v>8774</v>
      </c>
      <c r="B8347" s="134">
        <v>103924</v>
      </c>
      <c r="C8347" s="126" t="s">
        <v>8788</v>
      </c>
      <c r="D8347" s="134" t="s">
        <v>144</v>
      </c>
      <c r="E8347" s="135">
        <v>0</v>
      </c>
      <c r="F8347" s="136"/>
      <c r="G8347" s="135">
        <v>0</v>
      </c>
      <c r="H8347" s="136"/>
    </row>
    <row r="8348" spans="1:8" x14ac:dyDescent="0.25">
      <c r="A8348" s="133" t="s">
        <v>8774</v>
      </c>
      <c r="B8348" s="134">
        <v>103776</v>
      </c>
      <c r="C8348" s="126" t="s">
        <v>8789</v>
      </c>
      <c r="D8348" s="134" t="s">
        <v>144</v>
      </c>
      <c r="E8348" s="135">
        <v>0</v>
      </c>
      <c r="F8348" s="136"/>
      <c r="G8348" s="135">
        <v>0</v>
      </c>
      <c r="H8348" s="136"/>
    </row>
    <row r="8349" spans="1:8" x14ac:dyDescent="0.25">
      <c r="A8349" s="133" t="s">
        <v>8774</v>
      </c>
      <c r="B8349" s="134">
        <v>103774</v>
      </c>
      <c r="C8349" s="126" t="s">
        <v>8790</v>
      </c>
      <c r="D8349" s="134" t="s">
        <v>144</v>
      </c>
      <c r="E8349" s="135">
        <v>0</v>
      </c>
      <c r="F8349" s="136"/>
      <c r="G8349" s="135">
        <v>0</v>
      </c>
      <c r="H8349" s="136"/>
    </row>
    <row r="8350" spans="1:8" x14ac:dyDescent="0.25">
      <c r="A8350" s="133" t="s">
        <v>8774</v>
      </c>
      <c r="B8350" s="134">
        <v>103775</v>
      </c>
      <c r="C8350" s="126" t="s">
        <v>8791</v>
      </c>
      <c r="D8350" s="134" t="s">
        <v>144</v>
      </c>
      <c r="E8350" s="135">
        <v>0</v>
      </c>
      <c r="F8350" s="136"/>
      <c r="G8350" s="135">
        <v>0</v>
      </c>
      <c r="H8350" s="136"/>
    </row>
    <row r="8351" spans="1:8" x14ac:dyDescent="0.25">
      <c r="A8351" s="133" t="s">
        <v>8792</v>
      </c>
      <c r="B8351" s="134">
        <v>97097</v>
      </c>
      <c r="C8351" s="126" t="s">
        <v>1410</v>
      </c>
      <c r="D8351" s="134" t="s">
        <v>144</v>
      </c>
      <c r="E8351" s="135">
        <v>38.049999999999997</v>
      </c>
      <c r="F8351" s="136">
        <v>2.9999999999999997E-4</v>
      </c>
      <c r="G8351" s="135">
        <v>39.04</v>
      </c>
      <c r="H8351" s="136">
        <v>0</v>
      </c>
    </row>
    <row r="8352" spans="1:8" x14ac:dyDescent="0.25">
      <c r="A8352" s="133" t="s">
        <v>8792</v>
      </c>
      <c r="B8352" s="134">
        <v>97089</v>
      </c>
      <c r="C8352" s="126" t="s">
        <v>1404</v>
      </c>
      <c r="D8352" s="134" t="s">
        <v>950</v>
      </c>
      <c r="E8352" s="135">
        <v>14.37</v>
      </c>
      <c r="F8352" s="136">
        <v>0</v>
      </c>
      <c r="G8352" s="135">
        <v>12.9</v>
      </c>
      <c r="H8352" s="136">
        <v>0</v>
      </c>
    </row>
    <row r="8353" spans="1:8" x14ac:dyDescent="0.25">
      <c r="A8353" s="133" t="s">
        <v>8792</v>
      </c>
      <c r="B8353" s="134">
        <v>97090</v>
      </c>
      <c r="C8353" s="126" t="s">
        <v>1405</v>
      </c>
      <c r="D8353" s="134" t="s">
        <v>950</v>
      </c>
      <c r="E8353" s="135">
        <v>14.09</v>
      </c>
      <c r="F8353" s="136">
        <v>0</v>
      </c>
      <c r="G8353" s="135">
        <v>12.55</v>
      </c>
      <c r="H8353" s="136">
        <v>0</v>
      </c>
    </row>
    <row r="8354" spans="1:8" x14ac:dyDescent="0.25">
      <c r="A8354" s="133" t="s">
        <v>8792</v>
      </c>
      <c r="B8354" s="134">
        <v>97091</v>
      </c>
      <c r="C8354" s="126" t="s">
        <v>1406</v>
      </c>
      <c r="D8354" s="134" t="s">
        <v>950</v>
      </c>
      <c r="E8354" s="135">
        <v>13.64</v>
      </c>
      <c r="F8354" s="136">
        <v>0</v>
      </c>
      <c r="G8354" s="135">
        <v>12.11</v>
      </c>
      <c r="H8354" s="136">
        <v>0</v>
      </c>
    </row>
    <row r="8355" spans="1:8" x14ac:dyDescent="0.25">
      <c r="A8355" s="133" t="s">
        <v>8792</v>
      </c>
      <c r="B8355" s="134">
        <v>97092</v>
      </c>
      <c r="C8355" s="126" t="s">
        <v>1407</v>
      </c>
      <c r="D8355" s="134" t="s">
        <v>950</v>
      </c>
      <c r="E8355" s="135">
        <v>13.19</v>
      </c>
      <c r="F8355" s="136">
        <v>0</v>
      </c>
      <c r="G8355" s="135">
        <v>11.64</v>
      </c>
      <c r="H8355" s="136">
        <v>0</v>
      </c>
    </row>
    <row r="8356" spans="1:8" x14ac:dyDescent="0.25">
      <c r="A8356" s="133" t="s">
        <v>8792</v>
      </c>
      <c r="B8356" s="134">
        <v>103053</v>
      </c>
      <c r="C8356" s="126" t="s">
        <v>8793</v>
      </c>
      <c r="D8356" s="134" t="s">
        <v>950</v>
      </c>
      <c r="E8356" s="135">
        <v>0</v>
      </c>
      <c r="F8356" s="136"/>
      <c r="G8356" s="135">
        <v>0</v>
      </c>
      <c r="H8356" s="136"/>
    </row>
    <row r="8357" spans="1:8" x14ac:dyDescent="0.25">
      <c r="A8357" s="133" t="s">
        <v>8792</v>
      </c>
      <c r="B8357" s="134">
        <v>97093</v>
      </c>
      <c r="C8357" s="126" t="s">
        <v>1408</v>
      </c>
      <c r="D8357" s="134" t="s">
        <v>950</v>
      </c>
      <c r="E8357" s="135">
        <v>12.35</v>
      </c>
      <c r="F8357" s="136">
        <v>0</v>
      </c>
      <c r="G8357" s="135">
        <v>10.84</v>
      </c>
      <c r="H8357" s="136">
        <v>0</v>
      </c>
    </row>
    <row r="8358" spans="1:8" x14ac:dyDescent="0.25">
      <c r="A8358" s="133" t="s">
        <v>8792</v>
      </c>
      <c r="B8358" s="134">
        <v>103054</v>
      </c>
      <c r="C8358" s="126" t="s">
        <v>8794</v>
      </c>
      <c r="D8358" s="134" t="s">
        <v>950</v>
      </c>
      <c r="E8358" s="135">
        <v>0</v>
      </c>
      <c r="F8358" s="136"/>
      <c r="G8358" s="135">
        <v>0</v>
      </c>
      <c r="H8358" s="136"/>
    </row>
    <row r="8359" spans="1:8" x14ac:dyDescent="0.25">
      <c r="A8359" s="133" t="s">
        <v>8792</v>
      </c>
      <c r="B8359" s="134">
        <v>97088</v>
      </c>
      <c r="C8359" s="126" t="s">
        <v>1403</v>
      </c>
      <c r="D8359" s="134" t="s">
        <v>950</v>
      </c>
      <c r="E8359" s="135">
        <v>15.73</v>
      </c>
      <c r="F8359" s="136">
        <v>0</v>
      </c>
      <c r="G8359" s="135">
        <v>14.15</v>
      </c>
      <c r="H8359" s="136">
        <v>0</v>
      </c>
    </row>
    <row r="8360" spans="1:8" x14ac:dyDescent="0.25">
      <c r="A8360" s="133" t="s">
        <v>8792</v>
      </c>
      <c r="B8360" s="134">
        <v>97087</v>
      </c>
      <c r="C8360" s="126" t="s">
        <v>1402</v>
      </c>
      <c r="D8360" s="134" t="s">
        <v>144</v>
      </c>
      <c r="E8360" s="135">
        <v>3.51</v>
      </c>
      <c r="F8360" s="136">
        <v>0</v>
      </c>
      <c r="G8360" s="135">
        <v>3.01</v>
      </c>
      <c r="H8360" s="136">
        <v>0</v>
      </c>
    </row>
    <row r="8361" spans="1:8" x14ac:dyDescent="0.25">
      <c r="A8361" s="133" t="s">
        <v>8792</v>
      </c>
      <c r="B8361" s="134">
        <v>97083</v>
      </c>
      <c r="C8361" s="126" t="s">
        <v>1399</v>
      </c>
      <c r="D8361" s="134" t="s">
        <v>144</v>
      </c>
      <c r="E8361" s="135">
        <v>3.18</v>
      </c>
      <c r="F8361" s="136">
        <v>0</v>
      </c>
      <c r="G8361" s="135">
        <v>4.5199999999999996</v>
      </c>
      <c r="H8361" s="136">
        <v>0</v>
      </c>
    </row>
    <row r="8362" spans="1:8" x14ac:dyDescent="0.25">
      <c r="A8362" s="133" t="s">
        <v>8792</v>
      </c>
      <c r="B8362" s="134">
        <v>97084</v>
      </c>
      <c r="C8362" s="126" t="s">
        <v>1400</v>
      </c>
      <c r="D8362" s="134" t="s">
        <v>144</v>
      </c>
      <c r="E8362" s="135">
        <v>0.66</v>
      </c>
      <c r="F8362" s="136">
        <v>0</v>
      </c>
      <c r="G8362" s="135">
        <v>0.95</v>
      </c>
      <c r="H8362" s="136">
        <v>0</v>
      </c>
    </row>
    <row r="8363" spans="1:8" x14ac:dyDescent="0.25">
      <c r="A8363" s="133" t="s">
        <v>8792</v>
      </c>
      <c r="B8363" s="134">
        <v>97096</v>
      </c>
      <c r="C8363" s="126" t="s">
        <v>1409</v>
      </c>
      <c r="D8363" s="134" t="s">
        <v>1007</v>
      </c>
      <c r="E8363" s="135">
        <v>694.65</v>
      </c>
      <c r="F8363" s="136">
        <v>1E-4</v>
      </c>
      <c r="G8363" s="135">
        <v>562.82000000000005</v>
      </c>
      <c r="H8363" s="136">
        <v>0</v>
      </c>
    </row>
    <row r="8364" spans="1:8" x14ac:dyDescent="0.25">
      <c r="A8364" s="133" t="s">
        <v>8792</v>
      </c>
      <c r="B8364" s="134">
        <v>97082</v>
      </c>
      <c r="C8364" s="126" t="s">
        <v>1398</v>
      </c>
      <c r="D8364" s="134" t="s">
        <v>1007</v>
      </c>
      <c r="E8364" s="135">
        <v>60.37</v>
      </c>
      <c r="F8364" s="136">
        <v>0</v>
      </c>
      <c r="G8364" s="135">
        <v>89.26</v>
      </c>
      <c r="H8364" s="136">
        <v>0</v>
      </c>
    </row>
    <row r="8365" spans="1:8" x14ac:dyDescent="0.25">
      <c r="A8365" s="133" t="s">
        <v>8792</v>
      </c>
      <c r="B8365" s="134">
        <v>103076</v>
      </c>
      <c r="C8365" s="126" t="s">
        <v>1418</v>
      </c>
      <c r="D8365" s="134" t="s">
        <v>144</v>
      </c>
      <c r="E8365" s="135">
        <v>154.94</v>
      </c>
      <c r="F8365" s="136">
        <v>0</v>
      </c>
      <c r="G8365" s="135">
        <v>140.35</v>
      </c>
      <c r="H8365" s="136">
        <v>0</v>
      </c>
    </row>
    <row r="8366" spans="1:8" x14ac:dyDescent="0.25">
      <c r="A8366" s="133" t="s">
        <v>8792</v>
      </c>
      <c r="B8366" s="134">
        <v>103067</v>
      </c>
      <c r="C8366" s="126" t="s">
        <v>8795</v>
      </c>
      <c r="D8366" s="134" t="s">
        <v>144</v>
      </c>
      <c r="E8366" s="135">
        <v>0</v>
      </c>
      <c r="F8366" s="136"/>
      <c r="G8366" s="135">
        <v>0</v>
      </c>
      <c r="H8366" s="136"/>
    </row>
    <row r="8367" spans="1:8" x14ac:dyDescent="0.25">
      <c r="A8367" s="133" t="s">
        <v>8792</v>
      </c>
      <c r="B8367" s="134">
        <v>103077</v>
      </c>
      <c r="C8367" s="126" t="s">
        <v>1419</v>
      </c>
      <c r="D8367" s="134" t="s">
        <v>144</v>
      </c>
      <c r="E8367" s="135">
        <v>202.38</v>
      </c>
      <c r="F8367" s="136">
        <v>0</v>
      </c>
      <c r="G8367" s="135">
        <v>180.57</v>
      </c>
      <c r="H8367" s="136">
        <v>0</v>
      </c>
    </row>
    <row r="8368" spans="1:8" x14ac:dyDescent="0.25">
      <c r="A8368" s="133" t="s">
        <v>8792</v>
      </c>
      <c r="B8368" s="134">
        <v>103068</v>
      </c>
      <c r="C8368" s="126" t="s">
        <v>8796</v>
      </c>
      <c r="D8368" s="134" t="s">
        <v>144</v>
      </c>
      <c r="E8368" s="135">
        <v>0</v>
      </c>
      <c r="F8368" s="136"/>
      <c r="G8368" s="135">
        <v>0</v>
      </c>
      <c r="H8368" s="136"/>
    </row>
    <row r="8369" spans="1:8" x14ac:dyDescent="0.25">
      <c r="A8369" s="133" t="s">
        <v>8792</v>
      </c>
      <c r="B8369" s="134">
        <v>103078</v>
      </c>
      <c r="C8369" s="126" t="s">
        <v>1420</v>
      </c>
      <c r="D8369" s="134" t="s">
        <v>144</v>
      </c>
      <c r="E8369" s="135">
        <v>246.33</v>
      </c>
      <c r="F8369" s="136">
        <v>0</v>
      </c>
      <c r="G8369" s="135">
        <v>217.82</v>
      </c>
      <c r="H8369" s="136">
        <v>0</v>
      </c>
    </row>
    <row r="8370" spans="1:8" x14ac:dyDescent="0.25">
      <c r="A8370" s="133" t="s">
        <v>8792</v>
      </c>
      <c r="B8370" s="134">
        <v>103069</v>
      </c>
      <c r="C8370" s="126" t="s">
        <v>8797</v>
      </c>
      <c r="D8370" s="134" t="s">
        <v>144</v>
      </c>
      <c r="E8370" s="135">
        <v>0</v>
      </c>
      <c r="F8370" s="136"/>
      <c r="G8370" s="135">
        <v>0</v>
      </c>
      <c r="H8370" s="136"/>
    </row>
    <row r="8371" spans="1:8" x14ac:dyDescent="0.25">
      <c r="A8371" s="133" t="s">
        <v>8792</v>
      </c>
      <c r="B8371" s="134">
        <v>103079</v>
      </c>
      <c r="C8371" s="126" t="s">
        <v>1421</v>
      </c>
      <c r="D8371" s="134" t="s">
        <v>144</v>
      </c>
      <c r="E8371" s="135">
        <v>296.81</v>
      </c>
      <c r="F8371" s="136">
        <v>0</v>
      </c>
      <c r="G8371" s="135">
        <v>260.63</v>
      </c>
      <c r="H8371" s="136">
        <v>0</v>
      </c>
    </row>
    <row r="8372" spans="1:8" x14ac:dyDescent="0.25">
      <c r="A8372" s="133" t="s">
        <v>8792</v>
      </c>
      <c r="B8372" s="134">
        <v>103070</v>
      </c>
      <c r="C8372" s="126" t="s">
        <v>8798</v>
      </c>
      <c r="D8372" s="134" t="s">
        <v>144</v>
      </c>
      <c r="E8372" s="135">
        <v>0</v>
      </c>
      <c r="F8372" s="136"/>
      <c r="G8372" s="135">
        <v>0</v>
      </c>
      <c r="H8372" s="136"/>
    </row>
    <row r="8373" spans="1:8" x14ac:dyDescent="0.25">
      <c r="A8373" s="133" t="s">
        <v>8792</v>
      </c>
      <c r="B8373" s="134">
        <v>103080</v>
      </c>
      <c r="C8373" s="126" t="s">
        <v>1422</v>
      </c>
      <c r="D8373" s="134" t="s">
        <v>144</v>
      </c>
      <c r="E8373" s="135">
        <v>362.61</v>
      </c>
      <c r="F8373" s="136">
        <v>0</v>
      </c>
      <c r="G8373" s="135">
        <v>316.8</v>
      </c>
      <c r="H8373" s="136">
        <v>0</v>
      </c>
    </row>
    <row r="8374" spans="1:8" x14ac:dyDescent="0.25">
      <c r="A8374" s="133" t="s">
        <v>8792</v>
      </c>
      <c r="B8374" s="134">
        <v>103071</v>
      </c>
      <c r="C8374" s="126" t="s">
        <v>8799</v>
      </c>
      <c r="D8374" s="134" t="s">
        <v>144</v>
      </c>
      <c r="E8374" s="135">
        <v>0</v>
      </c>
      <c r="F8374" s="136"/>
      <c r="G8374" s="135">
        <v>0</v>
      </c>
      <c r="H8374" s="136"/>
    </row>
    <row r="8375" spans="1:8" x14ac:dyDescent="0.25">
      <c r="A8375" s="133" t="s">
        <v>8792</v>
      </c>
      <c r="B8375" s="134">
        <v>103075</v>
      </c>
      <c r="C8375" s="126" t="s">
        <v>1417</v>
      </c>
      <c r="D8375" s="134" t="s">
        <v>144</v>
      </c>
      <c r="E8375" s="135">
        <v>219.46</v>
      </c>
      <c r="F8375" s="136">
        <v>0</v>
      </c>
      <c r="G8375" s="135">
        <v>200.59</v>
      </c>
      <c r="H8375" s="136">
        <v>0</v>
      </c>
    </row>
    <row r="8376" spans="1:8" x14ac:dyDescent="0.25">
      <c r="A8376" s="133" t="s">
        <v>8792</v>
      </c>
      <c r="B8376" s="134">
        <v>103062</v>
      </c>
      <c r="C8376" s="126" t="s">
        <v>8800</v>
      </c>
      <c r="D8376" s="134" t="s">
        <v>144</v>
      </c>
      <c r="E8376" s="135">
        <v>0</v>
      </c>
      <c r="F8376" s="136"/>
      <c r="G8376" s="135">
        <v>0</v>
      </c>
      <c r="H8376" s="136"/>
    </row>
    <row r="8377" spans="1:8" x14ac:dyDescent="0.25">
      <c r="A8377" s="133" t="s">
        <v>8792</v>
      </c>
      <c r="B8377" s="134">
        <v>103065</v>
      </c>
      <c r="C8377" s="126" t="s">
        <v>8801</v>
      </c>
      <c r="D8377" s="134" t="s">
        <v>144</v>
      </c>
      <c r="E8377" s="135">
        <v>0</v>
      </c>
      <c r="F8377" s="136"/>
      <c r="G8377" s="135">
        <v>0</v>
      </c>
      <c r="H8377" s="136"/>
    </row>
    <row r="8378" spans="1:8" x14ac:dyDescent="0.25">
      <c r="A8378" s="133" t="s">
        <v>8792</v>
      </c>
      <c r="B8378" s="134">
        <v>103063</v>
      </c>
      <c r="C8378" s="126" t="s">
        <v>8802</v>
      </c>
      <c r="D8378" s="134" t="s">
        <v>144</v>
      </c>
      <c r="E8378" s="135">
        <v>0</v>
      </c>
      <c r="F8378" s="136"/>
      <c r="G8378" s="135">
        <v>0</v>
      </c>
      <c r="H8378" s="136"/>
    </row>
    <row r="8379" spans="1:8" x14ac:dyDescent="0.25">
      <c r="A8379" s="133" t="s">
        <v>8792</v>
      </c>
      <c r="B8379" s="134">
        <v>103066</v>
      </c>
      <c r="C8379" s="126" t="s">
        <v>8803</v>
      </c>
      <c r="D8379" s="134" t="s">
        <v>144</v>
      </c>
      <c r="E8379" s="135">
        <v>0</v>
      </c>
      <c r="F8379" s="136"/>
      <c r="G8379" s="135">
        <v>0</v>
      </c>
      <c r="H8379" s="136"/>
    </row>
    <row r="8380" spans="1:8" x14ac:dyDescent="0.25">
      <c r="A8380" s="133" t="s">
        <v>8792</v>
      </c>
      <c r="B8380" s="134">
        <v>103064</v>
      </c>
      <c r="C8380" s="126" t="s">
        <v>8804</v>
      </c>
      <c r="D8380" s="134" t="s">
        <v>144</v>
      </c>
      <c r="E8380" s="135">
        <v>0</v>
      </c>
      <c r="F8380" s="136"/>
      <c r="G8380" s="135">
        <v>0</v>
      </c>
      <c r="H8380" s="136"/>
    </row>
    <row r="8381" spans="1:8" x14ac:dyDescent="0.25">
      <c r="A8381" s="133" t="s">
        <v>8792</v>
      </c>
      <c r="B8381" s="134">
        <v>103074</v>
      </c>
      <c r="C8381" s="126" t="s">
        <v>1416</v>
      </c>
      <c r="D8381" s="134" t="s">
        <v>144</v>
      </c>
      <c r="E8381" s="135">
        <v>181.41</v>
      </c>
      <c r="F8381" s="136">
        <v>0</v>
      </c>
      <c r="G8381" s="135">
        <v>161.55000000000001</v>
      </c>
      <c r="H8381" s="136">
        <v>0</v>
      </c>
    </row>
    <row r="8382" spans="1:8" x14ac:dyDescent="0.25">
      <c r="A8382" s="133" t="s">
        <v>8792</v>
      </c>
      <c r="B8382" s="134">
        <v>103057</v>
      </c>
      <c r="C8382" s="126" t="s">
        <v>8805</v>
      </c>
      <c r="D8382" s="134" t="s">
        <v>144</v>
      </c>
      <c r="E8382" s="135">
        <v>0</v>
      </c>
      <c r="F8382" s="136"/>
      <c r="G8382" s="135">
        <v>0</v>
      </c>
      <c r="H8382" s="136"/>
    </row>
    <row r="8383" spans="1:8" x14ac:dyDescent="0.25">
      <c r="A8383" s="133" t="s">
        <v>8792</v>
      </c>
      <c r="B8383" s="134">
        <v>103060</v>
      </c>
      <c r="C8383" s="126" t="s">
        <v>8806</v>
      </c>
      <c r="D8383" s="134" t="s">
        <v>144</v>
      </c>
      <c r="E8383" s="135">
        <v>0</v>
      </c>
      <c r="F8383" s="136"/>
      <c r="G8383" s="135">
        <v>0</v>
      </c>
      <c r="H8383" s="136"/>
    </row>
    <row r="8384" spans="1:8" x14ac:dyDescent="0.25">
      <c r="A8384" s="133" t="s">
        <v>8792</v>
      </c>
      <c r="B8384" s="134">
        <v>103058</v>
      </c>
      <c r="C8384" s="126" t="s">
        <v>8807</v>
      </c>
      <c r="D8384" s="134" t="s">
        <v>144</v>
      </c>
      <c r="E8384" s="135">
        <v>0</v>
      </c>
      <c r="F8384" s="136"/>
      <c r="G8384" s="135">
        <v>0</v>
      </c>
      <c r="H8384" s="136"/>
    </row>
    <row r="8385" spans="1:8" x14ac:dyDescent="0.25">
      <c r="A8385" s="133" t="s">
        <v>8792</v>
      </c>
      <c r="B8385" s="134">
        <v>103061</v>
      </c>
      <c r="C8385" s="126" t="s">
        <v>8808</v>
      </c>
      <c r="D8385" s="134" t="s">
        <v>144</v>
      </c>
      <c r="E8385" s="135">
        <v>0</v>
      </c>
      <c r="F8385" s="136"/>
      <c r="G8385" s="135">
        <v>0</v>
      </c>
      <c r="H8385" s="136"/>
    </row>
    <row r="8386" spans="1:8" x14ac:dyDescent="0.25">
      <c r="A8386" s="133" t="s">
        <v>8792</v>
      </c>
      <c r="B8386" s="134">
        <v>103059</v>
      </c>
      <c r="C8386" s="126" t="s">
        <v>8809</v>
      </c>
      <c r="D8386" s="134" t="s">
        <v>144</v>
      </c>
      <c r="E8386" s="135">
        <v>0</v>
      </c>
      <c r="F8386" s="136"/>
      <c r="G8386" s="135">
        <v>0</v>
      </c>
      <c r="H8386" s="136"/>
    </row>
    <row r="8387" spans="1:8" x14ac:dyDescent="0.25">
      <c r="A8387" s="133" t="s">
        <v>8792</v>
      </c>
      <c r="B8387" s="134">
        <v>97101</v>
      </c>
      <c r="C8387" s="126" t="s">
        <v>1411</v>
      </c>
      <c r="D8387" s="134" t="s">
        <v>144</v>
      </c>
      <c r="E8387" s="135">
        <v>182.2</v>
      </c>
      <c r="F8387" s="136">
        <v>0</v>
      </c>
      <c r="G8387" s="135">
        <v>163.89</v>
      </c>
      <c r="H8387" s="136">
        <v>0</v>
      </c>
    </row>
    <row r="8388" spans="1:8" x14ac:dyDescent="0.25">
      <c r="A8388" s="133" t="s">
        <v>8792</v>
      </c>
      <c r="B8388" s="134">
        <v>97098</v>
      </c>
      <c r="C8388" s="126" t="s">
        <v>8810</v>
      </c>
      <c r="D8388" s="134" t="s">
        <v>144</v>
      </c>
      <c r="E8388" s="135">
        <v>0</v>
      </c>
      <c r="F8388" s="136"/>
      <c r="G8388" s="135">
        <v>0</v>
      </c>
      <c r="H8388" s="136"/>
    </row>
    <row r="8389" spans="1:8" x14ac:dyDescent="0.25">
      <c r="A8389" s="133" t="s">
        <v>8792</v>
      </c>
      <c r="B8389" s="134">
        <v>97102</v>
      </c>
      <c r="C8389" s="126" t="s">
        <v>1412</v>
      </c>
      <c r="D8389" s="134" t="s">
        <v>144</v>
      </c>
      <c r="E8389" s="135">
        <v>229.65</v>
      </c>
      <c r="F8389" s="136">
        <v>0</v>
      </c>
      <c r="G8389" s="135">
        <v>204.11</v>
      </c>
      <c r="H8389" s="136">
        <v>0</v>
      </c>
    </row>
    <row r="8390" spans="1:8" x14ac:dyDescent="0.25">
      <c r="A8390" s="133" t="s">
        <v>8792</v>
      </c>
      <c r="B8390" s="134">
        <v>97099</v>
      </c>
      <c r="C8390" s="126" t="s">
        <v>8811</v>
      </c>
      <c r="D8390" s="134" t="s">
        <v>144</v>
      </c>
      <c r="E8390" s="135">
        <v>0</v>
      </c>
      <c r="F8390" s="136"/>
      <c r="G8390" s="135">
        <v>0</v>
      </c>
      <c r="H8390" s="136"/>
    </row>
    <row r="8391" spans="1:8" x14ac:dyDescent="0.25">
      <c r="A8391" s="133" t="s">
        <v>8792</v>
      </c>
      <c r="B8391" s="134">
        <v>97103</v>
      </c>
      <c r="C8391" s="126" t="s">
        <v>1413</v>
      </c>
      <c r="D8391" s="134" t="s">
        <v>144</v>
      </c>
      <c r="E8391" s="135">
        <v>273.58999999999997</v>
      </c>
      <c r="F8391" s="136">
        <v>0</v>
      </c>
      <c r="G8391" s="135">
        <v>241.36</v>
      </c>
      <c r="H8391" s="136">
        <v>0</v>
      </c>
    </row>
    <row r="8392" spans="1:8" x14ac:dyDescent="0.25">
      <c r="A8392" s="133" t="s">
        <v>8792</v>
      </c>
      <c r="B8392" s="134">
        <v>97100</v>
      </c>
      <c r="C8392" s="126" t="s">
        <v>8812</v>
      </c>
      <c r="D8392" s="134" t="s">
        <v>144</v>
      </c>
      <c r="E8392" s="135">
        <v>0</v>
      </c>
      <c r="F8392" s="136"/>
      <c r="G8392" s="135">
        <v>0</v>
      </c>
      <c r="H8392" s="136"/>
    </row>
    <row r="8393" spans="1:8" x14ac:dyDescent="0.25">
      <c r="A8393" s="133" t="s">
        <v>8792</v>
      </c>
      <c r="B8393" s="134">
        <v>103072</v>
      </c>
      <c r="C8393" s="126" t="s">
        <v>1414</v>
      </c>
      <c r="D8393" s="134" t="s">
        <v>144</v>
      </c>
      <c r="E8393" s="135">
        <v>324.07</v>
      </c>
      <c r="F8393" s="136">
        <v>0</v>
      </c>
      <c r="G8393" s="135">
        <v>284.17</v>
      </c>
      <c r="H8393" s="136">
        <v>0</v>
      </c>
    </row>
    <row r="8394" spans="1:8" x14ac:dyDescent="0.25">
      <c r="A8394" s="133" t="s">
        <v>8792</v>
      </c>
      <c r="B8394" s="134">
        <v>103055</v>
      </c>
      <c r="C8394" s="126" t="s">
        <v>8813</v>
      </c>
      <c r="D8394" s="134" t="s">
        <v>144</v>
      </c>
      <c r="E8394" s="135">
        <v>0</v>
      </c>
      <c r="F8394" s="136"/>
      <c r="G8394" s="135">
        <v>0</v>
      </c>
      <c r="H8394" s="136"/>
    </row>
    <row r="8395" spans="1:8" x14ac:dyDescent="0.25">
      <c r="A8395" s="133" t="s">
        <v>8792</v>
      </c>
      <c r="B8395" s="134">
        <v>103073</v>
      </c>
      <c r="C8395" s="126" t="s">
        <v>1415</v>
      </c>
      <c r="D8395" s="134" t="s">
        <v>144</v>
      </c>
      <c r="E8395" s="135">
        <v>389.87</v>
      </c>
      <c r="F8395" s="136">
        <v>1E-4</v>
      </c>
      <c r="G8395" s="135">
        <v>340.34</v>
      </c>
      <c r="H8395" s="136">
        <v>0</v>
      </c>
    </row>
    <row r="8396" spans="1:8" x14ac:dyDescent="0.25">
      <c r="A8396" s="133" t="s">
        <v>8792</v>
      </c>
      <c r="B8396" s="134">
        <v>103056</v>
      </c>
      <c r="C8396" s="126" t="s">
        <v>8814</v>
      </c>
      <c r="D8396" s="134" t="s">
        <v>144</v>
      </c>
      <c r="E8396" s="135">
        <v>0</v>
      </c>
      <c r="F8396" s="136"/>
      <c r="G8396" s="135">
        <v>0</v>
      </c>
      <c r="H8396" s="136"/>
    </row>
    <row r="8397" spans="1:8" x14ac:dyDescent="0.25">
      <c r="A8397" s="133" t="s">
        <v>8792</v>
      </c>
      <c r="B8397" s="134">
        <v>97086</v>
      </c>
      <c r="C8397" s="126" t="s">
        <v>1401</v>
      </c>
      <c r="D8397" s="134" t="s">
        <v>144</v>
      </c>
      <c r="E8397" s="135">
        <v>122.77</v>
      </c>
      <c r="F8397" s="136">
        <v>0</v>
      </c>
      <c r="G8397" s="135">
        <v>165.07</v>
      </c>
      <c r="H8397" s="136">
        <v>0</v>
      </c>
    </row>
    <row r="8398" spans="1:8" x14ac:dyDescent="0.25">
      <c r="A8398" s="133" t="s">
        <v>8792</v>
      </c>
      <c r="B8398" s="134">
        <v>97085</v>
      </c>
      <c r="C8398" s="126" t="s">
        <v>8815</v>
      </c>
      <c r="D8398" s="134" t="s">
        <v>144</v>
      </c>
      <c r="E8398" s="135">
        <v>0</v>
      </c>
      <c r="F8398" s="136"/>
      <c r="G8398" s="135">
        <v>0</v>
      </c>
      <c r="H8398" s="136"/>
    </row>
    <row r="8399" spans="1:8" x14ac:dyDescent="0.25">
      <c r="A8399" s="133" t="s">
        <v>8816</v>
      </c>
      <c r="B8399" s="134">
        <v>104766</v>
      </c>
      <c r="C8399" s="126" t="s">
        <v>6118</v>
      </c>
      <c r="D8399" s="134" t="s">
        <v>22</v>
      </c>
      <c r="E8399" s="135">
        <v>16</v>
      </c>
      <c r="F8399" s="136">
        <v>0</v>
      </c>
      <c r="G8399" s="135">
        <v>22.28</v>
      </c>
      <c r="H8399" s="136">
        <v>0</v>
      </c>
    </row>
    <row r="8400" spans="1:8" x14ac:dyDescent="0.25">
      <c r="A8400" s="133" t="s">
        <v>8816</v>
      </c>
      <c r="B8400" s="134">
        <v>90467</v>
      </c>
      <c r="C8400" s="126" t="s">
        <v>6534</v>
      </c>
      <c r="D8400" s="134" t="s">
        <v>22</v>
      </c>
      <c r="E8400" s="135">
        <v>21.73</v>
      </c>
      <c r="F8400" s="136">
        <v>0</v>
      </c>
      <c r="G8400" s="135">
        <v>30.83</v>
      </c>
      <c r="H8400" s="136">
        <v>0</v>
      </c>
    </row>
    <row r="8401" spans="1:8" x14ac:dyDescent="0.25">
      <c r="A8401" s="133" t="s">
        <v>8816</v>
      </c>
      <c r="B8401" s="134">
        <v>90466</v>
      </c>
      <c r="C8401" s="126" t="s">
        <v>6533</v>
      </c>
      <c r="D8401" s="134" t="s">
        <v>22</v>
      </c>
      <c r="E8401" s="135">
        <v>14.44</v>
      </c>
      <c r="F8401" s="136">
        <v>0</v>
      </c>
      <c r="G8401" s="135">
        <v>20.56</v>
      </c>
      <c r="H8401" s="136">
        <v>0</v>
      </c>
    </row>
    <row r="8402" spans="1:8" x14ac:dyDescent="0.25">
      <c r="A8402" s="133" t="s">
        <v>8816</v>
      </c>
      <c r="B8402" s="134">
        <v>90469</v>
      </c>
      <c r="C8402" s="126" t="s">
        <v>6536</v>
      </c>
      <c r="D8402" s="134" t="s">
        <v>22</v>
      </c>
      <c r="E8402" s="135">
        <v>10.97</v>
      </c>
      <c r="F8402" s="136">
        <v>0</v>
      </c>
      <c r="G8402" s="135">
        <v>14.15</v>
      </c>
      <c r="H8402" s="136">
        <v>0</v>
      </c>
    </row>
    <row r="8403" spans="1:8" x14ac:dyDescent="0.25">
      <c r="A8403" s="133" t="s">
        <v>8816</v>
      </c>
      <c r="B8403" s="134">
        <v>90470</v>
      </c>
      <c r="C8403" s="126" t="s">
        <v>6537</v>
      </c>
      <c r="D8403" s="134" t="s">
        <v>22</v>
      </c>
      <c r="E8403" s="135">
        <v>14.62</v>
      </c>
      <c r="F8403" s="136">
        <v>0</v>
      </c>
      <c r="G8403" s="135">
        <v>18.54</v>
      </c>
      <c r="H8403" s="136">
        <v>0</v>
      </c>
    </row>
    <row r="8404" spans="1:8" x14ac:dyDescent="0.25">
      <c r="A8404" s="133" t="s">
        <v>8816</v>
      </c>
      <c r="B8404" s="134">
        <v>90468</v>
      </c>
      <c r="C8404" s="126" t="s">
        <v>6535</v>
      </c>
      <c r="D8404" s="134" t="s">
        <v>22</v>
      </c>
      <c r="E8404" s="135">
        <v>7.23</v>
      </c>
      <c r="F8404" s="136">
        <v>0</v>
      </c>
      <c r="G8404" s="135">
        <v>9.35</v>
      </c>
      <c r="H8404" s="136">
        <v>0</v>
      </c>
    </row>
    <row r="8405" spans="1:8" x14ac:dyDescent="0.25">
      <c r="A8405" s="133" t="s">
        <v>8816</v>
      </c>
      <c r="B8405" s="134">
        <v>91188</v>
      </c>
      <c r="C8405" s="126" t="s">
        <v>14677</v>
      </c>
      <c r="D8405" s="134" t="s">
        <v>33</v>
      </c>
      <c r="E8405" s="135">
        <v>12.65</v>
      </c>
      <c r="F8405" s="136">
        <v>1.5800000000000002E-2</v>
      </c>
      <c r="G8405" s="135">
        <v>16.88</v>
      </c>
      <c r="H8405" s="136">
        <v>0</v>
      </c>
    </row>
    <row r="8406" spans="1:8" x14ac:dyDescent="0.25">
      <c r="A8406" s="133" t="s">
        <v>8816</v>
      </c>
      <c r="B8406" s="134">
        <v>91189</v>
      </c>
      <c r="C8406" s="126" t="s">
        <v>14678</v>
      </c>
      <c r="D8406" s="134" t="s">
        <v>33</v>
      </c>
      <c r="E8406" s="135">
        <v>71.22</v>
      </c>
      <c r="F8406" s="136">
        <v>1.9699999999999999E-2</v>
      </c>
      <c r="G8406" s="135">
        <v>85.18</v>
      </c>
      <c r="H8406" s="136">
        <v>0</v>
      </c>
    </row>
    <row r="8407" spans="1:8" x14ac:dyDescent="0.25">
      <c r="A8407" s="133" t="s">
        <v>8816</v>
      </c>
      <c r="B8407" s="134">
        <v>91192</v>
      </c>
      <c r="C8407" s="126" t="s">
        <v>6552</v>
      </c>
      <c r="D8407" s="134" t="s">
        <v>33</v>
      </c>
      <c r="E8407" s="135">
        <v>21.11</v>
      </c>
      <c r="F8407" s="136">
        <v>0</v>
      </c>
      <c r="G8407" s="135">
        <v>24.96</v>
      </c>
      <c r="H8407" s="136">
        <v>0</v>
      </c>
    </row>
    <row r="8408" spans="1:8" x14ac:dyDescent="0.25">
      <c r="A8408" s="133" t="s">
        <v>8816</v>
      </c>
      <c r="B8408" s="134">
        <v>91190</v>
      </c>
      <c r="C8408" s="126" t="s">
        <v>6550</v>
      </c>
      <c r="D8408" s="134" t="s">
        <v>33</v>
      </c>
      <c r="E8408" s="135">
        <v>10.02</v>
      </c>
      <c r="F8408" s="136">
        <v>0</v>
      </c>
      <c r="G8408" s="135">
        <v>13.37</v>
      </c>
      <c r="H8408" s="136">
        <v>0</v>
      </c>
    </row>
    <row r="8409" spans="1:8" x14ac:dyDescent="0.25">
      <c r="A8409" s="133" t="s">
        <v>8816</v>
      </c>
      <c r="B8409" s="134">
        <v>91191</v>
      </c>
      <c r="C8409" s="126" t="s">
        <v>6551</v>
      </c>
      <c r="D8409" s="134" t="s">
        <v>33</v>
      </c>
      <c r="E8409" s="135">
        <v>14</v>
      </c>
      <c r="F8409" s="136">
        <v>0</v>
      </c>
      <c r="G8409" s="135">
        <v>17.52</v>
      </c>
      <c r="H8409" s="136">
        <v>0</v>
      </c>
    </row>
    <row r="8410" spans="1:8" x14ac:dyDescent="0.25">
      <c r="A8410" s="133" t="s">
        <v>8816</v>
      </c>
      <c r="B8410" s="134">
        <v>95541</v>
      </c>
      <c r="C8410" s="126" t="s">
        <v>14679</v>
      </c>
      <c r="D8410" s="134" t="s">
        <v>33</v>
      </c>
      <c r="E8410" s="135">
        <v>24.02</v>
      </c>
      <c r="F8410" s="136">
        <v>0</v>
      </c>
      <c r="G8410" s="135">
        <v>35.35</v>
      </c>
      <c r="H8410" s="136">
        <v>0</v>
      </c>
    </row>
    <row r="8411" spans="1:8" x14ac:dyDescent="0.25">
      <c r="A8411" s="133" t="s">
        <v>8816</v>
      </c>
      <c r="B8411" s="134">
        <v>96564</v>
      </c>
      <c r="C8411" s="126" t="s">
        <v>14680</v>
      </c>
      <c r="D8411" s="134" t="s">
        <v>22</v>
      </c>
      <c r="E8411" s="135">
        <v>0</v>
      </c>
      <c r="F8411" s="136"/>
      <c r="G8411" s="135">
        <v>0</v>
      </c>
      <c r="H8411" s="136"/>
    </row>
    <row r="8412" spans="1:8" x14ac:dyDescent="0.25">
      <c r="A8412" s="133" t="s">
        <v>8816</v>
      </c>
      <c r="B8412" s="134">
        <v>104785</v>
      </c>
      <c r="C8412" s="126" t="s">
        <v>6126</v>
      </c>
      <c r="D8412" s="134" t="s">
        <v>22</v>
      </c>
      <c r="E8412" s="135">
        <v>14.29</v>
      </c>
      <c r="F8412" s="136">
        <v>0</v>
      </c>
      <c r="G8412" s="135">
        <v>15.38</v>
      </c>
      <c r="H8412" s="136">
        <v>0</v>
      </c>
    </row>
    <row r="8413" spans="1:8" x14ac:dyDescent="0.25">
      <c r="A8413" s="133" t="s">
        <v>8816</v>
      </c>
      <c r="B8413" s="134">
        <v>91166</v>
      </c>
      <c r="C8413" s="126" t="s">
        <v>6538</v>
      </c>
      <c r="D8413" s="134" t="s">
        <v>22</v>
      </c>
      <c r="E8413" s="135">
        <v>4.6500000000000004</v>
      </c>
      <c r="F8413" s="136">
        <v>0</v>
      </c>
      <c r="G8413" s="135">
        <v>5.1100000000000003</v>
      </c>
      <c r="H8413" s="136">
        <v>0</v>
      </c>
    </row>
    <row r="8414" spans="1:8" x14ac:dyDescent="0.25">
      <c r="A8414" s="133" t="s">
        <v>8816</v>
      </c>
      <c r="B8414" s="134">
        <v>91167</v>
      </c>
      <c r="C8414" s="126" t="s">
        <v>6539</v>
      </c>
      <c r="D8414" s="134" t="s">
        <v>22</v>
      </c>
      <c r="E8414" s="135">
        <v>11.2</v>
      </c>
      <c r="F8414" s="136">
        <v>0</v>
      </c>
      <c r="G8414" s="135">
        <v>13.13</v>
      </c>
      <c r="H8414" s="136">
        <v>0</v>
      </c>
    </row>
    <row r="8415" spans="1:8" x14ac:dyDescent="0.25">
      <c r="A8415" s="133" t="s">
        <v>8816</v>
      </c>
      <c r="B8415" s="134">
        <v>91176</v>
      </c>
      <c r="C8415" s="126" t="s">
        <v>14681</v>
      </c>
      <c r="D8415" s="134" t="s">
        <v>22</v>
      </c>
      <c r="E8415" s="135">
        <v>19.239999999999998</v>
      </c>
      <c r="F8415" s="136">
        <v>0</v>
      </c>
      <c r="G8415" s="135">
        <v>20.66</v>
      </c>
      <c r="H8415" s="136">
        <v>0</v>
      </c>
    </row>
    <row r="8416" spans="1:8" x14ac:dyDescent="0.25">
      <c r="A8416" s="133" t="s">
        <v>8816</v>
      </c>
      <c r="B8416" s="134">
        <v>91182</v>
      </c>
      <c r="C8416" s="126" t="s">
        <v>6546</v>
      </c>
      <c r="D8416" s="134" t="s">
        <v>22</v>
      </c>
      <c r="E8416" s="135">
        <v>23.51</v>
      </c>
      <c r="F8416" s="136">
        <v>3.8699999999999998E-2</v>
      </c>
      <c r="G8416" s="135">
        <v>34.4</v>
      </c>
      <c r="H8416" s="136">
        <v>0</v>
      </c>
    </row>
    <row r="8417" spans="1:8" x14ac:dyDescent="0.25">
      <c r="A8417" s="133" t="s">
        <v>8816</v>
      </c>
      <c r="B8417" s="134">
        <v>91186</v>
      </c>
      <c r="C8417" s="126" t="s">
        <v>6548</v>
      </c>
      <c r="D8417" s="134" t="s">
        <v>22</v>
      </c>
      <c r="E8417" s="135">
        <v>25.85</v>
      </c>
      <c r="F8417" s="136">
        <v>4.5999999999999999E-2</v>
      </c>
      <c r="G8417" s="135">
        <v>37.96</v>
      </c>
      <c r="H8417" s="136">
        <v>0</v>
      </c>
    </row>
    <row r="8418" spans="1:8" x14ac:dyDescent="0.25">
      <c r="A8418" s="133" t="s">
        <v>8816</v>
      </c>
      <c r="B8418" s="134">
        <v>91171</v>
      </c>
      <c r="C8418" s="126" t="s">
        <v>6541</v>
      </c>
      <c r="D8418" s="134" t="s">
        <v>22</v>
      </c>
      <c r="E8418" s="135">
        <v>18.690000000000001</v>
      </c>
      <c r="F8418" s="136">
        <v>0</v>
      </c>
      <c r="G8418" s="135">
        <v>20.87</v>
      </c>
      <c r="H8418" s="136">
        <v>0</v>
      </c>
    </row>
    <row r="8419" spans="1:8" x14ac:dyDescent="0.25">
      <c r="A8419" s="133" t="s">
        <v>8816</v>
      </c>
      <c r="B8419" s="134">
        <v>91187</v>
      </c>
      <c r="C8419" s="126" t="s">
        <v>6549</v>
      </c>
      <c r="D8419" s="134" t="s">
        <v>22</v>
      </c>
      <c r="E8419" s="135">
        <v>23.16</v>
      </c>
      <c r="F8419" s="136">
        <v>4.9200000000000001E-2</v>
      </c>
      <c r="G8419" s="135">
        <v>34.21</v>
      </c>
      <c r="H8419" s="136">
        <v>0</v>
      </c>
    </row>
    <row r="8420" spans="1:8" x14ac:dyDescent="0.25">
      <c r="A8420" s="133" t="s">
        <v>8816</v>
      </c>
      <c r="B8420" s="134">
        <v>91172</v>
      </c>
      <c r="C8420" s="126" t="s">
        <v>6542</v>
      </c>
      <c r="D8420" s="134" t="s">
        <v>22</v>
      </c>
      <c r="E8420" s="135">
        <v>21.63</v>
      </c>
      <c r="F8420" s="136">
        <v>0</v>
      </c>
      <c r="G8420" s="135">
        <v>23.95</v>
      </c>
      <c r="H8420" s="136">
        <v>0</v>
      </c>
    </row>
    <row r="8421" spans="1:8" x14ac:dyDescent="0.25">
      <c r="A8421" s="133" t="s">
        <v>8816</v>
      </c>
      <c r="B8421" s="134">
        <v>91185</v>
      </c>
      <c r="C8421" s="126" t="s">
        <v>6547</v>
      </c>
      <c r="D8421" s="134" t="s">
        <v>22</v>
      </c>
      <c r="E8421" s="135">
        <v>23.51</v>
      </c>
      <c r="F8421" s="136">
        <v>3.8699999999999998E-2</v>
      </c>
      <c r="G8421" s="135">
        <v>34.4</v>
      </c>
      <c r="H8421" s="136">
        <v>0</v>
      </c>
    </row>
    <row r="8422" spans="1:8" x14ac:dyDescent="0.25">
      <c r="A8422" s="133" t="s">
        <v>8816</v>
      </c>
      <c r="B8422" s="134">
        <v>91170</v>
      </c>
      <c r="C8422" s="126" t="s">
        <v>6540</v>
      </c>
      <c r="D8422" s="134" t="s">
        <v>22</v>
      </c>
      <c r="E8422" s="135">
        <v>11.2</v>
      </c>
      <c r="F8422" s="136">
        <v>0</v>
      </c>
      <c r="G8422" s="135">
        <v>13.13</v>
      </c>
      <c r="H8422" s="136">
        <v>0</v>
      </c>
    </row>
    <row r="8423" spans="1:8" x14ac:dyDescent="0.25">
      <c r="A8423" s="133" t="s">
        <v>8816</v>
      </c>
      <c r="B8423" s="134">
        <v>91180</v>
      </c>
      <c r="C8423" s="126" t="s">
        <v>14682</v>
      </c>
      <c r="D8423" s="134" t="s">
        <v>22</v>
      </c>
      <c r="E8423" s="135">
        <v>25.82</v>
      </c>
      <c r="F8423" s="136">
        <v>0</v>
      </c>
      <c r="G8423" s="135">
        <v>27.64</v>
      </c>
      <c r="H8423" s="136">
        <v>0</v>
      </c>
    </row>
    <row r="8424" spans="1:8" x14ac:dyDescent="0.25">
      <c r="A8424" s="133" t="s">
        <v>8816</v>
      </c>
      <c r="B8424" s="134">
        <v>91181</v>
      </c>
      <c r="C8424" s="126" t="s">
        <v>14683</v>
      </c>
      <c r="D8424" s="134" t="s">
        <v>22</v>
      </c>
      <c r="E8424" s="135">
        <v>27.12</v>
      </c>
      <c r="F8424" s="136">
        <v>0</v>
      </c>
      <c r="G8424" s="135">
        <v>29.12</v>
      </c>
      <c r="H8424" s="136">
        <v>0</v>
      </c>
    </row>
    <row r="8425" spans="1:8" x14ac:dyDescent="0.25">
      <c r="A8425" s="133" t="s">
        <v>8816</v>
      </c>
      <c r="B8425" s="134">
        <v>91179</v>
      </c>
      <c r="C8425" s="126" t="s">
        <v>14684</v>
      </c>
      <c r="D8425" s="134" t="s">
        <v>22</v>
      </c>
      <c r="E8425" s="135">
        <v>19.239999999999998</v>
      </c>
      <c r="F8425" s="136">
        <v>0</v>
      </c>
      <c r="G8425" s="135">
        <v>20.66</v>
      </c>
      <c r="H8425" s="136">
        <v>0</v>
      </c>
    </row>
    <row r="8426" spans="1:8" x14ac:dyDescent="0.25">
      <c r="A8426" s="133" t="s">
        <v>8816</v>
      </c>
      <c r="B8426" s="134">
        <v>91174</v>
      </c>
      <c r="C8426" s="126" t="s">
        <v>6544</v>
      </c>
      <c r="D8426" s="134" t="s">
        <v>22</v>
      </c>
      <c r="E8426" s="135">
        <v>7.47</v>
      </c>
      <c r="F8426" s="136">
        <v>0</v>
      </c>
      <c r="G8426" s="135">
        <v>8.34</v>
      </c>
      <c r="H8426" s="136">
        <v>0</v>
      </c>
    </row>
    <row r="8427" spans="1:8" x14ac:dyDescent="0.25">
      <c r="A8427" s="133" t="s">
        <v>8816</v>
      </c>
      <c r="B8427" s="134">
        <v>91175</v>
      </c>
      <c r="C8427" s="126" t="s">
        <v>6545</v>
      </c>
      <c r="D8427" s="134" t="s">
        <v>22</v>
      </c>
      <c r="E8427" s="135">
        <v>11.67</v>
      </c>
      <c r="F8427" s="136">
        <v>0</v>
      </c>
      <c r="G8427" s="135">
        <v>12.94</v>
      </c>
      <c r="H8427" s="136">
        <v>0</v>
      </c>
    </row>
    <row r="8428" spans="1:8" x14ac:dyDescent="0.25">
      <c r="A8428" s="133" t="s">
        <v>8816</v>
      </c>
      <c r="B8428" s="134">
        <v>91173</v>
      </c>
      <c r="C8428" s="126" t="s">
        <v>6543</v>
      </c>
      <c r="D8428" s="134" t="s">
        <v>22</v>
      </c>
      <c r="E8428" s="135">
        <v>4.17</v>
      </c>
      <c r="F8428" s="136">
        <v>0</v>
      </c>
      <c r="G8428" s="135">
        <v>4.9000000000000004</v>
      </c>
      <c r="H8428" s="136">
        <v>0</v>
      </c>
    </row>
    <row r="8429" spans="1:8" x14ac:dyDescent="0.25">
      <c r="A8429" s="133" t="s">
        <v>8816</v>
      </c>
      <c r="B8429" s="134">
        <v>104759</v>
      </c>
      <c r="C8429" s="126" t="s">
        <v>6111</v>
      </c>
      <c r="D8429" s="134" t="s">
        <v>33</v>
      </c>
      <c r="E8429" s="135">
        <v>41.74</v>
      </c>
      <c r="F8429" s="136">
        <v>0</v>
      </c>
      <c r="G8429" s="135">
        <v>62.6</v>
      </c>
      <c r="H8429" s="136">
        <v>0</v>
      </c>
    </row>
    <row r="8430" spans="1:8" x14ac:dyDescent="0.25">
      <c r="A8430" s="133" t="s">
        <v>8816</v>
      </c>
      <c r="B8430" s="134">
        <v>104760</v>
      </c>
      <c r="C8430" s="126" t="s">
        <v>6112</v>
      </c>
      <c r="D8430" s="134" t="s">
        <v>33</v>
      </c>
      <c r="E8430" s="135">
        <v>60.96</v>
      </c>
      <c r="F8430" s="136">
        <v>0</v>
      </c>
      <c r="G8430" s="135">
        <v>91.43</v>
      </c>
      <c r="H8430" s="136">
        <v>0</v>
      </c>
    </row>
    <row r="8431" spans="1:8" x14ac:dyDescent="0.25">
      <c r="A8431" s="133" t="s">
        <v>8816</v>
      </c>
      <c r="B8431" s="134">
        <v>104758</v>
      </c>
      <c r="C8431" s="126" t="s">
        <v>6110</v>
      </c>
      <c r="D8431" s="134" t="s">
        <v>33</v>
      </c>
      <c r="E8431" s="135">
        <v>15.66</v>
      </c>
      <c r="F8431" s="136">
        <v>0</v>
      </c>
      <c r="G8431" s="135">
        <v>23.49</v>
      </c>
      <c r="H8431" s="136">
        <v>0</v>
      </c>
    </row>
    <row r="8432" spans="1:8" x14ac:dyDescent="0.25">
      <c r="A8432" s="133" t="s">
        <v>8816</v>
      </c>
      <c r="B8432" s="134">
        <v>90437</v>
      </c>
      <c r="C8432" s="126" t="s">
        <v>6510</v>
      </c>
      <c r="D8432" s="134" t="s">
        <v>33</v>
      </c>
      <c r="E8432" s="135">
        <v>36.71</v>
      </c>
      <c r="F8432" s="136">
        <v>0</v>
      </c>
      <c r="G8432" s="135">
        <v>57.03</v>
      </c>
      <c r="H8432" s="136">
        <v>0</v>
      </c>
    </row>
    <row r="8433" spans="1:8" x14ac:dyDescent="0.25">
      <c r="A8433" s="133" t="s">
        <v>8816</v>
      </c>
      <c r="B8433" s="134">
        <v>90438</v>
      </c>
      <c r="C8433" s="126" t="s">
        <v>6511</v>
      </c>
      <c r="D8433" s="134" t="s">
        <v>33</v>
      </c>
      <c r="E8433" s="135">
        <v>53.63</v>
      </c>
      <c r="F8433" s="136">
        <v>0</v>
      </c>
      <c r="G8433" s="135">
        <v>83.29</v>
      </c>
      <c r="H8433" s="136">
        <v>0</v>
      </c>
    </row>
    <row r="8434" spans="1:8" x14ac:dyDescent="0.25">
      <c r="A8434" s="133" t="s">
        <v>8816</v>
      </c>
      <c r="B8434" s="134">
        <v>90436</v>
      </c>
      <c r="C8434" s="126" t="s">
        <v>6509</v>
      </c>
      <c r="D8434" s="134" t="s">
        <v>33</v>
      </c>
      <c r="E8434" s="135">
        <v>13.77</v>
      </c>
      <c r="F8434" s="136">
        <v>0</v>
      </c>
      <c r="G8434" s="135">
        <v>21.4</v>
      </c>
      <c r="H8434" s="136">
        <v>0</v>
      </c>
    </row>
    <row r="8435" spans="1:8" x14ac:dyDescent="0.25">
      <c r="A8435" s="133" t="s">
        <v>8816</v>
      </c>
      <c r="B8435" s="134">
        <v>104770</v>
      </c>
      <c r="C8435" s="126" t="s">
        <v>6120</v>
      </c>
      <c r="D8435" s="134" t="s">
        <v>33</v>
      </c>
      <c r="E8435" s="135">
        <v>1.77</v>
      </c>
      <c r="F8435" s="136">
        <v>0</v>
      </c>
      <c r="G8435" s="135">
        <v>2.65</v>
      </c>
      <c r="H8435" s="136">
        <v>0</v>
      </c>
    </row>
    <row r="8436" spans="1:8" x14ac:dyDescent="0.25">
      <c r="A8436" s="133" t="s">
        <v>8816</v>
      </c>
      <c r="B8436" s="134">
        <v>104772</v>
      </c>
      <c r="C8436" s="126" t="s">
        <v>6121</v>
      </c>
      <c r="D8436" s="134" t="s">
        <v>33</v>
      </c>
      <c r="E8436" s="135">
        <v>2.59</v>
      </c>
      <c r="F8436" s="136">
        <v>0</v>
      </c>
      <c r="G8436" s="135">
        <v>3.88</v>
      </c>
      <c r="H8436" s="136">
        <v>0</v>
      </c>
    </row>
    <row r="8437" spans="1:8" x14ac:dyDescent="0.25">
      <c r="A8437" s="133" t="s">
        <v>8816</v>
      </c>
      <c r="B8437" s="134">
        <v>104768</v>
      </c>
      <c r="C8437" s="126" t="s">
        <v>6119</v>
      </c>
      <c r="D8437" s="134" t="s">
        <v>33</v>
      </c>
      <c r="E8437" s="135">
        <v>0.66</v>
      </c>
      <c r="F8437" s="136">
        <v>0</v>
      </c>
      <c r="G8437" s="135">
        <v>0.99</v>
      </c>
      <c r="H8437" s="136">
        <v>0</v>
      </c>
    </row>
    <row r="8438" spans="1:8" x14ac:dyDescent="0.25">
      <c r="A8438" s="133" t="s">
        <v>8816</v>
      </c>
      <c r="B8438" s="134">
        <v>104769</v>
      </c>
      <c r="C8438" s="126" t="s">
        <v>6563</v>
      </c>
      <c r="D8438" s="134" t="s">
        <v>33</v>
      </c>
      <c r="E8438" s="135">
        <v>1.55</v>
      </c>
      <c r="F8438" s="136">
        <v>0</v>
      </c>
      <c r="G8438" s="135">
        <v>2.42</v>
      </c>
      <c r="H8438" s="136">
        <v>0</v>
      </c>
    </row>
    <row r="8439" spans="1:8" x14ac:dyDescent="0.25">
      <c r="A8439" s="133" t="s">
        <v>8816</v>
      </c>
      <c r="B8439" s="134">
        <v>104771</v>
      </c>
      <c r="C8439" s="126" t="s">
        <v>6564</v>
      </c>
      <c r="D8439" s="134" t="s">
        <v>33</v>
      </c>
      <c r="E8439" s="135">
        <v>2.27</v>
      </c>
      <c r="F8439" s="136">
        <v>0</v>
      </c>
      <c r="G8439" s="135">
        <v>3.53</v>
      </c>
      <c r="H8439" s="136">
        <v>0</v>
      </c>
    </row>
    <row r="8440" spans="1:8" x14ac:dyDescent="0.25">
      <c r="A8440" s="133" t="s">
        <v>8816</v>
      </c>
      <c r="B8440" s="134">
        <v>104767</v>
      </c>
      <c r="C8440" s="126" t="s">
        <v>6562</v>
      </c>
      <c r="D8440" s="134" t="s">
        <v>33</v>
      </c>
      <c r="E8440" s="135">
        <v>0.56999999999999995</v>
      </c>
      <c r="F8440" s="136">
        <v>0</v>
      </c>
      <c r="G8440" s="135">
        <v>0.9</v>
      </c>
      <c r="H8440" s="136">
        <v>0</v>
      </c>
    </row>
    <row r="8441" spans="1:8" x14ac:dyDescent="0.25">
      <c r="A8441" s="133" t="s">
        <v>8816</v>
      </c>
      <c r="B8441" s="134">
        <v>104762</v>
      </c>
      <c r="C8441" s="126" t="s">
        <v>6114</v>
      </c>
      <c r="D8441" s="134" t="s">
        <v>33</v>
      </c>
      <c r="E8441" s="135">
        <v>25.72</v>
      </c>
      <c r="F8441" s="136">
        <v>0</v>
      </c>
      <c r="G8441" s="135">
        <v>35.51</v>
      </c>
      <c r="H8441" s="136">
        <v>0</v>
      </c>
    </row>
    <row r="8442" spans="1:8" x14ac:dyDescent="0.25">
      <c r="A8442" s="133" t="s">
        <v>8816</v>
      </c>
      <c r="B8442" s="134">
        <v>104763</v>
      </c>
      <c r="C8442" s="126" t="s">
        <v>6115</v>
      </c>
      <c r="D8442" s="134" t="s">
        <v>33</v>
      </c>
      <c r="E8442" s="135">
        <v>37.57</v>
      </c>
      <c r="F8442" s="136">
        <v>0</v>
      </c>
      <c r="G8442" s="135">
        <v>51.87</v>
      </c>
      <c r="H8442" s="136">
        <v>0</v>
      </c>
    </row>
    <row r="8443" spans="1:8" x14ac:dyDescent="0.25">
      <c r="A8443" s="133" t="s">
        <v>8816</v>
      </c>
      <c r="B8443" s="134">
        <v>104761</v>
      </c>
      <c r="C8443" s="126" t="s">
        <v>6113</v>
      </c>
      <c r="D8443" s="134" t="s">
        <v>33</v>
      </c>
      <c r="E8443" s="135">
        <v>9.64</v>
      </c>
      <c r="F8443" s="136">
        <v>0</v>
      </c>
      <c r="G8443" s="135">
        <v>13.32</v>
      </c>
      <c r="H8443" s="136">
        <v>0</v>
      </c>
    </row>
    <row r="8444" spans="1:8" x14ac:dyDescent="0.25">
      <c r="A8444" s="133" t="s">
        <v>8816</v>
      </c>
      <c r="B8444" s="134">
        <v>90440</v>
      </c>
      <c r="C8444" s="126" t="s">
        <v>6513</v>
      </c>
      <c r="D8444" s="134" t="s">
        <v>33</v>
      </c>
      <c r="E8444" s="135">
        <v>25.51</v>
      </c>
      <c r="F8444" s="136">
        <v>0</v>
      </c>
      <c r="G8444" s="135">
        <v>35.26</v>
      </c>
      <c r="H8444" s="136">
        <v>0</v>
      </c>
    </row>
    <row r="8445" spans="1:8" x14ac:dyDescent="0.25">
      <c r="A8445" s="133" t="s">
        <v>8816</v>
      </c>
      <c r="B8445" s="134">
        <v>90441</v>
      </c>
      <c r="C8445" s="126" t="s">
        <v>6514</v>
      </c>
      <c r="D8445" s="134" t="s">
        <v>33</v>
      </c>
      <c r="E8445" s="135">
        <v>37.25</v>
      </c>
      <c r="F8445" s="136">
        <v>0</v>
      </c>
      <c r="G8445" s="135">
        <v>51.5</v>
      </c>
      <c r="H8445" s="136">
        <v>0</v>
      </c>
    </row>
    <row r="8446" spans="1:8" x14ac:dyDescent="0.25">
      <c r="A8446" s="133" t="s">
        <v>8816</v>
      </c>
      <c r="B8446" s="134">
        <v>90439</v>
      </c>
      <c r="C8446" s="126" t="s">
        <v>6512</v>
      </c>
      <c r="D8446" s="134" t="s">
        <v>33</v>
      </c>
      <c r="E8446" s="135">
        <v>9.56</v>
      </c>
      <c r="F8446" s="136">
        <v>0</v>
      </c>
      <c r="G8446" s="135">
        <v>13.23</v>
      </c>
      <c r="H8446" s="136">
        <v>0</v>
      </c>
    </row>
    <row r="8447" spans="1:8" x14ac:dyDescent="0.25">
      <c r="A8447" s="133" t="s">
        <v>8816</v>
      </c>
      <c r="B8447" s="134">
        <v>104776</v>
      </c>
      <c r="C8447" s="126" t="s">
        <v>6123</v>
      </c>
      <c r="D8447" s="134" t="s">
        <v>33</v>
      </c>
      <c r="E8447" s="135">
        <v>6.23</v>
      </c>
      <c r="F8447" s="136">
        <v>0</v>
      </c>
      <c r="G8447" s="135">
        <v>8.81</v>
      </c>
      <c r="H8447" s="136">
        <v>0</v>
      </c>
    </row>
    <row r="8448" spans="1:8" x14ac:dyDescent="0.25">
      <c r="A8448" s="133" t="s">
        <v>8816</v>
      </c>
      <c r="B8448" s="134">
        <v>104778</v>
      </c>
      <c r="C8448" s="126" t="s">
        <v>6124</v>
      </c>
      <c r="D8448" s="134" t="s">
        <v>33</v>
      </c>
      <c r="E8448" s="135">
        <v>9.1199999999999992</v>
      </c>
      <c r="F8448" s="136">
        <v>0</v>
      </c>
      <c r="G8448" s="135">
        <v>12.87</v>
      </c>
      <c r="H8448" s="136">
        <v>0</v>
      </c>
    </row>
    <row r="8449" spans="1:8" x14ac:dyDescent="0.25">
      <c r="A8449" s="133" t="s">
        <v>8816</v>
      </c>
      <c r="B8449" s="134">
        <v>104774</v>
      </c>
      <c r="C8449" s="126" t="s">
        <v>6122</v>
      </c>
      <c r="D8449" s="134" t="s">
        <v>33</v>
      </c>
      <c r="E8449" s="135">
        <v>2.34</v>
      </c>
      <c r="F8449" s="136">
        <v>0</v>
      </c>
      <c r="G8449" s="135">
        <v>3.29</v>
      </c>
      <c r="H8449" s="136">
        <v>0</v>
      </c>
    </row>
    <row r="8450" spans="1:8" x14ac:dyDescent="0.25">
      <c r="A8450" s="133" t="s">
        <v>8816</v>
      </c>
      <c r="B8450" s="134">
        <v>104775</v>
      </c>
      <c r="C8450" s="126" t="s">
        <v>6566</v>
      </c>
      <c r="D8450" s="134" t="s">
        <v>33</v>
      </c>
      <c r="E8450" s="135">
        <v>5.57</v>
      </c>
      <c r="F8450" s="136">
        <v>0</v>
      </c>
      <c r="G8450" s="135">
        <v>8.08</v>
      </c>
      <c r="H8450" s="136">
        <v>0</v>
      </c>
    </row>
    <row r="8451" spans="1:8" x14ac:dyDescent="0.25">
      <c r="A8451" s="133" t="s">
        <v>8816</v>
      </c>
      <c r="B8451" s="134">
        <v>104777</v>
      </c>
      <c r="C8451" s="126" t="s">
        <v>6567</v>
      </c>
      <c r="D8451" s="134" t="s">
        <v>33</v>
      </c>
      <c r="E8451" s="135">
        <v>8.16</v>
      </c>
      <c r="F8451" s="136">
        <v>0</v>
      </c>
      <c r="G8451" s="135">
        <v>11.8</v>
      </c>
      <c r="H8451" s="136">
        <v>0</v>
      </c>
    </row>
    <row r="8452" spans="1:8" x14ac:dyDescent="0.25">
      <c r="A8452" s="133" t="s">
        <v>8816</v>
      </c>
      <c r="B8452" s="134">
        <v>104773</v>
      </c>
      <c r="C8452" s="126" t="s">
        <v>6565</v>
      </c>
      <c r="D8452" s="134" t="s">
        <v>33</v>
      </c>
      <c r="E8452" s="135">
        <v>2.08</v>
      </c>
      <c r="F8452" s="136">
        <v>0</v>
      </c>
      <c r="G8452" s="135">
        <v>3.01</v>
      </c>
      <c r="H8452" s="136">
        <v>0</v>
      </c>
    </row>
    <row r="8453" spans="1:8" x14ac:dyDescent="0.25">
      <c r="A8453" s="133" t="s">
        <v>8816</v>
      </c>
      <c r="B8453" s="134">
        <v>104782</v>
      </c>
      <c r="C8453" s="126" t="s">
        <v>6570</v>
      </c>
      <c r="D8453" s="134" t="s">
        <v>33</v>
      </c>
      <c r="E8453" s="135">
        <v>74.05</v>
      </c>
      <c r="F8453" s="136">
        <v>0</v>
      </c>
      <c r="G8453" s="135">
        <v>53.15</v>
      </c>
      <c r="H8453" s="136">
        <v>0</v>
      </c>
    </row>
    <row r="8454" spans="1:8" x14ac:dyDescent="0.25">
      <c r="A8454" s="133" t="s">
        <v>8816</v>
      </c>
      <c r="B8454" s="134">
        <v>90451</v>
      </c>
      <c r="C8454" s="126" t="s">
        <v>6520</v>
      </c>
      <c r="D8454" s="134" t="s">
        <v>33</v>
      </c>
      <c r="E8454" s="135">
        <v>6.07</v>
      </c>
      <c r="F8454" s="136">
        <v>0.2455</v>
      </c>
      <c r="G8454" s="135">
        <v>8</v>
      </c>
      <c r="H8454" s="136">
        <v>0</v>
      </c>
    </row>
    <row r="8455" spans="1:8" x14ac:dyDescent="0.25">
      <c r="A8455" s="133" t="s">
        <v>8816</v>
      </c>
      <c r="B8455" s="134">
        <v>90452</v>
      </c>
      <c r="C8455" s="126" t="s">
        <v>6521</v>
      </c>
      <c r="D8455" s="134" t="s">
        <v>33</v>
      </c>
      <c r="E8455" s="135">
        <v>22.78</v>
      </c>
      <c r="F8455" s="136">
        <v>0.65229999999999999</v>
      </c>
      <c r="G8455" s="135">
        <v>26.23</v>
      </c>
      <c r="H8455" s="136">
        <v>0</v>
      </c>
    </row>
    <row r="8456" spans="1:8" x14ac:dyDescent="0.25">
      <c r="A8456" s="133" t="s">
        <v>8816</v>
      </c>
      <c r="B8456" s="134">
        <v>90455</v>
      </c>
      <c r="C8456" s="126" t="s">
        <v>6524</v>
      </c>
      <c r="D8456" s="134" t="s">
        <v>33</v>
      </c>
      <c r="E8456" s="135">
        <v>7.85</v>
      </c>
      <c r="F8456" s="136">
        <v>0</v>
      </c>
      <c r="G8456" s="135">
        <v>10.33</v>
      </c>
      <c r="H8456" s="136">
        <v>0</v>
      </c>
    </row>
    <row r="8457" spans="1:8" x14ac:dyDescent="0.25">
      <c r="A8457" s="133" t="s">
        <v>8816</v>
      </c>
      <c r="B8457" s="134">
        <v>104784</v>
      </c>
      <c r="C8457" s="126" t="s">
        <v>6572</v>
      </c>
      <c r="D8457" s="134" t="s">
        <v>33</v>
      </c>
      <c r="E8457" s="135">
        <v>13.52</v>
      </c>
      <c r="F8457" s="136">
        <v>0</v>
      </c>
      <c r="G8457" s="135">
        <v>17.079999999999998</v>
      </c>
      <c r="H8457" s="136">
        <v>0</v>
      </c>
    </row>
    <row r="8458" spans="1:8" x14ac:dyDescent="0.25">
      <c r="A8458" s="133" t="s">
        <v>8816</v>
      </c>
      <c r="B8458" s="134">
        <v>90453</v>
      </c>
      <c r="C8458" s="126" t="s">
        <v>6522</v>
      </c>
      <c r="D8458" s="134" t="s">
        <v>33</v>
      </c>
      <c r="E8458" s="135">
        <v>3.88</v>
      </c>
      <c r="F8458" s="136">
        <v>0</v>
      </c>
      <c r="G8458" s="135">
        <v>4.8899999999999997</v>
      </c>
      <c r="H8458" s="136">
        <v>0</v>
      </c>
    </row>
    <row r="8459" spans="1:8" x14ac:dyDescent="0.25">
      <c r="A8459" s="133" t="s">
        <v>8816</v>
      </c>
      <c r="B8459" s="134">
        <v>104783</v>
      </c>
      <c r="C8459" s="126" t="s">
        <v>6571</v>
      </c>
      <c r="D8459" s="134" t="s">
        <v>33</v>
      </c>
      <c r="E8459" s="135">
        <v>4.91</v>
      </c>
      <c r="F8459" s="136">
        <v>0</v>
      </c>
      <c r="G8459" s="135">
        <v>6.15</v>
      </c>
      <c r="H8459" s="136">
        <v>0</v>
      </c>
    </row>
    <row r="8460" spans="1:8" x14ac:dyDescent="0.25">
      <c r="A8460" s="133" t="s">
        <v>8816</v>
      </c>
      <c r="B8460" s="134">
        <v>90454</v>
      </c>
      <c r="C8460" s="126" t="s">
        <v>6523</v>
      </c>
      <c r="D8460" s="134" t="s">
        <v>33</v>
      </c>
      <c r="E8460" s="135">
        <v>6.21</v>
      </c>
      <c r="F8460" s="136">
        <v>0</v>
      </c>
      <c r="G8460" s="135">
        <v>7.85</v>
      </c>
      <c r="H8460" s="136">
        <v>0</v>
      </c>
    </row>
    <row r="8461" spans="1:8" x14ac:dyDescent="0.25">
      <c r="A8461" s="133" t="s">
        <v>8816</v>
      </c>
      <c r="B8461" s="134">
        <v>90459</v>
      </c>
      <c r="C8461" s="126" t="s">
        <v>6528</v>
      </c>
      <c r="D8461" s="134" t="s">
        <v>33</v>
      </c>
      <c r="E8461" s="135">
        <v>45.16</v>
      </c>
      <c r="F8461" s="136">
        <v>0</v>
      </c>
      <c r="G8461" s="135">
        <v>70.16</v>
      </c>
      <c r="H8461" s="136">
        <v>0</v>
      </c>
    </row>
    <row r="8462" spans="1:8" x14ac:dyDescent="0.25">
      <c r="A8462" s="133" t="s">
        <v>8816</v>
      </c>
      <c r="B8462" s="134">
        <v>90456</v>
      </c>
      <c r="C8462" s="126" t="s">
        <v>6525</v>
      </c>
      <c r="D8462" s="134" t="s">
        <v>33</v>
      </c>
      <c r="E8462" s="135">
        <v>5.57</v>
      </c>
      <c r="F8462" s="136">
        <v>0</v>
      </c>
      <c r="G8462" s="135">
        <v>8.35</v>
      </c>
      <c r="H8462" s="136">
        <v>0</v>
      </c>
    </row>
    <row r="8463" spans="1:8" x14ac:dyDescent="0.25">
      <c r="A8463" s="133" t="s">
        <v>8816</v>
      </c>
      <c r="B8463" s="134">
        <v>90458</v>
      </c>
      <c r="C8463" s="126" t="s">
        <v>6527</v>
      </c>
      <c r="D8463" s="134" t="s">
        <v>33</v>
      </c>
      <c r="E8463" s="135">
        <v>36.270000000000003</v>
      </c>
      <c r="F8463" s="136">
        <v>0</v>
      </c>
      <c r="G8463" s="135">
        <v>54.41</v>
      </c>
      <c r="H8463" s="136">
        <v>0</v>
      </c>
    </row>
    <row r="8464" spans="1:8" x14ac:dyDescent="0.25">
      <c r="A8464" s="133" t="s">
        <v>8816</v>
      </c>
      <c r="B8464" s="134">
        <v>90457</v>
      </c>
      <c r="C8464" s="126" t="s">
        <v>6526</v>
      </c>
      <c r="D8464" s="134" t="s">
        <v>33</v>
      </c>
      <c r="E8464" s="135">
        <v>12.72</v>
      </c>
      <c r="F8464" s="136">
        <v>0</v>
      </c>
      <c r="G8464" s="135">
        <v>19.07</v>
      </c>
      <c r="H8464" s="136">
        <v>0</v>
      </c>
    </row>
    <row r="8465" spans="1:8" x14ac:dyDescent="0.25">
      <c r="A8465" s="133" t="s">
        <v>8816</v>
      </c>
      <c r="B8465" s="134">
        <v>90447</v>
      </c>
      <c r="C8465" s="126" t="s">
        <v>6519</v>
      </c>
      <c r="D8465" s="134" t="s">
        <v>22</v>
      </c>
      <c r="E8465" s="135">
        <v>8.41</v>
      </c>
      <c r="F8465" s="136">
        <v>0</v>
      </c>
      <c r="G8465" s="135">
        <v>12.61</v>
      </c>
      <c r="H8465" s="136">
        <v>0</v>
      </c>
    </row>
    <row r="8466" spans="1:8" x14ac:dyDescent="0.25">
      <c r="A8466" s="133" t="s">
        <v>8816</v>
      </c>
      <c r="B8466" s="134">
        <v>91222</v>
      </c>
      <c r="C8466" s="126" t="s">
        <v>6553</v>
      </c>
      <c r="D8466" s="134" t="s">
        <v>22</v>
      </c>
      <c r="E8466" s="135">
        <v>8.2200000000000006</v>
      </c>
      <c r="F8466" s="136">
        <v>0</v>
      </c>
      <c r="G8466" s="135">
        <v>12.77</v>
      </c>
      <c r="H8466" s="136">
        <v>0</v>
      </c>
    </row>
    <row r="8467" spans="1:8" x14ac:dyDescent="0.25">
      <c r="A8467" s="133" t="s">
        <v>8816</v>
      </c>
      <c r="B8467" s="134">
        <v>90443</v>
      </c>
      <c r="C8467" s="126" t="s">
        <v>6515</v>
      </c>
      <c r="D8467" s="134" t="s">
        <v>22</v>
      </c>
      <c r="E8467" s="135">
        <v>7.39</v>
      </c>
      <c r="F8467" s="136">
        <v>0</v>
      </c>
      <c r="G8467" s="135">
        <v>11.49</v>
      </c>
      <c r="H8467" s="136">
        <v>0</v>
      </c>
    </row>
    <row r="8468" spans="1:8" x14ac:dyDescent="0.25">
      <c r="A8468" s="133" t="s">
        <v>8816</v>
      </c>
      <c r="B8468" s="134">
        <v>104780</v>
      </c>
      <c r="C8468" s="126" t="s">
        <v>6125</v>
      </c>
      <c r="D8468" s="134" t="s">
        <v>22</v>
      </c>
      <c r="E8468" s="135">
        <v>5.98</v>
      </c>
      <c r="F8468" s="136">
        <v>0</v>
      </c>
      <c r="G8468" s="135">
        <v>8.23</v>
      </c>
      <c r="H8468" s="136">
        <v>0</v>
      </c>
    </row>
    <row r="8469" spans="1:8" x14ac:dyDescent="0.25">
      <c r="A8469" s="133" t="s">
        <v>8816</v>
      </c>
      <c r="B8469" s="134">
        <v>104781</v>
      </c>
      <c r="C8469" s="126" t="s">
        <v>6569</v>
      </c>
      <c r="D8469" s="134" t="s">
        <v>22</v>
      </c>
      <c r="E8469" s="135">
        <v>6.85</v>
      </c>
      <c r="F8469" s="136">
        <v>0</v>
      </c>
      <c r="G8469" s="135">
        <v>9.44</v>
      </c>
      <c r="H8469" s="136">
        <v>0</v>
      </c>
    </row>
    <row r="8470" spans="1:8" x14ac:dyDescent="0.25">
      <c r="A8470" s="133" t="s">
        <v>8816</v>
      </c>
      <c r="B8470" s="134">
        <v>104779</v>
      </c>
      <c r="C8470" s="126" t="s">
        <v>6568</v>
      </c>
      <c r="D8470" s="134" t="s">
        <v>22</v>
      </c>
      <c r="E8470" s="135">
        <v>5.93</v>
      </c>
      <c r="F8470" s="136">
        <v>0</v>
      </c>
      <c r="G8470" s="135">
        <v>8.17</v>
      </c>
      <c r="H8470" s="136">
        <v>0</v>
      </c>
    </row>
    <row r="8471" spans="1:8" x14ac:dyDescent="0.25">
      <c r="A8471" s="133" t="s">
        <v>8816</v>
      </c>
      <c r="B8471" s="134">
        <v>104787</v>
      </c>
      <c r="C8471" s="126" t="s">
        <v>6574</v>
      </c>
      <c r="D8471" s="134" t="s">
        <v>22</v>
      </c>
      <c r="E8471" s="135">
        <v>8.44</v>
      </c>
      <c r="F8471" s="136">
        <v>0</v>
      </c>
      <c r="G8471" s="135">
        <v>11.66</v>
      </c>
      <c r="H8471" s="136">
        <v>0</v>
      </c>
    </row>
    <row r="8472" spans="1:8" x14ac:dyDescent="0.25">
      <c r="A8472" s="133" t="s">
        <v>8816</v>
      </c>
      <c r="B8472" s="134">
        <v>104788</v>
      </c>
      <c r="C8472" s="126" t="s">
        <v>6575</v>
      </c>
      <c r="D8472" s="134" t="s">
        <v>22</v>
      </c>
      <c r="E8472" s="135">
        <v>11.21</v>
      </c>
      <c r="F8472" s="136">
        <v>0</v>
      </c>
      <c r="G8472" s="135">
        <v>15.5</v>
      </c>
      <c r="H8472" s="136">
        <v>0</v>
      </c>
    </row>
    <row r="8473" spans="1:8" x14ac:dyDescent="0.25">
      <c r="A8473" s="133" t="s">
        <v>8816</v>
      </c>
      <c r="B8473" s="134">
        <v>104786</v>
      </c>
      <c r="C8473" s="126" t="s">
        <v>6573</v>
      </c>
      <c r="D8473" s="134" t="s">
        <v>22</v>
      </c>
      <c r="E8473" s="135">
        <v>6.35</v>
      </c>
      <c r="F8473" s="136">
        <v>0</v>
      </c>
      <c r="G8473" s="135">
        <v>8.8000000000000007</v>
      </c>
      <c r="H8473" s="136">
        <v>0</v>
      </c>
    </row>
    <row r="8474" spans="1:8" x14ac:dyDescent="0.25">
      <c r="A8474" s="133" t="s">
        <v>8816</v>
      </c>
      <c r="B8474" s="134">
        <v>90445</v>
      </c>
      <c r="C8474" s="126" t="s">
        <v>6517</v>
      </c>
      <c r="D8474" s="134" t="s">
        <v>22</v>
      </c>
      <c r="E8474" s="135">
        <v>17.52</v>
      </c>
      <c r="F8474" s="136">
        <v>0</v>
      </c>
      <c r="G8474" s="135">
        <v>24.23</v>
      </c>
      <c r="H8474" s="136">
        <v>0</v>
      </c>
    </row>
    <row r="8475" spans="1:8" x14ac:dyDescent="0.25">
      <c r="A8475" s="133" t="s">
        <v>8816</v>
      </c>
      <c r="B8475" s="134">
        <v>90446</v>
      </c>
      <c r="C8475" s="126" t="s">
        <v>6518</v>
      </c>
      <c r="D8475" s="134" t="s">
        <v>22</v>
      </c>
      <c r="E8475" s="135">
        <v>23.26</v>
      </c>
      <c r="F8475" s="136">
        <v>0</v>
      </c>
      <c r="G8475" s="135">
        <v>32.17</v>
      </c>
      <c r="H8475" s="136">
        <v>0</v>
      </c>
    </row>
    <row r="8476" spans="1:8" x14ac:dyDescent="0.25">
      <c r="A8476" s="133" t="s">
        <v>8816</v>
      </c>
      <c r="B8476" s="134">
        <v>90444</v>
      </c>
      <c r="C8476" s="126" t="s">
        <v>6516</v>
      </c>
      <c r="D8476" s="134" t="s">
        <v>22</v>
      </c>
      <c r="E8476" s="135">
        <v>13.21</v>
      </c>
      <c r="F8476" s="136">
        <v>0</v>
      </c>
      <c r="G8476" s="135">
        <v>18.27</v>
      </c>
      <c r="H8476" s="136">
        <v>0</v>
      </c>
    </row>
    <row r="8477" spans="1:8" x14ac:dyDescent="0.25">
      <c r="A8477" s="133" t="s">
        <v>8816</v>
      </c>
      <c r="B8477" s="134">
        <v>104764</v>
      </c>
      <c r="C8477" s="126" t="s">
        <v>6116</v>
      </c>
      <c r="D8477" s="134" t="s">
        <v>22</v>
      </c>
      <c r="E8477" s="135">
        <v>21.48</v>
      </c>
      <c r="F8477" s="136">
        <v>0.26019999999999999</v>
      </c>
      <c r="G8477" s="135">
        <v>25.61</v>
      </c>
      <c r="H8477" s="136">
        <v>0</v>
      </c>
    </row>
    <row r="8478" spans="1:8" x14ac:dyDescent="0.25">
      <c r="A8478" s="133" t="s">
        <v>8816</v>
      </c>
      <c r="B8478" s="134">
        <v>90460</v>
      </c>
      <c r="C8478" s="126" t="s">
        <v>6529</v>
      </c>
      <c r="D8478" s="134" t="s">
        <v>22</v>
      </c>
      <c r="E8478" s="135">
        <v>25.7</v>
      </c>
      <c r="F8478" s="136">
        <v>0.3105</v>
      </c>
      <c r="G8478" s="135">
        <v>29.53</v>
      </c>
      <c r="H8478" s="136">
        <v>0</v>
      </c>
    </row>
    <row r="8479" spans="1:8" x14ac:dyDescent="0.25">
      <c r="A8479" s="133" t="s">
        <v>8816</v>
      </c>
      <c r="B8479" s="134">
        <v>90462</v>
      </c>
      <c r="C8479" s="126" t="s">
        <v>6531</v>
      </c>
      <c r="D8479" s="134" t="s">
        <v>22</v>
      </c>
      <c r="E8479" s="135">
        <v>4.46</v>
      </c>
      <c r="F8479" s="136">
        <v>0.33410000000000001</v>
      </c>
      <c r="G8479" s="135">
        <v>5.16</v>
      </c>
      <c r="H8479" s="136">
        <v>0</v>
      </c>
    </row>
    <row r="8480" spans="1:8" x14ac:dyDescent="0.25">
      <c r="A8480" s="133" t="s">
        <v>8816</v>
      </c>
      <c r="B8480" s="134">
        <v>104765</v>
      </c>
      <c r="C8480" s="126" t="s">
        <v>6117</v>
      </c>
      <c r="D8480" s="134" t="s">
        <v>22</v>
      </c>
      <c r="E8480" s="135">
        <v>17.11</v>
      </c>
      <c r="F8480" s="136">
        <v>0.16309999999999999</v>
      </c>
      <c r="G8480" s="135">
        <v>22.13</v>
      </c>
      <c r="H8480" s="136">
        <v>0</v>
      </c>
    </row>
    <row r="8481" spans="1:8" x14ac:dyDescent="0.25">
      <c r="A8481" s="133" t="s">
        <v>8816</v>
      </c>
      <c r="B8481" s="134">
        <v>90461</v>
      </c>
      <c r="C8481" s="126" t="s">
        <v>6530</v>
      </c>
      <c r="D8481" s="134" t="s">
        <v>22</v>
      </c>
      <c r="E8481" s="135">
        <v>18.690000000000001</v>
      </c>
      <c r="F8481" s="136">
        <v>0.2135</v>
      </c>
      <c r="G8481" s="135">
        <v>23.45</v>
      </c>
      <c r="H8481" s="136">
        <v>0</v>
      </c>
    </row>
    <row r="8482" spans="1:8" x14ac:dyDescent="0.25">
      <c r="A8482" s="133" t="s">
        <v>8816</v>
      </c>
      <c r="B8482" s="134">
        <v>90463</v>
      </c>
      <c r="C8482" s="126" t="s">
        <v>6532</v>
      </c>
      <c r="D8482" s="134" t="s">
        <v>22</v>
      </c>
      <c r="E8482" s="135">
        <v>3.71</v>
      </c>
      <c r="F8482" s="136">
        <v>0.26679999999999998</v>
      </c>
      <c r="G8482" s="135">
        <v>4.58</v>
      </c>
      <c r="H8482" s="136">
        <v>0</v>
      </c>
    </row>
    <row r="8483" spans="1:8" x14ac:dyDescent="0.25">
      <c r="A8483" s="133" t="s">
        <v>8816</v>
      </c>
      <c r="B8483" s="134">
        <v>96560</v>
      </c>
      <c r="C8483" s="126" t="s">
        <v>6559</v>
      </c>
      <c r="D8483" s="134" t="s">
        <v>144</v>
      </c>
      <c r="E8483" s="135">
        <v>34.18</v>
      </c>
      <c r="F8483" s="136">
        <v>0.1817</v>
      </c>
      <c r="G8483" s="135">
        <v>41.21</v>
      </c>
      <c r="H8483" s="136">
        <v>0</v>
      </c>
    </row>
    <row r="8484" spans="1:8" x14ac:dyDescent="0.25">
      <c r="A8484" s="133" t="s">
        <v>8816</v>
      </c>
      <c r="B8484" s="134">
        <v>96559</v>
      </c>
      <c r="C8484" s="126" t="s">
        <v>6558</v>
      </c>
      <c r="D8484" s="134" t="s">
        <v>144</v>
      </c>
      <c r="E8484" s="135">
        <v>36.65</v>
      </c>
      <c r="F8484" s="136">
        <v>0.2712</v>
      </c>
      <c r="G8484" s="135">
        <v>41.09</v>
      </c>
      <c r="H8484" s="136">
        <v>0</v>
      </c>
    </row>
    <row r="8485" spans="1:8" x14ac:dyDescent="0.25">
      <c r="A8485" s="133" t="s">
        <v>8816</v>
      </c>
      <c r="B8485" s="134">
        <v>96562</v>
      </c>
      <c r="C8485" s="126" t="s">
        <v>6560</v>
      </c>
      <c r="D8485" s="134" t="s">
        <v>22</v>
      </c>
      <c r="E8485" s="135">
        <v>53.02</v>
      </c>
      <c r="F8485" s="136">
        <v>0.1875</v>
      </c>
      <c r="G8485" s="135">
        <v>65.02</v>
      </c>
      <c r="H8485" s="136">
        <v>0</v>
      </c>
    </row>
    <row r="8486" spans="1:8" x14ac:dyDescent="0.25">
      <c r="A8486" s="133" t="s">
        <v>8816</v>
      </c>
      <c r="B8486" s="134">
        <v>96563</v>
      </c>
      <c r="C8486" s="126" t="s">
        <v>6561</v>
      </c>
      <c r="D8486" s="134" t="s">
        <v>22</v>
      </c>
      <c r="E8486" s="135">
        <v>59.33</v>
      </c>
      <c r="F8486" s="136">
        <v>0.16750000000000001</v>
      </c>
      <c r="G8486" s="135">
        <v>70.92</v>
      </c>
      <c r="H8486" s="136">
        <v>0</v>
      </c>
    </row>
    <row r="8487" spans="1:8" x14ac:dyDescent="0.25">
      <c r="A8487" s="133" t="s">
        <v>8817</v>
      </c>
      <c r="B8487" s="134">
        <v>102469</v>
      </c>
      <c r="C8487" s="126" t="s">
        <v>8818</v>
      </c>
      <c r="D8487" s="134" t="s">
        <v>144</v>
      </c>
      <c r="E8487" s="135">
        <v>0</v>
      </c>
      <c r="F8487" s="136"/>
      <c r="G8487" s="135">
        <v>0</v>
      </c>
      <c r="H8487" s="136"/>
    </row>
    <row r="8488" spans="1:8" x14ac:dyDescent="0.25">
      <c r="A8488" s="133" t="s">
        <v>8817</v>
      </c>
      <c r="B8488" s="134">
        <v>104388</v>
      </c>
      <c r="C8488" s="126" t="s">
        <v>8819</v>
      </c>
      <c r="D8488" s="134" t="s">
        <v>144</v>
      </c>
      <c r="E8488" s="135">
        <v>0</v>
      </c>
      <c r="F8488" s="136"/>
      <c r="G8488" s="135">
        <v>0</v>
      </c>
      <c r="H8488" s="136"/>
    </row>
    <row r="8489" spans="1:8" x14ac:dyDescent="0.25">
      <c r="A8489" s="133" t="s">
        <v>8817</v>
      </c>
      <c r="B8489" s="134">
        <v>104387</v>
      </c>
      <c r="C8489" s="126" t="s">
        <v>8820</v>
      </c>
      <c r="D8489" s="134" t="s">
        <v>1007</v>
      </c>
      <c r="E8489" s="135">
        <v>0</v>
      </c>
      <c r="F8489" s="136"/>
      <c r="G8489" s="135">
        <v>0</v>
      </c>
      <c r="H8489" s="136"/>
    </row>
    <row r="8490" spans="1:8" x14ac:dyDescent="0.25">
      <c r="A8490" s="133" t="s">
        <v>8817</v>
      </c>
      <c r="B8490" s="134">
        <v>104364</v>
      </c>
      <c r="C8490" s="126" t="s">
        <v>8821</v>
      </c>
      <c r="D8490" s="134" t="s">
        <v>1007</v>
      </c>
      <c r="E8490" s="135">
        <v>0</v>
      </c>
      <c r="F8490" s="136"/>
      <c r="G8490" s="135">
        <v>0</v>
      </c>
      <c r="H8490" s="136"/>
    </row>
    <row r="8491" spans="1:8" x14ac:dyDescent="0.25">
      <c r="A8491" s="133" t="s">
        <v>8817</v>
      </c>
      <c r="B8491" s="134">
        <v>102097</v>
      </c>
      <c r="C8491" s="126" t="s">
        <v>8822</v>
      </c>
      <c r="D8491" s="134" t="s">
        <v>1007</v>
      </c>
      <c r="E8491" s="135">
        <v>0</v>
      </c>
      <c r="F8491" s="136"/>
      <c r="G8491" s="135">
        <v>0</v>
      </c>
      <c r="H8491" s="136"/>
    </row>
    <row r="8492" spans="1:8" x14ac:dyDescent="0.25">
      <c r="A8492" s="133" t="s">
        <v>8817</v>
      </c>
      <c r="B8492" s="134">
        <v>104365</v>
      </c>
      <c r="C8492" s="126" t="s">
        <v>8823</v>
      </c>
      <c r="D8492" s="134" t="s">
        <v>1007</v>
      </c>
      <c r="E8492" s="135">
        <v>0</v>
      </c>
      <c r="F8492" s="136"/>
      <c r="G8492" s="135">
        <v>0</v>
      </c>
      <c r="H8492" s="136"/>
    </row>
    <row r="8493" spans="1:8" x14ac:dyDescent="0.25">
      <c r="A8493" s="133" t="s">
        <v>8817</v>
      </c>
      <c r="B8493" s="134">
        <v>101870</v>
      </c>
      <c r="C8493" s="126" t="s">
        <v>3409</v>
      </c>
      <c r="D8493" s="134" t="s">
        <v>144</v>
      </c>
      <c r="E8493" s="135">
        <v>36.42</v>
      </c>
      <c r="F8493" s="136">
        <v>0</v>
      </c>
      <c r="G8493" s="135">
        <v>51.09</v>
      </c>
      <c r="H8493" s="136">
        <v>0</v>
      </c>
    </row>
    <row r="8494" spans="1:8" x14ac:dyDescent="0.25">
      <c r="A8494" s="133" t="s">
        <v>8817</v>
      </c>
      <c r="B8494" s="134">
        <v>101866</v>
      </c>
      <c r="C8494" s="126" t="s">
        <v>14685</v>
      </c>
      <c r="D8494" s="134" t="s">
        <v>144</v>
      </c>
      <c r="E8494" s="135">
        <v>30.93</v>
      </c>
      <c r="F8494" s="136">
        <v>0</v>
      </c>
      <c r="G8494" s="135">
        <v>42.99</v>
      </c>
      <c r="H8494" s="136">
        <v>0</v>
      </c>
    </row>
    <row r="8495" spans="1:8" x14ac:dyDescent="0.25">
      <c r="A8495" s="133" t="s">
        <v>8817</v>
      </c>
      <c r="B8495" s="134">
        <v>101867</v>
      </c>
      <c r="C8495" s="126" t="s">
        <v>3406</v>
      </c>
      <c r="D8495" s="134" t="s">
        <v>144</v>
      </c>
      <c r="E8495" s="135">
        <v>35.15</v>
      </c>
      <c r="F8495" s="136">
        <v>0</v>
      </c>
      <c r="G8495" s="135">
        <v>49.23</v>
      </c>
      <c r="H8495" s="136">
        <v>0</v>
      </c>
    </row>
    <row r="8496" spans="1:8" x14ac:dyDescent="0.25">
      <c r="A8496" s="133" t="s">
        <v>8817</v>
      </c>
      <c r="B8496" s="134">
        <v>101868</v>
      </c>
      <c r="C8496" s="126" t="s">
        <v>3407</v>
      </c>
      <c r="D8496" s="134" t="s">
        <v>144</v>
      </c>
      <c r="E8496" s="135">
        <v>28.01</v>
      </c>
      <c r="F8496" s="136">
        <v>0</v>
      </c>
      <c r="G8496" s="135">
        <v>38.65</v>
      </c>
      <c r="H8496" s="136">
        <v>0</v>
      </c>
    </row>
    <row r="8497" spans="1:8" x14ac:dyDescent="0.25">
      <c r="A8497" s="133" t="s">
        <v>8817</v>
      </c>
      <c r="B8497" s="134">
        <v>101869</v>
      </c>
      <c r="C8497" s="126" t="s">
        <v>3408</v>
      </c>
      <c r="D8497" s="134" t="s">
        <v>144</v>
      </c>
      <c r="E8497" s="135">
        <v>32.21</v>
      </c>
      <c r="F8497" s="136">
        <v>0</v>
      </c>
      <c r="G8497" s="135">
        <v>44.87</v>
      </c>
      <c r="H8497" s="136">
        <v>0</v>
      </c>
    </row>
    <row r="8498" spans="1:8" x14ac:dyDescent="0.25">
      <c r="A8498" s="133" t="s">
        <v>8817</v>
      </c>
      <c r="B8498" s="134">
        <v>101856</v>
      </c>
      <c r="C8498" s="126" t="s">
        <v>3397</v>
      </c>
      <c r="D8498" s="134" t="s">
        <v>144</v>
      </c>
      <c r="E8498" s="135">
        <v>25.41</v>
      </c>
      <c r="F8498" s="136">
        <v>0</v>
      </c>
      <c r="G8498" s="135">
        <v>34.81</v>
      </c>
      <c r="H8498" s="136">
        <v>0</v>
      </c>
    </row>
    <row r="8499" spans="1:8" x14ac:dyDescent="0.25">
      <c r="A8499" s="133" t="s">
        <v>8817</v>
      </c>
      <c r="B8499" s="134">
        <v>101865</v>
      </c>
      <c r="C8499" s="126" t="s">
        <v>3405</v>
      </c>
      <c r="D8499" s="134" t="s">
        <v>144</v>
      </c>
      <c r="E8499" s="135">
        <v>34.729999999999997</v>
      </c>
      <c r="F8499" s="136">
        <v>0</v>
      </c>
      <c r="G8499" s="135">
        <v>48.59</v>
      </c>
      <c r="H8499" s="136">
        <v>0</v>
      </c>
    </row>
    <row r="8500" spans="1:8" x14ac:dyDescent="0.25">
      <c r="A8500" s="133" t="s">
        <v>8817</v>
      </c>
      <c r="B8500" s="134">
        <v>101861</v>
      </c>
      <c r="C8500" s="126" t="s">
        <v>14686</v>
      </c>
      <c r="D8500" s="134" t="s">
        <v>144</v>
      </c>
      <c r="E8500" s="135">
        <v>30.73</v>
      </c>
      <c r="F8500" s="136">
        <v>0</v>
      </c>
      <c r="G8500" s="135">
        <v>42.69</v>
      </c>
      <c r="H8500" s="136">
        <v>0</v>
      </c>
    </row>
    <row r="8501" spans="1:8" x14ac:dyDescent="0.25">
      <c r="A8501" s="133" t="s">
        <v>8817</v>
      </c>
      <c r="B8501" s="134">
        <v>101862</v>
      </c>
      <c r="C8501" s="126" t="s">
        <v>3402</v>
      </c>
      <c r="D8501" s="134" t="s">
        <v>144</v>
      </c>
      <c r="E8501" s="135">
        <v>33.47</v>
      </c>
      <c r="F8501" s="136">
        <v>0</v>
      </c>
      <c r="G8501" s="135">
        <v>46.73</v>
      </c>
      <c r="H8501" s="136">
        <v>0</v>
      </c>
    </row>
    <row r="8502" spans="1:8" x14ac:dyDescent="0.25">
      <c r="A8502" s="133" t="s">
        <v>8817</v>
      </c>
      <c r="B8502" s="134">
        <v>101863</v>
      </c>
      <c r="C8502" s="126" t="s">
        <v>3403</v>
      </c>
      <c r="D8502" s="134" t="s">
        <v>144</v>
      </c>
      <c r="E8502" s="135">
        <v>26.32</v>
      </c>
      <c r="F8502" s="136">
        <v>0</v>
      </c>
      <c r="G8502" s="135">
        <v>36.14</v>
      </c>
      <c r="H8502" s="136">
        <v>0</v>
      </c>
    </row>
    <row r="8503" spans="1:8" x14ac:dyDescent="0.25">
      <c r="A8503" s="133" t="s">
        <v>8817</v>
      </c>
      <c r="B8503" s="134">
        <v>101864</v>
      </c>
      <c r="C8503" s="126" t="s">
        <v>3404</v>
      </c>
      <c r="D8503" s="134" t="s">
        <v>144</v>
      </c>
      <c r="E8503" s="135">
        <v>30.53</v>
      </c>
      <c r="F8503" s="136">
        <v>0</v>
      </c>
      <c r="G8503" s="135">
        <v>42.37</v>
      </c>
      <c r="H8503" s="136">
        <v>0</v>
      </c>
    </row>
    <row r="8504" spans="1:8" x14ac:dyDescent="0.25">
      <c r="A8504" s="133" t="s">
        <v>8817</v>
      </c>
      <c r="B8504" s="134">
        <v>101860</v>
      </c>
      <c r="C8504" s="126" t="s">
        <v>3401</v>
      </c>
      <c r="D8504" s="134" t="s">
        <v>144</v>
      </c>
      <c r="E8504" s="135">
        <v>32.82</v>
      </c>
      <c r="F8504" s="136">
        <v>0</v>
      </c>
      <c r="G8504" s="135">
        <v>45.78</v>
      </c>
      <c r="H8504" s="136">
        <v>0</v>
      </c>
    </row>
    <row r="8505" spans="1:8" x14ac:dyDescent="0.25">
      <c r="A8505" s="133" t="s">
        <v>8817</v>
      </c>
      <c r="B8505" s="134">
        <v>101857</v>
      </c>
      <c r="C8505" s="126" t="s">
        <v>3398</v>
      </c>
      <c r="D8505" s="134" t="s">
        <v>144</v>
      </c>
      <c r="E8505" s="135">
        <v>31.65</v>
      </c>
      <c r="F8505" s="136">
        <v>0</v>
      </c>
      <c r="G8505" s="135">
        <v>44.05</v>
      </c>
      <c r="H8505" s="136">
        <v>0</v>
      </c>
    </row>
    <row r="8506" spans="1:8" x14ac:dyDescent="0.25">
      <c r="A8506" s="133" t="s">
        <v>8817</v>
      </c>
      <c r="B8506" s="134">
        <v>101858</v>
      </c>
      <c r="C8506" s="126" t="s">
        <v>3399</v>
      </c>
      <c r="D8506" s="134" t="s">
        <v>144</v>
      </c>
      <c r="E8506" s="135">
        <v>25.95</v>
      </c>
      <c r="F8506" s="136">
        <v>0</v>
      </c>
      <c r="G8506" s="135">
        <v>35.590000000000003</v>
      </c>
      <c r="H8506" s="136">
        <v>0</v>
      </c>
    </row>
    <row r="8507" spans="1:8" x14ac:dyDescent="0.25">
      <c r="A8507" s="133" t="s">
        <v>8817</v>
      </c>
      <c r="B8507" s="134">
        <v>101859</v>
      </c>
      <c r="C8507" s="126" t="s">
        <v>3400</v>
      </c>
      <c r="D8507" s="134" t="s">
        <v>144</v>
      </c>
      <c r="E8507" s="135">
        <v>28.61</v>
      </c>
      <c r="F8507" s="136">
        <v>0</v>
      </c>
      <c r="G8507" s="135">
        <v>39.54</v>
      </c>
      <c r="H8507" s="136">
        <v>0</v>
      </c>
    </row>
    <row r="8508" spans="1:8" x14ac:dyDescent="0.25">
      <c r="A8508" s="133" t="s">
        <v>8817</v>
      </c>
      <c r="B8508" s="134">
        <v>101852</v>
      </c>
      <c r="C8508" s="126" t="s">
        <v>3395</v>
      </c>
      <c r="D8508" s="134" t="s">
        <v>144</v>
      </c>
      <c r="E8508" s="135">
        <v>71.75</v>
      </c>
      <c r="F8508" s="136">
        <v>0.1424</v>
      </c>
      <c r="G8508" s="135">
        <v>89.03</v>
      </c>
      <c r="H8508" s="136">
        <v>0</v>
      </c>
    </row>
    <row r="8509" spans="1:8" x14ac:dyDescent="0.25">
      <c r="A8509" s="133" t="s">
        <v>8817</v>
      </c>
      <c r="B8509" s="134">
        <v>104385</v>
      </c>
      <c r="C8509" s="126" t="s">
        <v>8824</v>
      </c>
      <c r="D8509" s="134" t="s">
        <v>144</v>
      </c>
      <c r="E8509" s="135">
        <v>0</v>
      </c>
      <c r="F8509" s="136"/>
      <c r="G8509" s="135">
        <v>0</v>
      </c>
      <c r="H8509" s="136"/>
    </row>
    <row r="8510" spans="1:8" x14ac:dyDescent="0.25">
      <c r="A8510" s="133" t="s">
        <v>8817</v>
      </c>
      <c r="B8510" s="134">
        <v>101850</v>
      </c>
      <c r="C8510" s="126" t="s">
        <v>3394</v>
      </c>
      <c r="D8510" s="134" t="s">
        <v>144</v>
      </c>
      <c r="E8510" s="135">
        <v>57.27</v>
      </c>
      <c r="F8510" s="136">
        <v>0.1615</v>
      </c>
      <c r="G8510" s="135">
        <v>73.599999999999994</v>
      </c>
      <c r="H8510" s="136">
        <v>0</v>
      </c>
    </row>
    <row r="8511" spans="1:8" x14ac:dyDescent="0.25">
      <c r="A8511" s="133" t="s">
        <v>8817</v>
      </c>
      <c r="B8511" s="134">
        <v>101855</v>
      </c>
      <c r="C8511" s="126" t="s">
        <v>3396</v>
      </c>
      <c r="D8511" s="134" t="s">
        <v>144</v>
      </c>
      <c r="E8511" s="135">
        <v>76.81</v>
      </c>
      <c r="F8511" s="136">
        <v>0.11119999999999999</v>
      </c>
      <c r="G8511" s="135">
        <v>89.54</v>
      </c>
      <c r="H8511" s="136">
        <v>0</v>
      </c>
    </row>
    <row r="8512" spans="1:8" x14ac:dyDescent="0.25">
      <c r="A8512" s="133" t="s">
        <v>8817</v>
      </c>
      <c r="B8512" s="134">
        <v>104386</v>
      </c>
      <c r="C8512" s="126" t="s">
        <v>8825</v>
      </c>
      <c r="D8512" s="134" t="s">
        <v>144</v>
      </c>
      <c r="E8512" s="135">
        <v>0</v>
      </c>
      <c r="F8512" s="136"/>
      <c r="G8512" s="135">
        <v>0</v>
      </c>
      <c r="H8512" s="136"/>
    </row>
    <row r="8513" spans="1:8" x14ac:dyDescent="0.25">
      <c r="A8513" s="133" t="s">
        <v>8817</v>
      </c>
      <c r="B8513" s="134">
        <v>101853</v>
      </c>
      <c r="C8513" s="126" t="s">
        <v>14687</v>
      </c>
      <c r="D8513" s="134" t="s">
        <v>144</v>
      </c>
      <c r="E8513" s="135">
        <v>51.17</v>
      </c>
      <c r="F8513" s="136">
        <v>0.1479</v>
      </c>
      <c r="G8513" s="135">
        <v>63.91</v>
      </c>
      <c r="H8513" s="136">
        <v>0</v>
      </c>
    </row>
    <row r="8514" spans="1:8" x14ac:dyDescent="0.25">
      <c r="A8514" s="133" t="s">
        <v>8817</v>
      </c>
      <c r="B8514" s="134">
        <v>101849</v>
      </c>
      <c r="C8514" s="126" t="s">
        <v>3393</v>
      </c>
      <c r="D8514" s="134" t="s">
        <v>1007</v>
      </c>
      <c r="E8514" s="135">
        <v>183.82</v>
      </c>
      <c r="F8514" s="136">
        <v>4.7899999999999998E-2</v>
      </c>
      <c r="G8514" s="135">
        <v>157.38999999999999</v>
      </c>
      <c r="H8514" s="136">
        <v>0</v>
      </c>
    </row>
    <row r="8515" spans="1:8" x14ac:dyDescent="0.25">
      <c r="A8515" s="133" t="s">
        <v>8817</v>
      </c>
      <c r="B8515" s="134">
        <v>101841</v>
      </c>
      <c r="C8515" s="126" t="s">
        <v>3385</v>
      </c>
      <c r="D8515" s="134" t="s">
        <v>1007</v>
      </c>
      <c r="E8515" s="135">
        <v>108.37</v>
      </c>
      <c r="F8515" s="136">
        <v>6.83E-2</v>
      </c>
      <c r="G8515" s="135">
        <v>95.84</v>
      </c>
      <c r="H8515" s="136">
        <v>0</v>
      </c>
    </row>
    <row r="8516" spans="1:8" x14ac:dyDescent="0.25">
      <c r="A8516" s="133" t="s">
        <v>8817</v>
      </c>
      <c r="B8516" s="134">
        <v>101843</v>
      </c>
      <c r="C8516" s="126" t="s">
        <v>3387</v>
      </c>
      <c r="D8516" s="134" t="s">
        <v>1007</v>
      </c>
      <c r="E8516" s="135">
        <v>179.52</v>
      </c>
      <c r="F8516" s="136">
        <v>4.1200000000000001E-2</v>
      </c>
      <c r="G8516" s="135">
        <v>150.94</v>
      </c>
      <c r="H8516" s="136">
        <v>0</v>
      </c>
    </row>
    <row r="8517" spans="1:8" x14ac:dyDescent="0.25">
      <c r="A8517" s="133" t="s">
        <v>8817</v>
      </c>
      <c r="B8517" s="134">
        <v>101844</v>
      </c>
      <c r="C8517" s="126" t="s">
        <v>3388</v>
      </c>
      <c r="D8517" s="134" t="s">
        <v>1007</v>
      </c>
      <c r="E8517" s="135">
        <v>212.81</v>
      </c>
      <c r="F8517" s="136">
        <v>3.4799999999999998E-2</v>
      </c>
      <c r="G8517" s="135">
        <v>176.72</v>
      </c>
      <c r="H8517" s="136">
        <v>0</v>
      </c>
    </row>
    <row r="8518" spans="1:8" x14ac:dyDescent="0.25">
      <c r="A8518" s="133" t="s">
        <v>8817</v>
      </c>
      <c r="B8518" s="134">
        <v>101845</v>
      </c>
      <c r="C8518" s="126" t="s">
        <v>3389</v>
      </c>
      <c r="D8518" s="134" t="s">
        <v>1007</v>
      </c>
      <c r="E8518" s="135">
        <v>245.62</v>
      </c>
      <c r="F8518" s="136">
        <v>3.0099999999999998E-2</v>
      </c>
      <c r="G8518" s="135">
        <v>202.14</v>
      </c>
      <c r="H8518" s="136">
        <v>0</v>
      </c>
    </row>
    <row r="8519" spans="1:8" x14ac:dyDescent="0.25">
      <c r="A8519" s="133" t="s">
        <v>8817</v>
      </c>
      <c r="B8519" s="134">
        <v>101842</v>
      </c>
      <c r="C8519" s="126" t="s">
        <v>3386</v>
      </c>
      <c r="D8519" s="134" t="s">
        <v>1007</v>
      </c>
      <c r="E8519" s="135">
        <v>94.77</v>
      </c>
      <c r="F8519" s="136">
        <v>7.8100000000000003E-2</v>
      </c>
      <c r="G8519" s="135">
        <v>85.14</v>
      </c>
      <c r="H8519" s="136">
        <v>0</v>
      </c>
    </row>
    <row r="8520" spans="1:8" x14ac:dyDescent="0.25">
      <c r="A8520" s="133" t="s">
        <v>8817</v>
      </c>
      <c r="B8520" s="134">
        <v>101846</v>
      </c>
      <c r="C8520" s="126" t="s">
        <v>3390</v>
      </c>
      <c r="D8520" s="134" t="s">
        <v>1007</v>
      </c>
      <c r="E8520" s="135">
        <v>166.47</v>
      </c>
      <c r="F8520" s="136">
        <v>4.4499999999999998E-2</v>
      </c>
      <c r="G8520" s="135">
        <v>140.68</v>
      </c>
      <c r="H8520" s="136">
        <v>0</v>
      </c>
    </row>
    <row r="8521" spans="1:8" x14ac:dyDescent="0.25">
      <c r="A8521" s="133" t="s">
        <v>8817</v>
      </c>
      <c r="B8521" s="134">
        <v>101847</v>
      </c>
      <c r="C8521" s="126" t="s">
        <v>3391</v>
      </c>
      <c r="D8521" s="134" t="s">
        <v>1007</v>
      </c>
      <c r="E8521" s="135">
        <v>200.02</v>
      </c>
      <c r="F8521" s="136">
        <v>3.6999999999999998E-2</v>
      </c>
      <c r="G8521" s="135">
        <v>166.66</v>
      </c>
      <c r="H8521" s="136">
        <v>0</v>
      </c>
    </row>
    <row r="8522" spans="1:8" x14ac:dyDescent="0.25">
      <c r="A8522" s="133" t="s">
        <v>8817</v>
      </c>
      <c r="B8522" s="134">
        <v>101848</v>
      </c>
      <c r="C8522" s="126" t="s">
        <v>3392</v>
      </c>
      <c r="D8522" s="134" t="s">
        <v>1007</v>
      </c>
      <c r="E8522" s="135">
        <v>233.12</v>
      </c>
      <c r="F8522" s="136">
        <v>3.1699999999999999E-2</v>
      </c>
      <c r="G8522" s="135">
        <v>192.3</v>
      </c>
      <c r="H8522" s="136">
        <v>0</v>
      </c>
    </row>
    <row r="8523" spans="1:8" x14ac:dyDescent="0.25">
      <c r="A8523" s="133" t="s">
        <v>8817</v>
      </c>
      <c r="B8523" s="134">
        <v>101839</v>
      </c>
      <c r="C8523" s="126" t="s">
        <v>3383</v>
      </c>
      <c r="D8523" s="134" t="s">
        <v>1007</v>
      </c>
      <c r="E8523" s="135">
        <v>136.1</v>
      </c>
      <c r="F8523" s="136">
        <v>5.4399999999999997E-2</v>
      </c>
      <c r="G8523" s="135">
        <v>116.38</v>
      </c>
      <c r="H8523" s="136">
        <v>0</v>
      </c>
    </row>
    <row r="8524" spans="1:8" x14ac:dyDescent="0.25">
      <c r="A8524" s="133" t="s">
        <v>8817</v>
      </c>
      <c r="B8524" s="134">
        <v>101840</v>
      </c>
      <c r="C8524" s="126" t="s">
        <v>3384</v>
      </c>
      <c r="D8524" s="134" t="s">
        <v>1007</v>
      </c>
      <c r="E8524" s="135">
        <v>219.71</v>
      </c>
      <c r="F8524" s="136">
        <v>3.3700000000000001E-2</v>
      </c>
      <c r="G8524" s="135">
        <v>204.09</v>
      </c>
      <c r="H8524" s="136">
        <v>0</v>
      </c>
    </row>
    <row r="8525" spans="1:8" x14ac:dyDescent="0.25">
      <c r="A8525" s="133" t="s">
        <v>8817</v>
      </c>
      <c r="B8525" s="134">
        <v>101837</v>
      </c>
      <c r="C8525" s="126" t="s">
        <v>3381</v>
      </c>
      <c r="D8525" s="134" t="s">
        <v>1007</v>
      </c>
      <c r="E8525" s="135">
        <v>65.31</v>
      </c>
      <c r="F8525" s="136">
        <v>0.1133</v>
      </c>
      <c r="G8525" s="135">
        <v>61.52</v>
      </c>
      <c r="H8525" s="136">
        <v>0</v>
      </c>
    </row>
    <row r="8526" spans="1:8" x14ac:dyDescent="0.25">
      <c r="A8526" s="133" t="s">
        <v>8817</v>
      </c>
      <c r="B8526" s="134">
        <v>101838</v>
      </c>
      <c r="C8526" s="126" t="s">
        <v>3382</v>
      </c>
      <c r="D8526" s="134" t="s">
        <v>1007</v>
      </c>
      <c r="E8526" s="135">
        <v>101.19</v>
      </c>
      <c r="F8526" s="136">
        <v>7.3099999999999998E-2</v>
      </c>
      <c r="G8526" s="135">
        <v>89.33</v>
      </c>
      <c r="H8526" s="136">
        <v>0</v>
      </c>
    </row>
    <row r="8527" spans="1:8" x14ac:dyDescent="0.25">
      <c r="A8527" s="133" t="s">
        <v>8817</v>
      </c>
      <c r="B8527" s="134">
        <v>101836</v>
      </c>
      <c r="C8527" s="126" t="s">
        <v>3380</v>
      </c>
      <c r="D8527" s="134" t="s">
        <v>1007</v>
      </c>
      <c r="E8527" s="135">
        <v>26.78</v>
      </c>
      <c r="F8527" s="136">
        <v>0.27629999999999999</v>
      </c>
      <c r="G8527" s="135">
        <v>31.66</v>
      </c>
      <c r="H8527" s="136">
        <v>0</v>
      </c>
    </row>
    <row r="8528" spans="1:8" x14ac:dyDescent="0.25">
      <c r="A8528" s="133" t="s">
        <v>8817</v>
      </c>
      <c r="B8528" s="134">
        <v>101835</v>
      </c>
      <c r="C8528" s="126" t="s">
        <v>3379</v>
      </c>
      <c r="D8528" s="134" t="s">
        <v>1007</v>
      </c>
      <c r="E8528" s="135">
        <v>277.04000000000002</v>
      </c>
      <c r="F8528" s="136">
        <v>5.1000000000000004E-3</v>
      </c>
      <c r="G8528" s="135">
        <v>298.26</v>
      </c>
      <c r="H8528" s="136">
        <v>0</v>
      </c>
    </row>
    <row r="8529" spans="1:8" x14ac:dyDescent="0.25">
      <c r="A8529" s="133" t="s">
        <v>8817</v>
      </c>
      <c r="B8529" s="134">
        <v>101827</v>
      </c>
      <c r="C8529" s="126" t="s">
        <v>3371</v>
      </c>
      <c r="D8529" s="134" t="s">
        <v>1007</v>
      </c>
      <c r="E8529" s="135">
        <v>201.59</v>
      </c>
      <c r="F8529" s="136">
        <v>0</v>
      </c>
      <c r="G8529" s="135">
        <v>236.71</v>
      </c>
      <c r="H8529" s="136">
        <v>0</v>
      </c>
    </row>
    <row r="8530" spans="1:8" x14ac:dyDescent="0.25">
      <c r="A8530" s="133" t="s">
        <v>8817</v>
      </c>
      <c r="B8530" s="134">
        <v>101829</v>
      </c>
      <c r="C8530" s="126" t="s">
        <v>3373</v>
      </c>
      <c r="D8530" s="134" t="s">
        <v>1007</v>
      </c>
      <c r="E8530" s="135">
        <v>272.74</v>
      </c>
      <c r="F8530" s="136">
        <v>0</v>
      </c>
      <c r="G8530" s="135">
        <v>291.81</v>
      </c>
      <c r="H8530" s="136">
        <v>0</v>
      </c>
    </row>
    <row r="8531" spans="1:8" x14ac:dyDescent="0.25">
      <c r="A8531" s="133" t="s">
        <v>8817</v>
      </c>
      <c r="B8531" s="134">
        <v>101830</v>
      </c>
      <c r="C8531" s="126" t="s">
        <v>3374</v>
      </c>
      <c r="D8531" s="134" t="s">
        <v>1007</v>
      </c>
      <c r="E8531" s="135">
        <v>306.02999999999997</v>
      </c>
      <c r="F8531" s="136">
        <v>0</v>
      </c>
      <c r="G8531" s="135">
        <v>317.58999999999997</v>
      </c>
      <c r="H8531" s="136">
        <v>0</v>
      </c>
    </row>
    <row r="8532" spans="1:8" x14ac:dyDescent="0.25">
      <c r="A8532" s="133" t="s">
        <v>8817</v>
      </c>
      <c r="B8532" s="134">
        <v>101831</v>
      </c>
      <c r="C8532" s="126" t="s">
        <v>3375</v>
      </c>
      <c r="D8532" s="134" t="s">
        <v>1007</v>
      </c>
      <c r="E8532" s="135">
        <v>338.84</v>
      </c>
      <c r="F8532" s="136">
        <v>0</v>
      </c>
      <c r="G8532" s="135">
        <v>343.01</v>
      </c>
      <c r="H8532" s="136">
        <v>0</v>
      </c>
    </row>
    <row r="8533" spans="1:8" x14ac:dyDescent="0.25">
      <c r="A8533" s="133" t="s">
        <v>8817</v>
      </c>
      <c r="B8533" s="134">
        <v>101828</v>
      </c>
      <c r="C8533" s="126" t="s">
        <v>3372</v>
      </c>
      <c r="D8533" s="134" t="s">
        <v>1007</v>
      </c>
      <c r="E8533" s="135">
        <v>187.99</v>
      </c>
      <c r="F8533" s="136">
        <v>0</v>
      </c>
      <c r="G8533" s="135">
        <v>226.01</v>
      </c>
      <c r="H8533" s="136">
        <v>0</v>
      </c>
    </row>
    <row r="8534" spans="1:8" x14ac:dyDescent="0.25">
      <c r="A8534" s="133" t="s">
        <v>8817</v>
      </c>
      <c r="B8534" s="134">
        <v>101832</v>
      </c>
      <c r="C8534" s="126" t="s">
        <v>3376</v>
      </c>
      <c r="D8534" s="134" t="s">
        <v>1007</v>
      </c>
      <c r="E8534" s="135">
        <v>259.69</v>
      </c>
      <c r="F8534" s="136">
        <v>0</v>
      </c>
      <c r="G8534" s="135">
        <v>281.55</v>
      </c>
      <c r="H8534" s="136">
        <v>0</v>
      </c>
    </row>
    <row r="8535" spans="1:8" x14ac:dyDescent="0.25">
      <c r="A8535" s="133" t="s">
        <v>8817</v>
      </c>
      <c r="B8535" s="134">
        <v>101833</v>
      </c>
      <c r="C8535" s="126" t="s">
        <v>3377</v>
      </c>
      <c r="D8535" s="134" t="s">
        <v>1007</v>
      </c>
      <c r="E8535" s="135">
        <v>293.24</v>
      </c>
      <c r="F8535" s="136">
        <v>0</v>
      </c>
      <c r="G8535" s="135">
        <v>307.52999999999997</v>
      </c>
      <c r="H8535" s="136">
        <v>0</v>
      </c>
    </row>
    <row r="8536" spans="1:8" x14ac:dyDescent="0.25">
      <c r="A8536" s="133" t="s">
        <v>8817</v>
      </c>
      <c r="B8536" s="134">
        <v>101834</v>
      </c>
      <c r="C8536" s="126" t="s">
        <v>3378</v>
      </c>
      <c r="D8536" s="134" t="s">
        <v>1007</v>
      </c>
      <c r="E8536" s="135">
        <v>326.33999999999997</v>
      </c>
      <c r="F8536" s="136">
        <v>0</v>
      </c>
      <c r="G8536" s="135">
        <v>333.17</v>
      </c>
      <c r="H8536" s="136">
        <v>0</v>
      </c>
    </row>
    <row r="8537" spans="1:8" x14ac:dyDescent="0.25">
      <c r="A8537" s="133" t="s">
        <v>8817</v>
      </c>
      <c r="B8537" s="134">
        <v>101825</v>
      </c>
      <c r="C8537" s="126" t="s">
        <v>3369</v>
      </c>
      <c r="D8537" s="134" t="s">
        <v>1007</v>
      </c>
      <c r="E8537" s="135">
        <v>229.33</v>
      </c>
      <c r="F8537" s="136">
        <v>0</v>
      </c>
      <c r="G8537" s="135">
        <v>257.26</v>
      </c>
      <c r="H8537" s="136">
        <v>0</v>
      </c>
    </row>
    <row r="8538" spans="1:8" x14ac:dyDescent="0.25">
      <c r="A8538" s="133" t="s">
        <v>8817</v>
      </c>
      <c r="B8538" s="134">
        <v>101826</v>
      </c>
      <c r="C8538" s="126" t="s">
        <v>3370</v>
      </c>
      <c r="D8538" s="134" t="s">
        <v>1007</v>
      </c>
      <c r="E8538" s="135">
        <v>263.77</v>
      </c>
      <c r="F8538" s="136">
        <v>0</v>
      </c>
      <c r="G8538" s="135">
        <v>283.95</v>
      </c>
      <c r="H8538" s="136">
        <v>0</v>
      </c>
    </row>
    <row r="8539" spans="1:8" x14ac:dyDescent="0.25">
      <c r="A8539" s="133" t="s">
        <v>8817</v>
      </c>
      <c r="B8539" s="134">
        <v>101823</v>
      </c>
      <c r="C8539" s="126" t="s">
        <v>3367</v>
      </c>
      <c r="D8539" s="134" t="s">
        <v>1007</v>
      </c>
      <c r="E8539" s="135">
        <v>158.53</v>
      </c>
      <c r="F8539" s="136">
        <v>0</v>
      </c>
      <c r="G8539" s="135">
        <v>202.39</v>
      </c>
      <c r="H8539" s="136">
        <v>0</v>
      </c>
    </row>
    <row r="8540" spans="1:8" x14ac:dyDescent="0.25">
      <c r="A8540" s="133" t="s">
        <v>8817</v>
      </c>
      <c r="B8540" s="134">
        <v>101824</v>
      </c>
      <c r="C8540" s="126" t="s">
        <v>3368</v>
      </c>
      <c r="D8540" s="134" t="s">
        <v>1007</v>
      </c>
      <c r="E8540" s="135">
        <v>194.41</v>
      </c>
      <c r="F8540" s="136">
        <v>0</v>
      </c>
      <c r="G8540" s="135">
        <v>230.2</v>
      </c>
      <c r="H8540" s="136">
        <v>0</v>
      </c>
    </row>
    <row r="8541" spans="1:8" x14ac:dyDescent="0.25">
      <c r="A8541" s="133" t="s">
        <v>8817</v>
      </c>
      <c r="B8541" s="134">
        <v>101822</v>
      </c>
      <c r="C8541" s="126" t="s">
        <v>3366</v>
      </c>
      <c r="D8541" s="134" t="s">
        <v>1007</v>
      </c>
      <c r="E8541" s="135">
        <v>120</v>
      </c>
      <c r="F8541" s="136">
        <v>0</v>
      </c>
      <c r="G8541" s="135">
        <v>172.53</v>
      </c>
      <c r="H8541" s="136">
        <v>0</v>
      </c>
    </row>
    <row r="8542" spans="1:8" x14ac:dyDescent="0.25">
      <c r="A8542" s="133" t="s">
        <v>8817</v>
      </c>
      <c r="B8542" s="134">
        <v>101819</v>
      </c>
      <c r="C8542" s="126" t="s">
        <v>3364</v>
      </c>
      <c r="D8542" s="134" t="s">
        <v>144</v>
      </c>
      <c r="E8542" s="135">
        <v>61.61</v>
      </c>
      <c r="F8542" s="136">
        <v>0</v>
      </c>
      <c r="G8542" s="135">
        <v>79.069999999999993</v>
      </c>
      <c r="H8542" s="136">
        <v>0</v>
      </c>
    </row>
    <row r="8543" spans="1:8" x14ac:dyDescent="0.25">
      <c r="A8543" s="133" t="s">
        <v>8817</v>
      </c>
      <c r="B8543" s="134">
        <v>104370</v>
      </c>
      <c r="C8543" s="126" t="s">
        <v>8826</v>
      </c>
      <c r="D8543" s="134" t="s">
        <v>144</v>
      </c>
      <c r="E8543" s="135">
        <v>0</v>
      </c>
      <c r="F8543" s="136"/>
      <c r="G8543" s="135">
        <v>0</v>
      </c>
      <c r="H8543" s="136"/>
    </row>
    <row r="8544" spans="1:8" x14ac:dyDescent="0.25">
      <c r="A8544" s="133" t="s">
        <v>8817</v>
      </c>
      <c r="B8544" s="134">
        <v>101817</v>
      </c>
      <c r="C8544" s="126" t="s">
        <v>3363</v>
      </c>
      <c r="D8544" s="134" t="s">
        <v>144</v>
      </c>
      <c r="E8544" s="135">
        <v>47.61</v>
      </c>
      <c r="F8544" s="136">
        <v>0</v>
      </c>
      <c r="G8544" s="135">
        <v>63.9</v>
      </c>
      <c r="H8544" s="136">
        <v>0</v>
      </c>
    </row>
    <row r="8545" spans="1:8" x14ac:dyDescent="0.25">
      <c r="A8545" s="133" t="s">
        <v>8817</v>
      </c>
      <c r="B8545" s="134">
        <v>101816</v>
      </c>
      <c r="C8545" s="126" t="s">
        <v>3362</v>
      </c>
      <c r="D8545" s="134" t="s">
        <v>144</v>
      </c>
      <c r="E8545" s="135">
        <v>68.739999999999995</v>
      </c>
      <c r="F8545" s="136">
        <v>0</v>
      </c>
      <c r="G8545" s="135">
        <v>81.739999999999995</v>
      </c>
      <c r="H8545" s="136">
        <v>0</v>
      </c>
    </row>
    <row r="8546" spans="1:8" x14ac:dyDescent="0.25">
      <c r="A8546" s="133" t="s">
        <v>8817</v>
      </c>
      <c r="B8546" s="134">
        <v>104369</v>
      </c>
      <c r="C8546" s="126" t="s">
        <v>8827</v>
      </c>
      <c r="D8546" s="134" t="s">
        <v>144</v>
      </c>
      <c r="E8546" s="135">
        <v>0</v>
      </c>
      <c r="F8546" s="136"/>
      <c r="G8546" s="135">
        <v>0</v>
      </c>
      <c r="H8546" s="136"/>
    </row>
    <row r="8547" spans="1:8" x14ac:dyDescent="0.25">
      <c r="A8547" s="133" t="s">
        <v>8817</v>
      </c>
      <c r="B8547" s="134">
        <v>101820</v>
      </c>
      <c r="C8547" s="126" t="s">
        <v>3365</v>
      </c>
      <c r="D8547" s="134" t="s">
        <v>144</v>
      </c>
      <c r="E8547" s="135">
        <v>40.39</v>
      </c>
      <c r="F8547" s="136">
        <v>0</v>
      </c>
      <c r="G8547" s="135">
        <v>56.84</v>
      </c>
      <c r="H8547" s="136">
        <v>0</v>
      </c>
    </row>
    <row r="8548" spans="1:8" x14ac:dyDescent="0.25">
      <c r="A8548" s="133" t="s">
        <v>8817</v>
      </c>
      <c r="B8548" s="134">
        <v>102988</v>
      </c>
      <c r="C8548" s="126" t="s">
        <v>3411</v>
      </c>
      <c r="D8548" s="134" t="s">
        <v>144</v>
      </c>
      <c r="E8548" s="135">
        <v>53.78</v>
      </c>
      <c r="F8548" s="136">
        <v>0</v>
      </c>
      <c r="G8548" s="135">
        <v>76.61</v>
      </c>
      <c r="H8548" s="136">
        <v>0</v>
      </c>
    </row>
    <row r="8549" spans="1:8" x14ac:dyDescent="0.25">
      <c r="A8549" s="133" t="s">
        <v>8817</v>
      </c>
      <c r="B8549" s="134">
        <v>101814</v>
      </c>
      <c r="C8549" s="126" t="s">
        <v>3361</v>
      </c>
      <c r="D8549" s="134" t="s">
        <v>144</v>
      </c>
      <c r="E8549" s="135">
        <v>43.47</v>
      </c>
      <c r="F8549" s="136">
        <v>0</v>
      </c>
      <c r="G8549" s="135">
        <v>56.27</v>
      </c>
      <c r="H8549" s="136">
        <v>0</v>
      </c>
    </row>
    <row r="8550" spans="1:8" x14ac:dyDescent="0.25">
      <c r="A8550" s="133" t="s">
        <v>8817</v>
      </c>
      <c r="B8550" s="134">
        <v>102098</v>
      </c>
      <c r="C8550" s="126" t="s">
        <v>3410</v>
      </c>
      <c r="D8550" s="134" t="s">
        <v>1007</v>
      </c>
      <c r="E8550" s="135">
        <v>2240.2399999999998</v>
      </c>
      <c r="F8550" s="136">
        <v>0.02</v>
      </c>
      <c r="G8550" s="135">
        <v>2039.85</v>
      </c>
      <c r="H8550" s="136">
        <v>0</v>
      </c>
    </row>
    <row r="8551" spans="1:8" x14ac:dyDescent="0.25">
      <c r="A8551" s="133" t="s">
        <v>8817</v>
      </c>
      <c r="B8551" s="134">
        <v>104366</v>
      </c>
      <c r="C8551" s="126" t="s">
        <v>8828</v>
      </c>
      <c r="D8551" s="134" t="s">
        <v>1007</v>
      </c>
      <c r="E8551" s="135">
        <v>0</v>
      </c>
      <c r="F8551" s="136"/>
      <c r="G8551" s="135">
        <v>0</v>
      </c>
      <c r="H8551" s="136"/>
    </row>
    <row r="8552" spans="1:8" x14ac:dyDescent="0.25">
      <c r="A8552" s="133" t="s">
        <v>8817</v>
      </c>
      <c r="B8552" s="134">
        <v>102099</v>
      </c>
      <c r="C8552" s="126" t="s">
        <v>8829</v>
      </c>
      <c r="D8552" s="134" t="s">
        <v>1007</v>
      </c>
      <c r="E8552" s="135">
        <v>0</v>
      </c>
      <c r="F8552" s="136"/>
      <c r="G8552" s="135">
        <v>0</v>
      </c>
      <c r="H8552" s="136"/>
    </row>
    <row r="8553" spans="1:8" x14ac:dyDescent="0.25">
      <c r="A8553" s="133" t="s">
        <v>8817</v>
      </c>
      <c r="B8553" s="134">
        <v>104367</v>
      </c>
      <c r="C8553" s="126" t="s">
        <v>8830</v>
      </c>
      <c r="D8553" s="134" t="s">
        <v>1007</v>
      </c>
      <c r="E8553" s="135">
        <v>0</v>
      </c>
      <c r="F8553" s="136"/>
      <c r="G8553" s="135">
        <v>0</v>
      </c>
      <c r="H8553" s="136"/>
    </row>
    <row r="8554" spans="1:8" x14ac:dyDescent="0.25">
      <c r="A8554" s="133" t="s">
        <v>8831</v>
      </c>
      <c r="B8554" s="134">
        <v>92994</v>
      </c>
      <c r="C8554" s="126" t="s">
        <v>1777</v>
      </c>
      <c r="D8554" s="134" t="s">
        <v>22</v>
      </c>
      <c r="E8554" s="135">
        <v>132.29</v>
      </c>
      <c r="F8554" s="136">
        <v>0</v>
      </c>
      <c r="G8554" s="135">
        <v>139.1</v>
      </c>
      <c r="H8554" s="136">
        <v>0</v>
      </c>
    </row>
    <row r="8555" spans="1:8" x14ac:dyDescent="0.25">
      <c r="A8555" s="133" t="s">
        <v>8831</v>
      </c>
      <c r="B8555" s="134">
        <v>92996</v>
      </c>
      <c r="C8555" s="126" t="s">
        <v>1778</v>
      </c>
      <c r="D8555" s="134" t="s">
        <v>22</v>
      </c>
      <c r="E8555" s="135">
        <v>160.04</v>
      </c>
      <c r="F8555" s="136">
        <v>0</v>
      </c>
      <c r="G8555" s="135">
        <v>168.18</v>
      </c>
      <c r="H8555" s="136">
        <v>0</v>
      </c>
    </row>
    <row r="8556" spans="1:8" x14ac:dyDescent="0.25">
      <c r="A8556" s="133" t="s">
        <v>8831</v>
      </c>
      <c r="B8556" s="134">
        <v>92998</v>
      </c>
      <c r="C8556" s="126" t="s">
        <v>1779</v>
      </c>
      <c r="D8556" s="134" t="s">
        <v>22</v>
      </c>
      <c r="E8556" s="135">
        <v>196.16</v>
      </c>
      <c r="F8556" s="136">
        <v>0</v>
      </c>
      <c r="G8556" s="135">
        <v>205.93</v>
      </c>
      <c r="H8556" s="136">
        <v>0</v>
      </c>
    </row>
    <row r="8557" spans="1:8" x14ac:dyDescent="0.25">
      <c r="A8557" s="133" t="s">
        <v>8831</v>
      </c>
      <c r="B8557" s="134">
        <v>93000</v>
      </c>
      <c r="C8557" s="126" t="s">
        <v>1780</v>
      </c>
      <c r="D8557" s="134" t="s">
        <v>22</v>
      </c>
      <c r="E8557" s="135">
        <v>259.74</v>
      </c>
      <c r="F8557" s="136">
        <v>0</v>
      </c>
      <c r="G8557" s="135">
        <v>272.25</v>
      </c>
      <c r="H8557" s="136">
        <v>0</v>
      </c>
    </row>
    <row r="8558" spans="1:8" x14ac:dyDescent="0.25">
      <c r="A8558" s="133" t="s">
        <v>8831</v>
      </c>
      <c r="B8558" s="134">
        <v>92984</v>
      </c>
      <c r="C8558" s="126" t="s">
        <v>1772</v>
      </c>
      <c r="D8558" s="134" t="s">
        <v>22</v>
      </c>
      <c r="E8558" s="135">
        <v>28.29</v>
      </c>
      <c r="F8558" s="136">
        <v>0</v>
      </c>
      <c r="G8558" s="135">
        <v>30.54</v>
      </c>
      <c r="H8558" s="136">
        <v>0</v>
      </c>
    </row>
    <row r="8559" spans="1:8" x14ac:dyDescent="0.25">
      <c r="A8559" s="133" t="s">
        <v>8831</v>
      </c>
      <c r="B8559" s="134">
        <v>93002</v>
      </c>
      <c r="C8559" s="126" t="s">
        <v>1781</v>
      </c>
      <c r="D8559" s="134" t="s">
        <v>22</v>
      </c>
      <c r="E8559" s="135">
        <v>335.89</v>
      </c>
      <c r="F8559" s="136">
        <v>0</v>
      </c>
      <c r="G8559" s="135">
        <v>351.53</v>
      </c>
      <c r="H8559" s="136">
        <v>0</v>
      </c>
    </row>
    <row r="8560" spans="1:8" x14ac:dyDescent="0.25">
      <c r="A8560" s="133" t="s">
        <v>8831</v>
      </c>
      <c r="B8560" s="134">
        <v>92986</v>
      </c>
      <c r="C8560" s="126" t="s">
        <v>1773</v>
      </c>
      <c r="D8560" s="134" t="s">
        <v>22</v>
      </c>
      <c r="E8560" s="135">
        <v>39.15</v>
      </c>
      <c r="F8560" s="136">
        <v>0</v>
      </c>
      <c r="G8560" s="135">
        <v>41.86</v>
      </c>
      <c r="H8560" s="136">
        <v>0</v>
      </c>
    </row>
    <row r="8561" spans="1:8" x14ac:dyDescent="0.25">
      <c r="A8561" s="133" t="s">
        <v>8831</v>
      </c>
      <c r="B8561" s="134">
        <v>92988</v>
      </c>
      <c r="C8561" s="126" t="s">
        <v>1774</v>
      </c>
      <c r="D8561" s="134" t="s">
        <v>22</v>
      </c>
      <c r="E8561" s="135">
        <v>56.83</v>
      </c>
      <c r="F8561" s="136">
        <v>0</v>
      </c>
      <c r="G8561" s="135">
        <v>60.3</v>
      </c>
      <c r="H8561" s="136">
        <v>0</v>
      </c>
    </row>
    <row r="8562" spans="1:8" x14ac:dyDescent="0.25">
      <c r="A8562" s="133" t="s">
        <v>8831</v>
      </c>
      <c r="B8562" s="134">
        <v>92990</v>
      </c>
      <c r="C8562" s="126" t="s">
        <v>1775</v>
      </c>
      <c r="D8562" s="134" t="s">
        <v>22</v>
      </c>
      <c r="E8562" s="135">
        <v>78.709999999999994</v>
      </c>
      <c r="F8562" s="136">
        <v>0</v>
      </c>
      <c r="G8562" s="135">
        <v>83.14</v>
      </c>
      <c r="H8562" s="136">
        <v>0</v>
      </c>
    </row>
    <row r="8563" spans="1:8" x14ac:dyDescent="0.25">
      <c r="A8563" s="133" t="s">
        <v>8831</v>
      </c>
      <c r="B8563" s="134">
        <v>92992</v>
      </c>
      <c r="C8563" s="126" t="s">
        <v>1776</v>
      </c>
      <c r="D8563" s="134" t="s">
        <v>22</v>
      </c>
      <c r="E8563" s="135">
        <v>101.78</v>
      </c>
      <c r="F8563" s="136">
        <v>0</v>
      </c>
      <c r="G8563" s="135">
        <v>107.31</v>
      </c>
      <c r="H8563" s="136">
        <v>0</v>
      </c>
    </row>
    <row r="8564" spans="1:8" x14ac:dyDescent="0.25">
      <c r="A8564" s="133" t="s">
        <v>8831</v>
      </c>
      <c r="B8564" s="134">
        <v>103491</v>
      </c>
      <c r="C8564" s="126" t="s">
        <v>1910</v>
      </c>
      <c r="D8564" s="134" t="s">
        <v>1007</v>
      </c>
      <c r="E8564" s="135">
        <v>576.04</v>
      </c>
      <c r="F8564" s="136">
        <v>0</v>
      </c>
      <c r="G8564" s="135">
        <v>654.4</v>
      </c>
      <c r="H8564" s="136">
        <v>0</v>
      </c>
    </row>
    <row r="8565" spans="1:8" x14ac:dyDescent="0.25">
      <c r="A8565" s="133" t="s">
        <v>8831</v>
      </c>
      <c r="B8565" s="134">
        <v>93026</v>
      </c>
      <c r="C8565" s="126" t="s">
        <v>1770</v>
      </c>
      <c r="D8565" s="134" t="s">
        <v>33</v>
      </c>
      <c r="E8565" s="135">
        <v>69.239999999999995</v>
      </c>
      <c r="F8565" s="136">
        <v>0</v>
      </c>
      <c r="G8565" s="135">
        <v>87.44</v>
      </c>
      <c r="H8565" s="136">
        <v>0</v>
      </c>
    </row>
    <row r="8566" spans="1:8" x14ac:dyDescent="0.25">
      <c r="A8566" s="133" t="s">
        <v>8831</v>
      </c>
      <c r="B8566" s="134">
        <v>93018</v>
      </c>
      <c r="C8566" s="126" t="s">
        <v>1766</v>
      </c>
      <c r="D8566" s="134" t="s">
        <v>33</v>
      </c>
      <c r="E8566" s="135">
        <v>21.66</v>
      </c>
      <c r="F8566" s="136">
        <v>0</v>
      </c>
      <c r="G8566" s="135">
        <v>30.76</v>
      </c>
      <c r="H8566" s="136">
        <v>0</v>
      </c>
    </row>
    <row r="8567" spans="1:8" x14ac:dyDescent="0.25">
      <c r="A8567" s="133" t="s">
        <v>8831</v>
      </c>
      <c r="B8567" s="134">
        <v>93020</v>
      </c>
      <c r="C8567" s="126" t="s">
        <v>1767</v>
      </c>
      <c r="D8567" s="134" t="s">
        <v>33</v>
      </c>
      <c r="E8567" s="135">
        <v>26.99</v>
      </c>
      <c r="F8567" s="136">
        <v>0</v>
      </c>
      <c r="G8567" s="135">
        <v>37.5</v>
      </c>
      <c r="H8567" s="136">
        <v>0</v>
      </c>
    </row>
    <row r="8568" spans="1:8" x14ac:dyDescent="0.25">
      <c r="A8568" s="133" t="s">
        <v>8831</v>
      </c>
      <c r="B8568" s="134">
        <v>93022</v>
      </c>
      <c r="C8568" s="126" t="s">
        <v>1768</v>
      </c>
      <c r="D8568" s="134" t="s">
        <v>33</v>
      </c>
      <c r="E8568" s="135">
        <v>41.86</v>
      </c>
      <c r="F8568" s="136">
        <v>0</v>
      </c>
      <c r="G8568" s="135">
        <v>54.76</v>
      </c>
      <c r="H8568" s="136">
        <v>0</v>
      </c>
    </row>
    <row r="8569" spans="1:8" x14ac:dyDescent="0.25">
      <c r="A8569" s="133" t="s">
        <v>8831</v>
      </c>
      <c r="B8569" s="134">
        <v>93024</v>
      </c>
      <c r="C8569" s="126" t="s">
        <v>1769</v>
      </c>
      <c r="D8569" s="134" t="s">
        <v>33</v>
      </c>
      <c r="E8569" s="135">
        <v>44.49</v>
      </c>
      <c r="F8569" s="136">
        <v>0</v>
      </c>
      <c r="G8569" s="135">
        <v>58.73</v>
      </c>
      <c r="H8569" s="136">
        <v>0</v>
      </c>
    </row>
    <row r="8570" spans="1:8" x14ac:dyDescent="0.25">
      <c r="A8570" s="133" t="s">
        <v>8831</v>
      </c>
      <c r="B8570" s="134">
        <v>97670</v>
      </c>
      <c r="C8570" s="126" t="s">
        <v>1760</v>
      </c>
      <c r="D8570" s="134" t="s">
        <v>22</v>
      </c>
      <c r="E8570" s="135">
        <v>25.91</v>
      </c>
      <c r="F8570" s="136">
        <v>0</v>
      </c>
      <c r="G8570" s="135">
        <v>26.32</v>
      </c>
      <c r="H8570" s="136">
        <v>0</v>
      </c>
    </row>
    <row r="8571" spans="1:8" x14ac:dyDescent="0.25">
      <c r="A8571" s="133" t="s">
        <v>8831</v>
      </c>
      <c r="B8571" s="134">
        <v>103486</v>
      </c>
      <c r="C8571" s="126" t="s">
        <v>8832</v>
      </c>
      <c r="D8571" s="134" t="s">
        <v>22</v>
      </c>
      <c r="E8571" s="135">
        <v>0</v>
      </c>
      <c r="F8571" s="136"/>
      <c r="G8571" s="135">
        <v>0</v>
      </c>
      <c r="H8571" s="136"/>
    </row>
    <row r="8572" spans="1:8" x14ac:dyDescent="0.25">
      <c r="A8572" s="133" t="s">
        <v>8831</v>
      </c>
      <c r="B8572" s="134">
        <v>103487</v>
      </c>
      <c r="C8572" s="126" t="s">
        <v>8833</v>
      </c>
      <c r="D8572" s="134" t="s">
        <v>22</v>
      </c>
      <c r="E8572" s="135">
        <v>0</v>
      </c>
      <c r="F8572" s="136"/>
      <c r="G8572" s="135">
        <v>0</v>
      </c>
      <c r="H8572" s="136"/>
    </row>
    <row r="8573" spans="1:8" x14ac:dyDescent="0.25">
      <c r="A8573" s="133" t="s">
        <v>8831</v>
      </c>
      <c r="B8573" s="134">
        <v>103488</v>
      </c>
      <c r="C8573" s="126" t="s">
        <v>8834</v>
      </c>
      <c r="D8573" s="134" t="s">
        <v>22</v>
      </c>
      <c r="E8573" s="135">
        <v>0</v>
      </c>
      <c r="F8573" s="136"/>
      <c r="G8573" s="135">
        <v>0</v>
      </c>
      <c r="H8573" s="136"/>
    </row>
    <row r="8574" spans="1:8" x14ac:dyDescent="0.25">
      <c r="A8574" s="133" t="s">
        <v>8831</v>
      </c>
      <c r="B8574" s="134">
        <v>103489</v>
      </c>
      <c r="C8574" s="126" t="s">
        <v>8835</v>
      </c>
      <c r="D8574" s="134" t="s">
        <v>22</v>
      </c>
      <c r="E8574" s="135">
        <v>0</v>
      </c>
      <c r="F8574" s="136"/>
      <c r="G8574" s="135">
        <v>0</v>
      </c>
      <c r="H8574" s="136"/>
    </row>
    <row r="8575" spans="1:8" x14ac:dyDescent="0.25">
      <c r="A8575" s="133" t="s">
        <v>8831</v>
      </c>
      <c r="B8575" s="134">
        <v>97667</v>
      </c>
      <c r="C8575" s="126" t="s">
        <v>1757</v>
      </c>
      <c r="D8575" s="134" t="s">
        <v>22</v>
      </c>
      <c r="E8575" s="135">
        <v>9.5299999999999994</v>
      </c>
      <c r="F8575" s="136">
        <v>0</v>
      </c>
      <c r="G8575" s="135">
        <v>9.82</v>
      </c>
      <c r="H8575" s="136">
        <v>0</v>
      </c>
    </row>
    <row r="8576" spans="1:8" x14ac:dyDescent="0.25">
      <c r="A8576" s="133" t="s">
        <v>8831</v>
      </c>
      <c r="B8576" s="134">
        <v>97668</v>
      </c>
      <c r="C8576" s="126" t="s">
        <v>1758</v>
      </c>
      <c r="D8576" s="134" t="s">
        <v>22</v>
      </c>
      <c r="E8576" s="135">
        <v>13.59</v>
      </c>
      <c r="F8576" s="136">
        <v>0</v>
      </c>
      <c r="G8576" s="135">
        <v>13.97</v>
      </c>
      <c r="H8576" s="136">
        <v>0</v>
      </c>
    </row>
    <row r="8577" spans="1:8" x14ac:dyDescent="0.25">
      <c r="A8577" s="133" t="s">
        <v>8831</v>
      </c>
      <c r="B8577" s="134">
        <v>97669</v>
      </c>
      <c r="C8577" s="126" t="s">
        <v>1759</v>
      </c>
      <c r="D8577" s="134" t="s">
        <v>22</v>
      </c>
      <c r="E8577" s="135">
        <v>20.010000000000002</v>
      </c>
      <c r="F8577" s="136">
        <v>0</v>
      </c>
      <c r="G8577" s="135">
        <v>21.04</v>
      </c>
      <c r="H8577" s="136">
        <v>0</v>
      </c>
    </row>
    <row r="8578" spans="1:8" x14ac:dyDescent="0.25">
      <c r="A8578" s="133" t="s">
        <v>8831</v>
      </c>
      <c r="B8578" s="134">
        <v>93012</v>
      </c>
      <c r="C8578" s="126" t="s">
        <v>1756</v>
      </c>
      <c r="D8578" s="134" t="s">
        <v>22</v>
      </c>
      <c r="E8578" s="135">
        <v>73.650000000000006</v>
      </c>
      <c r="F8578" s="136">
        <v>0</v>
      </c>
      <c r="G8578" s="135">
        <v>67.22</v>
      </c>
      <c r="H8578" s="136">
        <v>0</v>
      </c>
    </row>
    <row r="8579" spans="1:8" x14ac:dyDescent="0.25">
      <c r="A8579" s="133" t="s">
        <v>8831</v>
      </c>
      <c r="B8579" s="134">
        <v>93008</v>
      </c>
      <c r="C8579" s="126" t="s">
        <v>1752</v>
      </c>
      <c r="D8579" s="134" t="s">
        <v>22</v>
      </c>
      <c r="E8579" s="135">
        <v>19.07</v>
      </c>
      <c r="F8579" s="136">
        <v>0</v>
      </c>
      <c r="G8579" s="135">
        <v>19.47</v>
      </c>
      <c r="H8579" s="136">
        <v>0</v>
      </c>
    </row>
    <row r="8580" spans="1:8" x14ac:dyDescent="0.25">
      <c r="A8580" s="133" t="s">
        <v>8831</v>
      </c>
      <c r="B8580" s="134">
        <v>93009</v>
      </c>
      <c r="C8580" s="126" t="s">
        <v>1753</v>
      </c>
      <c r="D8580" s="134" t="s">
        <v>22</v>
      </c>
      <c r="E8580" s="135">
        <v>28.37</v>
      </c>
      <c r="F8580" s="136">
        <v>0</v>
      </c>
      <c r="G8580" s="135">
        <v>27.61</v>
      </c>
      <c r="H8580" s="136">
        <v>0</v>
      </c>
    </row>
    <row r="8581" spans="1:8" x14ac:dyDescent="0.25">
      <c r="A8581" s="133" t="s">
        <v>8831</v>
      </c>
      <c r="B8581" s="134">
        <v>93010</v>
      </c>
      <c r="C8581" s="126" t="s">
        <v>1754</v>
      </c>
      <c r="D8581" s="134" t="s">
        <v>22</v>
      </c>
      <c r="E8581" s="135">
        <v>39.65</v>
      </c>
      <c r="F8581" s="136">
        <v>0</v>
      </c>
      <c r="G8581" s="135">
        <v>37.619999999999997</v>
      </c>
      <c r="H8581" s="136">
        <v>0</v>
      </c>
    </row>
    <row r="8582" spans="1:8" x14ac:dyDescent="0.25">
      <c r="A8582" s="133" t="s">
        <v>8831</v>
      </c>
      <c r="B8582" s="134">
        <v>93011</v>
      </c>
      <c r="C8582" s="126" t="s">
        <v>1755</v>
      </c>
      <c r="D8582" s="134" t="s">
        <v>22</v>
      </c>
      <c r="E8582" s="135">
        <v>48.57</v>
      </c>
      <c r="F8582" s="136">
        <v>0</v>
      </c>
      <c r="G8582" s="135">
        <v>45.45</v>
      </c>
      <c r="H8582" s="136">
        <v>0</v>
      </c>
    </row>
    <row r="8583" spans="1:8" x14ac:dyDescent="0.25">
      <c r="A8583" s="133" t="s">
        <v>8831</v>
      </c>
      <c r="B8583" s="134">
        <v>103492</v>
      </c>
      <c r="C8583" s="126" t="s">
        <v>8836</v>
      </c>
      <c r="D8583" s="134" t="s">
        <v>22</v>
      </c>
      <c r="E8583" s="135">
        <v>0</v>
      </c>
      <c r="F8583" s="136"/>
      <c r="G8583" s="135">
        <v>0</v>
      </c>
      <c r="H8583" s="136"/>
    </row>
    <row r="8584" spans="1:8" x14ac:dyDescent="0.25">
      <c r="A8584" s="133" t="s">
        <v>8831</v>
      </c>
      <c r="B8584" s="134">
        <v>93017</v>
      </c>
      <c r="C8584" s="126" t="s">
        <v>1765</v>
      </c>
      <c r="D8584" s="134" t="s">
        <v>33</v>
      </c>
      <c r="E8584" s="135">
        <v>42.57</v>
      </c>
      <c r="F8584" s="136">
        <v>0</v>
      </c>
      <c r="G8584" s="135">
        <v>54.59</v>
      </c>
      <c r="H8584" s="136">
        <v>0</v>
      </c>
    </row>
    <row r="8585" spans="1:8" x14ac:dyDescent="0.25">
      <c r="A8585" s="133" t="s">
        <v>8831</v>
      </c>
      <c r="B8585" s="134">
        <v>93013</v>
      </c>
      <c r="C8585" s="126" t="s">
        <v>1761</v>
      </c>
      <c r="D8585" s="134" t="s">
        <v>33</v>
      </c>
      <c r="E8585" s="135">
        <v>14.25</v>
      </c>
      <c r="F8585" s="136">
        <v>0</v>
      </c>
      <c r="G8585" s="135">
        <v>20.3</v>
      </c>
      <c r="H8585" s="136">
        <v>0</v>
      </c>
    </row>
    <row r="8586" spans="1:8" x14ac:dyDescent="0.25">
      <c r="A8586" s="133" t="s">
        <v>8831</v>
      </c>
      <c r="B8586" s="134">
        <v>93014</v>
      </c>
      <c r="C8586" s="126" t="s">
        <v>1762</v>
      </c>
      <c r="D8586" s="134" t="s">
        <v>33</v>
      </c>
      <c r="E8586" s="135">
        <v>17.2</v>
      </c>
      <c r="F8586" s="136">
        <v>0</v>
      </c>
      <c r="G8586" s="135">
        <v>24.17</v>
      </c>
      <c r="H8586" s="136">
        <v>0</v>
      </c>
    </row>
    <row r="8587" spans="1:8" x14ac:dyDescent="0.25">
      <c r="A8587" s="133" t="s">
        <v>8831</v>
      </c>
      <c r="B8587" s="134">
        <v>93015</v>
      </c>
      <c r="C8587" s="126" t="s">
        <v>1763</v>
      </c>
      <c r="D8587" s="134" t="s">
        <v>33</v>
      </c>
      <c r="E8587" s="135">
        <v>24.61</v>
      </c>
      <c r="F8587" s="136">
        <v>0</v>
      </c>
      <c r="G8587" s="135">
        <v>33.11</v>
      </c>
      <c r="H8587" s="136">
        <v>0</v>
      </c>
    </row>
    <row r="8588" spans="1:8" x14ac:dyDescent="0.25">
      <c r="A8588" s="133" t="s">
        <v>8831</v>
      </c>
      <c r="B8588" s="134">
        <v>93016</v>
      </c>
      <c r="C8588" s="126" t="s">
        <v>1764</v>
      </c>
      <c r="D8588" s="134" t="s">
        <v>33</v>
      </c>
      <c r="E8588" s="135">
        <v>29.34</v>
      </c>
      <c r="F8588" s="136">
        <v>0</v>
      </c>
      <c r="G8588" s="135">
        <v>38.83</v>
      </c>
      <c r="H8588" s="136">
        <v>0</v>
      </c>
    </row>
    <row r="8589" spans="1:8" x14ac:dyDescent="0.25">
      <c r="A8589" s="133" t="s">
        <v>8831</v>
      </c>
      <c r="B8589" s="134">
        <v>103490</v>
      </c>
      <c r="C8589" s="126" t="s">
        <v>1909</v>
      </c>
      <c r="D8589" s="134" t="s">
        <v>1007</v>
      </c>
      <c r="E8589" s="135">
        <v>2991.78</v>
      </c>
      <c r="F8589" s="136">
        <v>1.09E-2</v>
      </c>
      <c r="G8589" s="135">
        <v>3713.18</v>
      </c>
      <c r="H8589" s="136">
        <v>0</v>
      </c>
    </row>
    <row r="8590" spans="1:8" x14ac:dyDescent="0.25">
      <c r="A8590" s="133" t="s">
        <v>8837</v>
      </c>
      <c r="B8590" s="134">
        <v>98306</v>
      </c>
      <c r="C8590" s="126" t="s">
        <v>2010</v>
      </c>
      <c r="D8590" s="134" t="s">
        <v>33</v>
      </c>
      <c r="E8590" s="135">
        <v>65.25</v>
      </c>
      <c r="F8590" s="136">
        <v>0.46239999999999998</v>
      </c>
      <c r="G8590" s="135">
        <v>83.37</v>
      </c>
      <c r="H8590" s="136">
        <v>0</v>
      </c>
    </row>
    <row r="8591" spans="1:8" x14ac:dyDescent="0.25">
      <c r="A8591" s="133" t="s">
        <v>8837</v>
      </c>
      <c r="B8591" s="134">
        <v>100553</v>
      </c>
      <c r="C8591" s="126" t="s">
        <v>2014</v>
      </c>
      <c r="D8591" s="134" t="s">
        <v>22</v>
      </c>
      <c r="E8591" s="135">
        <v>32.19</v>
      </c>
      <c r="F8591" s="136">
        <v>0</v>
      </c>
      <c r="G8591" s="135">
        <v>29.6</v>
      </c>
      <c r="H8591" s="136">
        <v>0</v>
      </c>
    </row>
    <row r="8592" spans="1:8" x14ac:dyDescent="0.25">
      <c r="A8592" s="133" t="s">
        <v>8837</v>
      </c>
      <c r="B8592" s="134">
        <v>100554</v>
      </c>
      <c r="C8592" s="126" t="s">
        <v>2015</v>
      </c>
      <c r="D8592" s="134" t="s">
        <v>22</v>
      </c>
      <c r="E8592" s="135">
        <v>6.17</v>
      </c>
      <c r="F8592" s="136">
        <v>0</v>
      </c>
      <c r="G8592" s="135">
        <v>7.65</v>
      </c>
      <c r="H8592" s="136">
        <v>0</v>
      </c>
    </row>
    <row r="8593" spans="1:8" x14ac:dyDescent="0.25">
      <c r="A8593" s="133" t="s">
        <v>8837</v>
      </c>
      <c r="B8593" s="134">
        <v>98300</v>
      </c>
      <c r="C8593" s="126" t="s">
        <v>2005</v>
      </c>
      <c r="D8593" s="134" t="s">
        <v>22</v>
      </c>
      <c r="E8593" s="135">
        <v>6.47</v>
      </c>
      <c r="F8593" s="136">
        <v>0</v>
      </c>
      <c r="G8593" s="135">
        <v>8.0299999999999994</v>
      </c>
      <c r="H8593" s="136">
        <v>0</v>
      </c>
    </row>
    <row r="8594" spans="1:8" x14ac:dyDescent="0.25">
      <c r="A8594" s="133" t="s">
        <v>8837</v>
      </c>
      <c r="B8594" s="134">
        <v>98295</v>
      </c>
      <c r="C8594" s="126" t="s">
        <v>2000</v>
      </c>
      <c r="D8594" s="134" t="s">
        <v>22</v>
      </c>
      <c r="E8594" s="135">
        <v>7.79</v>
      </c>
      <c r="F8594" s="136">
        <v>0</v>
      </c>
      <c r="G8594" s="135">
        <v>6.61</v>
      </c>
      <c r="H8594" s="136">
        <v>0</v>
      </c>
    </row>
    <row r="8595" spans="1:8" x14ac:dyDescent="0.25">
      <c r="A8595" s="133" t="s">
        <v>8837</v>
      </c>
      <c r="B8595" s="134">
        <v>98294</v>
      </c>
      <c r="C8595" s="126" t="s">
        <v>1999</v>
      </c>
      <c r="D8595" s="134" t="s">
        <v>22</v>
      </c>
      <c r="E8595" s="135">
        <v>8.51</v>
      </c>
      <c r="F8595" s="136">
        <v>0</v>
      </c>
      <c r="G8595" s="135">
        <v>7.71</v>
      </c>
      <c r="H8595" s="136">
        <v>0</v>
      </c>
    </row>
    <row r="8596" spans="1:8" x14ac:dyDescent="0.25">
      <c r="A8596" s="133" t="s">
        <v>8837</v>
      </c>
      <c r="B8596" s="134">
        <v>98297</v>
      </c>
      <c r="C8596" s="126" t="s">
        <v>2002</v>
      </c>
      <c r="D8596" s="134" t="s">
        <v>22</v>
      </c>
      <c r="E8596" s="135">
        <v>11.22</v>
      </c>
      <c r="F8596" s="136">
        <v>0</v>
      </c>
      <c r="G8596" s="135">
        <v>9.5500000000000007</v>
      </c>
      <c r="H8596" s="136">
        <v>0</v>
      </c>
    </row>
    <row r="8597" spans="1:8" x14ac:dyDescent="0.25">
      <c r="A8597" s="133" t="s">
        <v>8837</v>
      </c>
      <c r="B8597" s="134">
        <v>98296</v>
      </c>
      <c r="C8597" s="126" t="s">
        <v>2001</v>
      </c>
      <c r="D8597" s="134" t="s">
        <v>22</v>
      </c>
      <c r="E8597" s="135">
        <v>12.38</v>
      </c>
      <c r="F8597" s="136">
        <v>0</v>
      </c>
      <c r="G8597" s="135">
        <v>11.3</v>
      </c>
      <c r="H8597" s="136">
        <v>0</v>
      </c>
    </row>
    <row r="8598" spans="1:8" x14ac:dyDescent="0.25">
      <c r="A8598" s="133" t="s">
        <v>8837</v>
      </c>
      <c r="B8598" s="134">
        <v>98299</v>
      </c>
      <c r="C8598" s="126" t="s">
        <v>2004</v>
      </c>
      <c r="D8598" s="134" t="s">
        <v>22</v>
      </c>
      <c r="E8598" s="135">
        <v>29.26</v>
      </c>
      <c r="F8598" s="136">
        <v>0</v>
      </c>
      <c r="G8598" s="135">
        <v>24.69</v>
      </c>
      <c r="H8598" s="136">
        <v>0</v>
      </c>
    </row>
    <row r="8599" spans="1:8" x14ac:dyDescent="0.25">
      <c r="A8599" s="133" t="s">
        <v>8837</v>
      </c>
      <c r="B8599" s="134">
        <v>98298</v>
      </c>
      <c r="C8599" s="126" t="s">
        <v>2003</v>
      </c>
      <c r="D8599" s="134" t="s">
        <v>22</v>
      </c>
      <c r="E8599" s="135">
        <v>30.68</v>
      </c>
      <c r="F8599" s="136">
        <v>0</v>
      </c>
      <c r="G8599" s="135">
        <v>26.84</v>
      </c>
      <c r="H8599" s="136">
        <v>0</v>
      </c>
    </row>
    <row r="8600" spans="1:8" x14ac:dyDescent="0.25">
      <c r="A8600" s="133" t="s">
        <v>8837</v>
      </c>
      <c r="B8600" s="134">
        <v>98261</v>
      </c>
      <c r="C8600" s="126" t="s">
        <v>1925</v>
      </c>
      <c r="D8600" s="134" t="s">
        <v>22</v>
      </c>
      <c r="E8600" s="135">
        <v>4.12</v>
      </c>
      <c r="F8600" s="136">
        <v>0</v>
      </c>
      <c r="G8600" s="135">
        <v>5.59</v>
      </c>
      <c r="H8600" s="136">
        <v>0</v>
      </c>
    </row>
    <row r="8601" spans="1:8" x14ac:dyDescent="0.25">
      <c r="A8601" s="133" t="s">
        <v>8837</v>
      </c>
      <c r="B8601" s="134">
        <v>98287</v>
      </c>
      <c r="C8601" s="126" t="s">
        <v>1951</v>
      </c>
      <c r="D8601" s="134" t="s">
        <v>22</v>
      </c>
      <c r="E8601" s="135">
        <v>1.74</v>
      </c>
      <c r="F8601" s="136">
        <v>0</v>
      </c>
      <c r="G8601" s="135">
        <v>1.96</v>
      </c>
      <c r="H8601" s="136">
        <v>0</v>
      </c>
    </row>
    <row r="8602" spans="1:8" x14ac:dyDescent="0.25">
      <c r="A8602" s="133" t="s">
        <v>8837</v>
      </c>
      <c r="B8602" s="134">
        <v>98280</v>
      </c>
      <c r="C8602" s="126" t="s">
        <v>1944</v>
      </c>
      <c r="D8602" s="134" t="s">
        <v>22</v>
      </c>
      <c r="E8602" s="135">
        <v>8.11</v>
      </c>
      <c r="F8602" s="136">
        <v>0</v>
      </c>
      <c r="G8602" s="135">
        <v>11.64</v>
      </c>
      <c r="H8602" s="136">
        <v>0</v>
      </c>
    </row>
    <row r="8603" spans="1:8" x14ac:dyDescent="0.25">
      <c r="A8603" s="133" t="s">
        <v>8837</v>
      </c>
      <c r="B8603" s="134">
        <v>98288</v>
      </c>
      <c r="C8603" s="126" t="s">
        <v>1952</v>
      </c>
      <c r="D8603" s="134" t="s">
        <v>22</v>
      </c>
      <c r="E8603" s="135">
        <v>2.8</v>
      </c>
      <c r="F8603" s="136">
        <v>0</v>
      </c>
      <c r="G8603" s="135">
        <v>2.94</v>
      </c>
      <c r="H8603" s="136">
        <v>0</v>
      </c>
    </row>
    <row r="8604" spans="1:8" x14ac:dyDescent="0.25">
      <c r="A8604" s="133" t="s">
        <v>8837</v>
      </c>
      <c r="B8604" s="134">
        <v>98281</v>
      </c>
      <c r="C8604" s="126" t="s">
        <v>1945</v>
      </c>
      <c r="D8604" s="134" t="s">
        <v>22</v>
      </c>
      <c r="E8604" s="135">
        <v>9.18</v>
      </c>
      <c r="F8604" s="136">
        <v>0</v>
      </c>
      <c r="G8604" s="135">
        <v>12.62</v>
      </c>
      <c r="H8604" s="136">
        <v>0</v>
      </c>
    </row>
    <row r="8605" spans="1:8" x14ac:dyDescent="0.25">
      <c r="A8605" s="133" t="s">
        <v>8837</v>
      </c>
      <c r="B8605" s="134">
        <v>98262</v>
      </c>
      <c r="C8605" s="126" t="s">
        <v>1926</v>
      </c>
      <c r="D8605" s="134" t="s">
        <v>22</v>
      </c>
      <c r="E8605" s="135">
        <v>5.19</v>
      </c>
      <c r="F8605" s="136">
        <v>0</v>
      </c>
      <c r="G8605" s="135">
        <v>6.57</v>
      </c>
      <c r="H8605" s="136">
        <v>0</v>
      </c>
    </row>
    <row r="8606" spans="1:8" x14ac:dyDescent="0.25">
      <c r="A8606" s="133" t="s">
        <v>8837</v>
      </c>
      <c r="B8606" s="134">
        <v>98289</v>
      </c>
      <c r="C8606" s="126" t="s">
        <v>1953</v>
      </c>
      <c r="D8606" s="134" t="s">
        <v>22</v>
      </c>
      <c r="E8606" s="135">
        <v>3.02</v>
      </c>
      <c r="F8606" s="136">
        <v>0</v>
      </c>
      <c r="G8606" s="135">
        <v>3.24</v>
      </c>
      <c r="H8606" s="136">
        <v>0</v>
      </c>
    </row>
    <row r="8607" spans="1:8" x14ac:dyDescent="0.25">
      <c r="A8607" s="133" t="s">
        <v>8837</v>
      </c>
      <c r="B8607" s="134">
        <v>98282</v>
      </c>
      <c r="C8607" s="126" t="s">
        <v>1946</v>
      </c>
      <c r="D8607" s="134" t="s">
        <v>22</v>
      </c>
      <c r="E8607" s="135">
        <v>9.4</v>
      </c>
      <c r="F8607" s="136">
        <v>0</v>
      </c>
      <c r="G8607" s="135">
        <v>12.92</v>
      </c>
      <c r="H8607" s="136">
        <v>0</v>
      </c>
    </row>
    <row r="8608" spans="1:8" x14ac:dyDescent="0.25">
      <c r="A8608" s="133" t="s">
        <v>8837</v>
      </c>
      <c r="B8608" s="134">
        <v>98263</v>
      </c>
      <c r="C8608" s="126" t="s">
        <v>1927</v>
      </c>
      <c r="D8608" s="134" t="s">
        <v>22</v>
      </c>
      <c r="E8608" s="135">
        <v>5.42</v>
      </c>
      <c r="F8608" s="136">
        <v>0</v>
      </c>
      <c r="G8608" s="135">
        <v>6.86</v>
      </c>
      <c r="H8608" s="136">
        <v>0</v>
      </c>
    </row>
    <row r="8609" spans="1:8" x14ac:dyDescent="0.25">
      <c r="A8609" s="133" t="s">
        <v>8837</v>
      </c>
      <c r="B8609" s="134">
        <v>98290</v>
      </c>
      <c r="C8609" s="126" t="s">
        <v>1954</v>
      </c>
      <c r="D8609" s="134" t="s">
        <v>22</v>
      </c>
      <c r="E8609" s="135">
        <v>4.16</v>
      </c>
      <c r="F8609" s="136">
        <v>0</v>
      </c>
      <c r="G8609" s="135">
        <v>4.26</v>
      </c>
      <c r="H8609" s="136">
        <v>0</v>
      </c>
    </row>
    <row r="8610" spans="1:8" x14ac:dyDescent="0.25">
      <c r="A8610" s="133" t="s">
        <v>8837</v>
      </c>
      <c r="B8610" s="134">
        <v>98283</v>
      </c>
      <c r="C8610" s="126" t="s">
        <v>1947</v>
      </c>
      <c r="D8610" s="134" t="s">
        <v>22</v>
      </c>
      <c r="E8610" s="135">
        <v>10.54</v>
      </c>
      <c r="F8610" s="136">
        <v>0</v>
      </c>
      <c r="G8610" s="135">
        <v>13.93</v>
      </c>
      <c r="H8610" s="136">
        <v>0</v>
      </c>
    </row>
    <row r="8611" spans="1:8" x14ac:dyDescent="0.25">
      <c r="A8611" s="133" t="s">
        <v>8837</v>
      </c>
      <c r="B8611" s="134">
        <v>98264</v>
      </c>
      <c r="C8611" s="126" t="s">
        <v>1928</v>
      </c>
      <c r="D8611" s="134" t="s">
        <v>22</v>
      </c>
      <c r="E8611" s="135">
        <v>6.56</v>
      </c>
      <c r="F8611" s="136">
        <v>0</v>
      </c>
      <c r="G8611" s="135">
        <v>7.89</v>
      </c>
      <c r="H8611" s="136">
        <v>0</v>
      </c>
    </row>
    <row r="8612" spans="1:8" x14ac:dyDescent="0.25">
      <c r="A8612" s="133" t="s">
        <v>8837</v>
      </c>
      <c r="B8612" s="134">
        <v>98273</v>
      </c>
      <c r="C8612" s="126" t="s">
        <v>1937</v>
      </c>
      <c r="D8612" s="134" t="s">
        <v>22</v>
      </c>
      <c r="E8612" s="135">
        <v>3.46</v>
      </c>
      <c r="F8612" s="136">
        <v>0</v>
      </c>
      <c r="G8612" s="135">
        <v>3.2</v>
      </c>
      <c r="H8612" s="136">
        <v>0</v>
      </c>
    </row>
    <row r="8613" spans="1:8" x14ac:dyDescent="0.25">
      <c r="A8613" s="133" t="s">
        <v>8837</v>
      </c>
      <c r="B8613" s="134">
        <v>98291</v>
      </c>
      <c r="C8613" s="126" t="s">
        <v>1955</v>
      </c>
      <c r="D8613" s="134" t="s">
        <v>22</v>
      </c>
      <c r="E8613" s="135">
        <v>4.92</v>
      </c>
      <c r="F8613" s="136">
        <v>0</v>
      </c>
      <c r="G8613" s="135">
        <v>4.95</v>
      </c>
      <c r="H8613" s="136">
        <v>0</v>
      </c>
    </row>
    <row r="8614" spans="1:8" x14ac:dyDescent="0.25">
      <c r="A8614" s="133" t="s">
        <v>8837</v>
      </c>
      <c r="B8614" s="134">
        <v>98284</v>
      </c>
      <c r="C8614" s="126" t="s">
        <v>1948</v>
      </c>
      <c r="D8614" s="134" t="s">
        <v>22</v>
      </c>
      <c r="E8614" s="135">
        <v>11.3</v>
      </c>
      <c r="F8614" s="136">
        <v>0</v>
      </c>
      <c r="G8614" s="135">
        <v>14.62</v>
      </c>
      <c r="H8614" s="136">
        <v>0</v>
      </c>
    </row>
    <row r="8615" spans="1:8" x14ac:dyDescent="0.25">
      <c r="A8615" s="133" t="s">
        <v>8837</v>
      </c>
      <c r="B8615" s="134">
        <v>98265</v>
      </c>
      <c r="C8615" s="126" t="s">
        <v>1929</v>
      </c>
      <c r="D8615" s="134" t="s">
        <v>22</v>
      </c>
      <c r="E8615" s="135">
        <v>7.32</v>
      </c>
      <c r="F8615" s="136">
        <v>0</v>
      </c>
      <c r="G8615" s="135">
        <v>8.58</v>
      </c>
      <c r="H8615" s="136">
        <v>0</v>
      </c>
    </row>
    <row r="8616" spans="1:8" x14ac:dyDescent="0.25">
      <c r="A8616" s="133" t="s">
        <v>8837</v>
      </c>
      <c r="B8616" s="134">
        <v>98274</v>
      </c>
      <c r="C8616" s="126" t="s">
        <v>1938</v>
      </c>
      <c r="D8616" s="134" t="s">
        <v>22</v>
      </c>
      <c r="E8616" s="135">
        <v>4.21</v>
      </c>
      <c r="F8616" s="136">
        <v>0</v>
      </c>
      <c r="G8616" s="135">
        <v>3.87</v>
      </c>
      <c r="H8616" s="136">
        <v>0</v>
      </c>
    </row>
    <row r="8617" spans="1:8" x14ac:dyDescent="0.25">
      <c r="A8617" s="133" t="s">
        <v>8837</v>
      </c>
      <c r="B8617" s="134">
        <v>98292</v>
      </c>
      <c r="C8617" s="126" t="s">
        <v>1956</v>
      </c>
      <c r="D8617" s="134" t="s">
        <v>22</v>
      </c>
      <c r="E8617" s="135">
        <v>5.98</v>
      </c>
      <c r="F8617" s="136">
        <v>0</v>
      </c>
      <c r="G8617" s="135">
        <v>5.85</v>
      </c>
      <c r="H8617" s="136">
        <v>0</v>
      </c>
    </row>
    <row r="8618" spans="1:8" x14ac:dyDescent="0.25">
      <c r="A8618" s="133" t="s">
        <v>8837</v>
      </c>
      <c r="B8618" s="134">
        <v>98285</v>
      </c>
      <c r="C8618" s="126" t="s">
        <v>1949</v>
      </c>
      <c r="D8618" s="134" t="s">
        <v>22</v>
      </c>
      <c r="E8618" s="135">
        <v>12.36</v>
      </c>
      <c r="F8618" s="136">
        <v>0</v>
      </c>
      <c r="G8618" s="135">
        <v>15.54</v>
      </c>
      <c r="H8618" s="136">
        <v>0</v>
      </c>
    </row>
    <row r="8619" spans="1:8" x14ac:dyDescent="0.25">
      <c r="A8619" s="133" t="s">
        <v>8837</v>
      </c>
      <c r="B8619" s="134">
        <v>98266</v>
      </c>
      <c r="C8619" s="126" t="s">
        <v>1930</v>
      </c>
      <c r="D8619" s="134" t="s">
        <v>22</v>
      </c>
      <c r="E8619" s="135">
        <v>8.3699999999999992</v>
      </c>
      <c r="F8619" s="136">
        <v>0</v>
      </c>
      <c r="G8619" s="135">
        <v>9.48</v>
      </c>
      <c r="H8619" s="136">
        <v>0</v>
      </c>
    </row>
    <row r="8620" spans="1:8" x14ac:dyDescent="0.25">
      <c r="A8620" s="133" t="s">
        <v>8837</v>
      </c>
      <c r="B8620" s="134">
        <v>98275</v>
      </c>
      <c r="C8620" s="126" t="s">
        <v>1939</v>
      </c>
      <c r="D8620" s="134" t="s">
        <v>22</v>
      </c>
      <c r="E8620" s="135">
        <v>5.27</v>
      </c>
      <c r="F8620" s="136">
        <v>0</v>
      </c>
      <c r="G8620" s="135">
        <v>4.78</v>
      </c>
      <c r="H8620" s="136">
        <v>0</v>
      </c>
    </row>
    <row r="8621" spans="1:8" x14ac:dyDescent="0.25">
      <c r="A8621" s="133" t="s">
        <v>8837</v>
      </c>
      <c r="B8621" s="134">
        <v>98293</v>
      </c>
      <c r="C8621" s="126" t="s">
        <v>1957</v>
      </c>
      <c r="D8621" s="134" t="s">
        <v>22</v>
      </c>
      <c r="E8621" s="135">
        <v>10.98</v>
      </c>
      <c r="F8621" s="136">
        <v>0</v>
      </c>
      <c r="G8621" s="135">
        <v>10.78</v>
      </c>
      <c r="H8621" s="136">
        <v>0</v>
      </c>
    </row>
    <row r="8622" spans="1:8" x14ac:dyDescent="0.25">
      <c r="A8622" s="133" t="s">
        <v>8837</v>
      </c>
      <c r="B8622" s="134">
        <v>98286</v>
      </c>
      <c r="C8622" s="126" t="s">
        <v>1950</v>
      </c>
      <c r="D8622" s="134" t="s">
        <v>22</v>
      </c>
      <c r="E8622" s="135">
        <v>17.350000000000001</v>
      </c>
      <c r="F8622" s="136">
        <v>0</v>
      </c>
      <c r="G8622" s="135">
        <v>20.45</v>
      </c>
      <c r="H8622" s="136">
        <v>0</v>
      </c>
    </row>
    <row r="8623" spans="1:8" x14ac:dyDescent="0.25">
      <c r="A8623" s="133" t="s">
        <v>8837</v>
      </c>
      <c r="B8623" s="134">
        <v>98267</v>
      </c>
      <c r="C8623" s="126" t="s">
        <v>1931</v>
      </c>
      <c r="D8623" s="134" t="s">
        <v>22</v>
      </c>
      <c r="E8623" s="135">
        <v>13.37</v>
      </c>
      <c r="F8623" s="136">
        <v>0</v>
      </c>
      <c r="G8623" s="135">
        <v>14.39</v>
      </c>
      <c r="H8623" s="136">
        <v>0</v>
      </c>
    </row>
    <row r="8624" spans="1:8" x14ac:dyDescent="0.25">
      <c r="A8624" s="133" t="s">
        <v>8837</v>
      </c>
      <c r="B8624" s="134">
        <v>98276</v>
      </c>
      <c r="C8624" s="126" t="s">
        <v>1940</v>
      </c>
      <c r="D8624" s="134" t="s">
        <v>22</v>
      </c>
      <c r="E8624" s="135">
        <v>10.27</v>
      </c>
      <c r="F8624" s="136">
        <v>0</v>
      </c>
      <c r="G8624" s="135">
        <v>9.69</v>
      </c>
      <c r="H8624" s="136">
        <v>0</v>
      </c>
    </row>
    <row r="8625" spans="1:8" x14ac:dyDescent="0.25">
      <c r="A8625" s="133" t="s">
        <v>8837</v>
      </c>
      <c r="B8625" s="134">
        <v>98268</v>
      </c>
      <c r="C8625" s="126" t="s">
        <v>1932</v>
      </c>
      <c r="D8625" s="134" t="s">
        <v>22</v>
      </c>
      <c r="E8625" s="135">
        <v>21.78</v>
      </c>
      <c r="F8625" s="136">
        <v>0</v>
      </c>
      <c r="G8625" s="135">
        <v>21.87</v>
      </c>
      <c r="H8625" s="136">
        <v>0</v>
      </c>
    </row>
    <row r="8626" spans="1:8" x14ac:dyDescent="0.25">
      <c r="A8626" s="133" t="s">
        <v>8837</v>
      </c>
      <c r="B8626" s="134">
        <v>98277</v>
      </c>
      <c r="C8626" s="126" t="s">
        <v>1941</v>
      </c>
      <c r="D8626" s="134" t="s">
        <v>22</v>
      </c>
      <c r="E8626" s="135">
        <v>18.690000000000001</v>
      </c>
      <c r="F8626" s="136">
        <v>0</v>
      </c>
      <c r="G8626" s="135">
        <v>17.18</v>
      </c>
      <c r="H8626" s="136">
        <v>0</v>
      </c>
    </row>
    <row r="8627" spans="1:8" x14ac:dyDescent="0.25">
      <c r="A8627" s="133" t="s">
        <v>8837</v>
      </c>
      <c r="B8627" s="134">
        <v>98272</v>
      </c>
      <c r="C8627" s="126" t="s">
        <v>1936</v>
      </c>
      <c r="D8627" s="134" t="s">
        <v>22</v>
      </c>
      <c r="E8627" s="135">
        <v>147.80000000000001</v>
      </c>
      <c r="F8627" s="136">
        <v>0</v>
      </c>
      <c r="G8627" s="135">
        <v>130.37</v>
      </c>
      <c r="H8627" s="136">
        <v>0</v>
      </c>
    </row>
    <row r="8628" spans="1:8" x14ac:dyDescent="0.25">
      <c r="A8628" s="133" t="s">
        <v>8837</v>
      </c>
      <c r="B8628" s="134">
        <v>98269</v>
      </c>
      <c r="C8628" s="126" t="s">
        <v>1933</v>
      </c>
      <c r="D8628" s="134" t="s">
        <v>22</v>
      </c>
      <c r="E8628" s="135">
        <v>29.93</v>
      </c>
      <c r="F8628" s="136">
        <v>0</v>
      </c>
      <c r="G8628" s="135">
        <v>29.04</v>
      </c>
      <c r="H8628" s="136">
        <v>0</v>
      </c>
    </row>
    <row r="8629" spans="1:8" x14ac:dyDescent="0.25">
      <c r="A8629" s="133" t="s">
        <v>8837</v>
      </c>
      <c r="B8629" s="134">
        <v>98278</v>
      </c>
      <c r="C8629" s="126" t="s">
        <v>1942</v>
      </c>
      <c r="D8629" s="134" t="s">
        <v>22</v>
      </c>
      <c r="E8629" s="135">
        <v>26.83</v>
      </c>
      <c r="F8629" s="136">
        <v>0</v>
      </c>
      <c r="G8629" s="135">
        <v>24.34</v>
      </c>
      <c r="H8629" s="136">
        <v>0</v>
      </c>
    </row>
    <row r="8630" spans="1:8" x14ac:dyDescent="0.25">
      <c r="A8630" s="133" t="s">
        <v>8837</v>
      </c>
      <c r="B8630" s="134">
        <v>98270</v>
      </c>
      <c r="C8630" s="126" t="s">
        <v>1934</v>
      </c>
      <c r="D8630" s="134" t="s">
        <v>22</v>
      </c>
      <c r="E8630" s="135">
        <v>45.41</v>
      </c>
      <c r="F8630" s="136">
        <v>0</v>
      </c>
      <c r="G8630" s="135">
        <v>42.44</v>
      </c>
      <c r="H8630" s="136">
        <v>0</v>
      </c>
    </row>
    <row r="8631" spans="1:8" x14ac:dyDescent="0.25">
      <c r="A8631" s="133" t="s">
        <v>8837</v>
      </c>
      <c r="B8631" s="134">
        <v>98279</v>
      </c>
      <c r="C8631" s="126" t="s">
        <v>1943</v>
      </c>
      <c r="D8631" s="134" t="s">
        <v>22</v>
      </c>
      <c r="E8631" s="135">
        <v>42.31</v>
      </c>
      <c r="F8631" s="136">
        <v>0</v>
      </c>
      <c r="G8631" s="135">
        <v>37.729999999999997</v>
      </c>
      <c r="H8631" s="136">
        <v>0</v>
      </c>
    </row>
    <row r="8632" spans="1:8" x14ac:dyDescent="0.25">
      <c r="A8632" s="133" t="s">
        <v>8837</v>
      </c>
      <c r="B8632" s="134">
        <v>98271</v>
      </c>
      <c r="C8632" s="126" t="s">
        <v>1935</v>
      </c>
      <c r="D8632" s="134" t="s">
        <v>22</v>
      </c>
      <c r="E8632" s="135">
        <v>64.09</v>
      </c>
      <c r="F8632" s="136">
        <v>0</v>
      </c>
      <c r="G8632" s="135">
        <v>58.5</v>
      </c>
      <c r="H8632" s="136">
        <v>0</v>
      </c>
    </row>
    <row r="8633" spans="1:8" x14ac:dyDescent="0.25">
      <c r="A8633" s="133" t="s">
        <v>8837</v>
      </c>
      <c r="B8633" s="134">
        <v>98400</v>
      </c>
      <c r="C8633" s="126" t="s">
        <v>1958</v>
      </c>
      <c r="D8633" s="134" t="s">
        <v>22</v>
      </c>
      <c r="E8633" s="135">
        <v>16.559999999999999</v>
      </c>
      <c r="F8633" s="136">
        <v>0</v>
      </c>
      <c r="G8633" s="135">
        <v>17.059999999999999</v>
      </c>
      <c r="H8633" s="136">
        <v>0</v>
      </c>
    </row>
    <row r="8634" spans="1:8" x14ac:dyDescent="0.25">
      <c r="A8634" s="133" t="s">
        <v>8837</v>
      </c>
      <c r="B8634" s="134">
        <v>98401</v>
      </c>
      <c r="C8634" s="126" t="s">
        <v>1959</v>
      </c>
      <c r="D8634" s="134" t="s">
        <v>22</v>
      </c>
      <c r="E8634" s="135">
        <v>26.2</v>
      </c>
      <c r="F8634" s="136">
        <v>0</v>
      </c>
      <c r="G8634" s="135">
        <v>25.57</v>
      </c>
      <c r="H8634" s="136">
        <v>0</v>
      </c>
    </row>
    <row r="8635" spans="1:8" x14ac:dyDescent="0.25">
      <c r="A8635" s="133" t="s">
        <v>8837</v>
      </c>
      <c r="B8635" s="134">
        <v>98402</v>
      </c>
      <c r="C8635" s="126" t="s">
        <v>1960</v>
      </c>
      <c r="D8635" s="134" t="s">
        <v>22</v>
      </c>
      <c r="E8635" s="135">
        <v>30.61</v>
      </c>
      <c r="F8635" s="136">
        <v>0</v>
      </c>
      <c r="G8635" s="135">
        <v>29.62</v>
      </c>
      <c r="H8635" s="136">
        <v>0</v>
      </c>
    </row>
    <row r="8636" spans="1:8" x14ac:dyDescent="0.25">
      <c r="A8636" s="133" t="s">
        <v>8837</v>
      </c>
      <c r="B8636" s="134">
        <v>100556</v>
      </c>
      <c r="C8636" s="126" t="s">
        <v>1961</v>
      </c>
      <c r="D8636" s="134" t="s">
        <v>33</v>
      </c>
      <c r="E8636" s="135">
        <v>36.549999999999997</v>
      </c>
      <c r="F8636" s="136">
        <v>0.51329999999999998</v>
      </c>
      <c r="G8636" s="135">
        <v>45.75</v>
      </c>
      <c r="H8636" s="136">
        <v>0</v>
      </c>
    </row>
    <row r="8637" spans="1:8" x14ac:dyDescent="0.25">
      <c r="A8637" s="133" t="s">
        <v>8837</v>
      </c>
      <c r="B8637" s="134">
        <v>100557</v>
      </c>
      <c r="C8637" s="126" t="s">
        <v>1962</v>
      </c>
      <c r="D8637" s="134" t="s">
        <v>33</v>
      </c>
      <c r="E8637" s="135">
        <v>403.74</v>
      </c>
      <c r="F8637" s="136">
        <v>0.86829999999999996</v>
      </c>
      <c r="G8637" s="135">
        <v>431.21</v>
      </c>
      <c r="H8637" s="136">
        <v>0</v>
      </c>
    </row>
    <row r="8638" spans="1:8" x14ac:dyDescent="0.25">
      <c r="A8638" s="133" t="s">
        <v>8837</v>
      </c>
      <c r="B8638" s="134">
        <v>98301</v>
      </c>
      <c r="C8638" s="126" t="s">
        <v>2006</v>
      </c>
      <c r="D8638" s="134" t="s">
        <v>33</v>
      </c>
      <c r="E8638" s="135">
        <v>659.83</v>
      </c>
      <c r="F8638" s="136">
        <v>0.51659999999999995</v>
      </c>
      <c r="G8638" s="135">
        <v>824.57</v>
      </c>
      <c r="H8638" s="136">
        <v>0</v>
      </c>
    </row>
    <row r="8639" spans="1:8" x14ac:dyDescent="0.25">
      <c r="A8639" s="133" t="s">
        <v>8837</v>
      </c>
      <c r="B8639" s="134">
        <v>98302</v>
      </c>
      <c r="C8639" s="126" t="s">
        <v>2007</v>
      </c>
      <c r="D8639" s="134" t="s">
        <v>33</v>
      </c>
      <c r="E8639" s="135">
        <v>1231.8399999999999</v>
      </c>
      <c r="F8639" s="136">
        <v>0.74109999999999998</v>
      </c>
      <c r="G8639" s="135">
        <v>1396.58</v>
      </c>
      <c r="H8639" s="136">
        <v>0</v>
      </c>
    </row>
    <row r="8640" spans="1:8" x14ac:dyDescent="0.25">
      <c r="A8640" s="133" t="s">
        <v>8837</v>
      </c>
      <c r="B8640" s="134">
        <v>98593</v>
      </c>
      <c r="C8640" s="126" t="s">
        <v>2013</v>
      </c>
      <c r="D8640" s="134" t="s">
        <v>33</v>
      </c>
      <c r="E8640" s="135">
        <v>2685.02</v>
      </c>
      <c r="F8640" s="136">
        <v>0.76390000000000002</v>
      </c>
      <c r="G8640" s="135">
        <v>3012.46</v>
      </c>
      <c r="H8640" s="136">
        <v>0</v>
      </c>
    </row>
    <row r="8641" spans="1:8" x14ac:dyDescent="0.25">
      <c r="A8641" s="133" t="s">
        <v>8837</v>
      </c>
      <c r="B8641" s="134">
        <v>98304</v>
      </c>
      <c r="C8641" s="126" t="s">
        <v>2008</v>
      </c>
      <c r="D8641" s="134" t="s">
        <v>33</v>
      </c>
      <c r="E8641" s="135">
        <v>3851.35</v>
      </c>
      <c r="F8641" s="136">
        <v>0.83540000000000003</v>
      </c>
      <c r="G8641" s="135">
        <v>4178.79</v>
      </c>
      <c r="H8641" s="136">
        <v>0</v>
      </c>
    </row>
    <row r="8642" spans="1:8" x14ac:dyDescent="0.25">
      <c r="A8642" s="133" t="s">
        <v>8837</v>
      </c>
      <c r="B8642" s="134">
        <v>100561</v>
      </c>
      <c r="C8642" s="126" t="s">
        <v>1964</v>
      </c>
      <c r="D8642" s="134" t="s">
        <v>33</v>
      </c>
      <c r="E8642" s="135">
        <v>172.17</v>
      </c>
      <c r="F8642" s="136">
        <v>0.65620000000000001</v>
      </c>
      <c r="G8642" s="135">
        <v>198.27</v>
      </c>
      <c r="H8642" s="136">
        <v>0</v>
      </c>
    </row>
    <row r="8643" spans="1:8" x14ac:dyDescent="0.25">
      <c r="A8643" s="133" t="s">
        <v>8837</v>
      </c>
      <c r="B8643" s="134">
        <v>100562</v>
      </c>
      <c r="C8643" s="126" t="s">
        <v>1965</v>
      </c>
      <c r="D8643" s="134" t="s">
        <v>33</v>
      </c>
      <c r="E8643" s="135">
        <v>260.73</v>
      </c>
      <c r="F8643" s="136">
        <v>0.71799999999999997</v>
      </c>
      <c r="G8643" s="135">
        <v>289.41000000000003</v>
      </c>
      <c r="H8643" s="136">
        <v>0</v>
      </c>
    </row>
    <row r="8644" spans="1:8" x14ac:dyDescent="0.25">
      <c r="A8644" s="133" t="s">
        <v>8837</v>
      </c>
      <c r="B8644" s="134">
        <v>100560</v>
      </c>
      <c r="C8644" s="126" t="s">
        <v>1963</v>
      </c>
      <c r="D8644" s="134" t="s">
        <v>33</v>
      </c>
      <c r="E8644" s="135">
        <v>99.19</v>
      </c>
      <c r="F8644" s="136">
        <v>0.51419999999999999</v>
      </c>
      <c r="G8644" s="135">
        <v>122.72</v>
      </c>
      <c r="H8644" s="136">
        <v>0</v>
      </c>
    </row>
    <row r="8645" spans="1:8" x14ac:dyDescent="0.25">
      <c r="A8645" s="133" t="s">
        <v>8837</v>
      </c>
      <c r="B8645" s="134">
        <v>100563</v>
      </c>
      <c r="C8645" s="126" t="s">
        <v>1966</v>
      </c>
      <c r="D8645" s="134" t="s">
        <v>33</v>
      </c>
      <c r="E8645" s="135">
        <v>371.1</v>
      </c>
      <c r="F8645" s="136">
        <v>0.75419999999999998</v>
      </c>
      <c r="G8645" s="135">
        <v>402.39</v>
      </c>
      <c r="H8645" s="136">
        <v>0</v>
      </c>
    </row>
    <row r="8646" spans="1:8" x14ac:dyDescent="0.25">
      <c r="A8646" s="133" t="s">
        <v>8837</v>
      </c>
      <c r="B8646" s="134">
        <v>100555</v>
      </c>
      <c r="C8646" s="126" t="s">
        <v>2016</v>
      </c>
      <c r="D8646" s="134" t="s">
        <v>33</v>
      </c>
      <c r="E8646" s="135">
        <v>1416</v>
      </c>
      <c r="F8646" s="136">
        <v>0.9627</v>
      </c>
      <c r="G8646" s="135">
        <v>1443.26</v>
      </c>
      <c r="H8646" s="136">
        <v>0</v>
      </c>
    </row>
    <row r="8647" spans="1:8" x14ac:dyDescent="0.25">
      <c r="A8647" s="133" t="s">
        <v>8837</v>
      </c>
      <c r="B8647" s="134">
        <v>98305</v>
      </c>
      <c r="C8647" s="126" t="s">
        <v>2009</v>
      </c>
      <c r="D8647" s="134" t="s">
        <v>33</v>
      </c>
      <c r="E8647" s="135">
        <v>2826.71</v>
      </c>
      <c r="F8647" s="136">
        <v>0.98129999999999995</v>
      </c>
      <c r="G8647" s="135">
        <v>2853.96</v>
      </c>
      <c r="H8647" s="136">
        <v>0</v>
      </c>
    </row>
    <row r="8648" spans="1:8" x14ac:dyDescent="0.25">
      <c r="A8648" s="133" t="s">
        <v>8837</v>
      </c>
      <c r="B8648" s="134">
        <v>98307</v>
      </c>
      <c r="C8648" s="126" t="s">
        <v>2011</v>
      </c>
      <c r="D8648" s="134" t="s">
        <v>33</v>
      </c>
      <c r="E8648" s="135">
        <v>41.72</v>
      </c>
      <c r="F8648" s="136">
        <v>0</v>
      </c>
      <c r="G8648" s="135">
        <v>52.6</v>
      </c>
      <c r="H8648" s="136">
        <v>0</v>
      </c>
    </row>
    <row r="8649" spans="1:8" x14ac:dyDescent="0.25">
      <c r="A8649" s="133" t="s">
        <v>8837</v>
      </c>
      <c r="B8649" s="134">
        <v>98308</v>
      </c>
      <c r="C8649" s="126" t="s">
        <v>2012</v>
      </c>
      <c r="D8649" s="134" t="s">
        <v>33</v>
      </c>
      <c r="E8649" s="135">
        <v>28.23</v>
      </c>
      <c r="F8649" s="136">
        <v>0</v>
      </c>
      <c r="G8649" s="135">
        <v>36.78</v>
      </c>
      <c r="H8649" s="136">
        <v>0</v>
      </c>
    </row>
    <row r="8650" spans="1:8" x14ac:dyDescent="0.25">
      <c r="A8650" s="133" t="s">
        <v>8838</v>
      </c>
      <c r="B8650" s="134">
        <v>103401</v>
      </c>
      <c r="C8650" s="126" t="s">
        <v>102</v>
      </c>
      <c r="D8650" s="134" t="s">
        <v>33</v>
      </c>
      <c r="E8650" s="135">
        <v>19.09</v>
      </c>
      <c r="F8650" s="136">
        <v>0</v>
      </c>
      <c r="G8650" s="135">
        <v>29.64</v>
      </c>
      <c r="H8650" s="136">
        <v>0</v>
      </c>
    </row>
    <row r="8651" spans="1:8" x14ac:dyDescent="0.25">
      <c r="A8651" s="133" t="s">
        <v>8838</v>
      </c>
      <c r="B8651" s="134">
        <v>103402</v>
      </c>
      <c r="C8651" s="126" t="s">
        <v>103</v>
      </c>
      <c r="D8651" s="134" t="s">
        <v>33</v>
      </c>
      <c r="E8651" s="135">
        <v>27.77</v>
      </c>
      <c r="F8651" s="136">
        <v>0</v>
      </c>
      <c r="G8651" s="135">
        <v>43.11</v>
      </c>
      <c r="H8651" s="136">
        <v>0</v>
      </c>
    </row>
    <row r="8652" spans="1:8" x14ac:dyDescent="0.25">
      <c r="A8652" s="133" t="s">
        <v>8838</v>
      </c>
      <c r="B8652" s="134">
        <v>103403</v>
      </c>
      <c r="C8652" s="126" t="s">
        <v>104</v>
      </c>
      <c r="D8652" s="134" t="s">
        <v>33</v>
      </c>
      <c r="E8652" s="135">
        <v>31.24</v>
      </c>
      <c r="F8652" s="136">
        <v>0</v>
      </c>
      <c r="G8652" s="135">
        <v>48.5</v>
      </c>
      <c r="H8652" s="136">
        <v>0</v>
      </c>
    </row>
    <row r="8653" spans="1:8" x14ac:dyDescent="0.25">
      <c r="A8653" s="133" t="s">
        <v>8838</v>
      </c>
      <c r="B8653" s="134">
        <v>103397</v>
      </c>
      <c r="C8653" s="126" t="s">
        <v>98</v>
      </c>
      <c r="D8653" s="134" t="s">
        <v>33</v>
      </c>
      <c r="E8653" s="135">
        <v>3.47</v>
      </c>
      <c r="F8653" s="136">
        <v>0</v>
      </c>
      <c r="G8653" s="135">
        <v>5.38</v>
      </c>
      <c r="H8653" s="136">
        <v>0</v>
      </c>
    </row>
    <row r="8654" spans="1:8" x14ac:dyDescent="0.25">
      <c r="A8654" s="133" t="s">
        <v>8838</v>
      </c>
      <c r="B8654" s="134">
        <v>103404</v>
      </c>
      <c r="C8654" s="126" t="s">
        <v>105</v>
      </c>
      <c r="D8654" s="134" t="s">
        <v>33</v>
      </c>
      <c r="E8654" s="135">
        <v>34.71</v>
      </c>
      <c r="F8654" s="136">
        <v>0</v>
      </c>
      <c r="G8654" s="135">
        <v>53.89</v>
      </c>
      <c r="H8654" s="136">
        <v>0</v>
      </c>
    </row>
    <row r="8655" spans="1:8" x14ac:dyDescent="0.25">
      <c r="A8655" s="133" t="s">
        <v>8838</v>
      </c>
      <c r="B8655" s="134">
        <v>103405</v>
      </c>
      <c r="C8655" s="126" t="s">
        <v>106</v>
      </c>
      <c r="D8655" s="134" t="s">
        <v>33</v>
      </c>
      <c r="E8655" s="135">
        <v>39.049999999999997</v>
      </c>
      <c r="F8655" s="136">
        <v>0</v>
      </c>
      <c r="G8655" s="135">
        <v>60.63</v>
      </c>
      <c r="H8655" s="136">
        <v>0</v>
      </c>
    </row>
    <row r="8656" spans="1:8" x14ac:dyDescent="0.25">
      <c r="A8656" s="133" t="s">
        <v>8838</v>
      </c>
      <c r="B8656" s="134">
        <v>103406</v>
      </c>
      <c r="C8656" s="126" t="s">
        <v>107</v>
      </c>
      <c r="D8656" s="134" t="s">
        <v>33</v>
      </c>
      <c r="E8656" s="135">
        <v>43.39</v>
      </c>
      <c r="F8656" s="136">
        <v>0</v>
      </c>
      <c r="G8656" s="135">
        <v>67.37</v>
      </c>
      <c r="H8656" s="136">
        <v>0</v>
      </c>
    </row>
    <row r="8657" spans="1:8" x14ac:dyDescent="0.25">
      <c r="A8657" s="133" t="s">
        <v>8838</v>
      </c>
      <c r="B8657" s="134">
        <v>103407</v>
      </c>
      <c r="C8657" s="126" t="s">
        <v>108</v>
      </c>
      <c r="D8657" s="134" t="s">
        <v>33</v>
      </c>
      <c r="E8657" s="135">
        <v>48.6</v>
      </c>
      <c r="F8657" s="136">
        <v>0</v>
      </c>
      <c r="G8657" s="135">
        <v>75.45</v>
      </c>
      <c r="H8657" s="136">
        <v>0</v>
      </c>
    </row>
    <row r="8658" spans="1:8" x14ac:dyDescent="0.25">
      <c r="A8658" s="133" t="s">
        <v>8838</v>
      </c>
      <c r="B8658" s="134">
        <v>103408</v>
      </c>
      <c r="C8658" s="126" t="s">
        <v>109</v>
      </c>
      <c r="D8658" s="134" t="s">
        <v>33</v>
      </c>
      <c r="E8658" s="135">
        <v>54.68</v>
      </c>
      <c r="F8658" s="136">
        <v>0</v>
      </c>
      <c r="G8658" s="135">
        <v>84.89</v>
      </c>
      <c r="H8658" s="136">
        <v>0</v>
      </c>
    </row>
    <row r="8659" spans="1:8" x14ac:dyDescent="0.25">
      <c r="A8659" s="133" t="s">
        <v>8838</v>
      </c>
      <c r="B8659" s="134">
        <v>103398</v>
      </c>
      <c r="C8659" s="126" t="s">
        <v>99</v>
      </c>
      <c r="D8659" s="134" t="s">
        <v>33</v>
      </c>
      <c r="E8659" s="135">
        <v>5.55</v>
      </c>
      <c r="F8659" s="136">
        <v>0</v>
      </c>
      <c r="G8659" s="135">
        <v>8.6199999999999992</v>
      </c>
      <c r="H8659" s="136">
        <v>0</v>
      </c>
    </row>
    <row r="8660" spans="1:8" x14ac:dyDescent="0.25">
      <c r="A8660" s="133" t="s">
        <v>8838</v>
      </c>
      <c r="B8660" s="134">
        <v>103409</v>
      </c>
      <c r="C8660" s="126" t="s">
        <v>110</v>
      </c>
      <c r="D8660" s="134" t="s">
        <v>33</v>
      </c>
      <c r="E8660" s="135">
        <v>61.63</v>
      </c>
      <c r="F8660" s="136">
        <v>0</v>
      </c>
      <c r="G8660" s="135">
        <v>95.67</v>
      </c>
      <c r="H8660" s="136">
        <v>0</v>
      </c>
    </row>
    <row r="8661" spans="1:8" x14ac:dyDescent="0.25">
      <c r="A8661" s="133" t="s">
        <v>8838</v>
      </c>
      <c r="B8661" s="134">
        <v>103410</v>
      </c>
      <c r="C8661" s="126" t="s">
        <v>111</v>
      </c>
      <c r="D8661" s="134" t="s">
        <v>33</v>
      </c>
      <c r="E8661" s="135">
        <v>69.44</v>
      </c>
      <c r="F8661" s="136">
        <v>0</v>
      </c>
      <c r="G8661" s="135">
        <v>107.8</v>
      </c>
      <c r="H8661" s="136">
        <v>0</v>
      </c>
    </row>
    <row r="8662" spans="1:8" x14ac:dyDescent="0.25">
      <c r="A8662" s="133" t="s">
        <v>8838</v>
      </c>
      <c r="B8662" s="134">
        <v>103399</v>
      </c>
      <c r="C8662" s="126" t="s">
        <v>100</v>
      </c>
      <c r="D8662" s="134" t="s">
        <v>33</v>
      </c>
      <c r="E8662" s="135">
        <v>10.93</v>
      </c>
      <c r="F8662" s="136">
        <v>0</v>
      </c>
      <c r="G8662" s="135">
        <v>16.97</v>
      </c>
      <c r="H8662" s="136">
        <v>0</v>
      </c>
    </row>
    <row r="8663" spans="1:8" x14ac:dyDescent="0.25">
      <c r="A8663" s="133" t="s">
        <v>8838</v>
      </c>
      <c r="B8663" s="134">
        <v>103400</v>
      </c>
      <c r="C8663" s="126" t="s">
        <v>101</v>
      </c>
      <c r="D8663" s="134" t="s">
        <v>33</v>
      </c>
      <c r="E8663" s="135">
        <v>15.62</v>
      </c>
      <c r="F8663" s="136">
        <v>0</v>
      </c>
      <c r="G8663" s="135">
        <v>24.25</v>
      </c>
      <c r="H8663" s="136">
        <v>0</v>
      </c>
    </row>
    <row r="8664" spans="1:8" x14ac:dyDescent="0.25">
      <c r="A8664" s="133" t="s">
        <v>8838</v>
      </c>
      <c r="B8664" s="134">
        <v>103415</v>
      </c>
      <c r="C8664" s="126" t="s">
        <v>116</v>
      </c>
      <c r="D8664" s="134" t="s">
        <v>33</v>
      </c>
      <c r="E8664" s="135">
        <v>38.18</v>
      </c>
      <c r="F8664" s="136">
        <v>0</v>
      </c>
      <c r="G8664" s="135">
        <v>59.28</v>
      </c>
      <c r="H8664" s="136">
        <v>0</v>
      </c>
    </row>
    <row r="8665" spans="1:8" x14ac:dyDescent="0.25">
      <c r="A8665" s="133" t="s">
        <v>8838</v>
      </c>
      <c r="B8665" s="134">
        <v>103416</v>
      </c>
      <c r="C8665" s="126" t="s">
        <v>117</v>
      </c>
      <c r="D8665" s="134" t="s">
        <v>33</v>
      </c>
      <c r="E8665" s="135">
        <v>55.55</v>
      </c>
      <c r="F8665" s="136">
        <v>0</v>
      </c>
      <c r="G8665" s="135">
        <v>86.24</v>
      </c>
      <c r="H8665" s="136">
        <v>0</v>
      </c>
    </row>
    <row r="8666" spans="1:8" x14ac:dyDescent="0.25">
      <c r="A8666" s="133" t="s">
        <v>8838</v>
      </c>
      <c r="B8666" s="134">
        <v>103417</v>
      </c>
      <c r="C8666" s="126" t="s">
        <v>118</v>
      </c>
      <c r="D8666" s="134" t="s">
        <v>33</v>
      </c>
      <c r="E8666" s="135">
        <v>62.49</v>
      </c>
      <c r="F8666" s="136">
        <v>0</v>
      </c>
      <c r="G8666" s="135">
        <v>97.02</v>
      </c>
      <c r="H8666" s="136">
        <v>0</v>
      </c>
    </row>
    <row r="8667" spans="1:8" x14ac:dyDescent="0.25">
      <c r="A8667" s="133" t="s">
        <v>8838</v>
      </c>
      <c r="B8667" s="134">
        <v>103411</v>
      </c>
      <c r="C8667" s="126" t="s">
        <v>112</v>
      </c>
      <c r="D8667" s="134" t="s">
        <v>33</v>
      </c>
      <c r="E8667" s="135">
        <v>6.94</v>
      </c>
      <c r="F8667" s="136">
        <v>0</v>
      </c>
      <c r="G8667" s="135">
        <v>10.77</v>
      </c>
      <c r="H8667" s="136">
        <v>0</v>
      </c>
    </row>
    <row r="8668" spans="1:8" x14ac:dyDescent="0.25">
      <c r="A8668" s="133" t="s">
        <v>8838</v>
      </c>
      <c r="B8668" s="134">
        <v>103418</v>
      </c>
      <c r="C8668" s="126" t="s">
        <v>119</v>
      </c>
      <c r="D8668" s="134" t="s">
        <v>33</v>
      </c>
      <c r="E8668" s="135">
        <v>69.44</v>
      </c>
      <c r="F8668" s="136">
        <v>0</v>
      </c>
      <c r="G8668" s="135">
        <v>107.8</v>
      </c>
      <c r="H8668" s="136">
        <v>0</v>
      </c>
    </row>
    <row r="8669" spans="1:8" x14ac:dyDescent="0.25">
      <c r="A8669" s="133" t="s">
        <v>8838</v>
      </c>
      <c r="B8669" s="134">
        <v>103419</v>
      </c>
      <c r="C8669" s="126" t="s">
        <v>120</v>
      </c>
      <c r="D8669" s="134" t="s">
        <v>33</v>
      </c>
      <c r="E8669" s="135">
        <v>78.12</v>
      </c>
      <c r="F8669" s="136">
        <v>0</v>
      </c>
      <c r="G8669" s="135">
        <v>121.27</v>
      </c>
      <c r="H8669" s="136">
        <v>0</v>
      </c>
    </row>
    <row r="8670" spans="1:8" x14ac:dyDescent="0.25">
      <c r="A8670" s="133" t="s">
        <v>8838</v>
      </c>
      <c r="B8670" s="134">
        <v>103420</v>
      </c>
      <c r="C8670" s="126" t="s">
        <v>121</v>
      </c>
      <c r="D8670" s="134" t="s">
        <v>33</v>
      </c>
      <c r="E8670" s="135">
        <v>86.79</v>
      </c>
      <c r="F8670" s="136">
        <v>0</v>
      </c>
      <c r="G8670" s="135">
        <v>134.75</v>
      </c>
      <c r="H8670" s="136">
        <v>0</v>
      </c>
    </row>
    <row r="8671" spans="1:8" x14ac:dyDescent="0.25">
      <c r="A8671" s="133" t="s">
        <v>8838</v>
      </c>
      <c r="B8671" s="134">
        <v>103421</v>
      </c>
      <c r="C8671" s="126" t="s">
        <v>122</v>
      </c>
      <c r="D8671" s="134" t="s">
        <v>33</v>
      </c>
      <c r="E8671" s="135">
        <v>97.22</v>
      </c>
      <c r="F8671" s="136">
        <v>0</v>
      </c>
      <c r="G8671" s="135">
        <v>150.91999999999999</v>
      </c>
      <c r="H8671" s="136">
        <v>0</v>
      </c>
    </row>
    <row r="8672" spans="1:8" x14ac:dyDescent="0.25">
      <c r="A8672" s="133" t="s">
        <v>8838</v>
      </c>
      <c r="B8672" s="134">
        <v>103422</v>
      </c>
      <c r="C8672" s="126" t="s">
        <v>123</v>
      </c>
      <c r="D8672" s="134" t="s">
        <v>33</v>
      </c>
      <c r="E8672" s="135">
        <v>109.37</v>
      </c>
      <c r="F8672" s="136">
        <v>0</v>
      </c>
      <c r="G8672" s="135">
        <v>169.79</v>
      </c>
      <c r="H8672" s="136">
        <v>0</v>
      </c>
    </row>
    <row r="8673" spans="1:8" x14ac:dyDescent="0.25">
      <c r="A8673" s="133" t="s">
        <v>8838</v>
      </c>
      <c r="B8673" s="134">
        <v>103412</v>
      </c>
      <c r="C8673" s="126" t="s">
        <v>113</v>
      </c>
      <c r="D8673" s="134" t="s">
        <v>33</v>
      </c>
      <c r="E8673" s="135">
        <v>11.1</v>
      </c>
      <c r="F8673" s="136">
        <v>0</v>
      </c>
      <c r="G8673" s="135">
        <v>17.239999999999998</v>
      </c>
      <c r="H8673" s="136">
        <v>0</v>
      </c>
    </row>
    <row r="8674" spans="1:8" x14ac:dyDescent="0.25">
      <c r="A8674" s="133" t="s">
        <v>8838</v>
      </c>
      <c r="B8674" s="134">
        <v>103423</v>
      </c>
      <c r="C8674" s="126" t="s">
        <v>124</v>
      </c>
      <c r="D8674" s="134" t="s">
        <v>33</v>
      </c>
      <c r="E8674" s="135">
        <v>123.26</v>
      </c>
      <c r="F8674" s="136">
        <v>0</v>
      </c>
      <c r="G8674" s="135">
        <v>191.35</v>
      </c>
      <c r="H8674" s="136">
        <v>0</v>
      </c>
    </row>
    <row r="8675" spans="1:8" x14ac:dyDescent="0.25">
      <c r="A8675" s="133" t="s">
        <v>8838</v>
      </c>
      <c r="B8675" s="134">
        <v>103424</v>
      </c>
      <c r="C8675" s="126" t="s">
        <v>125</v>
      </c>
      <c r="D8675" s="134" t="s">
        <v>33</v>
      </c>
      <c r="E8675" s="135">
        <v>138.88</v>
      </c>
      <c r="F8675" s="136">
        <v>0</v>
      </c>
      <c r="G8675" s="135">
        <v>215.6</v>
      </c>
      <c r="H8675" s="136">
        <v>0</v>
      </c>
    </row>
    <row r="8676" spans="1:8" x14ac:dyDescent="0.25">
      <c r="A8676" s="133" t="s">
        <v>8838</v>
      </c>
      <c r="B8676" s="134">
        <v>103413</v>
      </c>
      <c r="C8676" s="126" t="s">
        <v>114</v>
      </c>
      <c r="D8676" s="134" t="s">
        <v>33</v>
      </c>
      <c r="E8676" s="135">
        <v>21.87</v>
      </c>
      <c r="F8676" s="136">
        <v>0</v>
      </c>
      <c r="G8676" s="135">
        <v>33.950000000000003</v>
      </c>
      <c r="H8676" s="136">
        <v>0</v>
      </c>
    </row>
    <row r="8677" spans="1:8" x14ac:dyDescent="0.25">
      <c r="A8677" s="133" t="s">
        <v>8838</v>
      </c>
      <c r="B8677" s="134">
        <v>103414</v>
      </c>
      <c r="C8677" s="126" t="s">
        <v>115</v>
      </c>
      <c r="D8677" s="134" t="s">
        <v>33</v>
      </c>
      <c r="E8677" s="135">
        <v>31.24</v>
      </c>
      <c r="F8677" s="136">
        <v>0</v>
      </c>
      <c r="G8677" s="135">
        <v>48.5</v>
      </c>
      <c r="H8677" s="136">
        <v>0</v>
      </c>
    </row>
    <row r="8678" spans="1:8" x14ac:dyDescent="0.25">
      <c r="A8678" s="133" t="s">
        <v>8838</v>
      </c>
      <c r="B8678" s="134">
        <v>103432</v>
      </c>
      <c r="C8678" s="126" t="s">
        <v>133</v>
      </c>
      <c r="D8678" s="134" t="s">
        <v>33</v>
      </c>
      <c r="E8678" s="135">
        <v>1643.55</v>
      </c>
      <c r="F8678" s="136">
        <v>0.97889999999999999</v>
      </c>
      <c r="G8678" s="135">
        <v>1662.73</v>
      </c>
      <c r="H8678" s="136">
        <v>0</v>
      </c>
    </row>
    <row r="8679" spans="1:8" x14ac:dyDescent="0.25">
      <c r="A8679" s="133" t="s">
        <v>8838</v>
      </c>
      <c r="B8679" s="134">
        <v>103430</v>
      </c>
      <c r="C8679" s="126" t="s">
        <v>131</v>
      </c>
      <c r="D8679" s="134" t="s">
        <v>33</v>
      </c>
      <c r="E8679" s="135">
        <v>34.47</v>
      </c>
      <c r="F8679" s="136">
        <v>0.83899999999999997</v>
      </c>
      <c r="G8679" s="135">
        <v>37.54</v>
      </c>
      <c r="H8679" s="136">
        <v>0</v>
      </c>
    </row>
    <row r="8680" spans="1:8" x14ac:dyDescent="0.25">
      <c r="A8680" s="133" t="s">
        <v>8838</v>
      </c>
      <c r="B8680" s="134">
        <v>103431</v>
      </c>
      <c r="C8680" s="126" t="s">
        <v>132</v>
      </c>
      <c r="D8680" s="134" t="s">
        <v>33</v>
      </c>
      <c r="E8680" s="135">
        <v>60.29</v>
      </c>
      <c r="F8680" s="136">
        <v>0.81869999999999998</v>
      </c>
      <c r="G8680" s="135">
        <v>66.33</v>
      </c>
      <c r="H8680" s="136">
        <v>0</v>
      </c>
    </row>
    <row r="8681" spans="1:8" x14ac:dyDescent="0.25">
      <c r="A8681" s="133" t="s">
        <v>8838</v>
      </c>
      <c r="B8681" s="134">
        <v>103433</v>
      </c>
      <c r="C8681" s="126" t="s">
        <v>134</v>
      </c>
      <c r="D8681" s="134" t="s">
        <v>33</v>
      </c>
      <c r="E8681" s="135">
        <v>34.31</v>
      </c>
      <c r="F8681" s="136">
        <v>0.89890000000000003</v>
      </c>
      <c r="G8681" s="135">
        <v>36.22</v>
      </c>
      <c r="H8681" s="136">
        <v>0</v>
      </c>
    </row>
    <row r="8682" spans="1:8" x14ac:dyDescent="0.25">
      <c r="A8682" s="133" t="s">
        <v>8838</v>
      </c>
      <c r="B8682" s="134">
        <v>103434</v>
      </c>
      <c r="C8682" s="126" t="s">
        <v>135</v>
      </c>
      <c r="D8682" s="134" t="s">
        <v>33</v>
      </c>
      <c r="E8682" s="135">
        <v>47.38</v>
      </c>
      <c r="F8682" s="136">
        <v>0.88290000000000002</v>
      </c>
      <c r="G8682" s="135">
        <v>50.45</v>
      </c>
      <c r="H8682" s="136">
        <v>0</v>
      </c>
    </row>
    <row r="8683" spans="1:8" x14ac:dyDescent="0.25">
      <c r="A8683" s="133" t="s">
        <v>8838</v>
      </c>
      <c r="B8683" s="134">
        <v>103435</v>
      </c>
      <c r="C8683" s="126" t="s">
        <v>136</v>
      </c>
      <c r="D8683" s="134" t="s">
        <v>33</v>
      </c>
      <c r="E8683" s="135">
        <v>88.09</v>
      </c>
      <c r="F8683" s="136">
        <v>0.87590000000000001</v>
      </c>
      <c r="G8683" s="135">
        <v>94.13</v>
      </c>
      <c r="H8683" s="136">
        <v>0</v>
      </c>
    </row>
    <row r="8684" spans="1:8" x14ac:dyDescent="0.25">
      <c r="A8684" s="133" t="s">
        <v>8838</v>
      </c>
      <c r="B8684" s="134">
        <v>103436</v>
      </c>
      <c r="C8684" s="126" t="s">
        <v>137</v>
      </c>
      <c r="D8684" s="134" t="s">
        <v>33</v>
      </c>
      <c r="E8684" s="135">
        <v>2329.13</v>
      </c>
      <c r="F8684" s="136">
        <v>0.98509999999999998</v>
      </c>
      <c r="G8684" s="135">
        <v>2348.31</v>
      </c>
      <c r="H8684" s="136">
        <v>0</v>
      </c>
    </row>
    <row r="8685" spans="1:8" x14ac:dyDescent="0.25">
      <c r="A8685" s="133" t="s">
        <v>8838</v>
      </c>
      <c r="B8685" s="134">
        <v>103482</v>
      </c>
      <c r="C8685" s="126" t="s">
        <v>8839</v>
      </c>
      <c r="D8685" s="134" t="s">
        <v>33</v>
      </c>
      <c r="E8685" s="135">
        <v>0</v>
      </c>
      <c r="F8685" s="136"/>
      <c r="G8685" s="135">
        <v>0</v>
      </c>
      <c r="H8685" s="136"/>
    </row>
    <row r="8686" spans="1:8" x14ac:dyDescent="0.25">
      <c r="A8686" s="133" t="s">
        <v>8838</v>
      </c>
      <c r="B8686" s="134">
        <v>103465</v>
      </c>
      <c r="C8686" s="126" t="s">
        <v>8840</v>
      </c>
      <c r="D8686" s="134" t="s">
        <v>33</v>
      </c>
      <c r="E8686" s="135">
        <v>0</v>
      </c>
      <c r="F8686" s="136"/>
      <c r="G8686" s="135">
        <v>0</v>
      </c>
      <c r="H8686" s="136"/>
    </row>
    <row r="8687" spans="1:8" x14ac:dyDescent="0.25">
      <c r="A8687" s="133" t="s">
        <v>8838</v>
      </c>
      <c r="B8687" s="134">
        <v>103483</v>
      </c>
      <c r="C8687" s="126" t="s">
        <v>8841</v>
      </c>
      <c r="D8687" s="134" t="s">
        <v>33</v>
      </c>
      <c r="E8687" s="135">
        <v>0</v>
      </c>
      <c r="F8687" s="136"/>
      <c r="G8687" s="135">
        <v>0</v>
      </c>
      <c r="H8687" s="136"/>
    </row>
    <row r="8688" spans="1:8" x14ac:dyDescent="0.25">
      <c r="A8688" s="133" t="s">
        <v>8838</v>
      </c>
      <c r="B8688" s="134">
        <v>103484</v>
      </c>
      <c r="C8688" s="126" t="s">
        <v>8842</v>
      </c>
      <c r="D8688" s="134" t="s">
        <v>33</v>
      </c>
      <c r="E8688" s="135">
        <v>0</v>
      </c>
      <c r="F8688" s="136"/>
      <c r="G8688" s="135">
        <v>0</v>
      </c>
      <c r="H8688" s="136"/>
    </row>
    <row r="8689" spans="1:8" x14ac:dyDescent="0.25">
      <c r="A8689" s="133" t="s">
        <v>8838</v>
      </c>
      <c r="B8689" s="134">
        <v>103466</v>
      </c>
      <c r="C8689" s="126" t="s">
        <v>8843</v>
      </c>
      <c r="D8689" s="134" t="s">
        <v>33</v>
      </c>
      <c r="E8689" s="135">
        <v>0</v>
      </c>
      <c r="F8689" s="136"/>
      <c r="G8689" s="135">
        <v>0</v>
      </c>
      <c r="H8689" s="136"/>
    </row>
    <row r="8690" spans="1:8" x14ac:dyDescent="0.25">
      <c r="A8690" s="133" t="s">
        <v>8838</v>
      </c>
      <c r="B8690" s="134">
        <v>103485</v>
      </c>
      <c r="C8690" s="126" t="s">
        <v>8844</v>
      </c>
      <c r="D8690" s="134" t="s">
        <v>33</v>
      </c>
      <c r="E8690" s="135">
        <v>0</v>
      </c>
      <c r="F8690" s="136"/>
      <c r="G8690" s="135">
        <v>0</v>
      </c>
      <c r="H8690" s="136"/>
    </row>
    <row r="8691" spans="1:8" x14ac:dyDescent="0.25">
      <c r="A8691" s="133" t="s">
        <v>8838</v>
      </c>
      <c r="B8691" s="134">
        <v>103467</v>
      </c>
      <c r="C8691" s="126" t="s">
        <v>8845</v>
      </c>
      <c r="D8691" s="134" t="s">
        <v>33</v>
      </c>
      <c r="E8691" s="135">
        <v>0</v>
      </c>
      <c r="F8691" s="136"/>
      <c r="G8691" s="135">
        <v>0</v>
      </c>
      <c r="H8691" s="136"/>
    </row>
    <row r="8692" spans="1:8" x14ac:dyDescent="0.25">
      <c r="A8692" s="133" t="s">
        <v>8838</v>
      </c>
      <c r="B8692" s="134">
        <v>103461</v>
      </c>
      <c r="C8692" s="126" t="s">
        <v>8846</v>
      </c>
      <c r="D8692" s="134" t="s">
        <v>33</v>
      </c>
      <c r="E8692" s="135">
        <v>0</v>
      </c>
      <c r="F8692" s="136"/>
      <c r="G8692" s="135">
        <v>0</v>
      </c>
      <c r="H8692" s="136"/>
    </row>
    <row r="8693" spans="1:8" x14ac:dyDescent="0.25">
      <c r="A8693" s="133" t="s">
        <v>8838</v>
      </c>
      <c r="B8693" s="134">
        <v>103468</v>
      </c>
      <c r="C8693" s="126" t="s">
        <v>8847</v>
      </c>
      <c r="D8693" s="134" t="s">
        <v>33</v>
      </c>
      <c r="E8693" s="135">
        <v>0</v>
      </c>
      <c r="F8693" s="136"/>
      <c r="G8693" s="135">
        <v>0</v>
      </c>
      <c r="H8693" s="136"/>
    </row>
    <row r="8694" spans="1:8" x14ac:dyDescent="0.25">
      <c r="A8694" s="133" t="s">
        <v>8838</v>
      </c>
      <c r="B8694" s="134">
        <v>103469</v>
      </c>
      <c r="C8694" s="126" t="s">
        <v>8848</v>
      </c>
      <c r="D8694" s="134" t="s">
        <v>33</v>
      </c>
      <c r="E8694" s="135">
        <v>0</v>
      </c>
      <c r="F8694" s="136"/>
      <c r="G8694" s="135">
        <v>0</v>
      </c>
      <c r="H8694" s="136"/>
    </row>
    <row r="8695" spans="1:8" x14ac:dyDescent="0.25">
      <c r="A8695" s="133" t="s">
        <v>8838</v>
      </c>
      <c r="B8695" s="134">
        <v>103470</v>
      </c>
      <c r="C8695" s="126" t="s">
        <v>8849</v>
      </c>
      <c r="D8695" s="134" t="s">
        <v>33</v>
      </c>
      <c r="E8695" s="135">
        <v>0</v>
      </c>
      <c r="F8695" s="136"/>
      <c r="G8695" s="135">
        <v>0</v>
      </c>
      <c r="H8695" s="136"/>
    </row>
    <row r="8696" spans="1:8" x14ac:dyDescent="0.25">
      <c r="A8696" s="133" t="s">
        <v>8838</v>
      </c>
      <c r="B8696" s="134">
        <v>103471</v>
      </c>
      <c r="C8696" s="126" t="s">
        <v>8850</v>
      </c>
      <c r="D8696" s="134" t="s">
        <v>33</v>
      </c>
      <c r="E8696" s="135">
        <v>0</v>
      </c>
      <c r="F8696" s="136"/>
      <c r="G8696" s="135">
        <v>0</v>
      </c>
      <c r="H8696" s="136"/>
    </row>
    <row r="8697" spans="1:8" x14ac:dyDescent="0.25">
      <c r="A8697" s="133" t="s">
        <v>8838</v>
      </c>
      <c r="B8697" s="134">
        <v>103472</v>
      </c>
      <c r="C8697" s="126" t="s">
        <v>8851</v>
      </c>
      <c r="D8697" s="134" t="s">
        <v>33</v>
      </c>
      <c r="E8697" s="135">
        <v>0</v>
      </c>
      <c r="F8697" s="136"/>
      <c r="G8697" s="135">
        <v>0</v>
      </c>
      <c r="H8697" s="136"/>
    </row>
    <row r="8698" spans="1:8" x14ac:dyDescent="0.25">
      <c r="A8698" s="133" t="s">
        <v>8838</v>
      </c>
      <c r="B8698" s="134">
        <v>103462</v>
      </c>
      <c r="C8698" s="126" t="s">
        <v>8852</v>
      </c>
      <c r="D8698" s="134" t="s">
        <v>33</v>
      </c>
      <c r="E8698" s="135">
        <v>0</v>
      </c>
      <c r="F8698" s="136"/>
      <c r="G8698" s="135">
        <v>0</v>
      </c>
      <c r="H8698" s="136"/>
    </row>
    <row r="8699" spans="1:8" x14ac:dyDescent="0.25">
      <c r="A8699" s="133" t="s">
        <v>8838</v>
      </c>
      <c r="B8699" s="134">
        <v>103473</v>
      </c>
      <c r="C8699" s="126" t="s">
        <v>8853</v>
      </c>
      <c r="D8699" s="134" t="s">
        <v>33</v>
      </c>
      <c r="E8699" s="135">
        <v>0</v>
      </c>
      <c r="F8699" s="136"/>
      <c r="G8699" s="135">
        <v>0</v>
      </c>
      <c r="H8699" s="136"/>
    </row>
    <row r="8700" spans="1:8" x14ac:dyDescent="0.25">
      <c r="A8700" s="133" t="s">
        <v>8838</v>
      </c>
      <c r="B8700" s="134">
        <v>103474</v>
      </c>
      <c r="C8700" s="126" t="s">
        <v>8854</v>
      </c>
      <c r="D8700" s="134" t="s">
        <v>33</v>
      </c>
      <c r="E8700" s="135">
        <v>0</v>
      </c>
      <c r="F8700" s="136"/>
      <c r="G8700" s="135">
        <v>0</v>
      </c>
      <c r="H8700" s="136"/>
    </row>
    <row r="8701" spans="1:8" x14ac:dyDescent="0.25">
      <c r="A8701" s="133" t="s">
        <v>8838</v>
      </c>
      <c r="B8701" s="134">
        <v>103475</v>
      </c>
      <c r="C8701" s="126" t="s">
        <v>8855</v>
      </c>
      <c r="D8701" s="134" t="s">
        <v>33</v>
      </c>
      <c r="E8701" s="135">
        <v>0</v>
      </c>
      <c r="F8701" s="136"/>
      <c r="G8701" s="135">
        <v>0</v>
      </c>
      <c r="H8701" s="136"/>
    </row>
    <row r="8702" spans="1:8" x14ac:dyDescent="0.25">
      <c r="A8702" s="133" t="s">
        <v>8838</v>
      </c>
      <c r="B8702" s="134">
        <v>103476</v>
      </c>
      <c r="C8702" s="126" t="s">
        <v>8856</v>
      </c>
      <c r="D8702" s="134" t="s">
        <v>33</v>
      </c>
      <c r="E8702" s="135">
        <v>0</v>
      </c>
      <c r="F8702" s="136"/>
      <c r="G8702" s="135">
        <v>0</v>
      </c>
      <c r="H8702" s="136"/>
    </row>
    <row r="8703" spans="1:8" x14ac:dyDescent="0.25">
      <c r="A8703" s="133" t="s">
        <v>8838</v>
      </c>
      <c r="B8703" s="134">
        <v>103477</v>
      </c>
      <c r="C8703" s="126" t="s">
        <v>8857</v>
      </c>
      <c r="D8703" s="134" t="s">
        <v>33</v>
      </c>
      <c r="E8703" s="135">
        <v>0</v>
      </c>
      <c r="F8703" s="136"/>
      <c r="G8703" s="135">
        <v>0</v>
      </c>
      <c r="H8703" s="136"/>
    </row>
    <row r="8704" spans="1:8" x14ac:dyDescent="0.25">
      <c r="A8704" s="133" t="s">
        <v>8838</v>
      </c>
      <c r="B8704" s="134">
        <v>103463</v>
      </c>
      <c r="C8704" s="126" t="s">
        <v>8858</v>
      </c>
      <c r="D8704" s="134" t="s">
        <v>33</v>
      </c>
      <c r="E8704" s="135">
        <v>0</v>
      </c>
      <c r="F8704" s="136"/>
      <c r="G8704" s="135">
        <v>0</v>
      </c>
      <c r="H8704" s="136"/>
    </row>
    <row r="8705" spans="1:8" x14ac:dyDescent="0.25">
      <c r="A8705" s="133" t="s">
        <v>8838</v>
      </c>
      <c r="B8705" s="134">
        <v>103478</v>
      </c>
      <c r="C8705" s="126" t="s">
        <v>8859</v>
      </c>
      <c r="D8705" s="134" t="s">
        <v>33</v>
      </c>
      <c r="E8705" s="135">
        <v>0</v>
      </c>
      <c r="F8705" s="136"/>
      <c r="G8705" s="135">
        <v>0</v>
      </c>
      <c r="H8705" s="136"/>
    </row>
    <row r="8706" spans="1:8" x14ac:dyDescent="0.25">
      <c r="A8706" s="133" t="s">
        <v>8838</v>
      </c>
      <c r="B8706" s="134">
        <v>103479</v>
      </c>
      <c r="C8706" s="126" t="s">
        <v>8860</v>
      </c>
      <c r="D8706" s="134" t="s">
        <v>33</v>
      </c>
      <c r="E8706" s="135">
        <v>0</v>
      </c>
      <c r="F8706" s="136"/>
      <c r="G8706" s="135">
        <v>0</v>
      </c>
      <c r="H8706" s="136"/>
    </row>
    <row r="8707" spans="1:8" x14ac:dyDescent="0.25">
      <c r="A8707" s="133" t="s">
        <v>8838</v>
      </c>
      <c r="B8707" s="134">
        <v>103480</v>
      </c>
      <c r="C8707" s="126" t="s">
        <v>8861</v>
      </c>
      <c r="D8707" s="134" t="s">
        <v>33</v>
      </c>
      <c r="E8707" s="135">
        <v>0</v>
      </c>
      <c r="F8707" s="136"/>
      <c r="G8707" s="135">
        <v>0</v>
      </c>
      <c r="H8707" s="136"/>
    </row>
    <row r="8708" spans="1:8" x14ac:dyDescent="0.25">
      <c r="A8708" s="133" t="s">
        <v>8838</v>
      </c>
      <c r="B8708" s="134">
        <v>103464</v>
      </c>
      <c r="C8708" s="126" t="s">
        <v>8862</v>
      </c>
      <c r="D8708" s="134" t="s">
        <v>33</v>
      </c>
      <c r="E8708" s="135">
        <v>0</v>
      </c>
      <c r="F8708" s="136"/>
      <c r="G8708" s="135">
        <v>0</v>
      </c>
      <c r="H8708" s="136"/>
    </row>
    <row r="8709" spans="1:8" x14ac:dyDescent="0.25">
      <c r="A8709" s="133" t="s">
        <v>8838</v>
      </c>
      <c r="B8709" s="134">
        <v>103481</v>
      </c>
      <c r="C8709" s="126" t="s">
        <v>8863</v>
      </c>
      <c r="D8709" s="134" t="s">
        <v>33</v>
      </c>
      <c r="E8709" s="135">
        <v>0</v>
      </c>
      <c r="F8709" s="136"/>
      <c r="G8709" s="135">
        <v>0</v>
      </c>
      <c r="H8709" s="136"/>
    </row>
    <row r="8710" spans="1:8" x14ac:dyDescent="0.25">
      <c r="A8710" s="133" t="s">
        <v>8838</v>
      </c>
      <c r="B8710" s="134">
        <v>103459</v>
      </c>
      <c r="C8710" s="126" t="s">
        <v>8864</v>
      </c>
      <c r="D8710" s="134" t="s">
        <v>33</v>
      </c>
      <c r="E8710" s="135">
        <v>0</v>
      </c>
      <c r="F8710" s="136"/>
      <c r="G8710" s="135">
        <v>0</v>
      </c>
      <c r="H8710" s="136"/>
    </row>
    <row r="8711" spans="1:8" x14ac:dyDescent="0.25">
      <c r="A8711" s="133" t="s">
        <v>8838</v>
      </c>
      <c r="B8711" s="134">
        <v>103460</v>
      </c>
      <c r="C8711" s="126" t="s">
        <v>8865</v>
      </c>
      <c r="D8711" s="134" t="s">
        <v>33</v>
      </c>
      <c r="E8711" s="135">
        <v>0</v>
      </c>
      <c r="F8711" s="136"/>
      <c r="G8711" s="135">
        <v>0</v>
      </c>
      <c r="H8711" s="136"/>
    </row>
    <row r="8712" spans="1:8" x14ac:dyDescent="0.25">
      <c r="A8712" s="133" t="s">
        <v>8838</v>
      </c>
      <c r="B8712" s="134">
        <v>103443</v>
      </c>
      <c r="C8712" s="126" t="s">
        <v>8866</v>
      </c>
      <c r="D8712" s="134" t="s">
        <v>33</v>
      </c>
      <c r="E8712" s="135">
        <v>0</v>
      </c>
      <c r="F8712" s="136"/>
      <c r="G8712" s="135">
        <v>0</v>
      </c>
      <c r="H8712" s="136"/>
    </row>
    <row r="8713" spans="1:8" x14ac:dyDescent="0.25">
      <c r="A8713" s="133" t="s">
        <v>8838</v>
      </c>
      <c r="B8713" s="134">
        <v>103444</v>
      </c>
      <c r="C8713" s="126" t="s">
        <v>8867</v>
      </c>
      <c r="D8713" s="134" t="s">
        <v>33</v>
      </c>
      <c r="E8713" s="135">
        <v>0</v>
      </c>
      <c r="F8713" s="136"/>
      <c r="G8713" s="135">
        <v>0</v>
      </c>
      <c r="H8713" s="136"/>
    </row>
    <row r="8714" spans="1:8" x14ac:dyDescent="0.25">
      <c r="A8714" s="133" t="s">
        <v>8838</v>
      </c>
      <c r="B8714" s="134">
        <v>103445</v>
      </c>
      <c r="C8714" s="126" t="s">
        <v>8868</v>
      </c>
      <c r="D8714" s="134" t="s">
        <v>33</v>
      </c>
      <c r="E8714" s="135">
        <v>0</v>
      </c>
      <c r="F8714" s="136"/>
      <c r="G8714" s="135">
        <v>0</v>
      </c>
      <c r="H8714" s="136"/>
    </row>
    <row r="8715" spans="1:8" x14ac:dyDescent="0.25">
      <c r="A8715" s="133" t="s">
        <v>8838</v>
      </c>
      <c r="B8715" s="134">
        <v>103446</v>
      </c>
      <c r="C8715" s="126" t="s">
        <v>8869</v>
      </c>
      <c r="D8715" s="134" t="s">
        <v>33</v>
      </c>
      <c r="E8715" s="135">
        <v>0</v>
      </c>
      <c r="F8715" s="136"/>
      <c r="G8715" s="135">
        <v>0</v>
      </c>
      <c r="H8715" s="136"/>
    </row>
    <row r="8716" spans="1:8" x14ac:dyDescent="0.25">
      <c r="A8716" s="133" t="s">
        <v>8838</v>
      </c>
      <c r="B8716" s="134">
        <v>103447</v>
      </c>
      <c r="C8716" s="126" t="s">
        <v>8870</v>
      </c>
      <c r="D8716" s="134" t="s">
        <v>33</v>
      </c>
      <c r="E8716" s="135">
        <v>0</v>
      </c>
      <c r="F8716" s="136"/>
      <c r="G8716" s="135">
        <v>0</v>
      </c>
      <c r="H8716" s="136"/>
    </row>
    <row r="8717" spans="1:8" x14ac:dyDescent="0.25">
      <c r="A8717" s="133" t="s">
        <v>8838</v>
      </c>
      <c r="B8717" s="134">
        <v>103448</v>
      </c>
      <c r="C8717" s="126" t="s">
        <v>8871</v>
      </c>
      <c r="D8717" s="134" t="s">
        <v>33</v>
      </c>
      <c r="E8717" s="135">
        <v>0</v>
      </c>
      <c r="F8717" s="136"/>
      <c r="G8717" s="135">
        <v>0</v>
      </c>
      <c r="H8717" s="136"/>
    </row>
    <row r="8718" spans="1:8" x14ac:dyDescent="0.25">
      <c r="A8718" s="133" t="s">
        <v>8838</v>
      </c>
      <c r="B8718" s="134">
        <v>103449</v>
      </c>
      <c r="C8718" s="126" t="s">
        <v>8872</v>
      </c>
      <c r="D8718" s="134" t="s">
        <v>33</v>
      </c>
      <c r="E8718" s="135">
        <v>0</v>
      </c>
      <c r="F8718" s="136"/>
      <c r="G8718" s="135">
        <v>0</v>
      </c>
      <c r="H8718" s="136"/>
    </row>
    <row r="8719" spans="1:8" x14ac:dyDescent="0.25">
      <c r="A8719" s="133" t="s">
        <v>8838</v>
      </c>
      <c r="B8719" s="134">
        <v>103450</v>
      </c>
      <c r="C8719" s="126" t="s">
        <v>8873</v>
      </c>
      <c r="D8719" s="134" t="s">
        <v>33</v>
      </c>
      <c r="E8719" s="135">
        <v>0</v>
      </c>
      <c r="F8719" s="136"/>
      <c r="G8719" s="135">
        <v>0</v>
      </c>
      <c r="H8719" s="136"/>
    </row>
    <row r="8720" spans="1:8" x14ac:dyDescent="0.25">
      <c r="A8720" s="133" t="s">
        <v>8838</v>
      </c>
      <c r="B8720" s="134">
        <v>103451</v>
      </c>
      <c r="C8720" s="126" t="s">
        <v>8874</v>
      </c>
      <c r="D8720" s="134" t="s">
        <v>33</v>
      </c>
      <c r="E8720" s="135">
        <v>0</v>
      </c>
      <c r="F8720" s="136"/>
      <c r="G8720" s="135">
        <v>0</v>
      </c>
      <c r="H8720" s="136"/>
    </row>
    <row r="8721" spans="1:8" x14ac:dyDescent="0.25">
      <c r="A8721" s="133" t="s">
        <v>8838</v>
      </c>
      <c r="B8721" s="134">
        <v>103452</v>
      </c>
      <c r="C8721" s="126" t="s">
        <v>8875</v>
      </c>
      <c r="D8721" s="134" t="s">
        <v>33</v>
      </c>
      <c r="E8721" s="135">
        <v>0</v>
      </c>
      <c r="F8721" s="136"/>
      <c r="G8721" s="135">
        <v>0</v>
      </c>
      <c r="H8721" s="136"/>
    </row>
    <row r="8722" spans="1:8" x14ac:dyDescent="0.25">
      <c r="A8722" s="133" t="s">
        <v>8838</v>
      </c>
      <c r="B8722" s="134">
        <v>103453</v>
      </c>
      <c r="C8722" s="126" t="s">
        <v>8876</v>
      </c>
      <c r="D8722" s="134" t="s">
        <v>33</v>
      </c>
      <c r="E8722" s="135">
        <v>0</v>
      </c>
      <c r="F8722" s="136"/>
      <c r="G8722" s="135">
        <v>0</v>
      </c>
      <c r="H8722" s="136"/>
    </row>
    <row r="8723" spans="1:8" x14ac:dyDescent="0.25">
      <c r="A8723" s="133" t="s">
        <v>8838</v>
      </c>
      <c r="B8723" s="134">
        <v>103454</v>
      </c>
      <c r="C8723" s="126" t="s">
        <v>8877</v>
      </c>
      <c r="D8723" s="134" t="s">
        <v>33</v>
      </c>
      <c r="E8723" s="135">
        <v>0</v>
      </c>
      <c r="F8723" s="136"/>
      <c r="G8723" s="135">
        <v>0</v>
      </c>
      <c r="H8723" s="136"/>
    </row>
    <row r="8724" spans="1:8" x14ac:dyDescent="0.25">
      <c r="A8724" s="133" t="s">
        <v>8838</v>
      </c>
      <c r="B8724" s="134">
        <v>103455</v>
      </c>
      <c r="C8724" s="126" t="s">
        <v>8878</v>
      </c>
      <c r="D8724" s="134" t="s">
        <v>33</v>
      </c>
      <c r="E8724" s="135">
        <v>0</v>
      </c>
      <c r="F8724" s="136"/>
      <c r="G8724" s="135">
        <v>0</v>
      </c>
      <c r="H8724" s="136"/>
    </row>
    <row r="8725" spans="1:8" x14ac:dyDescent="0.25">
      <c r="A8725" s="133" t="s">
        <v>8838</v>
      </c>
      <c r="B8725" s="134">
        <v>103456</v>
      </c>
      <c r="C8725" s="126" t="s">
        <v>8879</v>
      </c>
      <c r="D8725" s="134" t="s">
        <v>33</v>
      </c>
      <c r="E8725" s="135">
        <v>0</v>
      </c>
      <c r="F8725" s="136"/>
      <c r="G8725" s="135">
        <v>0</v>
      </c>
      <c r="H8725" s="136"/>
    </row>
    <row r="8726" spans="1:8" x14ac:dyDescent="0.25">
      <c r="A8726" s="133" t="s">
        <v>8838</v>
      </c>
      <c r="B8726" s="134">
        <v>103457</v>
      </c>
      <c r="C8726" s="126" t="s">
        <v>8880</v>
      </c>
      <c r="D8726" s="134" t="s">
        <v>33</v>
      </c>
      <c r="E8726" s="135">
        <v>0</v>
      </c>
      <c r="F8726" s="136"/>
      <c r="G8726" s="135">
        <v>0</v>
      </c>
      <c r="H8726" s="136"/>
    </row>
    <row r="8727" spans="1:8" x14ac:dyDescent="0.25">
      <c r="A8727" s="133" t="s">
        <v>8838</v>
      </c>
      <c r="B8727" s="134">
        <v>103458</v>
      </c>
      <c r="C8727" s="126" t="s">
        <v>8881</v>
      </c>
      <c r="D8727" s="134" t="s">
        <v>33</v>
      </c>
      <c r="E8727" s="135">
        <v>0</v>
      </c>
      <c r="F8727" s="136"/>
      <c r="G8727" s="135">
        <v>0</v>
      </c>
      <c r="H8727" s="136"/>
    </row>
    <row r="8728" spans="1:8" x14ac:dyDescent="0.25">
      <c r="A8728" s="133" t="s">
        <v>8838</v>
      </c>
      <c r="B8728" s="134">
        <v>103425</v>
      </c>
      <c r="C8728" s="126" t="s">
        <v>126</v>
      </c>
      <c r="D8728" s="134" t="s">
        <v>33</v>
      </c>
      <c r="E8728" s="135">
        <v>15.96</v>
      </c>
      <c r="F8728" s="136">
        <v>0.78259999999999996</v>
      </c>
      <c r="G8728" s="135">
        <v>17.87</v>
      </c>
      <c r="H8728" s="136">
        <v>0</v>
      </c>
    </row>
    <row r="8729" spans="1:8" x14ac:dyDescent="0.25">
      <c r="A8729" s="133" t="s">
        <v>8838</v>
      </c>
      <c r="B8729" s="134">
        <v>103428</v>
      </c>
      <c r="C8729" s="126" t="s">
        <v>129</v>
      </c>
      <c r="D8729" s="134" t="s">
        <v>33</v>
      </c>
      <c r="E8729" s="135">
        <v>258.10000000000002</v>
      </c>
      <c r="F8729" s="136">
        <v>0.86550000000000005</v>
      </c>
      <c r="G8729" s="135">
        <v>277.27999999999997</v>
      </c>
      <c r="H8729" s="136">
        <v>0</v>
      </c>
    </row>
    <row r="8730" spans="1:8" x14ac:dyDescent="0.25">
      <c r="A8730" s="133" t="s">
        <v>8838</v>
      </c>
      <c r="B8730" s="134">
        <v>103426</v>
      </c>
      <c r="C8730" s="126" t="s">
        <v>127</v>
      </c>
      <c r="D8730" s="134" t="s">
        <v>33</v>
      </c>
      <c r="E8730" s="135">
        <v>19.010000000000002</v>
      </c>
      <c r="F8730" s="136">
        <v>0.70799999999999996</v>
      </c>
      <c r="G8730" s="135">
        <v>22.08</v>
      </c>
      <c r="H8730" s="136">
        <v>0</v>
      </c>
    </row>
    <row r="8731" spans="1:8" x14ac:dyDescent="0.25">
      <c r="A8731" s="133" t="s">
        <v>8838</v>
      </c>
      <c r="B8731" s="134">
        <v>103429</v>
      </c>
      <c r="C8731" s="126" t="s">
        <v>130</v>
      </c>
      <c r="D8731" s="134" t="s">
        <v>33</v>
      </c>
      <c r="E8731" s="135">
        <v>2894.33</v>
      </c>
      <c r="F8731" s="136">
        <v>0.97599999999999998</v>
      </c>
      <c r="G8731" s="135">
        <v>2932.69</v>
      </c>
      <c r="H8731" s="136">
        <v>0</v>
      </c>
    </row>
    <row r="8732" spans="1:8" x14ac:dyDescent="0.25">
      <c r="A8732" s="133" t="s">
        <v>8838</v>
      </c>
      <c r="B8732" s="134">
        <v>103427</v>
      </c>
      <c r="C8732" s="126" t="s">
        <v>128</v>
      </c>
      <c r="D8732" s="134" t="s">
        <v>33</v>
      </c>
      <c r="E8732" s="135">
        <v>38.1</v>
      </c>
      <c r="F8732" s="136">
        <v>0.71309999999999996</v>
      </c>
      <c r="G8732" s="135">
        <v>44.14</v>
      </c>
      <c r="H8732" s="136">
        <v>0</v>
      </c>
    </row>
    <row r="8733" spans="1:8" x14ac:dyDescent="0.25">
      <c r="A8733" s="133" t="s">
        <v>8838</v>
      </c>
      <c r="B8733" s="134">
        <v>103393</v>
      </c>
      <c r="C8733" s="126" t="s">
        <v>97</v>
      </c>
      <c r="D8733" s="134" t="s">
        <v>22</v>
      </c>
      <c r="E8733" s="135">
        <v>5463.7</v>
      </c>
      <c r="F8733" s="136">
        <v>0.99450000000000005</v>
      </c>
      <c r="G8733" s="135">
        <v>5472.18</v>
      </c>
      <c r="H8733" s="136">
        <v>0</v>
      </c>
    </row>
    <row r="8734" spans="1:8" x14ac:dyDescent="0.25">
      <c r="A8734" s="133" t="s">
        <v>8838</v>
      </c>
      <c r="B8734" s="134">
        <v>103376</v>
      </c>
      <c r="C8734" s="126" t="s">
        <v>88</v>
      </c>
      <c r="D8734" s="134" t="s">
        <v>22</v>
      </c>
      <c r="E8734" s="135">
        <v>133.81</v>
      </c>
      <c r="F8734" s="136">
        <v>0.99170000000000003</v>
      </c>
      <c r="G8734" s="135">
        <v>134.43</v>
      </c>
      <c r="H8734" s="136">
        <v>0</v>
      </c>
    </row>
    <row r="8735" spans="1:8" x14ac:dyDescent="0.25">
      <c r="A8735" s="133" t="s">
        <v>8838</v>
      </c>
      <c r="B8735" s="134">
        <v>104804</v>
      </c>
      <c r="C8735" s="126" t="s">
        <v>8882</v>
      </c>
      <c r="D8735" s="134" t="s">
        <v>22</v>
      </c>
      <c r="E8735" s="135">
        <v>0</v>
      </c>
      <c r="F8735" s="136"/>
      <c r="G8735" s="135">
        <v>0</v>
      </c>
      <c r="H8735" s="136"/>
    </row>
    <row r="8736" spans="1:8" x14ac:dyDescent="0.25">
      <c r="A8736" s="133" t="s">
        <v>8838</v>
      </c>
      <c r="B8736" s="134">
        <v>104805</v>
      </c>
      <c r="C8736" s="126" t="s">
        <v>8883</v>
      </c>
      <c r="D8736" s="134" t="s">
        <v>22</v>
      </c>
      <c r="E8736" s="135">
        <v>0</v>
      </c>
      <c r="F8736" s="136"/>
      <c r="G8736" s="135">
        <v>0</v>
      </c>
      <c r="H8736" s="136"/>
    </row>
    <row r="8737" spans="1:8" x14ac:dyDescent="0.25">
      <c r="A8737" s="133" t="s">
        <v>8838</v>
      </c>
      <c r="B8737" s="134">
        <v>103377</v>
      </c>
      <c r="C8737" s="126" t="s">
        <v>89</v>
      </c>
      <c r="D8737" s="134" t="s">
        <v>22</v>
      </c>
      <c r="E8737" s="135">
        <v>286.47000000000003</v>
      </c>
      <c r="F8737" s="136">
        <v>0.99429999999999996</v>
      </c>
      <c r="G8737" s="135">
        <v>287.36</v>
      </c>
      <c r="H8737" s="136">
        <v>0</v>
      </c>
    </row>
    <row r="8738" spans="1:8" x14ac:dyDescent="0.25">
      <c r="A8738" s="133" t="s">
        <v>8838</v>
      </c>
      <c r="B8738" s="134">
        <v>104806</v>
      </c>
      <c r="C8738" s="126" t="s">
        <v>8884</v>
      </c>
      <c r="D8738" s="134" t="s">
        <v>22</v>
      </c>
      <c r="E8738" s="135">
        <v>0</v>
      </c>
      <c r="F8738" s="136"/>
      <c r="G8738" s="135">
        <v>0</v>
      </c>
      <c r="H8738" s="136"/>
    </row>
    <row r="8739" spans="1:8" x14ac:dyDescent="0.25">
      <c r="A8739" s="133" t="s">
        <v>8838</v>
      </c>
      <c r="B8739" s="134">
        <v>103378</v>
      </c>
      <c r="C8739" s="126" t="s">
        <v>8885</v>
      </c>
      <c r="D8739" s="134" t="s">
        <v>22</v>
      </c>
      <c r="E8739" s="135">
        <v>0</v>
      </c>
      <c r="F8739" s="136"/>
      <c r="G8739" s="135">
        <v>0</v>
      </c>
      <c r="H8739" s="136"/>
    </row>
    <row r="8740" spans="1:8" x14ac:dyDescent="0.25">
      <c r="A8740" s="133" t="s">
        <v>8838</v>
      </c>
      <c r="B8740" s="134">
        <v>103372</v>
      </c>
      <c r="C8740" s="126" t="s">
        <v>86</v>
      </c>
      <c r="D8740" s="134" t="s">
        <v>22</v>
      </c>
      <c r="E8740" s="135">
        <v>5.71</v>
      </c>
      <c r="F8740" s="136">
        <v>0.96499999999999997</v>
      </c>
      <c r="G8740" s="135">
        <v>5.81</v>
      </c>
      <c r="H8740" s="136">
        <v>0</v>
      </c>
    </row>
    <row r="8741" spans="1:8" x14ac:dyDescent="0.25">
      <c r="A8741" s="133" t="s">
        <v>8838</v>
      </c>
      <c r="B8741" s="134">
        <v>103379</v>
      </c>
      <c r="C8741" s="126" t="s">
        <v>90</v>
      </c>
      <c r="D8741" s="134" t="s">
        <v>22</v>
      </c>
      <c r="E8741" s="135">
        <v>446.06</v>
      </c>
      <c r="F8741" s="136">
        <v>0.99550000000000005</v>
      </c>
      <c r="G8741" s="135">
        <v>447.18</v>
      </c>
      <c r="H8741" s="136">
        <v>0</v>
      </c>
    </row>
    <row r="8742" spans="1:8" x14ac:dyDescent="0.25">
      <c r="A8742" s="133" t="s">
        <v>8838</v>
      </c>
      <c r="B8742" s="134">
        <v>103380</v>
      </c>
      <c r="C8742" s="126" t="s">
        <v>8886</v>
      </c>
      <c r="D8742" s="134" t="s">
        <v>22</v>
      </c>
      <c r="E8742" s="135">
        <v>0</v>
      </c>
      <c r="F8742" s="136"/>
      <c r="G8742" s="135">
        <v>0</v>
      </c>
      <c r="H8742" s="136"/>
    </row>
    <row r="8743" spans="1:8" x14ac:dyDescent="0.25">
      <c r="A8743" s="133" t="s">
        <v>8838</v>
      </c>
      <c r="B8743" s="134">
        <v>103381</v>
      </c>
      <c r="C8743" s="126" t="s">
        <v>8887</v>
      </c>
      <c r="D8743" s="134" t="s">
        <v>22</v>
      </c>
      <c r="E8743" s="135">
        <v>0</v>
      </c>
      <c r="F8743" s="136"/>
      <c r="G8743" s="135">
        <v>0</v>
      </c>
      <c r="H8743" s="136"/>
    </row>
    <row r="8744" spans="1:8" x14ac:dyDescent="0.25">
      <c r="A8744" s="133" t="s">
        <v>8838</v>
      </c>
      <c r="B8744" s="134">
        <v>103382</v>
      </c>
      <c r="C8744" s="126" t="s">
        <v>8888</v>
      </c>
      <c r="D8744" s="134" t="s">
        <v>22</v>
      </c>
      <c r="E8744" s="135">
        <v>0</v>
      </c>
      <c r="F8744" s="136"/>
      <c r="G8744" s="135">
        <v>0</v>
      </c>
      <c r="H8744" s="136"/>
    </row>
    <row r="8745" spans="1:8" x14ac:dyDescent="0.25">
      <c r="A8745" s="133" t="s">
        <v>8838</v>
      </c>
      <c r="B8745" s="134">
        <v>103383</v>
      </c>
      <c r="C8745" s="126" t="s">
        <v>91</v>
      </c>
      <c r="D8745" s="134" t="s">
        <v>22</v>
      </c>
      <c r="E8745" s="135">
        <v>1093.8800000000001</v>
      </c>
      <c r="F8745" s="136">
        <v>0.99670000000000003</v>
      </c>
      <c r="G8745" s="135">
        <v>1094.8900000000001</v>
      </c>
      <c r="H8745" s="136">
        <v>0</v>
      </c>
    </row>
    <row r="8746" spans="1:8" x14ac:dyDescent="0.25">
      <c r="A8746" s="133" t="s">
        <v>8838</v>
      </c>
      <c r="B8746" s="134">
        <v>103373</v>
      </c>
      <c r="C8746" s="126" t="s">
        <v>87</v>
      </c>
      <c r="D8746" s="134" t="s">
        <v>22</v>
      </c>
      <c r="E8746" s="135">
        <v>11.2</v>
      </c>
      <c r="F8746" s="136">
        <v>0.97140000000000004</v>
      </c>
      <c r="G8746" s="135">
        <v>11.38</v>
      </c>
      <c r="H8746" s="136">
        <v>0</v>
      </c>
    </row>
    <row r="8747" spans="1:8" x14ac:dyDescent="0.25">
      <c r="A8747" s="133" t="s">
        <v>8838</v>
      </c>
      <c r="B8747" s="134">
        <v>103384</v>
      </c>
      <c r="C8747" s="126" t="s">
        <v>8889</v>
      </c>
      <c r="D8747" s="134" t="s">
        <v>22</v>
      </c>
      <c r="E8747" s="135">
        <v>0</v>
      </c>
      <c r="F8747" s="136"/>
      <c r="G8747" s="135">
        <v>0</v>
      </c>
      <c r="H8747" s="136"/>
    </row>
    <row r="8748" spans="1:8" x14ac:dyDescent="0.25">
      <c r="A8748" s="133" t="s">
        <v>8838</v>
      </c>
      <c r="B8748" s="134">
        <v>103385</v>
      </c>
      <c r="C8748" s="126" t="s">
        <v>92</v>
      </c>
      <c r="D8748" s="134" t="s">
        <v>22</v>
      </c>
      <c r="E8748" s="135">
        <v>1763.63</v>
      </c>
      <c r="F8748" s="136">
        <v>0.99609999999999999</v>
      </c>
      <c r="G8748" s="135">
        <v>1765.58</v>
      </c>
      <c r="H8748" s="136">
        <v>0</v>
      </c>
    </row>
    <row r="8749" spans="1:8" x14ac:dyDescent="0.25">
      <c r="A8749" s="133" t="s">
        <v>8838</v>
      </c>
      <c r="B8749" s="134">
        <v>103386</v>
      </c>
      <c r="C8749" s="126" t="s">
        <v>8890</v>
      </c>
      <c r="D8749" s="134" t="s">
        <v>22</v>
      </c>
      <c r="E8749" s="135">
        <v>0</v>
      </c>
      <c r="F8749" s="136"/>
      <c r="G8749" s="135">
        <v>0</v>
      </c>
      <c r="H8749" s="136"/>
    </row>
    <row r="8750" spans="1:8" x14ac:dyDescent="0.25">
      <c r="A8750" s="133" t="s">
        <v>8838</v>
      </c>
      <c r="B8750" s="134">
        <v>103387</v>
      </c>
      <c r="C8750" s="126" t="s">
        <v>93</v>
      </c>
      <c r="D8750" s="134" t="s">
        <v>22</v>
      </c>
      <c r="E8750" s="135">
        <v>3094.12</v>
      </c>
      <c r="F8750" s="136">
        <v>0.99650000000000005</v>
      </c>
      <c r="G8750" s="135">
        <v>3097.15</v>
      </c>
      <c r="H8750" s="136">
        <v>0</v>
      </c>
    </row>
    <row r="8751" spans="1:8" x14ac:dyDescent="0.25">
      <c r="A8751" s="133" t="s">
        <v>8838</v>
      </c>
      <c r="B8751" s="134">
        <v>103388</v>
      </c>
      <c r="C8751" s="126" t="s">
        <v>8891</v>
      </c>
      <c r="D8751" s="134" t="s">
        <v>22</v>
      </c>
      <c r="E8751" s="135">
        <v>0</v>
      </c>
      <c r="F8751" s="136"/>
      <c r="G8751" s="135">
        <v>0</v>
      </c>
      <c r="H8751" s="136"/>
    </row>
    <row r="8752" spans="1:8" x14ac:dyDescent="0.25">
      <c r="A8752" s="133" t="s">
        <v>8838</v>
      </c>
      <c r="B8752" s="134">
        <v>103374</v>
      </c>
      <c r="C8752" s="126" t="s">
        <v>8892</v>
      </c>
      <c r="D8752" s="134" t="s">
        <v>22</v>
      </c>
      <c r="E8752" s="135">
        <v>0</v>
      </c>
      <c r="F8752" s="136"/>
      <c r="G8752" s="135">
        <v>0</v>
      </c>
      <c r="H8752" s="136"/>
    </row>
    <row r="8753" spans="1:8" x14ac:dyDescent="0.25">
      <c r="A8753" s="133" t="s">
        <v>8838</v>
      </c>
      <c r="B8753" s="134">
        <v>103389</v>
      </c>
      <c r="C8753" s="126" t="s">
        <v>94</v>
      </c>
      <c r="D8753" s="134" t="s">
        <v>22</v>
      </c>
      <c r="E8753" s="135">
        <v>4601.4799999999996</v>
      </c>
      <c r="F8753" s="136">
        <v>0.99660000000000004</v>
      </c>
      <c r="G8753" s="135">
        <v>4605.9399999999996</v>
      </c>
      <c r="H8753" s="136">
        <v>0</v>
      </c>
    </row>
    <row r="8754" spans="1:8" x14ac:dyDescent="0.25">
      <c r="A8754" s="133" t="s">
        <v>8838</v>
      </c>
      <c r="B8754" s="134">
        <v>103390</v>
      </c>
      <c r="C8754" s="126" t="s">
        <v>8893</v>
      </c>
      <c r="D8754" s="134" t="s">
        <v>22</v>
      </c>
      <c r="E8754" s="135">
        <v>0</v>
      </c>
      <c r="F8754" s="136"/>
      <c r="G8754" s="135">
        <v>0</v>
      </c>
      <c r="H8754" s="136"/>
    </row>
    <row r="8755" spans="1:8" x14ac:dyDescent="0.25">
      <c r="A8755" s="133" t="s">
        <v>8838</v>
      </c>
      <c r="B8755" s="134">
        <v>103391</v>
      </c>
      <c r="C8755" s="126" t="s">
        <v>95</v>
      </c>
      <c r="D8755" s="134" t="s">
        <v>22</v>
      </c>
      <c r="E8755" s="135">
        <v>3030.23</v>
      </c>
      <c r="F8755" s="136">
        <v>0.99260000000000004</v>
      </c>
      <c r="G8755" s="135">
        <v>3036.56</v>
      </c>
      <c r="H8755" s="136">
        <v>0</v>
      </c>
    </row>
    <row r="8756" spans="1:8" x14ac:dyDescent="0.25">
      <c r="A8756" s="133" t="s">
        <v>8838</v>
      </c>
      <c r="B8756" s="134">
        <v>103375</v>
      </c>
      <c r="C8756" s="126" t="s">
        <v>8894</v>
      </c>
      <c r="D8756" s="134" t="s">
        <v>22</v>
      </c>
      <c r="E8756" s="135">
        <v>0</v>
      </c>
      <c r="F8756" s="136"/>
      <c r="G8756" s="135">
        <v>0</v>
      </c>
      <c r="H8756" s="136"/>
    </row>
    <row r="8757" spans="1:8" x14ac:dyDescent="0.25">
      <c r="A8757" s="133" t="s">
        <v>8838</v>
      </c>
      <c r="B8757" s="134">
        <v>103392</v>
      </c>
      <c r="C8757" s="126" t="s">
        <v>96</v>
      </c>
      <c r="D8757" s="134" t="s">
        <v>22</v>
      </c>
      <c r="E8757" s="135">
        <v>4953.79</v>
      </c>
      <c r="F8757" s="136">
        <v>0.99470000000000003</v>
      </c>
      <c r="G8757" s="135">
        <v>4961.1899999999996</v>
      </c>
      <c r="H8757" s="136">
        <v>0</v>
      </c>
    </row>
    <row r="8758" spans="1:8" x14ac:dyDescent="0.25">
      <c r="A8758" s="133" t="s">
        <v>8838</v>
      </c>
      <c r="B8758" s="134">
        <v>103440</v>
      </c>
      <c r="C8758" s="126" t="s">
        <v>141</v>
      </c>
      <c r="D8758" s="134" t="s">
        <v>33</v>
      </c>
      <c r="E8758" s="135">
        <v>410.26</v>
      </c>
      <c r="F8758" s="136">
        <v>0.83069999999999999</v>
      </c>
      <c r="G8758" s="135">
        <v>448.62</v>
      </c>
      <c r="H8758" s="136">
        <v>0</v>
      </c>
    </row>
    <row r="8759" spans="1:8" x14ac:dyDescent="0.25">
      <c r="A8759" s="133" t="s">
        <v>8838</v>
      </c>
      <c r="B8759" s="134">
        <v>103441</v>
      </c>
      <c r="C8759" s="126" t="s">
        <v>142</v>
      </c>
      <c r="D8759" s="134" t="s">
        <v>33</v>
      </c>
      <c r="E8759" s="135">
        <v>415.59</v>
      </c>
      <c r="F8759" s="136">
        <v>0.83289999999999997</v>
      </c>
      <c r="G8759" s="135">
        <v>453.95</v>
      </c>
      <c r="H8759" s="136">
        <v>0</v>
      </c>
    </row>
    <row r="8760" spans="1:8" x14ac:dyDescent="0.25">
      <c r="A8760" s="133" t="s">
        <v>8838</v>
      </c>
      <c r="B8760" s="134">
        <v>103442</v>
      </c>
      <c r="C8760" s="126" t="s">
        <v>143</v>
      </c>
      <c r="D8760" s="134" t="s">
        <v>33</v>
      </c>
      <c r="E8760" s="135">
        <v>544.24</v>
      </c>
      <c r="F8760" s="136">
        <v>0.87239999999999995</v>
      </c>
      <c r="G8760" s="135">
        <v>582.6</v>
      </c>
      <c r="H8760" s="136">
        <v>0</v>
      </c>
    </row>
    <row r="8761" spans="1:8" x14ac:dyDescent="0.25">
      <c r="A8761" s="133" t="s">
        <v>8838</v>
      </c>
      <c r="B8761" s="134">
        <v>103437</v>
      </c>
      <c r="C8761" s="126" t="s">
        <v>138</v>
      </c>
      <c r="D8761" s="134" t="s">
        <v>33</v>
      </c>
      <c r="E8761" s="135">
        <v>182.85</v>
      </c>
      <c r="F8761" s="136">
        <v>0.88039999999999996</v>
      </c>
      <c r="G8761" s="135">
        <v>194.93</v>
      </c>
      <c r="H8761" s="136">
        <v>0</v>
      </c>
    </row>
    <row r="8762" spans="1:8" x14ac:dyDescent="0.25">
      <c r="A8762" s="133" t="s">
        <v>8838</v>
      </c>
      <c r="B8762" s="134">
        <v>103438</v>
      </c>
      <c r="C8762" s="126" t="s">
        <v>139</v>
      </c>
      <c r="D8762" s="134" t="s">
        <v>33</v>
      </c>
      <c r="E8762" s="135">
        <v>182.85</v>
      </c>
      <c r="F8762" s="136">
        <v>0.88039999999999996</v>
      </c>
      <c r="G8762" s="135">
        <v>194.93</v>
      </c>
      <c r="H8762" s="136">
        <v>0</v>
      </c>
    </row>
    <row r="8763" spans="1:8" x14ac:dyDescent="0.25">
      <c r="A8763" s="133" t="s">
        <v>8838</v>
      </c>
      <c r="B8763" s="134">
        <v>103439</v>
      </c>
      <c r="C8763" s="126" t="s">
        <v>140</v>
      </c>
      <c r="D8763" s="134" t="s">
        <v>33</v>
      </c>
      <c r="E8763" s="135">
        <v>215.76</v>
      </c>
      <c r="F8763" s="136">
        <v>0.89859999999999995</v>
      </c>
      <c r="G8763" s="135">
        <v>227.84</v>
      </c>
      <c r="H8763" s="136">
        <v>0</v>
      </c>
    </row>
    <row r="8764" spans="1:8" x14ac:dyDescent="0.25">
      <c r="A8764" s="133" t="s">
        <v>8895</v>
      </c>
      <c r="B8764" s="134">
        <v>88789</v>
      </c>
      <c r="C8764" s="126" t="s">
        <v>5237</v>
      </c>
      <c r="D8764" s="134" t="s">
        <v>144</v>
      </c>
      <c r="E8764" s="135">
        <v>469.16</v>
      </c>
      <c r="F8764" s="136">
        <v>0</v>
      </c>
      <c r="G8764" s="135">
        <v>389.14</v>
      </c>
      <c r="H8764" s="136">
        <v>0</v>
      </c>
    </row>
    <row r="8765" spans="1:8" x14ac:dyDescent="0.25">
      <c r="A8765" s="133" t="s">
        <v>8895</v>
      </c>
      <c r="B8765" s="134">
        <v>88788</v>
      </c>
      <c r="C8765" s="126" t="s">
        <v>5236</v>
      </c>
      <c r="D8765" s="134" t="s">
        <v>144</v>
      </c>
      <c r="E8765" s="135">
        <v>390.16</v>
      </c>
      <c r="F8765" s="136">
        <v>0</v>
      </c>
      <c r="G8765" s="135">
        <v>325.5</v>
      </c>
      <c r="H8765" s="136">
        <v>0</v>
      </c>
    </row>
    <row r="8766" spans="1:8" x14ac:dyDescent="0.25">
      <c r="A8766" s="133" t="s">
        <v>8895</v>
      </c>
      <c r="B8766" s="134">
        <v>87245</v>
      </c>
      <c r="C8766" s="126" t="s">
        <v>5235</v>
      </c>
      <c r="D8766" s="134" t="s">
        <v>144</v>
      </c>
      <c r="E8766" s="135">
        <v>356.35</v>
      </c>
      <c r="F8766" s="136">
        <v>0</v>
      </c>
      <c r="G8766" s="135">
        <v>302.68</v>
      </c>
      <c r="H8766" s="136">
        <v>0</v>
      </c>
    </row>
    <row r="8767" spans="1:8" x14ac:dyDescent="0.25">
      <c r="A8767" s="133" t="s">
        <v>8895</v>
      </c>
      <c r="B8767" s="134">
        <v>87244</v>
      </c>
      <c r="C8767" s="126" t="s">
        <v>5234</v>
      </c>
      <c r="D8767" s="134" t="s">
        <v>144</v>
      </c>
      <c r="E8767" s="135">
        <v>296.81</v>
      </c>
      <c r="F8767" s="136">
        <v>0</v>
      </c>
      <c r="G8767" s="135">
        <v>253.6</v>
      </c>
      <c r="H8767" s="136">
        <v>0</v>
      </c>
    </row>
    <row r="8768" spans="1:8" x14ac:dyDescent="0.25">
      <c r="A8768" s="133" t="s">
        <v>8895</v>
      </c>
      <c r="B8768" s="134">
        <v>104589</v>
      </c>
      <c r="C8768" s="126" t="s">
        <v>14688</v>
      </c>
      <c r="D8768" s="134" t="s">
        <v>144</v>
      </c>
      <c r="E8768" s="135">
        <v>292.43</v>
      </c>
      <c r="F8768" s="136">
        <v>0</v>
      </c>
      <c r="G8768" s="135">
        <v>254.01</v>
      </c>
      <c r="H8768" s="136">
        <v>0</v>
      </c>
    </row>
    <row r="8769" spans="1:8" x14ac:dyDescent="0.25">
      <c r="A8769" s="133" t="s">
        <v>8895</v>
      </c>
      <c r="B8769" s="134">
        <v>104588</v>
      </c>
      <c r="C8769" s="126" t="s">
        <v>6962</v>
      </c>
      <c r="D8769" s="134" t="s">
        <v>144</v>
      </c>
      <c r="E8769" s="135">
        <v>244.16</v>
      </c>
      <c r="F8769" s="136">
        <v>0</v>
      </c>
      <c r="G8769" s="135">
        <v>213.37</v>
      </c>
      <c r="H8769" s="136">
        <v>0</v>
      </c>
    </row>
    <row r="8770" spans="1:8" x14ac:dyDescent="0.25">
      <c r="A8770" s="133" t="s">
        <v>8895</v>
      </c>
      <c r="B8770" s="134">
        <v>104591</v>
      </c>
      <c r="C8770" s="126" t="s">
        <v>14689</v>
      </c>
      <c r="D8770" s="134" t="s">
        <v>144</v>
      </c>
      <c r="E8770" s="135">
        <v>318.25</v>
      </c>
      <c r="F8770" s="136">
        <v>0</v>
      </c>
      <c r="G8770" s="135">
        <v>281.27999999999997</v>
      </c>
      <c r="H8770" s="136">
        <v>0</v>
      </c>
    </row>
    <row r="8771" spans="1:8" x14ac:dyDescent="0.25">
      <c r="A8771" s="133" t="s">
        <v>8895</v>
      </c>
      <c r="B8771" s="134">
        <v>104590</v>
      </c>
      <c r="C8771" s="126" t="s">
        <v>6963</v>
      </c>
      <c r="D8771" s="134" t="s">
        <v>144</v>
      </c>
      <c r="E8771" s="135">
        <v>266.57</v>
      </c>
      <c r="F8771" s="136">
        <v>0</v>
      </c>
      <c r="G8771" s="135">
        <v>238.11</v>
      </c>
      <c r="H8771" s="136">
        <v>0</v>
      </c>
    </row>
    <row r="8772" spans="1:8" x14ac:dyDescent="0.25">
      <c r="A8772" s="133" t="s">
        <v>8896</v>
      </c>
      <c r="B8772" s="134">
        <v>87267</v>
      </c>
      <c r="C8772" s="126" t="s">
        <v>6957</v>
      </c>
      <c r="D8772" s="134" t="s">
        <v>144</v>
      </c>
      <c r="E8772" s="135">
        <v>65.53</v>
      </c>
      <c r="F8772" s="136">
        <v>0</v>
      </c>
      <c r="G8772" s="135">
        <v>65.78</v>
      </c>
      <c r="H8772" s="136">
        <v>0</v>
      </c>
    </row>
    <row r="8773" spans="1:8" x14ac:dyDescent="0.25">
      <c r="A8773" s="133" t="s">
        <v>8896</v>
      </c>
      <c r="B8773" s="134">
        <v>104614</v>
      </c>
      <c r="C8773" s="126" t="s">
        <v>6967</v>
      </c>
      <c r="D8773" s="134" t="s">
        <v>144</v>
      </c>
      <c r="E8773" s="135">
        <v>70.25</v>
      </c>
      <c r="F8773" s="136">
        <v>0</v>
      </c>
      <c r="G8773" s="135">
        <v>71.959999999999994</v>
      </c>
      <c r="H8773" s="136">
        <v>0</v>
      </c>
    </row>
    <row r="8774" spans="1:8" x14ac:dyDescent="0.25">
      <c r="A8774" s="133" t="s">
        <v>8896</v>
      </c>
      <c r="B8774" s="134">
        <v>104613</v>
      </c>
      <c r="C8774" s="126" t="s">
        <v>6966</v>
      </c>
      <c r="D8774" s="134" t="s">
        <v>144</v>
      </c>
      <c r="E8774" s="135">
        <v>63.99</v>
      </c>
      <c r="F8774" s="136">
        <v>0</v>
      </c>
      <c r="G8774" s="135">
        <v>63.48</v>
      </c>
      <c r="H8774" s="136">
        <v>0</v>
      </c>
    </row>
    <row r="8775" spans="1:8" x14ac:dyDescent="0.25">
      <c r="A8775" s="133" t="s">
        <v>8896</v>
      </c>
      <c r="B8775" s="134">
        <v>87265</v>
      </c>
      <c r="C8775" s="126" t="s">
        <v>14690</v>
      </c>
      <c r="D8775" s="134" t="s">
        <v>144</v>
      </c>
      <c r="E8775" s="135">
        <v>60.75</v>
      </c>
      <c r="F8775" s="136">
        <v>0</v>
      </c>
      <c r="G8775" s="135">
        <v>59.24</v>
      </c>
      <c r="H8775" s="136">
        <v>0</v>
      </c>
    </row>
    <row r="8776" spans="1:8" x14ac:dyDescent="0.25">
      <c r="A8776" s="133" t="s">
        <v>8896</v>
      </c>
      <c r="B8776" s="134">
        <v>87271</v>
      </c>
      <c r="C8776" s="126" t="s">
        <v>6959</v>
      </c>
      <c r="D8776" s="134" t="s">
        <v>144</v>
      </c>
      <c r="E8776" s="135">
        <v>69.069999999999993</v>
      </c>
      <c r="F8776" s="136">
        <v>0</v>
      </c>
      <c r="G8776" s="135">
        <v>70.73</v>
      </c>
      <c r="H8776" s="136">
        <v>0</v>
      </c>
    </row>
    <row r="8777" spans="1:8" x14ac:dyDescent="0.25">
      <c r="A8777" s="133" t="s">
        <v>8896</v>
      </c>
      <c r="B8777" s="134">
        <v>87269</v>
      </c>
      <c r="C8777" s="126" t="s">
        <v>6958</v>
      </c>
      <c r="D8777" s="134" t="s">
        <v>144</v>
      </c>
      <c r="E8777" s="135">
        <v>64.22</v>
      </c>
      <c r="F8777" s="136">
        <v>0</v>
      </c>
      <c r="G8777" s="135">
        <v>64.09</v>
      </c>
      <c r="H8777" s="136">
        <v>0</v>
      </c>
    </row>
    <row r="8778" spans="1:8" x14ac:dyDescent="0.25">
      <c r="A8778" s="133" t="s">
        <v>8896</v>
      </c>
      <c r="B8778" s="134">
        <v>87275</v>
      </c>
      <c r="C8778" s="126" t="s">
        <v>6961</v>
      </c>
      <c r="D8778" s="134" t="s">
        <v>144</v>
      </c>
      <c r="E8778" s="135">
        <v>73.8</v>
      </c>
      <c r="F8778" s="136">
        <v>0</v>
      </c>
      <c r="G8778" s="135">
        <v>76.37</v>
      </c>
      <c r="H8778" s="136">
        <v>0</v>
      </c>
    </row>
    <row r="8779" spans="1:8" x14ac:dyDescent="0.25">
      <c r="A8779" s="133" t="s">
        <v>8896</v>
      </c>
      <c r="B8779" s="134">
        <v>87273</v>
      </c>
      <c r="C8779" s="126" t="s">
        <v>6960</v>
      </c>
      <c r="D8779" s="134" t="s">
        <v>144</v>
      </c>
      <c r="E8779" s="135">
        <v>67.36</v>
      </c>
      <c r="F8779" s="136">
        <v>0</v>
      </c>
      <c r="G8779" s="135">
        <v>67.64</v>
      </c>
      <c r="H8779" s="136">
        <v>0</v>
      </c>
    </row>
    <row r="8780" spans="1:8" x14ac:dyDescent="0.25">
      <c r="A8780" s="133" t="s">
        <v>8896</v>
      </c>
      <c r="B8780" s="134">
        <v>104612</v>
      </c>
      <c r="C8780" s="126" t="s">
        <v>6965</v>
      </c>
      <c r="D8780" s="134" t="s">
        <v>144</v>
      </c>
      <c r="E8780" s="135">
        <v>96.95</v>
      </c>
      <c r="F8780" s="136">
        <v>0</v>
      </c>
      <c r="G8780" s="135">
        <v>91.36</v>
      </c>
      <c r="H8780" s="136">
        <v>0</v>
      </c>
    </row>
    <row r="8781" spans="1:8" x14ac:dyDescent="0.25">
      <c r="A8781" s="133" t="s">
        <v>8896</v>
      </c>
      <c r="B8781" s="134">
        <v>104611</v>
      </c>
      <c r="C8781" s="126" t="s">
        <v>6964</v>
      </c>
      <c r="D8781" s="134" t="s">
        <v>144</v>
      </c>
      <c r="E8781" s="135">
        <v>96.41</v>
      </c>
      <c r="F8781" s="136">
        <v>0</v>
      </c>
      <c r="G8781" s="135">
        <v>90.23</v>
      </c>
      <c r="H8781" s="136">
        <v>0</v>
      </c>
    </row>
    <row r="8782" spans="1:8" x14ac:dyDescent="0.25">
      <c r="A8782" s="133" t="s">
        <v>8896</v>
      </c>
      <c r="B8782" s="134">
        <v>104618</v>
      </c>
      <c r="C8782" s="126" t="s">
        <v>5241</v>
      </c>
      <c r="D8782" s="134" t="s">
        <v>144</v>
      </c>
      <c r="E8782" s="135">
        <v>404.13</v>
      </c>
      <c r="F8782" s="136">
        <v>0</v>
      </c>
      <c r="G8782" s="135">
        <v>336.69</v>
      </c>
      <c r="H8782" s="136">
        <v>0</v>
      </c>
    </row>
    <row r="8783" spans="1:8" x14ac:dyDescent="0.25">
      <c r="A8783" s="133" t="s">
        <v>8896</v>
      </c>
      <c r="B8783" s="134">
        <v>104616</v>
      </c>
      <c r="C8783" s="126" t="s">
        <v>5239</v>
      </c>
      <c r="D8783" s="134" t="s">
        <v>144</v>
      </c>
      <c r="E8783" s="135">
        <v>394.56</v>
      </c>
      <c r="F8783" s="136">
        <v>0</v>
      </c>
      <c r="G8783" s="135">
        <v>323.3</v>
      </c>
      <c r="H8783" s="136">
        <v>0</v>
      </c>
    </row>
    <row r="8784" spans="1:8" x14ac:dyDescent="0.25">
      <c r="A8784" s="133" t="s">
        <v>8896</v>
      </c>
      <c r="B8784" s="134">
        <v>104617</v>
      </c>
      <c r="C8784" s="126" t="s">
        <v>5240</v>
      </c>
      <c r="D8784" s="134" t="s">
        <v>144</v>
      </c>
      <c r="E8784" s="135">
        <v>306.66000000000003</v>
      </c>
      <c r="F8784" s="136">
        <v>0</v>
      </c>
      <c r="G8784" s="135">
        <v>262.3</v>
      </c>
      <c r="H8784" s="136">
        <v>0</v>
      </c>
    </row>
    <row r="8785" spans="1:8" x14ac:dyDescent="0.25">
      <c r="A8785" s="133" t="s">
        <v>8896</v>
      </c>
      <c r="B8785" s="134">
        <v>104615</v>
      </c>
      <c r="C8785" s="126" t="s">
        <v>5238</v>
      </c>
      <c r="D8785" s="134" t="s">
        <v>144</v>
      </c>
      <c r="E8785" s="135">
        <v>297.08999999999997</v>
      </c>
      <c r="F8785" s="136">
        <v>0</v>
      </c>
      <c r="G8785" s="135">
        <v>248.91</v>
      </c>
      <c r="H8785" s="136">
        <v>0</v>
      </c>
    </row>
    <row r="8786" spans="1:8" x14ac:dyDescent="0.25">
      <c r="A8786" s="133" t="s">
        <v>8896</v>
      </c>
      <c r="B8786" s="134">
        <v>87247</v>
      </c>
      <c r="C8786" s="126" t="s">
        <v>6869</v>
      </c>
      <c r="D8786" s="134" t="s">
        <v>144</v>
      </c>
      <c r="E8786" s="135">
        <v>62.63</v>
      </c>
      <c r="F8786" s="136">
        <v>0</v>
      </c>
      <c r="G8786" s="135">
        <v>58.47</v>
      </c>
      <c r="H8786" s="136">
        <v>0</v>
      </c>
    </row>
    <row r="8787" spans="1:8" x14ac:dyDescent="0.25">
      <c r="A8787" s="133" t="s">
        <v>8896</v>
      </c>
      <c r="B8787" s="134">
        <v>87248</v>
      </c>
      <c r="C8787" s="126" t="s">
        <v>6870</v>
      </c>
      <c r="D8787" s="134" t="s">
        <v>144</v>
      </c>
      <c r="E8787" s="135">
        <v>55.84</v>
      </c>
      <c r="F8787" s="136">
        <v>0</v>
      </c>
      <c r="G8787" s="135">
        <v>49.12</v>
      </c>
      <c r="H8787" s="136">
        <v>0</v>
      </c>
    </row>
    <row r="8788" spans="1:8" x14ac:dyDescent="0.25">
      <c r="A8788" s="133" t="s">
        <v>8896</v>
      </c>
      <c r="B8788" s="134">
        <v>87246</v>
      </c>
      <c r="C8788" s="126" t="s">
        <v>6868</v>
      </c>
      <c r="D8788" s="134" t="s">
        <v>144</v>
      </c>
      <c r="E8788" s="135">
        <v>69.19</v>
      </c>
      <c r="F8788" s="136">
        <v>0</v>
      </c>
      <c r="G8788" s="135">
        <v>67.14</v>
      </c>
      <c r="H8788" s="136">
        <v>0</v>
      </c>
    </row>
    <row r="8789" spans="1:8" x14ac:dyDescent="0.25">
      <c r="A8789" s="133" t="s">
        <v>8896</v>
      </c>
      <c r="B8789" s="134">
        <v>104601</v>
      </c>
      <c r="C8789" s="126" t="s">
        <v>6881</v>
      </c>
      <c r="D8789" s="134" t="s">
        <v>144</v>
      </c>
      <c r="E8789" s="135">
        <v>67.34</v>
      </c>
      <c r="F8789" s="136">
        <v>0</v>
      </c>
      <c r="G8789" s="135">
        <v>64.3</v>
      </c>
      <c r="H8789" s="136">
        <v>0</v>
      </c>
    </row>
    <row r="8790" spans="1:8" x14ac:dyDescent="0.25">
      <c r="A8790" s="133" t="s">
        <v>8896</v>
      </c>
      <c r="B8790" s="134">
        <v>104603</v>
      </c>
      <c r="C8790" s="126" t="s">
        <v>6882</v>
      </c>
      <c r="D8790" s="134" t="s">
        <v>144</v>
      </c>
      <c r="E8790" s="135">
        <v>58.19</v>
      </c>
      <c r="F8790" s="136">
        <v>0</v>
      </c>
      <c r="G8790" s="135">
        <v>52.02</v>
      </c>
      <c r="H8790" s="136">
        <v>0</v>
      </c>
    </row>
    <row r="8791" spans="1:8" x14ac:dyDescent="0.25">
      <c r="A8791" s="133" t="s">
        <v>8896</v>
      </c>
      <c r="B8791" s="134">
        <v>104599</v>
      </c>
      <c r="C8791" s="126" t="s">
        <v>6880</v>
      </c>
      <c r="D8791" s="134" t="s">
        <v>144</v>
      </c>
      <c r="E8791" s="135">
        <v>81.67</v>
      </c>
      <c r="F8791" s="136">
        <v>0</v>
      </c>
      <c r="G8791" s="135">
        <v>82.59</v>
      </c>
      <c r="H8791" s="136">
        <v>0</v>
      </c>
    </row>
    <row r="8792" spans="1:8" x14ac:dyDescent="0.25">
      <c r="A8792" s="133" t="s">
        <v>8896</v>
      </c>
      <c r="B8792" s="134">
        <v>87250</v>
      </c>
      <c r="C8792" s="126" t="s">
        <v>6872</v>
      </c>
      <c r="D8792" s="134" t="s">
        <v>144</v>
      </c>
      <c r="E8792" s="135">
        <v>63.85</v>
      </c>
      <c r="F8792" s="136">
        <v>0</v>
      </c>
      <c r="G8792" s="135">
        <v>60.08</v>
      </c>
      <c r="H8792" s="136">
        <v>0</v>
      </c>
    </row>
    <row r="8793" spans="1:8" x14ac:dyDescent="0.25">
      <c r="A8793" s="133" t="s">
        <v>8896</v>
      </c>
      <c r="B8793" s="134">
        <v>87251</v>
      </c>
      <c r="C8793" s="126" t="s">
        <v>6873</v>
      </c>
      <c r="D8793" s="134" t="s">
        <v>144</v>
      </c>
      <c r="E8793" s="135">
        <v>56.03</v>
      </c>
      <c r="F8793" s="136">
        <v>0</v>
      </c>
      <c r="G8793" s="135">
        <v>49.46</v>
      </c>
      <c r="H8793" s="136">
        <v>0</v>
      </c>
    </row>
    <row r="8794" spans="1:8" x14ac:dyDescent="0.25">
      <c r="A8794" s="133" t="s">
        <v>8896</v>
      </c>
      <c r="B8794" s="134">
        <v>87249</v>
      </c>
      <c r="C8794" s="126" t="s">
        <v>6871</v>
      </c>
      <c r="D8794" s="134" t="s">
        <v>144</v>
      </c>
      <c r="E8794" s="135">
        <v>73.680000000000007</v>
      </c>
      <c r="F8794" s="136">
        <v>0</v>
      </c>
      <c r="G8794" s="135">
        <v>72.790000000000006</v>
      </c>
      <c r="H8794" s="136">
        <v>0</v>
      </c>
    </row>
    <row r="8795" spans="1:8" x14ac:dyDescent="0.25">
      <c r="A8795" s="133" t="s">
        <v>8896</v>
      </c>
      <c r="B8795" s="134">
        <v>104606</v>
      </c>
      <c r="C8795" s="126" t="s">
        <v>6884</v>
      </c>
      <c r="D8795" s="134" t="s">
        <v>144</v>
      </c>
      <c r="E8795" s="135">
        <v>71.34</v>
      </c>
      <c r="F8795" s="136">
        <v>0</v>
      </c>
      <c r="G8795" s="135">
        <v>69.33</v>
      </c>
      <c r="H8795" s="136">
        <v>0</v>
      </c>
    </row>
    <row r="8796" spans="1:8" x14ac:dyDescent="0.25">
      <c r="A8796" s="133" t="s">
        <v>8896</v>
      </c>
      <c r="B8796" s="134">
        <v>104607</v>
      </c>
      <c r="C8796" s="126" t="s">
        <v>6885</v>
      </c>
      <c r="D8796" s="134" t="s">
        <v>144</v>
      </c>
      <c r="E8796" s="135">
        <v>59.37</v>
      </c>
      <c r="F8796" s="136">
        <v>0</v>
      </c>
      <c r="G8796" s="135">
        <v>53.58</v>
      </c>
      <c r="H8796" s="136">
        <v>0</v>
      </c>
    </row>
    <row r="8797" spans="1:8" x14ac:dyDescent="0.25">
      <c r="A8797" s="133" t="s">
        <v>8896</v>
      </c>
      <c r="B8797" s="134">
        <v>104605</v>
      </c>
      <c r="C8797" s="126" t="s">
        <v>6883</v>
      </c>
      <c r="D8797" s="134" t="s">
        <v>144</v>
      </c>
      <c r="E8797" s="135">
        <v>100.09</v>
      </c>
      <c r="F8797" s="136">
        <v>0</v>
      </c>
      <c r="G8797" s="135">
        <v>105.5</v>
      </c>
      <c r="H8797" s="136">
        <v>0</v>
      </c>
    </row>
    <row r="8798" spans="1:8" x14ac:dyDescent="0.25">
      <c r="A8798" s="133" t="s">
        <v>8896</v>
      </c>
      <c r="B8798" s="134">
        <v>87256</v>
      </c>
      <c r="C8798" s="126" t="s">
        <v>6875</v>
      </c>
      <c r="D8798" s="134" t="s">
        <v>144</v>
      </c>
      <c r="E8798" s="135">
        <v>75.430000000000007</v>
      </c>
      <c r="F8798" s="136">
        <v>0</v>
      </c>
      <c r="G8798" s="135">
        <v>69.790000000000006</v>
      </c>
      <c r="H8798" s="136">
        <v>0</v>
      </c>
    </row>
    <row r="8799" spans="1:8" x14ac:dyDescent="0.25">
      <c r="A8799" s="133" t="s">
        <v>8896</v>
      </c>
      <c r="B8799" s="134">
        <v>87257</v>
      </c>
      <c r="C8799" s="126" t="s">
        <v>6876</v>
      </c>
      <c r="D8799" s="134" t="s">
        <v>144</v>
      </c>
      <c r="E8799" s="135">
        <v>66.59</v>
      </c>
      <c r="F8799" s="136">
        <v>0</v>
      </c>
      <c r="G8799" s="135">
        <v>57.99</v>
      </c>
      <c r="H8799" s="136">
        <v>0</v>
      </c>
    </row>
    <row r="8800" spans="1:8" x14ac:dyDescent="0.25">
      <c r="A8800" s="133" t="s">
        <v>8896</v>
      </c>
      <c r="B8800" s="134">
        <v>87255</v>
      </c>
      <c r="C8800" s="126" t="s">
        <v>6874</v>
      </c>
      <c r="D8800" s="134" t="s">
        <v>144</v>
      </c>
      <c r="E8800" s="135">
        <v>86.31</v>
      </c>
      <c r="F8800" s="136">
        <v>0</v>
      </c>
      <c r="G8800" s="135">
        <v>83.62</v>
      </c>
      <c r="H8800" s="136">
        <v>0</v>
      </c>
    </row>
    <row r="8801" spans="1:8" x14ac:dyDescent="0.25">
      <c r="A8801" s="133" t="s">
        <v>8896</v>
      </c>
      <c r="B8801" s="134">
        <v>104594</v>
      </c>
      <c r="C8801" s="126" t="s">
        <v>6878</v>
      </c>
      <c r="D8801" s="134" t="s">
        <v>144</v>
      </c>
      <c r="E8801" s="135">
        <v>77.400000000000006</v>
      </c>
      <c r="F8801" s="136">
        <v>0</v>
      </c>
      <c r="G8801" s="135">
        <v>72.23</v>
      </c>
      <c r="H8801" s="136">
        <v>0</v>
      </c>
    </row>
    <row r="8802" spans="1:8" x14ac:dyDescent="0.25">
      <c r="A8802" s="133" t="s">
        <v>8896</v>
      </c>
      <c r="B8802" s="134">
        <v>104595</v>
      </c>
      <c r="C8802" s="126" t="s">
        <v>6879</v>
      </c>
      <c r="D8802" s="134" t="s">
        <v>144</v>
      </c>
      <c r="E8802" s="135">
        <v>66.989999999999995</v>
      </c>
      <c r="F8802" s="136">
        <v>0</v>
      </c>
      <c r="G8802" s="135">
        <v>58.51</v>
      </c>
      <c r="H8802" s="136">
        <v>0</v>
      </c>
    </row>
    <row r="8803" spans="1:8" x14ac:dyDescent="0.25">
      <c r="A8803" s="133" t="s">
        <v>8896</v>
      </c>
      <c r="B8803" s="134">
        <v>104593</v>
      </c>
      <c r="C8803" s="126" t="s">
        <v>6877</v>
      </c>
      <c r="D8803" s="134" t="s">
        <v>144</v>
      </c>
      <c r="E8803" s="135">
        <v>89.58</v>
      </c>
      <c r="F8803" s="136">
        <v>0</v>
      </c>
      <c r="G8803" s="135">
        <v>87.62</v>
      </c>
      <c r="H8803" s="136">
        <v>0</v>
      </c>
    </row>
    <row r="8804" spans="1:8" x14ac:dyDescent="0.25">
      <c r="A8804" s="133" t="s">
        <v>8896</v>
      </c>
      <c r="B8804" s="134">
        <v>87262</v>
      </c>
      <c r="C8804" s="126" t="s">
        <v>5203</v>
      </c>
      <c r="D8804" s="134" t="s">
        <v>144</v>
      </c>
      <c r="E8804" s="135">
        <v>130.28</v>
      </c>
      <c r="F8804" s="136">
        <v>0</v>
      </c>
      <c r="G8804" s="135">
        <v>117.69</v>
      </c>
      <c r="H8804" s="136">
        <v>0</v>
      </c>
    </row>
    <row r="8805" spans="1:8" x14ac:dyDescent="0.25">
      <c r="A8805" s="133" t="s">
        <v>8896</v>
      </c>
      <c r="B8805" s="134">
        <v>87263</v>
      </c>
      <c r="C8805" s="126" t="s">
        <v>5204</v>
      </c>
      <c r="D8805" s="134" t="s">
        <v>144</v>
      </c>
      <c r="E8805" s="135">
        <v>120.92</v>
      </c>
      <c r="F8805" s="136">
        <v>0</v>
      </c>
      <c r="G8805" s="135">
        <v>105.49</v>
      </c>
      <c r="H8805" s="136">
        <v>0</v>
      </c>
    </row>
    <row r="8806" spans="1:8" x14ac:dyDescent="0.25">
      <c r="A8806" s="133" t="s">
        <v>8896</v>
      </c>
      <c r="B8806" s="134">
        <v>87261</v>
      </c>
      <c r="C8806" s="126" t="s">
        <v>5202</v>
      </c>
      <c r="D8806" s="134" t="s">
        <v>144</v>
      </c>
      <c r="E8806" s="135">
        <v>142.49</v>
      </c>
      <c r="F8806" s="136">
        <v>0</v>
      </c>
      <c r="G8806" s="135">
        <v>132.51</v>
      </c>
      <c r="H8806" s="136">
        <v>0</v>
      </c>
    </row>
    <row r="8807" spans="1:8" x14ac:dyDescent="0.25">
      <c r="A8807" s="133" t="s">
        <v>8896</v>
      </c>
      <c r="B8807" s="134">
        <v>104597</v>
      </c>
      <c r="C8807" s="126" t="s">
        <v>5206</v>
      </c>
      <c r="D8807" s="134" t="s">
        <v>144</v>
      </c>
      <c r="E8807" s="135">
        <v>132.63999999999999</v>
      </c>
      <c r="F8807" s="136">
        <v>0</v>
      </c>
      <c r="G8807" s="135">
        <v>120.42</v>
      </c>
      <c r="H8807" s="136">
        <v>0</v>
      </c>
    </row>
    <row r="8808" spans="1:8" x14ac:dyDescent="0.25">
      <c r="A8808" s="133" t="s">
        <v>8896</v>
      </c>
      <c r="B8808" s="134">
        <v>104598</v>
      </c>
      <c r="C8808" s="126" t="s">
        <v>5207</v>
      </c>
      <c r="D8808" s="134" t="s">
        <v>144</v>
      </c>
      <c r="E8808" s="135">
        <v>121.43</v>
      </c>
      <c r="F8808" s="136">
        <v>0</v>
      </c>
      <c r="G8808" s="135">
        <v>106.1</v>
      </c>
      <c r="H8808" s="136">
        <v>0</v>
      </c>
    </row>
    <row r="8809" spans="1:8" x14ac:dyDescent="0.25">
      <c r="A8809" s="133" t="s">
        <v>8896</v>
      </c>
      <c r="B8809" s="134">
        <v>104596</v>
      </c>
      <c r="C8809" s="126" t="s">
        <v>5205</v>
      </c>
      <c r="D8809" s="134" t="s">
        <v>144</v>
      </c>
      <c r="E8809" s="135">
        <v>146.38</v>
      </c>
      <c r="F8809" s="136">
        <v>0</v>
      </c>
      <c r="G8809" s="135">
        <v>136.97999999999999</v>
      </c>
      <c r="H8809" s="136">
        <v>0</v>
      </c>
    </row>
    <row r="8810" spans="1:8" x14ac:dyDescent="0.25">
      <c r="A8810" s="133" t="s">
        <v>8896</v>
      </c>
      <c r="B8810" s="134">
        <v>88648</v>
      </c>
      <c r="C8810" s="126" t="s">
        <v>6886</v>
      </c>
      <c r="D8810" s="134" t="s">
        <v>22</v>
      </c>
      <c r="E8810" s="135">
        <v>7.84</v>
      </c>
      <c r="F8810" s="136">
        <v>0</v>
      </c>
      <c r="G8810" s="135">
        <v>7.64</v>
      </c>
      <c r="H8810" s="136">
        <v>0</v>
      </c>
    </row>
    <row r="8811" spans="1:8" x14ac:dyDescent="0.25">
      <c r="A8811" s="133" t="s">
        <v>8896</v>
      </c>
      <c r="B8811" s="134">
        <v>88649</v>
      </c>
      <c r="C8811" s="126" t="s">
        <v>6887</v>
      </c>
      <c r="D8811" s="134" t="s">
        <v>22</v>
      </c>
      <c r="E8811" s="135">
        <v>8.91</v>
      </c>
      <c r="F8811" s="136">
        <v>0</v>
      </c>
      <c r="G8811" s="135">
        <v>8.5299999999999994</v>
      </c>
      <c r="H8811" s="136">
        <v>0</v>
      </c>
    </row>
    <row r="8812" spans="1:8" x14ac:dyDescent="0.25">
      <c r="A8812" s="133" t="s">
        <v>8896</v>
      </c>
      <c r="B8812" s="134">
        <v>88650</v>
      </c>
      <c r="C8812" s="126" t="s">
        <v>6888</v>
      </c>
      <c r="D8812" s="134" t="s">
        <v>22</v>
      </c>
      <c r="E8812" s="135">
        <v>12.25</v>
      </c>
      <c r="F8812" s="136">
        <v>0</v>
      </c>
      <c r="G8812" s="135">
        <v>11.24</v>
      </c>
      <c r="H8812" s="136">
        <v>0</v>
      </c>
    </row>
    <row r="8813" spans="1:8" x14ac:dyDescent="0.25">
      <c r="A8813" s="133" t="s">
        <v>8896</v>
      </c>
      <c r="B8813" s="134">
        <v>104619</v>
      </c>
      <c r="C8813" s="126" t="s">
        <v>6968</v>
      </c>
      <c r="D8813" s="134" t="s">
        <v>22</v>
      </c>
      <c r="E8813" s="135">
        <v>14.61</v>
      </c>
      <c r="F8813" s="136">
        <v>0</v>
      </c>
      <c r="G8813" s="135">
        <v>13.14</v>
      </c>
      <c r="H8813" s="136">
        <v>0</v>
      </c>
    </row>
    <row r="8814" spans="1:8" x14ac:dyDescent="0.25">
      <c r="A8814" s="133" t="s">
        <v>8897</v>
      </c>
      <c r="B8814" s="134">
        <v>103741</v>
      </c>
      <c r="C8814" s="126" t="s">
        <v>8898</v>
      </c>
      <c r="D8814" s="134" t="s">
        <v>33</v>
      </c>
      <c r="E8814" s="135">
        <v>0</v>
      </c>
      <c r="F8814" s="136"/>
      <c r="G8814" s="135">
        <v>0</v>
      </c>
      <c r="H8814" s="136"/>
    </row>
    <row r="8815" spans="1:8" x14ac:dyDescent="0.25">
      <c r="A8815" s="133" t="s">
        <v>8897</v>
      </c>
      <c r="B8815" s="134">
        <v>103755</v>
      </c>
      <c r="C8815" s="126" t="s">
        <v>8899</v>
      </c>
      <c r="D8815" s="134" t="s">
        <v>22</v>
      </c>
      <c r="E8815" s="135">
        <v>0</v>
      </c>
      <c r="F8815" s="136"/>
      <c r="G8815" s="135">
        <v>0</v>
      </c>
      <c r="H8815" s="136"/>
    </row>
    <row r="8816" spans="1:8" x14ac:dyDescent="0.25">
      <c r="A8816" s="133" t="s">
        <v>8897</v>
      </c>
      <c r="B8816" s="134">
        <v>103753</v>
      </c>
      <c r="C8816" s="126" t="s">
        <v>8900</v>
      </c>
      <c r="D8816" s="134" t="s">
        <v>22</v>
      </c>
      <c r="E8816" s="135">
        <v>0</v>
      </c>
      <c r="F8816" s="136"/>
      <c r="G8816" s="135">
        <v>0</v>
      </c>
      <c r="H8816" s="136"/>
    </row>
    <row r="8817" spans="1:8" x14ac:dyDescent="0.25">
      <c r="A8817" s="133" t="s">
        <v>8897</v>
      </c>
      <c r="B8817" s="134">
        <v>103754</v>
      </c>
      <c r="C8817" s="126" t="s">
        <v>8901</v>
      </c>
      <c r="D8817" s="134" t="s">
        <v>22</v>
      </c>
      <c r="E8817" s="135">
        <v>0</v>
      </c>
      <c r="F8817" s="136"/>
      <c r="G8817" s="135">
        <v>0</v>
      </c>
      <c r="H8817" s="136"/>
    </row>
    <row r="8818" spans="1:8" x14ac:dyDescent="0.25">
      <c r="A8818" s="133" t="s">
        <v>8897</v>
      </c>
      <c r="B8818" s="134">
        <v>103752</v>
      </c>
      <c r="C8818" s="126" t="s">
        <v>8902</v>
      </c>
      <c r="D8818" s="134" t="s">
        <v>22</v>
      </c>
      <c r="E8818" s="135">
        <v>0</v>
      </c>
      <c r="F8818" s="136"/>
      <c r="G8818" s="135">
        <v>0</v>
      </c>
      <c r="H8818" s="136"/>
    </row>
    <row r="8819" spans="1:8" x14ac:dyDescent="0.25">
      <c r="A8819" s="133" t="s">
        <v>8897</v>
      </c>
      <c r="B8819" s="134">
        <v>103759</v>
      </c>
      <c r="C8819" s="126" t="s">
        <v>8903</v>
      </c>
      <c r="D8819" s="134" t="s">
        <v>22</v>
      </c>
      <c r="E8819" s="135">
        <v>0</v>
      </c>
      <c r="F8819" s="136"/>
      <c r="G8819" s="135">
        <v>0</v>
      </c>
      <c r="H8819" s="136"/>
    </row>
    <row r="8820" spans="1:8" x14ac:dyDescent="0.25">
      <c r="A8820" s="133" t="s">
        <v>8897</v>
      </c>
      <c r="B8820" s="134">
        <v>103757</v>
      </c>
      <c r="C8820" s="126" t="s">
        <v>8904</v>
      </c>
      <c r="D8820" s="134" t="s">
        <v>22</v>
      </c>
      <c r="E8820" s="135">
        <v>0</v>
      </c>
      <c r="F8820" s="136"/>
      <c r="G8820" s="135">
        <v>0</v>
      </c>
      <c r="H8820" s="136"/>
    </row>
    <row r="8821" spans="1:8" x14ac:dyDescent="0.25">
      <c r="A8821" s="133" t="s">
        <v>8897</v>
      </c>
      <c r="B8821" s="134">
        <v>103758</v>
      </c>
      <c r="C8821" s="126" t="s">
        <v>8905</v>
      </c>
      <c r="D8821" s="134" t="s">
        <v>22</v>
      </c>
      <c r="E8821" s="135">
        <v>0</v>
      </c>
      <c r="F8821" s="136"/>
      <c r="G8821" s="135">
        <v>0</v>
      </c>
      <c r="H8821" s="136"/>
    </row>
    <row r="8822" spans="1:8" x14ac:dyDescent="0.25">
      <c r="A8822" s="133" t="s">
        <v>8897</v>
      </c>
      <c r="B8822" s="134">
        <v>103756</v>
      </c>
      <c r="C8822" s="126" t="s">
        <v>8906</v>
      </c>
      <c r="D8822" s="134" t="s">
        <v>22</v>
      </c>
      <c r="E8822" s="135">
        <v>0</v>
      </c>
      <c r="F8822" s="136"/>
      <c r="G8822" s="135">
        <v>0</v>
      </c>
      <c r="H8822" s="136"/>
    </row>
    <row r="8823" spans="1:8" x14ac:dyDescent="0.25">
      <c r="A8823" s="133" t="s">
        <v>8897</v>
      </c>
      <c r="B8823" s="134">
        <v>103734</v>
      </c>
      <c r="C8823" s="126" t="s">
        <v>8907</v>
      </c>
      <c r="D8823" s="134" t="s">
        <v>33</v>
      </c>
      <c r="E8823" s="135">
        <v>0</v>
      </c>
      <c r="F8823" s="136"/>
      <c r="G8823" s="135">
        <v>0</v>
      </c>
      <c r="H8823" s="136"/>
    </row>
    <row r="8824" spans="1:8" x14ac:dyDescent="0.25">
      <c r="A8824" s="133" t="s">
        <v>8897</v>
      </c>
      <c r="B8824" s="134">
        <v>103740</v>
      </c>
      <c r="C8824" s="126" t="s">
        <v>8908</v>
      </c>
      <c r="D8824" s="134" t="s">
        <v>33</v>
      </c>
      <c r="E8824" s="135">
        <v>0</v>
      </c>
      <c r="F8824" s="136"/>
      <c r="G8824" s="135">
        <v>0</v>
      </c>
      <c r="H8824" s="136"/>
    </row>
    <row r="8825" spans="1:8" x14ac:dyDescent="0.25">
      <c r="A8825" s="133" t="s">
        <v>8897</v>
      </c>
      <c r="B8825" s="134">
        <v>103747</v>
      </c>
      <c r="C8825" s="126" t="s">
        <v>8909</v>
      </c>
      <c r="D8825" s="134" t="s">
        <v>22</v>
      </c>
      <c r="E8825" s="135">
        <v>0</v>
      </c>
      <c r="F8825" s="136"/>
      <c r="G8825" s="135">
        <v>0</v>
      </c>
      <c r="H8825" s="136"/>
    </row>
    <row r="8826" spans="1:8" x14ac:dyDescent="0.25">
      <c r="A8826" s="133" t="s">
        <v>8897</v>
      </c>
      <c r="B8826" s="134">
        <v>103746</v>
      </c>
      <c r="C8826" s="126" t="s">
        <v>8910</v>
      </c>
      <c r="D8826" s="134" t="s">
        <v>22</v>
      </c>
      <c r="E8826" s="135">
        <v>0</v>
      </c>
      <c r="F8826" s="136"/>
      <c r="G8826" s="135">
        <v>0</v>
      </c>
      <c r="H8826" s="136"/>
    </row>
    <row r="8827" spans="1:8" x14ac:dyDescent="0.25">
      <c r="A8827" s="133" t="s">
        <v>8897</v>
      </c>
      <c r="B8827" s="134">
        <v>103749</v>
      </c>
      <c r="C8827" s="126" t="s">
        <v>8911</v>
      </c>
      <c r="D8827" s="134" t="s">
        <v>22</v>
      </c>
      <c r="E8827" s="135">
        <v>0</v>
      </c>
      <c r="F8827" s="136"/>
      <c r="G8827" s="135">
        <v>0</v>
      </c>
      <c r="H8827" s="136"/>
    </row>
    <row r="8828" spans="1:8" x14ac:dyDescent="0.25">
      <c r="A8828" s="133" t="s">
        <v>8897</v>
      </c>
      <c r="B8828" s="134">
        <v>103744</v>
      </c>
      <c r="C8828" s="126" t="s">
        <v>8912</v>
      </c>
      <c r="D8828" s="134" t="s">
        <v>22</v>
      </c>
      <c r="E8828" s="135">
        <v>0</v>
      </c>
      <c r="F8828" s="136"/>
      <c r="G8828" s="135">
        <v>0</v>
      </c>
      <c r="H8828" s="136"/>
    </row>
    <row r="8829" spans="1:8" x14ac:dyDescent="0.25">
      <c r="A8829" s="133" t="s">
        <v>8897</v>
      </c>
      <c r="B8829" s="134">
        <v>103748</v>
      </c>
      <c r="C8829" s="126" t="s">
        <v>8913</v>
      </c>
      <c r="D8829" s="134" t="s">
        <v>22</v>
      </c>
      <c r="E8829" s="135">
        <v>0</v>
      </c>
      <c r="F8829" s="136"/>
      <c r="G8829" s="135">
        <v>0</v>
      </c>
      <c r="H8829" s="136"/>
    </row>
    <row r="8830" spans="1:8" x14ac:dyDescent="0.25">
      <c r="A8830" s="133" t="s">
        <v>8897</v>
      </c>
      <c r="B8830" s="134">
        <v>103745</v>
      </c>
      <c r="C8830" s="126" t="s">
        <v>8914</v>
      </c>
      <c r="D8830" s="134" t="s">
        <v>22</v>
      </c>
      <c r="E8830" s="135">
        <v>0</v>
      </c>
      <c r="F8830" s="136"/>
      <c r="G8830" s="135">
        <v>0</v>
      </c>
      <c r="H8830" s="136"/>
    </row>
    <row r="8831" spans="1:8" x14ac:dyDescent="0.25">
      <c r="A8831" s="133" t="s">
        <v>8897</v>
      </c>
      <c r="B8831" s="134">
        <v>103751</v>
      </c>
      <c r="C8831" s="126" t="s">
        <v>8915</v>
      </c>
      <c r="D8831" s="134" t="s">
        <v>22</v>
      </c>
      <c r="E8831" s="135">
        <v>0</v>
      </c>
      <c r="F8831" s="136"/>
      <c r="G8831" s="135">
        <v>0</v>
      </c>
      <c r="H8831" s="136"/>
    </row>
    <row r="8832" spans="1:8" x14ac:dyDescent="0.25">
      <c r="A8832" s="133" t="s">
        <v>8897</v>
      </c>
      <c r="B8832" s="134">
        <v>103750</v>
      </c>
      <c r="C8832" s="126" t="s">
        <v>8916</v>
      </c>
      <c r="D8832" s="134" t="s">
        <v>22</v>
      </c>
      <c r="E8832" s="135">
        <v>0</v>
      </c>
      <c r="F8832" s="136"/>
      <c r="G8832" s="135">
        <v>0</v>
      </c>
      <c r="H8832" s="136"/>
    </row>
    <row r="8833" spans="1:8" x14ac:dyDescent="0.25">
      <c r="A8833" s="133" t="s">
        <v>8897</v>
      </c>
      <c r="B8833" s="134">
        <v>103735</v>
      </c>
      <c r="C8833" s="126" t="s">
        <v>8917</v>
      </c>
      <c r="D8833" s="134" t="s">
        <v>33</v>
      </c>
      <c r="E8833" s="135">
        <v>0</v>
      </c>
      <c r="F8833" s="136"/>
      <c r="G8833" s="135">
        <v>0</v>
      </c>
      <c r="H8833" s="136"/>
    </row>
    <row r="8834" spans="1:8" x14ac:dyDescent="0.25">
      <c r="A8834" s="133" t="s">
        <v>8897</v>
      </c>
      <c r="B8834" s="134">
        <v>103738</v>
      </c>
      <c r="C8834" s="126" t="s">
        <v>8918</v>
      </c>
      <c r="D8834" s="134" t="s">
        <v>33</v>
      </c>
      <c r="E8834" s="135">
        <v>0</v>
      </c>
      <c r="F8834" s="136"/>
      <c r="G8834" s="135">
        <v>0</v>
      </c>
      <c r="H8834" s="136"/>
    </row>
    <row r="8835" spans="1:8" x14ac:dyDescent="0.25">
      <c r="A8835" s="133" t="s">
        <v>8897</v>
      </c>
      <c r="B8835" s="134">
        <v>103736</v>
      </c>
      <c r="C8835" s="126" t="s">
        <v>8919</v>
      </c>
      <c r="D8835" s="134" t="s">
        <v>33</v>
      </c>
      <c r="E8835" s="135">
        <v>0</v>
      </c>
      <c r="F8835" s="136"/>
      <c r="G8835" s="135">
        <v>0</v>
      </c>
      <c r="H8835" s="136"/>
    </row>
    <row r="8836" spans="1:8" x14ac:dyDescent="0.25">
      <c r="A8836" s="133" t="s">
        <v>8897</v>
      </c>
      <c r="B8836" s="134">
        <v>103739</v>
      </c>
      <c r="C8836" s="126" t="s">
        <v>8920</v>
      </c>
      <c r="D8836" s="134" t="s">
        <v>33</v>
      </c>
      <c r="E8836" s="135">
        <v>0</v>
      </c>
      <c r="F8836" s="136"/>
      <c r="G8836" s="135">
        <v>0</v>
      </c>
      <c r="H8836" s="136"/>
    </row>
    <row r="8837" spans="1:8" x14ac:dyDescent="0.25">
      <c r="A8837" s="133" t="s">
        <v>8897</v>
      </c>
      <c r="B8837" s="134">
        <v>103737</v>
      </c>
      <c r="C8837" s="126" t="s">
        <v>8921</v>
      </c>
      <c r="D8837" s="134" t="s">
        <v>33</v>
      </c>
      <c r="E8837" s="135">
        <v>0</v>
      </c>
      <c r="F8837" s="136"/>
      <c r="G8837" s="135">
        <v>0</v>
      </c>
      <c r="H8837" s="136"/>
    </row>
    <row r="8838" spans="1:8" x14ac:dyDescent="0.25">
      <c r="A8838" s="133" t="s">
        <v>8897</v>
      </c>
      <c r="B8838" s="134">
        <v>103742</v>
      </c>
      <c r="C8838" s="126" t="s">
        <v>8922</v>
      </c>
      <c r="D8838" s="134" t="s">
        <v>33</v>
      </c>
      <c r="E8838" s="135">
        <v>0</v>
      </c>
      <c r="F8838" s="136"/>
      <c r="G8838" s="135">
        <v>0</v>
      </c>
      <c r="H8838" s="136"/>
    </row>
    <row r="8839" spans="1:8" x14ac:dyDescent="0.25">
      <c r="A8839" s="133" t="s">
        <v>8923</v>
      </c>
      <c r="B8839" s="134">
        <v>103689</v>
      </c>
      <c r="C8839" s="126" t="s">
        <v>5187</v>
      </c>
      <c r="D8839" s="134" t="s">
        <v>144</v>
      </c>
      <c r="E8839" s="135">
        <v>456.23</v>
      </c>
      <c r="F8839" s="136">
        <v>0.88739999999999997</v>
      </c>
      <c r="G8839" s="135">
        <v>474.41</v>
      </c>
      <c r="H8839" s="136">
        <v>0</v>
      </c>
    </row>
    <row r="8840" spans="1:8" x14ac:dyDescent="0.25">
      <c r="A8840" s="133" t="s">
        <v>8923</v>
      </c>
      <c r="B8840" s="134">
        <v>103702</v>
      </c>
      <c r="C8840" s="126" t="s">
        <v>8924</v>
      </c>
      <c r="D8840" s="134" t="s">
        <v>144</v>
      </c>
      <c r="E8840" s="135">
        <v>0</v>
      </c>
      <c r="F8840" s="136"/>
      <c r="G8840" s="135">
        <v>0</v>
      </c>
      <c r="H8840" s="136"/>
    </row>
    <row r="8841" spans="1:8" x14ac:dyDescent="0.25">
      <c r="A8841" s="133" t="s">
        <v>8923</v>
      </c>
      <c r="B8841" s="134">
        <v>103700</v>
      </c>
      <c r="C8841" s="126" t="s">
        <v>8925</v>
      </c>
      <c r="D8841" s="134" t="s">
        <v>144</v>
      </c>
      <c r="E8841" s="135">
        <v>0</v>
      </c>
      <c r="F8841" s="136"/>
      <c r="G8841" s="135">
        <v>0</v>
      </c>
      <c r="H8841" s="136"/>
    </row>
    <row r="8842" spans="1:8" x14ac:dyDescent="0.25">
      <c r="A8842" s="133" t="s">
        <v>8923</v>
      </c>
      <c r="B8842" s="134">
        <v>103698</v>
      </c>
      <c r="C8842" s="126" t="s">
        <v>8926</v>
      </c>
      <c r="D8842" s="134" t="s">
        <v>144</v>
      </c>
      <c r="E8842" s="135">
        <v>0</v>
      </c>
      <c r="F8842" s="136"/>
      <c r="G8842" s="135">
        <v>0</v>
      </c>
      <c r="H8842" s="136"/>
    </row>
    <row r="8843" spans="1:8" x14ac:dyDescent="0.25">
      <c r="A8843" s="133" t="s">
        <v>8923</v>
      </c>
      <c r="B8843" s="134">
        <v>103703</v>
      </c>
      <c r="C8843" s="126" t="s">
        <v>8927</v>
      </c>
      <c r="D8843" s="134" t="s">
        <v>144</v>
      </c>
      <c r="E8843" s="135">
        <v>0</v>
      </c>
      <c r="F8843" s="136"/>
      <c r="G8843" s="135">
        <v>0</v>
      </c>
      <c r="H8843" s="136"/>
    </row>
    <row r="8844" spans="1:8" x14ac:dyDescent="0.25">
      <c r="A8844" s="133" t="s">
        <v>8923</v>
      </c>
      <c r="B8844" s="134">
        <v>103701</v>
      </c>
      <c r="C8844" s="126" t="s">
        <v>8928</v>
      </c>
      <c r="D8844" s="134" t="s">
        <v>144</v>
      </c>
      <c r="E8844" s="135">
        <v>0</v>
      </c>
      <c r="F8844" s="136"/>
      <c r="G8844" s="135">
        <v>0</v>
      </c>
      <c r="H8844" s="136"/>
    </row>
    <row r="8845" spans="1:8" x14ac:dyDescent="0.25">
      <c r="A8845" s="133" t="s">
        <v>8923</v>
      </c>
      <c r="B8845" s="134">
        <v>103699</v>
      </c>
      <c r="C8845" s="126" t="s">
        <v>8929</v>
      </c>
      <c r="D8845" s="134" t="s">
        <v>144</v>
      </c>
      <c r="E8845" s="135">
        <v>0</v>
      </c>
      <c r="F8845" s="136"/>
      <c r="G8845" s="135">
        <v>0</v>
      </c>
      <c r="H8845" s="136"/>
    </row>
    <row r="8846" spans="1:8" x14ac:dyDescent="0.25">
      <c r="A8846" s="133" t="s">
        <v>8923</v>
      </c>
      <c r="B8846" s="134">
        <v>103704</v>
      </c>
      <c r="C8846" s="126" t="s">
        <v>8930</v>
      </c>
      <c r="D8846" s="134" t="s">
        <v>144</v>
      </c>
      <c r="E8846" s="135">
        <v>0</v>
      </c>
      <c r="F8846" s="136"/>
      <c r="G8846" s="135">
        <v>0</v>
      </c>
      <c r="H8846" s="136"/>
    </row>
    <row r="8847" spans="1:8" x14ac:dyDescent="0.25">
      <c r="A8847" s="133" t="s">
        <v>8923</v>
      </c>
      <c r="B8847" s="134">
        <v>103706</v>
      </c>
      <c r="C8847" s="126" t="s">
        <v>8931</v>
      </c>
      <c r="D8847" s="134" t="s">
        <v>33</v>
      </c>
      <c r="E8847" s="135">
        <v>0</v>
      </c>
      <c r="F8847" s="136"/>
      <c r="G8847" s="135">
        <v>0</v>
      </c>
      <c r="H8847" s="136"/>
    </row>
    <row r="8848" spans="1:8" x14ac:dyDescent="0.25">
      <c r="A8848" s="133" t="s">
        <v>8923</v>
      </c>
      <c r="B8848" s="134">
        <v>103707</v>
      </c>
      <c r="C8848" s="126" t="s">
        <v>8932</v>
      </c>
      <c r="D8848" s="134" t="s">
        <v>33</v>
      </c>
      <c r="E8848" s="135">
        <v>0</v>
      </c>
      <c r="F8848" s="136"/>
      <c r="G8848" s="135">
        <v>0</v>
      </c>
      <c r="H8848" s="136"/>
    </row>
    <row r="8849" spans="1:8" x14ac:dyDescent="0.25">
      <c r="A8849" s="133" t="s">
        <v>8923</v>
      </c>
      <c r="B8849" s="134">
        <v>103708</v>
      </c>
      <c r="C8849" s="126" t="s">
        <v>8933</v>
      </c>
      <c r="D8849" s="134" t="s">
        <v>33</v>
      </c>
      <c r="E8849" s="135">
        <v>0</v>
      </c>
      <c r="F8849" s="136"/>
      <c r="G8849" s="135">
        <v>0</v>
      </c>
      <c r="H8849" s="136"/>
    </row>
    <row r="8850" spans="1:8" x14ac:dyDescent="0.25">
      <c r="A8850" s="133" t="s">
        <v>8923</v>
      </c>
      <c r="B8850" s="134">
        <v>103709</v>
      </c>
      <c r="C8850" s="126" t="s">
        <v>8934</v>
      </c>
      <c r="D8850" s="134" t="s">
        <v>33</v>
      </c>
      <c r="E8850" s="135">
        <v>0</v>
      </c>
      <c r="F8850" s="136"/>
      <c r="G8850" s="135">
        <v>0</v>
      </c>
      <c r="H8850" s="136"/>
    </row>
    <row r="8851" spans="1:8" x14ac:dyDescent="0.25">
      <c r="A8851" s="133" t="s">
        <v>8923</v>
      </c>
      <c r="B8851" s="134">
        <v>103710</v>
      </c>
      <c r="C8851" s="126" t="s">
        <v>8935</v>
      </c>
      <c r="D8851" s="134" t="s">
        <v>33</v>
      </c>
      <c r="E8851" s="135">
        <v>0</v>
      </c>
      <c r="F8851" s="136"/>
      <c r="G8851" s="135">
        <v>0</v>
      </c>
      <c r="H8851" s="136"/>
    </row>
    <row r="8852" spans="1:8" x14ac:dyDescent="0.25">
      <c r="A8852" s="133" t="s">
        <v>8923</v>
      </c>
      <c r="B8852" s="134">
        <v>103711</v>
      </c>
      <c r="C8852" s="126" t="s">
        <v>8936</v>
      </c>
      <c r="D8852" s="134" t="s">
        <v>33</v>
      </c>
      <c r="E8852" s="135">
        <v>0</v>
      </c>
      <c r="F8852" s="136"/>
      <c r="G8852" s="135">
        <v>0</v>
      </c>
      <c r="H8852" s="136"/>
    </row>
    <row r="8853" spans="1:8" x14ac:dyDescent="0.25">
      <c r="A8853" s="133" t="s">
        <v>8923</v>
      </c>
      <c r="B8853" s="134">
        <v>103712</v>
      </c>
      <c r="C8853" s="126" t="s">
        <v>8937</v>
      </c>
      <c r="D8853" s="134" t="s">
        <v>33</v>
      </c>
      <c r="E8853" s="135">
        <v>0</v>
      </c>
      <c r="F8853" s="136"/>
      <c r="G8853" s="135">
        <v>0</v>
      </c>
      <c r="H8853" s="136"/>
    </row>
    <row r="8854" spans="1:8" x14ac:dyDescent="0.25">
      <c r="A8854" s="133" t="s">
        <v>8923</v>
      </c>
      <c r="B8854" s="134">
        <v>103713</v>
      </c>
      <c r="C8854" s="126" t="s">
        <v>8938</v>
      </c>
      <c r="D8854" s="134" t="s">
        <v>33</v>
      </c>
      <c r="E8854" s="135">
        <v>0</v>
      </c>
      <c r="F8854" s="136"/>
      <c r="G8854" s="135">
        <v>0</v>
      </c>
      <c r="H8854" s="136"/>
    </row>
    <row r="8855" spans="1:8" x14ac:dyDescent="0.25">
      <c r="A8855" s="133" t="s">
        <v>8923</v>
      </c>
      <c r="B8855" s="134">
        <v>103714</v>
      </c>
      <c r="C8855" s="126" t="s">
        <v>8939</v>
      </c>
      <c r="D8855" s="134" t="s">
        <v>33</v>
      </c>
      <c r="E8855" s="135">
        <v>0</v>
      </c>
      <c r="F8855" s="136"/>
      <c r="G8855" s="135">
        <v>0</v>
      </c>
      <c r="H8855" s="136"/>
    </row>
    <row r="8856" spans="1:8" x14ac:dyDescent="0.25">
      <c r="A8856" s="133" t="s">
        <v>8923</v>
      </c>
      <c r="B8856" s="134">
        <v>103715</v>
      </c>
      <c r="C8856" s="126" t="s">
        <v>8940</v>
      </c>
      <c r="D8856" s="134" t="s">
        <v>33</v>
      </c>
      <c r="E8856" s="135">
        <v>0</v>
      </c>
      <c r="F8856" s="136"/>
      <c r="G8856" s="135">
        <v>0</v>
      </c>
      <c r="H8856" s="136"/>
    </row>
    <row r="8857" spans="1:8" x14ac:dyDescent="0.25">
      <c r="A8857" s="133" t="s">
        <v>8923</v>
      </c>
      <c r="B8857" s="134">
        <v>103716</v>
      </c>
      <c r="C8857" s="126" t="s">
        <v>8941</v>
      </c>
      <c r="D8857" s="134" t="s">
        <v>33</v>
      </c>
      <c r="E8857" s="135">
        <v>0</v>
      </c>
      <c r="F8857" s="136"/>
      <c r="G8857" s="135">
        <v>0</v>
      </c>
      <c r="H8857" s="136"/>
    </row>
    <row r="8858" spans="1:8" x14ac:dyDescent="0.25">
      <c r="A8858" s="133" t="s">
        <v>8923</v>
      </c>
      <c r="B8858" s="134">
        <v>103717</v>
      </c>
      <c r="C8858" s="126" t="s">
        <v>8942</v>
      </c>
      <c r="D8858" s="134" t="s">
        <v>33</v>
      </c>
      <c r="E8858" s="135">
        <v>0</v>
      </c>
      <c r="F8858" s="136"/>
      <c r="G8858" s="135">
        <v>0</v>
      </c>
      <c r="H8858" s="136"/>
    </row>
    <row r="8859" spans="1:8" x14ac:dyDescent="0.25">
      <c r="A8859" s="133" t="s">
        <v>8923</v>
      </c>
      <c r="B8859" s="134">
        <v>103718</v>
      </c>
      <c r="C8859" s="126" t="s">
        <v>8943</v>
      </c>
      <c r="D8859" s="134" t="s">
        <v>33</v>
      </c>
      <c r="E8859" s="135">
        <v>0</v>
      </c>
      <c r="F8859" s="136"/>
      <c r="G8859" s="135">
        <v>0</v>
      </c>
      <c r="H8859" s="136"/>
    </row>
    <row r="8860" spans="1:8" x14ac:dyDescent="0.25">
      <c r="A8860" s="133" t="s">
        <v>8923</v>
      </c>
      <c r="B8860" s="134">
        <v>103719</v>
      </c>
      <c r="C8860" s="126" t="s">
        <v>8944</v>
      </c>
      <c r="D8860" s="134" t="s">
        <v>33</v>
      </c>
      <c r="E8860" s="135">
        <v>0</v>
      </c>
      <c r="F8860" s="136"/>
      <c r="G8860" s="135">
        <v>0</v>
      </c>
      <c r="H8860" s="136"/>
    </row>
    <row r="8861" spans="1:8" x14ac:dyDescent="0.25">
      <c r="A8861" s="133" t="s">
        <v>8923</v>
      </c>
      <c r="B8861" s="134">
        <v>103720</v>
      </c>
      <c r="C8861" s="126" t="s">
        <v>8945</v>
      </c>
      <c r="D8861" s="134" t="s">
        <v>33</v>
      </c>
      <c r="E8861" s="135">
        <v>0</v>
      </c>
      <c r="F8861" s="136"/>
      <c r="G8861" s="135">
        <v>0</v>
      </c>
      <c r="H8861" s="136"/>
    </row>
    <row r="8862" spans="1:8" x14ac:dyDescent="0.25">
      <c r="A8862" s="133" t="s">
        <v>8923</v>
      </c>
      <c r="B8862" s="134">
        <v>103721</v>
      </c>
      <c r="C8862" s="126" t="s">
        <v>8946</v>
      </c>
      <c r="D8862" s="134" t="s">
        <v>33</v>
      </c>
      <c r="E8862" s="135">
        <v>0</v>
      </c>
      <c r="F8862" s="136"/>
      <c r="G8862" s="135">
        <v>0</v>
      </c>
      <c r="H8862" s="136"/>
    </row>
    <row r="8863" spans="1:8" x14ac:dyDescent="0.25">
      <c r="A8863" s="133" t="s">
        <v>8923</v>
      </c>
      <c r="B8863" s="134">
        <v>103705</v>
      </c>
      <c r="C8863" s="126" t="s">
        <v>8947</v>
      </c>
      <c r="D8863" s="134" t="s">
        <v>33</v>
      </c>
      <c r="E8863" s="135">
        <v>0</v>
      </c>
      <c r="F8863" s="136"/>
      <c r="G8863" s="135">
        <v>0</v>
      </c>
      <c r="H8863" s="136"/>
    </row>
    <row r="8864" spans="1:8" x14ac:dyDescent="0.25">
      <c r="A8864" s="133" t="s">
        <v>8923</v>
      </c>
      <c r="B8864" s="134">
        <v>103722</v>
      </c>
      <c r="C8864" s="126" t="s">
        <v>8948</v>
      </c>
      <c r="D8864" s="134" t="s">
        <v>33</v>
      </c>
      <c r="E8864" s="135">
        <v>0</v>
      </c>
      <c r="F8864" s="136"/>
      <c r="G8864" s="135">
        <v>0</v>
      </c>
      <c r="H8864" s="136"/>
    </row>
    <row r="8865" spans="1:8" x14ac:dyDescent="0.25">
      <c r="A8865" s="133" t="s">
        <v>8923</v>
      </c>
      <c r="B8865" s="134">
        <v>103723</v>
      </c>
      <c r="C8865" s="126" t="s">
        <v>8949</v>
      </c>
      <c r="D8865" s="134" t="s">
        <v>33</v>
      </c>
      <c r="E8865" s="135">
        <v>0</v>
      </c>
      <c r="F8865" s="136"/>
      <c r="G8865" s="135">
        <v>0</v>
      </c>
      <c r="H8865" s="136"/>
    </row>
    <row r="8866" spans="1:8" x14ac:dyDescent="0.25">
      <c r="A8866" s="133" t="s">
        <v>8923</v>
      </c>
      <c r="B8866" s="134">
        <v>103724</v>
      </c>
      <c r="C8866" s="126" t="s">
        <v>8950</v>
      </c>
      <c r="D8866" s="134" t="s">
        <v>33</v>
      </c>
      <c r="E8866" s="135">
        <v>0</v>
      </c>
      <c r="F8866" s="136"/>
      <c r="G8866" s="135">
        <v>0</v>
      </c>
      <c r="H8866" s="136"/>
    </row>
    <row r="8867" spans="1:8" x14ac:dyDescent="0.25">
      <c r="A8867" s="133" t="s">
        <v>8923</v>
      </c>
      <c r="B8867" s="134">
        <v>103725</v>
      </c>
      <c r="C8867" s="126" t="s">
        <v>8951</v>
      </c>
      <c r="D8867" s="134" t="s">
        <v>33</v>
      </c>
      <c r="E8867" s="135">
        <v>0</v>
      </c>
      <c r="F8867" s="136"/>
      <c r="G8867" s="135">
        <v>0</v>
      </c>
      <c r="H8867" s="136"/>
    </row>
    <row r="8868" spans="1:8" x14ac:dyDescent="0.25">
      <c r="A8868" s="133" t="s">
        <v>8923</v>
      </c>
      <c r="B8868" s="134">
        <v>103726</v>
      </c>
      <c r="C8868" s="126" t="s">
        <v>8952</v>
      </c>
      <c r="D8868" s="134" t="s">
        <v>33</v>
      </c>
      <c r="E8868" s="135">
        <v>0</v>
      </c>
      <c r="F8868" s="136"/>
      <c r="G8868" s="135">
        <v>0</v>
      </c>
      <c r="H8868" s="136"/>
    </row>
    <row r="8869" spans="1:8" x14ac:dyDescent="0.25">
      <c r="A8869" s="133" t="s">
        <v>8923</v>
      </c>
      <c r="B8869" s="134">
        <v>103727</v>
      </c>
      <c r="C8869" s="126" t="s">
        <v>8953</v>
      </c>
      <c r="D8869" s="134" t="s">
        <v>33</v>
      </c>
      <c r="E8869" s="135">
        <v>0</v>
      </c>
      <c r="F8869" s="136"/>
      <c r="G8869" s="135">
        <v>0</v>
      </c>
      <c r="H8869" s="136"/>
    </row>
    <row r="8870" spans="1:8" x14ac:dyDescent="0.25">
      <c r="A8870" s="133" t="s">
        <v>8923</v>
      </c>
      <c r="B8870" s="134">
        <v>103728</v>
      </c>
      <c r="C8870" s="126" t="s">
        <v>8954</v>
      </c>
      <c r="D8870" s="134" t="s">
        <v>33</v>
      </c>
      <c r="E8870" s="135">
        <v>0</v>
      </c>
      <c r="F8870" s="136"/>
      <c r="G8870" s="135">
        <v>0</v>
      </c>
      <c r="H8870" s="136"/>
    </row>
    <row r="8871" spans="1:8" x14ac:dyDescent="0.25">
      <c r="A8871" s="133" t="s">
        <v>8923</v>
      </c>
      <c r="B8871" s="134">
        <v>103729</v>
      </c>
      <c r="C8871" s="126" t="s">
        <v>8955</v>
      </c>
      <c r="D8871" s="134" t="s">
        <v>33</v>
      </c>
      <c r="E8871" s="135">
        <v>0</v>
      </c>
      <c r="F8871" s="136"/>
      <c r="G8871" s="135">
        <v>0</v>
      </c>
      <c r="H8871" s="136"/>
    </row>
    <row r="8872" spans="1:8" x14ac:dyDescent="0.25">
      <c r="A8872" s="133" t="s">
        <v>8923</v>
      </c>
      <c r="B8872" s="134">
        <v>103730</v>
      </c>
      <c r="C8872" s="126" t="s">
        <v>8956</v>
      </c>
      <c r="D8872" s="134" t="s">
        <v>33</v>
      </c>
      <c r="E8872" s="135">
        <v>0</v>
      </c>
      <c r="F8872" s="136"/>
      <c r="G8872" s="135">
        <v>0</v>
      </c>
      <c r="H8872" s="136"/>
    </row>
    <row r="8873" spans="1:8" x14ac:dyDescent="0.25">
      <c r="A8873" s="133" t="s">
        <v>8923</v>
      </c>
      <c r="B8873" s="134">
        <v>103731</v>
      </c>
      <c r="C8873" s="126" t="s">
        <v>8957</v>
      </c>
      <c r="D8873" s="134" t="s">
        <v>33</v>
      </c>
      <c r="E8873" s="135">
        <v>0</v>
      </c>
      <c r="F8873" s="136"/>
      <c r="G8873" s="135">
        <v>0</v>
      </c>
      <c r="H8873" s="136"/>
    </row>
    <row r="8874" spans="1:8" x14ac:dyDescent="0.25">
      <c r="A8874" s="133" t="s">
        <v>8923</v>
      </c>
      <c r="B8874" s="134">
        <v>103732</v>
      </c>
      <c r="C8874" s="126" t="s">
        <v>8958</v>
      </c>
      <c r="D8874" s="134" t="s">
        <v>33</v>
      </c>
      <c r="E8874" s="135">
        <v>0</v>
      </c>
      <c r="F8874" s="136"/>
      <c r="G8874" s="135">
        <v>0</v>
      </c>
      <c r="H8874" s="136"/>
    </row>
    <row r="8875" spans="1:8" x14ac:dyDescent="0.25">
      <c r="A8875" s="133" t="s">
        <v>8923</v>
      </c>
      <c r="B8875" s="134">
        <v>103733</v>
      </c>
      <c r="C8875" s="126" t="s">
        <v>8959</v>
      </c>
      <c r="D8875" s="134" t="s">
        <v>33</v>
      </c>
      <c r="E8875" s="135">
        <v>0</v>
      </c>
      <c r="F8875" s="136"/>
      <c r="G8875" s="135">
        <v>0</v>
      </c>
      <c r="H8875" s="136"/>
    </row>
    <row r="8876" spans="1:8" x14ac:dyDescent="0.25">
      <c r="A8876" s="133" t="s">
        <v>8923</v>
      </c>
      <c r="B8876" s="134">
        <v>103696</v>
      </c>
      <c r="C8876" s="126" t="s">
        <v>3458</v>
      </c>
      <c r="D8876" s="134" t="s">
        <v>33</v>
      </c>
      <c r="E8876" s="135">
        <v>128.66999999999999</v>
      </c>
      <c r="F8876" s="136">
        <v>0</v>
      </c>
      <c r="G8876" s="135">
        <v>159.27000000000001</v>
      </c>
      <c r="H8876" s="136">
        <v>0</v>
      </c>
    </row>
    <row r="8877" spans="1:8" x14ac:dyDescent="0.25">
      <c r="A8877" s="133" t="s">
        <v>8923</v>
      </c>
      <c r="B8877" s="134">
        <v>103697</v>
      </c>
      <c r="C8877" s="126" t="s">
        <v>3459</v>
      </c>
      <c r="D8877" s="134" t="s">
        <v>33</v>
      </c>
      <c r="E8877" s="135">
        <v>118.13</v>
      </c>
      <c r="F8877" s="136">
        <v>0</v>
      </c>
      <c r="G8877" s="135">
        <v>147.08000000000001</v>
      </c>
      <c r="H8877" s="136">
        <v>0</v>
      </c>
    </row>
    <row r="8878" spans="1:8" x14ac:dyDescent="0.25">
      <c r="A8878" s="133" t="s">
        <v>8923</v>
      </c>
      <c r="B8878" s="134">
        <v>103695</v>
      </c>
      <c r="C8878" s="126" t="s">
        <v>3457</v>
      </c>
      <c r="D8878" s="134" t="s">
        <v>33</v>
      </c>
      <c r="E8878" s="135">
        <v>91.68</v>
      </c>
      <c r="F8878" s="136">
        <v>0</v>
      </c>
      <c r="G8878" s="135">
        <v>108.71</v>
      </c>
      <c r="H8878" s="136">
        <v>0</v>
      </c>
    </row>
    <row r="8879" spans="1:8" x14ac:dyDescent="0.25">
      <c r="A8879" s="133" t="s">
        <v>8923</v>
      </c>
      <c r="B8879" s="134">
        <v>103694</v>
      </c>
      <c r="C8879" s="126" t="s">
        <v>14691</v>
      </c>
      <c r="D8879" s="134" t="s">
        <v>33</v>
      </c>
      <c r="E8879" s="135">
        <v>102.22</v>
      </c>
      <c r="F8879" s="136">
        <v>0</v>
      </c>
      <c r="G8879" s="135">
        <v>120.9</v>
      </c>
      <c r="H8879" s="136">
        <v>0</v>
      </c>
    </row>
    <row r="8880" spans="1:8" x14ac:dyDescent="0.25">
      <c r="A8880" s="133" t="s">
        <v>8923</v>
      </c>
      <c r="B8880" s="134">
        <v>103690</v>
      </c>
      <c r="C8880" s="126" t="s">
        <v>8960</v>
      </c>
      <c r="D8880" s="134" t="s">
        <v>33</v>
      </c>
      <c r="E8880" s="135">
        <v>0</v>
      </c>
      <c r="F8880" s="136"/>
      <c r="G8880" s="135">
        <v>0</v>
      </c>
      <c r="H8880" s="136"/>
    </row>
    <row r="8881" spans="1:8" x14ac:dyDescent="0.25">
      <c r="A8881" s="133" t="s">
        <v>8923</v>
      </c>
      <c r="B8881" s="134">
        <v>103693</v>
      </c>
      <c r="C8881" s="126" t="s">
        <v>8961</v>
      </c>
      <c r="D8881" s="134" t="s">
        <v>33</v>
      </c>
      <c r="E8881" s="135">
        <v>0</v>
      </c>
      <c r="F8881" s="136"/>
      <c r="G8881" s="135">
        <v>0</v>
      </c>
      <c r="H8881" s="136"/>
    </row>
    <row r="8882" spans="1:8" x14ac:dyDescent="0.25">
      <c r="A8882" s="133" t="s">
        <v>8923</v>
      </c>
      <c r="B8882" s="134">
        <v>103692</v>
      </c>
      <c r="C8882" s="126" t="s">
        <v>8962</v>
      </c>
      <c r="D8882" s="134" t="s">
        <v>33</v>
      </c>
      <c r="E8882" s="135">
        <v>0</v>
      </c>
      <c r="F8882" s="136"/>
      <c r="G8882" s="135">
        <v>0</v>
      </c>
      <c r="H8882" s="136"/>
    </row>
    <row r="8883" spans="1:8" x14ac:dyDescent="0.25">
      <c r="A8883" s="133" t="s">
        <v>8923</v>
      </c>
      <c r="B8883" s="134">
        <v>103691</v>
      </c>
      <c r="C8883" s="126" t="s">
        <v>8963</v>
      </c>
      <c r="D8883" s="134" t="s">
        <v>33</v>
      </c>
      <c r="E8883" s="135">
        <v>0</v>
      </c>
      <c r="F8883" s="136"/>
      <c r="G8883" s="135">
        <v>0</v>
      </c>
      <c r="H8883" s="136"/>
    </row>
    <row r="8884" spans="1:8" x14ac:dyDescent="0.25">
      <c r="A8884" s="133" t="s">
        <v>8964</v>
      </c>
      <c r="B8884" s="134">
        <v>96987</v>
      </c>
      <c r="C8884" s="126" t="s">
        <v>14692</v>
      </c>
      <c r="D8884" s="134" t="s">
        <v>33</v>
      </c>
      <c r="E8884" s="135">
        <v>126.69</v>
      </c>
      <c r="F8884" s="136">
        <v>4.48E-2</v>
      </c>
      <c r="G8884" s="135">
        <v>156.91999999999999</v>
      </c>
      <c r="H8884" s="136">
        <v>0</v>
      </c>
    </row>
    <row r="8885" spans="1:8" x14ac:dyDescent="0.25">
      <c r="A8885" s="133" t="s">
        <v>8964</v>
      </c>
      <c r="B8885" s="134">
        <v>96989</v>
      </c>
      <c r="C8885" s="126" t="s">
        <v>5273</v>
      </c>
      <c r="D8885" s="134" t="s">
        <v>33</v>
      </c>
      <c r="E8885" s="135">
        <v>152.71</v>
      </c>
      <c r="F8885" s="136">
        <v>0</v>
      </c>
      <c r="G8885" s="135">
        <v>154.03</v>
      </c>
      <c r="H8885" s="136">
        <v>0</v>
      </c>
    </row>
    <row r="8886" spans="1:8" x14ac:dyDescent="0.25">
      <c r="A8886" s="133" t="s">
        <v>8964</v>
      </c>
      <c r="B8886" s="134">
        <v>104749</v>
      </c>
      <c r="C8886" s="126" t="s">
        <v>5276</v>
      </c>
      <c r="D8886" s="134" t="s">
        <v>33</v>
      </c>
      <c r="E8886" s="135">
        <v>18.71</v>
      </c>
      <c r="F8886" s="136">
        <v>0</v>
      </c>
      <c r="G8886" s="135">
        <v>25.3</v>
      </c>
      <c r="H8886" s="136">
        <v>0</v>
      </c>
    </row>
    <row r="8887" spans="1:8" x14ac:dyDescent="0.25">
      <c r="A8887" s="133" t="s">
        <v>8964</v>
      </c>
      <c r="B8887" s="134">
        <v>104750</v>
      </c>
      <c r="C8887" s="126" t="s">
        <v>5277</v>
      </c>
      <c r="D8887" s="134" t="s">
        <v>33</v>
      </c>
      <c r="E8887" s="135">
        <v>15.24</v>
      </c>
      <c r="F8887" s="136">
        <v>0</v>
      </c>
      <c r="G8887" s="135">
        <v>21.2</v>
      </c>
      <c r="H8887" s="136">
        <v>0</v>
      </c>
    </row>
    <row r="8888" spans="1:8" x14ac:dyDescent="0.25">
      <c r="A8888" s="133" t="s">
        <v>8964</v>
      </c>
      <c r="B8888" s="134">
        <v>104751</v>
      </c>
      <c r="C8888" s="126" t="s">
        <v>5278</v>
      </c>
      <c r="D8888" s="134" t="s">
        <v>33</v>
      </c>
      <c r="E8888" s="135">
        <v>21.19</v>
      </c>
      <c r="F8888" s="136">
        <v>0</v>
      </c>
      <c r="G8888" s="135">
        <v>28.23</v>
      </c>
      <c r="H8888" s="136">
        <v>0</v>
      </c>
    </row>
    <row r="8889" spans="1:8" x14ac:dyDescent="0.25">
      <c r="A8889" s="133" t="s">
        <v>8964</v>
      </c>
      <c r="B8889" s="134">
        <v>104752</v>
      </c>
      <c r="C8889" s="126" t="s">
        <v>5279</v>
      </c>
      <c r="D8889" s="134" t="s">
        <v>33</v>
      </c>
      <c r="E8889" s="135">
        <v>21.82</v>
      </c>
      <c r="F8889" s="136">
        <v>0</v>
      </c>
      <c r="G8889" s="135">
        <v>25.15</v>
      </c>
      <c r="H8889" s="136">
        <v>0</v>
      </c>
    </row>
    <row r="8890" spans="1:8" x14ac:dyDescent="0.25">
      <c r="A8890" s="133" t="s">
        <v>8964</v>
      </c>
      <c r="B8890" s="134">
        <v>104753</v>
      </c>
      <c r="C8890" s="126" t="s">
        <v>5280</v>
      </c>
      <c r="D8890" s="134" t="s">
        <v>33</v>
      </c>
      <c r="E8890" s="135">
        <v>26.75</v>
      </c>
      <c r="F8890" s="136">
        <v>0</v>
      </c>
      <c r="G8890" s="135">
        <v>29.43</v>
      </c>
      <c r="H8890" s="136">
        <v>0</v>
      </c>
    </row>
    <row r="8891" spans="1:8" x14ac:dyDescent="0.25">
      <c r="A8891" s="133" t="s">
        <v>8964</v>
      </c>
      <c r="B8891" s="134">
        <v>104754</v>
      </c>
      <c r="C8891" s="126" t="s">
        <v>5281</v>
      </c>
      <c r="D8891" s="134" t="s">
        <v>33</v>
      </c>
      <c r="E8891" s="135">
        <v>35.200000000000003</v>
      </c>
      <c r="F8891" s="136">
        <v>0</v>
      </c>
      <c r="G8891" s="135">
        <v>36.770000000000003</v>
      </c>
      <c r="H8891" s="136">
        <v>0</v>
      </c>
    </row>
    <row r="8892" spans="1:8" x14ac:dyDescent="0.25">
      <c r="A8892" s="133" t="s">
        <v>8964</v>
      </c>
      <c r="B8892" s="134">
        <v>104755</v>
      </c>
      <c r="C8892" s="126" t="s">
        <v>5282</v>
      </c>
      <c r="D8892" s="134" t="s">
        <v>33</v>
      </c>
      <c r="E8892" s="135">
        <v>48.32</v>
      </c>
      <c r="F8892" s="136">
        <v>0</v>
      </c>
      <c r="G8892" s="135">
        <v>48.16</v>
      </c>
      <c r="H8892" s="136">
        <v>0</v>
      </c>
    </row>
    <row r="8893" spans="1:8" x14ac:dyDescent="0.25">
      <c r="A8893" s="133" t="s">
        <v>8964</v>
      </c>
      <c r="B8893" s="134">
        <v>96982</v>
      </c>
      <c r="C8893" s="126" t="s">
        <v>8965</v>
      </c>
      <c r="D8893" s="134" t="s">
        <v>33</v>
      </c>
      <c r="E8893" s="135">
        <v>0</v>
      </c>
      <c r="F8893" s="136"/>
      <c r="G8893" s="135">
        <v>0</v>
      </c>
      <c r="H8893" s="136"/>
    </row>
    <row r="8894" spans="1:8" x14ac:dyDescent="0.25">
      <c r="A8894" s="133" t="s">
        <v>8964</v>
      </c>
      <c r="B8894" s="134">
        <v>96993</v>
      </c>
      <c r="C8894" s="126" t="s">
        <v>8966</v>
      </c>
      <c r="D8894" s="134" t="s">
        <v>33</v>
      </c>
      <c r="E8894" s="135">
        <v>0</v>
      </c>
      <c r="F8894" s="136"/>
      <c r="G8894" s="135">
        <v>0</v>
      </c>
      <c r="H8894" s="136"/>
    </row>
    <row r="8895" spans="1:8" x14ac:dyDescent="0.25">
      <c r="A8895" s="133" t="s">
        <v>8964</v>
      </c>
      <c r="B8895" s="134">
        <v>96990</v>
      </c>
      <c r="C8895" s="126" t="s">
        <v>8967</v>
      </c>
      <c r="D8895" s="134" t="s">
        <v>33</v>
      </c>
      <c r="E8895" s="135">
        <v>0</v>
      </c>
      <c r="F8895" s="136"/>
      <c r="G8895" s="135">
        <v>0</v>
      </c>
      <c r="H8895" s="136"/>
    </row>
    <row r="8896" spans="1:8" x14ac:dyDescent="0.25">
      <c r="A8896" s="133" t="s">
        <v>8964</v>
      </c>
      <c r="B8896" s="134">
        <v>96991</v>
      </c>
      <c r="C8896" s="126" t="s">
        <v>8968</v>
      </c>
      <c r="D8896" s="134" t="s">
        <v>33</v>
      </c>
      <c r="E8896" s="135">
        <v>0</v>
      </c>
      <c r="F8896" s="136"/>
      <c r="G8896" s="135">
        <v>0</v>
      </c>
      <c r="H8896" s="136"/>
    </row>
    <row r="8897" spans="1:8" x14ac:dyDescent="0.25">
      <c r="A8897" s="133" t="s">
        <v>8964</v>
      </c>
      <c r="B8897" s="134">
        <v>96992</v>
      </c>
      <c r="C8897" s="126" t="s">
        <v>8969</v>
      </c>
      <c r="D8897" s="134" t="s">
        <v>33</v>
      </c>
      <c r="E8897" s="135">
        <v>0</v>
      </c>
      <c r="F8897" s="136"/>
      <c r="G8897" s="135">
        <v>0</v>
      </c>
      <c r="H8897" s="136"/>
    </row>
    <row r="8898" spans="1:8" x14ac:dyDescent="0.25">
      <c r="A8898" s="133" t="s">
        <v>8964</v>
      </c>
      <c r="B8898" s="134">
        <v>96994</v>
      </c>
      <c r="C8898" s="126" t="s">
        <v>8970</v>
      </c>
      <c r="D8898" s="134" t="s">
        <v>33</v>
      </c>
      <c r="E8898" s="135">
        <v>0</v>
      </c>
      <c r="F8898" s="136"/>
      <c r="G8898" s="135">
        <v>0</v>
      </c>
      <c r="H8898" s="136"/>
    </row>
    <row r="8899" spans="1:8" x14ac:dyDescent="0.25">
      <c r="A8899" s="133" t="s">
        <v>8964</v>
      </c>
      <c r="B8899" s="134">
        <v>96973</v>
      </c>
      <c r="C8899" s="126" t="s">
        <v>5262</v>
      </c>
      <c r="D8899" s="134" t="s">
        <v>22</v>
      </c>
      <c r="E8899" s="135">
        <v>70.38</v>
      </c>
      <c r="F8899" s="136">
        <v>1.34E-2</v>
      </c>
      <c r="G8899" s="135">
        <v>83.27</v>
      </c>
      <c r="H8899" s="136">
        <v>0</v>
      </c>
    </row>
    <row r="8900" spans="1:8" x14ac:dyDescent="0.25">
      <c r="A8900" s="133" t="s">
        <v>8964</v>
      </c>
      <c r="B8900" s="134">
        <v>104743</v>
      </c>
      <c r="C8900" s="126" t="s">
        <v>8971</v>
      </c>
      <c r="D8900" s="134" t="s">
        <v>22</v>
      </c>
      <c r="E8900" s="135">
        <v>0</v>
      </c>
      <c r="F8900" s="136"/>
      <c r="G8900" s="135">
        <v>0</v>
      </c>
      <c r="H8900" s="136"/>
    </row>
    <row r="8901" spans="1:8" x14ac:dyDescent="0.25">
      <c r="A8901" s="133" t="s">
        <v>8964</v>
      </c>
      <c r="B8901" s="134">
        <v>96977</v>
      </c>
      <c r="C8901" s="126" t="s">
        <v>5266</v>
      </c>
      <c r="D8901" s="134" t="s">
        <v>22</v>
      </c>
      <c r="E8901" s="135">
        <v>58.84</v>
      </c>
      <c r="F8901" s="136">
        <v>0</v>
      </c>
      <c r="G8901" s="135">
        <v>61.06</v>
      </c>
      <c r="H8901" s="136">
        <v>0</v>
      </c>
    </row>
    <row r="8902" spans="1:8" x14ac:dyDescent="0.25">
      <c r="A8902" s="133" t="s">
        <v>8964</v>
      </c>
      <c r="B8902" s="134">
        <v>96974</v>
      </c>
      <c r="C8902" s="126" t="s">
        <v>5263</v>
      </c>
      <c r="D8902" s="134" t="s">
        <v>22</v>
      </c>
      <c r="E8902" s="135">
        <v>91.04</v>
      </c>
      <c r="F8902" s="136">
        <v>1.03E-2</v>
      </c>
      <c r="G8902" s="135">
        <v>106.22</v>
      </c>
      <c r="H8902" s="136">
        <v>0</v>
      </c>
    </row>
    <row r="8903" spans="1:8" x14ac:dyDescent="0.25">
      <c r="A8903" s="133" t="s">
        <v>8964</v>
      </c>
      <c r="B8903" s="134">
        <v>104744</v>
      </c>
      <c r="C8903" s="126" t="s">
        <v>8972</v>
      </c>
      <c r="D8903" s="134" t="s">
        <v>22</v>
      </c>
      <c r="E8903" s="135">
        <v>0</v>
      </c>
      <c r="F8903" s="136"/>
      <c r="G8903" s="135">
        <v>0</v>
      </c>
      <c r="H8903" s="136"/>
    </row>
    <row r="8904" spans="1:8" x14ac:dyDescent="0.25">
      <c r="A8904" s="133" t="s">
        <v>8964</v>
      </c>
      <c r="B8904" s="134">
        <v>96978</v>
      </c>
      <c r="C8904" s="126" t="s">
        <v>5267</v>
      </c>
      <c r="D8904" s="134" t="s">
        <v>22</v>
      </c>
      <c r="E8904" s="135">
        <v>77.53</v>
      </c>
      <c r="F8904" s="136">
        <v>0</v>
      </c>
      <c r="G8904" s="135">
        <v>80.36</v>
      </c>
      <c r="H8904" s="136">
        <v>0</v>
      </c>
    </row>
    <row r="8905" spans="1:8" x14ac:dyDescent="0.25">
      <c r="A8905" s="133" t="s">
        <v>8964</v>
      </c>
      <c r="B8905" s="134">
        <v>96975</v>
      </c>
      <c r="C8905" s="126" t="s">
        <v>5264</v>
      </c>
      <c r="D8905" s="134" t="s">
        <v>22</v>
      </c>
      <c r="E8905" s="135">
        <v>112.79</v>
      </c>
      <c r="F8905" s="136">
        <v>8.3000000000000001E-3</v>
      </c>
      <c r="G8905" s="135">
        <v>130.16</v>
      </c>
      <c r="H8905" s="136">
        <v>0</v>
      </c>
    </row>
    <row r="8906" spans="1:8" x14ac:dyDescent="0.25">
      <c r="A8906" s="133" t="s">
        <v>8964</v>
      </c>
      <c r="B8906" s="134">
        <v>104745</v>
      </c>
      <c r="C8906" s="126" t="s">
        <v>8973</v>
      </c>
      <c r="D8906" s="134" t="s">
        <v>22</v>
      </c>
      <c r="E8906" s="135">
        <v>0</v>
      </c>
      <c r="F8906" s="136"/>
      <c r="G8906" s="135">
        <v>0</v>
      </c>
      <c r="H8906" s="136"/>
    </row>
    <row r="8907" spans="1:8" x14ac:dyDescent="0.25">
      <c r="A8907" s="133" t="s">
        <v>8964</v>
      </c>
      <c r="B8907" s="134">
        <v>96979</v>
      </c>
      <c r="C8907" s="126" t="s">
        <v>5268</v>
      </c>
      <c r="D8907" s="134" t="s">
        <v>22</v>
      </c>
      <c r="E8907" s="135">
        <v>110.95</v>
      </c>
      <c r="F8907" s="136">
        <v>0</v>
      </c>
      <c r="G8907" s="135">
        <v>114.72</v>
      </c>
      <c r="H8907" s="136">
        <v>0</v>
      </c>
    </row>
    <row r="8908" spans="1:8" x14ac:dyDescent="0.25">
      <c r="A8908" s="133" t="s">
        <v>8964</v>
      </c>
      <c r="B8908" s="134">
        <v>96976</v>
      </c>
      <c r="C8908" s="126" t="s">
        <v>5265</v>
      </c>
      <c r="D8908" s="134" t="s">
        <v>22</v>
      </c>
      <c r="E8908" s="135">
        <v>148.99</v>
      </c>
      <c r="F8908" s="136">
        <v>6.3E-3</v>
      </c>
      <c r="G8908" s="135">
        <v>168.75</v>
      </c>
      <c r="H8908" s="136">
        <v>0</v>
      </c>
    </row>
    <row r="8909" spans="1:8" x14ac:dyDescent="0.25">
      <c r="A8909" s="133" t="s">
        <v>8964</v>
      </c>
      <c r="B8909" s="134">
        <v>96984</v>
      </c>
      <c r="C8909" s="126" t="s">
        <v>5269</v>
      </c>
      <c r="D8909" s="134" t="s">
        <v>33</v>
      </c>
      <c r="E8909" s="135">
        <v>58.25</v>
      </c>
      <c r="F8909" s="136">
        <v>0</v>
      </c>
      <c r="G8909" s="135">
        <v>74.209999999999994</v>
      </c>
      <c r="H8909" s="136">
        <v>0</v>
      </c>
    </row>
    <row r="8910" spans="1:8" x14ac:dyDescent="0.25">
      <c r="A8910" s="133" t="s">
        <v>8964</v>
      </c>
      <c r="B8910" s="134">
        <v>96980</v>
      </c>
      <c r="C8910" s="126" t="s">
        <v>8974</v>
      </c>
      <c r="D8910" s="134" t="s">
        <v>22</v>
      </c>
      <c r="E8910" s="135">
        <v>0</v>
      </c>
      <c r="F8910" s="136"/>
      <c r="G8910" s="135">
        <v>0</v>
      </c>
      <c r="H8910" s="136"/>
    </row>
    <row r="8911" spans="1:8" x14ac:dyDescent="0.25">
      <c r="A8911" s="133" t="s">
        <v>8964</v>
      </c>
      <c r="B8911" s="134">
        <v>96986</v>
      </c>
      <c r="C8911" s="126" t="s">
        <v>5271</v>
      </c>
      <c r="D8911" s="134" t="s">
        <v>33</v>
      </c>
      <c r="E8911" s="135">
        <v>108.23</v>
      </c>
      <c r="F8911" s="136">
        <v>0</v>
      </c>
      <c r="G8911" s="135">
        <v>134.49</v>
      </c>
      <c r="H8911" s="136">
        <v>0</v>
      </c>
    </row>
    <row r="8912" spans="1:8" x14ac:dyDescent="0.25">
      <c r="A8912" s="133" t="s">
        <v>8964</v>
      </c>
      <c r="B8912" s="134">
        <v>96985</v>
      </c>
      <c r="C8912" s="126" t="s">
        <v>5270</v>
      </c>
      <c r="D8912" s="134" t="s">
        <v>33</v>
      </c>
      <c r="E8912" s="135">
        <v>72.41</v>
      </c>
      <c r="F8912" s="136">
        <v>0</v>
      </c>
      <c r="G8912" s="135">
        <v>89.8</v>
      </c>
      <c r="H8912" s="136">
        <v>0</v>
      </c>
    </row>
    <row r="8913" spans="1:8" x14ac:dyDescent="0.25">
      <c r="A8913" s="133" t="s">
        <v>8964</v>
      </c>
      <c r="B8913" s="134">
        <v>96988</v>
      </c>
      <c r="C8913" s="126" t="s">
        <v>5272</v>
      </c>
      <c r="D8913" s="134" t="s">
        <v>33</v>
      </c>
      <c r="E8913" s="135">
        <v>182.41</v>
      </c>
      <c r="F8913" s="136">
        <v>0</v>
      </c>
      <c r="G8913" s="135">
        <v>184.12</v>
      </c>
      <c r="H8913" s="136">
        <v>0</v>
      </c>
    </row>
    <row r="8914" spans="1:8" x14ac:dyDescent="0.25">
      <c r="A8914" s="133" t="s">
        <v>8964</v>
      </c>
      <c r="B8914" s="134">
        <v>104746</v>
      </c>
      <c r="C8914" s="126" t="s">
        <v>5275</v>
      </c>
      <c r="D8914" s="134" t="s">
        <v>33</v>
      </c>
      <c r="E8914" s="135">
        <v>27.99</v>
      </c>
      <c r="F8914" s="136">
        <v>0.10150000000000001</v>
      </c>
      <c r="G8914" s="135">
        <v>32.72</v>
      </c>
      <c r="H8914" s="136">
        <v>0</v>
      </c>
    </row>
    <row r="8915" spans="1:8" x14ac:dyDescent="0.25">
      <c r="A8915" s="133" t="s">
        <v>8964</v>
      </c>
      <c r="B8915" s="134">
        <v>104747</v>
      </c>
      <c r="C8915" s="126" t="s">
        <v>8975</v>
      </c>
      <c r="D8915" s="134" t="s">
        <v>33</v>
      </c>
      <c r="E8915" s="135">
        <v>0</v>
      </c>
      <c r="F8915" s="136"/>
      <c r="G8915" s="135">
        <v>0</v>
      </c>
      <c r="H8915" s="136"/>
    </row>
    <row r="8916" spans="1:8" x14ac:dyDescent="0.25">
      <c r="A8916" s="133" t="s">
        <v>8964</v>
      </c>
      <c r="B8916" s="134">
        <v>96983</v>
      </c>
      <c r="C8916" s="126" t="s">
        <v>8976</v>
      </c>
      <c r="D8916" s="134" t="s">
        <v>33</v>
      </c>
      <c r="E8916" s="135">
        <v>0</v>
      </c>
      <c r="F8916" s="136"/>
      <c r="G8916" s="135">
        <v>0</v>
      </c>
      <c r="H8916" s="136"/>
    </row>
    <row r="8917" spans="1:8" x14ac:dyDescent="0.25">
      <c r="A8917" s="133" t="s">
        <v>8964</v>
      </c>
      <c r="B8917" s="134">
        <v>104748</v>
      </c>
      <c r="C8917" s="126" t="s">
        <v>8977</v>
      </c>
      <c r="D8917" s="134" t="s">
        <v>33</v>
      </c>
      <c r="E8917" s="135">
        <v>0</v>
      </c>
      <c r="F8917" s="136"/>
      <c r="G8917" s="135">
        <v>0</v>
      </c>
      <c r="H8917" s="136"/>
    </row>
    <row r="8918" spans="1:8" x14ac:dyDescent="0.25">
      <c r="A8918" s="133" t="s">
        <v>8964</v>
      </c>
      <c r="B8918" s="134">
        <v>98463</v>
      </c>
      <c r="C8918" s="126" t="s">
        <v>5274</v>
      </c>
      <c r="D8918" s="134" t="s">
        <v>33</v>
      </c>
      <c r="E8918" s="135">
        <v>26.25</v>
      </c>
      <c r="F8918" s="136">
        <v>5.4100000000000002E-2</v>
      </c>
      <c r="G8918" s="135">
        <v>34.299999999999997</v>
      </c>
      <c r="H8918" s="136">
        <v>0</v>
      </c>
    </row>
    <row r="8919" spans="1:8" x14ac:dyDescent="0.25">
      <c r="A8919" s="133" t="s">
        <v>8978</v>
      </c>
      <c r="B8919" s="134">
        <v>104827</v>
      </c>
      <c r="C8919" s="126" t="s">
        <v>8979</v>
      </c>
      <c r="D8919" s="134" t="s">
        <v>33</v>
      </c>
      <c r="E8919" s="135">
        <v>0</v>
      </c>
      <c r="F8919" s="136"/>
      <c r="G8919" s="135">
        <v>0</v>
      </c>
      <c r="H8919" s="136"/>
    </row>
    <row r="8920" spans="1:8" x14ac:dyDescent="0.25">
      <c r="A8920" s="133" t="s">
        <v>8978</v>
      </c>
      <c r="B8920" s="134">
        <v>104828</v>
      </c>
      <c r="C8920" s="126" t="s">
        <v>8980</v>
      </c>
      <c r="D8920" s="134" t="s">
        <v>33</v>
      </c>
      <c r="E8920" s="135">
        <v>0</v>
      </c>
      <c r="F8920" s="136"/>
      <c r="G8920" s="135">
        <v>0</v>
      </c>
      <c r="H8920" s="136"/>
    </row>
    <row r="8921" spans="1:8" x14ac:dyDescent="0.25">
      <c r="A8921" s="133" t="s">
        <v>8978</v>
      </c>
      <c r="B8921" s="134">
        <v>104824</v>
      </c>
      <c r="C8921" s="126" t="s">
        <v>8981</v>
      </c>
      <c r="D8921" s="134" t="s">
        <v>33</v>
      </c>
      <c r="E8921" s="135">
        <v>0</v>
      </c>
      <c r="F8921" s="136"/>
      <c r="G8921" s="135">
        <v>0</v>
      </c>
      <c r="H8921" s="136"/>
    </row>
    <row r="8922" spans="1:8" x14ac:dyDescent="0.25">
      <c r="A8922" s="133" t="s">
        <v>8978</v>
      </c>
      <c r="B8922" s="134">
        <v>104826</v>
      </c>
      <c r="C8922" s="126" t="s">
        <v>8982</v>
      </c>
      <c r="D8922" s="134" t="s">
        <v>33</v>
      </c>
      <c r="E8922" s="135">
        <v>0</v>
      </c>
      <c r="F8922" s="136"/>
      <c r="G8922" s="135">
        <v>0</v>
      </c>
      <c r="H8922" s="136"/>
    </row>
    <row r="8923" spans="1:8" x14ac:dyDescent="0.25">
      <c r="A8923" s="133" t="s">
        <v>8978</v>
      </c>
      <c r="B8923" s="134">
        <v>104825</v>
      </c>
      <c r="C8923" s="126" t="s">
        <v>8983</v>
      </c>
      <c r="D8923" s="134" t="s">
        <v>33</v>
      </c>
      <c r="E8923" s="135">
        <v>0</v>
      </c>
      <c r="F8923" s="136"/>
      <c r="G8923" s="135">
        <v>0</v>
      </c>
      <c r="H8923" s="136"/>
    </row>
    <row r="8924" spans="1:8" x14ac:dyDescent="0.25">
      <c r="A8924" s="133" t="s">
        <v>8984</v>
      </c>
      <c r="B8924" s="134">
        <v>104993</v>
      </c>
      <c r="C8924" s="126" t="s">
        <v>8985</v>
      </c>
      <c r="D8924" s="134" t="s">
        <v>33</v>
      </c>
      <c r="E8924" s="135">
        <v>0</v>
      </c>
      <c r="F8924" s="136"/>
      <c r="G8924" s="135">
        <v>0</v>
      </c>
      <c r="H8924" s="136"/>
    </row>
    <row r="8925" spans="1:8" x14ac:dyDescent="0.25">
      <c r="A8925" s="133" t="s">
        <v>8984</v>
      </c>
      <c r="B8925" s="134">
        <v>104994</v>
      </c>
      <c r="C8925" s="126" t="s">
        <v>8986</v>
      </c>
      <c r="D8925" s="134" t="s">
        <v>33</v>
      </c>
      <c r="E8925" s="135">
        <v>0</v>
      </c>
      <c r="F8925" s="136"/>
      <c r="G8925" s="135">
        <v>0</v>
      </c>
      <c r="H8925" s="136"/>
    </row>
    <row r="8926" spans="1:8" x14ac:dyDescent="0.25">
      <c r="A8926" s="133" t="s">
        <v>8984</v>
      </c>
      <c r="B8926" s="134">
        <v>104995</v>
      </c>
      <c r="C8926" s="126" t="s">
        <v>8987</v>
      </c>
      <c r="D8926" s="134" t="s">
        <v>33</v>
      </c>
      <c r="E8926" s="135">
        <v>0</v>
      </c>
      <c r="F8926" s="136"/>
      <c r="G8926" s="135">
        <v>0</v>
      </c>
      <c r="H8926" s="136"/>
    </row>
    <row r="8927" spans="1:8" x14ac:dyDescent="0.25">
      <c r="A8927" s="133" t="s">
        <v>8984</v>
      </c>
      <c r="B8927" s="134">
        <v>104996</v>
      </c>
      <c r="C8927" s="126" t="s">
        <v>8988</v>
      </c>
      <c r="D8927" s="134" t="s">
        <v>33</v>
      </c>
      <c r="E8927" s="135">
        <v>0</v>
      </c>
      <c r="F8927" s="136"/>
      <c r="G8927" s="135">
        <v>0</v>
      </c>
      <c r="H8927" s="136"/>
    </row>
    <row r="8928" spans="1:8" x14ac:dyDescent="0.25">
      <c r="A8928" s="133" t="s">
        <v>8984</v>
      </c>
      <c r="B8928" s="134">
        <v>95676</v>
      </c>
      <c r="C8928" s="126" t="s">
        <v>6504</v>
      </c>
      <c r="D8928" s="134" t="s">
        <v>33</v>
      </c>
      <c r="E8928" s="135">
        <v>144.66</v>
      </c>
      <c r="F8928" s="136">
        <v>0</v>
      </c>
      <c r="G8928" s="135">
        <v>155.4</v>
      </c>
      <c r="H8928" s="136">
        <v>0</v>
      </c>
    </row>
    <row r="8929" spans="1:8" x14ac:dyDescent="0.25">
      <c r="A8929" s="133" t="s">
        <v>8984</v>
      </c>
      <c r="B8929" s="134">
        <v>95677</v>
      </c>
      <c r="C8929" s="126" t="s">
        <v>8989</v>
      </c>
      <c r="D8929" s="134" t="s">
        <v>33</v>
      </c>
      <c r="E8929" s="135">
        <v>0</v>
      </c>
      <c r="F8929" s="136"/>
      <c r="G8929" s="135">
        <v>0</v>
      </c>
      <c r="H8929" s="136"/>
    </row>
    <row r="8930" spans="1:8" x14ac:dyDescent="0.25">
      <c r="A8930" s="133" t="s">
        <v>8984</v>
      </c>
      <c r="B8930" s="134">
        <v>105135</v>
      </c>
      <c r="C8930" s="126" t="s">
        <v>6508</v>
      </c>
      <c r="D8930" s="134" t="s">
        <v>33</v>
      </c>
      <c r="E8930" s="135">
        <v>989.61</v>
      </c>
      <c r="F8930" s="136">
        <v>0.96440000000000003</v>
      </c>
      <c r="G8930" s="135">
        <v>1008.94</v>
      </c>
      <c r="H8930" s="136">
        <v>0</v>
      </c>
    </row>
    <row r="8931" spans="1:8" x14ac:dyDescent="0.25">
      <c r="A8931" s="133" t="s">
        <v>8984</v>
      </c>
      <c r="B8931" s="134">
        <v>104998</v>
      </c>
      <c r="C8931" s="126" t="s">
        <v>6507</v>
      </c>
      <c r="D8931" s="134" t="s">
        <v>33</v>
      </c>
      <c r="E8931" s="135">
        <v>604.64</v>
      </c>
      <c r="F8931" s="136">
        <v>0.94979999999999998</v>
      </c>
      <c r="G8931" s="135">
        <v>621.33000000000004</v>
      </c>
      <c r="H8931" s="136">
        <v>0</v>
      </c>
    </row>
    <row r="8932" spans="1:8" x14ac:dyDescent="0.25">
      <c r="A8932" s="133" t="s">
        <v>8984</v>
      </c>
      <c r="B8932" s="134">
        <v>104997</v>
      </c>
      <c r="C8932" s="126" t="s">
        <v>6506</v>
      </c>
      <c r="D8932" s="134" t="s">
        <v>33</v>
      </c>
      <c r="E8932" s="135">
        <v>450.96</v>
      </c>
      <c r="F8932" s="136">
        <v>0.93259999999999998</v>
      </c>
      <c r="G8932" s="135">
        <v>467.65</v>
      </c>
      <c r="H8932" s="136">
        <v>0</v>
      </c>
    </row>
    <row r="8933" spans="1:8" x14ac:dyDescent="0.25">
      <c r="A8933" s="133" t="s">
        <v>8984</v>
      </c>
      <c r="B8933" s="134">
        <v>95673</v>
      </c>
      <c r="C8933" s="126" t="s">
        <v>6501</v>
      </c>
      <c r="D8933" s="134" t="s">
        <v>33</v>
      </c>
      <c r="E8933" s="135">
        <v>130.22</v>
      </c>
      <c r="F8933" s="136">
        <v>0.84470000000000001</v>
      </c>
      <c r="G8933" s="135">
        <v>141.33000000000001</v>
      </c>
      <c r="H8933" s="136">
        <v>0</v>
      </c>
    </row>
    <row r="8934" spans="1:8" x14ac:dyDescent="0.25">
      <c r="A8934" s="133" t="s">
        <v>8984</v>
      </c>
      <c r="B8934" s="134">
        <v>95674</v>
      </c>
      <c r="C8934" s="126" t="s">
        <v>6502</v>
      </c>
      <c r="D8934" s="134" t="s">
        <v>33</v>
      </c>
      <c r="E8934" s="135">
        <v>138.30000000000001</v>
      </c>
      <c r="F8934" s="136">
        <v>0.8538</v>
      </c>
      <c r="G8934" s="135">
        <v>149.41</v>
      </c>
      <c r="H8934" s="136">
        <v>0</v>
      </c>
    </row>
    <row r="8935" spans="1:8" x14ac:dyDescent="0.25">
      <c r="A8935" s="133" t="s">
        <v>8984</v>
      </c>
      <c r="B8935" s="134">
        <v>104992</v>
      </c>
      <c r="C8935" s="126" t="s">
        <v>14693</v>
      </c>
      <c r="D8935" s="134" t="s">
        <v>33</v>
      </c>
      <c r="E8935" s="135">
        <v>1382.7</v>
      </c>
      <c r="F8935" s="136">
        <v>0.97099999999999997</v>
      </c>
      <c r="G8935" s="135">
        <v>1404.66</v>
      </c>
      <c r="H8935" s="136">
        <v>0</v>
      </c>
    </row>
    <row r="8936" spans="1:8" x14ac:dyDescent="0.25">
      <c r="A8936" s="133" t="s">
        <v>8984</v>
      </c>
      <c r="B8936" s="134">
        <v>95675</v>
      </c>
      <c r="C8936" s="126" t="s">
        <v>6503</v>
      </c>
      <c r="D8936" s="134" t="s">
        <v>33</v>
      </c>
      <c r="E8936" s="135">
        <v>170.62</v>
      </c>
      <c r="F8936" s="136">
        <v>0.85319999999999996</v>
      </c>
      <c r="G8936" s="135">
        <v>184.37</v>
      </c>
      <c r="H8936" s="136">
        <v>0</v>
      </c>
    </row>
    <row r="8937" spans="1:8" x14ac:dyDescent="0.25">
      <c r="A8937" s="133" t="s">
        <v>8984</v>
      </c>
      <c r="B8937" s="134">
        <v>95648</v>
      </c>
      <c r="C8937" s="126" t="s">
        <v>6477</v>
      </c>
      <c r="D8937" s="134" t="s">
        <v>33</v>
      </c>
      <c r="E8937" s="135">
        <v>680.61</v>
      </c>
      <c r="F8937" s="136">
        <v>0</v>
      </c>
      <c r="G8937" s="135">
        <v>638.80999999999995</v>
      </c>
      <c r="H8937" s="136">
        <v>0</v>
      </c>
    </row>
    <row r="8938" spans="1:8" x14ac:dyDescent="0.25">
      <c r="A8938" s="133" t="s">
        <v>8984</v>
      </c>
      <c r="B8938" s="134">
        <v>95649</v>
      </c>
      <c r="C8938" s="126" t="s">
        <v>6478</v>
      </c>
      <c r="D8938" s="134" t="s">
        <v>33</v>
      </c>
      <c r="E8938" s="135">
        <v>1168.1400000000001</v>
      </c>
      <c r="F8938" s="136">
        <v>0</v>
      </c>
      <c r="G8938" s="135">
        <v>1098.94</v>
      </c>
      <c r="H8938" s="136">
        <v>0</v>
      </c>
    </row>
    <row r="8939" spans="1:8" x14ac:dyDescent="0.25">
      <c r="A8939" s="133" t="s">
        <v>8984</v>
      </c>
      <c r="B8939" s="134">
        <v>95650</v>
      </c>
      <c r="C8939" s="126" t="s">
        <v>6479</v>
      </c>
      <c r="D8939" s="134" t="s">
        <v>33</v>
      </c>
      <c r="E8939" s="135">
        <v>1703.89</v>
      </c>
      <c r="F8939" s="136">
        <v>0</v>
      </c>
      <c r="G8939" s="135">
        <v>1605.11</v>
      </c>
      <c r="H8939" s="136">
        <v>0</v>
      </c>
    </row>
    <row r="8940" spans="1:8" x14ac:dyDescent="0.25">
      <c r="A8940" s="133" t="s">
        <v>8984</v>
      </c>
      <c r="B8940" s="134">
        <v>95651</v>
      </c>
      <c r="C8940" s="126" t="s">
        <v>6480</v>
      </c>
      <c r="D8940" s="134" t="s">
        <v>33</v>
      </c>
      <c r="E8940" s="135">
        <v>2211.1999999999998</v>
      </c>
      <c r="F8940" s="136">
        <v>0</v>
      </c>
      <c r="G8940" s="135">
        <v>2083.63</v>
      </c>
      <c r="H8940" s="136">
        <v>0</v>
      </c>
    </row>
    <row r="8941" spans="1:8" x14ac:dyDescent="0.25">
      <c r="A8941" s="133" t="s">
        <v>8984</v>
      </c>
      <c r="B8941" s="134">
        <v>95652</v>
      </c>
      <c r="C8941" s="126" t="s">
        <v>6481</v>
      </c>
      <c r="D8941" s="134" t="s">
        <v>33</v>
      </c>
      <c r="E8941" s="135">
        <v>842.23</v>
      </c>
      <c r="F8941" s="136">
        <v>0</v>
      </c>
      <c r="G8941" s="135">
        <v>784.99</v>
      </c>
      <c r="H8941" s="136">
        <v>0</v>
      </c>
    </row>
    <row r="8942" spans="1:8" x14ac:dyDescent="0.25">
      <c r="A8942" s="133" t="s">
        <v>8984</v>
      </c>
      <c r="B8942" s="134">
        <v>95653</v>
      </c>
      <c r="C8942" s="126" t="s">
        <v>6482</v>
      </c>
      <c r="D8942" s="134" t="s">
        <v>33</v>
      </c>
      <c r="E8942" s="135">
        <v>1489.17</v>
      </c>
      <c r="F8942" s="136">
        <v>0</v>
      </c>
      <c r="G8942" s="135">
        <v>1389.2</v>
      </c>
      <c r="H8942" s="136">
        <v>0</v>
      </c>
    </row>
    <row r="8943" spans="1:8" x14ac:dyDescent="0.25">
      <c r="A8943" s="133" t="s">
        <v>8984</v>
      </c>
      <c r="B8943" s="134">
        <v>95654</v>
      </c>
      <c r="C8943" s="126" t="s">
        <v>6483</v>
      </c>
      <c r="D8943" s="134" t="s">
        <v>33</v>
      </c>
      <c r="E8943" s="135">
        <v>2191</v>
      </c>
      <c r="F8943" s="136">
        <v>0</v>
      </c>
      <c r="G8943" s="135">
        <v>2045.69</v>
      </c>
      <c r="H8943" s="136">
        <v>0</v>
      </c>
    </row>
    <row r="8944" spans="1:8" x14ac:dyDescent="0.25">
      <c r="A8944" s="133" t="s">
        <v>8984</v>
      </c>
      <c r="B8944" s="134">
        <v>95655</v>
      </c>
      <c r="C8944" s="126" t="s">
        <v>6484</v>
      </c>
      <c r="D8944" s="134" t="s">
        <v>33</v>
      </c>
      <c r="E8944" s="135">
        <v>2856.23</v>
      </c>
      <c r="F8944" s="136">
        <v>0</v>
      </c>
      <c r="G8944" s="135">
        <v>2666.9</v>
      </c>
      <c r="H8944" s="136">
        <v>0</v>
      </c>
    </row>
    <row r="8945" spans="1:8" x14ac:dyDescent="0.25">
      <c r="A8945" s="133" t="s">
        <v>8984</v>
      </c>
      <c r="B8945" s="134">
        <v>95657</v>
      </c>
      <c r="C8945" s="126" t="s">
        <v>6485</v>
      </c>
      <c r="D8945" s="134" t="s">
        <v>33</v>
      </c>
      <c r="E8945" s="135">
        <v>302.14</v>
      </c>
      <c r="F8945" s="136">
        <v>0.54600000000000004</v>
      </c>
      <c r="G8945" s="135">
        <v>361.49</v>
      </c>
      <c r="H8945" s="136">
        <v>0</v>
      </c>
    </row>
    <row r="8946" spans="1:8" x14ac:dyDescent="0.25">
      <c r="A8946" s="133" t="s">
        <v>8984</v>
      </c>
      <c r="B8946" s="134">
        <v>95658</v>
      </c>
      <c r="C8946" s="126" t="s">
        <v>6486</v>
      </c>
      <c r="D8946" s="134" t="s">
        <v>33</v>
      </c>
      <c r="E8946" s="135">
        <v>549.46</v>
      </c>
      <c r="F8946" s="136">
        <v>0.54910000000000003</v>
      </c>
      <c r="G8946" s="135">
        <v>653.59</v>
      </c>
      <c r="H8946" s="136">
        <v>0</v>
      </c>
    </row>
    <row r="8947" spans="1:8" x14ac:dyDescent="0.25">
      <c r="A8947" s="133" t="s">
        <v>8984</v>
      </c>
      <c r="B8947" s="134">
        <v>95659</v>
      </c>
      <c r="C8947" s="126" t="s">
        <v>6487</v>
      </c>
      <c r="D8947" s="134" t="s">
        <v>33</v>
      </c>
      <c r="E8947" s="135">
        <v>817.8</v>
      </c>
      <c r="F8947" s="136">
        <v>0.55079999999999996</v>
      </c>
      <c r="G8947" s="135">
        <v>971.6</v>
      </c>
      <c r="H8947" s="136">
        <v>0</v>
      </c>
    </row>
    <row r="8948" spans="1:8" x14ac:dyDescent="0.25">
      <c r="A8948" s="133" t="s">
        <v>8984</v>
      </c>
      <c r="B8948" s="134">
        <v>95660</v>
      </c>
      <c r="C8948" s="126" t="s">
        <v>6488</v>
      </c>
      <c r="D8948" s="134" t="s">
        <v>33</v>
      </c>
      <c r="E8948" s="135">
        <v>1071.76</v>
      </c>
      <c r="F8948" s="136">
        <v>0.55149999999999999</v>
      </c>
      <c r="G8948" s="135">
        <v>1271.82</v>
      </c>
      <c r="H8948" s="136">
        <v>0</v>
      </c>
    </row>
    <row r="8949" spans="1:8" x14ac:dyDescent="0.25">
      <c r="A8949" s="133" t="s">
        <v>8984</v>
      </c>
      <c r="B8949" s="134">
        <v>95661</v>
      </c>
      <c r="C8949" s="126" t="s">
        <v>6489</v>
      </c>
      <c r="D8949" s="134" t="s">
        <v>33</v>
      </c>
      <c r="E8949" s="135">
        <v>373.72</v>
      </c>
      <c r="F8949" s="136">
        <v>0.55700000000000005</v>
      </c>
      <c r="G8949" s="135">
        <v>439.53</v>
      </c>
      <c r="H8949" s="136">
        <v>0</v>
      </c>
    </row>
    <row r="8950" spans="1:8" x14ac:dyDescent="0.25">
      <c r="A8950" s="133" t="s">
        <v>8984</v>
      </c>
      <c r="B8950" s="134">
        <v>95662</v>
      </c>
      <c r="C8950" s="126" t="s">
        <v>6490</v>
      </c>
      <c r="D8950" s="134" t="s">
        <v>33</v>
      </c>
      <c r="E8950" s="135">
        <v>691.18</v>
      </c>
      <c r="F8950" s="136">
        <v>0.55979999999999996</v>
      </c>
      <c r="G8950" s="135">
        <v>808.03</v>
      </c>
      <c r="H8950" s="136">
        <v>0</v>
      </c>
    </row>
    <row r="8951" spans="1:8" x14ac:dyDescent="0.25">
      <c r="A8951" s="133" t="s">
        <v>8984</v>
      </c>
      <c r="B8951" s="134">
        <v>95663</v>
      </c>
      <c r="C8951" s="126" t="s">
        <v>6491</v>
      </c>
      <c r="D8951" s="134" t="s">
        <v>33</v>
      </c>
      <c r="E8951" s="135">
        <v>1033.97</v>
      </c>
      <c r="F8951" s="136">
        <v>0.56200000000000006</v>
      </c>
      <c r="G8951" s="135">
        <v>1207.33</v>
      </c>
      <c r="H8951" s="136">
        <v>0</v>
      </c>
    </row>
    <row r="8952" spans="1:8" x14ac:dyDescent="0.25">
      <c r="A8952" s="133" t="s">
        <v>8984</v>
      </c>
      <c r="B8952" s="134">
        <v>95664</v>
      </c>
      <c r="C8952" s="126" t="s">
        <v>6492</v>
      </c>
      <c r="D8952" s="134" t="s">
        <v>33</v>
      </c>
      <c r="E8952" s="135">
        <v>1357.08</v>
      </c>
      <c r="F8952" s="136">
        <v>0.56220000000000003</v>
      </c>
      <c r="G8952" s="135">
        <v>1582.83</v>
      </c>
      <c r="H8952" s="136">
        <v>0</v>
      </c>
    </row>
    <row r="8953" spans="1:8" x14ac:dyDescent="0.25">
      <c r="A8953" s="133" t="s">
        <v>8984</v>
      </c>
      <c r="B8953" s="134">
        <v>95665</v>
      </c>
      <c r="C8953" s="126" t="s">
        <v>6493</v>
      </c>
      <c r="D8953" s="134" t="s">
        <v>33</v>
      </c>
      <c r="E8953" s="135">
        <v>336.15</v>
      </c>
      <c r="F8953" s="136">
        <v>0.56869999999999998</v>
      </c>
      <c r="G8953" s="135">
        <v>399.81</v>
      </c>
      <c r="H8953" s="136">
        <v>0</v>
      </c>
    </row>
    <row r="8954" spans="1:8" x14ac:dyDescent="0.25">
      <c r="A8954" s="133" t="s">
        <v>8984</v>
      </c>
      <c r="B8954" s="134">
        <v>95666</v>
      </c>
      <c r="C8954" s="126" t="s">
        <v>6494</v>
      </c>
      <c r="D8954" s="134" t="s">
        <v>33</v>
      </c>
      <c r="E8954" s="135">
        <v>593.14</v>
      </c>
      <c r="F8954" s="136">
        <v>0.56089999999999995</v>
      </c>
      <c r="G8954" s="135">
        <v>704.23</v>
      </c>
      <c r="H8954" s="136">
        <v>0</v>
      </c>
    </row>
    <row r="8955" spans="1:8" x14ac:dyDescent="0.25">
      <c r="A8955" s="133" t="s">
        <v>8984</v>
      </c>
      <c r="B8955" s="134">
        <v>95667</v>
      </c>
      <c r="C8955" s="126" t="s">
        <v>6495</v>
      </c>
      <c r="D8955" s="134" t="s">
        <v>33</v>
      </c>
      <c r="E8955" s="135">
        <v>878.04</v>
      </c>
      <c r="F8955" s="136">
        <v>0.56000000000000005</v>
      </c>
      <c r="G8955" s="135">
        <v>1042.25</v>
      </c>
      <c r="H8955" s="136">
        <v>0</v>
      </c>
    </row>
    <row r="8956" spans="1:8" x14ac:dyDescent="0.25">
      <c r="A8956" s="133" t="s">
        <v>8984</v>
      </c>
      <c r="B8956" s="134">
        <v>95668</v>
      </c>
      <c r="C8956" s="126" t="s">
        <v>6496</v>
      </c>
      <c r="D8956" s="134" t="s">
        <v>33</v>
      </c>
      <c r="E8956" s="135">
        <v>1146.58</v>
      </c>
      <c r="F8956" s="136">
        <v>0.55959999999999999</v>
      </c>
      <c r="G8956" s="135">
        <v>1359.94</v>
      </c>
      <c r="H8956" s="136">
        <v>0</v>
      </c>
    </row>
    <row r="8957" spans="1:8" x14ac:dyDescent="0.25">
      <c r="A8957" s="133" t="s">
        <v>8984</v>
      </c>
      <c r="B8957" s="134">
        <v>95669</v>
      </c>
      <c r="C8957" s="126" t="s">
        <v>6497</v>
      </c>
      <c r="D8957" s="134" t="s">
        <v>33</v>
      </c>
      <c r="E8957" s="135">
        <v>403.46</v>
      </c>
      <c r="F8957" s="136">
        <v>0.56779999999999997</v>
      </c>
      <c r="G8957" s="135">
        <v>474.11</v>
      </c>
      <c r="H8957" s="136">
        <v>0</v>
      </c>
    </row>
    <row r="8958" spans="1:8" x14ac:dyDescent="0.25">
      <c r="A8958" s="133" t="s">
        <v>8984</v>
      </c>
      <c r="B8958" s="134">
        <v>95670</v>
      </c>
      <c r="C8958" s="126" t="s">
        <v>6498</v>
      </c>
      <c r="D8958" s="134" t="s">
        <v>33</v>
      </c>
      <c r="E8958" s="135">
        <v>726.51</v>
      </c>
      <c r="F8958" s="136">
        <v>0.56110000000000004</v>
      </c>
      <c r="G8958" s="135">
        <v>851.38</v>
      </c>
      <c r="H8958" s="136">
        <v>0</v>
      </c>
    </row>
    <row r="8959" spans="1:8" x14ac:dyDescent="0.25">
      <c r="A8959" s="133" t="s">
        <v>8984</v>
      </c>
      <c r="B8959" s="134">
        <v>95671</v>
      </c>
      <c r="C8959" s="126" t="s">
        <v>6499</v>
      </c>
      <c r="D8959" s="134" t="s">
        <v>33</v>
      </c>
      <c r="E8959" s="135">
        <v>1081.1600000000001</v>
      </c>
      <c r="F8959" s="136">
        <v>0.56079999999999997</v>
      </c>
      <c r="G8959" s="135">
        <v>1266.56</v>
      </c>
      <c r="H8959" s="136">
        <v>0</v>
      </c>
    </row>
    <row r="8960" spans="1:8" x14ac:dyDescent="0.25">
      <c r="A8960" s="133" t="s">
        <v>8984</v>
      </c>
      <c r="B8960" s="134">
        <v>95672</v>
      </c>
      <c r="C8960" s="126" t="s">
        <v>6500</v>
      </c>
      <c r="D8960" s="134" t="s">
        <v>33</v>
      </c>
      <c r="E8960" s="135">
        <v>1414.97</v>
      </c>
      <c r="F8960" s="136">
        <v>0.56030000000000002</v>
      </c>
      <c r="G8960" s="135">
        <v>1656.16</v>
      </c>
      <c r="H8960" s="136">
        <v>0</v>
      </c>
    </row>
    <row r="8961" spans="1:8" x14ac:dyDescent="0.25">
      <c r="A8961" s="133" t="s">
        <v>8984</v>
      </c>
      <c r="B8961" s="134">
        <v>97741</v>
      </c>
      <c r="C8961" s="126" t="s">
        <v>6505</v>
      </c>
      <c r="D8961" s="134" t="s">
        <v>33</v>
      </c>
      <c r="E8961" s="135">
        <v>161.04</v>
      </c>
      <c r="F8961" s="136">
        <v>0</v>
      </c>
      <c r="G8961" s="135">
        <v>193.99</v>
      </c>
      <c r="H8961" s="136">
        <v>0</v>
      </c>
    </row>
    <row r="8962" spans="1:8" x14ac:dyDescent="0.25">
      <c r="A8962" s="133" t="s">
        <v>8984</v>
      </c>
      <c r="B8962" s="134">
        <v>95641</v>
      </c>
      <c r="C8962" s="126" t="s">
        <v>6470</v>
      </c>
      <c r="D8962" s="134" t="s">
        <v>33</v>
      </c>
      <c r="E8962" s="135">
        <v>285.5</v>
      </c>
      <c r="F8962" s="136">
        <v>0</v>
      </c>
      <c r="G8962" s="135">
        <v>342.74</v>
      </c>
      <c r="H8962" s="136">
        <v>0</v>
      </c>
    </row>
    <row r="8963" spans="1:8" x14ac:dyDescent="0.25">
      <c r="A8963" s="133" t="s">
        <v>8984</v>
      </c>
      <c r="B8963" s="134">
        <v>95642</v>
      </c>
      <c r="C8963" s="126" t="s">
        <v>6471</v>
      </c>
      <c r="D8963" s="134" t="s">
        <v>33</v>
      </c>
      <c r="E8963" s="135">
        <v>421.96</v>
      </c>
      <c r="F8963" s="136">
        <v>0</v>
      </c>
      <c r="G8963" s="135">
        <v>506.68</v>
      </c>
      <c r="H8963" s="136">
        <v>0</v>
      </c>
    </row>
    <row r="8964" spans="1:8" x14ac:dyDescent="0.25">
      <c r="A8964" s="133" t="s">
        <v>8984</v>
      </c>
      <c r="B8964" s="134">
        <v>95643</v>
      </c>
      <c r="C8964" s="126" t="s">
        <v>6472</v>
      </c>
      <c r="D8964" s="134" t="s">
        <v>33</v>
      </c>
      <c r="E8964" s="135">
        <v>551.39</v>
      </c>
      <c r="F8964" s="136">
        <v>0</v>
      </c>
      <c r="G8964" s="135">
        <v>661.3</v>
      </c>
      <c r="H8964" s="136">
        <v>0</v>
      </c>
    </row>
    <row r="8965" spans="1:8" x14ac:dyDescent="0.25">
      <c r="A8965" s="133" t="s">
        <v>8984</v>
      </c>
      <c r="B8965" s="134">
        <v>95644</v>
      </c>
      <c r="C8965" s="126" t="s">
        <v>6473</v>
      </c>
      <c r="D8965" s="134" t="s">
        <v>33</v>
      </c>
      <c r="E8965" s="135">
        <v>210.17</v>
      </c>
      <c r="F8965" s="136">
        <v>0</v>
      </c>
      <c r="G8965" s="135">
        <v>245.47</v>
      </c>
      <c r="H8965" s="136">
        <v>0</v>
      </c>
    </row>
    <row r="8966" spans="1:8" x14ac:dyDescent="0.25">
      <c r="A8966" s="133" t="s">
        <v>8984</v>
      </c>
      <c r="B8966" s="134">
        <v>95645</v>
      </c>
      <c r="C8966" s="126" t="s">
        <v>6474</v>
      </c>
      <c r="D8966" s="134" t="s">
        <v>33</v>
      </c>
      <c r="E8966" s="135">
        <v>382.69</v>
      </c>
      <c r="F8966" s="136">
        <v>0</v>
      </c>
      <c r="G8966" s="135">
        <v>444.57</v>
      </c>
      <c r="H8966" s="136">
        <v>0</v>
      </c>
    </row>
    <row r="8967" spans="1:8" x14ac:dyDescent="0.25">
      <c r="A8967" s="133" t="s">
        <v>8984</v>
      </c>
      <c r="B8967" s="134">
        <v>95646</v>
      </c>
      <c r="C8967" s="126" t="s">
        <v>6475</v>
      </c>
      <c r="D8967" s="134" t="s">
        <v>33</v>
      </c>
      <c r="E8967" s="135">
        <v>570.41999999999996</v>
      </c>
      <c r="F8967" s="136">
        <v>0</v>
      </c>
      <c r="G8967" s="135">
        <v>662.28</v>
      </c>
      <c r="H8967" s="136">
        <v>0</v>
      </c>
    </row>
    <row r="8968" spans="1:8" x14ac:dyDescent="0.25">
      <c r="A8968" s="133" t="s">
        <v>8984</v>
      </c>
      <c r="B8968" s="134">
        <v>95647</v>
      </c>
      <c r="C8968" s="126" t="s">
        <v>6476</v>
      </c>
      <c r="D8968" s="134" t="s">
        <v>33</v>
      </c>
      <c r="E8968" s="135">
        <v>747.22</v>
      </c>
      <c r="F8968" s="136">
        <v>0</v>
      </c>
      <c r="G8968" s="135">
        <v>866.48</v>
      </c>
      <c r="H8968" s="136">
        <v>0</v>
      </c>
    </row>
    <row r="8969" spans="1:8" x14ac:dyDescent="0.25">
      <c r="A8969" s="133" t="s">
        <v>8984</v>
      </c>
      <c r="B8969" s="134">
        <v>95636</v>
      </c>
      <c r="C8969" s="126" t="s">
        <v>6466</v>
      </c>
      <c r="D8969" s="134" t="s">
        <v>33</v>
      </c>
      <c r="E8969" s="135">
        <v>371.22</v>
      </c>
      <c r="F8969" s="136">
        <v>0.10829999999999999</v>
      </c>
      <c r="G8969" s="135">
        <v>460.83</v>
      </c>
      <c r="H8969" s="136">
        <v>0</v>
      </c>
    </row>
    <row r="8970" spans="1:8" x14ac:dyDescent="0.25">
      <c r="A8970" s="133" t="s">
        <v>8984</v>
      </c>
      <c r="B8970" s="134">
        <v>95637</v>
      </c>
      <c r="C8970" s="126" t="s">
        <v>6467</v>
      </c>
      <c r="D8970" s="134" t="s">
        <v>33</v>
      </c>
      <c r="E8970" s="135">
        <v>494.73</v>
      </c>
      <c r="F8970" s="136">
        <v>0.10249999999999999</v>
      </c>
      <c r="G8970" s="135">
        <v>601.08000000000004</v>
      </c>
      <c r="H8970" s="136">
        <v>0</v>
      </c>
    </row>
    <row r="8971" spans="1:8" x14ac:dyDescent="0.25">
      <c r="A8971" s="133" t="s">
        <v>8984</v>
      </c>
      <c r="B8971" s="134">
        <v>95638</v>
      </c>
      <c r="C8971" s="126" t="s">
        <v>6468</v>
      </c>
      <c r="D8971" s="134" t="s">
        <v>33</v>
      </c>
      <c r="E8971" s="135">
        <v>612</v>
      </c>
      <c r="F8971" s="136">
        <v>9.6299999999999997E-2</v>
      </c>
      <c r="G8971" s="135">
        <v>737.79</v>
      </c>
      <c r="H8971" s="136">
        <v>0</v>
      </c>
    </row>
    <row r="8972" spans="1:8" x14ac:dyDescent="0.25">
      <c r="A8972" s="133" t="s">
        <v>8984</v>
      </c>
      <c r="B8972" s="134">
        <v>95639</v>
      </c>
      <c r="C8972" s="126" t="s">
        <v>6469</v>
      </c>
      <c r="D8972" s="134" t="s">
        <v>33</v>
      </c>
      <c r="E8972" s="135">
        <v>844.95</v>
      </c>
      <c r="F8972" s="136">
        <v>0.10050000000000001</v>
      </c>
      <c r="G8972" s="135">
        <v>994.31</v>
      </c>
      <c r="H8972" s="136">
        <v>0</v>
      </c>
    </row>
    <row r="8973" spans="1:8" x14ac:dyDescent="0.25">
      <c r="A8973" s="133" t="s">
        <v>8984</v>
      </c>
      <c r="B8973" s="134">
        <v>95634</v>
      </c>
      <c r="C8973" s="126" t="s">
        <v>6464</v>
      </c>
      <c r="D8973" s="134" t="s">
        <v>33</v>
      </c>
      <c r="E8973" s="135">
        <v>214.05</v>
      </c>
      <c r="F8973" s="136">
        <v>0</v>
      </c>
      <c r="G8973" s="135">
        <v>238.27</v>
      </c>
      <c r="H8973" s="136">
        <v>0</v>
      </c>
    </row>
    <row r="8974" spans="1:8" x14ac:dyDescent="0.25">
      <c r="A8974" s="133" t="s">
        <v>8984</v>
      </c>
      <c r="B8974" s="134">
        <v>95635</v>
      </c>
      <c r="C8974" s="126" t="s">
        <v>6465</v>
      </c>
      <c r="D8974" s="134" t="s">
        <v>33</v>
      </c>
      <c r="E8974" s="135">
        <v>223.99</v>
      </c>
      <c r="F8974" s="136">
        <v>0</v>
      </c>
      <c r="G8974" s="135">
        <v>253.29</v>
      </c>
      <c r="H8974" s="136">
        <v>0</v>
      </c>
    </row>
    <row r="8975" spans="1:8" x14ac:dyDescent="0.25">
      <c r="A8975" s="133" t="s">
        <v>8990</v>
      </c>
      <c r="B8975" s="134">
        <v>98751</v>
      </c>
      <c r="C8975" s="126" t="s">
        <v>1737</v>
      </c>
      <c r="D8975" s="134" t="s">
        <v>22</v>
      </c>
      <c r="E8975" s="135">
        <v>129.91999999999999</v>
      </c>
      <c r="F8975" s="136">
        <v>0</v>
      </c>
      <c r="G8975" s="135">
        <v>193.91</v>
      </c>
      <c r="H8975" s="136">
        <v>0</v>
      </c>
    </row>
    <row r="8976" spans="1:8" x14ac:dyDescent="0.25">
      <c r="A8976" s="133" t="s">
        <v>8990</v>
      </c>
      <c r="B8976" s="134">
        <v>98746</v>
      </c>
      <c r="C8976" s="126" t="s">
        <v>1734</v>
      </c>
      <c r="D8976" s="134" t="s">
        <v>22</v>
      </c>
      <c r="E8976" s="135">
        <v>62.8</v>
      </c>
      <c r="F8976" s="136">
        <v>0</v>
      </c>
      <c r="G8976" s="135">
        <v>93.55</v>
      </c>
      <c r="H8976" s="136">
        <v>0</v>
      </c>
    </row>
    <row r="8977" spans="1:8" x14ac:dyDescent="0.25">
      <c r="A8977" s="133" t="s">
        <v>8990</v>
      </c>
      <c r="B8977" s="134">
        <v>98753</v>
      </c>
      <c r="C8977" s="126" t="s">
        <v>1739</v>
      </c>
      <c r="D8977" s="134" t="s">
        <v>22</v>
      </c>
      <c r="E8977" s="135">
        <v>236.73</v>
      </c>
      <c r="F8977" s="136">
        <v>0</v>
      </c>
      <c r="G8977" s="135">
        <v>353.64</v>
      </c>
      <c r="H8977" s="136">
        <v>0</v>
      </c>
    </row>
    <row r="8978" spans="1:8" x14ac:dyDescent="0.25">
      <c r="A8978" s="133" t="s">
        <v>8990</v>
      </c>
      <c r="B8978" s="134">
        <v>98750</v>
      </c>
      <c r="C8978" s="126" t="s">
        <v>1736</v>
      </c>
      <c r="D8978" s="134" t="s">
        <v>22</v>
      </c>
      <c r="E8978" s="135">
        <v>90.42</v>
      </c>
      <c r="F8978" s="136">
        <v>0</v>
      </c>
      <c r="G8978" s="135">
        <v>134.84</v>
      </c>
      <c r="H8978" s="136">
        <v>0</v>
      </c>
    </row>
    <row r="8979" spans="1:8" x14ac:dyDescent="0.25">
      <c r="A8979" s="133" t="s">
        <v>8990</v>
      </c>
      <c r="B8979" s="134">
        <v>98749</v>
      </c>
      <c r="C8979" s="126" t="s">
        <v>1735</v>
      </c>
      <c r="D8979" s="134" t="s">
        <v>22</v>
      </c>
      <c r="E8979" s="135">
        <v>75.290000000000006</v>
      </c>
      <c r="F8979" s="136">
        <v>0</v>
      </c>
      <c r="G8979" s="135">
        <v>112.22</v>
      </c>
      <c r="H8979" s="136">
        <v>0</v>
      </c>
    </row>
    <row r="8980" spans="1:8" x14ac:dyDescent="0.25">
      <c r="A8980" s="133" t="s">
        <v>8990</v>
      </c>
      <c r="B8980" s="134">
        <v>98752</v>
      </c>
      <c r="C8980" s="126" t="s">
        <v>1738</v>
      </c>
      <c r="D8980" s="134" t="s">
        <v>22</v>
      </c>
      <c r="E8980" s="135">
        <v>177.52</v>
      </c>
      <c r="F8980" s="136">
        <v>0</v>
      </c>
      <c r="G8980" s="135">
        <v>265.08</v>
      </c>
      <c r="H8980" s="136">
        <v>0</v>
      </c>
    </row>
    <row r="8981" spans="1:8" x14ac:dyDescent="0.25">
      <c r="A8981" s="133" t="s">
        <v>8991</v>
      </c>
      <c r="B8981" s="134">
        <v>98529</v>
      </c>
      <c r="C8981" s="126" t="s">
        <v>7097</v>
      </c>
      <c r="D8981" s="134" t="s">
        <v>33</v>
      </c>
      <c r="E8981" s="135">
        <v>73.510000000000005</v>
      </c>
      <c r="F8981" s="136">
        <v>0</v>
      </c>
      <c r="G8981" s="135">
        <v>103.58</v>
      </c>
      <c r="H8981" s="136">
        <v>0</v>
      </c>
    </row>
    <row r="8982" spans="1:8" x14ac:dyDescent="0.25">
      <c r="A8982" s="133" t="s">
        <v>8991</v>
      </c>
      <c r="B8982" s="134">
        <v>98530</v>
      </c>
      <c r="C8982" s="126" t="s">
        <v>7098</v>
      </c>
      <c r="D8982" s="134" t="s">
        <v>33</v>
      </c>
      <c r="E8982" s="135">
        <v>144.28</v>
      </c>
      <c r="F8982" s="136">
        <v>0</v>
      </c>
      <c r="G8982" s="135">
        <v>203.32</v>
      </c>
      <c r="H8982" s="136">
        <v>0</v>
      </c>
    </row>
    <row r="8983" spans="1:8" x14ac:dyDescent="0.25">
      <c r="A8983" s="133" t="s">
        <v>8991</v>
      </c>
      <c r="B8983" s="134">
        <v>98531</v>
      </c>
      <c r="C8983" s="126" t="s">
        <v>7099</v>
      </c>
      <c r="D8983" s="134" t="s">
        <v>33</v>
      </c>
      <c r="E8983" s="135">
        <v>384.29</v>
      </c>
      <c r="F8983" s="136">
        <v>0.32919999999999999</v>
      </c>
      <c r="G8983" s="135">
        <v>472.22</v>
      </c>
      <c r="H8983" s="136">
        <v>0</v>
      </c>
    </row>
    <row r="8984" spans="1:8" x14ac:dyDescent="0.25">
      <c r="A8984" s="133" t="s">
        <v>8991</v>
      </c>
      <c r="B8984" s="134">
        <v>98524</v>
      </c>
      <c r="C8984" s="126" t="s">
        <v>7083</v>
      </c>
      <c r="D8984" s="134" t="s">
        <v>144</v>
      </c>
      <c r="E8984" s="135">
        <v>4.43</v>
      </c>
      <c r="F8984" s="136">
        <v>0</v>
      </c>
      <c r="G8984" s="135">
        <v>6.55</v>
      </c>
      <c r="H8984" s="136">
        <v>0</v>
      </c>
    </row>
    <row r="8985" spans="1:8" x14ac:dyDescent="0.25">
      <c r="A8985" s="133" t="s">
        <v>8991</v>
      </c>
      <c r="B8985" s="134">
        <v>98525</v>
      </c>
      <c r="C8985" s="126" t="s">
        <v>7093</v>
      </c>
      <c r="D8985" s="134" t="s">
        <v>144</v>
      </c>
      <c r="E8985" s="135">
        <v>0.66</v>
      </c>
      <c r="F8985" s="136">
        <v>0.46970000000000001</v>
      </c>
      <c r="G8985" s="135">
        <v>0.74</v>
      </c>
      <c r="H8985" s="136">
        <v>0</v>
      </c>
    </row>
    <row r="8986" spans="1:8" x14ac:dyDescent="0.25">
      <c r="A8986" s="133" t="s">
        <v>8991</v>
      </c>
      <c r="B8986" s="134">
        <v>98533</v>
      </c>
      <c r="C8986" s="126" t="s">
        <v>7101</v>
      </c>
      <c r="D8986" s="134" t="s">
        <v>33</v>
      </c>
      <c r="E8986" s="135">
        <v>114.49</v>
      </c>
      <c r="F8986" s="136">
        <v>0.1817</v>
      </c>
      <c r="G8986" s="135">
        <v>142.08000000000001</v>
      </c>
      <c r="H8986" s="136">
        <v>0</v>
      </c>
    </row>
    <row r="8987" spans="1:8" x14ac:dyDescent="0.25">
      <c r="A8987" s="133" t="s">
        <v>8991</v>
      </c>
      <c r="B8987" s="134">
        <v>98534</v>
      </c>
      <c r="C8987" s="126" t="s">
        <v>7102</v>
      </c>
      <c r="D8987" s="134" t="s">
        <v>33</v>
      </c>
      <c r="E8987" s="135">
        <v>316.62</v>
      </c>
      <c r="F8987" s="136">
        <v>0.18590000000000001</v>
      </c>
      <c r="G8987" s="135">
        <v>391.83</v>
      </c>
      <c r="H8987" s="136">
        <v>0</v>
      </c>
    </row>
    <row r="8988" spans="1:8" x14ac:dyDescent="0.25">
      <c r="A8988" s="133" t="s">
        <v>8991</v>
      </c>
      <c r="B8988" s="134">
        <v>98535</v>
      </c>
      <c r="C8988" s="126" t="s">
        <v>7103</v>
      </c>
      <c r="D8988" s="134" t="s">
        <v>33</v>
      </c>
      <c r="E8988" s="135">
        <v>664.29</v>
      </c>
      <c r="F8988" s="136">
        <v>0.1663</v>
      </c>
      <c r="G8988" s="135">
        <v>833.11</v>
      </c>
      <c r="H8988" s="136">
        <v>0</v>
      </c>
    </row>
    <row r="8989" spans="1:8" x14ac:dyDescent="0.25">
      <c r="A8989" s="133" t="s">
        <v>8991</v>
      </c>
      <c r="B8989" s="134">
        <v>98532</v>
      </c>
      <c r="C8989" s="126" t="s">
        <v>7100</v>
      </c>
      <c r="D8989" s="134" t="s">
        <v>33</v>
      </c>
      <c r="E8989" s="135">
        <v>30.26</v>
      </c>
      <c r="F8989" s="136">
        <v>0.22570000000000001</v>
      </c>
      <c r="G8989" s="135">
        <v>36.42</v>
      </c>
      <c r="H8989" s="136">
        <v>0</v>
      </c>
    </row>
    <row r="8990" spans="1:8" x14ac:dyDescent="0.25">
      <c r="A8990" s="133" t="s">
        <v>8991</v>
      </c>
      <c r="B8990" s="134">
        <v>98526</v>
      </c>
      <c r="C8990" s="126" t="s">
        <v>7094</v>
      </c>
      <c r="D8990" s="134" t="s">
        <v>33</v>
      </c>
      <c r="E8990" s="135">
        <v>129.57</v>
      </c>
      <c r="F8990" s="136">
        <v>0</v>
      </c>
      <c r="G8990" s="135">
        <v>164.56</v>
      </c>
      <c r="H8990" s="136">
        <v>0</v>
      </c>
    </row>
    <row r="8991" spans="1:8" x14ac:dyDescent="0.25">
      <c r="A8991" s="133" t="s">
        <v>8991</v>
      </c>
      <c r="B8991" s="134">
        <v>98527</v>
      </c>
      <c r="C8991" s="126" t="s">
        <v>7095</v>
      </c>
      <c r="D8991" s="134" t="s">
        <v>33</v>
      </c>
      <c r="E8991" s="135">
        <v>215.05</v>
      </c>
      <c r="F8991" s="136">
        <v>0</v>
      </c>
      <c r="G8991" s="135">
        <v>273.08</v>
      </c>
      <c r="H8991" s="136">
        <v>0</v>
      </c>
    </row>
    <row r="8992" spans="1:8" x14ac:dyDescent="0.25">
      <c r="A8992" s="133" t="s">
        <v>8991</v>
      </c>
      <c r="B8992" s="134">
        <v>98528</v>
      </c>
      <c r="C8992" s="126" t="s">
        <v>7096</v>
      </c>
      <c r="D8992" s="134" t="s">
        <v>33</v>
      </c>
      <c r="E8992" s="135">
        <v>283.44</v>
      </c>
      <c r="F8992" s="136">
        <v>0</v>
      </c>
      <c r="G8992" s="135">
        <v>359.91</v>
      </c>
      <c r="H8992" s="136">
        <v>0</v>
      </c>
    </row>
    <row r="8993" spans="1:8" x14ac:dyDescent="0.25">
      <c r="A8993" s="133" t="s">
        <v>8992</v>
      </c>
      <c r="B8993" s="134">
        <v>94232</v>
      </c>
      <c r="C8993" s="126" t="s">
        <v>903</v>
      </c>
      <c r="D8993" s="134" t="s">
        <v>33</v>
      </c>
      <c r="E8993" s="135">
        <v>2.69</v>
      </c>
      <c r="F8993" s="136">
        <v>0</v>
      </c>
      <c r="G8993" s="135">
        <v>3.73</v>
      </c>
      <c r="H8993" s="136">
        <v>0</v>
      </c>
    </row>
    <row r="8994" spans="1:8" x14ac:dyDescent="0.25">
      <c r="A8994" s="133" t="s">
        <v>8992</v>
      </c>
      <c r="B8994" s="134">
        <v>100434</v>
      </c>
      <c r="C8994" s="126" t="s">
        <v>925</v>
      </c>
      <c r="D8994" s="134" t="s">
        <v>22</v>
      </c>
      <c r="E8994" s="135">
        <v>167.65</v>
      </c>
      <c r="F8994" s="136">
        <v>0</v>
      </c>
      <c r="G8994" s="135">
        <v>173.21</v>
      </c>
      <c r="H8994" s="136">
        <v>0</v>
      </c>
    </row>
    <row r="8995" spans="1:8" x14ac:dyDescent="0.25">
      <c r="A8995" s="133" t="s">
        <v>8992</v>
      </c>
      <c r="B8995" s="134">
        <v>94229</v>
      </c>
      <c r="C8995" s="126" t="s">
        <v>929</v>
      </c>
      <c r="D8995" s="134" t="s">
        <v>22</v>
      </c>
      <c r="E8995" s="135">
        <v>147.47999999999999</v>
      </c>
      <c r="F8995" s="136">
        <v>0.56169999999999998</v>
      </c>
      <c r="G8995" s="135">
        <v>173.98</v>
      </c>
      <c r="H8995" s="136">
        <v>0</v>
      </c>
    </row>
    <row r="8996" spans="1:8" x14ac:dyDescent="0.25">
      <c r="A8996" s="133" t="s">
        <v>8992</v>
      </c>
      <c r="B8996" s="134">
        <v>94227</v>
      </c>
      <c r="C8996" s="126" t="s">
        <v>927</v>
      </c>
      <c r="D8996" s="134" t="s">
        <v>22</v>
      </c>
      <c r="E8996" s="135">
        <v>56.09</v>
      </c>
      <c r="F8996" s="136">
        <v>0.57940000000000003</v>
      </c>
      <c r="G8996" s="135">
        <v>65.8</v>
      </c>
      <c r="H8996" s="136">
        <v>0</v>
      </c>
    </row>
    <row r="8997" spans="1:8" x14ac:dyDescent="0.25">
      <c r="A8997" s="133" t="s">
        <v>8992</v>
      </c>
      <c r="B8997" s="134">
        <v>94228</v>
      </c>
      <c r="C8997" s="126" t="s">
        <v>928</v>
      </c>
      <c r="D8997" s="134" t="s">
        <v>22</v>
      </c>
      <c r="E8997" s="135">
        <v>76.430000000000007</v>
      </c>
      <c r="F8997" s="136">
        <v>0.55400000000000005</v>
      </c>
      <c r="G8997" s="135">
        <v>90.4</v>
      </c>
      <c r="H8997" s="136">
        <v>0</v>
      </c>
    </row>
    <row r="8998" spans="1:8" x14ac:dyDescent="0.25">
      <c r="A8998" s="133" t="s">
        <v>8992</v>
      </c>
      <c r="B8998" s="134">
        <v>94219</v>
      </c>
      <c r="C8998" s="126" t="s">
        <v>917</v>
      </c>
      <c r="D8998" s="134" t="s">
        <v>22</v>
      </c>
      <c r="E8998" s="135">
        <v>34.39</v>
      </c>
      <c r="F8998" s="136">
        <v>0</v>
      </c>
      <c r="G8998" s="135">
        <v>48.21</v>
      </c>
      <c r="H8998" s="136">
        <v>0</v>
      </c>
    </row>
    <row r="8999" spans="1:8" x14ac:dyDescent="0.25">
      <c r="A8999" s="133" t="s">
        <v>8992</v>
      </c>
      <c r="B8999" s="134">
        <v>94220</v>
      </c>
      <c r="C8999" s="126" t="s">
        <v>918</v>
      </c>
      <c r="D8999" s="134" t="s">
        <v>22</v>
      </c>
      <c r="E8999" s="135">
        <v>61.75</v>
      </c>
      <c r="F8999" s="136">
        <v>0</v>
      </c>
      <c r="G8999" s="135">
        <v>61.8</v>
      </c>
      <c r="H8999" s="136">
        <v>0</v>
      </c>
    </row>
    <row r="9000" spans="1:8" x14ac:dyDescent="0.25">
      <c r="A9000" s="133" t="s">
        <v>8992</v>
      </c>
      <c r="B9000" s="134">
        <v>100326</v>
      </c>
      <c r="C9000" s="126" t="s">
        <v>8993</v>
      </c>
      <c r="D9000" s="134" t="s">
        <v>22</v>
      </c>
      <c r="E9000" s="135">
        <v>0</v>
      </c>
      <c r="F9000" s="136"/>
      <c r="G9000" s="135">
        <v>0</v>
      </c>
      <c r="H9000" s="136"/>
    </row>
    <row r="9001" spans="1:8" x14ac:dyDescent="0.25">
      <c r="A9001" s="133" t="s">
        <v>8992</v>
      </c>
      <c r="B9001" s="134">
        <v>94221</v>
      </c>
      <c r="C9001" s="126" t="s">
        <v>919</v>
      </c>
      <c r="D9001" s="134" t="s">
        <v>22</v>
      </c>
      <c r="E9001" s="135">
        <v>27.92</v>
      </c>
      <c r="F9001" s="136">
        <v>0</v>
      </c>
      <c r="G9001" s="135">
        <v>38.93</v>
      </c>
      <c r="H9001" s="136">
        <v>0</v>
      </c>
    </row>
    <row r="9002" spans="1:8" x14ac:dyDescent="0.25">
      <c r="A9002" s="133" t="s">
        <v>8992</v>
      </c>
      <c r="B9002" s="134">
        <v>94222</v>
      </c>
      <c r="C9002" s="126" t="s">
        <v>920</v>
      </c>
      <c r="D9002" s="134" t="s">
        <v>22</v>
      </c>
      <c r="E9002" s="135">
        <v>55.28</v>
      </c>
      <c r="F9002" s="136">
        <v>0</v>
      </c>
      <c r="G9002" s="135">
        <v>52.52</v>
      </c>
      <c r="H9002" s="136">
        <v>0</v>
      </c>
    </row>
    <row r="9003" spans="1:8" x14ac:dyDescent="0.25">
      <c r="A9003" s="133" t="s">
        <v>8992</v>
      </c>
      <c r="B9003" s="134">
        <v>94451</v>
      </c>
      <c r="C9003" s="126" t="s">
        <v>922</v>
      </c>
      <c r="D9003" s="134" t="s">
        <v>22</v>
      </c>
      <c r="E9003" s="135">
        <v>87.35</v>
      </c>
      <c r="F9003" s="136">
        <v>0</v>
      </c>
      <c r="G9003" s="135">
        <v>86.44</v>
      </c>
      <c r="H9003" s="136">
        <v>0</v>
      </c>
    </row>
    <row r="9004" spans="1:8" x14ac:dyDescent="0.25">
      <c r="A9004" s="133" t="s">
        <v>8992</v>
      </c>
      <c r="B9004" s="134">
        <v>94223</v>
      </c>
      <c r="C9004" s="126" t="s">
        <v>921</v>
      </c>
      <c r="D9004" s="134" t="s">
        <v>22</v>
      </c>
      <c r="E9004" s="135">
        <v>77.8</v>
      </c>
      <c r="F9004" s="136">
        <v>0</v>
      </c>
      <c r="G9004" s="135">
        <v>77.95</v>
      </c>
      <c r="H9004" s="136">
        <v>0</v>
      </c>
    </row>
    <row r="9005" spans="1:8" x14ac:dyDescent="0.25">
      <c r="A9005" s="133" t="s">
        <v>8992</v>
      </c>
      <c r="B9005" s="134">
        <v>100325</v>
      </c>
      <c r="C9005" s="126" t="s">
        <v>923</v>
      </c>
      <c r="D9005" s="134" t="s">
        <v>22</v>
      </c>
      <c r="E9005" s="135">
        <v>84.78</v>
      </c>
      <c r="F9005" s="136">
        <v>0</v>
      </c>
      <c r="G9005" s="135">
        <v>83.65</v>
      </c>
      <c r="H9005" s="136">
        <v>0</v>
      </c>
    </row>
    <row r="9006" spans="1:8" x14ac:dyDescent="0.25">
      <c r="A9006" s="133" t="s">
        <v>8992</v>
      </c>
      <c r="B9006" s="134">
        <v>94224</v>
      </c>
      <c r="C9006" s="126" t="s">
        <v>901</v>
      </c>
      <c r="D9006" s="134" t="s">
        <v>22</v>
      </c>
      <c r="E9006" s="135">
        <v>25.2</v>
      </c>
      <c r="F9006" s="136">
        <v>0</v>
      </c>
      <c r="G9006" s="135">
        <v>33.520000000000003</v>
      </c>
      <c r="H9006" s="136">
        <v>0</v>
      </c>
    </row>
    <row r="9007" spans="1:8" x14ac:dyDescent="0.25">
      <c r="A9007" s="133" t="s">
        <v>8992</v>
      </c>
      <c r="B9007" s="134">
        <v>102653</v>
      </c>
      <c r="C9007" s="126" t="s">
        <v>8994</v>
      </c>
      <c r="D9007" s="134" t="s">
        <v>144</v>
      </c>
      <c r="E9007" s="135">
        <v>0</v>
      </c>
      <c r="F9007" s="136"/>
      <c r="G9007" s="135">
        <v>0</v>
      </c>
      <c r="H9007" s="136"/>
    </row>
    <row r="9008" spans="1:8" x14ac:dyDescent="0.25">
      <c r="A9008" s="133" t="s">
        <v>8992</v>
      </c>
      <c r="B9008" s="134">
        <v>100330</v>
      </c>
      <c r="C9008" s="126" t="s">
        <v>14694</v>
      </c>
      <c r="D9008" s="134" t="s">
        <v>144</v>
      </c>
      <c r="E9008" s="135">
        <v>19.829999999999998</v>
      </c>
      <c r="F9008" s="136">
        <v>0</v>
      </c>
      <c r="G9008" s="135">
        <v>30.01</v>
      </c>
      <c r="H9008" s="136">
        <v>0</v>
      </c>
    </row>
    <row r="9009" spans="1:8" x14ac:dyDescent="0.25">
      <c r="A9009" s="133" t="s">
        <v>8992</v>
      </c>
      <c r="B9009" s="134">
        <v>100331</v>
      </c>
      <c r="C9009" s="126" t="s">
        <v>14695</v>
      </c>
      <c r="D9009" s="134" t="s">
        <v>144</v>
      </c>
      <c r="E9009" s="135">
        <v>25.44</v>
      </c>
      <c r="F9009" s="136">
        <v>0</v>
      </c>
      <c r="G9009" s="135">
        <v>38.04</v>
      </c>
      <c r="H9009" s="136">
        <v>0</v>
      </c>
    </row>
    <row r="9010" spans="1:8" x14ac:dyDescent="0.25">
      <c r="A9010" s="133" t="s">
        <v>8992</v>
      </c>
      <c r="B9010" s="134">
        <v>100328</v>
      </c>
      <c r="C9010" s="126" t="s">
        <v>14696</v>
      </c>
      <c r="D9010" s="134" t="s">
        <v>144</v>
      </c>
      <c r="E9010" s="135">
        <v>14.6</v>
      </c>
      <c r="F9010" s="136">
        <v>0</v>
      </c>
      <c r="G9010" s="135">
        <v>22.12</v>
      </c>
      <c r="H9010" s="136">
        <v>0</v>
      </c>
    </row>
    <row r="9011" spans="1:8" x14ac:dyDescent="0.25">
      <c r="A9011" s="133" t="s">
        <v>8992</v>
      </c>
      <c r="B9011" s="134">
        <v>100329</v>
      </c>
      <c r="C9011" s="126" t="s">
        <v>14697</v>
      </c>
      <c r="D9011" s="134" t="s">
        <v>144</v>
      </c>
      <c r="E9011" s="135">
        <v>17.88</v>
      </c>
      <c r="F9011" s="136">
        <v>0</v>
      </c>
      <c r="G9011" s="135">
        <v>26.83</v>
      </c>
      <c r="H9011" s="136">
        <v>0</v>
      </c>
    </row>
    <row r="9012" spans="1:8" x14ac:dyDescent="0.25">
      <c r="A9012" s="133" t="s">
        <v>8992</v>
      </c>
      <c r="B9012" s="134">
        <v>94231</v>
      </c>
      <c r="C9012" s="126" t="s">
        <v>930</v>
      </c>
      <c r="D9012" s="134" t="s">
        <v>22</v>
      </c>
      <c r="E9012" s="135">
        <v>46.21</v>
      </c>
      <c r="F9012" s="136">
        <v>0.50829999999999997</v>
      </c>
      <c r="G9012" s="135">
        <v>53.3</v>
      </c>
      <c r="H9012" s="136">
        <v>0</v>
      </c>
    </row>
    <row r="9013" spans="1:8" x14ac:dyDescent="0.25">
      <c r="A9013" s="133" t="s">
        <v>8992</v>
      </c>
      <c r="B9013" s="134">
        <v>100435</v>
      </c>
      <c r="C9013" s="126" t="s">
        <v>926</v>
      </c>
      <c r="D9013" s="134" t="s">
        <v>22</v>
      </c>
      <c r="E9013" s="135">
        <v>62.95</v>
      </c>
      <c r="F9013" s="136">
        <v>0</v>
      </c>
      <c r="G9013" s="135">
        <v>59.33</v>
      </c>
      <c r="H9013" s="136">
        <v>0</v>
      </c>
    </row>
    <row r="9014" spans="1:8" x14ac:dyDescent="0.25">
      <c r="A9014" s="133" t="s">
        <v>8992</v>
      </c>
      <c r="B9014" s="134">
        <v>100327</v>
      </c>
      <c r="C9014" s="126" t="s">
        <v>924</v>
      </c>
      <c r="D9014" s="134" t="s">
        <v>22</v>
      </c>
      <c r="E9014" s="135">
        <v>52.32</v>
      </c>
      <c r="F9014" s="136">
        <v>0.48180000000000001</v>
      </c>
      <c r="G9014" s="135">
        <v>61.19</v>
      </c>
      <c r="H9014" s="136">
        <v>0</v>
      </c>
    </row>
    <row r="9015" spans="1:8" x14ac:dyDescent="0.25">
      <c r="A9015" s="133" t="s">
        <v>8992</v>
      </c>
      <c r="B9015" s="134">
        <v>94226</v>
      </c>
      <c r="C9015" s="126" t="s">
        <v>902</v>
      </c>
      <c r="D9015" s="134" t="s">
        <v>144</v>
      </c>
      <c r="E9015" s="135">
        <v>21.51</v>
      </c>
      <c r="F9015" s="136">
        <v>0.60899999999999999</v>
      </c>
      <c r="G9015" s="135">
        <v>25.17</v>
      </c>
      <c r="H9015" s="136">
        <v>0</v>
      </c>
    </row>
    <row r="9016" spans="1:8" x14ac:dyDescent="0.25">
      <c r="A9016" s="133" t="s">
        <v>8992</v>
      </c>
      <c r="B9016" s="134">
        <v>94201</v>
      </c>
      <c r="C9016" s="126" t="s">
        <v>899</v>
      </c>
      <c r="D9016" s="134" t="s">
        <v>144</v>
      </c>
      <c r="E9016" s="135">
        <v>58.29</v>
      </c>
      <c r="F9016" s="136">
        <v>0</v>
      </c>
      <c r="G9016" s="135">
        <v>91.14</v>
      </c>
      <c r="H9016" s="136">
        <v>0</v>
      </c>
    </row>
    <row r="9017" spans="1:8" x14ac:dyDescent="0.25">
      <c r="A9017" s="133" t="s">
        <v>8992</v>
      </c>
      <c r="B9017" s="134">
        <v>94204</v>
      </c>
      <c r="C9017" s="126" t="s">
        <v>900</v>
      </c>
      <c r="D9017" s="134" t="s">
        <v>144</v>
      </c>
      <c r="E9017" s="135">
        <v>63.87</v>
      </c>
      <c r="F9017" s="136">
        <v>0</v>
      </c>
      <c r="G9017" s="135">
        <v>99.14</v>
      </c>
      <c r="H9017" s="136">
        <v>0</v>
      </c>
    </row>
    <row r="9018" spans="1:8" x14ac:dyDescent="0.25">
      <c r="A9018" s="133" t="s">
        <v>8992</v>
      </c>
      <c r="B9018" s="134">
        <v>94447</v>
      </c>
      <c r="C9018" s="126" t="s">
        <v>910</v>
      </c>
      <c r="D9018" s="134" t="s">
        <v>144</v>
      </c>
      <c r="E9018" s="135">
        <v>58.29</v>
      </c>
      <c r="F9018" s="136">
        <v>0</v>
      </c>
      <c r="G9018" s="135">
        <v>91.14</v>
      </c>
      <c r="H9018" s="136">
        <v>0</v>
      </c>
    </row>
    <row r="9019" spans="1:8" x14ac:dyDescent="0.25">
      <c r="A9019" s="133" t="s">
        <v>8992</v>
      </c>
      <c r="B9019" s="134">
        <v>94448</v>
      </c>
      <c r="C9019" s="126" t="s">
        <v>911</v>
      </c>
      <c r="D9019" s="134" t="s">
        <v>144</v>
      </c>
      <c r="E9019" s="135">
        <v>63.87</v>
      </c>
      <c r="F9019" s="136">
        <v>0</v>
      </c>
      <c r="G9019" s="135">
        <v>99.14</v>
      </c>
      <c r="H9019" s="136">
        <v>0</v>
      </c>
    </row>
    <row r="9020" spans="1:8" x14ac:dyDescent="0.25">
      <c r="A9020" s="133" t="s">
        <v>8992</v>
      </c>
      <c r="B9020" s="134">
        <v>94445</v>
      </c>
      <c r="C9020" s="126" t="s">
        <v>908</v>
      </c>
      <c r="D9020" s="134" t="s">
        <v>144</v>
      </c>
      <c r="E9020" s="135">
        <v>58.29</v>
      </c>
      <c r="F9020" s="136">
        <v>0</v>
      </c>
      <c r="G9020" s="135">
        <v>91.14</v>
      </c>
      <c r="H9020" s="136">
        <v>0</v>
      </c>
    </row>
    <row r="9021" spans="1:8" x14ac:dyDescent="0.25">
      <c r="A9021" s="133" t="s">
        <v>8992</v>
      </c>
      <c r="B9021" s="134">
        <v>94446</v>
      </c>
      <c r="C9021" s="126" t="s">
        <v>909</v>
      </c>
      <c r="D9021" s="134" t="s">
        <v>144</v>
      </c>
      <c r="E9021" s="135">
        <v>63.87</v>
      </c>
      <c r="F9021" s="136">
        <v>0</v>
      </c>
      <c r="G9021" s="135">
        <v>99.14</v>
      </c>
      <c r="H9021" s="136">
        <v>0</v>
      </c>
    </row>
    <row r="9022" spans="1:8" x14ac:dyDescent="0.25">
      <c r="A9022" s="133" t="s">
        <v>8992</v>
      </c>
      <c r="B9022" s="134">
        <v>94440</v>
      </c>
      <c r="C9022" s="126" t="s">
        <v>904</v>
      </c>
      <c r="D9022" s="134" t="s">
        <v>144</v>
      </c>
      <c r="E9022" s="135">
        <v>41.04</v>
      </c>
      <c r="F9022" s="136">
        <v>0</v>
      </c>
      <c r="G9022" s="135">
        <v>64.48</v>
      </c>
      <c r="H9022" s="136">
        <v>0</v>
      </c>
    </row>
    <row r="9023" spans="1:8" x14ac:dyDescent="0.25">
      <c r="A9023" s="133" t="s">
        <v>8992</v>
      </c>
      <c r="B9023" s="134">
        <v>94441</v>
      </c>
      <c r="C9023" s="126" t="s">
        <v>905</v>
      </c>
      <c r="D9023" s="134" t="s">
        <v>144</v>
      </c>
      <c r="E9023" s="135">
        <v>44.32</v>
      </c>
      <c r="F9023" s="136">
        <v>0</v>
      </c>
      <c r="G9023" s="135">
        <v>69.2</v>
      </c>
      <c r="H9023" s="136">
        <v>0</v>
      </c>
    </row>
    <row r="9024" spans="1:8" x14ac:dyDescent="0.25">
      <c r="A9024" s="133" t="s">
        <v>8992</v>
      </c>
      <c r="B9024" s="134">
        <v>94195</v>
      </c>
      <c r="C9024" s="126" t="s">
        <v>897</v>
      </c>
      <c r="D9024" s="134" t="s">
        <v>144</v>
      </c>
      <c r="E9024" s="135">
        <v>41.04</v>
      </c>
      <c r="F9024" s="136">
        <v>0</v>
      </c>
      <c r="G9024" s="135">
        <v>64.48</v>
      </c>
      <c r="H9024" s="136">
        <v>0</v>
      </c>
    </row>
    <row r="9025" spans="1:8" x14ac:dyDescent="0.25">
      <c r="A9025" s="133" t="s">
        <v>8992</v>
      </c>
      <c r="B9025" s="134">
        <v>94198</v>
      </c>
      <c r="C9025" s="126" t="s">
        <v>898</v>
      </c>
      <c r="D9025" s="134" t="s">
        <v>144</v>
      </c>
      <c r="E9025" s="135">
        <v>44.32</v>
      </c>
      <c r="F9025" s="136">
        <v>0</v>
      </c>
      <c r="G9025" s="135">
        <v>69.2</v>
      </c>
      <c r="H9025" s="136">
        <v>0</v>
      </c>
    </row>
    <row r="9026" spans="1:8" x14ac:dyDescent="0.25">
      <c r="A9026" s="133" t="s">
        <v>8992</v>
      </c>
      <c r="B9026" s="134">
        <v>94442</v>
      </c>
      <c r="C9026" s="126" t="s">
        <v>906</v>
      </c>
      <c r="D9026" s="134" t="s">
        <v>144</v>
      </c>
      <c r="E9026" s="135">
        <v>41.04</v>
      </c>
      <c r="F9026" s="136">
        <v>0</v>
      </c>
      <c r="G9026" s="135">
        <v>64.48</v>
      </c>
      <c r="H9026" s="136">
        <v>0</v>
      </c>
    </row>
    <row r="9027" spans="1:8" x14ac:dyDescent="0.25">
      <c r="A9027" s="133" t="s">
        <v>8992</v>
      </c>
      <c r="B9027" s="134">
        <v>94443</v>
      </c>
      <c r="C9027" s="126" t="s">
        <v>907</v>
      </c>
      <c r="D9027" s="134" t="s">
        <v>144</v>
      </c>
      <c r="E9027" s="135">
        <v>44.32</v>
      </c>
      <c r="F9027" s="136">
        <v>0</v>
      </c>
      <c r="G9027" s="135">
        <v>69.2</v>
      </c>
      <c r="H9027" s="136">
        <v>0</v>
      </c>
    </row>
    <row r="9028" spans="1:8" x14ac:dyDescent="0.25">
      <c r="A9028" s="133" t="s">
        <v>8992</v>
      </c>
      <c r="B9028" s="134">
        <v>94213</v>
      </c>
      <c r="C9028" s="126" t="s">
        <v>915</v>
      </c>
      <c r="D9028" s="134" t="s">
        <v>144</v>
      </c>
      <c r="E9028" s="135">
        <v>70.760000000000005</v>
      </c>
      <c r="F9028" s="136">
        <v>0.85319999999999996</v>
      </c>
      <c r="G9028" s="135">
        <v>75.36</v>
      </c>
      <c r="H9028" s="136">
        <v>0</v>
      </c>
    </row>
    <row r="9029" spans="1:8" x14ac:dyDescent="0.25">
      <c r="A9029" s="133" t="s">
        <v>8992</v>
      </c>
      <c r="B9029" s="134">
        <v>94189</v>
      </c>
      <c r="C9029" s="126" t="s">
        <v>895</v>
      </c>
      <c r="D9029" s="134" t="s">
        <v>144</v>
      </c>
      <c r="E9029" s="135">
        <v>47.52</v>
      </c>
      <c r="F9029" s="136">
        <v>0</v>
      </c>
      <c r="G9029" s="135">
        <v>43.18</v>
      </c>
      <c r="H9029" s="136">
        <v>0</v>
      </c>
    </row>
    <row r="9030" spans="1:8" x14ac:dyDescent="0.25">
      <c r="A9030" s="133" t="s">
        <v>8992</v>
      </c>
      <c r="B9030" s="134">
        <v>94192</v>
      </c>
      <c r="C9030" s="126" t="s">
        <v>896</v>
      </c>
      <c r="D9030" s="134" t="s">
        <v>144</v>
      </c>
      <c r="E9030" s="135">
        <v>50</v>
      </c>
      <c r="F9030" s="136">
        <v>0</v>
      </c>
      <c r="G9030" s="135">
        <v>46.74</v>
      </c>
      <c r="H9030" s="136">
        <v>0</v>
      </c>
    </row>
    <row r="9031" spans="1:8" x14ac:dyDescent="0.25">
      <c r="A9031" s="133" t="s">
        <v>8992</v>
      </c>
      <c r="B9031" s="134">
        <v>94444</v>
      </c>
      <c r="C9031" s="126" t="s">
        <v>975</v>
      </c>
      <c r="D9031" s="134" t="s">
        <v>144</v>
      </c>
      <c r="E9031" s="135">
        <v>662.61</v>
      </c>
      <c r="F9031" s="136">
        <v>0.98650000000000004</v>
      </c>
      <c r="G9031" s="135">
        <v>666.35</v>
      </c>
      <c r="H9031" s="136">
        <v>0</v>
      </c>
    </row>
    <row r="9032" spans="1:8" x14ac:dyDescent="0.25">
      <c r="A9032" s="133" t="s">
        <v>8992</v>
      </c>
      <c r="B9032" s="134">
        <v>94218</v>
      </c>
      <c r="C9032" s="126" t="s">
        <v>914</v>
      </c>
      <c r="D9032" s="134" t="s">
        <v>144</v>
      </c>
      <c r="E9032" s="135">
        <v>122.73</v>
      </c>
      <c r="F9032" s="136">
        <v>0</v>
      </c>
      <c r="G9032" s="135">
        <v>113.75</v>
      </c>
      <c r="H9032" s="136">
        <v>0</v>
      </c>
    </row>
    <row r="9033" spans="1:8" x14ac:dyDescent="0.25">
      <c r="A9033" s="133" t="s">
        <v>8992</v>
      </c>
      <c r="B9033" s="134">
        <v>94216</v>
      </c>
      <c r="C9033" s="126" t="s">
        <v>916</v>
      </c>
      <c r="D9033" s="134" t="s">
        <v>144</v>
      </c>
      <c r="E9033" s="135">
        <v>207.22</v>
      </c>
      <c r="F9033" s="136">
        <v>0.95760000000000001</v>
      </c>
      <c r="G9033" s="135">
        <v>211.12</v>
      </c>
      <c r="H9033" s="136">
        <v>0</v>
      </c>
    </row>
    <row r="9034" spans="1:8" x14ac:dyDescent="0.25">
      <c r="A9034" s="133" t="s">
        <v>8992</v>
      </c>
      <c r="B9034" s="134">
        <v>94449</v>
      </c>
      <c r="C9034" s="126" t="s">
        <v>931</v>
      </c>
      <c r="D9034" s="134" t="s">
        <v>144</v>
      </c>
      <c r="E9034" s="135">
        <v>62.57</v>
      </c>
      <c r="F9034" s="136">
        <v>0.83489999999999998</v>
      </c>
      <c r="G9034" s="135">
        <v>67.069999999999993</v>
      </c>
      <c r="H9034" s="136">
        <v>0</v>
      </c>
    </row>
    <row r="9035" spans="1:8" x14ac:dyDescent="0.25">
      <c r="A9035" s="133" t="s">
        <v>8992</v>
      </c>
      <c r="B9035" s="134">
        <v>94210</v>
      </c>
      <c r="C9035" s="126" t="s">
        <v>913</v>
      </c>
      <c r="D9035" s="134" t="s">
        <v>144</v>
      </c>
      <c r="E9035" s="135">
        <v>49.27</v>
      </c>
      <c r="F9035" s="136">
        <v>0</v>
      </c>
      <c r="G9035" s="135">
        <v>49.64</v>
      </c>
      <c r="H9035" s="136">
        <v>0</v>
      </c>
    </row>
    <row r="9036" spans="1:8" x14ac:dyDescent="0.25">
      <c r="A9036" s="133" t="s">
        <v>8992</v>
      </c>
      <c r="B9036" s="134">
        <v>94207</v>
      </c>
      <c r="C9036" s="126" t="s">
        <v>912</v>
      </c>
      <c r="D9036" s="134" t="s">
        <v>144</v>
      </c>
      <c r="E9036" s="135">
        <v>46.31</v>
      </c>
      <c r="F9036" s="136">
        <v>0</v>
      </c>
      <c r="G9036" s="135">
        <v>46.65</v>
      </c>
      <c r="H9036" s="136">
        <v>0</v>
      </c>
    </row>
    <row r="9037" spans="1:8" x14ac:dyDescent="0.25">
      <c r="A9037" s="133" t="s">
        <v>8995</v>
      </c>
      <c r="B9037" s="134">
        <v>102109</v>
      </c>
      <c r="C9037" s="126" t="s">
        <v>1904</v>
      </c>
      <c r="D9037" s="134" t="s">
        <v>33</v>
      </c>
      <c r="E9037" s="135">
        <v>86.62</v>
      </c>
      <c r="F9037" s="136">
        <v>0</v>
      </c>
      <c r="G9037" s="135">
        <v>67</v>
      </c>
      <c r="H9037" s="136">
        <v>0</v>
      </c>
    </row>
    <row r="9038" spans="1:8" x14ac:dyDescent="0.25">
      <c r="A9038" s="133" t="s">
        <v>8995</v>
      </c>
      <c r="B9038" s="134">
        <v>102110</v>
      </c>
      <c r="C9038" s="126" t="s">
        <v>1905</v>
      </c>
      <c r="D9038" s="134" t="s">
        <v>33</v>
      </c>
      <c r="E9038" s="135">
        <v>301.02999999999997</v>
      </c>
      <c r="F9038" s="136">
        <v>0</v>
      </c>
      <c r="G9038" s="135">
        <v>175.9</v>
      </c>
      <c r="H9038" s="136">
        <v>0</v>
      </c>
    </row>
    <row r="9039" spans="1:8" x14ac:dyDescent="0.25">
      <c r="A9039" s="133" t="s">
        <v>8995</v>
      </c>
      <c r="B9039" s="134">
        <v>103656</v>
      </c>
      <c r="C9039" s="126" t="s">
        <v>1908</v>
      </c>
      <c r="D9039" s="134" t="s">
        <v>33</v>
      </c>
      <c r="E9039" s="135">
        <v>190126.93</v>
      </c>
      <c r="F9039" s="136">
        <v>1E-4</v>
      </c>
      <c r="G9039" s="135">
        <v>125449.41</v>
      </c>
      <c r="H9039" s="136">
        <v>0</v>
      </c>
    </row>
    <row r="9040" spans="1:8" x14ac:dyDescent="0.25">
      <c r="A9040" s="133" t="s">
        <v>8995</v>
      </c>
      <c r="B9040" s="134">
        <v>102105</v>
      </c>
      <c r="C9040" s="126" t="s">
        <v>1900</v>
      </c>
      <c r="D9040" s="134" t="s">
        <v>33</v>
      </c>
      <c r="E9040" s="135">
        <v>29817.07</v>
      </c>
      <c r="F9040" s="136">
        <v>6.9999999999999999E-4</v>
      </c>
      <c r="G9040" s="135">
        <v>20014.63</v>
      </c>
      <c r="H9040" s="136">
        <v>0</v>
      </c>
    </row>
    <row r="9041" spans="1:8" x14ac:dyDescent="0.25">
      <c r="A9041" s="133" t="s">
        <v>8995</v>
      </c>
      <c r="B9041" s="134">
        <v>102106</v>
      </c>
      <c r="C9041" s="126" t="s">
        <v>1901</v>
      </c>
      <c r="D9041" s="134" t="s">
        <v>33</v>
      </c>
      <c r="E9041" s="135">
        <v>37476.300000000003</v>
      </c>
      <c r="F9041" s="136">
        <v>5.9999999999999995E-4</v>
      </c>
      <c r="G9041" s="135">
        <v>25051.31</v>
      </c>
      <c r="H9041" s="136">
        <v>0</v>
      </c>
    </row>
    <row r="9042" spans="1:8" x14ac:dyDescent="0.25">
      <c r="A9042" s="133" t="s">
        <v>8995</v>
      </c>
      <c r="B9042" s="134">
        <v>102107</v>
      </c>
      <c r="C9042" s="126" t="s">
        <v>1902</v>
      </c>
      <c r="D9042" s="134" t="s">
        <v>33</v>
      </c>
      <c r="E9042" s="135">
        <v>52396.42</v>
      </c>
      <c r="F9042" s="136">
        <v>5.9999999999999995E-4</v>
      </c>
      <c r="G9042" s="135">
        <v>34877.839999999997</v>
      </c>
      <c r="H9042" s="136">
        <v>0</v>
      </c>
    </row>
    <row r="9043" spans="1:8" x14ac:dyDescent="0.25">
      <c r="A9043" s="133" t="s">
        <v>8995</v>
      </c>
      <c r="B9043" s="134">
        <v>102102</v>
      </c>
      <c r="C9043" s="126" t="s">
        <v>1897</v>
      </c>
      <c r="D9043" s="134" t="s">
        <v>33</v>
      </c>
      <c r="E9043" s="135">
        <v>16888.919999999998</v>
      </c>
      <c r="F9043" s="136">
        <v>8.0000000000000004E-4</v>
      </c>
      <c r="G9043" s="135">
        <v>11489.69</v>
      </c>
      <c r="H9043" s="136">
        <v>0</v>
      </c>
    </row>
    <row r="9044" spans="1:8" x14ac:dyDescent="0.25">
      <c r="A9044" s="133" t="s">
        <v>8995</v>
      </c>
      <c r="B9044" s="134">
        <v>102108</v>
      </c>
      <c r="C9044" s="126" t="s">
        <v>1903</v>
      </c>
      <c r="D9044" s="134" t="s">
        <v>33</v>
      </c>
      <c r="E9044" s="135">
        <v>61057.51</v>
      </c>
      <c r="F9044" s="136">
        <v>5.9999999999999995E-4</v>
      </c>
      <c r="G9044" s="135">
        <v>40583.21</v>
      </c>
      <c r="H9044" s="136">
        <v>0</v>
      </c>
    </row>
    <row r="9045" spans="1:8" x14ac:dyDescent="0.25">
      <c r="A9045" s="133" t="s">
        <v>8995</v>
      </c>
      <c r="B9045" s="134">
        <v>102103</v>
      </c>
      <c r="C9045" s="126" t="s">
        <v>1898</v>
      </c>
      <c r="D9045" s="134" t="s">
        <v>33</v>
      </c>
      <c r="E9045" s="135">
        <v>18820.099999999999</v>
      </c>
      <c r="F9045" s="136">
        <v>8.0000000000000004E-4</v>
      </c>
      <c r="G9045" s="135">
        <v>12766.05</v>
      </c>
      <c r="H9045" s="136">
        <v>0</v>
      </c>
    </row>
    <row r="9046" spans="1:8" x14ac:dyDescent="0.25">
      <c r="A9046" s="133" t="s">
        <v>8995</v>
      </c>
      <c r="B9046" s="134">
        <v>103654</v>
      </c>
      <c r="C9046" s="126" t="s">
        <v>1906</v>
      </c>
      <c r="D9046" s="134" t="s">
        <v>33</v>
      </c>
      <c r="E9046" s="135">
        <v>99170.83</v>
      </c>
      <c r="F9046" s="136">
        <v>2.0000000000000001E-4</v>
      </c>
      <c r="G9046" s="135">
        <v>65576.02</v>
      </c>
      <c r="H9046" s="136">
        <v>0</v>
      </c>
    </row>
    <row r="9047" spans="1:8" x14ac:dyDescent="0.25">
      <c r="A9047" s="133" t="s">
        <v>8995</v>
      </c>
      <c r="B9047" s="134">
        <v>102104</v>
      </c>
      <c r="C9047" s="126" t="s">
        <v>1899</v>
      </c>
      <c r="D9047" s="134" t="s">
        <v>33</v>
      </c>
      <c r="E9047" s="135">
        <v>24213.08</v>
      </c>
      <c r="F9047" s="136">
        <v>8.0000000000000004E-4</v>
      </c>
      <c r="G9047" s="135">
        <v>16321.08</v>
      </c>
      <c r="H9047" s="136">
        <v>0</v>
      </c>
    </row>
    <row r="9048" spans="1:8" x14ac:dyDescent="0.25">
      <c r="A9048" s="133" t="s">
        <v>8995</v>
      </c>
      <c r="B9048" s="134">
        <v>103655</v>
      </c>
      <c r="C9048" s="126" t="s">
        <v>1907</v>
      </c>
      <c r="D9048" s="134" t="s">
        <v>33</v>
      </c>
      <c r="E9048" s="135">
        <v>135915.70000000001</v>
      </c>
      <c r="F9048" s="136">
        <v>2.0000000000000001E-4</v>
      </c>
      <c r="G9048" s="135">
        <v>89779.83</v>
      </c>
      <c r="H9048" s="136">
        <v>0</v>
      </c>
    </row>
    <row r="9049" spans="1:8" x14ac:dyDescent="0.25">
      <c r="A9049" s="133" t="s">
        <v>8996</v>
      </c>
      <c r="B9049" s="134">
        <v>105473</v>
      </c>
      <c r="C9049" s="126" t="s">
        <v>8997</v>
      </c>
      <c r="D9049" s="134" t="s">
        <v>4088</v>
      </c>
      <c r="E9049" s="135">
        <v>0</v>
      </c>
      <c r="F9049" s="136"/>
      <c r="G9049" s="135">
        <v>0</v>
      </c>
      <c r="H9049" s="136"/>
    </row>
    <row r="9050" spans="1:8" x14ac:dyDescent="0.25">
      <c r="A9050" s="133" t="s">
        <v>8996</v>
      </c>
      <c r="B9050" s="134">
        <v>105414</v>
      </c>
      <c r="C9050" s="126" t="s">
        <v>8998</v>
      </c>
      <c r="D9050" s="134" t="s">
        <v>4088</v>
      </c>
      <c r="E9050" s="135">
        <v>0</v>
      </c>
      <c r="F9050" s="136"/>
      <c r="G9050" s="135">
        <v>0</v>
      </c>
      <c r="H9050" s="136"/>
    </row>
    <row r="9051" spans="1:8" x14ac:dyDescent="0.25">
      <c r="A9051" s="133" t="s">
        <v>8996</v>
      </c>
      <c r="B9051" s="134">
        <v>105424</v>
      </c>
      <c r="C9051" s="126" t="s">
        <v>8999</v>
      </c>
      <c r="D9051" s="134" t="s">
        <v>4088</v>
      </c>
      <c r="E9051" s="135">
        <v>0</v>
      </c>
      <c r="F9051" s="136"/>
      <c r="G9051" s="135">
        <v>0</v>
      </c>
      <c r="H9051" s="136"/>
    </row>
    <row r="9052" spans="1:8" x14ac:dyDescent="0.25">
      <c r="A9052" s="133" t="s">
        <v>8996</v>
      </c>
      <c r="B9052" s="134">
        <v>105448</v>
      </c>
      <c r="C9052" s="126" t="s">
        <v>9000</v>
      </c>
      <c r="D9052" s="134" t="s">
        <v>4088</v>
      </c>
      <c r="E9052" s="135">
        <v>0</v>
      </c>
      <c r="F9052" s="136"/>
      <c r="G9052" s="135">
        <v>0</v>
      </c>
      <c r="H9052" s="136"/>
    </row>
    <row r="9053" spans="1:8" x14ac:dyDescent="0.25">
      <c r="A9053" s="133" t="s">
        <v>8996</v>
      </c>
      <c r="B9053" s="134">
        <v>105409</v>
      </c>
      <c r="C9053" s="126" t="s">
        <v>9001</v>
      </c>
      <c r="D9053" s="134" t="s">
        <v>4088</v>
      </c>
      <c r="E9053" s="135">
        <v>0</v>
      </c>
      <c r="F9053" s="136"/>
      <c r="G9053" s="135">
        <v>0</v>
      </c>
      <c r="H9053" s="136"/>
    </row>
    <row r="9054" spans="1:8" x14ac:dyDescent="0.25">
      <c r="A9054" s="133" t="s">
        <v>8996</v>
      </c>
      <c r="B9054" s="134">
        <v>105415</v>
      </c>
      <c r="C9054" s="126" t="s">
        <v>9002</v>
      </c>
      <c r="D9054" s="134" t="s">
        <v>4088</v>
      </c>
      <c r="E9054" s="135">
        <v>0</v>
      </c>
      <c r="F9054" s="136"/>
      <c r="G9054" s="135">
        <v>0</v>
      </c>
      <c r="H9054" s="136"/>
    </row>
    <row r="9055" spans="1:8" x14ac:dyDescent="0.25">
      <c r="A9055" s="133" t="s">
        <v>8996</v>
      </c>
      <c r="B9055" s="134">
        <v>105487</v>
      </c>
      <c r="C9055" s="126" t="s">
        <v>9003</v>
      </c>
      <c r="D9055" s="134" t="s">
        <v>4088</v>
      </c>
      <c r="E9055" s="135">
        <v>0</v>
      </c>
      <c r="F9055" s="136"/>
      <c r="G9055" s="135">
        <v>0</v>
      </c>
      <c r="H9055" s="136"/>
    </row>
    <row r="9056" spans="1:8" x14ac:dyDescent="0.25">
      <c r="A9056" s="133" t="s">
        <v>8996</v>
      </c>
      <c r="B9056" s="134">
        <v>105451</v>
      </c>
      <c r="C9056" s="126" t="s">
        <v>9004</v>
      </c>
      <c r="D9056" s="134" t="s">
        <v>4088</v>
      </c>
      <c r="E9056" s="135">
        <v>0</v>
      </c>
      <c r="F9056" s="136"/>
      <c r="G9056" s="135">
        <v>0</v>
      </c>
      <c r="H9056" s="136"/>
    </row>
    <row r="9057" spans="1:8" x14ac:dyDescent="0.25">
      <c r="A9057" s="133" t="s">
        <v>8996</v>
      </c>
      <c r="B9057" s="134">
        <v>105454</v>
      </c>
      <c r="C9057" s="126" t="s">
        <v>9005</v>
      </c>
      <c r="D9057" s="134" t="s">
        <v>4088</v>
      </c>
      <c r="E9057" s="135">
        <v>0</v>
      </c>
      <c r="F9057" s="136"/>
      <c r="G9057" s="135">
        <v>0</v>
      </c>
      <c r="H9057" s="136"/>
    </row>
    <row r="9058" spans="1:8" x14ac:dyDescent="0.25">
      <c r="A9058" s="133" t="s">
        <v>8996</v>
      </c>
      <c r="B9058" s="134">
        <v>105411</v>
      </c>
      <c r="C9058" s="126" t="s">
        <v>9006</v>
      </c>
      <c r="D9058" s="134" t="s">
        <v>4088</v>
      </c>
      <c r="E9058" s="135">
        <v>0</v>
      </c>
      <c r="F9058" s="136"/>
      <c r="G9058" s="135">
        <v>0</v>
      </c>
      <c r="H9058" s="136"/>
    </row>
    <row r="9059" spans="1:8" x14ac:dyDescent="0.25">
      <c r="A9059" s="133" t="s">
        <v>8996</v>
      </c>
      <c r="B9059" s="134">
        <v>105419</v>
      </c>
      <c r="C9059" s="126" t="s">
        <v>9007</v>
      </c>
      <c r="D9059" s="134" t="s">
        <v>4088</v>
      </c>
      <c r="E9059" s="135">
        <v>0</v>
      </c>
      <c r="F9059" s="136"/>
      <c r="G9059" s="135">
        <v>0</v>
      </c>
      <c r="H9059" s="136"/>
    </row>
    <row r="9060" spans="1:8" x14ac:dyDescent="0.25">
      <c r="A9060" s="133" t="s">
        <v>8996</v>
      </c>
      <c r="B9060" s="134">
        <v>105443</v>
      </c>
      <c r="C9060" s="126" t="s">
        <v>9008</v>
      </c>
      <c r="D9060" s="134" t="s">
        <v>4088</v>
      </c>
      <c r="E9060" s="135">
        <v>0</v>
      </c>
      <c r="F9060" s="136"/>
      <c r="G9060" s="135">
        <v>0</v>
      </c>
      <c r="H9060" s="136"/>
    </row>
    <row r="9061" spans="1:8" x14ac:dyDescent="0.25">
      <c r="A9061" s="133" t="s">
        <v>8996</v>
      </c>
      <c r="B9061" s="134">
        <v>105455</v>
      </c>
      <c r="C9061" s="126" t="s">
        <v>9009</v>
      </c>
      <c r="D9061" s="134" t="s">
        <v>4088</v>
      </c>
      <c r="E9061" s="135">
        <v>0</v>
      </c>
      <c r="F9061" s="136"/>
      <c r="G9061" s="135">
        <v>0</v>
      </c>
      <c r="H9061" s="136"/>
    </row>
    <row r="9062" spans="1:8" x14ac:dyDescent="0.25">
      <c r="A9062" s="133" t="s">
        <v>8996</v>
      </c>
      <c r="B9062" s="134">
        <v>105412</v>
      </c>
      <c r="C9062" s="126" t="s">
        <v>9010</v>
      </c>
      <c r="D9062" s="134" t="s">
        <v>4088</v>
      </c>
      <c r="E9062" s="135">
        <v>0</v>
      </c>
      <c r="F9062" s="136"/>
      <c r="G9062" s="135">
        <v>0</v>
      </c>
      <c r="H9062" s="136"/>
    </row>
    <row r="9063" spans="1:8" x14ac:dyDescent="0.25">
      <c r="A9063" s="133" t="s">
        <v>8996</v>
      </c>
      <c r="B9063" s="134">
        <v>105420</v>
      </c>
      <c r="C9063" s="126" t="s">
        <v>9011</v>
      </c>
      <c r="D9063" s="134" t="s">
        <v>4088</v>
      </c>
      <c r="E9063" s="135">
        <v>0</v>
      </c>
      <c r="F9063" s="136"/>
      <c r="G9063" s="135">
        <v>0</v>
      </c>
      <c r="H9063" s="136"/>
    </row>
    <row r="9064" spans="1:8" x14ac:dyDescent="0.25">
      <c r="A9064" s="133" t="s">
        <v>8996</v>
      </c>
      <c r="B9064" s="134">
        <v>105444</v>
      </c>
      <c r="C9064" s="126" t="s">
        <v>9012</v>
      </c>
      <c r="D9064" s="134" t="s">
        <v>4088</v>
      </c>
      <c r="E9064" s="135">
        <v>0</v>
      </c>
      <c r="F9064" s="136"/>
      <c r="G9064" s="135">
        <v>0</v>
      </c>
      <c r="H9064" s="136"/>
    </row>
    <row r="9065" spans="1:8" x14ac:dyDescent="0.25">
      <c r="A9065" s="133" t="s">
        <v>8996</v>
      </c>
      <c r="B9065" s="134">
        <v>105456</v>
      </c>
      <c r="C9065" s="126" t="s">
        <v>9013</v>
      </c>
      <c r="D9065" s="134" t="s">
        <v>4088</v>
      </c>
      <c r="E9065" s="135">
        <v>0</v>
      </c>
      <c r="F9065" s="136"/>
      <c r="G9065" s="135">
        <v>0</v>
      </c>
      <c r="H9065" s="136"/>
    </row>
    <row r="9066" spans="1:8" x14ac:dyDescent="0.25">
      <c r="A9066" s="133" t="s">
        <v>8996</v>
      </c>
      <c r="B9066" s="134">
        <v>105478</v>
      </c>
      <c r="C9066" s="126" t="s">
        <v>9014</v>
      </c>
      <c r="D9066" s="134" t="s">
        <v>4088</v>
      </c>
      <c r="E9066" s="135">
        <v>0</v>
      </c>
      <c r="F9066" s="136"/>
      <c r="G9066" s="135">
        <v>0</v>
      </c>
      <c r="H9066" s="136"/>
    </row>
    <row r="9067" spans="1:8" x14ac:dyDescent="0.25">
      <c r="A9067" s="133" t="s">
        <v>8996</v>
      </c>
      <c r="B9067" s="134">
        <v>105421</v>
      </c>
      <c r="C9067" s="126" t="s">
        <v>9015</v>
      </c>
      <c r="D9067" s="134" t="s">
        <v>4088</v>
      </c>
      <c r="E9067" s="135">
        <v>0</v>
      </c>
      <c r="F9067" s="136"/>
      <c r="G9067" s="135">
        <v>0</v>
      </c>
      <c r="H9067" s="136"/>
    </row>
    <row r="9068" spans="1:8" x14ac:dyDescent="0.25">
      <c r="A9068" s="133" t="s">
        <v>8996</v>
      </c>
      <c r="B9068" s="134">
        <v>105445</v>
      </c>
      <c r="C9068" s="126" t="s">
        <v>9016</v>
      </c>
      <c r="D9068" s="134" t="s">
        <v>4088</v>
      </c>
      <c r="E9068" s="135">
        <v>0</v>
      </c>
      <c r="F9068" s="136"/>
      <c r="G9068" s="135">
        <v>0</v>
      </c>
      <c r="H9068" s="136"/>
    </row>
    <row r="9069" spans="1:8" x14ac:dyDescent="0.25">
      <c r="A9069" s="133" t="s">
        <v>8996</v>
      </c>
      <c r="B9069" s="134">
        <v>105453</v>
      </c>
      <c r="C9069" s="126" t="s">
        <v>9017</v>
      </c>
      <c r="D9069" s="134" t="s">
        <v>4088</v>
      </c>
      <c r="E9069" s="135">
        <v>0</v>
      </c>
      <c r="F9069" s="136"/>
      <c r="G9069" s="135">
        <v>0</v>
      </c>
      <c r="H9069" s="136"/>
    </row>
    <row r="9070" spans="1:8" x14ac:dyDescent="0.25">
      <c r="A9070" s="133" t="s">
        <v>8996</v>
      </c>
      <c r="B9070" s="134">
        <v>105497</v>
      </c>
      <c r="C9070" s="126" t="s">
        <v>9018</v>
      </c>
      <c r="D9070" s="134" t="s">
        <v>4088</v>
      </c>
      <c r="E9070" s="135">
        <v>0</v>
      </c>
      <c r="F9070" s="136"/>
      <c r="G9070" s="135">
        <v>0</v>
      </c>
      <c r="H9070" s="136"/>
    </row>
    <row r="9071" spans="1:8" x14ac:dyDescent="0.25">
      <c r="A9071" s="133" t="s">
        <v>8996</v>
      </c>
      <c r="B9071" s="134">
        <v>105418</v>
      </c>
      <c r="C9071" s="126" t="s">
        <v>9019</v>
      </c>
      <c r="D9071" s="134" t="s">
        <v>4088</v>
      </c>
      <c r="E9071" s="135">
        <v>0</v>
      </c>
      <c r="F9071" s="136"/>
      <c r="G9071" s="135">
        <v>0</v>
      </c>
      <c r="H9071" s="136"/>
    </row>
    <row r="9072" spans="1:8" x14ac:dyDescent="0.25">
      <c r="A9072" s="133" t="s">
        <v>8996</v>
      </c>
      <c r="B9072" s="134">
        <v>105442</v>
      </c>
      <c r="C9072" s="126" t="s">
        <v>9020</v>
      </c>
      <c r="D9072" s="134" t="s">
        <v>4088</v>
      </c>
      <c r="E9072" s="135">
        <v>0</v>
      </c>
      <c r="F9072" s="136"/>
      <c r="G9072" s="135">
        <v>0</v>
      </c>
      <c r="H9072" s="136"/>
    </row>
    <row r="9073" spans="1:8" x14ac:dyDescent="0.25">
      <c r="A9073" s="133" t="s">
        <v>8996</v>
      </c>
      <c r="B9073" s="134">
        <v>105410</v>
      </c>
      <c r="C9073" s="126" t="s">
        <v>9021</v>
      </c>
      <c r="D9073" s="134" t="s">
        <v>4088</v>
      </c>
      <c r="E9073" s="135">
        <v>0</v>
      </c>
      <c r="F9073" s="136"/>
      <c r="G9073" s="135">
        <v>0</v>
      </c>
      <c r="H9073" s="136"/>
    </row>
    <row r="9074" spans="1:8" x14ac:dyDescent="0.25">
      <c r="A9074" s="133" t="s">
        <v>8996</v>
      </c>
      <c r="B9074" s="134">
        <v>105416</v>
      </c>
      <c r="C9074" s="126" t="s">
        <v>9022</v>
      </c>
      <c r="D9074" s="134" t="s">
        <v>4088</v>
      </c>
      <c r="E9074" s="135">
        <v>0</v>
      </c>
      <c r="F9074" s="136"/>
      <c r="G9074" s="135">
        <v>0</v>
      </c>
      <c r="H9074" s="136"/>
    </row>
    <row r="9075" spans="1:8" x14ac:dyDescent="0.25">
      <c r="A9075" s="133" t="s">
        <v>8996</v>
      </c>
      <c r="B9075" s="134">
        <v>105488</v>
      </c>
      <c r="C9075" s="126" t="s">
        <v>9023</v>
      </c>
      <c r="D9075" s="134" t="s">
        <v>4088</v>
      </c>
      <c r="E9075" s="135">
        <v>0</v>
      </c>
      <c r="F9075" s="136"/>
      <c r="G9075" s="135">
        <v>0</v>
      </c>
      <c r="H9075" s="136"/>
    </row>
    <row r="9076" spans="1:8" x14ac:dyDescent="0.25">
      <c r="A9076" s="133" t="s">
        <v>8996</v>
      </c>
      <c r="B9076" s="134">
        <v>105452</v>
      </c>
      <c r="C9076" s="126" t="s">
        <v>9024</v>
      </c>
      <c r="D9076" s="134" t="s">
        <v>4088</v>
      </c>
      <c r="E9076" s="135">
        <v>0</v>
      </c>
      <c r="F9076" s="136"/>
      <c r="G9076" s="135">
        <v>0</v>
      </c>
      <c r="H9076" s="136"/>
    </row>
    <row r="9077" spans="1:8" x14ac:dyDescent="0.25">
      <c r="A9077" s="133" t="s">
        <v>8996</v>
      </c>
      <c r="B9077" s="134">
        <v>105475</v>
      </c>
      <c r="C9077" s="126" t="s">
        <v>9025</v>
      </c>
      <c r="D9077" s="134" t="s">
        <v>4088</v>
      </c>
      <c r="E9077" s="135">
        <v>0</v>
      </c>
      <c r="F9077" s="136"/>
      <c r="G9077" s="135">
        <v>0</v>
      </c>
      <c r="H9077" s="136"/>
    </row>
    <row r="9078" spans="1:8" x14ac:dyDescent="0.25">
      <c r="A9078" s="133" t="s">
        <v>8996</v>
      </c>
      <c r="B9078" s="134">
        <v>105498</v>
      </c>
      <c r="C9078" s="126" t="s">
        <v>9026</v>
      </c>
      <c r="D9078" s="134" t="s">
        <v>4088</v>
      </c>
      <c r="E9078" s="135">
        <v>0</v>
      </c>
      <c r="F9078" s="136"/>
      <c r="G9078" s="135">
        <v>0</v>
      </c>
      <c r="H9078" s="136"/>
    </row>
    <row r="9079" spans="1:8" x14ac:dyDescent="0.25">
      <c r="A9079" s="133" t="s">
        <v>8996</v>
      </c>
      <c r="B9079" s="134">
        <v>105486</v>
      </c>
      <c r="C9079" s="126" t="s">
        <v>9027</v>
      </c>
      <c r="D9079" s="134" t="s">
        <v>4088</v>
      </c>
      <c r="E9079" s="135">
        <v>0</v>
      </c>
      <c r="F9079" s="136"/>
      <c r="G9079" s="135">
        <v>0</v>
      </c>
      <c r="H9079" s="136"/>
    </row>
    <row r="9080" spans="1:8" x14ac:dyDescent="0.25">
      <c r="A9080" s="133" t="s">
        <v>8996</v>
      </c>
      <c r="B9080" s="134">
        <v>105450</v>
      </c>
      <c r="C9080" s="126" t="s">
        <v>9028</v>
      </c>
      <c r="D9080" s="134" t="s">
        <v>4088</v>
      </c>
      <c r="E9080" s="135">
        <v>0</v>
      </c>
      <c r="F9080" s="136"/>
      <c r="G9080" s="135">
        <v>0</v>
      </c>
      <c r="H9080" s="136"/>
    </row>
    <row r="9081" spans="1:8" x14ac:dyDescent="0.25">
      <c r="A9081" s="133" t="s">
        <v>8996</v>
      </c>
      <c r="B9081" s="134">
        <v>105438</v>
      </c>
      <c r="C9081" s="126" t="s">
        <v>9029</v>
      </c>
      <c r="D9081" s="134" t="s">
        <v>4088</v>
      </c>
      <c r="E9081" s="135">
        <v>0</v>
      </c>
      <c r="F9081" s="136"/>
      <c r="G9081" s="135">
        <v>0</v>
      </c>
      <c r="H9081" s="136"/>
    </row>
    <row r="9082" spans="1:8" x14ac:dyDescent="0.25">
      <c r="A9082" s="133" t="s">
        <v>8996</v>
      </c>
      <c r="B9082" s="134">
        <v>105463</v>
      </c>
      <c r="C9082" s="126" t="s">
        <v>9030</v>
      </c>
      <c r="D9082" s="134" t="s">
        <v>4088</v>
      </c>
      <c r="E9082" s="135">
        <v>0</v>
      </c>
      <c r="F9082" s="136"/>
      <c r="G9082" s="135">
        <v>0</v>
      </c>
      <c r="H9082" s="136"/>
    </row>
    <row r="9083" spans="1:8" x14ac:dyDescent="0.25">
      <c r="A9083" s="133" t="s">
        <v>8996</v>
      </c>
      <c r="B9083" s="134">
        <v>105485</v>
      </c>
      <c r="C9083" s="126" t="s">
        <v>9031</v>
      </c>
      <c r="D9083" s="134" t="s">
        <v>4088</v>
      </c>
      <c r="E9083" s="135">
        <v>0</v>
      </c>
      <c r="F9083" s="136"/>
      <c r="G9083" s="135">
        <v>0</v>
      </c>
      <c r="H9083" s="136"/>
    </row>
    <row r="9084" spans="1:8" x14ac:dyDescent="0.25">
      <c r="A9084" s="133" t="s">
        <v>8996</v>
      </c>
      <c r="B9084" s="134">
        <v>105428</v>
      </c>
      <c r="C9084" s="126" t="s">
        <v>9032</v>
      </c>
      <c r="D9084" s="134" t="s">
        <v>4088</v>
      </c>
      <c r="E9084" s="135">
        <v>0</v>
      </c>
      <c r="F9084" s="136"/>
      <c r="G9084" s="135">
        <v>0</v>
      </c>
      <c r="H9084" s="136"/>
    </row>
    <row r="9085" spans="1:8" x14ac:dyDescent="0.25">
      <c r="A9085" s="133" t="s">
        <v>8996</v>
      </c>
      <c r="B9085" s="134">
        <v>105426</v>
      </c>
      <c r="C9085" s="126" t="s">
        <v>9033</v>
      </c>
      <c r="D9085" s="134" t="s">
        <v>4088</v>
      </c>
      <c r="E9085" s="135">
        <v>0</v>
      </c>
      <c r="F9085" s="136"/>
      <c r="G9085" s="135">
        <v>0</v>
      </c>
      <c r="H9085" s="136"/>
    </row>
    <row r="9086" spans="1:8" x14ac:dyDescent="0.25">
      <c r="A9086" s="133" t="s">
        <v>8996</v>
      </c>
      <c r="B9086" s="134">
        <v>105491</v>
      </c>
      <c r="C9086" s="126" t="s">
        <v>9034</v>
      </c>
      <c r="D9086" s="134" t="s">
        <v>4088</v>
      </c>
      <c r="E9086" s="135">
        <v>0</v>
      </c>
      <c r="F9086" s="136"/>
      <c r="G9086" s="135">
        <v>0</v>
      </c>
      <c r="H9086" s="136"/>
    </row>
    <row r="9087" spans="1:8" x14ac:dyDescent="0.25">
      <c r="A9087" s="133" t="s">
        <v>8996</v>
      </c>
      <c r="B9087" s="134">
        <v>105495</v>
      </c>
      <c r="C9087" s="126" t="s">
        <v>9035</v>
      </c>
      <c r="D9087" s="134" t="s">
        <v>4088</v>
      </c>
      <c r="E9087" s="135">
        <v>0</v>
      </c>
      <c r="F9087" s="136"/>
      <c r="G9087" s="135">
        <v>0</v>
      </c>
      <c r="H9087" s="136"/>
    </row>
    <row r="9088" spans="1:8" x14ac:dyDescent="0.25">
      <c r="A9088" s="133" t="s">
        <v>8996</v>
      </c>
      <c r="B9088" s="134">
        <v>105407</v>
      </c>
      <c r="C9088" s="126" t="s">
        <v>9036</v>
      </c>
      <c r="D9088" s="134" t="s">
        <v>4088</v>
      </c>
      <c r="E9088" s="135">
        <v>0</v>
      </c>
      <c r="F9088" s="136"/>
      <c r="G9088" s="135">
        <v>0</v>
      </c>
      <c r="H9088" s="136"/>
    </row>
    <row r="9089" spans="1:8" x14ac:dyDescent="0.25">
      <c r="A9089" s="133" t="s">
        <v>8996</v>
      </c>
      <c r="B9089" s="134">
        <v>105427</v>
      </c>
      <c r="C9089" s="126" t="s">
        <v>9037</v>
      </c>
      <c r="D9089" s="134" t="s">
        <v>4088</v>
      </c>
      <c r="E9089" s="135">
        <v>0</v>
      </c>
      <c r="F9089" s="136"/>
      <c r="G9089" s="135">
        <v>0</v>
      </c>
      <c r="H9089" s="136"/>
    </row>
    <row r="9090" spans="1:8" x14ac:dyDescent="0.25">
      <c r="A9090" s="133" t="s">
        <v>8996</v>
      </c>
      <c r="B9090" s="134">
        <v>105492</v>
      </c>
      <c r="C9090" s="126" t="s">
        <v>9038</v>
      </c>
      <c r="D9090" s="134" t="s">
        <v>4088</v>
      </c>
      <c r="E9090" s="135">
        <v>0</v>
      </c>
      <c r="F9090" s="136"/>
      <c r="G9090" s="135">
        <v>0</v>
      </c>
      <c r="H9090" s="136"/>
    </row>
    <row r="9091" spans="1:8" x14ac:dyDescent="0.25">
      <c r="A9091" s="133" t="s">
        <v>8996</v>
      </c>
      <c r="B9091" s="134">
        <v>105496</v>
      </c>
      <c r="C9091" s="126" t="s">
        <v>9039</v>
      </c>
      <c r="D9091" s="134" t="s">
        <v>4088</v>
      </c>
      <c r="E9091" s="135">
        <v>0</v>
      </c>
      <c r="F9091" s="136"/>
      <c r="G9091" s="135">
        <v>0</v>
      </c>
      <c r="H9091" s="136"/>
    </row>
    <row r="9092" spans="1:8" x14ac:dyDescent="0.25">
      <c r="A9092" s="133" t="s">
        <v>8996</v>
      </c>
      <c r="B9092" s="134">
        <v>105425</v>
      </c>
      <c r="C9092" s="126" t="s">
        <v>9040</v>
      </c>
      <c r="D9092" s="134" t="s">
        <v>4088</v>
      </c>
      <c r="E9092" s="135">
        <v>0</v>
      </c>
      <c r="F9092" s="136"/>
      <c r="G9092" s="135">
        <v>0</v>
      </c>
      <c r="H9092" s="136"/>
    </row>
    <row r="9093" spans="1:8" x14ac:dyDescent="0.25">
      <c r="A9093" s="133" t="s">
        <v>8996</v>
      </c>
      <c r="B9093" s="134">
        <v>105477</v>
      </c>
      <c r="C9093" s="126" t="s">
        <v>9041</v>
      </c>
      <c r="D9093" s="134" t="s">
        <v>4088</v>
      </c>
      <c r="E9093" s="135">
        <v>0</v>
      </c>
      <c r="F9093" s="136"/>
      <c r="G9093" s="135">
        <v>0</v>
      </c>
      <c r="H9093" s="136"/>
    </row>
    <row r="9094" spans="1:8" x14ac:dyDescent="0.25">
      <c r="A9094" s="133" t="s">
        <v>8996</v>
      </c>
      <c r="B9094" s="134">
        <v>105490</v>
      </c>
      <c r="C9094" s="126" t="s">
        <v>9042</v>
      </c>
      <c r="D9094" s="134" t="s">
        <v>4088</v>
      </c>
      <c r="E9094" s="135">
        <v>0</v>
      </c>
      <c r="F9094" s="136"/>
      <c r="G9094" s="135">
        <v>0</v>
      </c>
      <c r="H9094" s="136"/>
    </row>
    <row r="9095" spans="1:8" x14ac:dyDescent="0.25">
      <c r="A9095" s="133" t="s">
        <v>8996</v>
      </c>
      <c r="B9095" s="134">
        <v>105494</v>
      </c>
      <c r="C9095" s="126" t="s">
        <v>9043</v>
      </c>
      <c r="D9095" s="134" t="s">
        <v>4088</v>
      </c>
      <c r="E9095" s="135">
        <v>0</v>
      </c>
      <c r="F9095" s="136"/>
      <c r="G9095" s="135">
        <v>0</v>
      </c>
      <c r="H9095" s="136"/>
    </row>
    <row r="9096" spans="1:8" x14ac:dyDescent="0.25">
      <c r="A9096" s="133" t="s">
        <v>8996</v>
      </c>
      <c r="B9096" s="134">
        <v>105417</v>
      </c>
      <c r="C9096" s="126" t="s">
        <v>9044</v>
      </c>
      <c r="D9096" s="134" t="s">
        <v>4088</v>
      </c>
      <c r="E9096" s="135">
        <v>0</v>
      </c>
      <c r="F9096" s="136"/>
      <c r="G9096" s="135">
        <v>0</v>
      </c>
      <c r="H9096" s="136"/>
    </row>
    <row r="9097" spans="1:8" x14ac:dyDescent="0.25">
      <c r="A9097" s="133" t="s">
        <v>8996</v>
      </c>
      <c r="B9097" s="134">
        <v>105461</v>
      </c>
      <c r="C9097" s="126" t="s">
        <v>9045</v>
      </c>
      <c r="D9097" s="134" t="s">
        <v>4088</v>
      </c>
      <c r="E9097" s="135">
        <v>0</v>
      </c>
      <c r="F9097" s="136"/>
      <c r="G9097" s="135">
        <v>0</v>
      </c>
      <c r="H9097" s="136"/>
    </row>
    <row r="9098" spans="1:8" x14ac:dyDescent="0.25">
      <c r="A9098" s="133" t="s">
        <v>8996</v>
      </c>
      <c r="B9098" s="134">
        <v>105436</v>
      </c>
      <c r="C9098" s="126" t="s">
        <v>9046</v>
      </c>
      <c r="D9098" s="134" t="s">
        <v>4088</v>
      </c>
      <c r="E9098" s="135">
        <v>0</v>
      </c>
      <c r="F9098" s="136"/>
      <c r="G9098" s="135">
        <v>0</v>
      </c>
      <c r="H9098" s="136"/>
    </row>
    <row r="9099" spans="1:8" x14ac:dyDescent="0.25">
      <c r="A9099" s="133" t="s">
        <v>8996</v>
      </c>
      <c r="B9099" s="134">
        <v>105483</v>
      </c>
      <c r="C9099" s="126" t="s">
        <v>9047</v>
      </c>
      <c r="D9099" s="134" t="s">
        <v>4088</v>
      </c>
      <c r="E9099" s="135">
        <v>0</v>
      </c>
      <c r="F9099" s="136"/>
      <c r="G9099" s="135">
        <v>0</v>
      </c>
      <c r="H9099" s="136"/>
    </row>
    <row r="9100" spans="1:8" x14ac:dyDescent="0.25">
      <c r="A9100" s="133" t="s">
        <v>8996</v>
      </c>
      <c r="B9100" s="134">
        <v>105505</v>
      </c>
      <c r="C9100" s="126" t="s">
        <v>9048</v>
      </c>
      <c r="D9100" s="134" t="s">
        <v>4088</v>
      </c>
      <c r="E9100" s="135">
        <v>0</v>
      </c>
      <c r="F9100" s="136"/>
      <c r="G9100" s="135">
        <v>0</v>
      </c>
      <c r="H9100" s="136"/>
    </row>
    <row r="9101" spans="1:8" x14ac:dyDescent="0.25">
      <c r="A9101" s="133" t="s">
        <v>8996</v>
      </c>
      <c r="B9101" s="134">
        <v>105435</v>
      </c>
      <c r="C9101" s="126" t="s">
        <v>9049</v>
      </c>
      <c r="D9101" s="134" t="s">
        <v>4088</v>
      </c>
      <c r="E9101" s="135">
        <v>0</v>
      </c>
      <c r="F9101" s="136"/>
      <c r="G9101" s="135">
        <v>0</v>
      </c>
      <c r="H9101" s="136"/>
    </row>
    <row r="9102" spans="1:8" x14ac:dyDescent="0.25">
      <c r="A9102" s="133" t="s">
        <v>8996</v>
      </c>
      <c r="B9102" s="134">
        <v>105460</v>
      </c>
      <c r="C9102" s="126" t="s">
        <v>9050</v>
      </c>
      <c r="D9102" s="134" t="s">
        <v>4088</v>
      </c>
      <c r="E9102" s="135">
        <v>0</v>
      </c>
      <c r="F9102" s="136"/>
      <c r="G9102" s="135">
        <v>0</v>
      </c>
      <c r="H9102" s="136"/>
    </row>
    <row r="9103" spans="1:8" x14ac:dyDescent="0.25">
      <c r="A9103" s="133" t="s">
        <v>8996</v>
      </c>
      <c r="B9103" s="134">
        <v>105470</v>
      </c>
      <c r="C9103" s="126" t="s">
        <v>9051</v>
      </c>
      <c r="D9103" s="134" t="s">
        <v>4088</v>
      </c>
      <c r="E9103" s="135">
        <v>0</v>
      </c>
      <c r="F9103" s="136"/>
      <c r="G9103" s="135">
        <v>0</v>
      </c>
      <c r="H9103" s="136"/>
    </row>
    <row r="9104" spans="1:8" x14ac:dyDescent="0.25">
      <c r="A9104" s="133" t="s">
        <v>8996</v>
      </c>
      <c r="B9104" s="134">
        <v>105504</v>
      </c>
      <c r="C9104" s="126" t="s">
        <v>9052</v>
      </c>
      <c r="D9104" s="134" t="s">
        <v>4088</v>
      </c>
      <c r="E9104" s="135">
        <v>0</v>
      </c>
      <c r="F9104" s="136"/>
      <c r="G9104" s="135">
        <v>0</v>
      </c>
      <c r="H9104" s="136"/>
    </row>
    <row r="9105" spans="1:8" x14ac:dyDescent="0.25">
      <c r="A9105" s="133" t="s">
        <v>8996</v>
      </c>
      <c r="B9105" s="134">
        <v>105476</v>
      </c>
      <c r="C9105" s="126" t="s">
        <v>9053</v>
      </c>
      <c r="D9105" s="134" t="s">
        <v>4088</v>
      </c>
      <c r="E9105" s="135">
        <v>0</v>
      </c>
      <c r="F9105" s="136"/>
      <c r="G9105" s="135">
        <v>0</v>
      </c>
      <c r="H9105" s="136"/>
    </row>
    <row r="9106" spans="1:8" x14ac:dyDescent="0.25">
      <c r="A9106" s="133" t="s">
        <v>8996</v>
      </c>
      <c r="B9106" s="134">
        <v>105471</v>
      </c>
      <c r="C9106" s="126" t="s">
        <v>9054</v>
      </c>
      <c r="D9106" s="134" t="s">
        <v>4088</v>
      </c>
      <c r="E9106" s="135">
        <v>0</v>
      </c>
      <c r="F9106" s="136"/>
      <c r="G9106" s="135">
        <v>0</v>
      </c>
      <c r="H9106" s="136"/>
    </row>
    <row r="9107" spans="1:8" x14ac:dyDescent="0.25">
      <c r="A9107" s="133" t="s">
        <v>8996</v>
      </c>
      <c r="B9107" s="134">
        <v>105493</v>
      </c>
      <c r="C9107" s="126" t="s">
        <v>9055</v>
      </c>
      <c r="D9107" s="134" t="s">
        <v>4088</v>
      </c>
      <c r="E9107" s="135">
        <v>0</v>
      </c>
      <c r="F9107" s="136"/>
      <c r="G9107" s="135">
        <v>0</v>
      </c>
      <c r="H9107" s="136"/>
    </row>
    <row r="9108" spans="1:8" x14ac:dyDescent="0.25">
      <c r="A9108" s="133" t="s">
        <v>8996</v>
      </c>
      <c r="B9108" s="134">
        <v>105482</v>
      </c>
      <c r="C9108" s="126" t="s">
        <v>9056</v>
      </c>
      <c r="D9108" s="134" t="s">
        <v>4088</v>
      </c>
      <c r="E9108" s="135">
        <v>0</v>
      </c>
      <c r="F9108" s="136"/>
      <c r="G9108" s="135">
        <v>0</v>
      </c>
      <c r="H9108" s="136"/>
    </row>
    <row r="9109" spans="1:8" x14ac:dyDescent="0.25">
      <c r="A9109" s="133" t="s">
        <v>8996</v>
      </c>
      <c r="B9109" s="134">
        <v>105430</v>
      </c>
      <c r="C9109" s="126" t="s">
        <v>9057</v>
      </c>
      <c r="D9109" s="134" t="s">
        <v>4088</v>
      </c>
      <c r="E9109" s="135">
        <v>0</v>
      </c>
      <c r="F9109" s="136"/>
      <c r="G9109" s="135">
        <v>0</v>
      </c>
      <c r="H9109" s="136"/>
    </row>
    <row r="9110" spans="1:8" x14ac:dyDescent="0.25">
      <c r="A9110" s="133" t="s">
        <v>8996</v>
      </c>
      <c r="B9110" s="134">
        <v>105440</v>
      </c>
      <c r="C9110" s="126" t="s">
        <v>9058</v>
      </c>
      <c r="D9110" s="134" t="s">
        <v>4088</v>
      </c>
      <c r="E9110" s="135">
        <v>0</v>
      </c>
      <c r="F9110" s="136"/>
      <c r="G9110" s="135">
        <v>0</v>
      </c>
      <c r="H9110" s="136"/>
    </row>
    <row r="9111" spans="1:8" x14ac:dyDescent="0.25">
      <c r="A9111" s="133" t="s">
        <v>8996</v>
      </c>
      <c r="B9111" s="134">
        <v>105465</v>
      </c>
      <c r="C9111" s="126" t="s">
        <v>9059</v>
      </c>
      <c r="D9111" s="134" t="s">
        <v>4088</v>
      </c>
      <c r="E9111" s="135">
        <v>0</v>
      </c>
      <c r="F9111" s="136"/>
      <c r="G9111" s="135">
        <v>0</v>
      </c>
      <c r="H9111" s="136"/>
    </row>
    <row r="9112" spans="1:8" x14ac:dyDescent="0.25">
      <c r="A9112" s="133" t="s">
        <v>8996</v>
      </c>
      <c r="B9112" s="134">
        <v>105499</v>
      </c>
      <c r="C9112" s="126" t="s">
        <v>9060</v>
      </c>
      <c r="D9112" s="134" t="s">
        <v>4088</v>
      </c>
      <c r="E9112" s="135">
        <v>0</v>
      </c>
      <c r="F9112" s="136"/>
      <c r="G9112" s="135">
        <v>0</v>
      </c>
      <c r="H9112" s="136"/>
    </row>
    <row r="9113" spans="1:8" x14ac:dyDescent="0.25">
      <c r="A9113" s="133" t="s">
        <v>8996</v>
      </c>
      <c r="B9113" s="134">
        <v>105431</v>
      </c>
      <c r="C9113" s="126" t="s">
        <v>9061</v>
      </c>
      <c r="D9113" s="134" t="s">
        <v>4088</v>
      </c>
      <c r="E9113" s="135">
        <v>0</v>
      </c>
      <c r="F9113" s="136"/>
      <c r="G9113" s="135">
        <v>0</v>
      </c>
      <c r="H9113" s="136"/>
    </row>
    <row r="9114" spans="1:8" x14ac:dyDescent="0.25">
      <c r="A9114" s="133" t="s">
        <v>8996</v>
      </c>
      <c r="B9114" s="134">
        <v>105441</v>
      </c>
      <c r="C9114" s="126" t="s">
        <v>9062</v>
      </c>
      <c r="D9114" s="134" t="s">
        <v>4088</v>
      </c>
      <c r="E9114" s="135">
        <v>0</v>
      </c>
      <c r="F9114" s="136"/>
      <c r="G9114" s="135">
        <v>0</v>
      </c>
      <c r="H9114" s="136"/>
    </row>
    <row r="9115" spans="1:8" x14ac:dyDescent="0.25">
      <c r="A9115" s="133" t="s">
        <v>8996</v>
      </c>
      <c r="B9115" s="134">
        <v>105466</v>
      </c>
      <c r="C9115" s="126" t="s">
        <v>9063</v>
      </c>
      <c r="D9115" s="134" t="s">
        <v>4088</v>
      </c>
      <c r="E9115" s="135">
        <v>0</v>
      </c>
      <c r="F9115" s="136"/>
      <c r="G9115" s="135">
        <v>0</v>
      </c>
      <c r="H9115" s="136"/>
    </row>
    <row r="9116" spans="1:8" x14ac:dyDescent="0.25">
      <c r="A9116" s="133" t="s">
        <v>8996</v>
      </c>
      <c r="B9116" s="134">
        <v>105500</v>
      </c>
      <c r="C9116" s="126" t="s">
        <v>9064</v>
      </c>
      <c r="D9116" s="134" t="s">
        <v>4088</v>
      </c>
      <c r="E9116" s="135">
        <v>0</v>
      </c>
      <c r="F9116" s="136"/>
      <c r="G9116" s="135">
        <v>0</v>
      </c>
      <c r="H9116" s="136"/>
    </row>
    <row r="9117" spans="1:8" x14ac:dyDescent="0.25">
      <c r="A9117" s="133" t="s">
        <v>8996</v>
      </c>
      <c r="B9117" s="134">
        <v>105429</v>
      </c>
      <c r="C9117" s="126" t="s">
        <v>9065</v>
      </c>
      <c r="D9117" s="134" t="s">
        <v>4088</v>
      </c>
      <c r="E9117" s="135">
        <v>0</v>
      </c>
      <c r="F9117" s="136"/>
      <c r="G9117" s="135">
        <v>0</v>
      </c>
      <c r="H9117" s="136"/>
    </row>
    <row r="9118" spans="1:8" x14ac:dyDescent="0.25">
      <c r="A9118" s="133" t="s">
        <v>8996</v>
      </c>
      <c r="B9118" s="134">
        <v>105439</v>
      </c>
      <c r="C9118" s="126" t="s">
        <v>9066</v>
      </c>
      <c r="D9118" s="134" t="s">
        <v>4088</v>
      </c>
      <c r="E9118" s="135">
        <v>0</v>
      </c>
      <c r="F9118" s="136"/>
      <c r="G9118" s="135">
        <v>0</v>
      </c>
      <c r="H9118" s="136"/>
    </row>
    <row r="9119" spans="1:8" x14ac:dyDescent="0.25">
      <c r="A9119" s="133" t="s">
        <v>8996</v>
      </c>
      <c r="B9119" s="134">
        <v>105464</v>
      </c>
      <c r="C9119" s="126" t="s">
        <v>9067</v>
      </c>
      <c r="D9119" s="134" t="s">
        <v>4088</v>
      </c>
      <c r="E9119" s="135">
        <v>0</v>
      </c>
      <c r="F9119" s="136"/>
      <c r="G9119" s="135">
        <v>0</v>
      </c>
      <c r="H9119" s="136"/>
    </row>
    <row r="9120" spans="1:8" x14ac:dyDescent="0.25">
      <c r="A9120" s="133" t="s">
        <v>8996</v>
      </c>
      <c r="B9120" s="134">
        <v>105489</v>
      </c>
      <c r="C9120" s="126" t="s">
        <v>9068</v>
      </c>
      <c r="D9120" s="134" t="s">
        <v>4088</v>
      </c>
      <c r="E9120" s="135">
        <v>0</v>
      </c>
      <c r="F9120" s="136"/>
      <c r="G9120" s="135">
        <v>0</v>
      </c>
      <c r="H9120" s="136"/>
    </row>
    <row r="9121" spans="1:8" x14ac:dyDescent="0.25">
      <c r="A9121" s="133" t="s">
        <v>8996</v>
      </c>
      <c r="B9121" s="134">
        <v>105437</v>
      </c>
      <c r="C9121" s="126" t="s">
        <v>9069</v>
      </c>
      <c r="D9121" s="134" t="s">
        <v>4088</v>
      </c>
      <c r="E9121" s="135">
        <v>0</v>
      </c>
      <c r="F9121" s="136"/>
      <c r="G9121" s="135">
        <v>0</v>
      </c>
      <c r="H9121" s="136"/>
    </row>
    <row r="9122" spans="1:8" x14ac:dyDescent="0.25">
      <c r="A9122" s="133" t="s">
        <v>8996</v>
      </c>
      <c r="B9122" s="134">
        <v>105462</v>
      </c>
      <c r="C9122" s="126" t="s">
        <v>9070</v>
      </c>
      <c r="D9122" s="134" t="s">
        <v>4088</v>
      </c>
      <c r="E9122" s="135">
        <v>0</v>
      </c>
      <c r="F9122" s="136"/>
      <c r="G9122" s="135">
        <v>0</v>
      </c>
      <c r="H9122" s="136"/>
    </row>
    <row r="9123" spans="1:8" x14ac:dyDescent="0.25">
      <c r="A9123" s="133" t="s">
        <v>8996</v>
      </c>
      <c r="B9123" s="134">
        <v>105484</v>
      </c>
      <c r="C9123" s="126" t="s">
        <v>9071</v>
      </c>
      <c r="D9123" s="134" t="s">
        <v>4088</v>
      </c>
      <c r="E9123" s="135">
        <v>0</v>
      </c>
      <c r="F9123" s="136"/>
      <c r="G9123" s="135">
        <v>0</v>
      </c>
      <c r="H9123" s="136"/>
    </row>
    <row r="9124" spans="1:8" x14ac:dyDescent="0.25">
      <c r="A9124" s="133" t="s">
        <v>8996</v>
      </c>
      <c r="B9124" s="134">
        <v>105506</v>
      </c>
      <c r="C9124" s="126" t="s">
        <v>9072</v>
      </c>
      <c r="D9124" s="134" t="s">
        <v>4088</v>
      </c>
      <c r="E9124" s="135">
        <v>0</v>
      </c>
      <c r="F9124" s="136"/>
      <c r="G9124" s="135">
        <v>0</v>
      </c>
      <c r="H9124" s="136"/>
    </row>
    <row r="9125" spans="1:8" x14ac:dyDescent="0.25">
      <c r="A9125" s="133" t="s">
        <v>8996</v>
      </c>
      <c r="B9125" s="134">
        <v>105432</v>
      </c>
      <c r="C9125" s="126" t="s">
        <v>9073</v>
      </c>
      <c r="D9125" s="134" t="s">
        <v>4088</v>
      </c>
      <c r="E9125" s="135">
        <v>0</v>
      </c>
      <c r="F9125" s="136"/>
      <c r="G9125" s="135">
        <v>0</v>
      </c>
      <c r="H9125" s="136"/>
    </row>
    <row r="9126" spans="1:8" x14ac:dyDescent="0.25">
      <c r="A9126" s="133" t="s">
        <v>8996</v>
      </c>
      <c r="B9126" s="134">
        <v>105457</v>
      </c>
      <c r="C9126" s="126" t="s">
        <v>9074</v>
      </c>
      <c r="D9126" s="134" t="s">
        <v>4088</v>
      </c>
      <c r="E9126" s="135">
        <v>0</v>
      </c>
      <c r="F9126" s="136"/>
      <c r="G9126" s="135">
        <v>0</v>
      </c>
      <c r="H9126" s="136"/>
    </row>
    <row r="9127" spans="1:8" x14ac:dyDescent="0.25">
      <c r="A9127" s="133" t="s">
        <v>8996</v>
      </c>
      <c r="B9127" s="134">
        <v>105467</v>
      </c>
      <c r="C9127" s="126" t="s">
        <v>9075</v>
      </c>
      <c r="D9127" s="134" t="s">
        <v>4088</v>
      </c>
      <c r="E9127" s="135">
        <v>0</v>
      </c>
      <c r="F9127" s="136"/>
      <c r="G9127" s="135">
        <v>0</v>
      </c>
      <c r="H9127" s="136"/>
    </row>
    <row r="9128" spans="1:8" x14ac:dyDescent="0.25">
      <c r="A9128" s="133" t="s">
        <v>8996</v>
      </c>
      <c r="B9128" s="134">
        <v>105501</v>
      </c>
      <c r="C9128" s="126" t="s">
        <v>9076</v>
      </c>
      <c r="D9128" s="134" t="s">
        <v>4088</v>
      </c>
      <c r="E9128" s="135">
        <v>0</v>
      </c>
      <c r="F9128" s="136"/>
      <c r="G9128" s="135">
        <v>0</v>
      </c>
      <c r="H9128" s="136"/>
    </row>
    <row r="9129" spans="1:8" x14ac:dyDescent="0.25">
      <c r="A9129" s="133" t="s">
        <v>8996</v>
      </c>
      <c r="B9129" s="134">
        <v>105433</v>
      </c>
      <c r="C9129" s="126" t="s">
        <v>9077</v>
      </c>
      <c r="D9129" s="134" t="s">
        <v>4088</v>
      </c>
      <c r="E9129" s="135">
        <v>0</v>
      </c>
      <c r="F9129" s="136"/>
      <c r="G9129" s="135">
        <v>0</v>
      </c>
      <c r="H9129" s="136"/>
    </row>
    <row r="9130" spans="1:8" x14ac:dyDescent="0.25">
      <c r="A9130" s="133" t="s">
        <v>8996</v>
      </c>
      <c r="B9130" s="134">
        <v>105458</v>
      </c>
      <c r="C9130" s="126" t="s">
        <v>9078</v>
      </c>
      <c r="D9130" s="134" t="s">
        <v>4088</v>
      </c>
      <c r="E9130" s="135">
        <v>0</v>
      </c>
      <c r="F9130" s="136"/>
      <c r="G9130" s="135">
        <v>0</v>
      </c>
      <c r="H9130" s="136"/>
    </row>
    <row r="9131" spans="1:8" x14ac:dyDescent="0.25">
      <c r="A9131" s="133" t="s">
        <v>8996</v>
      </c>
      <c r="B9131" s="134">
        <v>105468</v>
      </c>
      <c r="C9131" s="126" t="s">
        <v>9079</v>
      </c>
      <c r="D9131" s="134" t="s">
        <v>4088</v>
      </c>
      <c r="E9131" s="135">
        <v>0</v>
      </c>
      <c r="F9131" s="136"/>
      <c r="G9131" s="135">
        <v>0</v>
      </c>
      <c r="H9131" s="136"/>
    </row>
    <row r="9132" spans="1:8" x14ac:dyDescent="0.25">
      <c r="A9132" s="133" t="s">
        <v>8996</v>
      </c>
      <c r="B9132" s="134">
        <v>105502</v>
      </c>
      <c r="C9132" s="126" t="s">
        <v>9080</v>
      </c>
      <c r="D9132" s="134" t="s">
        <v>4088</v>
      </c>
      <c r="E9132" s="135">
        <v>0</v>
      </c>
      <c r="F9132" s="136"/>
      <c r="G9132" s="135">
        <v>0</v>
      </c>
      <c r="H9132" s="136"/>
    </row>
    <row r="9133" spans="1:8" x14ac:dyDescent="0.25">
      <c r="A9133" s="133" t="s">
        <v>8996</v>
      </c>
      <c r="B9133" s="134">
        <v>105434</v>
      </c>
      <c r="C9133" s="126" t="s">
        <v>9081</v>
      </c>
      <c r="D9133" s="134" t="s">
        <v>4088</v>
      </c>
      <c r="E9133" s="135">
        <v>0</v>
      </c>
      <c r="F9133" s="136"/>
      <c r="G9133" s="135">
        <v>0</v>
      </c>
      <c r="H9133" s="136"/>
    </row>
    <row r="9134" spans="1:8" x14ac:dyDescent="0.25">
      <c r="A9134" s="133" t="s">
        <v>8996</v>
      </c>
      <c r="B9134" s="134">
        <v>105459</v>
      </c>
      <c r="C9134" s="126" t="s">
        <v>9082</v>
      </c>
      <c r="D9134" s="134" t="s">
        <v>4088</v>
      </c>
      <c r="E9134" s="135">
        <v>0</v>
      </c>
      <c r="F9134" s="136"/>
      <c r="G9134" s="135">
        <v>0</v>
      </c>
      <c r="H9134" s="136"/>
    </row>
    <row r="9135" spans="1:8" x14ac:dyDescent="0.25">
      <c r="A9135" s="133" t="s">
        <v>8996</v>
      </c>
      <c r="B9135" s="134">
        <v>105469</v>
      </c>
      <c r="C9135" s="126" t="s">
        <v>9083</v>
      </c>
      <c r="D9135" s="134" t="s">
        <v>4088</v>
      </c>
      <c r="E9135" s="135">
        <v>0</v>
      </c>
      <c r="F9135" s="136"/>
      <c r="G9135" s="135">
        <v>0</v>
      </c>
      <c r="H9135" s="136"/>
    </row>
    <row r="9136" spans="1:8" x14ac:dyDescent="0.25">
      <c r="A9136" s="133" t="s">
        <v>8996</v>
      </c>
      <c r="B9136" s="134">
        <v>105503</v>
      </c>
      <c r="C9136" s="126" t="s">
        <v>9084</v>
      </c>
      <c r="D9136" s="134" t="s">
        <v>4088</v>
      </c>
      <c r="E9136" s="135">
        <v>0</v>
      </c>
      <c r="F9136" s="136"/>
      <c r="G9136" s="135">
        <v>0</v>
      </c>
      <c r="H9136" s="136"/>
    </row>
    <row r="9137" spans="1:8" x14ac:dyDescent="0.25">
      <c r="A9137" s="133" t="s">
        <v>8996</v>
      </c>
      <c r="B9137" s="134">
        <v>105472</v>
      </c>
      <c r="C9137" s="126" t="s">
        <v>9085</v>
      </c>
      <c r="D9137" s="134" t="s">
        <v>4088</v>
      </c>
      <c r="E9137" s="135">
        <v>0</v>
      </c>
      <c r="F9137" s="136"/>
      <c r="G9137" s="135">
        <v>0</v>
      </c>
      <c r="H9137" s="136"/>
    </row>
    <row r="9138" spans="1:8" x14ac:dyDescent="0.25">
      <c r="A9138" s="133" t="s">
        <v>8996</v>
      </c>
      <c r="B9138" s="134">
        <v>105413</v>
      </c>
      <c r="C9138" s="126" t="s">
        <v>9086</v>
      </c>
      <c r="D9138" s="134" t="s">
        <v>4088</v>
      </c>
      <c r="E9138" s="135">
        <v>0</v>
      </c>
      <c r="F9138" s="136"/>
      <c r="G9138" s="135">
        <v>0</v>
      </c>
      <c r="H9138" s="136"/>
    </row>
    <row r="9139" spans="1:8" x14ac:dyDescent="0.25">
      <c r="A9139" s="133" t="s">
        <v>8996</v>
      </c>
      <c r="B9139" s="134">
        <v>105423</v>
      </c>
      <c r="C9139" s="126" t="s">
        <v>9087</v>
      </c>
      <c r="D9139" s="134" t="s">
        <v>4088</v>
      </c>
      <c r="E9139" s="135">
        <v>0</v>
      </c>
      <c r="F9139" s="136"/>
      <c r="G9139" s="135">
        <v>0</v>
      </c>
      <c r="H9139" s="136"/>
    </row>
    <row r="9140" spans="1:8" x14ac:dyDescent="0.25">
      <c r="A9140" s="133" t="s">
        <v>8996</v>
      </c>
      <c r="B9140" s="134">
        <v>105447</v>
      </c>
      <c r="C9140" s="126" t="s">
        <v>9088</v>
      </c>
      <c r="D9140" s="134" t="s">
        <v>4088</v>
      </c>
      <c r="E9140" s="135">
        <v>0</v>
      </c>
      <c r="F9140" s="136"/>
      <c r="G9140" s="135">
        <v>0</v>
      </c>
      <c r="H9140" s="136"/>
    </row>
    <row r="9141" spans="1:8" x14ac:dyDescent="0.25">
      <c r="A9141" s="133" t="s">
        <v>8996</v>
      </c>
      <c r="B9141" s="134">
        <v>105408</v>
      </c>
      <c r="C9141" s="126" t="s">
        <v>9089</v>
      </c>
      <c r="D9141" s="134" t="s">
        <v>4088</v>
      </c>
      <c r="E9141" s="135">
        <v>0</v>
      </c>
      <c r="F9141" s="136"/>
      <c r="G9141" s="135">
        <v>0</v>
      </c>
      <c r="H9141" s="136"/>
    </row>
    <row r="9142" spans="1:8" x14ac:dyDescent="0.25">
      <c r="A9142" s="133" t="s">
        <v>8996</v>
      </c>
      <c r="B9142" s="134">
        <v>105479</v>
      </c>
      <c r="C9142" s="126" t="s">
        <v>9090</v>
      </c>
      <c r="D9142" s="134" t="s">
        <v>4088</v>
      </c>
      <c r="E9142" s="135">
        <v>0</v>
      </c>
      <c r="F9142" s="136"/>
      <c r="G9142" s="135">
        <v>0</v>
      </c>
      <c r="H9142" s="136"/>
    </row>
    <row r="9143" spans="1:8" x14ac:dyDescent="0.25">
      <c r="A9143" s="133" t="s">
        <v>8996</v>
      </c>
      <c r="B9143" s="134">
        <v>105422</v>
      </c>
      <c r="C9143" s="126" t="s">
        <v>9091</v>
      </c>
      <c r="D9143" s="134" t="s">
        <v>4088</v>
      </c>
      <c r="E9143" s="135">
        <v>0</v>
      </c>
      <c r="F9143" s="136"/>
      <c r="G9143" s="135">
        <v>0</v>
      </c>
      <c r="H9143" s="136"/>
    </row>
    <row r="9144" spans="1:8" x14ac:dyDescent="0.25">
      <c r="A9144" s="133" t="s">
        <v>8996</v>
      </c>
      <c r="B9144" s="134">
        <v>105446</v>
      </c>
      <c r="C9144" s="126" t="s">
        <v>9092</v>
      </c>
      <c r="D9144" s="134" t="s">
        <v>4088</v>
      </c>
      <c r="E9144" s="135">
        <v>0</v>
      </c>
      <c r="F9144" s="136"/>
      <c r="G9144" s="135">
        <v>0</v>
      </c>
      <c r="H9144" s="136"/>
    </row>
    <row r="9145" spans="1:8" x14ac:dyDescent="0.25">
      <c r="A9145" s="133" t="s">
        <v>8996</v>
      </c>
      <c r="B9145" s="134">
        <v>105474</v>
      </c>
      <c r="C9145" s="126" t="s">
        <v>9093</v>
      </c>
      <c r="D9145" s="134" t="s">
        <v>4088</v>
      </c>
      <c r="E9145" s="135">
        <v>0</v>
      </c>
      <c r="F9145" s="136"/>
      <c r="G9145" s="135">
        <v>0</v>
      </c>
      <c r="H9145" s="136"/>
    </row>
    <row r="9146" spans="1:8" x14ac:dyDescent="0.25">
      <c r="A9146" s="133" t="s">
        <v>8996</v>
      </c>
      <c r="B9146" s="134">
        <v>105480</v>
      </c>
      <c r="C9146" s="126" t="s">
        <v>9094</v>
      </c>
      <c r="D9146" s="134" t="s">
        <v>4088</v>
      </c>
      <c r="E9146" s="135">
        <v>0</v>
      </c>
      <c r="F9146" s="136"/>
      <c r="G9146" s="135">
        <v>0</v>
      </c>
      <c r="H9146" s="136"/>
    </row>
    <row r="9147" spans="1:8" x14ac:dyDescent="0.25">
      <c r="A9147" s="133" t="s">
        <v>8996</v>
      </c>
      <c r="B9147" s="134">
        <v>105481</v>
      </c>
      <c r="C9147" s="126" t="s">
        <v>9095</v>
      </c>
      <c r="D9147" s="134" t="s">
        <v>4088</v>
      </c>
      <c r="E9147" s="135">
        <v>0</v>
      </c>
      <c r="F9147" s="136"/>
      <c r="G9147" s="135">
        <v>0</v>
      </c>
      <c r="H9147" s="136"/>
    </row>
    <row r="9148" spans="1:8" x14ac:dyDescent="0.25">
      <c r="A9148" s="133" t="s">
        <v>8996</v>
      </c>
      <c r="B9148" s="134">
        <v>105449</v>
      </c>
      <c r="C9148" s="126" t="s">
        <v>9096</v>
      </c>
      <c r="D9148" s="134" t="s">
        <v>4088</v>
      </c>
      <c r="E9148" s="135">
        <v>0</v>
      </c>
      <c r="F9148" s="136"/>
      <c r="G9148" s="135">
        <v>0</v>
      </c>
      <c r="H9148" s="136"/>
    </row>
    <row r="9149" spans="1:8" x14ac:dyDescent="0.25">
      <c r="A9149" s="133" t="s">
        <v>9097</v>
      </c>
      <c r="B9149" s="134">
        <v>105511</v>
      </c>
      <c r="C9149" s="126" t="s">
        <v>9098</v>
      </c>
      <c r="D9149" s="134" t="s">
        <v>3301</v>
      </c>
      <c r="E9149" s="135">
        <v>0</v>
      </c>
      <c r="F9149" s="136"/>
      <c r="G9149" s="135">
        <v>0</v>
      </c>
      <c r="H9149" s="136"/>
    </row>
    <row r="9150" spans="1:8" x14ac:dyDescent="0.25">
      <c r="A9150" s="133" t="s">
        <v>9097</v>
      </c>
      <c r="B9150" s="134">
        <v>105507</v>
      </c>
      <c r="C9150" s="126" t="s">
        <v>9099</v>
      </c>
      <c r="D9150" s="134" t="s">
        <v>3301</v>
      </c>
      <c r="E9150" s="135">
        <v>0</v>
      </c>
      <c r="F9150" s="136"/>
      <c r="G9150" s="135">
        <v>0</v>
      </c>
      <c r="H9150" s="136"/>
    </row>
    <row r="9151" spans="1:8" x14ac:dyDescent="0.25">
      <c r="A9151" s="133" t="s">
        <v>9097</v>
      </c>
      <c r="B9151" s="134">
        <v>105512</v>
      </c>
      <c r="C9151" s="126" t="s">
        <v>9100</v>
      </c>
      <c r="D9151" s="134" t="s">
        <v>3301</v>
      </c>
      <c r="E9151" s="135">
        <v>0</v>
      </c>
      <c r="F9151" s="136"/>
      <c r="G9151" s="135">
        <v>0</v>
      </c>
      <c r="H9151" s="136"/>
    </row>
    <row r="9152" spans="1:8" x14ac:dyDescent="0.25">
      <c r="A9152" s="133" t="s">
        <v>9097</v>
      </c>
      <c r="B9152" s="134">
        <v>105508</v>
      </c>
      <c r="C9152" s="126" t="s">
        <v>9101</v>
      </c>
      <c r="D9152" s="134" t="s">
        <v>3301</v>
      </c>
      <c r="E9152" s="135">
        <v>0</v>
      </c>
      <c r="F9152" s="136"/>
      <c r="G9152" s="135">
        <v>0</v>
      </c>
      <c r="H9152" s="136"/>
    </row>
    <row r="9153" spans="1:8" x14ac:dyDescent="0.25">
      <c r="A9153" s="133" t="s">
        <v>9097</v>
      </c>
      <c r="B9153" s="134">
        <v>105513</v>
      </c>
      <c r="C9153" s="126" t="s">
        <v>9102</v>
      </c>
      <c r="D9153" s="134" t="s">
        <v>3301</v>
      </c>
      <c r="E9153" s="135">
        <v>0</v>
      </c>
      <c r="F9153" s="136"/>
      <c r="G9153" s="135">
        <v>0</v>
      </c>
      <c r="H9153" s="136"/>
    </row>
    <row r="9154" spans="1:8" x14ac:dyDescent="0.25">
      <c r="A9154" s="133" t="s">
        <v>9097</v>
      </c>
      <c r="B9154" s="134">
        <v>105509</v>
      </c>
      <c r="C9154" s="126" t="s">
        <v>9103</v>
      </c>
      <c r="D9154" s="134" t="s">
        <v>3301</v>
      </c>
      <c r="E9154" s="135">
        <v>0</v>
      </c>
      <c r="F9154" s="136"/>
      <c r="G9154" s="135">
        <v>0</v>
      </c>
      <c r="H9154" s="136"/>
    </row>
    <row r="9155" spans="1:8" x14ac:dyDescent="0.25">
      <c r="A9155" s="133" t="s">
        <v>9097</v>
      </c>
      <c r="B9155" s="134">
        <v>105514</v>
      </c>
      <c r="C9155" s="126" t="s">
        <v>9104</v>
      </c>
      <c r="D9155" s="134" t="s">
        <v>3301</v>
      </c>
      <c r="E9155" s="135">
        <v>0</v>
      </c>
      <c r="F9155" s="136"/>
      <c r="G9155" s="135">
        <v>0</v>
      </c>
      <c r="H9155" s="136"/>
    </row>
    <row r="9156" spans="1:8" x14ac:dyDescent="0.25">
      <c r="A9156" s="133" t="s">
        <v>9097</v>
      </c>
      <c r="B9156" s="134">
        <v>105510</v>
      </c>
      <c r="C9156" s="126" t="s">
        <v>9105</v>
      </c>
      <c r="D9156" s="134" t="s">
        <v>3301</v>
      </c>
      <c r="E9156" s="135">
        <v>0</v>
      </c>
      <c r="F9156" s="136"/>
      <c r="G9156" s="135">
        <v>0</v>
      </c>
      <c r="H9156" s="136"/>
    </row>
    <row r="9157" spans="1:8" x14ac:dyDescent="0.25">
      <c r="A9157" s="133" t="s">
        <v>9106</v>
      </c>
      <c r="B9157" s="134">
        <v>100207</v>
      </c>
      <c r="C9157" s="126" t="s">
        <v>3917</v>
      </c>
      <c r="D9157" s="134" t="s">
        <v>3915</v>
      </c>
      <c r="E9157" s="135">
        <v>521.48</v>
      </c>
      <c r="F9157" s="136">
        <v>0</v>
      </c>
      <c r="G9157" s="135">
        <v>564.85</v>
      </c>
      <c r="H9157" s="136">
        <v>0</v>
      </c>
    </row>
    <row r="9158" spans="1:8" x14ac:dyDescent="0.25">
      <c r="A9158" s="133" t="s">
        <v>9106</v>
      </c>
      <c r="B9158" s="134">
        <v>100211</v>
      </c>
      <c r="C9158" s="126" t="s">
        <v>3922</v>
      </c>
      <c r="D9158" s="134" t="s">
        <v>3919</v>
      </c>
      <c r="E9158" s="135">
        <v>6.67</v>
      </c>
      <c r="F9158" s="136">
        <v>0</v>
      </c>
      <c r="G9158" s="135">
        <v>9.8699999999999992</v>
      </c>
      <c r="H9158" s="136">
        <v>0</v>
      </c>
    </row>
    <row r="9159" spans="1:8" x14ac:dyDescent="0.25">
      <c r="A9159" s="133" t="s">
        <v>9106</v>
      </c>
      <c r="B9159" s="134">
        <v>100210</v>
      </c>
      <c r="C9159" s="126" t="s">
        <v>3921</v>
      </c>
      <c r="D9159" s="134" t="s">
        <v>3919</v>
      </c>
      <c r="E9159" s="135">
        <v>17.3</v>
      </c>
      <c r="F9159" s="136">
        <v>0</v>
      </c>
      <c r="G9159" s="135">
        <v>25.59</v>
      </c>
      <c r="H9159" s="136">
        <v>0</v>
      </c>
    </row>
    <row r="9160" spans="1:8" x14ac:dyDescent="0.25">
      <c r="A9160" s="133" t="s">
        <v>9106</v>
      </c>
      <c r="B9160" s="134">
        <v>100221</v>
      </c>
      <c r="C9160" s="126" t="s">
        <v>3933</v>
      </c>
      <c r="D9160" s="134" t="s">
        <v>3932</v>
      </c>
      <c r="E9160" s="135">
        <v>30.59</v>
      </c>
      <c r="F9160" s="136">
        <v>0</v>
      </c>
      <c r="G9160" s="135">
        <v>45.23</v>
      </c>
      <c r="H9160" s="136">
        <v>0</v>
      </c>
    </row>
    <row r="9161" spans="1:8" x14ac:dyDescent="0.25">
      <c r="A9161" s="133" t="s">
        <v>9106</v>
      </c>
      <c r="B9161" s="134">
        <v>100203</v>
      </c>
      <c r="C9161" s="126" t="s">
        <v>3912</v>
      </c>
      <c r="D9161" s="134" t="s">
        <v>3904</v>
      </c>
      <c r="E9161" s="135">
        <v>1.07</v>
      </c>
      <c r="F9161" s="136">
        <v>0</v>
      </c>
      <c r="G9161" s="135">
        <v>1.58</v>
      </c>
      <c r="H9161" s="136">
        <v>0</v>
      </c>
    </row>
    <row r="9162" spans="1:8" x14ac:dyDescent="0.25">
      <c r="A9162" s="133" t="s">
        <v>9106</v>
      </c>
      <c r="B9162" s="134">
        <v>100202</v>
      </c>
      <c r="C9162" s="126" t="s">
        <v>3911</v>
      </c>
      <c r="D9162" s="134" t="s">
        <v>3904</v>
      </c>
      <c r="E9162" s="135">
        <v>0.9</v>
      </c>
      <c r="F9162" s="136">
        <v>0</v>
      </c>
      <c r="G9162" s="135">
        <v>1.34</v>
      </c>
      <c r="H9162" s="136">
        <v>0</v>
      </c>
    </row>
    <row r="9163" spans="1:8" x14ac:dyDescent="0.25">
      <c r="A9163" s="133" t="s">
        <v>9106</v>
      </c>
      <c r="B9163" s="134">
        <v>100201</v>
      </c>
      <c r="C9163" s="126" t="s">
        <v>3910</v>
      </c>
      <c r="D9163" s="134" t="s">
        <v>3904</v>
      </c>
      <c r="E9163" s="135">
        <v>0.77</v>
      </c>
      <c r="F9163" s="136">
        <v>0</v>
      </c>
      <c r="G9163" s="135">
        <v>1.1399999999999999</v>
      </c>
      <c r="H9163" s="136">
        <v>0</v>
      </c>
    </row>
    <row r="9164" spans="1:8" x14ac:dyDescent="0.25">
      <c r="A9164" s="133" t="s">
        <v>9106</v>
      </c>
      <c r="B9164" s="134">
        <v>100216</v>
      </c>
      <c r="C9164" s="126" t="s">
        <v>3927</v>
      </c>
      <c r="D9164" s="134" t="s">
        <v>3919</v>
      </c>
      <c r="E9164" s="135">
        <v>0.93</v>
      </c>
      <c r="F9164" s="136">
        <v>0</v>
      </c>
      <c r="G9164" s="135">
        <v>1.38</v>
      </c>
      <c r="H9164" s="136">
        <v>0</v>
      </c>
    </row>
    <row r="9165" spans="1:8" x14ac:dyDescent="0.25">
      <c r="A9165" s="133" t="s">
        <v>9106</v>
      </c>
      <c r="B9165" s="134">
        <v>100215</v>
      </c>
      <c r="C9165" s="126" t="s">
        <v>3926</v>
      </c>
      <c r="D9165" s="134" t="s">
        <v>3919</v>
      </c>
      <c r="E9165" s="135">
        <v>3.48</v>
      </c>
      <c r="F9165" s="136">
        <v>0</v>
      </c>
      <c r="G9165" s="135">
        <v>5.15</v>
      </c>
      <c r="H9165" s="136">
        <v>0</v>
      </c>
    </row>
    <row r="9166" spans="1:8" x14ac:dyDescent="0.25">
      <c r="A9166" s="133" t="s">
        <v>9106</v>
      </c>
      <c r="B9166" s="134">
        <v>100214</v>
      </c>
      <c r="C9166" s="126" t="s">
        <v>3925</v>
      </c>
      <c r="D9166" s="134" t="s">
        <v>3919</v>
      </c>
      <c r="E9166" s="135">
        <v>4.0599999999999996</v>
      </c>
      <c r="F9166" s="136">
        <v>0</v>
      </c>
      <c r="G9166" s="135">
        <v>6.01</v>
      </c>
      <c r="H9166" s="136">
        <v>0</v>
      </c>
    </row>
    <row r="9167" spans="1:8" x14ac:dyDescent="0.25">
      <c r="A9167" s="133" t="s">
        <v>9106</v>
      </c>
      <c r="B9167" s="134">
        <v>100223</v>
      </c>
      <c r="C9167" s="126" t="s">
        <v>3935</v>
      </c>
      <c r="D9167" s="134" t="s">
        <v>3932</v>
      </c>
      <c r="E9167" s="135">
        <v>5.42</v>
      </c>
      <c r="F9167" s="136">
        <v>0</v>
      </c>
      <c r="G9167" s="135">
        <v>8.02</v>
      </c>
      <c r="H9167" s="136">
        <v>0</v>
      </c>
    </row>
    <row r="9168" spans="1:8" x14ac:dyDescent="0.25">
      <c r="A9168" s="133" t="s">
        <v>9106</v>
      </c>
      <c r="B9168" s="134">
        <v>100280</v>
      </c>
      <c r="C9168" s="126" t="s">
        <v>3995</v>
      </c>
      <c r="D9168" s="134" t="s">
        <v>3919</v>
      </c>
      <c r="E9168" s="135">
        <v>17.79</v>
      </c>
      <c r="F9168" s="136">
        <v>0</v>
      </c>
      <c r="G9168" s="135">
        <v>26.3</v>
      </c>
      <c r="H9168" s="136">
        <v>0</v>
      </c>
    </row>
    <row r="9169" spans="1:8" x14ac:dyDescent="0.25">
      <c r="A9169" s="133" t="s">
        <v>9106</v>
      </c>
      <c r="B9169" s="134">
        <v>100270</v>
      </c>
      <c r="C9169" s="126" t="s">
        <v>3985</v>
      </c>
      <c r="D9169" s="134" t="s">
        <v>3919</v>
      </c>
      <c r="E9169" s="135">
        <v>60.69</v>
      </c>
      <c r="F9169" s="136">
        <v>0</v>
      </c>
      <c r="G9169" s="135">
        <v>89.74</v>
      </c>
      <c r="H9169" s="136">
        <v>0</v>
      </c>
    </row>
    <row r="9170" spans="1:8" x14ac:dyDescent="0.25">
      <c r="A9170" s="133" t="s">
        <v>9106</v>
      </c>
      <c r="B9170" s="134">
        <v>100286</v>
      </c>
      <c r="C9170" s="126" t="s">
        <v>4001</v>
      </c>
      <c r="D9170" s="134" t="s">
        <v>3951</v>
      </c>
      <c r="E9170" s="135">
        <v>13.28</v>
      </c>
      <c r="F9170" s="136">
        <v>0</v>
      </c>
      <c r="G9170" s="135">
        <v>19.63</v>
      </c>
      <c r="H9170" s="136">
        <v>0</v>
      </c>
    </row>
    <row r="9171" spans="1:8" x14ac:dyDescent="0.25">
      <c r="A9171" s="133" t="s">
        <v>9106</v>
      </c>
      <c r="B9171" s="134">
        <v>100213</v>
      </c>
      <c r="C9171" s="126" t="s">
        <v>3924</v>
      </c>
      <c r="D9171" s="134" t="s">
        <v>3919</v>
      </c>
      <c r="E9171" s="135">
        <v>2.65</v>
      </c>
      <c r="F9171" s="136">
        <v>0</v>
      </c>
      <c r="G9171" s="135">
        <v>3.91</v>
      </c>
      <c r="H9171" s="136">
        <v>0</v>
      </c>
    </row>
    <row r="9172" spans="1:8" x14ac:dyDescent="0.25">
      <c r="A9172" s="133" t="s">
        <v>9106</v>
      </c>
      <c r="B9172" s="134">
        <v>100212</v>
      </c>
      <c r="C9172" s="126" t="s">
        <v>3923</v>
      </c>
      <c r="D9172" s="134" t="s">
        <v>3919</v>
      </c>
      <c r="E9172" s="135">
        <v>7.37</v>
      </c>
      <c r="F9172" s="136">
        <v>0</v>
      </c>
      <c r="G9172" s="135">
        <v>10.9</v>
      </c>
      <c r="H9172" s="136">
        <v>0</v>
      </c>
    </row>
    <row r="9173" spans="1:8" x14ac:dyDescent="0.25">
      <c r="A9173" s="133" t="s">
        <v>9106</v>
      </c>
      <c r="B9173" s="134">
        <v>100222</v>
      </c>
      <c r="C9173" s="126" t="s">
        <v>3934</v>
      </c>
      <c r="D9173" s="134" t="s">
        <v>3932</v>
      </c>
      <c r="E9173" s="135">
        <v>11.59</v>
      </c>
      <c r="F9173" s="136">
        <v>0</v>
      </c>
      <c r="G9173" s="135">
        <v>17.13</v>
      </c>
      <c r="H9173" s="136">
        <v>0</v>
      </c>
    </row>
    <row r="9174" spans="1:8" x14ac:dyDescent="0.25">
      <c r="A9174" s="133" t="s">
        <v>9106</v>
      </c>
      <c r="B9174" s="134">
        <v>100226</v>
      </c>
      <c r="C9174" s="126" t="s">
        <v>3939</v>
      </c>
      <c r="D9174" s="134" t="s">
        <v>3938</v>
      </c>
      <c r="E9174" s="135">
        <v>0.66</v>
      </c>
      <c r="F9174" s="136">
        <v>0</v>
      </c>
      <c r="G9174" s="135">
        <v>0.98</v>
      </c>
      <c r="H9174" s="136">
        <v>0</v>
      </c>
    </row>
    <row r="9175" spans="1:8" x14ac:dyDescent="0.25">
      <c r="A9175" s="133" t="s">
        <v>9106</v>
      </c>
      <c r="B9175" s="134">
        <v>100200</v>
      </c>
      <c r="C9175" s="126" t="s">
        <v>3909</v>
      </c>
      <c r="D9175" s="134" t="s">
        <v>3904</v>
      </c>
      <c r="E9175" s="135">
        <v>0.39</v>
      </c>
      <c r="F9175" s="136">
        <v>0</v>
      </c>
      <c r="G9175" s="135">
        <v>0.56999999999999995</v>
      </c>
      <c r="H9175" s="136">
        <v>0</v>
      </c>
    </row>
    <row r="9176" spans="1:8" x14ac:dyDescent="0.25">
      <c r="A9176" s="133" t="s">
        <v>9106</v>
      </c>
      <c r="B9176" s="134">
        <v>100199</v>
      </c>
      <c r="C9176" s="126" t="s">
        <v>3908</v>
      </c>
      <c r="D9176" s="134" t="s">
        <v>3904</v>
      </c>
      <c r="E9176" s="135">
        <v>0.32</v>
      </c>
      <c r="F9176" s="136">
        <v>0</v>
      </c>
      <c r="G9176" s="135">
        <v>0.47</v>
      </c>
      <c r="H9176" s="136">
        <v>0</v>
      </c>
    </row>
    <row r="9177" spans="1:8" x14ac:dyDescent="0.25">
      <c r="A9177" s="133" t="s">
        <v>9106</v>
      </c>
      <c r="B9177" s="134">
        <v>100198</v>
      </c>
      <c r="C9177" s="126" t="s">
        <v>3907</v>
      </c>
      <c r="D9177" s="134" t="s">
        <v>3904</v>
      </c>
      <c r="E9177" s="135">
        <v>0.26</v>
      </c>
      <c r="F9177" s="136">
        <v>0</v>
      </c>
      <c r="G9177" s="135">
        <v>0.39</v>
      </c>
      <c r="H9177" s="136">
        <v>0</v>
      </c>
    </row>
    <row r="9178" spans="1:8" x14ac:dyDescent="0.25">
      <c r="A9178" s="133" t="s">
        <v>9106</v>
      </c>
      <c r="B9178" s="134">
        <v>100283</v>
      </c>
      <c r="C9178" s="126" t="s">
        <v>3998</v>
      </c>
      <c r="D9178" s="134" t="s">
        <v>3932</v>
      </c>
      <c r="E9178" s="135">
        <v>24.5</v>
      </c>
      <c r="F9178" s="136">
        <v>0</v>
      </c>
      <c r="G9178" s="135">
        <v>36.229999999999997</v>
      </c>
      <c r="H9178" s="136">
        <v>0</v>
      </c>
    </row>
    <row r="9179" spans="1:8" x14ac:dyDescent="0.25">
      <c r="A9179" s="133" t="s">
        <v>9106</v>
      </c>
      <c r="B9179" s="134">
        <v>100227</v>
      </c>
      <c r="C9179" s="126" t="s">
        <v>3940</v>
      </c>
      <c r="D9179" s="134" t="s">
        <v>3938</v>
      </c>
      <c r="E9179" s="135">
        <v>0.98</v>
      </c>
      <c r="F9179" s="136">
        <v>0</v>
      </c>
      <c r="G9179" s="135">
        <v>1.45</v>
      </c>
      <c r="H9179" s="136">
        <v>0</v>
      </c>
    </row>
    <row r="9180" spans="1:8" x14ac:dyDescent="0.25">
      <c r="A9180" s="133" t="s">
        <v>9106</v>
      </c>
      <c r="B9180" s="134">
        <v>100205</v>
      </c>
      <c r="C9180" s="126" t="s">
        <v>3914</v>
      </c>
      <c r="D9180" s="134" t="s">
        <v>3915</v>
      </c>
      <c r="E9180" s="135">
        <v>1420.09</v>
      </c>
      <c r="F9180" s="136">
        <v>0</v>
      </c>
      <c r="G9180" s="135">
        <v>2099.7399999999998</v>
      </c>
      <c r="H9180" s="136">
        <v>0</v>
      </c>
    </row>
    <row r="9181" spans="1:8" x14ac:dyDescent="0.25">
      <c r="A9181" s="133" t="s">
        <v>9106</v>
      </c>
      <c r="B9181" s="134">
        <v>100206</v>
      </c>
      <c r="C9181" s="126" t="s">
        <v>3916</v>
      </c>
      <c r="D9181" s="134" t="s">
        <v>3915</v>
      </c>
      <c r="E9181" s="135">
        <v>1026.48</v>
      </c>
      <c r="F9181" s="136">
        <v>0</v>
      </c>
      <c r="G9181" s="135">
        <v>1517.75</v>
      </c>
      <c r="H9181" s="136">
        <v>0</v>
      </c>
    </row>
    <row r="9182" spans="1:8" x14ac:dyDescent="0.25">
      <c r="A9182" s="133" t="s">
        <v>9106</v>
      </c>
      <c r="B9182" s="134">
        <v>100281</v>
      </c>
      <c r="C9182" s="126" t="s">
        <v>3996</v>
      </c>
      <c r="D9182" s="134" t="s">
        <v>3919</v>
      </c>
      <c r="E9182" s="135">
        <v>4.2300000000000004</v>
      </c>
      <c r="F9182" s="136">
        <v>0.53900000000000003</v>
      </c>
      <c r="G9182" s="135">
        <v>4.6399999999999997</v>
      </c>
      <c r="H9182" s="136">
        <v>0</v>
      </c>
    </row>
    <row r="9183" spans="1:8" x14ac:dyDescent="0.25">
      <c r="A9183" s="133" t="s">
        <v>9106</v>
      </c>
      <c r="B9183" s="134">
        <v>100219</v>
      </c>
      <c r="C9183" s="126" t="s">
        <v>3930</v>
      </c>
      <c r="D9183" s="134" t="s">
        <v>3919</v>
      </c>
      <c r="E9183" s="135">
        <v>0.53</v>
      </c>
      <c r="F9183" s="136">
        <v>0.52829999999999999</v>
      </c>
      <c r="G9183" s="135">
        <v>0.56999999999999995</v>
      </c>
      <c r="H9183" s="136">
        <v>0</v>
      </c>
    </row>
    <row r="9184" spans="1:8" x14ac:dyDescent="0.25">
      <c r="A9184" s="133" t="s">
        <v>9106</v>
      </c>
      <c r="B9184" s="134">
        <v>100218</v>
      </c>
      <c r="C9184" s="126" t="s">
        <v>3929</v>
      </c>
      <c r="D9184" s="134" t="s">
        <v>3919</v>
      </c>
      <c r="E9184" s="135">
        <v>2.36</v>
      </c>
      <c r="F9184" s="136">
        <v>0.53810000000000002</v>
      </c>
      <c r="G9184" s="135">
        <v>2.6</v>
      </c>
      <c r="H9184" s="136">
        <v>0</v>
      </c>
    </row>
    <row r="9185" spans="1:8" x14ac:dyDescent="0.25">
      <c r="A9185" s="133" t="s">
        <v>9106</v>
      </c>
      <c r="B9185" s="134">
        <v>100217</v>
      </c>
      <c r="C9185" s="126" t="s">
        <v>3928</v>
      </c>
      <c r="D9185" s="134" t="s">
        <v>3919</v>
      </c>
      <c r="E9185" s="135">
        <v>3.46</v>
      </c>
      <c r="F9185" s="136">
        <v>0.53759999999999997</v>
      </c>
      <c r="G9185" s="135">
        <v>3.8</v>
      </c>
      <c r="H9185" s="136">
        <v>0</v>
      </c>
    </row>
    <row r="9186" spans="1:8" x14ac:dyDescent="0.25">
      <c r="A9186" s="133" t="s">
        <v>9106</v>
      </c>
      <c r="B9186" s="134">
        <v>100224</v>
      </c>
      <c r="C9186" s="126" t="s">
        <v>3936</v>
      </c>
      <c r="D9186" s="134" t="s">
        <v>3932</v>
      </c>
      <c r="E9186" s="135">
        <v>3.46</v>
      </c>
      <c r="F9186" s="136">
        <v>0.53759999999999997</v>
      </c>
      <c r="G9186" s="135">
        <v>3.8</v>
      </c>
      <c r="H9186" s="136">
        <v>0</v>
      </c>
    </row>
    <row r="9187" spans="1:8" x14ac:dyDescent="0.25">
      <c r="A9187" s="133" t="s">
        <v>9106</v>
      </c>
      <c r="B9187" s="134">
        <v>100228</v>
      </c>
      <c r="C9187" s="126" t="s">
        <v>3941</v>
      </c>
      <c r="D9187" s="134" t="s">
        <v>3938</v>
      </c>
      <c r="E9187" s="135">
        <v>0.34</v>
      </c>
      <c r="F9187" s="136">
        <v>0.52939999999999998</v>
      </c>
      <c r="G9187" s="135">
        <v>0.38</v>
      </c>
      <c r="H9187" s="136">
        <v>0</v>
      </c>
    </row>
    <row r="9188" spans="1:8" x14ac:dyDescent="0.25">
      <c r="A9188" s="133" t="s">
        <v>9106</v>
      </c>
      <c r="B9188" s="134">
        <v>100204</v>
      </c>
      <c r="C9188" s="126" t="s">
        <v>3913</v>
      </c>
      <c r="D9188" s="134" t="s">
        <v>3904</v>
      </c>
      <c r="E9188" s="135">
        <v>0.13</v>
      </c>
      <c r="F9188" s="136">
        <v>0.46150000000000002</v>
      </c>
      <c r="G9188" s="135">
        <v>0.14000000000000001</v>
      </c>
      <c r="H9188" s="136">
        <v>0</v>
      </c>
    </row>
    <row r="9189" spans="1:8" x14ac:dyDescent="0.25">
      <c r="A9189" s="133" t="s">
        <v>9106</v>
      </c>
      <c r="B9189" s="134">
        <v>100284</v>
      </c>
      <c r="C9189" s="126" t="s">
        <v>3999</v>
      </c>
      <c r="D9189" s="134" t="s">
        <v>3932</v>
      </c>
      <c r="E9189" s="135">
        <v>12.38</v>
      </c>
      <c r="F9189" s="136">
        <v>0.53879999999999995</v>
      </c>
      <c r="G9189" s="135">
        <v>13.6</v>
      </c>
      <c r="H9189" s="136">
        <v>0</v>
      </c>
    </row>
    <row r="9190" spans="1:8" x14ac:dyDescent="0.25">
      <c r="A9190" s="133" t="s">
        <v>9106</v>
      </c>
      <c r="B9190" s="134">
        <v>100277</v>
      </c>
      <c r="C9190" s="126" t="s">
        <v>3992</v>
      </c>
      <c r="D9190" s="134" t="s">
        <v>3932</v>
      </c>
      <c r="E9190" s="135">
        <v>2.21</v>
      </c>
      <c r="F9190" s="136">
        <v>0.53849999999999998</v>
      </c>
      <c r="G9190" s="135">
        <v>2.42</v>
      </c>
      <c r="H9190" s="136">
        <v>0</v>
      </c>
    </row>
    <row r="9191" spans="1:8" x14ac:dyDescent="0.25">
      <c r="A9191" s="133" t="s">
        <v>9106</v>
      </c>
      <c r="B9191" s="134">
        <v>100278</v>
      </c>
      <c r="C9191" s="126" t="s">
        <v>3993</v>
      </c>
      <c r="D9191" s="134" t="s">
        <v>3919</v>
      </c>
      <c r="E9191" s="135">
        <v>38.74</v>
      </c>
      <c r="F9191" s="136">
        <v>0</v>
      </c>
      <c r="G9191" s="135">
        <v>57.28</v>
      </c>
      <c r="H9191" s="136">
        <v>0</v>
      </c>
    </row>
    <row r="9192" spans="1:8" x14ac:dyDescent="0.25">
      <c r="A9192" s="133" t="s">
        <v>9106</v>
      </c>
      <c r="B9192" s="134">
        <v>100268</v>
      </c>
      <c r="C9192" s="126" t="s">
        <v>3983</v>
      </c>
      <c r="D9192" s="134" t="s">
        <v>3919</v>
      </c>
      <c r="E9192" s="135">
        <v>80.959999999999994</v>
      </c>
      <c r="F9192" s="136">
        <v>0</v>
      </c>
      <c r="G9192" s="135">
        <v>119.72</v>
      </c>
      <c r="H9192" s="136">
        <v>0</v>
      </c>
    </row>
    <row r="9193" spans="1:8" x14ac:dyDescent="0.25">
      <c r="A9193" s="133" t="s">
        <v>9106</v>
      </c>
      <c r="B9193" s="134">
        <v>100285</v>
      </c>
      <c r="C9193" s="126" t="s">
        <v>4000</v>
      </c>
      <c r="D9193" s="134" t="s">
        <v>3951</v>
      </c>
      <c r="E9193" s="135">
        <v>40.75</v>
      </c>
      <c r="F9193" s="136">
        <v>0</v>
      </c>
      <c r="G9193" s="135">
        <v>60.26</v>
      </c>
      <c r="H9193" s="136">
        <v>0</v>
      </c>
    </row>
    <row r="9194" spans="1:8" x14ac:dyDescent="0.25">
      <c r="A9194" s="133" t="s">
        <v>9106</v>
      </c>
      <c r="B9194" s="134">
        <v>100209</v>
      </c>
      <c r="C9194" s="126" t="s">
        <v>3920</v>
      </c>
      <c r="D9194" s="134" t="s">
        <v>3919</v>
      </c>
      <c r="E9194" s="135">
        <v>9.39</v>
      </c>
      <c r="F9194" s="136">
        <v>0</v>
      </c>
      <c r="G9194" s="135">
        <v>13.89</v>
      </c>
      <c r="H9194" s="136">
        <v>0</v>
      </c>
    </row>
    <row r="9195" spans="1:8" x14ac:dyDescent="0.25">
      <c r="A9195" s="133" t="s">
        <v>9106</v>
      </c>
      <c r="B9195" s="134">
        <v>100208</v>
      </c>
      <c r="C9195" s="126" t="s">
        <v>3918</v>
      </c>
      <c r="D9195" s="134" t="s">
        <v>3919</v>
      </c>
      <c r="E9195" s="135">
        <v>18.78</v>
      </c>
      <c r="F9195" s="136">
        <v>0</v>
      </c>
      <c r="G9195" s="135">
        <v>27.77</v>
      </c>
      <c r="H9195" s="136">
        <v>0</v>
      </c>
    </row>
    <row r="9196" spans="1:8" x14ac:dyDescent="0.25">
      <c r="A9196" s="133" t="s">
        <v>9106</v>
      </c>
      <c r="B9196" s="134">
        <v>100256</v>
      </c>
      <c r="C9196" s="126" t="s">
        <v>3971</v>
      </c>
      <c r="D9196" s="134" t="s">
        <v>3951</v>
      </c>
      <c r="E9196" s="135">
        <v>8.6</v>
      </c>
      <c r="F9196" s="136">
        <v>0</v>
      </c>
      <c r="G9196" s="135">
        <v>12.72</v>
      </c>
      <c r="H9196" s="136">
        <v>0</v>
      </c>
    </row>
    <row r="9197" spans="1:8" x14ac:dyDescent="0.25">
      <c r="A9197" s="133" t="s">
        <v>9106</v>
      </c>
      <c r="B9197" s="134">
        <v>100220</v>
      </c>
      <c r="C9197" s="126" t="s">
        <v>3931</v>
      </c>
      <c r="D9197" s="134" t="s">
        <v>3932</v>
      </c>
      <c r="E9197" s="135">
        <v>26.98</v>
      </c>
      <c r="F9197" s="136">
        <v>0</v>
      </c>
      <c r="G9197" s="135">
        <v>39.9</v>
      </c>
      <c r="H9197" s="136">
        <v>0</v>
      </c>
    </row>
    <row r="9198" spans="1:8" x14ac:dyDescent="0.25">
      <c r="A9198" s="133" t="s">
        <v>9106</v>
      </c>
      <c r="B9198" s="134">
        <v>100287</v>
      </c>
      <c r="C9198" s="126" t="s">
        <v>6975</v>
      </c>
      <c r="D9198" s="134" t="s">
        <v>3951</v>
      </c>
      <c r="E9198" s="135">
        <v>12.71</v>
      </c>
      <c r="F9198" s="136">
        <v>0</v>
      </c>
      <c r="G9198" s="135">
        <v>18.8</v>
      </c>
      <c r="H9198" s="136">
        <v>0</v>
      </c>
    </row>
    <row r="9199" spans="1:8" x14ac:dyDescent="0.25">
      <c r="A9199" s="133" t="s">
        <v>9106</v>
      </c>
      <c r="B9199" s="134">
        <v>100274</v>
      </c>
      <c r="C9199" s="126" t="s">
        <v>3989</v>
      </c>
      <c r="D9199" s="134" t="s">
        <v>3932</v>
      </c>
      <c r="E9199" s="135">
        <v>27</v>
      </c>
      <c r="F9199" s="136">
        <v>0</v>
      </c>
      <c r="G9199" s="135">
        <v>39.92</v>
      </c>
      <c r="H9199" s="136">
        <v>0</v>
      </c>
    </row>
    <row r="9200" spans="1:8" x14ac:dyDescent="0.25">
      <c r="A9200" s="133" t="s">
        <v>9106</v>
      </c>
      <c r="B9200" s="134">
        <v>100264</v>
      </c>
      <c r="C9200" s="126" t="s">
        <v>3979</v>
      </c>
      <c r="D9200" s="134" t="s">
        <v>3932</v>
      </c>
      <c r="E9200" s="135">
        <v>38.090000000000003</v>
      </c>
      <c r="F9200" s="136">
        <v>0</v>
      </c>
      <c r="G9200" s="135">
        <v>56.33</v>
      </c>
      <c r="H9200" s="136">
        <v>0</v>
      </c>
    </row>
    <row r="9201" spans="1:8" x14ac:dyDescent="0.25">
      <c r="A9201" s="133" t="s">
        <v>9106</v>
      </c>
      <c r="B9201" s="134">
        <v>100225</v>
      </c>
      <c r="C9201" s="126" t="s">
        <v>3937</v>
      </c>
      <c r="D9201" s="134" t="s">
        <v>3938</v>
      </c>
      <c r="E9201" s="135">
        <v>2.12</v>
      </c>
      <c r="F9201" s="136">
        <v>0</v>
      </c>
      <c r="G9201" s="135">
        <v>3.13</v>
      </c>
      <c r="H9201" s="136">
        <v>0</v>
      </c>
    </row>
    <row r="9202" spans="1:8" x14ac:dyDescent="0.25">
      <c r="A9202" s="133" t="s">
        <v>9106</v>
      </c>
      <c r="B9202" s="134">
        <v>100266</v>
      </c>
      <c r="C9202" s="126" t="s">
        <v>3981</v>
      </c>
      <c r="D9202" s="134" t="s">
        <v>3919</v>
      </c>
      <c r="E9202" s="135">
        <v>80.959999999999994</v>
      </c>
      <c r="F9202" s="136">
        <v>0</v>
      </c>
      <c r="G9202" s="135">
        <v>119.72</v>
      </c>
      <c r="H9202" s="136">
        <v>0</v>
      </c>
    </row>
    <row r="9203" spans="1:8" x14ac:dyDescent="0.25">
      <c r="A9203" s="133" t="s">
        <v>9106</v>
      </c>
      <c r="B9203" s="134">
        <v>100257</v>
      </c>
      <c r="C9203" s="126" t="s">
        <v>3972</v>
      </c>
      <c r="D9203" s="134" t="s">
        <v>3951</v>
      </c>
      <c r="E9203" s="135">
        <v>5.16</v>
      </c>
      <c r="F9203" s="136">
        <v>0</v>
      </c>
      <c r="G9203" s="135">
        <v>7.63</v>
      </c>
      <c r="H9203" s="136">
        <v>0</v>
      </c>
    </row>
    <row r="9204" spans="1:8" x14ac:dyDescent="0.25">
      <c r="A9204" s="133" t="s">
        <v>9106</v>
      </c>
      <c r="B9204" s="134">
        <v>100197</v>
      </c>
      <c r="C9204" s="126" t="s">
        <v>3906</v>
      </c>
      <c r="D9204" s="134" t="s">
        <v>3904</v>
      </c>
      <c r="E9204" s="135">
        <v>1.9</v>
      </c>
      <c r="F9204" s="136">
        <v>0</v>
      </c>
      <c r="G9204" s="135">
        <v>2.82</v>
      </c>
      <c r="H9204" s="136">
        <v>0</v>
      </c>
    </row>
    <row r="9205" spans="1:8" x14ac:dyDescent="0.25">
      <c r="A9205" s="133" t="s">
        <v>9106</v>
      </c>
      <c r="B9205" s="134">
        <v>100196</v>
      </c>
      <c r="C9205" s="126" t="s">
        <v>3905</v>
      </c>
      <c r="D9205" s="134" t="s">
        <v>3904</v>
      </c>
      <c r="E9205" s="135">
        <v>1.27</v>
      </c>
      <c r="F9205" s="136">
        <v>0</v>
      </c>
      <c r="G9205" s="135">
        <v>1.88</v>
      </c>
      <c r="H9205" s="136">
        <v>0</v>
      </c>
    </row>
    <row r="9206" spans="1:8" x14ac:dyDescent="0.25">
      <c r="A9206" s="133" t="s">
        <v>9106</v>
      </c>
      <c r="B9206" s="134">
        <v>100195</v>
      </c>
      <c r="C9206" s="126" t="s">
        <v>3903</v>
      </c>
      <c r="D9206" s="134" t="s">
        <v>3904</v>
      </c>
      <c r="E9206" s="135">
        <v>0.76</v>
      </c>
      <c r="F9206" s="136">
        <v>0</v>
      </c>
      <c r="G9206" s="135">
        <v>1.1200000000000001</v>
      </c>
      <c r="H9206" s="136">
        <v>0</v>
      </c>
    </row>
    <row r="9207" spans="1:8" x14ac:dyDescent="0.25">
      <c r="A9207" s="133" t="s">
        <v>9106</v>
      </c>
      <c r="B9207" s="134">
        <v>100273</v>
      </c>
      <c r="C9207" s="126" t="s">
        <v>3988</v>
      </c>
      <c r="D9207" s="134" t="s">
        <v>3904</v>
      </c>
      <c r="E9207" s="135">
        <v>3.16</v>
      </c>
      <c r="F9207" s="136">
        <v>0</v>
      </c>
      <c r="G9207" s="135">
        <v>4.68</v>
      </c>
      <c r="H9207" s="136">
        <v>0</v>
      </c>
    </row>
    <row r="9208" spans="1:8" x14ac:dyDescent="0.25">
      <c r="A9208" s="133" t="s">
        <v>9106</v>
      </c>
      <c r="B9208" s="134">
        <v>100282</v>
      </c>
      <c r="C9208" s="126" t="s">
        <v>3997</v>
      </c>
      <c r="D9208" s="134" t="s">
        <v>3932</v>
      </c>
      <c r="E9208" s="135">
        <v>151.69</v>
      </c>
      <c r="F9208" s="136">
        <v>0</v>
      </c>
      <c r="G9208" s="135">
        <v>224.3</v>
      </c>
      <c r="H9208" s="136">
        <v>0</v>
      </c>
    </row>
    <row r="9209" spans="1:8" x14ac:dyDescent="0.25">
      <c r="A9209" s="133" t="s">
        <v>9106</v>
      </c>
      <c r="B9209" s="134">
        <v>100276</v>
      </c>
      <c r="C9209" s="126" t="s">
        <v>3991</v>
      </c>
      <c r="D9209" s="134" t="s">
        <v>3932</v>
      </c>
      <c r="E9209" s="135">
        <v>31.86</v>
      </c>
      <c r="F9209" s="136">
        <v>0</v>
      </c>
      <c r="G9209" s="135">
        <v>47.1</v>
      </c>
      <c r="H9209" s="136">
        <v>0</v>
      </c>
    </row>
    <row r="9210" spans="1:8" x14ac:dyDescent="0.25">
      <c r="A9210" s="133" t="s">
        <v>9106</v>
      </c>
      <c r="B9210" s="134">
        <v>100275</v>
      </c>
      <c r="C9210" s="126" t="s">
        <v>3990</v>
      </c>
      <c r="D9210" s="134" t="s">
        <v>3932</v>
      </c>
      <c r="E9210" s="135">
        <v>17.45</v>
      </c>
      <c r="F9210" s="136">
        <v>0</v>
      </c>
      <c r="G9210" s="135">
        <v>25.81</v>
      </c>
      <c r="H9210" s="136">
        <v>0</v>
      </c>
    </row>
    <row r="9211" spans="1:8" x14ac:dyDescent="0.25">
      <c r="A9211" s="133" t="s">
        <v>9106</v>
      </c>
      <c r="B9211" s="134">
        <v>100254</v>
      </c>
      <c r="C9211" s="126" t="s">
        <v>3969</v>
      </c>
      <c r="D9211" s="134" t="s">
        <v>3951</v>
      </c>
      <c r="E9211" s="135">
        <v>38.15</v>
      </c>
      <c r="F9211" s="136">
        <v>0</v>
      </c>
      <c r="G9211" s="135">
        <v>56.42</v>
      </c>
      <c r="H9211" s="136">
        <v>0</v>
      </c>
    </row>
    <row r="9212" spans="1:8" x14ac:dyDescent="0.25">
      <c r="A9212" s="133" t="s">
        <v>9106</v>
      </c>
      <c r="B9212" s="134">
        <v>100250</v>
      </c>
      <c r="C9212" s="126" t="s">
        <v>3965</v>
      </c>
      <c r="D9212" s="134" t="s">
        <v>3951</v>
      </c>
      <c r="E9212" s="135">
        <v>4.3</v>
      </c>
      <c r="F9212" s="136">
        <v>0</v>
      </c>
      <c r="G9212" s="135">
        <v>6.36</v>
      </c>
      <c r="H9212" s="136">
        <v>0</v>
      </c>
    </row>
    <row r="9213" spans="1:8" x14ac:dyDescent="0.25">
      <c r="A9213" s="133" t="s">
        <v>9106</v>
      </c>
      <c r="B9213" s="134">
        <v>100251</v>
      </c>
      <c r="C9213" s="126" t="s">
        <v>3966</v>
      </c>
      <c r="D9213" s="134" t="s">
        <v>3951</v>
      </c>
      <c r="E9213" s="135">
        <v>12.71</v>
      </c>
      <c r="F9213" s="136">
        <v>0</v>
      </c>
      <c r="G9213" s="135">
        <v>18.8</v>
      </c>
      <c r="H9213" s="136">
        <v>0</v>
      </c>
    </row>
    <row r="9214" spans="1:8" x14ac:dyDescent="0.25">
      <c r="A9214" s="133" t="s">
        <v>9106</v>
      </c>
      <c r="B9214" s="134">
        <v>100252</v>
      </c>
      <c r="C9214" s="126" t="s">
        <v>3967</v>
      </c>
      <c r="D9214" s="134" t="s">
        <v>3951</v>
      </c>
      <c r="E9214" s="135">
        <v>19.07</v>
      </c>
      <c r="F9214" s="136">
        <v>0</v>
      </c>
      <c r="G9214" s="135">
        <v>28.21</v>
      </c>
      <c r="H9214" s="136">
        <v>0</v>
      </c>
    </row>
    <row r="9215" spans="1:8" x14ac:dyDescent="0.25">
      <c r="A9215" s="133" t="s">
        <v>9106</v>
      </c>
      <c r="B9215" s="134">
        <v>100253</v>
      </c>
      <c r="C9215" s="126" t="s">
        <v>3968</v>
      </c>
      <c r="D9215" s="134" t="s">
        <v>3951</v>
      </c>
      <c r="E9215" s="135">
        <v>25.43</v>
      </c>
      <c r="F9215" s="136">
        <v>0</v>
      </c>
      <c r="G9215" s="135">
        <v>37.61</v>
      </c>
      <c r="H9215" s="136">
        <v>0</v>
      </c>
    </row>
    <row r="9216" spans="1:8" x14ac:dyDescent="0.25">
      <c r="A9216" s="133" t="s">
        <v>9106</v>
      </c>
      <c r="B9216" s="134">
        <v>100249</v>
      </c>
      <c r="C9216" s="126" t="s">
        <v>3964</v>
      </c>
      <c r="D9216" s="134" t="s">
        <v>3951</v>
      </c>
      <c r="E9216" s="135">
        <v>2.58</v>
      </c>
      <c r="F9216" s="136">
        <v>0</v>
      </c>
      <c r="G9216" s="135">
        <v>3.81</v>
      </c>
      <c r="H9216" s="136">
        <v>0</v>
      </c>
    </row>
    <row r="9217" spans="1:8" x14ac:dyDescent="0.25">
      <c r="A9217" s="133" t="s">
        <v>9106</v>
      </c>
      <c r="B9217" s="134">
        <v>100244</v>
      </c>
      <c r="C9217" s="126" t="s">
        <v>3959</v>
      </c>
      <c r="D9217" s="134" t="s">
        <v>3951</v>
      </c>
      <c r="E9217" s="135">
        <v>3.87</v>
      </c>
      <c r="F9217" s="136">
        <v>0</v>
      </c>
      <c r="G9217" s="135">
        <v>5.72</v>
      </c>
      <c r="H9217" s="136">
        <v>0</v>
      </c>
    </row>
    <row r="9218" spans="1:8" x14ac:dyDescent="0.25">
      <c r="A9218" s="133" t="s">
        <v>9106</v>
      </c>
      <c r="B9218" s="134">
        <v>100245</v>
      </c>
      <c r="C9218" s="126" t="s">
        <v>3960</v>
      </c>
      <c r="D9218" s="134" t="s">
        <v>3951</v>
      </c>
      <c r="E9218" s="135">
        <v>7.74</v>
      </c>
      <c r="F9218" s="136">
        <v>0</v>
      </c>
      <c r="G9218" s="135">
        <v>11.45</v>
      </c>
      <c r="H9218" s="136">
        <v>0</v>
      </c>
    </row>
    <row r="9219" spans="1:8" x14ac:dyDescent="0.25">
      <c r="A9219" s="133" t="s">
        <v>9106</v>
      </c>
      <c r="B9219" s="134">
        <v>100243</v>
      </c>
      <c r="C9219" s="126" t="s">
        <v>3958</v>
      </c>
      <c r="D9219" s="134" t="s">
        <v>3951</v>
      </c>
      <c r="E9219" s="135">
        <v>3.09</v>
      </c>
      <c r="F9219" s="136">
        <v>0</v>
      </c>
      <c r="G9219" s="135">
        <v>4.58</v>
      </c>
      <c r="H9219" s="136">
        <v>0</v>
      </c>
    </row>
    <row r="9220" spans="1:8" x14ac:dyDescent="0.25">
      <c r="A9220" s="133" t="s">
        <v>9106</v>
      </c>
      <c r="B9220" s="134">
        <v>100239</v>
      </c>
      <c r="C9220" s="126" t="s">
        <v>3954</v>
      </c>
      <c r="D9220" s="134" t="s">
        <v>3951</v>
      </c>
      <c r="E9220" s="135">
        <v>6.45</v>
      </c>
      <c r="F9220" s="136">
        <v>0</v>
      </c>
      <c r="G9220" s="135">
        <v>9.5399999999999991</v>
      </c>
      <c r="H9220" s="136">
        <v>0</v>
      </c>
    </row>
    <row r="9221" spans="1:8" x14ac:dyDescent="0.25">
      <c r="A9221" s="133" t="s">
        <v>9106</v>
      </c>
      <c r="B9221" s="134">
        <v>100238</v>
      </c>
      <c r="C9221" s="126" t="s">
        <v>3953</v>
      </c>
      <c r="D9221" s="134" t="s">
        <v>3951</v>
      </c>
      <c r="E9221" s="135">
        <v>5.16</v>
      </c>
      <c r="F9221" s="136">
        <v>0</v>
      </c>
      <c r="G9221" s="135">
        <v>7.63</v>
      </c>
      <c r="H9221" s="136">
        <v>0</v>
      </c>
    </row>
    <row r="9222" spans="1:8" x14ac:dyDescent="0.25">
      <c r="A9222" s="133" t="s">
        <v>9106</v>
      </c>
      <c r="B9222" s="134">
        <v>100241</v>
      </c>
      <c r="C9222" s="126" t="s">
        <v>3956</v>
      </c>
      <c r="D9222" s="134" t="s">
        <v>3951</v>
      </c>
      <c r="E9222" s="135">
        <v>6.45</v>
      </c>
      <c r="F9222" s="136">
        <v>0</v>
      </c>
      <c r="G9222" s="135">
        <v>9.5399999999999991</v>
      </c>
      <c r="H9222" s="136">
        <v>0</v>
      </c>
    </row>
    <row r="9223" spans="1:8" x14ac:dyDescent="0.25">
      <c r="A9223" s="133" t="s">
        <v>9106</v>
      </c>
      <c r="B9223" s="134">
        <v>100242</v>
      </c>
      <c r="C9223" s="126" t="s">
        <v>3957</v>
      </c>
      <c r="D9223" s="134" t="s">
        <v>3951</v>
      </c>
      <c r="E9223" s="135">
        <v>19.07</v>
      </c>
      <c r="F9223" s="136">
        <v>0</v>
      </c>
      <c r="G9223" s="135">
        <v>28.21</v>
      </c>
      <c r="H9223" s="136">
        <v>0</v>
      </c>
    </row>
    <row r="9224" spans="1:8" x14ac:dyDescent="0.25">
      <c r="A9224" s="133" t="s">
        <v>9106</v>
      </c>
      <c r="B9224" s="134">
        <v>100240</v>
      </c>
      <c r="C9224" s="126" t="s">
        <v>3955</v>
      </c>
      <c r="D9224" s="134" t="s">
        <v>3951</v>
      </c>
      <c r="E9224" s="135">
        <v>3.87</v>
      </c>
      <c r="F9224" s="136">
        <v>0</v>
      </c>
      <c r="G9224" s="135">
        <v>5.72</v>
      </c>
      <c r="H9224" s="136">
        <v>0</v>
      </c>
    </row>
    <row r="9225" spans="1:8" x14ac:dyDescent="0.25">
      <c r="A9225" s="133" t="s">
        <v>9106</v>
      </c>
      <c r="B9225" s="134">
        <v>100237</v>
      </c>
      <c r="C9225" s="126" t="s">
        <v>3952</v>
      </c>
      <c r="D9225" s="134" t="s">
        <v>3951</v>
      </c>
      <c r="E9225" s="135">
        <v>3.22</v>
      </c>
      <c r="F9225" s="136">
        <v>0</v>
      </c>
      <c r="G9225" s="135">
        <v>4.7699999999999996</v>
      </c>
      <c r="H9225" s="136">
        <v>0</v>
      </c>
    </row>
    <row r="9226" spans="1:8" x14ac:dyDescent="0.25">
      <c r="A9226" s="133" t="s">
        <v>9106</v>
      </c>
      <c r="B9226" s="134">
        <v>100236</v>
      </c>
      <c r="C9226" s="126" t="s">
        <v>3950</v>
      </c>
      <c r="D9226" s="134" t="s">
        <v>3951</v>
      </c>
      <c r="E9226" s="135">
        <v>2.69</v>
      </c>
      <c r="F9226" s="136">
        <v>0</v>
      </c>
      <c r="G9226" s="135">
        <v>3.98</v>
      </c>
      <c r="H9226" s="136">
        <v>0</v>
      </c>
    </row>
    <row r="9227" spans="1:8" x14ac:dyDescent="0.25">
      <c r="A9227" s="133" t="s">
        <v>9106</v>
      </c>
      <c r="B9227" s="134">
        <v>100248</v>
      </c>
      <c r="C9227" s="126" t="s">
        <v>3963</v>
      </c>
      <c r="D9227" s="134" t="s">
        <v>3951</v>
      </c>
      <c r="E9227" s="135">
        <v>12.71</v>
      </c>
      <c r="F9227" s="136">
        <v>0</v>
      </c>
      <c r="G9227" s="135">
        <v>18.8</v>
      </c>
      <c r="H9227" s="136">
        <v>0</v>
      </c>
    </row>
    <row r="9228" spans="1:8" x14ac:dyDescent="0.25">
      <c r="A9228" s="133" t="s">
        <v>9106</v>
      </c>
      <c r="B9228" s="134">
        <v>100247</v>
      </c>
      <c r="C9228" s="126" t="s">
        <v>3962</v>
      </c>
      <c r="D9228" s="134" t="s">
        <v>3951</v>
      </c>
      <c r="E9228" s="135">
        <v>3.22</v>
      </c>
      <c r="F9228" s="136">
        <v>0</v>
      </c>
      <c r="G9228" s="135">
        <v>4.7699999999999996</v>
      </c>
      <c r="H9228" s="136">
        <v>0</v>
      </c>
    </row>
    <row r="9229" spans="1:8" x14ac:dyDescent="0.25">
      <c r="A9229" s="133" t="s">
        <v>9106</v>
      </c>
      <c r="B9229" s="134">
        <v>100246</v>
      </c>
      <c r="C9229" s="126" t="s">
        <v>3961</v>
      </c>
      <c r="D9229" s="134" t="s">
        <v>3951</v>
      </c>
      <c r="E9229" s="135">
        <v>2.58</v>
      </c>
      <c r="F9229" s="136">
        <v>0</v>
      </c>
      <c r="G9229" s="135">
        <v>3.81</v>
      </c>
      <c r="H9229" s="136">
        <v>0</v>
      </c>
    </row>
    <row r="9230" spans="1:8" x14ac:dyDescent="0.25">
      <c r="A9230" s="133" t="s">
        <v>9106</v>
      </c>
      <c r="B9230" s="134">
        <v>100255</v>
      </c>
      <c r="C9230" s="126" t="s">
        <v>3970</v>
      </c>
      <c r="D9230" s="134" t="s">
        <v>3951</v>
      </c>
      <c r="E9230" s="135">
        <v>12.91</v>
      </c>
      <c r="F9230" s="136">
        <v>0</v>
      </c>
      <c r="G9230" s="135">
        <v>19.09</v>
      </c>
      <c r="H9230" s="136">
        <v>0</v>
      </c>
    </row>
    <row r="9231" spans="1:8" x14ac:dyDescent="0.25">
      <c r="A9231" s="133" t="s">
        <v>9106</v>
      </c>
      <c r="B9231" s="134">
        <v>100263</v>
      </c>
      <c r="C9231" s="126" t="s">
        <v>3978</v>
      </c>
      <c r="D9231" s="134" t="s">
        <v>3904</v>
      </c>
      <c r="E9231" s="135">
        <v>2.09</v>
      </c>
      <c r="F9231" s="136">
        <v>0</v>
      </c>
      <c r="G9231" s="135">
        <v>3.09</v>
      </c>
      <c r="H9231" s="136">
        <v>0</v>
      </c>
    </row>
    <row r="9232" spans="1:8" x14ac:dyDescent="0.25">
      <c r="A9232" s="133" t="s">
        <v>9106</v>
      </c>
      <c r="B9232" s="134">
        <v>100260</v>
      </c>
      <c r="C9232" s="126" t="s">
        <v>3975</v>
      </c>
      <c r="D9232" s="134" t="s">
        <v>3904</v>
      </c>
      <c r="E9232" s="135">
        <v>8.3800000000000008</v>
      </c>
      <c r="F9232" s="136">
        <v>0</v>
      </c>
      <c r="G9232" s="135">
        <v>12.39</v>
      </c>
      <c r="H9232" s="136">
        <v>0</v>
      </c>
    </row>
    <row r="9233" spans="1:8" x14ac:dyDescent="0.25">
      <c r="A9233" s="133" t="s">
        <v>9106</v>
      </c>
      <c r="B9233" s="134">
        <v>100261</v>
      </c>
      <c r="C9233" s="126" t="s">
        <v>3976</v>
      </c>
      <c r="D9233" s="134" t="s">
        <v>3904</v>
      </c>
      <c r="E9233" s="135">
        <v>5.27</v>
      </c>
      <c r="F9233" s="136">
        <v>0</v>
      </c>
      <c r="G9233" s="135">
        <v>7.79</v>
      </c>
      <c r="H9233" s="136">
        <v>0</v>
      </c>
    </row>
    <row r="9234" spans="1:8" x14ac:dyDescent="0.25">
      <c r="A9234" s="133" t="s">
        <v>9106</v>
      </c>
      <c r="B9234" s="134">
        <v>100262</v>
      </c>
      <c r="C9234" s="126" t="s">
        <v>3977</v>
      </c>
      <c r="D9234" s="134" t="s">
        <v>3904</v>
      </c>
      <c r="E9234" s="135">
        <v>3.26</v>
      </c>
      <c r="F9234" s="136">
        <v>0</v>
      </c>
      <c r="G9234" s="135">
        <v>4.83</v>
      </c>
      <c r="H9234" s="136">
        <v>0</v>
      </c>
    </row>
    <row r="9235" spans="1:8" x14ac:dyDescent="0.25">
      <c r="A9235" s="133" t="s">
        <v>9106</v>
      </c>
      <c r="B9235" s="134">
        <v>100271</v>
      </c>
      <c r="C9235" s="126" t="s">
        <v>3986</v>
      </c>
      <c r="D9235" s="134" t="s">
        <v>3932</v>
      </c>
      <c r="E9235" s="135">
        <v>60.72</v>
      </c>
      <c r="F9235" s="136">
        <v>0</v>
      </c>
      <c r="G9235" s="135">
        <v>89.79</v>
      </c>
      <c r="H9235" s="136">
        <v>0</v>
      </c>
    </row>
    <row r="9236" spans="1:8" x14ac:dyDescent="0.25">
      <c r="A9236" s="133" t="s">
        <v>9106</v>
      </c>
      <c r="B9236" s="134">
        <v>100258</v>
      </c>
      <c r="C9236" s="126" t="s">
        <v>3973</v>
      </c>
      <c r="D9236" s="134" t="s">
        <v>3951</v>
      </c>
      <c r="E9236" s="135">
        <v>12.91</v>
      </c>
      <c r="F9236" s="136">
        <v>0</v>
      </c>
      <c r="G9236" s="135">
        <v>19.09</v>
      </c>
      <c r="H9236" s="136">
        <v>0</v>
      </c>
    </row>
    <row r="9237" spans="1:8" x14ac:dyDescent="0.25">
      <c r="A9237" s="133" t="s">
        <v>9106</v>
      </c>
      <c r="B9237" s="134">
        <v>100259</v>
      </c>
      <c r="C9237" s="126" t="s">
        <v>3974</v>
      </c>
      <c r="D9237" s="134" t="s">
        <v>3951</v>
      </c>
      <c r="E9237" s="135">
        <v>25.43</v>
      </c>
      <c r="F9237" s="136">
        <v>0</v>
      </c>
      <c r="G9237" s="135">
        <v>37.61</v>
      </c>
      <c r="H9237" s="136">
        <v>0</v>
      </c>
    </row>
    <row r="9238" spans="1:8" x14ac:dyDescent="0.25">
      <c r="A9238" s="133" t="s">
        <v>9106</v>
      </c>
      <c r="B9238" s="134">
        <v>100279</v>
      </c>
      <c r="C9238" s="126" t="s">
        <v>3994</v>
      </c>
      <c r="D9238" s="134" t="s">
        <v>33</v>
      </c>
      <c r="E9238" s="135">
        <v>0.75</v>
      </c>
      <c r="F9238" s="136">
        <v>0</v>
      </c>
      <c r="G9238" s="135">
        <v>1.1000000000000001</v>
      </c>
      <c r="H9238" s="136">
        <v>0</v>
      </c>
    </row>
    <row r="9239" spans="1:8" x14ac:dyDescent="0.25">
      <c r="A9239" s="133" t="s">
        <v>9106</v>
      </c>
      <c r="B9239" s="134">
        <v>100233</v>
      </c>
      <c r="C9239" s="126" t="s">
        <v>3946</v>
      </c>
      <c r="D9239" s="134" t="s">
        <v>33</v>
      </c>
      <c r="E9239" s="135">
        <v>0.17</v>
      </c>
      <c r="F9239" s="136">
        <v>0</v>
      </c>
      <c r="G9239" s="135">
        <v>0.26</v>
      </c>
      <c r="H9239" s="136">
        <v>0</v>
      </c>
    </row>
    <row r="9240" spans="1:8" x14ac:dyDescent="0.25">
      <c r="A9240" s="133" t="s">
        <v>9106</v>
      </c>
      <c r="B9240" s="134">
        <v>100232</v>
      </c>
      <c r="C9240" s="126" t="s">
        <v>3945</v>
      </c>
      <c r="D9240" s="134" t="s">
        <v>33</v>
      </c>
      <c r="E9240" s="135">
        <v>0.35</v>
      </c>
      <c r="F9240" s="136">
        <v>0</v>
      </c>
      <c r="G9240" s="135">
        <v>0.52</v>
      </c>
      <c r="H9240" s="136">
        <v>0</v>
      </c>
    </row>
    <row r="9241" spans="1:8" x14ac:dyDescent="0.25">
      <c r="A9241" s="133" t="s">
        <v>9106</v>
      </c>
      <c r="B9241" s="134">
        <v>100234</v>
      </c>
      <c r="C9241" s="126" t="s">
        <v>3947</v>
      </c>
      <c r="D9241" s="134" t="s">
        <v>144</v>
      </c>
      <c r="E9241" s="135">
        <v>0.53</v>
      </c>
      <c r="F9241" s="136">
        <v>0</v>
      </c>
      <c r="G9241" s="135">
        <v>0.79</v>
      </c>
      <c r="H9241" s="136">
        <v>0</v>
      </c>
    </row>
    <row r="9242" spans="1:8" x14ac:dyDescent="0.25">
      <c r="A9242" s="133" t="s">
        <v>9106</v>
      </c>
      <c r="B9242" s="134">
        <v>100265</v>
      </c>
      <c r="C9242" s="126" t="s">
        <v>3980</v>
      </c>
      <c r="D9242" s="134" t="s">
        <v>144</v>
      </c>
      <c r="E9242" s="135">
        <v>0.8</v>
      </c>
      <c r="F9242" s="136">
        <v>0</v>
      </c>
      <c r="G9242" s="135">
        <v>1.18</v>
      </c>
      <c r="H9242" s="136">
        <v>0</v>
      </c>
    </row>
    <row r="9243" spans="1:8" x14ac:dyDescent="0.25">
      <c r="A9243" s="133" t="s">
        <v>9106</v>
      </c>
      <c r="B9243" s="134">
        <v>100235</v>
      </c>
      <c r="C9243" s="126" t="s">
        <v>3948</v>
      </c>
      <c r="D9243" s="134" t="s">
        <v>3949</v>
      </c>
      <c r="E9243" s="135">
        <v>0.04</v>
      </c>
      <c r="F9243" s="136">
        <v>0</v>
      </c>
      <c r="G9243" s="135">
        <v>0.06</v>
      </c>
      <c r="H9243" s="136">
        <v>0</v>
      </c>
    </row>
    <row r="9244" spans="1:8" x14ac:dyDescent="0.25">
      <c r="A9244" s="133" t="s">
        <v>9106</v>
      </c>
      <c r="B9244" s="134">
        <v>100267</v>
      </c>
      <c r="C9244" s="126" t="s">
        <v>3982</v>
      </c>
      <c r="D9244" s="134" t="s">
        <v>33</v>
      </c>
      <c r="E9244" s="135">
        <v>1.6</v>
      </c>
      <c r="F9244" s="136">
        <v>0</v>
      </c>
      <c r="G9244" s="135">
        <v>2.37</v>
      </c>
      <c r="H9244" s="136">
        <v>0</v>
      </c>
    </row>
    <row r="9245" spans="1:8" x14ac:dyDescent="0.25">
      <c r="A9245" s="133" t="s">
        <v>9106</v>
      </c>
      <c r="B9245" s="134">
        <v>100231</v>
      </c>
      <c r="C9245" s="126" t="s">
        <v>3944</v>
      </c>
      <c r="D9245" s="134" t="s">
        <v>950</v>
      </c>
      <c r="E9245" s="135">
        <v>0.03</v>
      </c>
      <c r="F9245" s="136">
        <v>0</v>
      </c>
      <c r="G9245" s="135">
        <v>0.05</v>
      </c>
      <c r="H9245" s="136">
        <v>0</v>
      </c>
    </row>
    <row r="9246" spans="1:8" x14ac:dyDescent="0.25">
      <c r="A9246" s="133" t="s">
        <v>9106</v>
      </c>
      <c r="B9246" s="134">
        <v>100230</v>
      </c>
      <c r="C9246" s="126" t="s">
        <v>3943</v>
      </c>
      <c r="D9246" s="134" t="s">
        <v>950</v>
      </c>
      <c r="E9246" s="135">
        <v>0.02</v>
      </c>
      <c r="F9246" s="136">
        <v>0</v>
      </c>
      <c r="G9246" s="135">
        <v>0.03</v>
      </c>
      <c r="H9246" s="136">
        <v>0</v>
      </c>
    </row>
    <row r="9247" spans="1:8" x14ac:dyDescent="0.25">
      <c r="A9247" s="133" t="s">
        <v>9106</v>
      </c>
      <c r="B9247" s="134">
        <v>100229</v>
      </c>
      <c r="C9247" s="126" t="s">
        <v>3942</v>
      </c>
      <c r="D9247" s="134" t="s">
        <v>950</v>
      </c>
      <c r="E9247" s="135">
        <v>0.01</v>
      </c>
      <c r="F9247" s="136">
        <v>0</v>
      </c>
      <c r="G9247" s="135">
        <v>0.02</v>
      </c>
      <c r="H9247" s="136">
        <v>0</v>
      </c>
    </row>
    <row r="9248" spans="1:8" x14ac:dyDescent="0.25">
      <c r="A9248" s="133" t="s">
        <v>9106</v>
      </c>
      <c r="B9248" s="134">
        <v>100272</v>
      </c>
      <c r="C9248" s="126" t="s">
        <v>3987</v>
      </c>
      <c r="D9248" s="134" t="s">
        <v>144</v>
      </c>
      <c r="E9248" s="135">
        <v>1.2</v>
      </c>
      <c r="F9248" s="136">
        <v>0</v>
      </c>
      <c r="G9248" s="135">
        <v>1.77</v>
      </c>
      <c r="H9248" s="136">
        <v>0</v>
      </c>
    </row>
    <row r="9249" spans="1:8" x14ac:dyDescent="0.25">
      <c r="A9249" s="133" t="s">
        <v>9106</v>
      </c>
      <c r="B9249" s="134">
        <v>100269</v>
      </c>
      <c r="C9249" s="126" t="s">
        <v>3984</v>
      </c>
      <c r="D9249" s="134" t="s">
        <v>33</v>
      </c>
      <c r="E9249" s="135">
        <v>1.6</v>
      </c>
      <c r="F9249" s="136">
        <v>0</v>
      </c>
      <c r="G9249" s="135">
        <v>2.37</v>
      </c>
      <c r="H9249" s="136">
        <v>0</v>
      </c>
    </row>
    <row r="9250" spans="1:8" x14ac:dyDescent="0.25">
      <c r="A9250" s="133" t="s">
        <v>9107</v>
      </c>
      <c r="B9250" s="134">
        <v>100986</v>
      </c>
      <c r="C9250" s="126" t="s">
        <v>4097</v>
      </c>
      <c r="D9250" s="134" t="s">
        <v>1007</v>
      </c>
      <c r="E9250" s="135">
        <v>8.92</v>
      </c>
      <c r="F9250" s="136">
        <v>0.40579999999999999</v>
      </c>
      <c r="G9250" s="135">
        <v>9.51</v>
      </c>
      <c r="H9250" s="136">
        <v>0</v>
      </c>
    </row>
    <row r="9251" spans="1:8" x14ac:dyDescent="0.25">
      <c r="A9251" s="133" t="s">
        <v>9107</v>
      </c>
      <c r="B9251" s="134">
        <v>101002</v>
      </c>
      <c r="C9251" s="126" t="s">
        <v>4109</v>
      </c>
      <c r="D9251" s="134" t="s">
        <v>4088</v>
      </c>
      <c r="E9251" s="135">
        <v>5.93</v>
      </c>
      <c r="F9251" s="136">
        <v>0.40639999999999998</v>
      </c>
      <c r="G9251" s="135">
        <v>6.33</v>
      </c>
      <c r="H9251" s="136">
        <v>0</v>
      </c>
    </row>
    <row r="9252" spans="1:8" x14ac:dyDescent="0.25">
      <c r="A9252" s="133" t="s">
        <v>9107</v>
      </c>
      <c r="B9252" s="134">
        <v>100987</v>
      </c>
      <c r="C9252" s="126" t="s">
        <v>4098</v>
      </c>
      <c r="D9252" s="134" t="s">
        <v>1007</v>
      </c>
      <c r="E9252" s="135">
        <v>10.32</v>
      </c>
      <c r="F9252" s="136">
        <v>0.1328</v>
      </c>
      <c r="G9252" s="135">
        <v>10.85</v>
      </c>
      <c r="H9252" s="136">
        <v>0</v>
      </c>
    </row>
    <row r="9253" spans="1:8" x14ac:dyDescent="0.25">
      <c r="A9253" s="133" t="s">
        <v>9107</v>
      </c>
      <c r="B9253" s="134">
        <v>101003</v>
      </c>
      <c r="C9253" s="126" t="s">
        <v>4110</v>
      </c>
      <c r="D9253" s="134" t="s">
        <v>4088</v>
      </c>
      <c r="E9253" s="135">
        <v>6.86</v>
      </c>
      <c r="F9253" s="136">
        <v>0.13270000000000001</v>
      </c>
      <c r="G9253" s="135">
        <v>7.22</v>
      </c>
      <c r="H9253" s="136">
        <v>0</v>
      </c>
    </row>
    <row r="9254" spans="1:8" x14ac:dyDescent="0.25">
      <c r="A9254" s="133" t="s">
        <v>9107</v>
      </c>
      <c r="B9254" s="134">
        <v>100988</v>
      </c>
      <c r="C9254" s="126" t="s">
        <v>4099</v>
      </c>
      <c r="D9254" s="134" t="s">
        <v>1007</v>
      </c>
      <c r="E9254" s="135">
        <v>10.94</v>
      </c>
      <c r="F9254" s="136">
        <v>0.14169999999999999</v>
      </c>
      <c r="G9254" s="135">
        <v>11.46</v>
      </c>
      <c r="H9254" s="136">
        <v>0</v>
      </c>
    </row>
    <row r="9255" spans="1:8" x14ac:dyDescent="0.25">
      <c r="A9255" s="133" t="s">
        <v>9107</v>
      </c>
      <c r="B9255" s="134">
        <v>101004</v>
      </c>
      <c r="C9255" s="126" t="s">
        <v>4111</v>
      </c>
      <c r="D9255" s="134" t="s">
        <v>4088</v>
      </c>
      <c r="E9255" s="135">
        <v>7.29</v>
      </c>
      <c r="F9255" s="136">
        <v>0.14130000000000001</v>
      </c>
      <c r="G9255" s="135">
        <v>7.63</v>
      </c>
      <c r="H9255" s="136">
        <v>0</v>
      </c>
    </row>
    <row r="9256" spans="1:8" x14ac:dyDescent="0.25">
      <c r="A9256" s="133" t="s">
        <v>9107</v>
      </c>
      <c r="B9256" s="134">
        <v>100985</v>
      </c>
      <c r="C9256" s="126" t="s">
        <v>4096</v>
      </c>
      <c r="D9256" s="134" t="s">
        <v>1007</v>
      </c>
      <c r="E9256" s="135">
        <v>7.38</v>
      </c>
      <c r="F9256" s="136">
        <v>0.44719999999999999</v>
      </c>
      <c r="G9256" s="135">
        <v>8.0500000000000007</v>
      </c>
      <c r="H9256" s="136">
        <v>0</v>
      </c>
    </row>
    <row r="9257" spans="1:8" x14ac:dyDescent="0.25">
      <c r="A9257" s="133" t="s">
        <v>9107</v>
      </c>
      <c r="B9257" s="134">
        <v>101001</v>
      </c>
      <c r="C9257" s="126" t="s">
        <v>4108</v>
      </c>
      <c r="D9257" s="134" t="s">
        <v>4088</v>
      </c>
      <c r="E9257" s="135">
        <v>4.92</v>
      </c>
      <c r="F9257" s="136">
        <v>0.44719999999999999</v>
      </c>
      <c r="G9257" s="135">
        <v>5.37</v>
      </c>
      <c r="H9257" s="136">
        <v>0</v>
      </c>
    </row>
    <row r="9258" spans="1:8" x14ac:dyDescent="0.25">
      <c r="A9258" s="133" t="s">
        <v>9107</v>
      </c>
      <c r="B9258" s="134">
        <v>101008</v>
      </c>
      <c r="C9258" s="126" t="s">
        <v>4115</v>
      </c>
      <c r="D9258" s="134" t="s">
        <v>1007</v>
      </c>
      <c r="E9258" s="135">
        <v>5.41</v>
      </c>
      <c r="F9258" s="136">
        <v>0.33639999999999998</v>
      </c>
      <c r="G9258" s="135">
        <v>5.69</v>
      </c>
      <c r="H9258" s="136">
        <v>0</v>
      </c>
    </row>
    <row r="9259" spans="1:8" x14ac:dyDescent="0.25">
      <c r="A9259" s="133" t="s">
        <v>9107</v>
      </c>
      <c r="B9259" s="134">
        <v>101007</v>
      </c>
      <c r="C9259" s="126" t="s">
        <v>4114</v>
      </c>
      <c r="D9259" s="134" t="s">
        <v>1007</v>
      </c>
      <c r="E9259" s="135">
        <v>5.32</v>
      </c>
      <c r="F9259" s="136">
        <v>0.2989</v>
      </c>
      <c r="G9259" s="135">
        <v>5.66</v>
      </c>
      <c r="H9259" s="136">
        <v>0</v>
      </c>
    </row>
    <row r="9260" spans="1:8" x14ac:dyDescent="0.25">
      <c r="A9260" s="133" t="s">
        <v>9107</v>
      </c>
      <c r="B9260" s="134">
        <v>100982</v>
      </c>
      <c r="C9260" s="126" t="s">
        <v>14698</v>
      </c>
      <c r="D9260" s="134" t="s">
        <v>1007</v>
      </c>
      <c r="E9260" s="135">
        <v>8.89</v>
      </c>
      <c r="F9260" s="136">
        <v>0.2868</v>
      </c>
      <c r="G9260" s="135">
        <v>9.67</v>
      </c>
      <c r="H9260" s="136">
        <v>0</v>
      </c>
    </row>
    <row r="9261" spans="1:8" x14ac:dyDescent="0.25">
      <c r="A9261" s="133" t="s">
        <v>9107</v>
      </c>
      <c r="B9261" s="134">
        <v>100998</v>
      </c>
      <c r="C9261" s="126" t="s">
        <v>14699</v>
      </c>
      <c r="D9261" s="134" t="s">
        <v>4088</v>
      </c>
      <c r="E9261" s="135">
        <v>5.93</v>
      </c>
      <c r="F9261" s="136">
        <v>0.28670000000000001</v>
      </c>
      <c r="G9261" s="135">
        <v>6.46</v>
      </c>
      <c r="H9261" s="136">
        <v>0</v>
      </c>
    </row>
    <row r="9262" spans="1:8" x14ac:dyDescent="0.25">
      <c r="A9262" s="133" t="s">
        <v>9107</v>
      </c>
      <c r="B9262" s="134">
        <v>100983</v>
      </c>
      <c r="C9262" s="126" t="s">
        <v>14700</v>
      </c>
      <c r="D9262" s="134" t="s">
        <v>1007</v>
      </c>
      <c r="E9262" s="135">
        <v>8.9700000000000006</v>
      </c>
      <c r="F9262" s="136">
        <v>9.7000000000000003E-2</v>
      </c>
      <c r="G9262" s="135">
        <v>9.6300000000000008</v>
      </c>
      <c r="H9262" s="136">
        <v>0</v>
      </c>
    </row>
    <row r="9263" spans="1:8" x14ac:dyDescent="0.25">
      <c r="A9263" s="133" t="s">
        <v>9107</v>
      </c>
      <c r="B9263" s="134">
        <v>100999</v>
      </c>
      <c r="C9263" s="126" t="s">
        <v>14701</v>
      </c>
      <c r="D9263" s="134" t="s">
        <v>4088</v>
      </c>
      <c r="E9263" s="135">
        <v>6.01</v>
      </c>
      <c r="F9263" s="136">
        <v>9.6500000000000002E-2</v>
      </c>
      <c r="G9263" s="135">
        <v>6.45</v>
      </c>
      <c r="H9263" s="136">
        <v>0</v>
      </c>
    </row>
    <row r="9264" spans="1:8" x14ac:dyDescent="0.25">
      <c r="A9264" s="133" t="s">
        <v>9107</v>
      </c>
      <c r="B9264" s="134">
        <v>100984</v>
      </c>
      <c r="C9264" s="126" t="s">
        <v>14702</v>
      </c>
      <c r="D9264" s="134" t="s">
        <v>1007</v>
      </c>
      <c r="E9264" s="135">
        <v>8.77</v>
      </c>
      <c r="F9264" s="136">
        <v>0.1038</v>
      </c>
      <c r="G9264" s="135">
        <v>9.39</v>
      </c>
      <c r="H9264" s="136">
        <v>0</v>
      </c>
    </row>
    <row r="9265" spans="1:8" x14ac:dyDescent="0.25">
      <c r="A9265" s="133" t="s">
        <v>9107</v>
      </c>
      <c r="B9265" s="134">
        <v>101000</v>
      </c>
      <c r="C9265" s="126" t="s">
        <v>14703</v>
      </c>
      <c r="D9265" s="134" t="s">
        <v>4088</v>
      </c>
      <c r="E9265" s="135">
        <v>5.86</v>
      </c>
      <c r="F9265" s="136">
        <v>0.1041</v>
      </c>
      <c r="G9265" s="135">
        <v>6.26</v>
      </c>
      <c r="H9265" s="136">
        <v>0</v>
      </c>
    </row>
    <row r="9266" spans="1:8" x14ac:dyDescent="0.25">
      <c r="A9266" s="133" t="s">
        <v>9107</v>
      </c>
      <c r="B9266" s="134">
        <v>100981</v>
      </c>
      <c r="C9266" s="126" t="s">
        <v>14704</v>
      </c>
      <c r="D9266" s="134" t="s">
        <v>1007</v>
      </c>
      <c r="E9266" s="135">
        <v>9.24</v>
      </c>
      <c r="F9266" s="136">
        <v>0.29980000000000001</v>
      </c>
      <c r="G9266" s="135">
        <v>10.27</v>
      </c>
      <c r="H9266" s="136">
        <v>0</v>
      </c>
    </row>
    <row r="9267" spans="1:8" x14ac:dyDescent="0.25">
      <c r="A9267" s="133" t="s">
        <v>9107</v>
      </c>
      <c r="B9267" s="134">
        <v>100997</v>
      </c>
      <c r="C9267" s="126" t="s">
        <v>14705</v>
      </c>
      <c r="D9267" s="134" t="s">
        <v>4088</v>
      </c>
      <c r="E9267" s="135">
        <v>6.18</v>
      </c>
      <c r="F9267" s="136">
        <v>0.29770000000000002</v>
      </c>
      <c r="G9267" s="135">
        <v>6.85</v>
      </c>
      <c r="H9267" s="136">
        <v>0</v>
      </c>
    </row>
    <row r="9268" spans="1:8" x14ac:dyDescent="0.25">
      <c r="A9268" s="133" t="s">
        <v>9107</v>
      </c>
      <c r="B9268" s="134">
        <v>101010</v>
      </c>
      <c r="C9268" s="126" t="s">
        <v>4117</v>
      </c>
      <c r="D9268" s="134" t="s">
        <v>4088</v>
      </c>
      <c r="E9268" s="135">
        <v>26.61</v>
      </c>
      <c r="F9268" s="136">
        <v>0.35060000000000002</v>
      </c>
      <c r="G9268" s="135">
        <v>28.49</v>
      </c>
      <c r="H9268" s="136">
        <v>0</v>
      </c>
    </row>
    <row r="9269" spans="1:8" x14ac:dyDescent="0.25">
      <c r="A9269" s="133" t="s">
        <v>9107</v>
      </c>
      <c r="B9269" s="134">
        <v>101009</v>
      </c>
      <c r="C9269" s="126" t="s">
        <v>4116</v>
      </c>
      <c r="D9269" s="134" t="s">
        <v>4088</v>
      </c>
      <c r="E9269" s="135">
        <v>42.26</v>
      </c>
      <c r="F9269" s="136">
        <v>0.35070000000000001</v>
      </c>
      <c r="G9269" s="135">
        <v>45.25</v>
      </c>
      <c r="H9269" s="136">
        <v>0</v>
      </c>
    </row>
    <row r="9270" spans="1:8" x14ac:dyDescent="0.25">
      <c r="A9270" s="133" t="s">
        <v>9107</v>
      </c>
      <c r="B9270" s="134">
        <v>100978</v>
      </c>
      <c r="C9270" s="126" t="s">
        <v>4093</v>
      </c>
      <c r="D9270" s="134" t="s">
        <v>1007</v>
      </c>
      <c r="E9270" s="135">
        <v>6.88</v>
      </c>
      <c r="F9270" s="136">
        <v>0.3009</v>
      </c>
      <c r="G9270" s="135">
        <v>7.48</v>
      </c>
      <c r="H9270" s="136">
        <v>0</v>
      </c>
    </row>
    <row r="9271" spans="1:8" x14ac:dyDescent="0.25">
      <c r="A9271" s="133" t="s">
        <v>9107</v>
      </c>
      <c r="B9271" s="134">
        <v>100994</v>
      </c>
      <c r="C9271" s="126" t="s">
        <v>4105</v>
      </c>
      <c r="D9271" s="134" t="s">
        <v>4088</v>
      </c>
      <c r="E9271" s="135">
        <v>4.57</v>
      </c>
      <c r="F9271" s="136">
        <v>0.29980000000000001</v>
      </c>
      <c r="G9271" s="135">
        <v>4.96</v>
      </c>
      <c r="H9271" s="136">
        <v>0</v>
      </c>
    </row>
    <row r="9272" spans="1:8" x14ac:dyDescent="0.25">
      <c r="A9272" s="133" t="s">
        <v>9107</v>
      </c>
      <c r="B9272" s="134">
        <v>100974</v>
      </c>
      <c r="C9272" s="126" t="s">
        <v>4080</v>
      </c>
      <c r="D9272" s="134" t="s">
        <v>1007</v>
      </c>
      <c r="E9272" s="135">
        <v>8.34</v>
      </c>
      <c r="F9272" s="136">
        <v>0.30580000000000002</v>
      </c>
      <c r="G9272" s="135">
        <v>8.9499999999999993</v>
      </c>
      <c r="H9272" s="136">
        <v>0</v>
      </c>
    </row>
    <row r="9273" spans="1:8" x14ac:dyDescent="0.25">
      <c r="A9273" s="133" t="s">
        <v>9107</v>
      </c>
      <c r="B9273" s="134">
        <v>100990</v>
      </c>
      <c r="C9273" s="126" t="s">
        <v>4101</v>
      </c>
      <c r="D9273" s="134" t="s">
        <v>4088</v>
      </c>
      <c r="E9273" s="135">
        <v>5.56</v>
      </c>
      <c r="F9273" s="136">
        <v>0.30580000000000002</v>
      </c>
      <c r="G9273" s="135">
        <v>5.98</v>
      </c>
      <c r="H9273" s="136">
        <v>0</v>
      </c>
    </row>
    <row r="9274" spans="1:8" x14ac:dyDescent="0.25">
      <c r="A9274" s="133" t="s">
        <v>9107</v>
      </c>
      <c r="B9274" s="134">
        <v>100979</v>
      </c>
      <c r="C9274" s="126" t="s">
        <v>4094</v>
      </c>
      <c r="D9274" s="134" t="s">
        <v>1007</v>
      </c>
      <c r="E9274" s="135">
        <v>6.64</v>
      </c>
      <c r="F9274" s="136">
        <v>0.1009</v>
      </c>
      <c r="G9274" s="135">
        <v>7.12</v>
      </c>
      <c r="H9274" s="136">
        <v>0</v>
      </c>
    </row>
    <row r="9275" spans="1:8" x14ac:dyDescent="0.25">
      <c r="A9275" s="133" t="s">
        <v>9107</v>
      </c>
      <c r="B9275" s="134">
        <v>100995</v>
      </c>
      <c r="C9275" s="126" t="s">
        <v>4106</v>
      </c>
      <c r="D9275" s="134" t="s">
        <v>4088</v>
      </c>
      <c r="E9275" s="135">
        <v>4.43</v>
      </c>
      <c r="F9275" s="136">
        <v>9.9299999999999999E-2</v>
      </c>
      <c r="G9275" s="135">
        <v>4.75</v>
      </c>
      <c r="H9275" s="136">
        <v>0</v>
      </c>
    </row>
    <row r="9276" spans="1:8" x14ac:dyDescent="0.25">
      <c r="A9276" s="133" t="s">
        <v>9107</v>
      </c>
      <c r="B9276" s="134">
        <v>100975</v>
      </c>
      <c r="C9276" s="126" t="s">
        <v>4081</v>
      </c>
      <c r="D9276" s="134" t="s">
        <v>1007</v>
      </c>
      <c r="E9276" s="135">
        <v>8.4600000000000009</v>
      </c>
      <c r="F9276" s="136">
        <v>0.1028</v>
      </c>
      <c r="G9276" s="135">
        <v>8.9600000000000009</v>
      </c>
      <c r="H9276" s="136">
        <v>0</v>
      </c>
    </row>
    <row r="9277" spans="1:8" x14ac:dyDescent="0.25">
      <c r="A9277" s="133" t="s">
        <v>9107</v>
      </c>
      <c r="B9277" s="134">
        <v>100991</v>
      </c>
      <c r="C9277" s="126" t="s">
        <v>4102</v>
      </c>
      <c r="D9277" s="134" t="s">
        <v>4088</v>
      </c>
      <c r="E9277" s="135">
        <v>5.66</v>
      </c>
      <c r="F9277" s="136">
        <v>0.10249999999999999</v>
      </c>
      <c r="G9277" s="135">
        <v>6</v>
      </c>
      <c r="H9277" s="136">
        <v>0</v>
      </c>
    </row>
    <row r="9278" spans="1:8" x14ac:dyDescent="0.25">
      <c r="A9278" s="133" t="s">
        <v>9107</v>
      </c>
      <c r="B9278" s="134">
        <v>100980</v>
      </c>
      <c r="C9278" s="126" t="s">
        <v>4095</v>
      </c>
      <c r="D9278" s="134" t="s">
        <v>1007</v>
      </c>
      <c r="E9278" s="135">
        <v>6.28</v>
      </c>
      <c r="F9278" s="136">
        <v>0.10829999999999999</v>
      </c>
      <c r="G9278" s="135">
        <v>6.71</v>
      </c>
      <c r="H9278" s="136">
        <v>0</v>
      </c>
    </row>
    <row r="9279" spans="1:8" x14ac:dyDescent="0.25">
      <c r="A9279" s="133" t="s">
        <v>9107</v>
      </c>
      <c r="B9279" s="134">
        <v>100996</v>
      </c>
      <c r="C9279" s="126" t="s">
        <v>4107</v>
      </c>
      <c r="D9279" s="134" t="s">
        <v>4088</v>
      </c>
      <c r="E9279" s="135">
        <v>4.18</v>
      </c>
      <c r="F9279" s="136">
        <v>0.1077</v>
      </c>
      <c r="G9279" s="135">
        <v>4.46</v>
      </c>
      <c r="H9279" s="136">
        <v>0</v>
      </c>
    </row>
    <row r="9280" spans="1:8" x14ac:dyDescent="0.25">
      <c r="A9280" s="133" t="s">
        <v>9107</v>
      </c>
      <c r="B9280" s="134">
        <v>100976</v>
      </c>
      <c r="C9280" s="126" t="s">
        <v>4091</v>
      </c>
      <c r="D9280" s="134" t="s">
        <v>1007</v>
      </c>
      <c r="E9280" s="135">
        <v>8.27</v>
      </c>
      <c r="F9280" s="136">
        <v>0.11</v>
      </c>
      <c r="G9280" s="135">
        <v>8.74</v>
      </c>
      <c r="H9280" s="136">
        <v>0</v>
      </c>
    </row>
    <row r="9281" spans="1:8" x14ac:dyDescent="0.25">
      <c r="A9281" s="133" t="s">
        <v>9107</v>
      </c>
      <c r="B9281" s="134">
        <v>100992</v>
      </c>
      <c r="C9281" s="126" t="s">
        <v>4103</v>
      </c>
      <c r="D9281" s="134" t="s">
        <v>4088</v>
      </c>
      <c r="E9281" s="135">
        <v>5.53</v>
      </c>
      <c r="F9281" s="136">
        <v>0.1103</v>
      </c>
      <c r="G9281" s="135">
        <v>5.84</v>
      </c>
      <c r="H9281" s="136">
        <v>0</v>
      </c>
    </row>
    <row r="9282" spans="1:8" x14ac:dyDescent="0.25">
      <c r="A9282" s="133" t="s">
        <v>9107</v>
      </c>
      <c r="B9282" s="134">
        <v>100977</v>
      </c>
      <c r="C9282" s="126" t="s">
        <v>4092</v>
      </c>
      <c r="D9282" s="134" t="s">
        <v>1007</v>
      </c>
      <c r="E9282" s="135">
        <v>7.61</v>
      </c>
      <c r="F9282" s="136">
        <v>0.31269999999999998</v>
      </c>
      <c r="G9282" s="135">
        <v>8.44</v>
      </c>
      <c r="H9282" s="136">
        <v>0</v>
      </c>
    </row>
    <row r="9283" spans="1:8" x14ac:dyDescent="0.25">
      <c r="A9283" s="133" t="s">
        <v>9107</v>
      </c>
      <c r="B9283" s="134">
        <v>100993</v>
      </c>
      <c r="C9283" s="126" t="s">
        <v>4104</v>
      </c>
      <c r="D9283" s="134" t="s">
        <v>4088</v>
      </c>
      <c r="E9283" s="135">
        <v>5.07</v>
      </c>
      <c r="F9283" s="136">
        <v>0.31159999999999999</v>
      </c>
      <c r="G9283" s="135">
        <v>5.62</v>
      </c>
      <c r="H9283" s="136">
        <v>0</v>
      </c>
    </row>
    <row r="9284" spans="1:8" x14ac:dyDescent="0.25">
      <c r="A9284" s="133" t="s">
        <v>9107</v>
      </c>
      <c r="B9284" s="134">
        <v>100973</v>
      </c>
      <c r="C9284" s="126" t="s">
        <v>4079</v>
      </c>
      <c r="D9284" s="134" t="s">
        <v>1007</v>
      </c>
      <c r="E9284" s="135">
        <v>8.6300000000000008</v>
      </c>
      <c r="F9284" s="136">
        <v>0.32100000000000001</v>
      </c>
      <c r="G9284" s="135">
        <v>9.44</v>
      </c>
      <c r="H9284" s="136">
        <v>0</v>
      </c>
    </row>
    <row r="9285" spans="1:8" x14ac:dyDescent="0.25">
      <c r="A9285" s="133" t="s">
        <v>9107</v>
      </c>
      <c r="B9285" s="134">
        <v>100989</v>
      </c>
      <c r="C9285" s="126" t="s">
        <v>4100</v>
      </c>
      <c r="D9285" s="134" t="s">
        <v>4088</v>
      </c>
      <c r="E9285" s="135">
        <v>5.76</v>
      </c>
      <c r="F9285" s="136">
        <v>0.31940000000000002</v>
      </c>
      <c r="G9285" s="135">
        <v>6.29</v>
      </c>
      <c r="H9285" s="136">
        <v>0</v>
      </c>
    </row>
    <row r="9286" spans="1:8" x14ac:dyDescent="0.25">
      <c r="A9286" s="133" t="s">
        <v>9107</v>
      </c>
      <c r="B9286" s="134">
        <v>101467</v>
      </c>
      <c r="C9286" s="126" t="s">
        <v>4128</v>
      </c>
      <c r="D9286" s="134" t="s">
        <v>4088</v>
      </c>
      <c r="E9286" s="135">
        <v>17.73</v>
      </c>
      <c r="F9286" s="136">
        <v>0.29270000000000002</v>
      </c>
      <c r="G9286" s="135">
        <v>20.170000000000002</v>
      </c>
      <c r="H9286" s="136">
        <v>0</v>
      </c>
    </row>
    <row r="9287" spans="1:8" x14ac:dyDescent="0.25">
      <c r="A9287" s="133" t="s">
        <v>9107</v>
      </c>
      <c r="B9287" s="134">
        <v>101468</v>
      </c>
      <c r="C9287" s="126" t="s">
        <v>4129</v>
      </c>
      <c r="D9287" s="134" t="s">
        <v>4088</v>
      </c>
      <c r="E9287" s="135">
        <v>16.21</v>
      </c>
      <c r="F9287" s="136">
        <v>0.29239999999999999</v>
      </c>
      <c r="G9287" s="135">
        <v>18.45</v>
      </c>
      <c r="H9287" s="136">
        <v>0</v>
      </c>
    </row>
    <row r="9288" spans="1:8" x14ac:dyDescent="0.25">
      <c r="A9288" s="133" t="s">
        <v>9107</v>
      </c>
      <c r="B9288" s="134">
        <v>101014</v>
      </c>
      <c r="C9288" s="126" t="s">
        <v>4119</v>
      </c>
      <c r="D9288" s="134" t="s">
        <v>4088</v>
      </c>
      <c r="E9288" s="135">
        <v>40.520000000000003</v>
      </c>
      <c r="F9288" s="136">
        <v>0.29289999999999999</v>
      </c>
      <c r="G9288" s="135">
        <v>46.1</v>
      </c>
      <c r="H9288" s="136">
        <v>0</v>
      </c>
    </row>
    <row r="9289" spans="1:8" x14ac:dyDescent="0.25">
      <c r="A9289" s="133" t="s">
        <v>9107</v>
      </c>
      <c r="B9289" s="134">
        <v>101015</v>
      </c>
      <c r="C9289" s="126" t="s">
        <v>4120</v>
      </c>
      <c r="D9289" s="134" t="s">
        <v>4088</v>
      </c>
      <c r="E9289" s="135">
        <v>33.28</v>
      </c>
      <c r="F9289" s="136">
        <v>0.29299999999999998</v>
      </c>
      <c r="G9289" s="135">
        <v>37.86</v>
      </c>
      <c r="H9289" s="136">
        <v>0</v>
      </c>
    </row>
    <row r="9290" spans="1:8" x14ac:dyDescent="0.25">
      <c r="A9290" s="133" t="s">
        <v>9107</v>
      </c>
      <c r="B9290" s="134">
        <v>101463</v>
      </c>
      <c r="C9290" s="126" t="s">
        <v>4124</v>
      </c>
      <c r="D9290" s="134" t="s">
        <v>4088</v>
      </c>
      <c r="E9290" s="135">
        <v>44.36</v>
      </c>
      <c r="F9290" s="136">
        <v>0.2928</v>
      </c>
      <c r="G9290" s="135">
        <v>50.46</v>
      </c>
      <c r="H9290" s="136">
        <v>0</v>
      </c>
    </row>
    <row r="9291" spans="1:8" x14ac:dyDescent="0.25">
      <c r="A9291" s="133" t="s">
        <v>9107</v>
      </c>
      <c r="B9291" s="134">
        <v>101464</v>
      </c>
      <c r="C9291" s="126" t="s">
        <v>4125</v>
      </c>
      <c r="D9291" s="134" t="s">
        <v>4088</v>
      </c>
      <c r="E9291" s="135">
        <v>34.06</v>
      </c>
      <c r="F9291" s="136">
        <v>0.29299999999999998</v>
      </c>
      <c r="G9291" s="135">
        <v>38.76</v>
      </c>
      <c r="H9291" s="136">
        <v>0</v>
      </c>
    </row>
    <row r="9292" spans="1:8" x14ac:dyDescent="0.25">
      <c r="A9292" s="133" t="s">
        <v>9107</v>
      </c>
      <c r="B9292" s="134">
        <v>101465</v>
      </c>
      <c r="C9292" s="126" t="s">
        <v>4126</v>
      </c>
      <c r="D9292" s="134" t="s">
        <v>4088</v>
      </c>
      <c r="E9292" s="135">
        <v>26.04</v>
      </c>
      <c r="F9292" s="136">
        <v>0.29260000000000003</v>
      </c>
      <c r="G9292" s="135">
        <v>29.64</v>
      </c>
      <c r="H9292" s="136">
        <v>0</v>
      </c>
    </row>
    <row r="9293" spans="1:8" x14ac:dyDescent="0.25">
      <c r="A9293" s="133" t="s">
        <v>9107</v>
      </c>
      <c r="B9293" s="134">
        <v>101466</v>
      </c>
      <c r="C9293" s="126" t="s">
        <v>4127</v>
      </c>
      <c r="D9293" s="134" t="s">
        <v>4088</v>
      </c>
      <c r="E9293" s="135">
        <v>21.18</v>
      </c>
      <c r="F9293" s="136">
        <v>0.29270000000000002</v>
      </c>
      <c r="G9293" s="135">
        <v>24.11</v>
      </c>
      <c r="H9293" s="136">
        <v>0</v>
      </c>
    </row>
    <row r="9294" spans="1:8" x14ac:dyDescent="0.25">
      <c r="A9294" s="133" t="s">
        <v>9107</v>
      </c>
      <c r="B9294" s="134">
        <v>101013</v>
      </c>
      <c r="C9294" s="126" t="s">
        <v>4118</v>
      </c>
      <c r="D9294" s="134" t="s">
        <v>4088</v>
      </c>
      <c r="E9294" s="135">
        <v>44.22</v>
      </c>
      <c r="F9294" s="136">
        <v>0.29289999999999999</v>
      </c>
      <c r="G9294" s="135">
        <v>50.31</v>
      </c>
      <c r="H9294" s="136">
        <v>0</v>
      </c>
    </row>
    <row r="9295" spans="1:8" x14ac:dyDescent="0.25">
      <c r="A9295" s="133" t="s">
        <v>9107</v>
      </c>
      <c r="B9295" s="134">
        <v>101477</v>
      </c>
      <c r="C9295" s="126" t="s">
        <v>4138</v>
      </c>
      <c r="D9295" s="134" t="s">
        <v>4088</v>
      </c>
      <c r="E9295" s="135">
        <v>12.83</v>
      </c>
      <c r="F9295" s="136">
        <v>0.29310000000000003</v>
      </c>
      <c r="G9295" s="135">
        <v>14.6</v>
      </c>
      <c r="H9295" s="136">
        <v>0</v>
      </c>
    </row>
    <row r="9296" spans="1:8" x14ac:dyDescent="0.25">
      <c r="A9296" s="133" t="s">
        <v>9107</v>
      </c>
      <c r="B9296" s="134">
        <v>101478</v>
      </c>
      <c r="C9296" s="126" t="s">
        <v>4139</v>
      </c>
      <c r="D9296" s="134" t="s">
        <v>4088</v>
      </c>
      <c r="E9296" s="135">
        <v>10.92</v>
      </c>
      <c r="F9296" s="136">
        <v>0.29210000000000003</v>
      </c>
      <c r="G9296" s="135">
        <v>12.43</v>
      </c>
      <c r="H9296" s="136">
        <v>0</v>
      </c>
    </row>
    <row r="9297" spans="1:8" x14ac:dyDescent="0.25">
      <c r="A9297" s="133" t="s">
        <v>9107</v>
      </c>
      <c r="B9297" s="134">
        <v>101017</v>
      </c>
      <c r="C9297" s="126" t="s">
        <v>4122</v>
      </c>
      <c r="D9297" s="134" t="s">
        <v>4088</v>
      </c>
      <c r="E9297" s="135">
        <v>29.2</v>
      </c>
      <c r="F9297" s="136">
        <v>0.29320000000000002</v>
      </c>
      <c r="G9297" s="135">
        <v>33.24</v>
      </c>
      <c r="H9297" s="136">
        <v>0</v>
      </c>
    </row>
    <row r="9298" spans="1:8" x14ac:dyDescent="0.25">
      <c r="A9298" s="133" t="s">
        <v>9107</v>
      </c>
      <c r="B9298" s="134">
        <v>101018</v>
      </c>
      <c r="C9298" s="126" t="s">
        <v>4123</v>
      </c>
      <c r="D9298" s="134" t="s">
        <v>4088</v>
      </c>
      <c r="E9298" s="135">
        <v>23.99</v>
      </c>
      <c r="F9298" s="136">
        <v>0.29260000000000003</v>
      </c>
      <c r="G9298" s="135">
        <v>27.31</v>
      </c>
      <c r="H9298" s="136">
        <v>0</v>
      </c>
    </row>
    <row r="9299" spans="1:8" x14ac:dyDescent="0.25">
      <c r="A9299" s="133" t="s">
        <v>9107</v>
      </c>
      <c r="B9299" s="134">
        <v>101469</v>
      </c>
      <c r="C9299" s="126" t="s">
        <v>4130</v>
      </c>
      <c r="D9299" s="134" t="s">
        <v>4088</v>
      </c>
      <c r="E9299" s="135">
        <v>36.29</v>
      </c>
      <c r="F9299" s="136">
        <v>0.29260000000000003</v>
      </c>
      <c r="G9299" s="135">
        <v>41.3</v>
      </c>
      <c r="H9299" s="136">
        <v>0</v>
      </c>
    </row>
    <row r="9300" spans="1:8" x14ac:dyDescent="0.25">
      <c r="A9300" s="133" t="s">
        <v>9107</v>
      </c>
      <c r="B9300" s="134">
        <v>101470</v>
      </c>
      <c r="C9300" s="126" t="s">
        <v>4131</v>
      </c>
      <c r="D9300" s="134" t="s">
        <v>4088</v>
      </c>
      <c r="E9300" s="135">
        <v>28.81</v>
      </c>
      <c r="F9300" s="136">
        <v>0.29299999999999998</v>
      </c>
      <c r="G9300" s="135">
        <v>32.78</v>
      </c>
      <c r="H9300" s="136">
        <v>0</v>
      </c>
    </row>
    <row r="9301" spans="1:8" x14ac:dyDescent="0.25">
      <c r="A9301" s="133" t="s">
        <v>9107</v>
      </c>
      <c r="B9301" s="134">
        <v>101471</v>
      </c>
      <c r="C9301" s="126" t="s">
        <v>4132</v>
      </c>
      <c r="D9301" s="134" t="s">
        <v>4088</v>
      </c>
      <c r="E9301" s="135">
        <v>24.72</v>
      </c>
      <c r="F9301" s="136">
        <v>0.29289999999999999</v>
      </c>
      <c r="G9301" s="135">
        <v>28.12</v>
      </c>
      <c r="H9301" s="136">
        <v>0</v>
      </c>
    </row>
    <row r="9302" spans="1:8" x14ac:dyDescent="0.25">
      <c r="A9302" s="133" t="s">
        <v>9107</v>
      </c>
      <c r="B9302" s="134">
        <v>101472</v>
      </c>
      <c r="C9302" s="126" t="s">
        <v>4133</v>
      </c>
      <c r="D9302" s="134" t="s">
        <v>4088</v>
      </c>
      <c r="E9302" s="135">
        <v>19.239999999999998</v>
      </c>
      <c r="F9302" s="136">
        <v>0.29260000000000003</v>
      </c>
      <c r="G9302" s="135">
        <v>21.9</v>
      </c>
      <c r="H9302" s="136">
        <v>0</v>
      </c>
    </row>
    <row r="9303" spans="1:8" x14ac:dyDescent="0.25">
      <c r="A9303" s="133" t="s">
        <v>9107</v>
      </c>
      <c r="B9303" s="134">
        <v>101473</v>
      </c>
      <c r="C9303" s="126" t="s">
        <v>4134</v>
      </c>
      <c r="D9303" s="134" t="s">
        <v>4088</v>
      </c>
      <c r="E9303" s="135">
        <v>27.7</v>
      </c>
      <c r="F9303" s="136">
        <v>0.2928</v>
      </c>
      <c r="G9303" s="135">
        <v>31.52</v>
      </c>
      <c r="H9303" s="136">
        <v>0</v>
      </c>
    </row>
    <row r="9304" spans="1:8" x14ac:dyDescent="0.25">
      <c r="A9304" s="133" t="s">
        <v>9107</v>
      </c>
      <c r="B9304" s="134">
        <v>101474</v>
      </c>
      <c r="C9304" s="126" t="s">
        <v>4135</v>
      </c>
      <c r="D9304" s="134" t="s">
        <v>4088</v>
      </c>
      <c r="E9304" s="135">
        <v>19.809999999999999</v>
      </c>
      <c r="F9304" s="136">
        <v>0.2928</v>
      </c>
      <c r="G9304" s="135">
        <v>22.55</v>
      </c>
      <c r="H9304" s="136">
        <v>0</v>
      </c>
    </row>
    <row r="9305" spans="1:8" x14ac:dyDescent="0.25">
      <c r="A9305" s="133" t="s">
        <v>9107</v>
      </c>
      <c r="B9305" s="134">
        <v>101475</v>
      </c>
      <c r="C9305" s="126" t="s">
        <v>4136</v>
      </c>
      <c r="D9305" s="134" t="s">
        <v>4088</v>
      </c>
      <c r="E9305" s="135">
        <v>17.579999999999998</v>
      </c>
      <c r="F9305" s="136">
        <v>0.29239999999999999</v>
      </c>
      <c r="G9305" s="135">
        <v>20.010000000000002</v>
      </c>
      <c r="H9305" s="136">
        <v>0</v>
      </c>
    </row>
    <row r="9306" spans="1:8" x14ac:dyDescent="0.25">
      <c r="A9306" s="133" t="s">
        <v>9107</v>
      </c>
      <c r="B9306" s="134">
        <v>101476</v>
      </c>
      <c r="C9306" s="126" t="s">
        <v>4137</v>
      </c>
      <c r="D9306" s="134" t="s">
        <v>4088</v>
      </c>
      <c r="E9306" s="135">
        <v>15.67</v>
      </c>
      <c r="F9306" s="136">
        <v>0.29289999999999999</v>
      </c>
      <c r="G9306" s="135">
        <v>17.829999999999998</v>
      </c>
      <c r="H9306" s="136">
        <v>0</v>
      </c>
    </row>
    <row r="9307" spans="1:8" x14ac:dyDescent="0.25">
      <c r="A9307" s="133" t="s">
        <v>9107</v>
      </c>
      <c r="B9307" s="134">
        <v>101016</v>
      </c>
      <c r="C9307" s="126" t="s">
        <v>4121</v>
      </c>
      <c r="D9307" s="134" t="s">
        <v>4088</v>
      </c>
      <c r="E9307" s="135">
        <v>38.51</v>
      </c>
      <c r="F9307" s="136">
        <v>0.29320000000000002</v>
      </c>
      <c r="G9307" s="135">
        <v>43.84</v>
      </c>
      <c r="H9307" s="136">
        <v>0</v>
      </c>
    </row>
    <row r="9308" spans="1:8" x14ac:dyDescent="0.25">
      <c r="A9308" s="133" t="s">
        <v>9107</v>
      </c>
      <c r="B9308" s="134">
        <v>101487</v>
      </c>
      <c r="C9308" s="126" t="s">
        <v>4147</v>
      </c>
      <c r="D9308" s="134" t="s">
        <v>4088</v>
      </c>
      <c r="E9308" s="135">
        <v>95.42</v>
      </c>
      <c r="F9308" s="136">
        <v>0.29289999999999999</v>
      </c>
      <c r="G9308" s="135">
        <v>108.58</v>
      </c>
      <c r="H9308" s="136">
        <v>0</v>
      </c>
    </row>
    <row r="9309" spans="1:8" x14ac:dyDescent="0.25">
      <c r="A9309" s="133" t="s">
        <v>9107</v>
      </c>
      <c r="B9309" s="134">
        <v>101488</v>
      </c>
      <c r="C9309" s="126" t="s">
        <v>4148</v>
      </c>
      <c r="D9309" s="134" t="s">
        <v>4088</v>
      </c>
      <c r="E9309" s="135">
        <v>82.56</v>
      </c>
      <c r="F9309" s="136">
        <v>0.29299999999999998</v>
      </c>
      <c r="G9309" s="135">
        <v>93.96</v>
      </c>
      <c r="H9309" s="136">
        <v>0</v>
      </c>
    </row>
    <row r="9310" spans="1:8" x14ac:dyDescent="0.25">
      <c r="A9310" s="133" t="s">
        <v>9107</v>
      </c>
      <c r="B9310" s="134">
        <v>101480</v>
      </c>
      <c r="C9310" s="126" t="s">
        <v>4140</v>
      </c>
      <c r="D9310" s="134" t="s">
        <v>4088</v>
      </c>
      <c r="E9310" s="135">
        <v>64.900000000000006</v>
      </c>
      <c r="F9310" s="136">
        <v>0.29289999999999999</v>
      </c>
      <c r="G9310" s="135">
        <v>73.86</v>
      </c>
      <c r="H9310" s="136">
        <v>0</v>
      </c>
    </row>
    <row r="9311" spans="1:8" x14ac:dyDescent="0.25">
      <c r="A9311" s="133" t="s">
        <v>9107</v>
      </c>
      <c r="B9311" s="134">
        <v>101481</v>
      </c>
      <c r="C9311" s="126" t="s">
        <v>4141</v>
      </c>
      <c r="D9311" s="134" t="s">
        <v>4088</v>
      </c>
      <c r="E9311" s="135">
        <v>46.88</v>
      </c>
      <c r="F9311" s="136">
        <v>0.29289999999999999</v>
      </c>
      <c r="G9311" s="135">
        <v>53.35</v>
      </c>
      <c r="H9311" s="136">
        <v>0</v>
      </c>
    </row>
    <row r="9312" spans="1:8" x14ac:dyDescent="0.25">
      <c r="A9312" s="133" t="s">
        <v>9107</v>
      </c>
      <c r="B9312" s="134">
        <v>101482</v>
      </c>
      <c r="C9312" s="126" t="s">
        <v>4142</v>
      </c>
      <c r="D9312" s="134" t="s">
        <v>4088</v>
      </c>
      <c r="E9312" s="135">
        <v>35.04</v>
      </c>
      <c r="F9312" s="136">
        <v>0.29310000000000003</v>
      </c>
      <c r="G9312" s="135">
        <v>39.880000000000003</v>
      </c>
      <c r="H9312" s="136">
        <v>0</v>
      </c>
    </row>
    <row r="9313" spans="1:8" x14ac:dyDescent="0.25">
      <c r="A9313" s="133" t="s">
        <v>9107</v>
      </c>
      <c r="B9313" s="134">
        <v>101483</v>
      </c>
      <c r="C9313" s="126" t="s">
        <v>4143</v>
      </c>
      <c r="D9313" s="134" t="s">
        <v>4088</v>
      </c>
      <c r="E9313" s="135">
        <v>36.36</v>
      </c>
      <c r="F9313" s="136">
        <v>0.29289999999999999</v>
      </c>
      <c r="G9313" s="135">
        <v>41.39</v>
      </c>
      <c r="H9313" s="136">
        <v>0</v>
      </c>
    </row>
    <row r="9314" spans="1:8" x14ac:dyDescent="0.25">
      <c r="A9314" s="133" t="s">
        <v>9107</v>
      </c>
      <c r="B9314" s="134">
        <v>101484</v>
      </c>
      <c r="C9314" s="126" t="s">
        <v>4144</v>
      </c>
      <c r="D9314" s="134" t="s">
        <v>4088</v>
      </c>
      <c r="E9314" s="135">
        <v>188.47</v>
      </c>
      <c r="F9314" s="136">
        <v>0.29299999999999998</v>
      </c>
      <c r="G9314" s="135">
        <v>214.47</v>
      </c>
      <c r="H9314" s="136">
        <v>0</v>
      </c>
    </row>
    <row r="9315" spans="1:8" x14ac:dyDescent="0.25">
      <c r="A9315" s="133" t="s">
        <v>9107</v>
      </c>
      <c r="B9315" s="134">
        <v>101485</v>
      </c>
      <c r="C9315" s="126" t="s">
        <v>4145</v>
      </c>
      <c r="D9315" s="134" t="s">
        <v>4088</v>
      </c>
      <c r="E9315" s="135">
        <v>144.66999999999999</v>
      </c>
      <c r="F9315" s="136">
        <v>0.29299999999999998</v>
      </c>
      <c r="G9315" s="135">
        <v>164.63</v>
      </c>
      <c r="H9315" s="136">
        <v>0</v>
      </c>
    </row>
    <row r="9316" spans="1:8" x14ac:dyDescent="0.25">
      <c r="A9316" s="133" t="s">
        <v>9107</v>
      </c>
      <c r="B9316" s="134">
        <v>101486</v>
      </c>
      <c r="C9316" s="126" t="s">
        <v>4146</v>
      </c>
      <c r="D9316" s="134" t="s">
        <v>4088</v>
      </c>
      <c r="E9316" s="135">
        <v>130.32</v>
      </c>
      <c r="F9316" s="136">
        <v>0.29299999999999998</v>
      </c>
      <c r="G9316" s="135">
        <v>148.30000000000001</v>
      </c>
      <c r="H9316" s="136">
        <v>0</v>
      </c>
    </row>
    <row r="9317" spans="1:8" x14ac:dyDescent="0.25">
      <c r="A9317" s="133" t="s">
        <v>9107</v>
      </c>
      <c r="B9317" s="134">
        <v>101006</v>
      </c>
      <c r="C9317" s="126" t="s">
        <v>4113</v>
      </c>
      <c r="D9317" s="134" t="s">
        <v>1007</v>
      </c>
      <c r="E9317" s="135">
        <v>20.45</v>
      </c>
      <c r="F9317" s="136">
        <v>0.33839999999999998</v>
      </c>
      <c r="G9317" s="135">
        <v>21.53</v>
      </c>
      <c r="H9317" s="136">
        <v>0</v>
      </c>
    </row>
    <row r="9318" spans="1:8" x14ac:dyDescent="0.25">
      <c r="A9318" s="133" t="s">
        <v>9107</v>
      </c>
      <c r="B9318" s="134">
        <v>101005</v>
      </c>
      <c r="C9318" s="126" t="s">
        <v>4112</v>
      </c>
      <c r="D9318" s="134" t="s">
        <v>1007</v>
      </c>
      <c r="E9318" s="135">
        <v>18.34</v>
      </c>
      <c r="F9318" s="136">
        <v>0.30149999999999999</v>
      </c>
      <c r="G9318" s="135">
        <v>19.53</v>
      </c>
      <c r="H9318" s="136">
        <v>0</v>
      </c>
    </row>
    <row r="9319" spans="1:8" x14ac:dyDescent="0.25">
      <c r="A9319" s="133" t="s">
        <v>9107</v>
      </c>
      <c r="B9319" s="134">
        <v>102568</v>
      </c>
      <c r="C9319" s="126" t="s">
        <v>4090</v>
      </c>
      <c r="D9319" s="134" t="s">
        <v>4088</v>
      </c>
      <c r="E9319" s="135">
        <v>278.06</v>
      </c>
      <c r="F9319" s="136">
        <v>0.2626</v>
      </c>
      <c r="G9319" s="135">
        <v>329.27</v>
      </c>
      <c r="H9319" s="136">
        <v>0</v>
      </c>
    </row>
    <row r="9320" spans="1:8" x14ac:dyDescent="0.25">
      <c r="A9320" s="133" t="s">
        <v>9107</v>
      </c>
      <c r="B9320" s="134">
        <v>101479</v>
      </c>
      <c r="C9320" s="126" t="s">
        <v>4089</v>
      </c>
      <c r="D9320" s="134" t="s">
        <v>4088</v>
      </c>
      <c r="E9320" s="135">
        <v>163.22</v>
      </c>
      <c r="F9320" s="136">
        <v>0.26269999999999999</v>
      </c>
      <c r="G9320" s="135">
        <v>193.28</v>
      </c>
      <c r="H9320" s="136">
        <v>0</v>
      </c>
    </row>
    <row r="9321" spans="1:8" x14ac:dyDescent="0.25">
      <c r="A9321" s="133" t="s">
        <v>9107</v>
      </c>
      <c r="B9321" s="134">
        <v>101019</v>
      </c>
      <c r="C9321" s="126" t="s">
        <v>4087</v>
      </c>
      <c r="D9321" s="134" t="s">
        <v>4088</v>
      </c>
      <c r="E9321" s="135">
        <v>560.23</v>
      </c>
      <c r="F9321" s="136">
        <v>0.2626</v>
      </c>
      <c r="G9321" s="135">
        <v>663.39</v>
      </c>
      <c r="H9321" s="136">
        <v>0</v>
      </c>
    </row>
    <row r="9322" spans="1:8" x14ac:dyDescent="0.25">
      <c r="A9322" s="133" t="s">
        <v>9107</v>
      </c>
      <c r="B9322" s="134">
        <v>100938</v>
      </c>
      <c r="C9322" s="126" t="s">
        <v>4057</v>
      </c>
      <c r="D9322" s="134" t="s">
        <v>3915</v>
      </c>
      <c r="E9322" s="135">
        <v>7.36</v>
      </c>
      <c r="F9322" s="136">
        <v>0.3967</v>
      </c>
      <c r="G9322" s="135">
        <v>7.82</v>
      </c>
      <c r="H9322" s="136">
        <v>0</v>
      </c>
    </row>
    <row r="9323" spans="1:8" x14ac:dyDescent="0.25">
      <c r="A9323" s="133" t="s">
        <v>9107</v>
      </c>
      <c r="B9323" s="134">
        <v>100942</v>
      </c>
      <c r="C9323" s="126" t="s">
        <v>4061</v>
      </c>
      <c r="D9323" s="134" t="s">
        <v>3301</v>
      </c>
      <c r="E9323" s="135">
        <v>4.91</v>
      </c>
      <c r="F9323" s="136">
        <v>0.39710000000000001</v>
      </c>
      <c r="G9323" s="135">
        <v>5.22</v>
      </c>
      <c r="H9323" s="136">
        <v>0</v>
      </c>
    </row>
    <row r="9324" spans="1:8" x14ac:dyDescent="0.25">
      <c r="A9324" s="133" t="s">
        <v>9107</v>
      </c>
      <c r="B9324" s="134">
        <v>93588</v>
      </c>
      <c r="C9324" s="126" t="s">
        <v>4028</v>
      </c>
      <c r="D9324" s="134" t="s">
        <v>3915</v>
      </c>
      <c r="E9324" s="135">
        <v>3.09</v>
      </c>
      <c r="F9324" s="136">
        <v>0.39479999999999998</v>
      </c>
      <c r="G9324" s="135">
        <v>3.28</v>
      </c>
      <c r="H9324" s="136">
        <v>0</v>
      </c>
    </row>
    <row r="9325" spans="1:8" x14ac:dyDescent="0.25">
      <c r="A9325" s="133" t="s">
        <v>9107</v>
      </c>
      <c r="B9325" s="134">
        <v>93594</v>
      </c>
      <c r="C9325" s="126" t="s">
        <v>4034</v>
      </c>
      <c r="D9325" s="134" t="s">
        <v>3301</v>
      </c>
      <c r="E9325" s="135">
        <v>2.0499999999999998</v>
      </c>
      <c r="F9325" s="136">
        <v>0.39510000000000001</v>
      </c>
      <c r="G9325" s="135">
        <v>2.1800000000000002</v>
      </c>
      <c r="H9325" s="136">
        <v>0</v>
      </c>
    </row>
    <row r="9326" spans="1:8" x14ac:dyDescent="0.25">
      <c r="A9326" s="133" t="s">
        <v>9107</v>
      </c>
      <c r="B9326" s="134">
        <v>93589</v>
      </c>
      <c r="C9326" s="126" t="s">
        <v>4029</v>
      </c>
      <c r="D9326" s="134" t="s">
        <v>3915</v>
      </c>
      <c r="E9326" s="135">
        <v>2.64</v>
      </c>
      <c r="F9326" s="136">
        <v>0.3977</v>
      </c>
      <c r="G9326" s="135">
        <v>2.81</v>
      </c>
      <c r="H9326" s="136">
        <v>0</v>
      </c>
    </row>
    <row r="9327" spans="1:8" x14ac:dyDescent="0.25">
      <c r="A9327" s="133" t="s">
        <v>9107</v>
      </c>
      <c r="B9327" s="134">
        <v>93595</v>
      </c>
      <c r="C9327" s="126" t="s">
        <v>4035</v>
      </c>
      <c r="D9327" s="134" t="s">
        <v>3301</v>
      </c>
      <c r="E9327" s="135">
        <v>1.79</v>
      </c>
      <c r="F9327" s="136">
        <v>0.3911</v>
      </c>
      <c r="G9327" s="135">
        <v>1.9</v>
      </c>
      <c r="H9327" s="136">
        <v>0</v>
      </c>
    </row>
    <row r="9328" spans="1:8" x14ac:dyDescent="0.25">
      <c r="A9328" s="133" t="s">
        <v>9107</v>
      </c>
      <c r="B9328" s="134">
        <v>93590</v>
      </c>
      <c r="C9328" s="126" t="s">
        <v>4030</v>
      </c>
      <c r="D9328" s="134" t="s">
        <v>3915</v>
      </c>
      <c r="E9328" s="135">
        <v>0.97</v>
      </c>
      <c r="F9328" s="136">
        <v>0.39179999999999998</v>
      </c>
      <c r="G9328" s="135">
        <v>1.02</v>
      </c>
      <c r="H9328" s="136">
        <v>0</v>
      </c>
    </row>
    <row r="9329" spans="1:8" x14ac:dyDescent="0.25">
      <c r="A9329" s="133" t="s">
        <v>9107</v>
      </c>
      <c r="B9329" s="134">
        <v>93596</v>
      </c>
      <c r="C9329" s="126" t="s">
        <v>4036</v>
      </c>
      <c r="D9329" s="134" t="s">
        <v>3301</v>
      </c>
      <c r="E9329" s="135">
        <v>0.65</v>
      </c>
      <c r="F9329" s="136">
        <v>0.3846</v>
      </c>
      <c r="G9329" s="135">
        <v>0.69</v>
      </c>
      <c r="H9329" s="136">
        <v>0</v>
      </c>
    </row>
    <row r="9330" spans="1:8" x14ac:dyDescent="0.25">
      <c r="A9330" s="133" t="s">
        <v>9107</v>
      </c>
      <c r="B9330" s="134">
        <v>95875</v>
      </c>
      <c r="C9330" s="126" t="s">
        <v>4046</v>
      </c>
      <c r="D9330" s="134" t="s">
        <v>3915</v>
      </c>
      <c r="E9330" s="135">
        <v>2.44</v>
      </c>
      <c r="F9330" s="136">
        <v>0.39750000000000002</v>
      </c>
      <c r="G9330" s="135">
        <v>2.59</v>
      </c>
      <c r="H9330" s="136">
        <v>0</v>
      </c>
    </row>
    <row r="9331" spans="1:8" x14ac:dyDescent="0.25">
      <c r="A9331" s="133" t="s">
        <v>9107</v>
      </c>
      <c r="B9331" s="134">
        <v>95878</v>
      </c>
      <c r="C9331" s="126" t="s">
        <v>4049</v>
      </c>
      <c r="D9331" s="134" t="s">
        <v>3301</v>
      </c>
      <c r="E9331" s="135">
        <v>1.64</v>
      </c>
      <c r="F9331" s="136">
        <v>0.39019999999999999</v>
      </c>
      <c r="G9331" s="135">
        <v>1.74</v>
      </c>
      <c r="H9331" s="136">
        <v>0</v>
      </c>
    </row>
    <row r="9332" spans="1:8" x14ac:dyDescent="0.25">
      <c r="A9332" s="133" t="s">
        <v>9107</v>
      </c>
      <c r="B9332" s="134">
        <v>100943</v>
      </c>
      <c r="C9332" s="126" t="s">
        <v>4062</v>
      </c>
      <c r="D9332" s="134" t="s">
        <v>3301</v>
      </c>
      <c r="E9332" s="135">
        <v>4.32</v>
      </c>
      <c r="F9332" s="136">
        <v>0.1273</v>
      </c>
      <c r="G9332" s="135">
        <v>4.53</v>
      </c>
      <c r="H9332" s="136">
        <v>0</v>
      </c>
    </row>
    <row r="9333" spans="1:8" x14ac:dyDescent="0.25">
      <c r="A9333" s="133" t="s">
        <v>9107</v>
      </c>
      <c r="B9333" s="134">
        <v>100939</v>
      </c>
      <c r="C9333" s="126" t="s">
        <v>4058</v>
      </c>
      <c r="D9333" s="134" t="s">
        <v>3915</v>
      </c>
      <c r="E9333" s="135">
        <v>6.5</v>
      </c>
      <c r="F9333" s="136">
        <v>0.12920000000000001</v>
      </c>
      <c r="G9333" s="135">
        <v>6.82</v>
      </c>
      <c r="H9333" s="136">
        <v>0</v>
      </c>
    </row>
    <row r="9334" spans="1:8" x14ac:dyDescent="0.25">
      <c r="A9334" s="133" t="s">
        <v>9107</v>
      </c>
      <c r="B9334" s="134">
        <v>93591</v>
      </c>
      <c r="C9334" s="126" t="s">
        <v>4031</v>
      </c>
      <c r="D9334" s="134" t="s">
        <v>3915</v>
      </c>
      <c r="E9334" s="135">
        <v>2.72</v>
      </c>
      <c r="F9334" s="136">
        <v>0.12870000000000001</v>
      </c>
      <c r="G9334" s="135">
        <v>2.84</v>
      </c>
      <c r="H9334" s="136">
        <v>0</v>
      </c>
    </row>
    <row r="9335" spans="1:8" x14ac:dyDescent="0.25">
      <c r="A9335" s="133" t="s">
        <v>9107</v>
      </c>
      <c r="B9335" s="134">
        <v>93597</v>
      </c>
      <c r="C9335" s="126" t="s">
        <v>4037</v>
      </c>
      <c r="D9335" s="134" t="s">
        <v>3301</v>
      </c>
      <c r="E9335" s="135">
        <v>1.8</v>
      </c>
      <c r="F9335" s="136">
        <v>0.1278</v>
      </c>
      <c r="G9335" s="135">
        <v>1.89</v>
      </c>
      <c r="H9335" s="136">
        <v>0</v>
      </c>
    </row>
    <row r="9336" spans="1:8" x14ac:dyDescent="0.25">
      <c r="A9336" s="133" t="s">
        <v>9107</v>
      </c>
      <c r="B9336" s="134">
        <v>93592</v>
      </c>
      <c r="C9336" s="126" t="s">
        <v>4032</v>
      </c>
      <c r="D9336" s="134" t="s">
        <v>3915</v>
      </c>
      <c r="E9336" s="135">
        <v>2.35</v>
      </c>
      <c r="F9336" s="136">
        <v>0.12770000000000001</v>
      </c>
      <c r="G9336" s="135">
        <v>2.4700000000000002</v>
      </c>
      <c r="H9336" s="136">
        <v>0</v>
      </c>
    </row>
    <row r="9337" spans="1:8" x14ac:dyDescent="0.25">
      <c r="A9337" s="133" t="s">
        <v>9107</v>
      </c>
      <c r="B9337" s="134">
        <v>93598</v>
      </c>
      <c r="C9337" s="126" t="s">
        <v>4038</v>
      </c>
      <c r="D9337" s="134" t="s">
        <v>3301</v>
      </c>
      <c r="E9337" s="135">
        <v>1.56</v>
      </c>
      <c r="F9337" s="136">
        <v>0.12180000000000001</v>
      </c>
      <c r="G9337" s="135">
        <v>1.64</v>
      </c>
      <c r="H9337" s="136">
        <v>0</v>
      </c>
    </row>
    <row r="9338" spans="1:8" x14ac:dyDescent="0.25">
      <c r="A9338" s="133" t="s">
        <v>9107</v>
      </c>
      <c r="B9338" s="134">
        <v>93593</v>
      </c>
      <c r="C9338" s="126" t="s">
        <v>4033</v>
      </c>
      <c r="D9338" s="134" t="s">
        <v>3915</v>
      </c>
      <c r="E9338" s="135">
        <v>0.86</v>
      </c>
      <c r="F9338" s="136">
        <v>0.1163</v>
      </c>
      <c r="G9338" s="135">
        <v>0.9</v>
      </c>
      <c r="H9338" s="136">
        <v>0</v>
      </c>
    </row>
    <row r="9339" spans="1:8" x14ac:dyDescent="0.25">
      <c r="A9339" s="133" t="s">
        <v>9107</v>
      </c>
      <c r="B9339" s="134">
        <v>93599</v>
      </c>
      <c r="C9339" s="126" t="s">
        <v>4039</v>
      </c>
      <c r="D9339" s="134" t="s">
        <v>3301</v>
      </c>
      <c r="E9339" s="135">
        <v>0.56999999999999995</v>
      </c>
      <c r="F9339" s="136">
        <v>0.12280000000000001</v>
      </c>
      <c r="G9339" s="135">
        <v>0.6</v>
      </c>
      <c r="H9339" s="136">
        <v>0</v>
      </c>
    </row>
    <row r="9340" spans="1:8" x14ac:dyDescent="0.25">
      <c r="A9340" s="133" t="s">
        <v>9107</v>
      </c>
      <c r="B9340" s="134">
        <v>95876</v>
      </c>
      <c r="C9340" s="126" t="s">
        <v>4047</v>
      </c>
      <c r="D9340" s="134" t="s">
        <v>3915</v>
      </c>
      <c r="E9340" s="135">
        <v>2.14</v>
      </c>
      <c r="F9340" s="136">
        <v>0.12620000000000001</v>
      </c>
      <c r="G9340" s="135">
        <v>2.2400000000000002</v>
      </c>
      <c r="H9340" s="136">
        <v>0</v>
      </c>
    </row>
    <row r="9341" spans="1:8" x14ac:dyDescent="0.25">
      <c r="A9341" s="133" t="s">
        <v>9107</v>
      </c>
      <c r="B9341" s="134">
        <v>95879</v>
      </c>
      <c r="C9341" s="126" t="s">
        <v>4050</v>
      </c>
      <c r="D9341" s="134" t="s">
        <v>3301</v>
      </c>
      <c r="E9341" s="135">
        <v>1.44</v>
      </c>
      <c r="F9341" s="136">
        <v>0.125</v>
      </c>
      <c r="G9341" s="135">
        <v>1.51</v>
      </c>
      <c r="H9341" s="136">
        <v>0</v>
      </c>
    </row>
    <row r="9342" spans="1:8" x14ac:dyDescent="0.25">
      <c r="A9342" s="133" t="s">
        <v>9107</v>
      </c>
      <c r="B9342" s="134">
        <v>100940</v>
      </c>
      <c r="C9342" s="126" t="s">
        <v>4059</v>
      </c>
      <c r="D9342" s="134" t="s">
        <v>3915</v>
      </c>
      <c r="E9342" s="135">
        <v>5.56</v>
      </c>
      <c r="F9342" s="136">
        <v>0.13850000000000001</v>
      </c>
      <c r="G9342" s="135">
        <v>5.81</v>
      </c>
      <c r="H9342" s="136">
        <v>0</v>
      </c>
    </row>
    <row r="9343" spans="1:8" x14ac:dyDescent="0.25">
      <c r="A9343" s="133" t="s">
        <v>9107</v>
      </c>
      <c r="B9343" s="134">
        <v>100944</v>
      </c>
      <c r="C9343" s="126" t="s">
        <v>4063</v>
      </c>
      <c r="D9343" s="134" t="s">
        <v>3301</v>
      </c>
      <c r="E9343" s="135">
        <v>3.71</v>
      </c>
      <c r="F9343" s="136">
        <v>0.14019999999999999</v>
      </c>
      <c r="G9343" s="135">
        <v>3.88</v>
      </c>
      <c r="H9343" s="136">
        <v>0</v>
      </c>
    </row>
    <row r="9344" spans="1:8" x14ac:dyDescent="0.25">
      <c r="A9344" s="133" t="s">
        <v>9107</v>
      </c>
      <c r="B9344" s="134">
        <v>95425</v>
      </c>
      <c r="C9344" s="126" t="s">
        <v>4040</v>
      </c>
      <c r="D9344" s="134" t="s">
        <v>3915</v>
      </c>
      <c r="E9344" s="135">
        <v>2.31</v>
      </c>
      <c r="F9344" s="136">
        <v>0.13420000000000001</v>
      </c>
      <c r="G9344" s="135">
        <v>2.42</v>
      </c>
      <c r="H9344" s="136">
        <v>0</v>
      </c>
    </row>
    <row r="9345" spans="1:8" x14ac:dyDescent="0.25">
      <c r="A9345" s="133" t="s">
        <v>9107</v>
      </c>
      <c r="B9345" s="134">
        <v>95428</v>
      </c>
      <c r="C9345" s="126" t="s">
        <v>4043</v>
      </c>
      <c r="D9345" s="134" t="s">
        <v>3301</v>
      </c>
      <c r="E9345" s="135">
        <v>1.56</v>
      </c>
      <c r="F9345" s="136">
        <v>0.1346</v>
      </c>
      <c r="G9345" s="135">
        <v>1.63</v>
      </c>
      <c r="H9345" s="136">
        <v>0</v>
      </c>
    </row>
    <row r="9346" spans="1:8" x14ac:dyDescent="0.25">
      <c r="A9346" s="133" t="s">
        <v>9107</v>
      </c>
      <c r="B9346" s="134">
        <v>95426</v>
      </c>
      <c r="C9346" s="126" t="s">
        <v>4041</v>
      </c>
      <c r="D9346" s="134" t="s">
        <v>3915</v>
      </c>
      <c r="E9346" s="135">
        <v>2</v>
      </c>
      <c r="F9346" s="136">
        <v>0.13500000000000001</v>
      </c>
      <c r="G9346" s="135">
        <v>2.09</v>
      </c>
      <c r="H9346" s="136">
        <v>0</v>
      </c>
    </row>
    <row r="9347" spans="1:8" x14ac:dyDescent="0.25">
      <c r="A9347" s="133" t="s">
        <v>9107</v>
      </c>
      <c r="B9347" s="134">
        <v>95429</v>
      </c>
      <c r="C9347" s="126" t="s">
        <v>4044</v>
      </c>
      <c r="D9347" s="134" t="s">
        <v>3301</v>
      </c>
      <c r="E9347" s="135">
        <v>1.35</v>
      </c>
      <c r="F9347" s="136">
        <v>0.1333</v>
      </c>
      <c r="G9347" s="135">
        <v>1.41</v>
      </c>
      <c r="H9347" s="136">
        <v>0</v>
      </c>
    </row>
    <row r="9348" spans="1:8" x14ac:dyDescent="0.25">
      <c r="A9348" s="133" t="s">
        <v>9107</v>
      </c>
      <c r="B9348" s="134">
        <v>95427</v>
      </c>
      <c r="C9348" s="126" t="s">
        <v>4042</v>
      </c>
      <c r="D9348" s="134" t="s">
        <v>3915</v>
      </c>
      <c r="E9348" s="135">
        <v>0.75</v>
      </c>
      <c r="F9348" s="136">
        <v>0.12</v>
      </c>
      <c r="G9348" s="135">
        <v>0.79</v>
      </c>
      <c r="H9348" s="136">
        <v>0</v>
      </c>
    </row>
    <row r="9349" spans="1:8" x14ac:dyDescent="0.25">
      <c r="A9349" s="133" t="s">
        <v>9107</v>
      </c>
      <c r="B9349" s="134">
        <v>95430</v>
      </c>
      <c r="C9349" s="126" t="s">
        <v>4045</v>
      </c>
      <c r="D9349" s="134" t="s">
        <v>3301</v>
      </c>
      <c r="E9349" s="135">
        <v>0.47</v>
      </c>
      <c r="F9349" s="136">
        <v>0.12770000000000001</v>
      </c>
      <c r="G9349" s="135">
        <v>0.5</v>
      </c>
      <c r="H9349" s="136">
        <v>0</v>
      </c>
    </row>
    <row r="9350" spans="1:8" x14ac:dyDescent="0.25">
      <c r="A9350" s="133" t="s">
        <v>9107</v>
      </c>
      <c r="B9350" s="134">
        <v>95877</v>
      </c>
      <c r="C9350" s="126" t="s">
        <v>4048</v>
      </c>
      <c r="D9350" s="134" t="s">
        <v>3915</v>
      </c>
      <c r="E9350" s="135">
        <v>1.83</v>
      </c>
      <c r="F9350" s="136">
        <v>0.1366</v>
      </c>
      <c r="G9350" s="135">
        <v>1.92</v>
      </c>
      <c r="H9350" s="136">
        <v>0</v>
      </c>
    </row>
    <row r="9351" spans="1:8" x14ac:dyDescent="0.25">
      <c r="A9351" s="133" t="s">
        <v>9107</v>
      </c>
      <c r="B9351" s="134">
        <v>95880</v>
      </c>
      <c r="C9351" s="126" t="s">
        <v>4051</v>
      </c>
      <c r="D9351" s="134" t="s">
        <v>3301</v>
      </c>
      <c r="E9351" s="135">
        <v>1.23</v>
      </c>
      <c r="F9351" s="136">
        <v>0.13009999999999999</v>
      </c>
      <c r="G9351" s="135">
        <v>1.29</v>
      </c>
      <c r="H9351" s="136">
        <v>0</v>
      </c>
    </row>
    <row r="9352" spans="1:8" x14ac:dyDescent="0.25">
      <c r="A9352" s="133" t="s">
        <v>9107</v>
      </c>
      <c r="B9352" s="134">
        <v>100937</v>
      </c>
      <c r="C9352" s="126" t="s">
        <v>4056</v>
      </c>
      <c r="D9352" s="134" t="s">
        <v>3915</v>
      </c>
      <c r="E9352" s="135">
        <v>8.76</v>
      </c>
      <c r="F9352" s="136">
        <v>0.43840000000000001</v>
      </c>
      <c r="G9352" s="135">
        <v>9.5</v>
      </c>
      <c r="H9352" s="136">
        <v>0</v>
      </c>
    </row>
    <row r="9353" spans="1:8" x14ac:dyDescent="0.25">
      <c r="A9353" s="133" t="s">
        <v>9107</v>
      </c>
      <c r="B9353" s="134">
        <v>100941</v>
      </c>
      <c r="C9353" s="126" t="s">
        <v>4060</v>
      </c>
      <c r="D9353" s="134" t="s">
        <v>3301</v>
      </c>
      <c r="E9353" s="135">
        <v>5.84</v>
      </c>
      <c r="F9353" s="136">
        <v>0.43840000000000001</v>
      </c>
      <c r="G9353" s="135">
        <v>6.33</v>
      </c>
      <c r="H9353" s="136">
        <v>0</v>
      </c>
    </row>
    <row r="9354" spans="1:8" x14ac:dyDescent="0.25">
      <c r="A9354" s="133" t="s">
        <v>9107</v>
      </c>
      <c r="B9354" s="134">
        <v>97912</v>
      </c>
      <c r="C9354" s="126" t="s">
        <v>4052</v>
      </c>
      <c r="D9354" s="134" t="s">
        <v>3915</v>
      </c>
      <c r="E9354" s="135">
        <v>3.67</v>
      </c>
      <c r="F9354" s="136">
        <v>0.436</v>
      </c>
      <c r="G9354" s="135">
        <v>3.98</v>
      </c>
      <c r="H9354" s="136">
        <v>0</v>
      </c>
    </row>
    <row r="9355" spans="1:8" x14ac:dyDescent="0.25">
      <c r="A9355" s="133" t="s">
        <v>9107</v>
      </c>
      <c r="B9355" s="134">
        <v>97916</v>
      </c>
      <c r="C9355" s="126" t="s">
        <v>3300</v>
      </c>
      <c r="D9355" s="134" t="s">
        <v>3301</v>
      </c>
      <c r="E9355" s="135">
        <v>2.4500000000000002</v>
      </c>
      <c r="F9355" s="136">
        <v>0.43669999999999998</v>
      </c>
      <c r="G9355" s="135">
        <v>2.65</v>
      </c>
      <c r="H9355" s="136">
        <v>0</v>
      </c>
    </row>
    <row r="9356" spans="1:8" x14ac:dyDescent="0.25">
      <c r="A9356" s="133" t="s">
        <v>9107</v>
      </c>
      <c r="B9356" s="134">
        <v>97913</v>
      </c>
      <c r="C9356" s="126" t="s">
        <v>4053</v>
      </c>
      <c r="D9356" s="134" t="s">
        <v>3915</v>
      </c>
      <c r="E9356" s="135">
        <v>3.19</v>
      </c>
      <c r="F9356" s="136">
        <v>0.43890000000000001</v>
      </c>
      <c r="G9356" s="135">
        <v>3.45</v>
      </c>
      <c r="H9356" s="136">
        <v>0</v>
      </c>
    </row>
    <row r="9357" spans="1:8" x14ac:dyDescent="0.25">
      <c r="A9357" s="133" t="s">
        <v>9107</v>
      </c>
      <c r="B9357" s="134">
        <v>97917</v>
      </c>
      <c r="C9357" s="126" t="s">
        <v>3302</v>
      </c>
      <c r="D9357" s="134" t="s">
        <v>3301</v>
      </c>
      <c r="E9357" s="135">
        <v>2.11</v>
      </c>
      <c r="F9357" s="136">
        <v>0.436</v>
      </c>
      <c r="G9357" s="135">
        <v>2.29</v>
      </c>
      <c r="H9357" s="136">
        <v>0</v>
      </c>
    </row>
    <row r="9358" spans="1:8" x14ac:dyDescent="0.25">
      <c r="A9358" s="133" t="s">
        <v>9107</v>
      </c>
      <c r="B9358" s="134">
        <v>97915</v>
      </c>
      <c r="C9358" s="126" t="s">
        <v>4055</v>
      </c>
      <c r="D9358" s="134" t="s">
        <v>3915</v>
      </c>
      <c r="E9358" s="135">
        <v>1.1599999999999999</v>
      </c>
      <c r="F9358" s="136">
        <v>0.43969999999999998</v>
      </c>
      <c r="G9358" s="135">
        <v>1.27</v>
      </c>
      <c r="H9358" s="136">
        <v>0</v>
      </c>
    </row>
    <row r="9359" spans="1:8" x14ac:dyDescent="0.25">
      <c r="A9359" s="133" t="s">
        <v>9107</v>
      </c>
      <c r="B9359" s="134">
        <v>97919</v>
      </c>
      <c r="C9359" s="126" t="s">
        <v>3304</v>
      </c>
      <c r="D9359" s="134" t="s">
        <v>3301</v>
      </c>
      <c r="E9359" s="135">
        <v>0.77</v>
      </c>
      <c r="F9359" s="136">
        <v>0.42859999999999998</v>
      </c>
      <c r="G9359" s="135">
        <v>0.83</v>
      </c>
      <c r="H9359" s="136">
        <v>0</v>
      </c>
    </row>
    <row r="9360" spans="1:8" x14ac:dyDescent="0.25">
      <c r="A9360" s="133" t="s">
        <v>9107</v>
      </c>
      <c r="B9360" s="134">
        <v>97914</v>
      </c>
      <c r="C9360" s="126" t="s">
        <v>4054</v>
      </c>
      <c r="D9360" s="134" t="s">
        <v>3915</v>
      </c>
      <c r="E9360" s="135">
        <v>2.92</v>
      </c>
      <c r="F9360" s="136">
        <v>0.43840000000000001</v>
      </c>
      <c r="G9360" s="135">
        <v>3.17</v>
      </c>
      <c r="H9360" s="136">
        <v>0</v>
      </c>
    </row>
    <row r="9361" spans="1:8" x14ac:dyDescent="0.25">
      <c r="A9361" s="133" t="s">
        <v>9107</v>
      </c>
      <c r="B9361" s="134">
        <v>97918</v>
      </c>
      <c r="C9361" s="126" t="s">
        <v>3303</v>
      </c>
      <c r="D9361" s="134" t="s">
        <v>3301</v>
      </c>
      <c r="E9361" s="135">
        <v>1.94</v>
      </c>
      <c r="F9361" s="136">
        <v>0.43809999999999999</v>
      </c>
      <c r="G9361" s="135">
        <v>2.11</v>
      </c>
      <c r="H9361" s="136">
        <v>0</v>
      </c>
    </row>
    <row r="9362" spans="1:8" x14ac:dyDescent="0.25">
      <c r="A9362" s="133" t="s">
        <v>9107</v>
      </c>
      <c r="B9362" s="134">
        <v>100949</v>
      </c>
      <c r="C9362" s="126" t="s">
        <v>4068</v>
      </c>
      <c r="D9362" s="134" t="s">
        <v>3301</v>
      </c>
      <c r="E9362" s="135">
        <v>6.59</v>
      </c>
      <c r="F9362" s="136">
        <v>0.36120000000000002</v>
      </c>
      <c r="G9362" s="135">
        <v>7.08</v>
      </c>
      <c r="H9362" s="136">
        <v>0</v>
      </c>
    </row>
    <row r="9363" spans="1:8" x14ac:dyDescent="0.25">
      <c r="A9363" s="133" t="s">
        <v>9107</v>
      </c>
      <c r="B9363" s="134">
        <v>100945</v>
      </c>
      <c r="C9363" s="126" t="s">
        <v>4064</v>
      </c>
      <c r="D9363" s="134" t="s">
        <v>3301</v>
      </c>
      <c r="E9363" s="135">
        <v>2.77</v>
      </c>
      <c r="F9363" s="136">
        <v>0.3574</v>
      </c>
      <c r="G9363" s="135">
        <v>2.98</v>
      </c>
      <c r="H9363" s="136">
        <v>0</v>
      </c>
    </row>
    <row r="9364" spans="1:8" x14ac:dyDescent="0.25">
      <c r="A9364" s="133" t="s">
        <v>9107</v>
      </c>
      <c r="B9364" s="134">
        <v>100946</v>
      </c>
      <c r="C9364" s="126" t="s">
        <v>4065</v>
      </c>
      <c r="D9364" s="134" t="s">
        <v>3301</v>
      </c>
      <c r="E9364" s="135">
        <v>2.39</v>
      </c>
      <c r="F9364" s="136">
        <v>0.35980000000000001</v>
      </c>
      <c r="G9364" s="135">
        <v>2.57</v>
      </c>
      <c r="H9364" s="136">
        <v>0</v>
      </c>
    </row>
    <row r="9365" spans="1:8" x14ac:dyDescent="0.25">
      <c r="A9365" s="133" t="s">
        <v>9107</v>
      </c>
      <c r="B9365" s="134">
        <v>100948</v>
      </c>
      <c r="C9365" s="126" t="s">
        <v>4067</v>
      </c>
      <c r="D9365" s="134" t="s">
        <v>3301</v>
      </c>
      <c r="E9365" s="135">
        <v>0.87</v>
      </c>
      <c r="F9365" s="136">
        <v>0.35630000000000001</v>
      </c>
      <c r="G9365" s="135">
        <v>0.94</v>
      </c>
      <c r="H9365" s="136">
        <v>0</v>
      </c>
    </row>
    <row r="9366" spans="1:8" x14ac:dyDescent="0.25">
      <c r="A9366" s="133" t="s">
        <v>9107</v>
      </c>
      <c r="B9366" s="134">
        <v>100947</v>
      </c>
      <c r="C9366" s="126" t="s">
        <v>4066</v>
      </c>
      <c r="D9366" s="134" t="s">
        <v>3301</v>
      </c>
      <c r="E9366" s="135">
        <v>2.2000000000000002</v>
      </c>
      <c r="F9366" s="136">
        <v>0.35909999999999997</v>
      </c>
      <c r="G9366" s="135">
        <v>2.37</v>
      </c>
      <c r="H9366" s="136">
        <v>0</v>
      </c>
    </row>
    <row r="9367" spans="1:8" x14ac:dyDescent="0.25">
      <c r="A9367" s="133" t="s">
        <v>9107</v>
      </c>
      <c r="B9367" s="134">
        <v>100954</v>
      </c>
      <c r="C9367" s="126" t="s">
        <v>14706</v>
      </c>
      <c r="D9367" s="134" t="s">
        <v>3301</v>
      </c>
      <c r="E9367" s="135">
        <v>8.34</v>
      </c>
      <c r="F9367" s="136">
        <v>0.35010000000000002</v>
      </c>
      <c r="G9367" s="135">
        <v>8.93</v>
      </c>
      <c r="H9367" s="136">
        <v>0</v>
      </c>
    </row>
    <row r="9368" spans="1:8" x14ac:dyDescent="0.25">
      <c r="A9368" s="133" t="s">
        <v>9107</v>
      </c>
      <c r="B9368" s="134">
        <v>100950</v>
      </c>
      <c r="C9368" s="126" t="s">
        <v>14707</v>
      </c>
      <c r="D9368" s="134" t="s">
        <v>3301</v>
      </c>
      <c r="E9368" s="135">
        <v>3.51</v>
      </c>
      <c r="F9368" s="136">
        <v>0.34760000000000002</v>
      </c>
      <c r="G9368" s="135">
        <v>3.76</v>
      </c>
      <c r="H9368" s="136">
        <v>0</v>
      </c>
    </row>
    <row r="9369" spans="1:8" x14ac:dyDescent="0.25">
      <c r="A9369" s="133" t="s">
        <v>9107</v>
      </c>
      <c r="B9369" s="134">
        <v>100951</v>
      </c>
      <c r="C9369" s="126" t="s">
        <v>14708</v>
      </c>
      <c r="D9369" s="134" t="s">
        <v>3301</v>
      </c>
      <c r="E9369" s="135">
        <v>3.02</v>
      </c>
      <c r="F9369" s="136">
        <v>0.34770000000000001</v>
      </c>
      <c r="G9369" s="135">
        <v>3.24</v>
      </c>
      <c r="H9369" s="136">
        <v>0</v>
      </c>
    </row>
    <row r="9370" spans="1:8" x14ac:dyDescent="0.25">
      <c r="A9370" s="133" t="s">
        <v>9107</v>
      </c>
      <c r="B9370" s="134">
        <v>100953</v>
      </c>
      <c r="C9370" s="126" t="s">
        <v>14709</v>
      </c>
      <c r="D9370" s="134" t="s">
        <v>3301</v>
      </c>
      <c r="E9370" s="135">
        <v>1.1000000000000001</v>
      </c>
      <c r="F9370" s="136">
        <v>0.34549999999999997</v>
      </c>
      <c r="G9370" s="135">
        <v>1.18</v>
      </c>
      <c r="H9370" s="136">
        <v>0</v>
      </c>
    </row>
    <row r="9371" spans="1:8" x14ac:dyDescent="0.25">
      <c r="A9371" s="133" t="s">
        <v>9107</v>
      </c>
      <c r="B9371" s="134">
        <v>100952</v>
      </c>
      <c r="C9371" s="126" t="s">
        <v>14710</v>
      </c>
      <c r="D9371" s="134" t="s">
        <v>3301</v>
      </c>
      <c r="E9371" s="135">
        <v>2.79</v>
      </c>
      <c r="F9371" s="136">
        <v>0.34770000000000001</v>
      </c>
      <c r="G9371" s="135">
        <v>2.98</v>
      </c>
      <c r="H9371" s="136">
        <v>0</v>
      </c>
    </row>
    <row r="9372" spans="1:8" x14ac:dyDescent="0.25">
      <c r="A9372" s="133" t="s">
        <v>9107</v>
      </c>
      <c r="B9372" s="134">
        <v>100964</v>
      </c>
      <c r="C9372" s="126" t="s">
        <v>4078</v>
      </c>
      <c r="D9372" s="134" t="s">
        <v>3915</v>
      </c>
      <c r="E9372" s="135">
        <v>8.6199999999999992</v>
      </c>
      <c r="F9372" s="136">
        <v>0.33760000000000001</v>
      </c>
      <c r="G9372" s="135">
        <v>9.07</v>
      </c>
      <c r="H9372" s="136">
        <v>0</v>
      </c>
    </row>
    <row r="9373" spans="1:8" x14ac:dyDescent="0.25">
      <c r="A9373" s="133" t="s">
        <v>9107</v>
      </c>
      <c r="B9373" s="134">
        <v>100960</v>
      </c>
      <c r="C9373" s="126" t="s">
        <v>4074</v>
      </c>
      <c r="D9373" s="134" t="s">
        <v>3915</v>
      </c>
      <c r="E9373" s="135">
        <v>3.59</v>
      </c>
      <c r="F9373" s="136">
        <v>0.33700000000000002</v>
      </c>
      <c r="G9373" s="135">
        <v>3.78</v>
      </c>
      <c r="H9373" s="136">
        <v>0</v>
      </c>
    </row>
    <row r="9374" spans="1:8" x14ac:dyDescent="0.25">
      <c r="A9374" s="133" t="s">
        <v>9107</v>
      </c>
      <c r="B9374" s="134">
        <v>100961</v>
      </c>
      <c r="C9374" s="126" t="s">
        <v>4075</v>
      </c>
      <c r="D9374" s="134" t="s">
        <v>3915</v>
      </c>
      <c r="E9374" s="135">
        <v>3.11</v>
      </c>
      <c r="F9374" s="136">
        <v>0.33760000000000001</v>
      </c>
      <c r="G9374" s="135">
        <v>3.27</v>
      </c>
      <c r="H9374" s="136">
        <v>0</v>
      </c>
    </row>
    <row r="9375" spans="1:8" x14ac:dyDescent="0.25">
      <c r="A9375" s="133" t="s">
        <v>9107</v>
      </c>
      <c r="B9375" s="134">
        <v>100963</v>
      </c>
      <c r="C9375" s="126" t="s">
        <v>4077</v>
      </c>
      <c r="D9375" s="134" t="s">
        <v>3915</v>
      </c>
      <c r="E9375" s="135">
        <v>1.1200000000000001</v>
      </c>
      <c r="F9375" s="136">
        <v>0.33040000000000003</v>
      </c>
      <c r="G9375" s="135">
        <v>1.18</v>
      </c>
      <c r="H9375" s="136">
        <v>0</v>
      </c>
    </row>
    <row r="9376" spans="1:8" x14ac:dyDescent="0.25">
      <c r="A9376" s="133" t="s">
        <v>9107</v>
      </c>
      <c r="B9376" s="134">
        <v>100962</v>
      </c>
      <c r="C9376" s="126" t="s">
        <v>4076</v>
      </c>
      <c r="D9376" s="134" t="s">
        <v>3915</v>
      </c>
      <c r="E9376" s="135">
        <v>2.84</v>
      </c>
      <c r="F9376" s="136">
        <v>0.33800000000000002</v>
      </c>
      <c r="G9376" s="135">
        <v>2.99</v>
      </c>
      <c r="H9376" s="136">
        <v>0</v>
      </c>
    </row>
    <row r="9377" spans="1:8" x14ac:dyDescent="0.25">
      <c r="A9377" s="133" t="s">
        <v>9107</v>
      </c>
      <c r="B9377" s="134">
        <v>100959</v>
      </c>
      <c r="C9377" s="126" t="s">
        <v>4073</v>
      </c>
      <c r="D9377" s="134" t="s">
        <v>3915</v>
      </c>
      <c r="E9377" s="135">
        <v>11.5</v>
      </c>
      <c r="F9377" s="136">
        <v>0.3009</v>
      </c>
      <c r="G9377" s="135">
        <v>12.25</v>
      </c>
      <c r="H9377" s="136">
        <v>0</v>
      </c>
    </row>
    <row r="9378" spans="1:8" x14ac:dyDescent="0.25">
      <c r="A9378" s="133" t="s">
        <v>9107</v>
      </c>
      <c r="B9378" s="134">
        <v>100955</v>
      </c>
      <c r="C9378" s="126" t="s">
        <v>4069</v>
      </c>
      <c r="D9378" s="134" t="s">
        <v>3915</v>
      </c>
      <c r="E9378" s="135">
        <v>4.82</v>
      </c>
      <c r="F9378" s="136">
        <v>0.30080000000000001</v>
      </c>
      <c r="G9378" s="135">
        <v>5.14</v>
      </c>
      <c r="H9378" s="136">
        <v>0</v>
      </c>
    </row>
    <row r="9379" spans="1:8" x14ac:dyDescent="0.25">
      <c r="A9379" s="133" t="s">
        <v>9107</v>
      </c>
      <c r="B9379" s="134">
        <v>100956</v>
      </c>
      <c r="C9379" s="126" t="s">
        <v>4070</v>
      </c>
      <c r="D9379" s="134" t="s">
        <v>3915</v>
      </c>
      <c r="E9379" s="135">
        <v>4.18</v>
      </c>
      <c r="F9379" s="136">
        <v>0.3014</v>
      </c>
      <c r="G9379" s="135">
        <v>4.46</v>
      </c>
      <c r="H9379" s="136">
        <v>0</v>
      </c>
    </row>
    <row r="9380" spans="1:8" x14ac:dyDescent="0.25">
      <c r="A9380" s="133" t="s">
        <v>9107</v>
      </c>
      <c r="B9380" s="134">
        <v>100958</v>
      </c>
      <c r="C9380" s="126" t="s">
        <v>4072</v>
      </c>
      <c r="D9380" s="134" t="s">
        <v>3915</v>
      </c>
      <c r="E9380" s="135">
        <v>1.53</v>
      </c>
      <c r="F9380" s="136">
        <v>0.29409999999999997</v>
      </c>
      <c r="G9380" s="135">
        <v>1.63</v>
      </c>
      <c r="H9380" s="136">
        <v>0</v>
      </c>
    </row>
    <row r="9381" spans="1:8" x14ac:dyDescent="0.25">
      <c r="A9381" s="133" t="s">
        <v>9107</v>
      </c>
      <c r="B9381" s="134">
        <v>100957</v>
      </c>
      <c r="C9381" s="126" t="s">
        <v>4071</v>
      </c>
      <c r="D9381" s="134" t="s">
        <v>3915</v>
      </c>
      <c r="E9381" s="135">
        <v>3.83</v>
      </c>
      <c r="F9381" s="136">
        <v>0.30030000000000001</v>
      </c>
      <c r="G9381" s="135">
        <v>4.08</v>
      </c>
      <c r="H9381" s="136">
        <v>0</v>
      </c>
    </row>
    <row r="9382" spans="1:8" x14ac:dyDescent="0.25">
      <c r="A9382" s="133" t="s">
        <v>9107</v>
      </c>
      <c r="B9382" s="134">
        <v>100969</v>
      </c>
      <c r="C9382" s="126" t="s">
        <v>4082</v>
      </c>
      <c r="D9382" s="134" t="s">
        <v>3301</v>
      </c>
      <c r="E9382" s="135">
        <v>2.2999999999999998</v>
      </c>
      <c r="F9382" s="136">
        <v>2.6100000000000002E-2</v>
      </c>
      <c r="G9382" s="135">
        <v>2.41</v>
      </c>
      <c r="H9382" s="136">
        <v>0</v>
      </c>
    </row>
    <row r="9383" spans="1:8" x14ac:dyDescent="0.25">
      <c r="A9383" s="133" t="s">
        <v>9107</v>
      </c>
      <c r="B9383" s="134">
        <v>100970</v>
      </c>
      <c r="C9383" s="126" t="s">
        <v>14711</v>
      </c>
      <c r="D9383" s="134" t="s">
        <v>3301</v>
      </c>
      <c r="E9383" s="135">
        <v>1.95</v>
      </c>
      <c r="F9383" s="136">
        <v>2.5600000000000001E-2</v>
      </c>
      <c r="G9383" s="135">
        <v>2.0499999999999998</v>
      </c>
      <c r="H9383" s="136">
        <v>0</v>
      </c>
    </row>
    <row r="9384" spans="1:8" x14ac:dyDescent="0.25">
      <c r="A9384" s="133" t="s">
        <v>9107</v>
      </c>
      <c r="B9384" s="134">
        <v>102333</v>
      </c>
      <c r="C9384" s="126" t="s">
        <v>4086</v>
      </c>
      <c r="D9384" s="134" t="s">
        <v>3301</v>
      </c>
      <c r="E9384" s="135">
        <v>0.73</v>
      </c>
      <c r="F9384" s="136">
        <v>1.37E-2</v>
      </c>
      <c r="G9384" s="135">
        <v>0.77</v>
      </c>
      <c r="H9384" s="136">
        <v>0</v>
      </c>
    </row>
    <row r="9385" spans="1:8" x14ac:dyDescent="0.25">
      <c r="A9385" s="133" t="s">
        <v>9107</v>
      </c>
      <c r="B9385" s="134">
        <v>102332</v>
      </c>
      <c r="C9385" s="126" t="s">
        <v>4085</v>
      </c>
      <c r="D9385" s="134" t="s">
        <v>3301</v>
      </c>
      <c r="E9385" s="135">
        <v>1.81</v>
      </c>
      <c r="F9385" s="136">
        <v>2.76E-2</v>
      </c>
      <c r="G9385" s="135">
        <v>1.91</v>
      </c>
      <c r="H9385" s="136">
        <v>0</v>
      </c>
    </row>
    <row r="9386" spans="1:8" x14ac:dyDescent="0.25">
      <c r="A9386" s="133" t="s">
        <v>9107</v>
      </c>
      <c r="B9386" s="134">
        <v>100965</v>
      </c>
      <c r="C9386" s="126" t="s">
        <v>14712</v>
      </c>
      <c r="D9386" s="134" t="s">
        <v>3301</v>
      </c>
      <c r="E9386" s="135">
        <v>1.76</v>
      </c>
      <c r="F9386" s="136">
        <v>2.8400000000000002E-2</v>
      </c>
      <c r="G9386" s="135">
        <v>1.83</v>
      </c>
      <c r="H9386" s="136">
        <v>0</v>
      </c>
    </row>
    <row r="9387" spans="1:8" x14ac:dyDescent="0.25">
      <c r="A9387" s="133" t="s">
        <v>9107</v>
      </c>
      <c r="B9387" s="134">
        <v>100966</v>
      </c>
      <c r="C9387" s="126" t="s">
        <v>14713</v>
      </c>
      <c r="D9387" s="134" t="s">
        <v>3301</v>
      </c>
      <c r="E9387" s="135">
        <v>1.51</v>
      </c>
      <c r="F9387" s="136">
        <v>1.9900000000000001E-2</v>
      </c>
      <c r="G9387" s="135">
        <v>1.56</v>
      </c>
      <c r="H9387" s="136">
        <v>0</v>
      </c>
    </row>
    <row r="9388" spans="1:8" x14ac:dyDescent="0.25">
      <c r="A9388" s="133" t="s">
        <v>9107</v>
      </c>
      <c r="B9388" s="134">
        <v>102331</v>
      </c>
      <c r="C9388" s="126" t="s">
        <v>4084</v>
      </c>
      <c r="D9388" s="134" t="s">
        <v>3301</v>
      </c>
      <c r="E9388" s="135">
        <v>0.55000000000000004</v>
      </c>
      <c r="F9388" s="136">
        <v>1.8200000000000001E-2</v>
      </c>
      <c r="G9388" s="135">
        <v>0.56999999999999995</v>
      </c>
      <c r="H9388" s="136">
        <v>0</v>
      </c>
    </row>
    <row r="9389" spans="1:8" x14ac:dyDescent="0.25">
      <c r="A9389" s="133" t="s">
        <v>9107</v>
      </c>
      <c r="B9389" s="134">
        <v>102330</v>
      </c>
      <c r="C9389" s="126" t="s">
        <v>4083</v>
      </c>
      <c r="D9389" s="134" t="s">
        <v>3301</v>
      </c>
      <c r="E9389" s="135">
        <v>1.41</v>
      </c>
      <c r="F9389" s="136">
        <v>2.1299999999999999E-2</v>
      </c>
      <c r="G9389" s="135">
        <v>1.46</v>
      </c>
      <c r="H9389" s="136">
        <v>0</v>
      </c>
    </row>
    <row r="9390" spans="1:8" x14ac:dyDescent="0.25">
      <c r="A9390" s="133" t="s">
        <v>9108</v>
      </c>
      <c r="B9390" s="134">
        <v>97804</v>
      </c>
      <c r="C9390" s="126" t="s">
        <v>9109</v>
      </c>
      <c r="D9390" s="134" t="s">
        <v>144</v>
      </c>
      <c r="E9390" s="135">
        <v>0</v>
      </c>
      <c r="F9390" s="136"/>
      <c r="G9390" s="135">
        <v>0</v>
      </c>
      <c r="H9390" s="136"/>
    </row>
    <row r="9391" spans="1:8" x14ac:dyDescent="0.25">
      <c r="A9391" s="133" t="s">
        <v>9108</v>
      </c>
      <c r="B9391" s="134">
        <v>104378</v>
      </c>
      <c r="C9391" s="126" t="s">
        <v>9110</v>
      </c>
      <c r="D9391" s="134" t="s">
        <v>144</v>
      </c>
      <c r="E9391" s="135">
        <v>0</v>
      </c>
      <c r="F9391" s="136"/>
      <c r="G9391" s="135">
        <v>0</v>
      </c>
      <c r="H9391" s="136"/>
    </row>
    <row r="9392" spans="1:8" x14ac:dyDescent="0.25">
      <c r="A9392" s="133" t="s">
        <v>9108</v>
      </c>
      <c r="B9392" s="134">
        <v>104379</v>
      </c>
      <c r="C9392" s="126" t="s">
        <v>9111</v>
      </c>
      <c r="D9392" s="134" t="s">
        <v>144</v>
      </c>
      <c r="E9392" s="135">
        <v>0</v>
      </c>
      <c r="F9392" s="136"/>
      <c r="G9392" s="135">
        <v>0</v>
      </c>
      <c r="H9392" s="136"/>
    </row>
    <row r="9393" spans="1:8" x14ac:dyDescent="0.25">
      <c r="A9393" s="133" t="s">
        <v>9108</v>
      </c>
      <c r="B9393" s="134">
        <v>104389</v>
      </c>
      <c r="C9393" s="126" t="s">
        <v>9112</v>
      </c>
      <c r="D9393" s="134" t="s">
        <v>144</v>
      </c>
      <c r="E9393" s="135">
        <v>0</v>
      </c>
      <c r="F9393" s="136"/>
      <c r="G9393" s="135">
        <v>0</v>
      </c>
      <c r="H9393" s="136"/>
    </row>
    <row r="9394" spans="1:8" x14ac:dyDescent="0.25">
      <c r="A9394" s="133" t="s">
        <v>9108</v>
      </c>
      <c r="B9394" s="134">
        <v>97801</v>
      </c>
      <c r="C9394" s="126" t="s">
        <v>9113</v>
      </c>
      <c r="D9394" s="134" t="s">
        <v>144</v>
      </c>
      <c r="E9394" s="135">
        <v>0</v>
      </c>
      <c r="F9394" s="136"/>
      <c r="G9394" s="135">
        <v>0</v>
      </c>
      <c r="H9394" s="136"/>
    </row>
    <row r="9395" spans="1:8" x14ac:dyDescent="0.25">
      <c r="A9395" s="133" t="s">
        <v>9108</v>
      </c>
      <c r="B9395" s="134">
        <v>104377</v>
      </c>
      <c r="C9395" s="126" t="s">
        <v>9114</v>
      </c>
      <c r="D9395" s="134" t="s">
        <v>144</v>
      </c>
      <c r="E9395" s="135">
        <v>0</v>
      </c>
      <c r="F9395" s="136"/>
      <c r="G9395" s="135">
        <v>0</v>
      </c>
      <c r="H9395" s="136"/>
    </row>
    <row r="9396" spans="1:8" x14ac:dyDescent="0.25">
      <c r="A9396" s="133" t="s">
        <v>9108</v>
      </c>
      <c r="B9396" s="134">
        <v>104376</v>
      </c>
      <c r="C9396" s="126" t="s">
        <v>9115</v>
      </c>
      <c r="D9396" s="134" t="s">
        <v>144</v>
      </c>
      <c r="E9396" s="135">
        <v>0</v>
      </c>
      <c r="F9396" s="136"/>
      <c r="G9396" s="135">
        <v>0</v>
      </c>
      <c r="H9396" s="136"/>
    </row>
    <row r="9397" spans="1:8" x14ac:dyDescent="0.25">
      <c r="A9397" s="133" t="s">
        <v>9108</v>
      </c>
      <c r="B9397" s="134">
        <v>97808</v>
      </c>
      <c r="C9397" s="126" t="s">
        <v>9116</v>
      </c>
      <c r="D9397" s="134" t="s">
        <v>144</v>
      </c>
      <c r="E9397" s="135">
        <v>0</v>
      </c>
      <c r="F9397" s="136"/>
      <c r="G9397" s="135">
        <v>0</v>
      </c>
      <c r="H9397" s="136"/>
    </row>
    <row r="9398" spans="1:8" x14ac:dyDescent="0.25">
      <c r="A9398" s="133" t="s">
        <v>9108</v>
      </c>
      <c r="B9398" s="134">
        <v>104381</v>
      </c>
      <c r="C9398" s="126" t="s">
        <v>9117</v>
      </c>
      <c r="D9398" s="134" t="s">
        <v>144</v>
      </c>
      <c r="E9398" s="135">
        <v>0</v>
      </c>
      <c r="F9398" s="136"/>
      <c r="G9398" s="135">
        <v>0</v>
      </c>
      <c r="H9398" s="136"/>
    </row>
    <row r="9399" spans="1:8" x14ac:dyDescent="0.25">
      <c r="A9399" s="133" t="s">
        <v>9108</v>
      </c>
      <c r="B9399" s="134">
        <v>104382</v>
      </c>
      <c r="C9399" s="126" t="s">
        <v>9118</v>
      </c>
      <c r="D9399" s="134" t="s">
        <v>144</v>
      </c>
      <c r="E9399" s="135">
        <v>0</v>
      </c>
      <c r="F9399" s="136"/>
      <c r="G9399" s="135">
        <v>0</v>
      </c>
      <c r="H9399" s="136"/>
    </row>
    <row r="9400" spans="1:8" x14ac:dyDescent="0.25">
      <c r="A9400" s="133" t="s">
        <v>9108</v>
      </c>
      <c r="B9400" s="134">
        <v>104380</v>
      </c>
      <c r="C9400" s="126" t="s">
        <v>9119</v>
      </c>
      <c r="D9400" s="134" t="s">
        <v>144</v>
      </c>
      <c r="E9400" s="135">
        <v>0</v>
      </c>
      <c r="F9400" s="136"/>
      <c r="G9400" s="135">
        <v>0</v>
      </c>
      <c r="H9400" s="136"/>
    </row>
    <row r="9401" spans="1:8" x14ac:dyDescent="0.25">
      <c r="A9401" s="133" t="s">
        <v>9120</v>
      </c>
      <c r="B9401" s="134">
        <v>103138</v>
      </c>
      <c r="C9401" s="126" t="s">
        <v>14714</v>
      </c>
      <c r="D9401" s="134" t="s">
        <v>33</v>
      </c>
      <c r="E9401" s="135">
        <v>36.81</v>
      </c>
      <c r="F9401" s="136">
        <v>0.33660000000000001</v>
      </c>
      <c r="G9401" s="135">
        <v>43.87</v>
      </c>
      <c r="H9401" s="136">
        <v>0</v>
      </c>
    </row>
    <row r="9402" spans="1:8" x14ac:dyDescent="0.25">
      <c r="A9402" s="133" t="s">
        <v>9120</v>
      </c>
      <c r="B9402" s="134">
        <v>103151</v>
      </c>
      <c r="C9402" s="126" t="s">
        <v>14715</v>
      </c>
      <c r="D9402" s="134" t="s">
        <v>33</v>
      </c>
      <c r="E9402" s="135">
        <v>346.48</v>
      </c>
      <c r="F9402" s="136">
        <v>0.2697</v>
      </c>
      <c r="G9402" s="135">
        <v>437.88</v>
      </c>
      <c r="H9402" s="136">
        <v>0</v>
      </c>
    </row>
    <row r="9403" spans="1:8" x14ac:dyDescent="0.25">
      <c r="A9403" s="133" t="s">
        <v>9120</v>
      </c>
      <c r="B9403" s="134">
        <v>103152</v>
      </c>
      <c r="C9403" s="126" t="s">
        <v>14716</v>
      </c>
      <c r="D9403" s="134" t="s">
        <v>33</v>
      </c>
      <c r="E9403" s="135">
        <v>412.95</v>
      </c>
      <c r="F9403" s="136">
        <v>0.26840000000000003</v>
      </c>
      <c r="G9403" s="135">
        <v>522.42999999999995</v>
      </c>
      <c r="H9403" s="136">
        <v>0</v>
      </c>
    </row>
    <row r="9404" spans="1:8" x14ac:dyDescent="0.25">
      <c r="A9404" s="133" t="s">
        <v>9120</v>
      </c>
      <c r="B9404" s="134">
        <v>103139</v>
      </c>
      <c r="C9404" s="126" t="s">
        <v>14717</v>
      </c>
      <c r="D9404" s="134" t="s">
        <v>33</v>
      </c>
      <c r="E9404" s="135">
        <v>48.13</v>
      </c>
      <c r="F9404" s="136">
        <v>0.31890000000000002</v>
      </c>
      <c r="G9404" s="135">
        <v>58.28</v>
      </c>
      <c r="H9404" s="136">
        <v>0</v>
      </c>
    </row>
    <row r="9405" spans="1:8" x14ac:dyDescent="0.25">
      <c r="A9405" s="133" t="s">
        <v>9120</v>
      </c>
      <c r="B9405" s="134">
        <v>103140</v>
      </c>
      <c r="C9405" s="126" t="s">
        <v>14718</v>
      </c>
      <c r="D9405" s="134" t="s">
        <v>33</v>
      </c>
      <c r="E9405" s="135">
        <v>59.42</v>
      </c>
      <c r="F9405" s="136">
        <v>0.308</v>
      </c>
      <c r="G9405" s="135">
        <v>72.650000000000006</v>
      </c>
      <c r="H9405" s="136">
        <v>0</v>
      </c>
    </row>
    <row r="9406" spans="1:8" x14ac:dyDescent="0.25">
      <c r="A9406" s="133" t="s">
        <v>9120</v>
      </c>
      <c r="B9406" s="134">
        <v>103141</v>
      </c>
      <c r="C9406" s="126" t="s">
        <v>14719</v>
      </c>
      <c r="D9406" s="134" t="s">
        <v>33</v>
      </c>
      <c r="E9406" s="135">
        <v>91.97</v>
      </c>
      <c r="F9406" s="136">
        <v>0.29170000000000001</v>
      </c>
      <c r="G9406" s="135">
        <v>114.06</v>
      </c>
      <c r="H9406" s="136">
        <v>0</v>
      </c>
    </row>
    <row r="9407" spans="1:8" x14ac:dyDescent="0.25">
      <c r="A9407" s="133" t="s">
        <v>9120</v>
      </c>
      <c r="B9407" s="134">
        <v>103142</v>
      </c>
      <c r="C9407" s="126" t="s">
        <v>14720</v>
      </c>
      <c r="D9407" s="134" t="s">
        <v>33</v>
      </c>
      <c r="E9407" s="135">
        <v>103.27</v>
      </c>
      <c r="F9407" s="136">
        <v>0.2883</v>
      </c>
      <c r="G9407" s="135">
        <v>128.41999999999999</v>
      </c>
      <c r="H9407" s="136">
        <v>0</v>
      </c>
    </row>
    <row r="9408" spans="1:8" x14ac:dyDescent="0.25">
      <c r="A9408" s="133" t="s">
        <v>9120</v>
      </c>
      <c r="B9408" s="134">
        <v>103143</v>
      </c>
      <c r="C9408" s="126" t="s">
        <v>14721</v>
      </c>
      <c r="D9408" s="134" t="s">
        <v>33</v>
      </c>
      <c r="E9408" s="135">
        <v>135.82</v>
      </c>
      <c r="F9408" s="136">
        <v>0.28199999999999997</v>
      </c>
      <c r="G9408" s="135">
        <v>169.84</v>
      </c>
      <c r="H9408" s="136">
        <v>0</v>
      </c>
    </row>
    <row r="9409" spans="1:8" x14ac:dyDescent="0.25">
      <c r="A9409" s="133" t="s">
        <v>9120</v>
      </c>
      <c r="B9409" s="134">
        <v>103144</v>
      </c>
      <c r="C9409" s="126" t="s">
        <v>14722</v>
      </c>
      <c r="D9409" s="134" t="s">
        <v>33</v>
      </c>
      <c r="E9409" s="135">
        <v>147.12</v>
      </c>
      <c r="F9409" s="136">
        <v>0.28050000000000003</v>
      </c>
      <c r="G9409" s="135">
        <v>184.22</v>
      </c>
      <c r="H9409" s="136">
        <v>0</v>
      </c>
    </row>
    <row r="9410" spans="1:8" x14ac:dyDescent="0.25">
      <c r="A9410" s="133" t="s">
        <v>9120</v>
      </c>
      <c r="B9410" s="134">
        <v>103145</v>
      </c>
      <c r="C9410" s="126" t="s">
        <v>14723</v>
      </c>
      <c r="D9410" s="134" t="s">
        <v>33</v>
      </c>
      <c r="E9410" s="135">
        <v>179.67</v>
      </c>
      <c r="F9410" s="136">
        <v>0.27700000000000002</v>
      </c>
      <c r="G9410" s="135">
        <v>225.65</v>
      </c>
      <c r="H9410" s="136">
        <v>0</v>
      </c>
    </row>
    <row r="9411" spans="1:8" x14ac:dyDescent="0.25">
      <c r="A9411" s="133" t="s">
        <v>9120</v>
      </c>
      <c r="B9411" s="134">
        <v>103146</v>
      </c>
      <c r="C9411" s="126" t="s">
        <v>14724</v>
      </c>
      <c r="D9411" s="134" t="s">
        <v>33</v>
      </c>
      <c r="E9411" s="135">
        <v>190.96</v>
      </c>
      <c r="F9411" s="136">
        <v>0.27610000000000001</v>
      </c>
      <c r="G9411" s="135">
        <v>240</v>
      </c>
      <c r="H9411" s="136">
        <v>0</v>
      </c>
    </row>
    <row r="9412" spans="1:8" x14ac:dyDescent="0.25">
      <c r="A9412" s="133" t="s">
        <v>9120</v>
      </c>
      <c r="B9412" s="134">
        <v>103147</v>
      </c>
      <c r="C9412" s="126" t="s">
        <v>14725</v>
      </c>
      <c r="D9412" s="134" t="s">
        <v>33</v>
      </c>
      <c r="E9412" s="135">
        <v>213.57</v>
      </c>
      <c r="F9412" s="136">
        <v>0.27460000000000001</v>
      </c>
      <c r="G9412" s="135">
        <v>268.77</v>
      </c>
      <c r="H9412" s="136">
        <v>0</v>
      </c>
    </row>
    <row r="9413" spans="1:8" x14ac:dyDescent="0.25">
      <c r="A9413" s="133" t="s">
        <v>9120</v>
      </c>
      <c r="B9413" s="134">
        <v>103148</v>
      </c>
      <c r="C9413" s="126" t="s">
        <v>14726</v>
      </c>
      <c r="D9413" s="134" t="s">
        <v>33</v>
      </c>
      <c r="E9413" s="135">
        <v>257.43</v>
      </c>
      <c r="F9413" s="136">
        <v>0.27239999999999998</v>
      </c>
      <c r="G9413" s="135">
        <v>324.55</v>
      </c>
      <c r="H9413" s="136">
        <v>0</v>
      </c>
    </row>
    <row r="9414" spans="1:8" x14ac:dyDescent="0.25">
      <c r="A9414" s="133" t="s">
        <v>9120</v>
      </c>
      <c r="B9414" s="134">
        <v>103137</v>
      </c>
      <c r="C9414" s="126" t="s">
        <v>14727</v>
      </c>
      <c r="D9414" s="134" t="s">
        <v>33</v>
      </c>
      <c r="E9414" s="135">
        <v>32.299999999999997</v>
      </c>
      <c r="F9414" s="136">
        <v>0.34710000000000002</v>
      </c>
      <c r="G9414" s="135">
        <v>38.14</v>
      </c>
      <c r="H9414" s="136">
        <v>0</v>
      </c>
    </row>
    <row r="9415" spans="1:8" x14ac:dyDescent="0.25">
      <c r="A9415" s="133" t="s">
        <v>9120</v>
      </c>
      <c r="B9415" s="134">
        <v>103149</v>
      </c>
      <c r="C9415" s="126" t="s">
        <v>14728</v>
      </c>
      <c r="D9415" s="134" t="s">
        <v>33</v>
      </c>
      <c r="E9415" s="135">
        <v>280.02999999999997</v>
      </c>
      <c r="F9415" s="136">
        <v>0.27150000000000002</v>
      </c>
      <c r="G9415" s="135">
        <v>353.33</v>
      </c>
      <c r="H9415" s="136">
        <v>0</v>
      </c>
    </row>
    <row r="9416" spans="1:8" x14ac:dyDescent="0.25">
      <c r="A9416" s="133" t="s">
        <v>9120</v>
      </c>
      <c r="B9416" s="134">
        <v>103150</v>
      </c>
      <c r="C9416" s="126" t="s">
        <v>14729</v>
      </c>
      <c r="D9416" s="134" t="s">
        <v>33</v>
      </c>
      <c r="E9416" s="135">
        <v>323.83</v>
      </c>
      <c r="F9416" s="136">
        <v>0.2702</v>
      </c>
      <c r="G9416" s="135">
        <v>409.06</v>
      </c>
      <c r="H9416" s="136">
        <v>0</v>
      </c>
    </row>
    <row r="9417" spans="1:8" x14ac:dyDescent="0.25">
      <c r="A9417" s="133" t="s">
        <v>9120</v>
      </c>
      <c r="B9417" s="134">
        <v>103106</v>
      </c>
      <c r="C9417" s="126" t="s">
        <v>14730</v>
      </c>
      <c r="D9417" s="134" t="s">
        <v>33</v>
      </c>
      <c r="E9417" s="135">
        <v>55.97</v>
      </c>
      <c r="F9417" s="136">
        <v>0.31090000000000001</v>
      </c>
      <c r="G9417" s="135">
        <v>68.239999999999995</v>
      </c>
      <c r="H9417" s="136">
        <v>0</v>
      </c>
    </row>
    <row r="9418" spans="1:8" x14ac:dyDescent="0.25">
      <c r="A9418" s="133" t="s">
        <v>9120</v>
      </c>
      <c r="B9418" s="134">
        <v>103119</v>
      </c>
      <c r="C9418" s="126" t="s">
        <v>14731</v>
      </c>
      <c r="D9418" s="134" t="s">
        <v>33</v>
      </c>
      <c r="E9418" s="135">
        <v>675.31</v>
      </c>
      <c r="F9418" s="136">
        <v>0.26579999999999998</v>
      </c>
      <c r="G9418" s="135">
        <v>856.23</v>
      </c>
      <c r="H9418" s="136">
        <v>0</v>
      </c>
    </row>
    <row r="9419" spans="1:8" x14ac:dyDescent="0.25">
      <c r="A9419" s="133" t="s">
        <v>9120</v>
      </c>
      <c r="B9419" s="134">
        <v>103120</v>
      </c>
      <c r="C9419" s="126" t="s">
        <v>14732</v>
      </c>
      <c r="D9419" s="134" t="s">
        <v>33</v>
      </c>
      <c r="E9419" s="135">
        <v>808.23</v>
      </c>
      <c r="F9419" s="136">
        <v>0.2651</v>
      </c>
      <c r="G9419" s="135">
        <v>1025.33</v>
      </c>
      <c r="H9419" s="136">
        <v>0</v>
      </c>
    </row>
    <row r="9420" spans="1:8" x14ac:dyDescent="0.25">
      <c r="A9420" s="133" t="s">
        <v>9120</v>
      </c>
      <c r="B9420" s="134">
        <v>103107</v>
      </c>
      <c r="C9420" s="126" t="s">
        <v>14733</v>
      </c>
      <c r="D9420" s="134" t="s">
        <v>33</v>
      </c>
      <c r="E9420" s="135">
        <v>78.58</v>
      </c>
      <c r="F9420" s="136">
        <v>0.29659999999999997</v>
      </c>
      <c r="G9420" s="135">
        <v>97.02</v>
      </c>
      <c r="H9420" s="136">
        <v>0</v>
      </c>
    </row>
    <row r="9421" spans="1:8" x14ac:dyDescent="0.25">
      <c r="A9421" s="133" t="s">
        <v>9120</v>
      </c>
      <c r="B9421" s="134">
        <v>103108</v>
      </c>
      <c r="C9421" s="126" t="s">
        <v>14734</v>
      </c>
      <c r="D9421" s="134" t="s">
        <v>33</v>
      </c>
      <c r="E9421" s="135">
        <v>101.18</v>
      </c>
      <c r="F9421" s="136">
        <v>0.28889999999999999</v>
      </c>
      <c r="G9421" s="135">
        <v>125.78</v>
      </c>
      <c r="H9421" s="136">
        <v>0</v>
      </c>
    </row>
    <row r="9422" spans="1:8" x14ac:dyDescent="0.25">
      <c r="A9422" s="133" t="s">
        <v>9120</v>
      </c>
      <c r="B9422" s="134">
        <v>103109</v>
      </c>
      <c r="C9422" s="126" t="s">
        <v>14735</v>
      </c>
      <c r="D9422" s="134" t="s">
        <v>33</v>
      </c>
      <c r="E9422" s="135">
        <v>166.27</v>
      </c>
      <c r="F9422" s="136">
        <v>0.2782</v>
      </c>
      <c r="G9422" s="135">
        <v>208.59</v>
      </c>
      <c r="H9422" s="136">
        <v>0</v>
      </c>
    </row>
    <row r="9423" spans="1:8" x14ac:dyDescent="0.25">
      <c r="A9423" s="133" t="s">
        <v>9120</v>
      </c>
      <c r="B9423" s="134">
        <v>103110</v>
      </c>
      <c r="C9423" s="126" t="s">
        <v>14736</v>
      </c>
      <c r="D9423" s="134" t="s">
        <v>33</v>
      </c>
      <c r="E9423" s="135">
        <v>188.87</v>
      </c>
      <c r="F9423" s="136">
        <v>0.27629999999999999</v>
      </c>
      <c r="G9423" s="135">
        <v>237.35</v>
      </c>
      <c r="H9423" s="136">
        <v>0</v>
      </c>
    </row>
    <row r="9424" spans="1:8" x14ac:dyDescent="0.25">
      <c r="A9424" s="133" t="s">
        <v>9120</v>
      </c>
      <c r="B9424" s="134">
        <v>103111</v>
      </c>
      <c r="C9424" s="126" t="s">
        <v>14737</v>
      </c>
      <c r="D9424" s="134" t="s">
        <v>33</v>
      </c>
      <c r="E9424" s="135">
        <v>253.96</v>
      </c>
      <c r="F9424" s="136">
        <v>0.27260000000000001</v>
      </c>
      <c r="G9424" s="135">
        <v>320.16000000000003</v>
      </c>
      <c r="H9424" s="136">
        <v>0</v>
      </c>
    </row>
    <row r="9425" spans="1:8" x14ac:dyDescent="0.25">
      <c r="A9425" s="133" t="s">
        <v>9120</v>
      </c>
      <c r="B9425" s="134">
        <v>103112</v>
      </c>
      <c r="C9425" s="126" t="s">
        <v>14738</v>
      </c>
      <c r="D9425" s="134" t="s">
        <v>33</v>
      </c>
      <c r="E9425" s="135">
        <v>276.57</v>
      </c>
      <c r="F9425" s="136">
        <v>0.27160000000000001</v>
      </c>
      <c r="G9425" s="135">
        <v>348.92</v>
      </c>
      <c r="H9425" s="136">
        <v>0</v>
      </c>
    </row>
    <row r="9426" spans="1:8" x14ac:dyDescent="0.25">
      <c r="A9426" s="133" t="s">
        <v>9120</v>
      </c>
      <c r="B9426" s="134">
        <v>103113</v>
      </c>
      <c r="C9426" s="126" t="s">
        <v>14739</v>
      </c>
      <c r="D9426" s="134" t="s">
        <v>33</v>
      </c>
      <c r="E9426" s="135">
        <v>341.66</v>
      </c>
      <c r="F9426" s="136">
        <v>0.26979999999999998</v>
      </c>
      <c r="G9426" s="135">
        <v>431.73</v>
      </c>
      <c r="H9426" s="136">
        <v>0</v>
      </c>
    </row>
    <row r="9427" spans="1:8" x14ac:dyDescent="0.25">
      <c r="A9427" s="133" t="s">
        <v>9120</v>
      </c>
      <c r="B9427" s="134">
        <v>103114</v>
      </c>
      <c r="C9427" s="126" t="s">
        <v>14740</v>
      </c>
      <c r="D9427" s="134" t="s">
        <v>33</v>
      </c>
      <c r="E9427" s="135">
        <v>364.27</v>
      </c>
      <c r="F9427" s="136">
        <v>0.26929999999999998</v>
      </c>
      <c r="G9427" s="135">
        <v>460.49</v>
      </c>
      <c r="H9427" s="136">
        <v>0</v>
      </c>
    </row>
    <row r="9428" spans="1:8" x14ac:dyDescent="0.25">
      <c r="A9428" s="133" t="s">
        <v>9120</v>
      </c>
      <c r="B9428" s="134">
        <v>103115</v>
      </c>
      <c r="C9428" s="126" t="s">
        <v>14741</v>
      </c>
      <c r="D9428" s="134" t="s">
        <v>33</v>
      </c>
      <c r="E9428" s="135">
        <v>409.49</v>
      </c>
      <c r="F9428" s="136">
        <v>0.26840000000000003</v>
      </c>
      <c r="G9428" s="135">
        <v>518.03</v>
      </c>
      <c r="H9428" s="136">
        <v>0</v>
      </c>
    </row>
    <row r="9429" spans="1:8" x14ac:dyDescent="0.25">
      <c r="A9429" s="133" t="s">
        <v>9120</v>
      </c>
      <c r="B9429" s="134">
        <v>103116</v>
      </c>
      <c r="C9429" s="126" t="s">
        <v>14742</v>
      </c>
      <c r="D9429" s="134" t="s">
        <v>33</v>
      </c>
      <c r="E9429" s="135">
        <v>497.18</v>
      </c>
      <c r="F9429" s="136">
        <v>0.26719999999999999</v>
      </c>
      <c r="G9429" s="135">
        <v>629.59</v>
      </c>
      <c r="H9429" s="136">
        <v>0</v>
      </c>
    </row>
    <row r="9430" spans="1:8" x14ac:dyDescent="0.25">
      <c r="A9430" s="133" t="s">
        <v>9120</v>
      </c>
      <c r="B9430" s="134">
        <v>103105</v>
      </c>
      <c r="C9430" s="126" t="s">
        <v>14743</v>
      </c>
      <c r="D9430" s="134" t="s">
        <v>33</v>
      </c>
      <c r="E9430" s="135">
        <v>46.92</v>
      </c>
      <c r="F9430" s="136">
        <v>0.32029999999999997</v>
      </c>
      <c r="G9430" s="135">
        <v>56.73</v>
      </c>
      <c r="H9430" s="136">
        <v>0</v>
      </c>
    </row>
    <row r="9431" spans="1:8" x14ac:dyDescent="0.25">
      <c r="A9431" s="133" t="s">
        <v>9120</v>
      </c>
      <c r="B9431" s="134">
        <v>103117</v>
      </c>
      <c r="C9431" s="126" t="s">
        <v>14744</v>
      </c>
      <c r="D9431" s="134" t="s">
        <v>33</v>
      </c>
      <c r="E9431" s="135">
        <v>542.41</v>
      </c>
      <c r="F9431" s="136">
        <v>0.26679999999999998</v>
      </c>
      <c r="G9431" s="135">
        <v>687.13</v>
      </c>
      <c r="H9431" s="136">
        <v>0</v>
      </c>
    </row>
    <row r="9432" spans="1:8" x14ac:dyDescent="0.25">
      <c r="A9432" s="133" t="s">
        <v>9120</v>
      </c>
      <c r="B9432" s="134">
        <v>103118</v>
      </c>
      <c r="C9432" s="126" t="s">
        <v>14745</v>
      </c>
      <c r="D9432" s="134" t="s">
        <v>33</v>
      </c>
      <c r="E9432" s="135">
        <v>630.09</v>
      </c>
      <c r="F9432" s="136">
        <v>0.2661</v>
      </c>
      <c r="G9432" s="135">
        <v>798.7</v>
      </c>
      <c r="H9432" s="136">
        <v>0</v>
      </c>
    </row>
    <row r="9433" spans="1:8" x14ac:dyDescent="0.25">
      <c r="A9433" s="133" t="s">
        <v>9120</v>
      </c>
      <c r="B9433" s="134">
        <v>103122</v>
      </c>
      <c r="C9433" s="126" t="s">
        <v>14746</v>
      </c>
      <c r="D9433" s="134" t="s">
        <v>33</v>
      </c>
      <c r="E9433" s="135">
        <v>75.12</v>
      </c>
      <c r="F9433" s="136">
        <v>0.29849999999999999</v>
      </c>
      <c r="G9433" s="135">
        <v>92.62</v>
      </c>
      <c r="H9433" s="136">
        <v>0</v>
      </c>
    </row>
    <row r="9434" spans="1:8" x14ac:dyDescent="0.25">
      <c r="A9434" s="133" t="s">
        <v>9120</v>
      </c>
      <c r="B9434" s="134">
        <v>103135</v>
      </c>
      <c r="C9434" s="126" t="s">
        <v>14747</v>
      </c>
      <c r="D9434" s="134" t="s">
        <v>33</v>
      </c>
      <c r="E9434" s="135">
        <v>1004.15</v>
      </c>
      <c r="F9434" s="136">
        <v>0.26440000000000002</v>
      </c>
      <c r="G9434" s="135">
        <v>1274.5899999999999</v>
      </c>
      <c r="H9434" s="136">
        <v>0</v>
      </c>
    </row>
    <row r="9435" spans="1:8" x14ac:dyDescent="0.25">
      <c r="A9435" s="133" t="s">
        <v>9120</v>
      </c>
      <c r="B9435" s="134">
        <v>103136</v>
      </c>
      <c r="C9435" s="126" t="s">
        <v>14748</v>
      </c>
      <c r="D9435" s="134" t="s">
        <v>33</v>
      </c>
      <c r="E9435" s="135">
        <v>1203.52</v>
      </c>
      <c r="F9435" s="136">
        <v>0.26400000000000001</v>
      </c>
      <c r="G9435" s="135">
        <v>1528.25</v>
      </c>
      <c r="H9435" s="136">
        <v>0</v>
      </c>
    </row>
    <row r="9436" spans="1:8" x14ac:dyDescent="0.25">
      <c r="A9436" s="133" t="s">
        <v>9120</v>
      </c>
      <c r="B9436" s="134">
        <v>103123</v>
      </c>
      <c r="C9436" s="126" t="s">
        <v>14749</v>
      </c>
      <c r="D9436" s="134" t="s">
        <v>33</v>
      </c>
      <c r="E9436" s="135">
        <v>109.05</v>
      </c>
      <c r="F9436" s="136">
        <v>0.28689999999999999</v>
      </c>
      <c r="G9436" s="135">
        <v>135.78</v>
      </c>
      <c r="H9436" s="136">
        <v>0</v>
      </c>
    </row>
    <row r="9437" spans="1:8" x14ac:dyDescent="0.25">
      <c r="A9437" s="133" t="s">
        <v>9120</v>
      </c>
      <c r="B9437" s="134">
        <v>103124</v>
      </c>
      <c r="C9437" s="126" t="s">
        <v>14750</v>
      </c>
      <c r="D9437" s="134" t="s">
        <v>33</v>
      </c>
      <c r="E9437" s="135">
        <v>142.94</v>
      </c>
      <c r="F9437" s="136">
        <v>0.28100000000000003</v>
      </c>
      <c r="G9437" s="135">
        <v>178.9</v>
      </c>
      <c r="H9437" s="136">
        <v>0</v>
      </c>
    </row>
    <row r="9438" spans="1:8" x14ac:dyDescent="0.25">
      <c r="A9438" s="133" t="s">
        <v>9120</v>
      </c>
      <c r="B9438" s="134">
        <v>103125</v>
      </c>
      <c r="C9438" s="126" t="s">
        <v>14751</v>
      </c>
      <c r="D9438" s="134" t="s">
        <v>33</v>
      </c>
      <c r="E9438" s="135">
        <v>240.59</v>
      </c>
      <c r="F9438" s="136">
        <v>0.2732</v>
      </c>
      <c r="G9438" s="135">
        <v>303.14</v>
      </c>
      <c r="H9438" s="136">
        <v>0</v>
      </c>
    </row>
    <row r="9439" spans="1:8" x14ac:dyDescent="0.25">
      <c r="A9439" s="133" t="s">
        <v>9120</v>
      </c>
      <c r="B9439" s="134">
        <v>103126</v>
      </c>
      <c r="C9439" s="126" t="s">
        <v>14752</v>
      </c>
      <c r="D9439" s="134" t="s">
        <v>33</v>
      </c>
      <c r="E9439" s="135">
        <v>274.48</v>
      </c>
      <c r="F9439" s="136">
        <v>0.27179999999999999</v>
      </c>
      <c r="G9439" s="135">
        <v>346.27</v>
      </c>
      <c r="H9439" s="136">
        <v>0</v>
      </c>
    </row>
    <row r="9440" spans="1:8" x14ac:dyDescent="0.25">
      <c r="A9440" s="133" t="s">
        <v>9120</v>
      </c>
      <c r="B9440" s="134">
        <v>103127</v>
      </c>
      <c r="C9440" s="126" t="s">
        <v>14753</v>
      </c>
      <c r="D9440" s="134" t="s">
        <v>33</v>
      </c>
      <c r="E9440" s="135">
        <v>372.13</v>
      </c>
      <c r="F9440" s="136">
        <v>0.26910000000000001</v>
      </c>
      <c r="G9440" s="135">
        <v>470.5</v>
      </c>
      <c r="H9440" s="136">
        <v>0</v>
      </c>
    </row>
    <row r="9441" spans="1:8" x14ac:dyDescent="0.25">
      <c r="A9441" s="133" t="s">
        <v>9120</v>
      </c>
      <c r="B9441" s="134">
        <v>103128</v>
      </c>
      <c r="C9441" s="126" t="s">
        <v>14754</v>
      </c>
      <c r="D9441" s="134" t="s">
        <v>33</v>
      </c>
      <c r="E9441" s="135">
        <v>406.03</v>
      </c>
      <c r="F9441" s="136">
        <v>0.26850000000000002</v>
      </c>
      <c r="G9441" s="135">
        <v>513.64</v>
      </c>
      <c r="H9441" s="136">
        <v>0</v>
      </c>
    </row>
    <row r="9442" spans="1:8" x14ac:dyDescent="0.25">
      <c r="A9442" s="133" t="s">
        <v>9120</v>
      </c>
      <c r="B9442" s="134">
        <v>103129</v>
      </c>
      <c r="C9442" s="126" t="s">
        <v>14755</v>
      </c>
      <c r="D9442" s="134" t="s">
        <v>33</v>
      </c>
      <c r="E9442" s="135">
        <v>503.68</v>
      </c>
      <c r="F9442" s="136">
        <v>0.26719999999999999</v>
      </c>
      <c r="G9442" s="135">
        <v>637.86</v>
      </c>
      <c r="H9442" s="136">
        <v>0</v>
      </c>
    </row>
    <row r="9443" spans="1:8" x14ac:dyDescent="0.25">
      <c r="A9443" s="133" t="s">
        <v>9120</v>
      </c>
      <c r="B9443" s="134">
        <v>103130</v>
      </c>
      <c r="C9443" s="126" t="s">
        <v>14756</v>
      </c>
      <c r="D9443" s="134" t="s">
        <v>33</v>
      </c>
      <c r="E9443" s="135">
        <v>537.58000000000004</v>
      </c>
      <c r="F9443" s="136">
        <v>0.26679999999999998</v>
      </c>
      <c r="G9443" s="135">
        <v>681</v>
      </c>
      <c r="H9443" s="136">
        <v>0</v>
      </c>
    </row>
    <row r="9444" spans="1:8" x14ac:dyDescent="0.25">
      <c r="A9444" s="133" t="s">
        <v>9120</v>
      </c>
      <c r="B9444" s="134">
        <v>103131</v>
      </c>
      <c r="C9444" s="126" t="s">
        <v>14757</v>
      </c>
      <c r="D9444" s="134" t="s">
        <v>33</v>
      </c>
      <c r="E9444" s="135">
        <v>605.41</v>
      </c>
      <c r="F9444" s="136">
        <v>0.26619999999999999</v>
      </c>
      <c r="G9444" s="135">
        <v>767.29</v>
      </c>
      <c r="H9444" s="136">
        <v>0</v>
      </c>
    </row>
    <row r="9445" spans="1:8" x14ac:dyDescent="0.25">
      <c r="A9445" s="133" t="s">
        <v>9120</v>
      </c>
      <c r="B9445" s="134">
        <v>103132</v>
      </c>
      <c r="C9445" s="126" t="s">
        <v>14758</v>
      </c>
      <c r="D9445" s="134" t="s">
        <v>33</v>
      </c>
      <c r="E9445" s="135">
        <v>736.95</v>
      </c>
      <c r="F9445" s="136">
        <v>0.26540000000000002</v>
      </c>
      <c r="G9445" s="135">
        <v>934.64</v>
      </c>
      <c r="H9445" s="136">
        <v>0</v>
      </c>
    </row>
    <row r="9446" spans="1:8" x14ac:dyDescent="0.25">
      <c r="A9446" s="133" t="s">
        <v>9120</v>
      </c>
      <c r="B9446" s="134">
        <v>103121</v>
      </c>
      <c r="C9446" s="126" t="s">
        <v>14759</v>
      </c>
      <c r="D9446" s="134" t="s">
        <v>33</v>
      </c>
      <c r="E9446" s="135">
        <v>61.57</v>
      </c>
      <c r="F9446" s="136">
        <v>0.30630000000000002</v>
      </c>
      <c r="G9446" s="135">
        <v>75.38</v>
      </c>
      <c r="H9446" s="136">
        <v>0</v>
      </c>
    </row>
    <row r="9447" spans="1:8" x14ac:dyDescent="0.25">
      <c r="A9447" s="133" t="s">
        <v>9120</v>
      </c>
      <c r="B9447" s="134">
        <v>103133</v>
      </c>
      <c r="C9447" s="126" t="s">
        <v>14760</v>
      </c>
      <c r="D9447" s="134" t="s">
        <v>33</v>
      </c>
      <c r="E9447" s="135">
        <v>804.78</v>
      </c>
      <c r="F9447" s="136">
        <v>0.2651</v>
      </c>
      <c r="G9447" s="135">
        <v>1020.94</v>
      </c>
      <c r="H9447" s="136">
        <v>0</v>
      </c>
    </row>
    <row r="9448" spans="1:8" x14ac:dyDescent="0.25">
      <c r="A9448" s="133" t="s">
        <v>9120</v>
      </c>
      <c r="B9448" s="134">
        <v>103134</v>
      </c>
      <c r="C9448" s="126" t="s">
        <v>14761</v>
      </c>
      <c r="D9448" s="134" t="s">
        <v>33</v>
      </c>
      <c r="E9448" s="135">
        <v>936.32</v>
      </c>
      <c r="F9448" s="136">
        <v>0.2646</v>
      </c>
      <c r="G9448" s="135">
        <v>1188.31</v>
      </c>
      <c r="H9448" s="136">
        <v>0</v>
      </c>
    </row>
    <row r="9449" spans="1:8" x14ac:dyDescent="0.25">
      <c r="A9449" s="133" t="s">
        <v>9120</v>
      </c>
      <c r="B9449" s="134">
        <v>103090</v>
      </c>
      <c r="C9449" s="126" t="s">
        <v>71</v>
      </c>
      <c r="D9449" s="134" t="s">
        <v>22</v>
      </c>
      <c r="E9449" s="135">
        <v>13.28</v>
      </c>
      <c r="F9449" s="136">
        <v>0.2666</v>
      </c>
      <c r="G9449" s="135">
        <v>16.84</v>
      </c>
      <c r="H9449" s="136">
        <v>0</v>
      </c>
    </row>
    <row r="9450" spans="1:8" x14ac:dyDescent="0.25">
      <c r="A9450" s="133" t="s">
        <v>9120</v>
      </c>
      <c r="B9450" s="134">
        <v>103103</v>
      </c>
      <c r="C9450" s="126" t="s">
        <v>84</v>
      </c>
      <c r="D9450" s="134" t="s">
        <v>22</v>
      </c>
      <c r="E9450" s="135">
        <v>130.41</v>
      </c>
      <c r="F9450" s="136">
        <v>0.24909999999999999</v>
      </c>
      <c r="G9450" s="135">
        <v>167.68</v>
      </c>
      <c r="H9450" s="136">
        <v>0</v>
      </c>
    </row>
    <row r="9451" spans="1:8" x14ac:dyDescent="0.25">
      <c r="A9451" s="133" t="s">
        <v>9120</v>
      </c>
      <c r="B9451" s="134">
        <v>103104</v>
      </c>
      <c r="C9451" s="126" t="s">
        <v>85</v>
      </c>
      <c r="D9451" s="134" t="s">
        <v>22</v>
      </c>
      <c r="E9451" s="135">
        <v>155.97</v>
      </c>
      <c r="F9451" s="136">
        <v>0.2487</v>
      </c>
      <c r="G9451" s="135">
        <v>200.58</v>
      </c>
      <c r="H9451" s="136">
        <v>0</v>
      </c>
    </row>
    <row r="9452" spans="1:8" x14ac:dyDescent="0.25">
      <c r="A9452" s="133" t="s">
        <v>9120</v>
      </c>
      <c r="B9452" s="134">
        <v>103091</v>
      </c>
      <c r="C9452" s="126" t="s">
        <v>72</v>
      </c>
      <c r="D9452" s="134" t="s">
        <v>22</v>
      </c>
      <c r="E9452" s="135">
        <v>18.66</v>
      </c>
      <c r="F9452" s="136">
        <v>0.25990000000000002</v>
      </c>
      <c r="G9452" s="135">
        <v>23.8</v>
      </c>
      <c r="H9452" s="136">
        <v>0</v>
      </c>
    </row>
    <row r="9453" spans="1:8" x14ac:dyDescent="0.25">
      <c r="A9453" s="133" t="s">
        <v>9120</v>
      </c>
      <c r="B9453" s="134">
        <v>103092</v>
      </c>
      <c r="C9453" s="126" t="s">
        <v>73</v>
      </c>
      <c r="D9453" s="134" t="s">
        <v>22</v>
      </c>
      <c r="E9453" s="135">
        <v>24.07</v>
      </c>
      <c r="F9453" s="136">
        <v>0.25629999999999997</v>
      </c>
      <c r="G9453" s="135">
        <v>30.75</v>
      </c>
      <c r="H9453" s="136">
        <v>0</v>
      </c>
    </row>
    <row r="9454" spans="1:8" x14ac:dyDescent="0.25">
      <c r="A9454" s="133" t="s">
        <v>9120</v>
      </c>
      <c r="B9454" s="134">
        <v>103093</v>
      </c>
      <c r="C9454" s="126" t="s">
        <v>74</v>
      </c>
      <c r="D9454" s="134" t="s">
        <v>22</v>
      </c>
      <c r="E9454" s="135">
        <v>36.79</v>
      </c>
      <c r="F9454" s="136">
        <v>0.25580000000000003</v>
      </c>
      <c r="G9454" s="135">
        <v>47.04</v>
      </c>
      <c r="H9454" s="136">
        <v>0</v>
      </c>
    </row>
    <row r="9455" spans="1:8" x14ac:dyDescent="0.25">
      <c r="A9455" s="133" t="s">
        <v>9120</v>
      </c>
      <c r="B9455" s="134">
        <v>103094</v>
      </c>
      <c r="C9455" s="126" t="s">
        <v>75</v>
      </c>
      <c r="D9455" s="134" t="s">
        <v>22</v>
      </c>
      <c r="E9455" s="135">
        <v>42.21</v>
      </c>
      <c r="F9455" s="136">
        <v>0.25419999999999998</v>
      </c>
      <c r="G9455" s="135">
        <v>54.04</v>
      </c>
      <c r="H9455" s="136">
        <v>0</v>
      </c>
    </row>
    <row r="9456" spans="1:8" x14ac:dyDescent="0.25">
      <c r="A9456" s="133" t="s">
        <v>9120</v>
      </c>
      <c r="B9456" s="134">
        <v>103095</v>
      </c>
      <c r="C9456" s="126" t="s">
        <v>76</v>
      </c>
      <c r="D9456" s="134" t="s">
        <v>22</v>
      </c>
      <c r="E9456" s="135">
        <v>54.91</v>
      </c>
      <c r="F9456" s="136">
        <v>0.25419999999999998</v>
      </c>
      <c r="G9456" s="135">
        <v>70.31</v>
      </c>
      <c r="H9456" s="136">
        <v>0</v>
      </c>
    </row>
    <row r="9457" spans="1:8" x14ac:dyDescent="0.25">
      <c r="A9457" s="133" t="s">
        <v>9120</v>
      </c>
      <c r="B9457" s="134">
        <v>103096</v>
      </c>
      <c r="C9457" s="126" t="s">
        <v>77</v>
      </c>
      <c r="D9457" s="134" t="s">
        <v>22</v>
      </c>
      <c r="E9457" s="135">
        <v>60.32</v>
      </c>
      <c r="F9457" s="136">
        <v>0.25330000000000003</v>
      </c>
      <c r="G9457" s="135">
        <v>77.290000000000006</v>
      </c>
      <c r="H9457" s="136">
        <v>0</v>
      </c>
    </row>
    <row r="9458" spans="1:8" x14ac:dyDescent="0.25">
      <c r="A9458" s="133" t="s">
        <v>9120</v>
      </c>
      <c r="B9458" s="134">
        <v>103097</v>
      </c>
      <c r="C9458" s="126" t="s">
        <v>78</v>
      </c>
      <c r="D9458" s="134" t="s">
        <v>22</v>
      </c>
      <c r="E9458" s="135">
        <v>73.040000000000006</v>
      </c>
      <c r="F9458" s="136">
        <v>0.25340000000000001</v>
      </c>
      <c r="G9458" s="135">
        <v>93.56</v>
      </c>
      <c r="H9458" s="136">
        <v>0</v>
      </c>
    </row>
    <row r="9459" spans="1:8" x14ac:dyDescent="0.25">
      <c r="A9459" s="133" t="s">
        <v>9120</v>
      </c>
      <c r="B9459" s="134">
        <v>103098</v>
      </c>
      <c r="C9459" s="126" t="s">
        <v>79</v>
      </c>
      <c r="D9459" s="134" t="s">
        <v>22</v>
      </c>
      <c r="E9459" s="135">
        <v>78.45</v>
      </c>
      <c r="F9459" s="136">
        <v>0.25280000000000002</v>
      </c>
      <c r="G9459" s="135">
        <v>100.55</v>
      </c>
      <c r="H9459" s="136">
        <v>0</v>
      </c>
    </row>
    <row r="9460" spans="1:8" x14ac:dyDescent="0.25">
      <c r="A9460" s="133" t="s">
        <v>9120</v>
      </c>
      <c r="B9460" s="134">
        <v>103099</v>
      </c>
      <c r="C9460" s="126" t="s">
        <v>80</v>
      </c>
      <c r="D9460" s="134" t="s">
        <v>22</v>
      </c>
      <c r="E9460" s="135">
        <v>89.24</v>
      </c>
      <c r="F9460" s="136">
        <v>0.25169999999999998</v>
      </c>
      <c r="G9460" s="135">
        <v>114.48</v>
      </c>
      <c r="H9460" s="136">
        <v>0</v>
      </c>
    </row>
    <row r="9461" spans="1:8" x14ac:dyDescent="0.25">
      <c r="A9461" s="133" t="s">
        <v>9120</v>
      </c>
      <c r="B9461" s="134">
        <v>103100</v>
      </c>
      <c r="C9461" s="126" t="s">
        <v>81</v>
      </c>
      <c r="D9461" s="134" t="s">
        <v>22</v>
      </c>
      <c r="E9461" s="135">
        <v>95.2</v>
      </c>
      <c r="F9461" s="136">
        <v>0.25040000000000001</v>
      </c>
      <c r="G9461" s="135">
        <v>122.29</v>
      </c>
      <c r="H9461" s="136">
        <v>0</v>
      </c>
    </row>
    <row r="9462" spans="1:8" x14ac:dyDescent="0.25">
      <c r="A9462" s="133" t="s">
        <v>9120</v>
      </c>
      <c r="B9462" s="134">
        <v>103089</v>
      </c>
      <c r="C9462" s="126" t="s">
        <v>70</v>
      </c>
      <c r="D9462" s="134" t="s">
        <v>22</v>
      </c>
      <c r="E9462" s="135">
        <v>11.11</v>
      </c>
      <c r="F9462" s="136">
        <v>0.27089999999999997</v>
      </c>
      <c r="G9462" s="135">
        <v>14.04</v>
      </c>
      <c r="H9462" s="136">
        <v>0</v>
      </c>
    </row>
    <row r="9463" spans="1:8" x14ac:dyDescent="0.25">
      <c r="A9463" s="133" t="s">
        <v>9120</v>
      </c>
      <c r="B9463" s="134">
        <v>103101</v>
      </c>
      <c r="C9463" s="126" t="s">
        <v>82</v>
      </c>
      <c r="D9463" s="134" t="s">
        <v>22</v>
      </c>
      <c r="E9463" s="135">
        <v>104.87</v>
      </c>
      <c r="F9463" s="136">
        <v>0.24959999999999999</v>
      </c>
      <c r="G9463" s="135">
        <v>134.76</v>
      </c>
      <c r="H9463" s="136">
        <v>0</v>
      </c>
    </row>
    <row r="9464" spans="1:8" x14ac:dyDescent="0.25">
      <c r="A9464" s="133" t="s">
        <v>9120</v>
      </c>
      <c r="B9464" s="134">
        <v>103102</v>
      </c>
      <c r="C9464" s="126" t="s">
        <v>83</v>
      </c>
      <c r="D9464" s="134" t="s">
        <v>22</v>
      </c>
      <c r="E9464" s="135">
        <v>120.76</v>
      </c>
      <c r="F9464" s="136">
        <v>0.24979999999999999</v>
      </c>
      <c r="G9464" s="135">
        <v>155.19999999999999</v>
      </c>
      <c r="H9464" s="136">
        <v>0</v>
      </c>
    </row>
    <row r="9465" spans="1:8" x14ac:dyDescent="0.25">
      <c r="A9465" s="133" t="s">
        <v>9121</v>
      </c>
      <c r="B9465" s="134">
        <v>101112</v>
      </c>
      <c r="C9465" s="126" t="s">
        <v>1378</v>
      </c>
      <c r="D9465" s="134" t="s">
        <v>1007</v>
      </c>
      <c r="E9465" s="135">
        <v>927.03</v>
      </c>
      <c r="F9465" s="136">
        <v>4.3E-3</v>
      </c>
      <c r="G9465" s="135">
        <v>964.9</v>
      </c>
      <c r="H9465" s="136">
        <v>0</v>
      </c>
    </row>
    <row r="9466" spans="1:8" x14ac:dyDescent="0.25">
      <c r="A9466" s="133" t="s">
        <v>9121</v>
      </c>
      <c r="B9466" s="134">
        <v>101113</v>
      </c>
      <c r="C9466" s="126" t="s">
        <v>4869</v>
      </c>
      <c r="D9466" s="134" t="s">
        <v>1007</v>
      </c>
      <c r="E9466" s="135">
        <v>1025</v>
      </c>
      <c r="F9466" s="136">
        <v>3.8999999999999998E-3</v>
      </c>
      <c r="G9466" s="135">
        <v>960.87</v>
      </c>
      <c r="H9466" s="136">
        <v>0</v>
      </c>
    </row>
    <row r="9467" spans="1:8" x14ac:dyDescent="0.25">
      <c r="A9467" s="133" t="s">
        <v>9121</v>
      </c>
      <c r="B9467" s="134">
        <v>101098</v>
      </c>
      <c r="C9467" s="126" t="s">
        <v>9122</v>
      </c>
      <c r="D9467" s="134" t="s">
        <v>1007</v>
      </c>
      <c r="E9467" s="135">
        <v>1133.8699999999999</v>
      </c>
      <c r="F9467" s="136">
        <v>4.0000000000000001E-3</v>
      </c>
      <c r="G9467" s="135">
        <v>1182.9100000000001</v>
      </c>
      <c r="H9467" s="136">
        <v>0</v>
      </c>
    </row>
    <row r="9468" spans="1:8" x14ac:dyDescent="0.25">
      <c r="A9468" s="133" t="s">
        <v>9121</v>
      </c>
      <c r="B9468" s="134">
        <v>101106</v>
      </c>
      <c r="C9468" s="126" t="s">
        <v>9123</v>
      </c>
      <c r="D9468" s="134" t="s">
        <v>1007</v>
      </c>
      <c r="E9468" s="135">
        <v>1223.1300000000001</v>
      </c>
      <c r="F9468" s="136">
        <v>3.7000000000000002E-3</v>
      </c>
      <c r="G9468" s="135">
        <v>1174.6199999999999</v>
      </c>
      <c r="H9468" s="136">
        <v>0</v>
      </c>
    </row>
    <row r="9469" spans="1:8" x14ac:dyDescent="0.25">
      <c r="A9469" s="133" t="s">
        <v>9121</v>
      </c>
      <c r="B9469" s="134">
        <v>101102</v>
      </c>
      <c r="C9469" s="126" t="s">
        <v>9124</v>
      </c>
      <c r="D9469" s="134" t="s">
        <v>1007</v>
      </c>
      <c r="E9469" s="135">
        <v>886.38</v>
      </c>
      <c r="F9469" s="136">
        <v>2.35E-2</v>
      </c>
      <c r="G9469" s="135">
        <v>844.11</v>
      </c>
      <c r="H9469" s="136">
        <v>0</v>
      </c>
    </row>
    <row r="9470" spans="1:8" x14ac:dyDescent="0.25">
      <c r="A9470" s="133" t="s">
        <v>9121</v>
      </c>
      <c r="B9470" s="134">
        <v>101110</v>
      </c>
      <c r="C9470" s="126" t="s">
        <v>9125</v>
      </c>
      <c r="D9470" s="134" t="s">
        <v>1007</v>
      </c>
      <c r="E9470" s="135">
        <v>970.97</v>
      </c>
      <c r="F9470" s="136">
        <v>2.1499999999999998E-2</v>
      </c>
      <c r="G9470" s="135">
        <v>829.93</v>
      </c>
      <c r="H9470" s="136">
        <v>0</v>
      </c>
    </row>
    <row r="9471" spans="1:8" x14ac:dyDescent="0.25">
      <c r="A9471" s="133" t="s">
        <v>9121</v>
      </c>
      <c r="B9471" s="134">
        <v>101099</v>
      </c>
      <c r="C9471" s="126" t="s">
        <v>9126</v>
      </c>
      <c r="D9471" s="134" t="s">
        <v>1007</v>
      </c>
      <c r="E9471" s="135">
        <v>1037.79</v>
      </c>
      <c r="F9471" s="136">
        <v>4.3E-3</v>
      </c>
      <c r="G9471" s="135">
        <v>1073.93</v>
      </c>
      <c r="H9471" s="136">
        <v>0</v>
      </c>
    </row>
    <row r="9472" spans="1:8" x14ac:dyDescent="0.25">
      <c r="A9472" s="133" t="s">
        <v>9121</v>
      </c>
      <c r="B9472" s="134">
        <v>101107</v>
      </c>
      <c r="C9472" s="126" t="s">
        <v>9127</v>
      </c>
      <c r="D9472" s="134" t="s">
        <v>1007</v>
      </c>
      <c r="E9472" s="135">
        <v>1124.43</v>
      </c>
      <c r="F9472" s="136">
        <v>3.8999999999999998E-3</v>
      </c>
      <c r="G9472" s="135">
        <v>1066.56</v>
      </c>
      <c r="H9472" s="136">
        <v>0</v>
      </c>
    </row>
    <row r="9473" spans="1:8" x14ac:dyDescent="0.25">
      <c r="A9473" s="133" t="s">
        <v>9121</v>
      </c>
      <c r="B9473" s="134">
        <v>101103</v>
      </c>
      <c r="C9473" s="126" t="s">
        <v>9128</v>
      </c>
      <c r="D9473" s="134" t="s">
        <v>1007</v>
      </c>
      <c r="E9473" s="135">
        <v>835.49</v>
      </c>
      <c r="F9473" s="136">
        <v>2.3099999999999999E-2</v>
      </c>
      <c r="G9473" s="135">
        <v>794.07</v>
      </c>
      <c r="H9473" s="136">
        <v>0</v>
      </c>
    </row>
    <row r="9474" spans="1:8" x14ac:dyDescent="0.25">
      <c r="A9474" s="133" t="s">
        <v>9121</v>
      </c>
      <c r="B9474" s="134">
        <v>101111</v>
      </c>
      <c r="C9474" s="126" t="s">
        <v>9129</v>
      </c>
      <c r="D9474" s="134" t="s">
        <v>1007</v>
      </c>
      <c r="E9474" s="135">
        <v>918.11</v>
      </c>
      <c r="F9474" s="136">
        <v>2.1000000000000001E-2</v>
      </c>
      <c r="G9474" s="135">
        <v>781.61</v>
      </c>
      <c r="H9474" s="136">
        <v>0</v>
      </c>
    </row>
    <row r="9475" spans="1:8" x14ac:dyDescent="0.25">
      <c r="A9475" s="133" t="s">
        <v>9121</v>
      </c>
      <c r="B9475" s="134">
        <v>101096</v>
      </c>
      <c r="C9475" s="126" t="s">
        <v>9130</v>
      </c>
      <c r="D9475" s="134" t="s">
        <v>1007</v>
      </c>
      <c r="E9475" s="135">
        <v>1299.06</v>
      </c>
      <c r="F9475" s="136">
        <v>3.8E-3</v>
      </c>
      <c r="G9475" s="135">
        <v>1392.71</v>
      </c>
      <c r="H9475" s="136">
        <v>0</v>
      </c>
    </row>
    <row r="9476" spans="1:8" x14ac:dyDescent="0.25">
      <c r="A9476" s="133" t="s">
        <v>9121</v>
      </c>
      <c r="B9476" s="134">
        <v>101104</v>
      </c>
      <c r="C9476" s="126" t="s">
        <v>9131</v>
      </c>
      <c r="D9476" s="134" t="s">
        <v>1007</v>
      </c>
      <c r="E9476" s="135">
        <v>1391.15</v>
      </c>
      <c r="F9476" s="136">
        <v>3.5000000000000001E-3</v>
      </c>
      <c r="G9476" s="135">
        <v>1382.58</v>
      </c>
      <c r="H9476" s="136">
        <v>0</v>
      </c>
    </row>
    <row r="9477" spans="1:8" x14ac:dyDescent="0.25">
      <c r="A9477" s="133" t="s">
        <v>9121</v>
      </c>
      <c r="B9477" s="134">
        <v>101100</v>
      </c>
      <c r="C9477" s="126" t="s">
        <v>9132</v>
      </c>
      <c r="D9477" s="134" t="s">
        <v>1007</v>
      </c>
      <c r="E9477" s="135">
        <v>931.52</v>
      </c>
      <c r="F9477" s="136">
        <v>2.7099999999999999E-2</v>
      </c>
      <c r="G9477" s="135">
        <v>897.32</v>
      </c>
      <c r="H9477" s="136">
        <v>0</v>
      </c>
    </row>
    <row r="9478" spans="1:8" x14ac:dyDescent="0.25">
      <c r="A9478" s="133" t="s">
        <v>9121</v>
      </c>
      <c r="B9478" s="134">
        <v>101108</v>
      </c>
      <c r="C9478" s="126" t="s">
        <v>9133</v>
      </c>
      <c r="D9478" s="134" t="s">
        <v>1007</v>
      </c>
      <c r="E9478" s="135">
        <v>1018.03</v>
      </c>
      <c r="F9478" s="136">
        <v>2.4799999999999999E-2</v>
      </c>
      <c r="G9478" s="135">
        <v>880.13</v>
      </c>
      <c r="H9478" s="136">
        <v>0</v>
      </c>
    </row>
    <row r="9479" spans="1:8" x14ac:dyDescent="0.25">
      <c r="A9479" s="133" t="s">
        <v>9121</v>
      </c>
      <c r="B9479" s="134">
        <v>101097</v>
      </c>
      <c r="C9479" s="126" t="s">
        <v>9134</v>
      </c>
      <c r="D9479" s="134" t="s">
        <v>1007</v>
      </c>
      <c r="E9479" s="135">
        <v>1226.8</v>
      </c>
      <c r="F9479" s="136">
        <v>4.0000000000000001E-3</v>
      </c>
      <c r="G9479" s="135">
        <v>1302.19</v>
      </c>
      <c r="H9479" s="136">
        <v>0</v>
      </c>
    </row>
    <row r="9480" spans="1:8" x14ac:dyDescent="0.25">
      <c r="A9480" s="133" t="s">
        <v>9121</v>
      </c>
      <c r="B9480" s="134">
        <v>101105</v>
      </c>
      <c r="C9480" s="126" t="s">
        <v>9135</v>
      </c>
      <c r="D9480" s="134" t="s">
        <v>1007</v>
      </c>
      <c r="E9480" s="135">
        <v>1317.59</v>
      </c>
      <c r="F9480" s="136">
        <v>3.7000000000000002E-3</v>
      </c>
      <c r="G9480" s="135">
        <v>1292.54</v>
      </c>
      <c r="H9480" s="136">
        <v>0</v>
      </c>
    </row>
    <row r="9481" spans="1:8" x14ac:dyDescent="0.25">
      <c r="A9481" s="133" t="s">
        <v>9121</v>
      </c>
      <c r="B9481" s="134">
        <v>101101</v>
      </c>
      <c r="C9481" s="126" t="s">
        <v>9136</v>
      </c>
      <c r="D9481" s="134" t="s">
        <v>1007</v>
      </c>
      <c r="E9481" s="135">
        <v>909.76</v>
      </c>
      <c r="F9481" s="136">
        <v>2.58E-2</v>
      </c>
      <c r="G9481" s="135">
        <v>872.69</v>
      </c>
      <c r="H9481" s="136">
        <v>0</v>
      </c>
    </row>
    <row r="9482" spans="1:8" x14ac:dyDescent="0.25">
      <c r="A9482" s="133" t="s">
        <v>9121</v>
      </c>
      <c r="B9482" s="134">
        <v>101109</v>
      </c>
      <c r="C9482" s="126" t="s">
        <v>9137</v>
      </c>
      <c r="D9482" s="134" t="s">
        <v>1007</v>
      </c>
      <c r="E9482" s="135">
        <v>995.24</v>
      </c>
      <c r="F9482" s="136">
        <v>2.3599999999999999E-2</v>
      </c>
      <c r="G9482" s="135">
        <v>856.37</v>
      </c>
      <c r="H9482" s="136">
        <v>0</v>
      </c>
    </row>
    <row r="9483" spans="1:8" x14ac:dyDescent="0.25">
      <c r="A9483" s="133" t="s">
        <v>9138</v>
      </c>
      <c r="B9483" s="134">
        <v>96393</v>
      </c>
      <c r="C9483" s="126" t="s">
        <v>3463</v>
      </c>
      <c r="D9483" s="134" t="s">
        <v>1007</v>
      </c>
      <c r="E9483" s="135">
        <v>157.04</v>
      </c>
      <c r="F9483" s="136">
        <v>8.8999999999999999E-3</v>
      </c>
      <c r="G9483" s="135">
        <v>125.73</v>
      </c>
      <c r="H9483" s="136">
        <v>0</v>
      </c>
    </row>
    <row r="9484" spans="1:8" x14ac:dyDescent="0.25">
      <c r="A9484" s="133" t="s">
        <v>9138</v>
      </c>
      <c r="B9484" s="134">
        <v>96394</v>
      </c>
      <c r="C9484" s="126" t="s">
        <v>3464</v>
      </c>
      <c r="D9484" s="134" t="s">
        <v>1007</v>
      </c>
      <c r="E9484" s="135">
        <v>224.22</v>
      </c>
      <c r="F9484" s="136">
        <v>6.1999999999999998E-3</v>
      </c>
      <c r="G9484" s="135">
        <v>177.76</v>
      </c>
      <c r="H9484" s="136">
        <v>0</v>
      </c>
    </row>
    <row r="9485" spans="1:8" x14ac:dyDescent="0.25">
      <c r="A9485" s="133" t="s">
        <v>9138</v>
      </c>
      <c r="B9485" s="134">
        <v>104363</v>
      </c>
      <c r="C9485" s="126" t="s">
        <v>9139</v>
      </c>
      <c r="D9485" s="134" t="s">
        <v>4088</v>
      </c>
      <c r="E9485" s="135">
        <v>0</v>
      </c>
      <c r="F9485" s="136"/>
      <c r="G9485" s="135">
        <v>0</v>
      </c>
      <c r="H9485" s="136"/>
    </row>
    <row r="9486" spans="1:8" x14ac:dyDescent="0.25">
      <c r="A9486" s="133" t="s">
        <v>9138</v>
      </c>
      <c r="B9486" s="134">
        <v>104360</v>
      </c>
      <c r="C9486" s="126" t="s">
        <v>9140</v>
      </c>
      <c r="D9486" s="134" t="s">
        <v>4088</v>
      </c>
      <c r="E9486" s="135">
        <v>0</v>
      </c>
      <c r="F9486" s="136"/>
      <c r="G9486" s="135">
        <v>0</v>
      </c>
      <c r="H9486" s="136"/>
    </row>
    <row r="9487" spans="1:8" x14ac:dyDescent="0.25">
      <c r="A9487" s="133" t="s">
        <v>9138</v>
      </c>
      <c r="B9487" s="134">
        <v>104358</v>
      </c>
      <c r="C9487" s="126" t="s">
        <v>9141</v>
      </c>
      <c r="D9487" s="134" t="s">
        <v>4088</v>
      </c>
      <c r="E9487" s="135">
        <v>0</v>
      </c>
      <c r="F9487" s="136"/>
      <c r="G9487" s="135">
        <v>0</v>
      </c>
      <c r="H9487" s="136"/>
    </row>
    <row r="9488" spans="1:8" x14ac:dyDescent="0.25">
      <c r="A9488" s="133" t="s">
        <v>9138</v>
      </c>
      <c r="B9488" s="134">
        <v>104362</v>
      </c>
      <c r="C9488" s="126" t="s">
        <v>9142</v>
      </c>
      <c r="D9488" s="134" t="s">
        <v>4088</v>
      </c>
      <c r="E9488" s="135">
        <v>0</v>
      </c>
      <c r="F9488" s="136"/>
      <c r="G9488" s="135">
        <v>0</v>
      </c>
      <c r="H9488" s="136"/>
    </row>
    <row r="9489" spans="1:8" x14ac:dyDescent="0.25">
      <c r="A9489" s="133" t="s">
        <v>9138</v>
      </c>
      <c r="B9489" s="134">
        <v>104361</v>
      </c>
      <c r="C9489" s="126" t="s">
        <v>9143</v>
      </c>
      <c r="D9489" s="134" t="s">
        <v>4088</v>
      </c>
      <c r="E9489" s="135">
        <v>0</v>
      </c>
      <c r="F9489" s="136"/>
      <c r="G9489" s="135">
        <v>0</v>
      </c>
      <c r="H9489" s="136"/>
    </row>
    <row r="9490" spans="1:8" x14ac:dyDescent="0.25">
      <c r="A9490" s="133" t="s">
        <v>9138</v>
      </c>
      <c r="B9490" s="134">
        <v>104359</v>
      </c>
      <c r="C9490" s="126" t="s">
        <v>9144</v>
      </c>
      <c r="D9490" s="134" t="s">
        <v>4088</v>
      </c>
      <c r="E9490" s="135">
        <v>0</v>
      </c>
      <c r="F9490" s="136"/>
      <c r="G9490" s="135">
        <v>0</v>
      </c>
      <c r="H9490" s="136"/>
    </row>
    <row r="9491" spans="1:8" x14ac:dyDescent="0.25">
      <c r="A9491" s="133" t="s">
        <v>9138</v>
      </c>
      <c r="B9491" s="134">
        <v>96395</v>
      </c>
      <c r="C9491" s="126" t="s">
        <v>3465</v>
      </c>
      <c r="D9491" s="134" t="s">
        <v>1007</v>
      </c>
      <c r="E9491" s="135">
        <v>316.64999999999998</v>
      </c>
      <c r="F9491" s="136">
        <v>4.4000000000000003E-3</v>
      </c>
      <c r="G9491" s="135">
        <v>250.8</v>
      </c>
      <c r="H9491" s="136">
        <v>0</v>
      </c>
    </row>
    <row r="9492" spans="1:8" x14ac:dyDescent="0.25">
      <c r="A9492" s="133" t="s">
        <v>9138</v>
      </c>
      <c r="B9492" s="134">
        <v>104373</v>
      </c>
      <c r="C9492" s="126" t="s">
        <v>9145</v>
      </c>
      <c r="D9492" s="134" t="s">
        <v>4088</v>
      </c>
      <c r="E9492" s="135">
        <v>0</v>
      </c>
      <c r="F9492" s="136"/>
      <c r="G9492" s="135">
        <v>0</v>
      </c>
      <c r="H9492" s="136"/>
    </row>
    <row r="9493" spans="1:8" x14ac:dyDescent="0.25">
      <c r="A9493" s="133" t="s">
        <v>9138</v>
      </c>
      <c r="B9493" s="134">
        <v>104374</v>
      </c>
      <c r="C9493" s="126" t="s">
        <v>9146</v>
      </c>
      <c r="D9493" s="134" t="s">
        <v>4088</v>
      </c>
      <c r="E9493" s="135">
        <v>0</v>
      </c>
      <c r="F9493" s="136"/>
      <c r="G9493" s="135">
        <v>0</v>
      </c>
      <c r="H9493" s="136"/>
    </row>
    <row r="9494" spans="1:8" x14ac:dyDescent="0.25">
      <c r="A9494" s="133" t="s">
        <v>9147</v>
      </c>
      <c r="B9494" s="134">
        <v>105034</v>
      </c>
      <c r="C9494" s="126" t="s">
        <v>6015</v>
      </c>
      <c r="D9494" s="134" t="s">
        <v>22</v>
      </c>
      <c r="E9494" s="135">
        <v>41.43</v>
      </c>
      <c r="F9494" s="136">
        <v>0</v>
      </c>
      <c r="G9494" s="135">
        <v>42.12</v>
      </c>
      <c r="H9494" s="136">
        <v>0</v>
      </c>
    </row>
    <row r="9495" spans="1:8" x14ac:dyDescent="0.25">
      <c r="A9495" s="133" t="s">
        <v>9147</v>
      </c>
      <c r="B9495" s="134">
        <v>105033</v>
      </c>
      <c r="C9495" s="126" t="s">
        <v>6014</v>
      </c>
      <c r="D9495" s="134" t="s">
        <v>22</v>
      </c>
      <c r="E9495" s="135">
        <v>57.94</v>
      </c>
      <c r="F9495" s="136">
        <v>0</v>
      </c>
      <c r="G9495" s="135">
        <v>58.69</v>
      </c>
      <c r="H9495" s="136">
        <v>0</v>
      </c>
    </row>
    <row r="9496" spans="1:8" x14ac:dyDescent="0.25">
      <c r="A9496" s="133" t="s">
        <v>9147</v>
      </c>
      <c r="B9496" s="134">
        <v>93205</v>
      </c>
      <c r="C9496" s="126" t="s">
        <v>6001</v>
      </c>
      <c r="D9496" s="134" t="s">
        <v>22</v>
      </c>
      <c r="E9496" s="135">
        <v>69.77</v>
      </c>
      <c r="F9496" s="136">
        <v>0</v>
      </c>
      <c r="G9496" s="135">
        <v>70.84</v>
      </c>
      <c r="H9496" s="136">
        <v>0</v>
      </c>
    </row>
    <row r="9497" spans="1:8" x14ac:dyDescent="0.25">
      <c r="A9497" s="133" t="s">
        <v>9147</v>
      </c>
      <c r="B9497" s="134">
        <v>105032</v>
      </c>
      <c r="C9497" s="126" t="s">
        <v>6013</v>
      </c>
      <c r="D9497" s="134" t="s">
        <v>22</v>
      </c>
      <c r="E9497" s="135">
        <v>33.31</v>
      </c>
      <c r="F9497" s="136">
        <v>0</v>
      </c>
      <c r="G9497" s="135">
        <v>31.93</v>
      </c>
      <c r="H9497" s="136">
        <v>0</v>
      </c>
    </row>
    <row r="9498" spans="1:8" x14ac:dyDescent="0.25">
      <c r="A9498" s="133" t="s">
        <v>9147</v>
      </c>
      <c r="B9498" s="134">
        <v>105031</v>
      </c>
      <c r="C9498" s="126" t="s">
        <v>6012</v>
      </c>
      <c r="D9498" s="134" t="s">
        <v>22</v>
      </c>
      <c r="E9498" s="135">
        <v>48.76</v>
      </c>
      <c r="F9498" s="136">
        <v>0</v>
      </c>
      <c r="G9498" s="135">
        <v>47</v>
      </c>
      <c r="H9498" s="136">
        <v>0</v>
      </c>
    </row>
    <row r="9499" spans="1:8" x14ac:dyDescent="0.25">
      <c r="A9499" s="133" t="s">
        <v>9147</v>
      </c>
      <c r="B9499" s="134">
        <v>93199</v>
      </c>
      <c r="C9499" s="126" t="s">
        <v>5997</v>
      </c>
      <c r="D9499" s="134" t="s">
        <v>22</v>
      </c>
      <c r="E9499" s="135">
        <v>50.41</v>
      </c>
      <c r="F9499" s="136">
        <v>0</v>
      </c>
      <c r="G9499" s="135">
        <v>49.92</v>
      </c>
      <c r="H9499" s="136">
        <v>0</v>
      </c>
    </row>
    <row r="9500" spans="1:8" x14ac:dyDescent="0.25">
      <c r="A9500" s="133" t="s">
        <v>9147</v>
      </c>
      <c r="B9500" s="134">
        <v>105030</v>
      </c>
      <c r="C9500" s="126" t="s">
        <v>6011</v>
      </c>
      <c r="D9500" s="134" t="s">
        <v>22</v>
      </c>
      <c r="E9500" s="135">
        <v>40</v>
      </c>
      <c r="F9500" s="136">
        <v>3.3000000000000002E-2</v>
      </c>
      <c r="G9500" s="135">
        <v>43.44</v>
      </c>
      <c r="H9500" s="136">
        <v>0</v>
      </c>
    </row>
    <row r="9501" spans="1:8" x14ac:dyDescent="0.25">
      <c r="A9501" s="133" t="s">
        <v>9147</v>
      </c>
      <c r="B9501" s="134">
        <v>105029</v>
      </c>
      <c r="C9501" s="126" t="s">
        <v>6010</v>
      </c>
      <c r="D9501" s="134" t="s">
        <v>22</v>
      </c>
      <c r="E9501" s="135">
        <v>47.46</v>
      </c>
      <c r="F9501" s="136">
        <v>2.7799999999999998E-2</v>
      </c>
      <c r="G9501" s="135">
        <v>51.44</v>
      </c>
      <c r="H9501" s="136">
        <v>0</v>
      </c>
    </row>
    <row r="9502" spans="1:8" x14ac:dyDescent="0.25">
      <c r="A9502" s="133" t="s">
        <v>9147</v>
      </c>
      <c r="B9502" s="134">
        <v>93197</v>
      </c>
      <c r="C9502" s="126" t="s">
        <v>5996</v>
      </c>
      <c r="D9502" s="134" t="s">
        <v>22</v>
      </c>
      <c r="E9502" s="135">
        <v>54.94</v>
      </c>
      <c r="F9502" s="136">
        <v>2.4E-2</v>
      </c>
      <c r="G9502" s="135">
        <v>59.44</v>
      </c>
      <c r="H9502" s="136">
        <v>0</v>
      </c>
    </row>
    <row r="9503" spans="1:8" x14ac:dyDescent="0.25">
      <c r="A9503" s="133" t="s">
        <v>9147</v>
      </c>
      <c r="B9503" s="134">
        <v>105040</v>
      </c>
      <c r="C9503" s="126" t="s">
        <v>6021</v>
      </c>
      <c r="D9503" s="134" t="s">
        <v>22</v>
      </c>
      <c r="E9503" s="135">
        <v>30.39</v>
      </c>
      <c r="F9503" s="136">
        <v>1.0500000000000001E-2</v>
      </c>
      <c r="G9503" s="135">
        <v>37.299999999999997</v>
      </c>
      <c r="H9503" s="136">
        <v>0</v>
      </c>
    </row>
    <row r="9504" spans="1:8" x14ac:dyDescent="0.25">
      <c r="A9504" s="133" t="s">
        <v>9147</v>
      </c>
      <c r="B9504" s="134">
        <v>105039</v>
      </c>
      <c r="C9504" s="126" t="s">
        <v>6020</v>
      </c>
      <c r="D9504" s="134" t="s">
        <v>22</v>
      </c>
      <c r="E9504" s="135">
        <v>44.91</v>
      </c>
      <c r="F9504" s="136">
        <v>1.0699999999999999E-2</v>
      </c>
      <c r="G9504" s="135">
        <v>55.12</v>
      </c>
      <c r="H9504" s="136">
        <v>0</v>
      </c>
    </row>
    <row r="9505" spans="1:8" x14ac:dyDescent="0.25">
      <c r="A9505" s="133" t="s">
        <v>9147</v>
      </c>
      <c r="B9505" s="134">
        <v>105038</v>
      </c>
      <c r="C9505" s="126" t="s">
        <v>6019</v>
      </c>
      <c r="D9505" s="134" t="s">
        <v>22</v>
      </c>
      <c r="E9505" s="135">
        <v>62.42</v>
      </c>
      <c r="F9505" s="136">
        <v>1.09E-2</v>
      </c>
      <c r="G9505" s="135">
        <v>76.55</v>
      </c>
      <c r="H9505" s="136">
        <v>0</v>
      </c>
    </row>
    <row r="9506" spans="1:8" x14ac:dyDescent="0.25">
      <c r="A9506" s="133" t="s">
        <v>9147</v>
      </c>
      <c r="B9506" s="134">
        <v>105028</v>
      </c>
      <c r="C9506" s="126" t="s">
        <v>6009</v>
      </c>
      <c r="D9506" s="134" t="s">
        <v>22</v>
      </c>
      <c r="E9506" s="135">
        <v>20.83</v>
      </c>
      <c r="F9506" s="136">
        <v>6.3399999999999998E-2</v>
      </c>
      <c r="G9506" s="135">
        <v>22.11</v>
      </c>
      <c r="H9506" s="136">
        <v>0</v>
      </c>
    </row>
    <row r="9507" spans="1:8" x14ac:dyDescent="0.25">
      <c r="A9507" s="133" t="s">
        <v>9147</v>
      </c>
      <c r="B9507" s="134">
        <v>105027</v>
      </c>
      <c r="C9507" s="126" t="s">
        <v>6008</v>
      </c>
      <c r="D9507" s="134" t="s">
        <v>22</v>
      </c>
      <c r="E9507" s="135">
        <v>23.76</v>
      </c>
      <c r="F9507" s="136">
        <v>5.5599999999999997E-2</v>
      </c>
      <c r="G9507" s="135">
        <v>25</v>
      </c>
      <c r="H9507" s="136">
        <v>0</v>
      </c>
    </row>
    <row r="9508" spans="1:8" x14ac:dyDescent="0.25">
      <c r="A9508" s="133" t="s">
        <v>9147</v>
      </c>
      <c r="B9508" s="134">
        <v>93194</v>
      </c>
      <c r="C9508" s="126" t="s">
        <v>5995</v>
      </c>
      <c r="D9508" s="134" t="s">
        <v>22</v>
      </c>
      <c r="E9508" s="135">
        <v>27.11</v>
      </c>
      <c r="F9508" s="136">
        <v>4.87E-2</v>
      </c>
      <c r="G9508" s="135">
        <v>28.22</v>
      </c>
      <c r="H9508" s="136">
        <v>0</v>
      </c>
    </row>
    <row r="9509" spans="1:8" x14ac:dyDescent="0.25">
      <c r="A9509" s="133" t="s">
        <v>9147</v>
      </c>
      <c r="B9509" s="134">
        <v>93200</v>
      </c>
      <c r="C9509" s="126" t="s">
        <v>5998</v>
      </c>
      <c r="D9509" s="134" t="s">
        <v>22</v>
      </c>
      <c r="E9509" s="135">
        <v>10.84</v>
      </c>
      <c r="F9509" s="136">
        <v>0</v>
      </c>
      <c r="G9509" s="135">
        <v>14.1</v>
      </c>
      <c r="H9509" s="136">
        <v>0</v>
      </c>
    </row>
    <row r="9510" spans="1:8" x14ac:dyDescent="0.25">
      <c r="A9510" s="133" t="s">
        <v>9147</v>
      </c>
      <c r="B9510" s="134">
        <v>93203</v>
      </c>
      <c r="C9510" s="126" t="s">
        <v>6000</v>
      </c>
      <c r="D9510" s="134" t="s">
        <v>22</v>
      </c>
      <c r="E9510" s="135">
        <v>13.79</v>
      </c>
      <c r="F9510" s="136">
        <v>0</v>
      </c>
      <c r="G9510" s="135">
        <v>13.54</v>
      </c>
      <c r="H9510" s="136">
        <v>0</v>
      </c>
    </row>
    <row r="9511" spans="1:8" x14ac:dyDescent="0.25">
      <c r="A9511" s="133" t="s">
        <v>9147</v>
      </c>
      <c r="B9511" s="134">
        <v>93202</v>
      </c>
      <c r="C9511" s="126" t="s">
        <v>5999</v>
      </c>
      <c r="D9511" s="134" t="s">
        <v>22</v>
      </c>
      <c r="E9511" s="135">
        <v>27.04</v>
      </c>
      <c r="F9511" s="136">
        <v>0</v>
      </c>
      <c r="G9511" s="135">
        <v>32.11</v>
      </c>
      <c r="H9511" s="136">
        <v>0</v>
      </c>
    </row>
    <row r="9512" spans="1:8" x14ac:dyDescent="0.25">
      <c r="A9512" s="133" t="s">
        <v>9147</v>
      </c>
      <c r="B9512" s="134">
        <v>105026</v>
      </c>
      <c r="C9512" s="126" t="s">
        <v>6007</v>
      </c>
      <c r="D9512" s="134" t="s">
        <v>22</v>
      </c>
      <c r="E9512" s="135">
        <v>41.71</v>
      </c>
      <c r="F9512" s="136">
        <v>0</v>
      </c>
      <c r="G9512" s="135">
        <v>42.35</v>
      </c>
      <c r="H9512" s="136">
        <v>0</v>
      </c>
    </row>
    <row r="9513" spans="1:8" x14ac:dyDescent="0.25">
      <c r="A9513" s="133" t="s">
        <v>9147</v>
      </c>
      <c r="B9513" s="134">
        <v>105025</v>
      </c>
      <c r="C9513" s="126" t="s">
        <v>6006</v>
      </c>
      <c r="D9513" s="134" t="s">
        <v>22</v>
      </c>
      <c r="E9513" s="135">
        <v>58.96</v>
      </c>
      <c r="F9513" s="136">
        <v>0</v>
      </c>
      <c r="G9513" s="135">
        <v>59.94</v>
      </c>
      <c r="H9513" s="136">
        <v>0</v>
      </c>
    </row>
    <row r="9514" spans="1:8" x14ac:dyDescent="0.25">
      <c r="A9514" s="133" t="s">
        <v>9147</v>
      </c>
      <c r="B9514" s="134">
        <v>93191</v>
      </c>
      <c r="C9514" s="126" t="s">
        <v>5994</v>
      </c>
      <c r="D9514" s="134" t="s">
        <v>22</v>
      </c>
      <c r="E9514" s="135">
        <v>71.16</v>
      </c>
      <c r="F9514" s="136">
        <v>0</v>
      </c>
      <c r="G9514" s="135">
        <v>72.63</v>
      </c>
      <c r="H9514" s="136">
        <v>0</v>
      </c>
    </row>
    <row r="9515" spans="1:8" x14ac:dyDescent="0.25">
      <c r="A9515" s="133" t="s">
        <v>9147</v>
      </c>
      <c r="B9515" s="134">
        <v>105024</v>
      </c>
      <c r="C9515" s="126" t="s">
        <v>6005</v>
      </c>
      <c r="D9515" s="134" t="s">
        <v>22</v>
      </c>
      <c r="E9515" s="135">
        <v>50.93</v>
      </c>
      <c r="F9515" s="136">
        <v>2.5899999999999999E-2</v>
      </c>
      <c r="G9515" s="135">
        <v>57.62</v>
      </c>
      <c r="H9515" s="136">
        <v>0</v>
      </c>
    </row>
    <row r="9516" spans="1:8" x14ac:dyDescent="0.25">
      <c r="A9516" s="133" t="s">
        <v>9147</v>
      </c>
      <c r="B9516" s="134">
        <v>105023</v>
      </c>
      <c r="C9516" s="126" t="s">
        <v>6004</v>
      </c>
      <c r="D9516" s="134" t="s">
        <v>22</v>
      </c>
      <c r="E9516" s="135">
        <v>61.92</v>
      </c>
      <c r="F9516" s="136">
        <v>2.1299999999999999E-2</v>
      </c>
      <c r="G9516" s="135">
        <v>70.150000000000006</v>
      </c>
      <c r="H9516" s="136">
        <v>0</v>
      </c>
    </row>
    <row r="9517" spans="1:8" x14ac:dyDescent="0.25">
      <c r="A9517" s="133" t="s">
        <v>9147</v>
      </c>
      <c r="B9517" s="134">
        <v>93187</v>
      </c>
      <c r="C9517" s="126" t="s">
        <v>5993</v>
      </c>
      <c r="D9517" s="134" t="s">
        <v>22</v>
      </c>
      <c r="E9517" s="135">
        <v>72.89</v>
      </c>
      <c r="F9517" s="136">
        <v>1.8100000000000002E-2</v>
      </c>
      <c r="G9517" s="135">
        <v>82.63</v>
      </c>
      <c r="H9517" s="136">
        <v>0</v>
      </c>
    </row>
    <row r="9518" spans="1:8" x14ac:dyDescent="0.25">
      <c r="A9518" s="133" t="s">
        <v>9147</v>
      </c>
      <c r="B9518" s="134">
        <v>105037</v>
      </c>
      <c r="C9518" s="126" t="s">
        <v>6018</v>
      </c>
      <c r="D9518" s="134" t="s">
        <v>22</v>
      </c>
      <c r="E9518" s="135">
        <v>30.53</v>
      </c>
      <c r="F9518" s="136">
        <v>1.0500000000000001E-2</v>
      </c>
      <c r="G9518" s="135">
        <v>37.5</v>
      </c>
      <c r="H9518" s="136">
        <v>0</v>
      </c>
    </row>
    <row r="9519" spans="1:8" x14ac:dyDescent="0.25">
      <c r="A9519" s="133" t="s">
        <v>9147</v>
      </c>
      <c r="B9519" s="134">
        <v>105036</v>
      </c>
      <c r="C9519" s="126" t="s">
        <v>6017</v>
      </c>
      <c r="D9519" s="134" t="s">
        <v>22</v>
      </c>
      <c r="E9519" s="135">
        <v>45.1</v>
      </c>
      <c r="F9519" s="136">
        <v>1.06E-2</v>
      </c>
      <c r="G9519" s="135">
        <v>55.39</v>
      </c>
      <c r="H9519" s="136">
        <v>0</v>
      </c>
    </row>
    <row r="9520" spans="1:8" x14ac:dyDescent="0.25">
      <c r="A9520" s="133" t="s">
        <v>9147</v>
      </c>
      <c r="B9520" s="134">
        <v>105035</v>
      </c>
      <c r="C9520" s="126" t="s">
        <v>6016</v>
      </c>
      <c r="D9520" s="134" t="s">
        <v>22</v>
      </c>
      <c r="E9520" s="135">
        <v>62.59</v>
      </c>
      <c r="F9520" s="136">
        <v>1.09E-2</v>
      </c>
      <c r="G9520" s="135">
        <v>76.8</v>
      </c>
      <c r="H9520" s="136">
        <v>0</v>
      </c>
    </row>
    <row r="9521" spans="1:8" x14ac:dyDescent="0.25">
      <c r="A9521" s="133" t="s">
        <v>9147</v>
      </c>
      <c r="B9521" s="134">
        <v>105022</v>
      </c>
      <c r="C9521" s="126" t="s">
        <v>6003</v>
      </c>
      <c r="D9521" s="134" t="s">
        <v>22</v>
      </c>
      <c r="E9521" s="135">
        <v>21.14</v>
      </c>
      <c r="F9521" s="136">
        <v>6.2399999999999997E-2</v>
      </c>
      <c r="G9521" s="135">
        <v>22.5</v>
      </c>
      <c r="H9521" s="136">
        <v>0</v>
      </c>
    </row>
    <row r="9522" spans="1:8" x14ac:dyDescent="0.25">
      <c r="A9522" s="133" t="s">
        <v>9147</v>
      </c>
      <c r="B9522" s="134">
        <v>105021</v>
      </c>
      <c r="C9522" s="126" t="s">
        <v>6002</v>
      </c>
      <c r="D9522" s="134" t="s">
        <v>22</v>
      </c>
      <c r="E9522" s="135">
        <v>24.1</v>
      </c>
      <c r="F9522" s="136">
        <v>5.4800000000000001E-2</v>
      </c>
      <c r="G9522" s="135">
        <v>25.44</v>
      </c>
      <c r="H9522" s="136">
        <v>0</v>
      </c>
    </row>
    <row r="9523" spans="1:8" x14ac:dyDescent="0.25">
      <c r="A9523" s="133" t="s">
        <v>9147</v>
      </c>
      <c r="B9523" s="134">
        <v>93184</v>
      </c>
      <c r="C9523" s="126" t="s">
        <v>5992</v>
      </c>
      <c r="D9523" s="134" t="s">
        <v>22</v>
      </c>
      <c r="E9523" s="135">
        <v>27.83</v>
      </c>
      <c r="F9523" s="136">
        <v>4.7399999999999998E-2</v>
      </c>
      <c r="G9523" s="135">
        <v>29.08</v>
      </c>
      <c r="H9523" s="136">
        <v>0</v>
      </c>
    </row>
    <row r="9524" spans="1:8" x14ac:dyDescent="0.25">
      <c r="A9524" s="133" t="s">
        <v>9148</v>
      </c>
      <c r="B9524" s="134">
        <v>102237</v>
      </c>
      <c r="C9524" s="126" t="s">
        <v>8233</v>
      </c>
      <c r="D9524" s="134" t="s">
        <v>144</v>
      </c>
      <c r="E9524" s="135">
        <v>0</v>
      </c>
      <c r="F9524" s="136"/>
      <c r="G9524" s="135">
        <v>0</v>
      </c>
      <c r="H9524" s="136"/>
    </row>
    <row r="9525" spans="1:8" x14ac:dyDescent="0.25">
      <c r="A9525" s="133" t="s">
        <v>9148</v>
      </c>
      <c r="B9525" s="134">
        <v>102149</v>
      </c>
      <c r="C9525" s="126" t="s">
        <v>9149</v>
      </c>
      <c r="D9525" s="134" t="s">
        <v>144</v>
      </c>
      <c r="E9525" s="135">
        <v>0</v>
      </c>
      <c r="F9525" s="136"/>
      <c r="G9525" s="135">
        <v>0</v>
      </c>
      <c r="H9525" s="136"/>
    </row>
    <row r="9526" spans="1:8" x14ac:dyDescent="0.25">
      <c r="A9526" s="133" t="s">
        <v>9148</v>
      </c>
      <c r="B9526" s="134">
        <v>102150</v>
      </c>
      <c r="C9526" s="126" t="s">
        <v>9150</v>
      </c>
      <c r="D9526" s="134" t="s">
        <v>144</v>
      </c>
      <c r="E9526" s="135">
        <v>0</v>
      </c>
      <c r="F9526" s="136"/>
      <c r="G9526" s="135">
        <v>0</v>
      </c>
      <c r="H9526" s="136"/>
    </row>
    <row r="9527" spans="1:8" x14ac:dyDescent="0.25">
      <c r="A9527" s="133" t="s">
        <v>9148</v>
      </c>
      <c r="B9527" s="134">
        <v>102145</v>
      </c>
      <c r="C9527" s="126" t="s">
        <v>9151</v>
      </c>
      <c r="D9527" s="134" t="s">
        <v>144</v>
      </c>
      <c r="E9527" s="135">
        <v>0</v>
      </c>
      <c r="F9527" s="136"/>
      <c r="G9527" s="135">
        <v>0</v>
      </c>
      <c r="H9527" s="136"/>
    </row>
    <row r="9528" spans="1:8" x14ac:dyDescent="0.25">
      <c r="A9528" s="133" t="s">
        <v>9148</v>
      </c>
      <c r="B9528" s="134">
        <v>102146</v>
      </c>
      <c r="C9528" s="126" t="s">
        <v>9152</v>
      </c>
      <c r="D9528" s="134" t="s">
        <v>144</v>
      </c>
      <c r="E9528" s="135">
        <v>0</v>
      </c>
      <c r="F9528" s="136"/>
      <c r="G9528" s="135">
        <v>0</v>
      </c>
      <c r="H9528" s="136"/>
    </row>
    <row r="9529" spans="1:8" x14ac:dyDescent="0.25">
      <c r="A9529" s="133" t="s">
        <v>9148</v>
      </c>
      <c r="B9529" s="134">
        <v>102147</v>
      </c>
      <c r="C9529" s="126" t="s">
        <v>9153</v>
      </c>
      <c r="D9529" s="134" t="s">
        <v>144</v>
      </c>
      <c r="E9529" s="135">
        <v>0</v>
      </c>
      <c r="F9529" s="136"/>
      <c r="G9529" s="135">
        <v>0</v>
      </c>
      <c r="H9529" s="136"/>
    </row>
    <row r="9530" spans="1:8" x14ac:dyDescent="0.25">
      <c r="A9530" s="133" t="s">
        <v>9148</v>
      </c>
      <c r="B9530" s="134">
        <v>102148</v>
      </c>
      <c r="C9530" s="126" t="s">
        <v>9154</v>
      </c>
      <c r="D9530" s="134" t="s">
        <v>144</v>
      </c>
      <c r="E9530" s="135">
        <v>0</v>
      </c>
      <c r="F9530" s="136"/>
      <c r="G9530" s="135">
        <v>0</v>
      </c>
      <c r="H9530" s="136"/>
    </row>
    <row r="9531" spans="1:8" x14ac:dyDescent="0.25">
      <c r="A9531" s="133" t="s">
        <v>9148</v>
      </c>
      <c r="B9531" s="134">
        <v>102143</v>
      </c>
      <c r="C9531" s="126" t="s">
        <v>9155</v>
      </c>
      <c r="D9531" s="134" t="s">
        <v>144</v>
      </c>
      <c r="E9531" s="135">
        <v>0</v>
      </c>
      <c r="F9531" s="136"/>
      <c r="G9531" s="135">
        <v>0</v>
      </c>
      <c r="H9531" s="136"/>
    </row>
    <row r="9532" spans="1:8" x14ac:dyDescent="0.25">
      <c r="A9532" s="133" t="s">
        <v>9148</v>
      </c>
      <c r="B9532" s="134">
        <v>102144</v>
      </c>
      <c r="C9532" s="126" t="s">
        <v>9156</v>
      </c>
      <c r="D9532" s="134" t="s">
        <v>144</v>
      </c>
      <c r="E9532" s="135">
        <v>0</v>
      </c>
      <c r="F9532" s="136"/>
      <c r="G9532" s="135">
        <v>0</v>
      </c>
      <c r="H9532" s="136"/>
    </row>
    <row r="9533" spans="1:8" x14ac:dyDescent="0.25">
      <c r="A9533" s="133" t="s">
        <v>9148</v>
      </c>
      <c r="B9533" s="134">
        <v>102171</v>
      </c>
      <c r="C9533" s="126" t="s">
        <v>1363</v>
      </c>
      <c r="D9533" s="134" t="s">
        <v>144</v>
      </c>
      <c r="E9533" s="135">
        <v>525.13</v>
      </c>
      <c r="F9533" s="136">
        <v>0.1552</v>
      </c>
      <c r="G9533" s="135">
        <v>583.79</v>
      </c>
      <c r="H9533" s="136">
        <v>0</v>
      </c>
    </row>
    <row r="9534" spans="1:8" x14ac:dyDescent="0.25">
      <c r="A9534" s="133" t="s">
        <v>9148</v>
      </c>
      <c r="B9534" s="134">
        <v>102172</v>
      </c>
      <c r="C9534" s="126" t="s">
        <v>1364</v>
      </c>
      <c r="D9534" s="134" t="s">
        <v>144</v>
      </c>
      <c r="E9534" s="135">
        <v>510.22</v>
      </c>
      <c r="F9534" s="136">
        <v>0.12379999999999999</v>
      </c>
      <c r="G9534" s="135">
        <v>568.24</v>
      </c>
      <c r="H9534" s="136">
        <v>0</v>
      </c>
    </row>
    <row r="9535" spans="1:8" x14ac:dyDescent="0.25">
      <c r="A9535" s="133" t="s">
        <v>9148</v>
      </c>
      <c r="B9535" s="134">
        <v>102170</v>
      </c>
      <c r="C9535" s="126" t="s">
        <v>1362</v>
      </c>
      <c r="D9535" s="134" t="s">
        <v>144</v>
      </c>
      <c r="E9535" s="135">
        <v>286.39</v>
      </c>
      <c r="F9535" s="136">
        <v>0.34860000000000002</v>
      </c>
      <c r="G9535" s="135">
        <v>314.77999999999997</v>
      </c>
      <c r="H9535" s="136">
        <v>0</v>
      </c>
    </row>
    <row r="9536" spans="1:8" x14ac:dyDescent="0.25">
      <c r="A9536" s="133" t="s">
        <v>9148</v>
      </c>
      <c r="B9536" s="134">
        <v>102160</v>
      </c>
      <c r="C9536" s="126" t="s">
        <v>1352</v>
      </c>
      <c r="D9536" s="134" t="s">
        <v>144</v>
      </c>
      <c r="E9536" s="135">
        <v>175.25</v>
      </c>
      <c r="F9536" s="136">
        <v>0</v>
      </c>
      <c r="G9536" s="135">
        <v>202.59</v>
      </c>
      <c r="H9536" s="136">
        <v>0</v>
      </c>
    </row>
    <row r="9537" spans="1:8" x14ac:dyDescent="0.25">
      <c r="A9537" s="133" t="s">
        <v>9148</v>
      </c>
      <c r="B9537" s="134">
        <v>102177</v>
      </c>
      <c r="C9537" s="126" t="s">
        <v>1366</v>
      </c>
      <c r="D9537" s="134" t="s">
        <v>144</v>
      </c>
      <c r="E9537" s="135">
        <v>1917.6</v>
      </c>
      <c r="F9537" s="136">
        <v>2.1299999999999999E-2</v>
      </c>
      <c r="G9537" s="135">
        <v>2125.58</v>
      </c>
      <c r="H9537" s="136">
        <v>0</v>
      </c>
    </row>
    <row r="9538" spans="1:8" x14ac:dyDescent="0.25">
      <c r="A9538" s="133" t="s">
        <v>9148</v>
      </c>
      <c r="B9538" s="134">
        <v>102174</v>
      </c>
      <c r="C9538" s="126" t="s">
        <v>9157</v>
      </c>
      <c r="D9538" s="134" t="s">
        <v>144</v>
      </c>
      <c r="E9538" s="135">
        <v>0</v>
      </c>
      <c r="F9538" s="136"/>
      <c r="G9538" s="135">
        <v>0</v>
      </c>
      <c r="H9538" s="136"/>
    </row>
    <row r="9539" spans="1:8" x14ac:dyDescent="0.25">
      <c r="A9539" s="133" t="s">
        <v>9148</v>
      </c>
      <c r="B9539" s="134">
        <v>102178</v>
      </c>
      <c r="C9539" s="126" t="s">
        <v>1367</v>
      </c>
      <c r="D9539" s="134" t="s">
        <v>144</v>
      </c>
      <c r="E9539" s="135">
        <v>2193.6999999999998</v>
      </c>
      <c r="F9539" s="136">
        <v>1.66E-2</v>
      </c>
      <c r="G9539" s="135">
        <v>2438.77</v>
      </c>
      <c r="H9539" s="136">
        <v>0</v>
      </c>
    </row>
    <row r="9540" spans="1:8" x14ac:dyDescent="0.25">
      <c r="A9540" s="133" t="s">
        <v>9148</v>
      </c>
      <c r="B9540" s="134">
        <v>102175</v>
      </c>
      <c r="C9540" s="126" t="s">
        <v>9158</v>
      </c>
      <c r="D9540" s="134" t="s">
        <v>144</v>
      </c>
      <c r="E9540" s="135">
        <v>0</v>
      </c>
      <c r="F9540" s="136"/>
      <c r="G9540" s="135">
        <v>0</v>
      </c>
      <c r="H9540" s="136"/>
    </row>
    <row r="9541" spans="1:8" x14ac:dyDescent="0.25">
      <c r="A9541" s="133" t="s">
        <v>9148</v>
      </c>
      <c r="B9541" s="134">
        <v>102176</v>
      </c>
      <c r="C9541" s="126" t="s">
        <v>1365</v>
      </c>
      <c r="D9541" s="134" t="s">
        <v>144</v>
      </c>
      <c r="E9541" s="135">
        <v>971.54</v>
      </c>
      <c r="F9541" s="136">
        <v>4.82E-2</v>
      </c>
      <c r="G9541" s="135">
        <v>1058.8900000000001</v>
      </c>
      <c r="H9541" s="136">
        <v>0</v>
      </c>
    </row>
    <row r="9542" spans="1:8" x14ac:dyDescent="0.25">
      <c r="A9542" s="133" t="s">
        <v>9148</v>
      </c>
      <c r="B9542" s="134">
        <v>102173</v>
      </c>
      <c r="C9542" s="126" t="s">
        <v>9159</v>
      </c>
      <c r="D9542" s="134" t="s">
        <v>144</v>
      </c>
      <c r="E9542" s="135">
        <v>0</v>
      </c>
      <c r="F9542" s="136"/>
      <c r="G9542" s="135">
        <v>0</v>
      </c>
      <c r="H9542" s="136"/>
    </row>
    <row r="9543" spans="1:8" x14ac:dyDescent="0.25">
      <c r="A9543" s="133" t="s">
        <v>9148</v>
      </c>
      <c r="B9543" s="134">
        <v>102163</v>
      </c>
      <c r="C9543" s="126" t="s">
        <v>1355</v>
      </c>
      <c r="D9543" s="134" t="s">
        <v>144</v>
      </c>
      <c r="E9543" s="135">
        <v>366.58</v>
      </c>
      <c r="F9543" s="136">
        <v>0.27229999999999999</v>
      </c>
      <c r="G9543" s="135">
        <v>404.78</v>
      </c>
      <c r="H9543" s="136">
        <v>0</v>
      </c>
    </row>
    <row r="9544" spans="1:8" x14ac:dyDescent="0.25">
      <c r="A9544" s="133" t="s">
        <v>9148</v>
      </c>
      <c r="B9544" s="134">
        <v>102153</v>
      </c>
      <c r="C9544" s="126" t="s">
        <v>1345</v>
      </c>
      <c r="D9544" s="134" t="s">
        <v>144</v>
      </c>
      <c r="E9544" s="135">
        <v>255.44</v>
      </c>
      <c r="F9544" s="136">
        <v>0</v>
      </c>
      <c r="G9544" s="135">
        <v>292.58999999999997</v>
      </c>
      <c r="H9544" s="136">
        <v>0</v>
      </c>
    </row>
    <row r="9545" spans="1:8" x14ac:dyDescent="0.25">
      <c r="A9545" s="133" t="s">
        <v>9148</v>
      </c>
      <c r="B9545" s="134">
        <v>102165</v>
      </c>
      <c r="C9545" s="126" t="s">
        <v>1357</v>
      </c>
      <c r="D9545" s="134" t="s">
        <v>144</v>
      </c>
      <c r="E9545" s="135">
        <v>355.02</v>
      </c>
      <c r="F9545" s="136">
        <v>0.2296</v>
      </c>
      <c r="G9545" s="135">
        <v>392.86</v>
      </c>
      <c r="H9545" s="136">
        <v>0</v>
      </c>
    </row>
    <row r="9546" spans="1:8" x14ac:dyDescent="0.25">
      <c r="A9546" s="133" t="s">
        <v>9148</v>
      </c>
      <c r="B9546" s="134">
        <v>102155</v>
      </c>
      <c r="C9546" s="126" t="s">
        <v>1347</v>
      </c>
      <c r="D9546" s="134" t="s">
        <v>144</v>
      </c>
      <c r="E9546" s="135">
        <v>264.32</v>
      </c>
      <c r="F9546" s="136">
        <v>0</v>
      </c>
      <c r="G9546" s="135">
        <v>301.33</v>
      </c>
      <c r="H9546" s="136">
        <v>0</v>
      </c>
    </row>
    <row r="9547" spans="1:8" x14ac:dyDescent="0.25">
      <c r="A9547" s="133" t="s">
        <v>9148</v>
      </c>
      <c r="B9547" s="134">
        <v>102167</v>
      </c>
      <c r="C9547" s="126" t="s">
        <v>1359</v>
      </c>
      <c r="D9547" s="134" t="s">
        <v>144</v>
      </c>
      <c r="E9547" s="135">
        <v>416.67</v>
      </c>
      <c r="F9547" s="136">
        <v>0.1515</v>
      </c>
      <c r="G9547" s="135">
        <v>463.25</v>
      </c>
      <c r="H9547" s="136">
        <v>0</v>
      </c>
    </row>
    <row r="9548" spans="1:8" x14ac:dyDescent="0.25">
      <c r="A9548" s="133" t="s">
        <v>9148</v>
      </c>
      <c r="B9548" s="134">
        <v>102157</v>
      </c>
      <c r="C9548" s="126" t="s">
        <v>1349</v>
      </c>
      <c r="D9548" s="134" t="s">
        <v>144</v>
      </c>
      <c r="E9548" s="135">
        <v>346.44</v>
      </c>
      <c r="F9548" s="136">
        <v>0</v>
      </c>
      <c r="G9548" s="135">
        <v>392.37</v>
      </c>
      <c r="H9548" s="136">
        <v>0</v>
      </c>
    </row>
    <row r="9549" spans="1:8" x14ac:dyDescent="0.25">
      <c r="A9549" s="133" t="s">
        <v>9148</v>
      </c>
      <c r="B9549" s="134">
        <v>102169</v>
      </c>
      <c r="C9549" s="126" t="s">
        <v>1361</v>
      </c>
      <c r="D9549" s="134" t="s">
        <v>144</v>
      </c>
      <c r="E9549" s="135">
        <v>462.96</v>
      </c>
      <c r="F9549" s="136">
        <v>8.7999999999999995E-2</v>
      </c>
      <c r="G9549" s="135">
        <v>516.79</v>
      </c>
      <c r="H9549" s="136">
        <v>0</v>
      </c>
    </row>
    <row r="9550" spans="1:8" x14ac:dyDescent="0.25">
      <c r="A9550" s="133" t="s">
        <v>9148</v>
      </c>
      <c r="B9550" s="134">
        <v>102159</v>
      </c>
      <c r="C9550" s="126" t="s">
        <v>1351</v>
      </c>
      <c r="D9550" s="134" t="s">
        <v>144</v>
      </c>
      <c r="E9550" s="135">
        <v>417.63</v>
      </c>
      <c r="F9550" s="136">
        <v>0</v>
      </c>
      <c r="G9550" s="135">
        <v>471.05</v>
      </c>
      <c r="H9550" s="136">
        <v>0</v>
      </c>
    </row>
    <row r="9551" spans="1:8" x14ac:dyDescent="0.25">
      <c r="A9551" s="133" t="s">
        <v>9148</v>
      </c>
      <c r="B9551" s="134">
        <v>102161</v>
      </c>
      <c r="C9551" s="126" t="s">
        <v>1353</v>
      </c>
      <c r="D9551" s="134" t="s">
        <v>144</v>
      </c>
      <c r="E9551" s="135">
        <v>293.08</v>
      </c>
      <c r="F9551" s="136">
        <v>0.34060000000000001</v>
      </c>
      <c r="G9551" s="135">
        <v>322.29000000000002</v>
      </c>
      <c r="H9551" s="136">
        <v>0</v>
      </c>
    </row>
    <row r="9552" spans="1:8" x14ac:dyDescent="0.25">
      <c r="A9552" s="133" t="s">
        <v>9148</v>
      </c>
      <c r="B9552" s="134">
        <v>102151</v>
      </c>
      <c r="C9552" s="126" t="s">
        <v>1343</v>
      </c>
      <c r="D9552" s="134" t="s">
        <v>144</v>
      </c>
      <c r="E9552" s="135">
        <v>181.94</v>
      </c>
      <c r="F9552" s="136">
        <v>0</v>
      </c>
      <c r="G9552" s="135">
        <v>210.1</v>
      </c>
      <c r="H9552" s="136">
        <v>0</v>
      </c>
    </row>
    <row r="9553" spans="1:8" x14ac:dyDescent="0.25">
      <c r="A9553" s="133" t="s">
        <v>9148</v>
      </c>
      <c r="B9553" s="134">
        <v>102162</v>
      </c>
      <c r="C9553" s="126" t="s">
        <v>1354</v>
      </c>
      <c r="D9553" s="134" t="s">
        <v>144</v>
      </c>
      <c r="E9553" s="135">
        <v>313.13</v>
      </c>
      <c r="F9553" s="136">
        <v>0.31879999999999997</v>
      </c>
      <c r="G9553" s="135">
        <v>344.79</v>
      </c>
      <c r="H9553" s="136">
        <v>0</v>
      </c>
    </row>
    <row r="9554" spans="1:8" x14ac:dyDescent="0.25">
      <c r="A9554" s="133" t="s">
        <v>9148</v>
      </c>
      <c r="B9554" s="134">
        <v>102164</v>
      </c>
      <c r="C9554" s="126" t="s">
        <v>1356</v>
      </c>
      <c r="D9554" s="134" t="s">
        <v>144</v>
      </c>
      <c r="E9554" s="135">
        <v>311.29000000000002</v>
      </c>
      <c r="F9554" s="136">
        <v>0.26179999999999998</v>
      </c>
      <c r="G9554" s="135">
        <v>343.79</v>
      </c>
      <c r="H9554" s="136">
        <v>0</v>
      </c>
    </row>
    <row r="9555" spans="1:8" x14ac:dyDescent="0.25">
      <c r="A9555" s="133" t="s">
        <v>9148</v>
      </c>
      <c r="B9555" s="134">
        <v>102154</v>
      </c>
      <c r="C9555" s="126" t="s">
        <v>1346</v>
      </c>
      <c r="D9555" s="134" t="s">
        <v>144</v>
      </c>
      <c r="E9555" s="135">
        <v>220.59</v>
      </c>
      <c r="F9555" s="136">
        <v>0</v>
      </c>
      <c r="G9555" s="135">
        <v>252.26</v>
      </c>
      <c r="H9555" s="136">
        <v>0</v>
      </c>
    </row>
    <row r="9556" spans="1:8" x14ac:dyDescent="0.25">
      <c r="A9556" s="133" t="s">
        <v>9148</v>
      </c>
      <c r="B9556" s="134">
        <v>102166</v>
      </c>
      <c r="C9556" s="126" t="s">
        <v>1358</v>
      </c>
      <c r="D9556" s="134" t="s">
        <v>144</v>
      </c>
      <c r="E9556" s="135">
        <v>323.11</v>
      </c>
      <c r="F9556" s="136">
        <v>0.19539999999999999</v>
      </c>
      <c r="G9556" s="135">
        <v>358.25</v>
      </c>
      <c r="H9556" s="136">
        <v>0</v>
      </c>
    </row>
    <row r="9557" spans="1:8" x14ac:dyDescent="0.25">
      <c r="A9557" s="133" t="s">
        <v>9148</v>
      </c>
      <c r="B9557" s="134">
        <v>102156</v>
      </c>
      <c r="C9557" s="126" t="s">
        <v>1348</v>
      </c>
      <c r="D9557" s="134" t="s">
        <v>144</v>
      </c>
      <c r="E9557" s="135">
        <v>252.88</v>
      </c>
      <c r="F9557" s="136">
        <v>0</v>
      </c>
      <c r="G9557" s="135">
        <v>287.37</v>
      </c>
      <c r="H9557" s="136">
        <v>0</v>
      </c>
    </row>
    <row r="9558" spans="1:8" x14ac:dyDescent="0.25">
      <c r="A9558" s="133" t="s">
        <v>9148</v>
      </c>
      <c r="B9558" s="134">
        <v>102168</v>
      </c>
      <c r="C9558" s="126" t="s">
        <v>1360</v>
      </c>
      <c r="D9558" s="134" t="s">
        <v>144</v>
      </c>
      <c r="E9558" s="135">
        <v>402.57</v>
      </c>
      <c r="F9558" s="136">
        <v>0.1162</v>
      </c>
      <c r="G9558" s="135">
        <v>448.56</v>
      </c>
      <c r="H9558" s="136">
        <v>0</v>
      </c>
    </row>
    <row r="9559" spans="1:8" x14ac:dyDescent="0.25">
      <c r="A9559" s="133" t="s">
        <v>9148</v>
      </c>
      <c r="B9559" s="134">
        <v>102158</v>
      </c>
      <c r="C9559" s="126" t="s">
        <v>1350</v>
      </c>
      <c r="D9559" s="134" t="s">
        <v>144</v>
      </c>
      <c r="E9559" s="135">
        <v>350.52</v>
      </c>
      <c r="F9559" s="136">
        <v>0</v>
      </c>
      <c r="G9559" s="135">
        <v>396.06</v>
      </c>
      <c r="H9559" s="136">
        <v>0</v>
      </c>
    </row>
    <row r="9560" spans="1:8" x14ac:dyDescent="0.25">
      <c r="A9560" s="133" t="s">
        <v>9148</v>
      </c>
      <c r="B9560" s="134">
        <v>102152</v>
      </c>
      <c r="C9560" s="126" t="s">
        <v>1344</v>
      </c>
      <c r="D9560" s="134" t="s">
        <v>144</v>
      </c>
      <c r="E9560" s="135">
        <v>201.99</v>
      </c>
      <c r="F9560" s="136">
        <v>0</v>
      </c>
      <c r="G9560" s="135">
        <v>232.6</v>
      </c>
      <c r="H9560" s="136">
        <v>0</v>
      </c>
    </row>
    <row r="9561" spans="1:8" x14ac:dyDescent="0.25">
      <c r="A9561" s="133" t="s">
        <v>9148</v>
      </c>
      <c r="B9561" s="134">
        <v>102181</v>
      </c>
      <c r="C9561" s="126" t="s">
        <v>1370</v>
      </c>
      <c r="D9561" s="134" t="s">
        <v>144</v>
      </c>
      <c r="E9561" s="135">
        <v>550.33000000000004</v>
      </c>
      <c r="F9561" s="136">
        <v>0</v>
      </c>
      <c r="G9561" s="135">
        <v>555.80999999999995</v>
      </c>
      <c r="H9561" s="136">
        <v>0</v>
      </c>
    </row>
    <row r="9562" spans="1:8" x14ac:dyDescent="0.25">
      <c r="A9562" s="133" t="s">
        <v>9148</v>
      </c>
      <c r="B9562" s="134">
        <v>102179</v>
      </c>
      <c r="C9562" s="126" t="s">
        <v>1368</v>
      </c>
      <c r="D9562" s="134" t="s">
        <v>144</v>
      </c>
      <c r="E9562" s="135">
        <v>408.13</v>
      </c>
      <c r="F9562" s="136">
        <v>0</v>
      </c>
      <c r="G9562" s="135">
        <v>405.14</v>
      </c>
      <c r="H9562" s="136">
        <v>0</v>
      </c>
    </row>
    <row r="9563" spans="1:8" x14ac:dyDescent="0.25">
      <c r="A9563" s="133" t="s">
        <v>9148</v>
      </c>
      <c r="B9563" s="134">
        <v>102180</v>
      </c>
      <c r="C9563" s="126" t="s">
        <v>1369</v>
      </c>
      <c r="D9563" s="134" t="s">
        <v>144</v>
      </c>
      <c r="E9563" s="135">
        <v>467.67</v>
      </c>
      <c r="F9563" s="136">
        <v>0</v>
      </c>
      <c r="G9563" s="135">
        <v>469.51</v>
      </c>
      <c r="H9563" s="136">
        <v>0</v>
      </c>
    </row>
    <row r="9564" spans="1:8" x14ac:dyDescent="0.25">
      <c r="A9564" s="133" t="s">
        <v>9148</v>
      </c>
      <c r="B9564" s="134">
        <v>102189</v>
      </c>
      <c r="C9564" s="126" t="s">
        <v>1334</v>
      </c>
      <c r="D9564" s="134" t="s">
        <v>33</v>
      </c>
      <c r="E9564" s="135">
        <v>244.42</v>
      </c>
      <c r="F9564" s="136">
        <v>0</v>
      </c>
      <c r="G9564" s="135">
        <v>308.05</v>
      </c>
      <c r="H9564" s="136">
        <v>0</v>
      </c>
    </row>
    <row r="9565" spans="1:8" x14ac:dyDescent="0.25">
      <c r="A9565" s="133" t="s">
        <v>9148</v>
      </c>
      <c r="B9565" s="134">
        <v>102188</v>
      </c>
      <c r="C9565" s="126" t="s">
        <v>1333</v>
      </c>
      <c r="D9565" s="134" t="s">
        <v>33</v>
      </c>
      <c r="E9565" s="135">
        <v>925.57</v>
      </c>
      <c r="F9565" s="136">
        <v>0</v>
      </c>
      <c r="G9565" s="135">
        <v>1110</v>
      </c>
      <c r="H9565" s="136">
        <v>0</v>
      </c>
    </row>
    <row r="9566" spans="1:8" x14ac:dyDescent="0.25">
      <c r="A9566" s="133" t="s">
        <v>9148</v>
      </c>
      <c r="B9566" s="134">
        <v>102185</v>
      </c>
      <c r="C9566" s="126" t="s">
        <v>1374</v>
      </c>
      <c r="D9566" s="134" t="s">
        <v>33</v>
      </c>
      <c r="E9566" s="135">
        <v>4001.35</v>
      </c>
      <c r="F9566" s="136">
        <v>0</v>
      </c>
      <c r="G9566" s="135">
        <v>4515.62</v>
      </c>
      <c r="H9566" s="136">
        <v>0</v>
      </c>
    </row>
    <row r="9567" spans="1:8" x14ac:dyDescent="0.25">
      <c r="A9567" s="133" t="s">
        <v>9148</v>
      </c>
      <c r="B9567" s="134">
        <v>102184</v>
      </c>
      <c r="C9567" s="126" t="s">
        <v>1373</v>
      </c>
      <c r="D9567" s="134" t="s">
        <v>33</v>
      </c>
      <c r="E9567" s="135">
        <v>1995.19</v>
      </c>
      <c r="F9567" s="136">
        <v>0</v>
      </c>
      <c r="G9567" s="135">
        <v>2250.12</v>
      </c>
      <c r="H9567" s="136">
        <v>0</v>
      </c>
    </row>
    <row r="9568" spans="1:8" x14ac:dyDescent="0.25">
      <c r="A9568" s="133" t="s">
        <v>9148</v>
      </c>
      <c r="B9568" s="134">
        <v>102187</v>
      </c>
      <c r="C9568" s="126" t="s">
        <v>9160</v>
      </c>
      <c r="D9568" s="134" t="s">
        <v>33</v>
      </c>
      <c r="E9568" s="135">
        <v>0</v>
      </c>
      <c r="F9568" s="136"/>
      <c r="G9568" s="135">
        <v>0</v>
      </c>
      <c r="H9568" s="136"/>
    </row>
    <row r="9569" spans="1:8" x14ac:dyDescent="0.25">
      <c r="A9569" s="133" t="s">
        <v>9148</v>
      </c>
      <c r="B9569" s="134">
        <v>102186</v>
      </c>
      <c r="C9569" s="126" t="s">
        <v>9161</v>
      </c>
      <c r="D9569" s="134" t="s">
        <v>33</v>
      </c>
      <c r="E9569" s="135">
        <v>0</v>
      </c>
      <c r="F9569" s="136"/>
      <c r="G9569" s="135">
        <v>0</v>
      </c>
      <c r="H9569" s="136"/>
    </row>
    <row r="9570" spans="1:8" x14ac:dyDescent="0.25">
      <c r="A9570" s="133" t="s">
        <v>9148</v>
      </c>
      <c r="B9570" s="134">
        <v>102183</v>
      </c>
      <c r="C9570" s="126" t="s">
        <v>1372</v>
      </c>
      <c r="D9570" s="134" t="s">
        <v>33</v>
      </c>
      <c r="E9570" s="135">
        <v>2192.38</v>
      </c>
      <c r="F9570" s="136">
        <v>0</v>
      </c>
      <c r="G9570" s="135">
        <v>2354.81</v>
      </c>
      <c r="H9570" s="136">
        <v>0</v>
      </c>
    </row>
    <row r="9571" spans="1:8" x14ac:dyDescent="0.25">
      <c r="A9571" s="133" t="s">
        <v>9148</v>
      </c>
      <c r="B9571" s="134">
        <v>102182</v>
      </c>
      <c r="C9571" s="126" t="s">
        <v>1371</v>
      </c>
      <c r="D9571" s="134" t="s">
        <v>33</v>
      </c>
      <c r="E9571" s="135">
        <v>1090.56</v>
      </c>
      <c r="F9571" s="136">
        <v>0</v>
      </c>
      <c r="G9571" s="135">
        <v>1169.51</v>
      </c>
      <c r="H9571" s="136">
        <v>0</v>
      </c>
    </row>
    <row r="9572" spans="1:8" x14ac:dyDescent="0.25">
      <c r="A9572" s="133" t="s">
        <v>9148</v>
      </c>
      <c r="B9572" s="134">
        <v>102191</v>
      </c>
      <c r="C9572" s="126" t="s">
        <v>1376</v>
      </c>
      <c r="D9572" s="134" t="s">
        <v>144</v>
      </c>
      <c r="E9572" s="135">
        <v>21.02</v>
      </c>
      <c r="F9572" s="136">
        <v>0</v>
      </c>
      <c r="G9572" s="135">
        <v>29.51</v>
      </c>
      <c r="H9572" s="136">
        <v>0</v>
      </c>
    </row>
    <row r="9573" spans="1:8" x14ac:dyDescent="0.25">
      <c r="A9573" s="133" t="s">
        <v>9148</v>
      </c>
      <c r="B9573" s="134">
        <v>102190</v>
      </c>
      <c r="C9573" s="126" t="s">
        <v>1375</v>
      </c>
      <c r="D9573" s="134" t="s">
        <v>144</v>
      </c>
      <c r="E9573" s="135">
        <v>17.3</v>
      </c>
      <c r="F9573" s="136">
        <v>0</v>
      </c>
      <c r="G9573" s="135">
        <v>24.28</v>
      </c>
      <c r="H9573" s="136">
        <v>0</v>
      </c>
    </row>
    <row r="9574" spans="1:8" x14ac:dyDescent="0.25">
      <c r="A9574" s="133" t="s">
        <v>9148</v>
      </c>
      <c r="B9574" s="134">
        <v>102192</v>
      </c>
      <c r="C9574" s="126" t="s">
        <v>1377</v>
      </c>
      <c r="D9574" s="134" t="s">
        <v>144</v>
      </c>
      <c r="E9574" s="135">
        <v>15</v>
      </c>
      <c r="F9574" s="136">
        <v>0</v>
      </c>
      <c r="G9574" s="135">
        <v>21.07</v>
      </c>
      <c r="H9574" s="136">
        <v>0</v>
      </c>
    </row>
    <row r="9575" spans="1:8" x14ac:dyDescent="0.25">
      <c r="A9575" s="133" t="s">
        <v>9162</v>
      </c>
      <c r="B9575" s="134">
        <v>89354</v>
      </c>
      <c r="C9575" s="126" t="s">
        <v>3130</v>
      </c>
      <c r="D9575" s="134" t="s">
        <v>33</v>
      </c>
      <c r="E9575" s="135">
        <v>577.85</v>
      </c>
      <c r="F9575" s="136">
        <v>0</v>
      </c>
      <c r="G9575" s="135">
        <v>492.95</v>
      </c>
      <c r="H9575" s="136">
        <v>0</v>
      </c>
    </row>
    <row r="9576" spans="1:8" x14ac:dyDescent="0.25">
      <c r="A9576" s="133" t="s">
        <v>9162</v>
      </c>
      <c r="B9576" s="134">
        <v>103041</v>
      </c>
      <c r="C9576" s="126" t="s">
        <v>3191</v>
      </c>
      <c r="D9576" s="134" t="s">
        <v>33</v>
      </c>
      <c r="E9576" s="135">
        <v>17.850000000000001</v>
      </c>
      <c r="F9576" s="136">
        <v>0</v>
      </c>
      <c r="G9576" s="135">
        <v>23.65</v>
      </c>
      <c r="H9576" s="136">
        <v>0</v>
      </c>
    </row>
    <row r="9577" spans="1:8" x14ac:dyDescent="0.25">
      <c r="A9577" s="133" t="s">
        <v>9162</v>
      </c>
      <c r="B9577" s="134">
        <v>103042</v>
      </c>
      <c r="C9577" s="126" t="s">
        <v>3192</v>
      </c>
      <c r="D9577" s="134" t="s">
        <v>33</v>
      </c>
      <c r="E9577" s="135">
        <v>22.2</v>
      </c>
      <c r="F9577" s="136">
        <v>0</v>
      </c>
      <c r="G9577" s="135">
        <v>29.66</v>
      </c>
      <c r="H9577" s="136">
        <v>0</v>
      </c>
    </row>
    <row r="9578" spans="1:8" x14ac:dyDescent="0.25">
      <c r="A9578" s="133" t="s">
        <v>9162</v>
      </c>
      <c r="B9578" s="134">
        <v>103043</v>
      </c>
      <c r="C9578" s="126" t="s">
        <v>3193</v>
      </c>
      <c r="D9578" s="134" t="s">
        <v>33</v>
      </c>
      <c r="E9578" s="135">
        <v>20.55</v>
      </c>
      <c r="F9578" s="136">
        <v>0</v>
      </c>
      <c r="G9578" s="135">
        <v>27.1</v>
      </c>
      <c r="H9578" s="136">
        <v>0</v>
      </c>
    </row>
    <row r="9579" spans="1:8" x14ac:dyDescent="0.25">
      <c r="A9579" s="133" t="s">
        <v>9162</v>
      </c>
      <c r="B9579" s="134">
        <v>103044</v>
      </c>
      <c r="C9579" s="126" t="s">
        <v>3194</v>
      </c>
      <c r="D9579" s="134" t="s">
        <v>33</v>
      </c>
      <c r="E9579" s="135">
        <v>27.81</v>
      </c>
      <c r="F9579" s="136">
        <v>0</v>
      </c>
      <c r="G9579" s="135">
        <v>36.83</v>
      </c>
      <c r="H9579" s="136">
        <v>0</v>
      </c>
    </row>
    <row r="9580" spans="1:8" x14ac:dyDescent="0.25">
      <c r="A9580" s="133" t="s">
        <v>9162</v>
      </c>
      <c r="B9580" s="134">
        <v>103039</v>
      </c>
      <c r="C9580" s="126" t="s">
        <v>3189</v>
      </c>
      <c r="D9580" s="134" t="s">
        <v>33</v>
      </c>
      <c r="E9580" s="135">
        <v>61.52</v>
      </c>
      <c r="F9580" s="136">
        <v>0</v>
      </c>
      <c r="G9580" s="135">
        <v>81.78</v>
      </c>
      <c r="H9580" s="136">
        <v>0</v>
      </c>
    </row>
    <row r="9581" spans="1:8" x14ac:dyDescent="0.25">
      <c r="A9581" s="133" t="s">
        <v>9162</v>
      </c>
      <c r="B9581" s="134">
        <v>103038</v>
      </c>
      <c r="C9581" s="126" t="s">
        <v>3188</v>
      </c>
      <c r="D9581" s="134" t="s">
        <v>33</v>
      </c>
      <c r="E9581" s="135">
        <v>56.3</v>
      </c>
      <c r="F9581" s="136">
        <v>0</v>
      </c>
      <c r="G9581" s="135">
        <v>74.349999999999994</v>
      </c>
      <c r="H9581" s="136">
        <v>0</v>
      </c>
    </row>
    <row r="9582" spans="1:8" x14ac:dyDescent="0.25">
      <c r="A9582" s="133" t="s">
        <v>9162</v>
      </c>
      <c r="B9582" s="134">
        <v>103037</v>
      </c>
      <c r="C9582" s="126" t="s">
        <v>3187</v>
      </c>
      <c r="D9582" s="134" t="s">
        <v>33</v>
      </c>
      <c r="E9582" s="135">
        <v>42.04</v>
      </c>
      <c r="F9582" s="136">
        <v>0</v>
      </c>
      <c r="G9582" s="135">
        <v>55.47</v>
      </c>
      <c r="H9582" s="136">
        <v>0</v>
      </c>
    </row>
    <row r="9583" spans="1:8" x14ac:dyDescent="0.25">
      <c r="A9583" s="133" t="s">
        <v>9162</v>
      </c>
      <c r="B9583" s="134">
        <v>103036</v>
      </c>
      <c r="C9583" s="126" t="s">
        <v>3186</v>
      </c>
      <c r="D9583" s="134" t="s">
        <v>33</v>
      </c>
      <c r="E9583" s="135">
        <v>21.33</v>
      </c>
      <c r="F9583" s="136">
        <v>0</v>
      </c>
      <c r="G9583" s="135">
        <v>28.1</v>
      </c>
      <c r="H9583" s="136">
        <v>0</v>
      </c>
    </row>
    <row r="9584" spans="1:8" x14ac:dyDescent="0.25">
      <c r="A9584" s="133" t="s">
        <v>9162</v>
      </c>
      <c r="B9584" s="134">
        <v>103040</v>
      </c>
      <c r="C9584" s="126" t="s">
        <v>3190</v>
      </c>
      <c r="D9584" s="134" t="s">
        <v>33</v>
      </c>
      <c r="E9584" s="135">
        <v>91.15</v>
      </c>
      <c r="F9584" s="136">
        <v>0</v>
      </c>
      <c r="G9584" s="135">
        <v>120.56</v>
      </c>
      <c r="H9584" s="136">
        <v>0</v>
      </c>
    </row>
    <row r="9585" spans="1:8" x14ac:dyDescent="0.25">
      <c r="A9585" s="133" t="s">
        <v>9162</v>
      </c>
      <c r="B9585" s="134">
        <v>90371</v>
      </c>
      <c r="C9585" s="126" t="s">
        <v>3135</v>
      </c>
      <c r="D9585" s="134" t="s">
        <v>33</v>
      </c>
      <c r="E9585" s="135">
        <v>26.7</v>
      </c>
      <c r="F9585" s="136">
        <v>0</v>
      </c>
      <c r="G9585" s="135">
        <v>35.409999999999997</v>
      </c>
      <c r="H9585" s="136">
        <v>0</v>
      </c>
    </row>
    <row r="9586" spans="1:8" x14ac:dyDescent="0.25">
      <c r="A9586" s="133" t="s">
        <v>9162</v>
      </c>
      <c r="B9586" s="134">
        <v>103047</v>
      </c>
      <c r="C9586" s="126" t="s">
        <v>14762</v>
      </c>
      <c r="D9586" s="134" t="s">
        <v>33</v>
      </c>
      <c r="E9586" s="135">
        <v>22.2</v>
      </c>
      <c r="F9586" s="136">
        <v>0</v>
      </c>
      <c r="G9586" s="135">
        <v>28.8</v>
      </c>
      <c r="H9586" s="136">
        <v>0</v>
      </c>
    </row>
    <row r="9587" spans="1:8" x14ac:dyDescent="0.25">
      <c r="A9587" s="133" t="s">
        <v>9162</v>
      </c>
      <c r="B9587" s="134">
        <v>94489</v>
      </c>
      <c r="C9587" s="126" t="s">
        <v>14763</v>
      </c>
      <c r="D9587" s="134" t="s">
        <v>33</v>
      </c>
      <c r="E9587" s="135">
        <v>27.21</v>
      </c>
      <c r="F9587" s="136">
        <v>0</v>
      </c>
      <c r="G9587" s="135">
        <v>34.909999999999997</v>
      </c>
      <c r="H9587" s="136">
        <v>0</v>
      </c>
    </row>
    <row r="9588" spans="1:8" x14ac:dyDescent="0.25">
      <c r="A9588" s="133" t="s">
        <v>9162</v>
      </c>
      <c r="B9588" s="134">
        <v>94490</v>
      </c>
      <c r="C9588" s="126" t="s">
        <v>14764</v>
      </c>
      <c r="D9588" s="134" t="s">
        <v>33</v>
      </c>
      <c r="E9588" s="135">
        <v>39.97</v>
      </c>
      <c r="F9588" s="136">
        <v>0</v>
      </c>
      <c r="G9588" s="135">
        <v>51.2</v>
      </c>
      <c r="H9588" s="136">
        <v>0</v>
      </c>
    </row>
    <row r="9589" spans="1:8" x14ac:dyDescent="0.25">
      <c r="A9589" s="133" t="s">
        <v>9162</v>
      </c>
      <c r="B9589" s="134">
        <v>94491</v>
      </c>
      <c r="C9589" s="126" t="s">
        <v>14765</v>
      </c>
      <c r="D9589" s="134" t="s">
        <v>33</v>
      </c>
      <c r="E9589" s="135">
        <v>54.71</v>
      </c>
      <c r="F9589" s="136">
        <v>0</v>
      </c>
      <c r="G9589" s="135">
        <v>69.709999999999994</v>
      </c>
      <c r="H9589" s="136">
        <v>0</v>
      </c>
    </row>
    <row r="9590" spans="1:8" x14ac:dyDescent="0.25">
      <c r="A9590" s="133" t="s">
        <v>9162</v>
      </c>
      <c r="B9590" s="134">
        <v>94492</v>
      </c>
      <c r="C9590" s="126" t="s">
        <v>14766</v>
      </c>
      <c r="D9590" s="134" t="s">
        <v>33</v>
      </c>
      <c r="E9590" s="135">
        <v>56.22</v>
      </c>
      <c r="F9590" s="136">
        <v>0</v>
      </c>
      <c r="G9590" s="135">
        <v>71.64</v>
      </c>
      <c r="H9590" s="136">
        <v>0</v>
      </c>
    </row>
    <row r="9591" spans="1:8" x14ac:dyDescent="0.25">
      <c r="A9591" s="133" t="s">
        <v>9162</v>
      </c>
      <c r="B9591" s="134">
        <v>94493</v>
      </c>
      <c r="C9591" s="126" t="s">
        <v>14767</v>
      </c>
      <c r="D9591" s="134" t="s">
        <v>33</v>
      </c>
      <c r="E9591" s="135">
        <v>103.14</v>
      </c>
      <c r="F9591" s="136">
        <v>0</v>
      </c>
      <c r="G9591" s="135">
        <v>130.47999999999999</v>
      </c>
      <c r="H9591" s="136">
        <v>0</v>
      </c>
    </row>
    <row r="9592" spans="1:8" x14ac:dyDescent="0.25">
      <c r="A9592" s="133" t="s">
        <v>9162</v>
      </c>
      <c r="B9592" s="134">
        <v>94497</v>
      </c>
      <c r="C9592" s="126" t="s">
        <v>3138</v>
      </c>
      <c r="D9592" s="134" t="s">
        <v>33</v>
      </c>
      <c r="E9592" s="135">
        <v>86.02</v>
      </c>
      <c r="F9592" s="136">
        <v>0</v>
      </c>
      <c r="G9592" s="135">
        <v>90.37</v>
      </c>
      <c r="H9592" s="136">
        <v>0</v>
      </c>
    </row>
    <row r="9593" spans="1:8" x14ac:dyDescent="0.25">
      <c r="A9593" s="133" t="s">
        <v>9162</v>
      </c>
      <c r="B9593" s="134">
        <v>94794</v>
      </c>
      <c r="C9593" s="126" t="s">
        <v>3145</v>
      </c>
      <c r="D9593" s="134" t="s">
        <v>33</v>
      </c>
      <c r="E9593" s="135">
        <v>135.19</v>
      </c>
      <c r="F9593" s="136">
        <v>0</v>
      </c>
      <c r="G9593" s="135">
        <v>141.02000000000001</v>
      </c>
      <c r="H9593" s="136">
        <v>0</v>
      </c>
    </row>
    <row r="9594" spans="1:8" x14ac:dyDescent="0.25">
      <c r="A9594" s="133" t="s">
        <v>9162</v>
      </c>
      <c r="B9594" s="134">
        <v>94496</v>
      </c>
      <c r="C9594" s="126" t="s">
        <v>3137</v>
      </c>
      <c r="D9594" s="134" t="s">
        <v>33</v>
      </c>
      <c r="E9594" s="135">
        <v>67.86</v>
      </c>
      <c r="F9594" s="136">
        <v>0</v>
      </c>
      <c r="G9594" s="135">
        <v>71.12</v>
      </c>
      <c r="H9594" s="136">
        <v>0</v>
      </c>
    </row>
    <row r="9595" spans="1:8" x14ac:dyDescent="0.25">
      <c r="A9595" s="133" t="s">
        <v>9162</v>
      </c>
      <c r="B9595" s="134">
        <v>94793</v>
      </c>
      <c r="C9595" s="126" t="s">
        <v>3144</v>
      </c>
      <c r="D9595" s="134" t="s">
        <v>33</v>
      </c>
      <c r="E9595" s="135">
        <v>127.13</v>
      </c>
      <c r="F9595" s="136">
        <v>0</v>
      </c>
      <c r="G9595" s="135">
        <v>131.57</v>
      </c>
      <c r="H9595" s="136">
        <v>0</v>
      </c>
    </row>
    <row r="9596" spans="1:8" x14ac:dyDescent="0.25">
      <c r="A9596" s="133" t="s">
        <v>9162</v>
      </c>
      <c r="B9596" s="134">
        <v>94495</v>
      </c>
      <c r="C9596" s="126" t="s">
        <v>3136</v>
      </c>
      <c r="D9596" s="134" t="s">
        <v>33</v>
      </c>
      <c r="E9596" s="135">
        <v>49.81</v>
      </c>
      <c r="F9596" s="136">
        <v>0</v>
      </c>
      <c r="G9596" s="135">
        <v>52.2</v>
      </c>
      <c r="H9596" s="136">
        <v>0</v>
      </c>
    </row>
    <row r="9597" spans="1:8" x14ac:dyDescent="0.25">
      <c r="A9597" s="133" t="s">
        <v>9162</v>
      </c>
      <c r="B9597" s="134">
        <v>94792</v>
      </c>
      <c r="C9597" s="126" t="s">
        <v>3143</v>
      </c>
      <c r="D9597" s="134" t="s">
        <v>33</v>
      </c>
      <c r="E9597" s="135">
        <v>93.06</v>
      </c>
      <c r="F9597" s="136">
        <v>0</v>
      </c>
      <c r="G9597" s="135">
        <v>97.12</v>
      </c>
      <c r="H9597" s="136">
        <v>0</v>
      </c>
    </row>
    <row r="9598" spans="1:8" x14ac:dyDescent="0.25">
      <c r="A9598" s="133" t="s">
        <v>9162</v>
      </c>
      <c r="B9598" s="134">
        <v>89352</v>
      </c>
      <c r="C9598" s="126" t="s">
        <v>3128</v>
      </c>
      <c r="D9598" s="134" t="s">
        <v>33</v>
      </c>
      <c r="E9598" s="135">
        <v>29.11</v>
      </c>
      <c r="F9598" s="136">
        <v>0</v>
      </c>
      <c r="G9598" s="135">
        <v>30.11</v>
      </c>
      <c r="H9598" s="136">
        <v>0</v>
      </c>
    </row>
    <row r="9599" spans="1:8" x14ac:dyDescent="0.25">
      <c r="A9599" s="133" t="s">
        <v>9162</v>
      </c>
      <c r="B9599" s="134">
        <v>89986</v>
      </c>
      <c r="C9599" s="126" t="s">
        <v>3133</v>
      </c>
      <c r="D9599" s="134" t="s">
        <v>33</v>
      </c>
      <c r="E9599" s="135">
        <v>67.13</v>
      </c>
      <c r="F9599" s="136">
        <v>0</v>
      </c>
      <c r="G9599" s="135">
        <v>69.95</v>
      </c>
      <c r="H9599" s="136">
        <v>0</v>
      </c>
    </row>
    <row r="9600" spans="1:8" x14ac:dyDescent="0.25">
      <c r="A9600" s="133" t="s">
        <v>9162</v>
      </c>
      <c r="B9600" s="134">
        <v>94499</v>
      </c>
      <c r="C9600" s="126" t="s">
        <v>3140</v>
      </c>
      <c r="D9600" s="134" t="s">
        <v>33</v>
      </c>
      <c r="E9600" s="135">
        <v>233.85</v>
      </c>
      <c r="F9600" s="136">
        <v>0</v>
      </c>
      <c r="G9600" s="135">
        <v>238.68</v>
      </c>
      <c r="H9600" s="136">
        <v>0</v>
      </c>
    </row>
    <row r="9601" spans="1:8" x14ac:dyDescent="0.25">
      <c r="A9601" s="133" t="s">
        <v>9162</v>
      </c>
      <c r="B9601" s="134">
        <v>94498</v>
      </c>
      <c r="C9601" s="126" t="s">
        <v>3139</v>
      </c>
      <c r="D9601" s="134" t="s">
        <v>33</v>
      </c>
      <c r="E9601" s="135">
        <v>118.53</v>
      </c>
      <c r="F9601" s="136">
        <v>0</v>
      </c>
      <c r="G9601" s="135">
        <v>123.9</v>
      </c>
      <c r="H9601" s="136">
        <v>0</v>
      </c>
    </row>
    <row r="9602" spans="1:8" x14ac:dyDescent="0.25">
      <c r="A9602" s="133" t="s">
        <v>9162</v>
      </c>
      <c r="B9602" s="134">
        <v>94500</v>
      </c>
      <c r="C9602" s="126" t="s">
        <v>3141</v>
      </c>
      <c r="D9602" s="134" t="s">
        <v>33</v>
      </c>
      <c r="E9602" s="135">
        <v>284.01</v>
      </c>
      <c r="F9602" s="136">
        <v>0</v>
      </c>
      <c r="G9602" s="135">
        <v>290.33</v>
      </c>
      <c r="H9602" s="136">
        <v>0</v>
      </c>
    </row>
    <row r="9603" spans="1:8" x14ac:dyDescent="0.25">
      <c r="A9603" s="133" t="s">
        <v>9162</v>
      </c>
      <c r="B9603" s="134">
        <v>89353</v>
      </c>
      <c r="C9603" s="126" t="s">
        <v>3129</v>
      </c>
      <c r="D9603" s="134" t="s">
        <v>33</v>
      </c>
      <c r="E9603" s="135">
        <v>32.35</v>
      </c>
      <c r="F9603" s="136">
        <v>0</v>
      </c>
      <c r="G9603" s="135">
        <v>34.26</v>
      </c>
      <c r="H9603" s="136">
        <v>0</v>
      </c>
    </row>
    <row r="9604" spans="1:8" x14ac:dyDescent="0.25">
      <c r="A9604" s="133" t="s">
        <v>9162</v>
      </c>
      <c r="B9604" s="134">
        <v>89987</v>
      </c>
      <c r="C9604" s="126" t="s">
        <v>3134</v>
      </c>
      <c r="D9604" s="134" t="s">
        <v>33</v>
      </c>
      <c r="E9604" s="135">
        <v>76.44</v>
      </c>
      <c r="F9604" s="136">
        <v>0</v>
      </c>
      <c r="G9604" s="135">
        <v>80</v>
      </c>
      <c r="H9604" s="136">
        <v>0</v>
      </c>
    </row>
    <row r="9605" spans="1:8" x14ac:dyDescent="0.25">
      <c r="A9605" s="133" t="s">
        <v>9162</v>
      </c>
      <c r="B9605" s="134">
        <v>94501</v>
      </c>
      <c r="C9605" s="126" t="s">
        <v>3142</v>
      </c>
      <c r="D9605" s="134" t="s">
        <v>33</v>
      </c>
      <c r="E9605" s="135">
        <v>569.70000000000005</v>
      </c>
      <c r="F9605" s="136">
        <v>0</v>
      </c>
      <c r="G9605" s="135">
        <v>571.1</v>
      </c>
      <c r="H9605" s="136">
        <v>0</v>
      </c>
    </row>
    <row r="9606" spans="1:8" x14ac:dyDescent="0.25">
      <c r="A9606" s="133" t="s">
        <v>9162</v>
      </c>
      <c r="B9606" s="134">
        <v>89349</v>
      </c>
      <c r="C9606" s="126" t="s">
        <v>3127</v>
      </c>
      <c r="D9606" s="134" t="s">
        <v>33</v>
      </c>
      <c r="E9606" s="135">
        <v>21.64</v>
      </c>
      <c r="F9606" s="136">
        <v>0</v>
      </c>
      <c r="G9606" s="135">
        <v>22.88</v>
      </c>
      <c r="H9606" s="136">
        <v>0</v>
      </c>
    </row>
    <row r="9607" spans="1:8" x14ac:dyDescent="0.25">
      <c r="A9607" s="133" t="s">
        <v>9162</v>
      </c>
      <c r="B9607" s="134">
        <v>89984</v>
      </c>
      <c r="C9607" s="126" t="s">
        <v>3131</v>
      </c>
      <c r="D9607" s="134" t="s">
        <v>33</v>
      </c>
      <c r="E9607" s="135">
        <v>68.84</v>
      </c>
      <c r="F9607" s="136">
        <v>0</v>
      </c>
      <c r="G9607" s="135">
        <v>71.61</v>
      </c>
      <c r="H9607" s="136">
        <v>0</v>
      </c>
    </row>
    <row r="9608" spans="1:8" x14ac:dyDescent="0.25">
      <c r="A9608" s="133" t="s">
        <v>9162</v>
      </c>
      <c r="B9608" s="134">
        <v>89985</v>
      </c>
      <c r="C9608" s="126" t="s">
        <v>3132</v>
      </c>
      <c r="D9608" s="134" t="s">
        <v>33</v>
      </c>
      <c r="E9608" s="135">
        <v>72.69</v>
      </c>
      <c r="F9608" s="136">
        <v>0</v>
      </c>
      <c r="G9608" s="135">
        <v>76.37</v>
      </c>
      <c r="H9608" s="136">
        <v>0</v>
      </c>
    </row>
    <row r="9609" spans="1:8" x14ac:dyDescent="0.25">
      <c r="A9609" s="133" t="s">
        <v>9162</v>
      </c>
      <c r="B9609" s="134">
        <v>89351</v>
      </c>
      <c r="C9609" s="126" t="s">
        <v>14768</v>
      </c>
      <c r="D9609" s="134" t="s">
        <v>33</v>
      </c>
      <c r="E9609" s="135">
        <v>26.99</v>
      </c>
      <c r="F9609" s="136">
        <v>0</v>
      </c>
      <c r="G9609" s="135">
        <v>29.08</v>
      </c>
      <c r="H9609" s="136">
        <v>0</v>
      </c>
    </row>
    <row r="9610" spans="1:8" x14ac:dyDescent="0.25">
      <c r="A9610" s="133" t="s">
        <v>9162</v>
      </c>
      <c r="B9610" s="134">
        <v>103045</v>
      </c>
      <c r="C9610" s="126" t="s">
        <v>3195</v>
      </c>
      <c r="D9610" s="134" t="s">
        <v>33</v>
      </c>
      <c r="E9610" s="135">
        <v>9</v>
      </c>
      <c r="F9610" s="136">
        <v>0</v>
      </c>
      <c r="G9610" s="135">
        <v>12.34</v>
      </c>
      <c r="H9610" s="136">
        <v>0</v>
      </c>
    </row>
    <row r="9611" spans="1:8" x14ac:dyDescent="0.25">
      <c r="A9611" s="133" t="s">
        <v>9162</v>
      </c>
      <c r="B9611" s="134">
        <v>103046</v>
      </c>
      <c r="C9611" s="126" t="s">
        <v>3196</v>
      </c>
      <c r="D9611" s="134" t="s">
        <v>33</v>
      </c>
      <c r="E9611" s="135">
        <v>21.07</v>
      </c>
      <c r="F9611" s="136">
        <v>0</v>
      </c>
      <c r="G9611" s="135">
        <v>28.22</v>
      </c>
      <c r="H9611" s="136">
        <v>0</v>
      </c>
    </row>
    <row r="9612" spans="1:8" x14ac:dyDescent="0.25">
      <c r="A9612" s="133" t="s">
        <v>9162</v>
      </c>
      <c r="B9612" s="134">
        <v>103048</v>
      </c>
      <c r="C9612" s="126" t="s">
        <v>14769</v>
      </c>
      <c r="D9612" s="134" t="s">
        <v>33</v>
      </c>
      <c r="E9612" s="135">
        <v>16.850000000000001</v>
      </c>
      <c r="F9612" s="136">
        <v>0</v>
      </c>
      <c r="G9612" s="135">
        <v>21.97</v>
      </c>
      <c r="H9612" s="136">
        <v>0</v>
      </c>
    </row>
    <row r="9613" spans="1:8" x14ac:dyDescent="0.25">
      <c r="A9613" s="133" t="s">
        <v>9162</v>
      </c>
      <c r="B9613" s="134">
        <v>103049</v>
      </c>
      <c r="C9613" s="126" t="s">
        <v>14770</v>
      </c>
      <c r="D9613" s="134" t="s">
        <v>33</v>
      </c>
      <c r="E9613" s="135">
        <v>18.3</v>
      </c>
      <c r="F9613" s="136">
        <v>0</v>
      </c>
      <c r="G9613" s="135">
        <v>23.52</v>
      </c>
      <c r="H9613" s="136">
        <v>0</v>
      </c>
    </row>
    <row r="9614" spans="1:8" x14ac:dyDescent="0.25">
      <c r="A9614" s="133" t="s">
        <v>9162</v>
      </c>
      <c r="B9614" s="134">
        <v>103029</v>
      </c>
      <c r="C9614" s="126" t="s">
        <v>3185</v>
      </c>
      <c r="D9614" s="134" t="s">
        <v>33</v>
      </c>
      <c r="E9614" s="135">
        <v>36.81</v>
      </c>
      <c r="F9614" s="136">
        <v>0</v>
      </c>
      <c r="G9614" s="135">
        <v>38.590000000000003</v>
      </c>
      <c r="H9614" s="136">
        <v>0</v>
      </c>
    </row>
    <row r="9615" spans="1:8" x14ac:dyDescent="0.25">
      <c r="A9615" s="133" t="s">
        <v>9162</v>
      </c>
      <c r="B9615" s="134">
        <v>103019</v>
      </c>
      <c r="C9615" s="126" t="s">
        <v>3184</v>
      </c>
      <c r="D9615" s="134" t="s">
        <v>33</v>
      </c>
      <c r="E9615" s="135">
        <v>201.64</v>
      </c>
      <c r="F9615" s="136">
        <v>0</v>
      </c>
      <c r="G9615" s="135">
        <v>363.19</v>
      </c>
      <c r="H9615" s="136">
        <v>0</v>
      </c>
    </row>
    <row r="9616" spans="1:8" x14ac:dyDescent="0.25">
      <c r="A9616" s="133" t="s">
        <v>9162</v>
      </c>
      <c r="B9616" s="134">
        <v>103050</v>
      </c>
      <c r="C9616" s="126" t="s">
        <v>14771</v>
      </c>
      <c r="D9616" s="134" t="s">
        <v>33</v>
      </c>
      <c r="E9616" s="135">
        <v>24.23</v>
      </c>
      <c r="F9616" s="136">
        <v>0</v>
      </c>
      <c r="G9616" s="135">
        <v>33.520000000000003</v>
      </c>
      <c r="H9616" s="136">
        <v>0</v>
      </c>
    </row>
    <row r="9617" spans="1:8" x14ac:dyDescent="0.25">
      <c r="A9617" s="133" t="s">
        <v>9162</v>
      </c>
      <c r="B9617" s="134">
        <v>103051</v>
      </c>
      <c r="C9617" s="126" t="s">
        <v>14772</v>
      </c>
      <c r="D9617" s="134" t="s">
        <v>33</v>
      </c>
      <c r="E9617" s="135">
        <v>29.28</v>
      </c>
      <c r="F9617" s="136">
        <v>0</v>
      </c>
      <c r="G9617" s="135">
        <v>40.58</v>
      </c>
      <c r="H9617" s="136">
        <v>0</v>
      </c>
    </row>
    <row r="9618" spans="1:8" x14ac:dyDescent="0.25">
      <c r="A9618" s="133" t="s">
        <v>9162</v>
      </c>
      <c r="B9618" s="134">
        <v>103052</v>
      </c>
      <c r="C9618" s="126" t="s">
        <v>14773</v>
      </c>
      <c r="D9618" s="134" t="s">
        <v>33</v>
      </c>
      <c r="E9618" s="135">
        <v>39.75</v>
      </c>
      <c r="F9618" s="136">
        <v>0</v>
      </c>
      <c r="G9618" s="135">
        <v>53.47</v>
      </c>
      <c r="H9618" s="136">
        <v>0</v>
      </c>
    </row>
    <row r="9619" spans="1:8" x14ac:dyDescent="0.25">
      <c r="A9619" s="133" t="s">
        <v>9162</v>
      </c>
      <c r="B9619" s="134">
        <v>94799</v>
      </c>
      <c r="C9619" s="126" t="s">
        <v>3150</v>
      </c>
      <c r="D9619" s="134" t="s">
        <v>33</v>
      </c>
      <c r="E9619" s="135">
        <v>184.24</v>
      </c>
      <c r="F9619" s="136">
        <v>0</v>
      </c>
      <c r="G9619" s="135">
        <v>264.22000000000003</v>
      </c>
      <c r="H9619" s="136">
        <v>0</v>
      </c>
    </row>
    <row r="9620" spans="1:8" x14ac:dyDescent="0.25">
      <c r="A9620" s="133" t="s">
        <v>9162</v>
      </c>
      <c r="B9620" s="134">
        <v>94798</v>
      </c>
      <c r="C9620" s="126" t="s">
        <v>3149</v>
      </c>
      <c r="D9620" s="134" t="s">
        <v>33</v>
      </c>
      <c r="E9620" s="135">
        <v>150.05000000000001</v>
      </c>
      <c r="F9620" s="136">
        <v>0</v>
      </c>
      <c r="G9620" s="135">
        <v>215.03</v>
      </c>
      <c r="H9620" s="136">
        <v>0</v>
      </c>
    </row>
    <row r="9621" spans="1:8" x14ac:dyDescent="0.25">
      <c r="A9621" s="133" t="s">
        <v>9162</v>
      </c>
      <c r="B9621" s="134">
        <v>94797</v>
      </c>
      <c r="C9621" s="126" t="s">
        <v>3148</v>
      </c>
      <c r="D9621" s="134" t="s">
        <v>33</v>
      </c>
      <c r="E9621" s="135">
        <v>90.52</v>
      </c>
      <c r="F9621" s="136">
        <v>0</v>
      </c>
      <c r="G9621" s="135">
        <v>130</v>
      </c>
      <c r="H9621" s="136">
        <v>0</v>
      </c>
    </row>
    <row r="9622" spans="1:8" x14ac:dyDescent="0.25">
      <c r="A9622" s="133" t="s">
        <v>9162</v>
      </c>
      <c r="B9622" s="134">
        <v>94795</v>
      </c>
      <c r="C9622" s="126" t="s">
        <v>3146</v>
      </c>
      <c r="D9622" s="134" t="s">
        <v>33</v>
      </c>
      <c r="E9622" s="135">
        <v>38.14</v>
      </c>
      <c r="F9622" s="136">
        <v>0</v>
      </c>
      <c r="G9622" s="135">
        <v>54.87</v>
      </c>
      <c r="H9622" s="136">
        <v>0</v>
      </c>
    </row>
    <row r="9623" spans="1:8" x14ac:dyDescent="0.25">
      <c r="A9623" s="133" t="s">
        <v>9162</v>
      </c>
      <c r="B9623" s="134">
        <v>94800</v>
      </c>
      <c r="C9623" s="126" t="s">
        <v>3151</v>
      </c>
      <c r="D9623" s="134" t="s">
        <v>33</v>
      </c>
      <c r="E9623" s="135">
        <v>236.56</v>
      </c>
      <c r="F9623" s="136">
        <v>0</v>
      </c>
      <c r="G9623" s="135">
        <v>339.25</v>
      </c>
      <c r="H9623" s="136">
        <v>0</v>
      </c>
    </row>
    <row r="9624" spans="1:8" x14ac:dyDescent="0.25">
      <c r="A9624" s="133" t="s">
        <v>9162</v>
      </c>
      <c r="B9624" s="134">
        <v>94796</v>
      </c>
      <c r="C9624" s="126" t="s">
        <v>3147</v>
      </c>
      <c r="D9624" s="134" t="s">
        <v>33</v>
      </c>
      <c r="E9624" s="135">
        <v>43.81</v>
      </c>
      <c r="F9624" s="136">
        <v>0</v>
      </c>
      <c r="G9624" s="135">
        <v>63.34</v>
      </c>
      <c r="H9624" s="136">
        <v>0</v>
      </c>
    </row>
    <row r="9625" spans="1:8" x14ac:dyDescent="0.25">
      <c r="A9625" s="133" t="s">
        <v>9162</v>
      </c>
      <c r="B9625" s="134">
        <v>99635</v>
      </c>
      <c r="C9625" s="126" t="s">
        <v>3172</v>
      </c>
      <c r="D9625" s="134" t="s">
        <v>33</v>
      </c>
      <c r="E9625" s="135">
        <v>244.11</v>
      </c>
      <c r="F9625" s="136">
        <v>0</v>
      </c>
      <c r="G9625" s="135">
        <v>443.96</v>
      </c>
      <c r="H9625" s="136">
        <v>0</v>
      </c>
    </row>
    <row r="9626" spans="1:8" x14ac:dyDescent="0.25">
      <c r="A9626" s="133" t="s">
        <v>9162</v>
      </c>
      <c r="B9626" s="134">
        <v>103018</v>
      </c>
      <c r="C9626" s="126" t="s">
        <v>3183</v>
      </c>
      <c r="D9626" s="134" t="s">
        <v>33</v>
      </c>
      <c r="E9626" s="135">
        <v>200.23</v>
      </c>
      <c r="F9626" s="136">
        <v>0</v>
      </c>
      <c r="G9626" s="135">
        <v>363.53</v>
      </c>
      <c r="H9626" s="136">
        <v>0</v>
      </c>
    </row>
    <row r="9627" spans="1:8" x14ac:dyDescent="0.25">
      <c r="A9627" s="133" t="s">
        <v>9162</v>
      </c>
      <c r="B9627" s="134">
        <v>95252</v>
      </c>
      <c r="C9627" s="126" t="s">
        <v>3156</v>
      </c>
      <c r="D9627" s="134" t="s">
        <v>33</v>
      </c>
      <c r="E9627" s="135">
        <v>120.15</v>
      </c>
      <c r="F9627" s="136">
        <v>0</v>
      </c>
      <c r="G9627" s="135">
        <v>123.41</v>
      </c>
      <c r="H9627" s="136">
        <v>0</v>
      </c>
    </row>
    <row r="9628" spans="1:8" x14ac:dyDescent="0.25">
      <c r="A9628" s="133" t="s">
        <v>9162</v>
      </c>
      <c r="B9628" s="134">
        <v>95251</v>
      </c>
      <c r="C9628" s="126" t="s">
        <v>3155</v>
      </c>
      <c r="D9628" s="134" t="s">
        <v>33</v>
      </c>
      <c r="E9628" s="135">
        <v>98.95</v>
      </c>
      <c r="F9628" s="136">
        <v>0</v>
      </c>
      <c r="G9628" s="135">
        <v>101.23</v>
      </c>
      <c r="H9628" s="136">
        <v>0</v>
      </c>
    </row>
    <row r="9629" spans="1:8" x14ac:dyDescent="0.25">
      <c r="A9629" s="133" t="s">
        <v>9162</v>
      </c>
      <c r="B9629" s="134">
        <v>95250</v>
      </c>
      <c r="C9629" s="126" t="s">
        <v>3154</v>
      </c>
      <c r="D9629" s="134" t="s">
        <v>33</v>
      </c>
      <c r="E9629" s="135">
        <v>67.02</v>
      </c>
      <c r="F9629" s="136">
        <v>0</v>
      </c>
      <c r="G9629" s="135">
        <v>68.86</v>
      </c>
      <c r="H9629" s="136">
        <v>0</v>
      </c>
    </row>
    <row r="9630" spans="1:8" x14ac:dyDescent="0.25">
      <c r="A9630" s="133" t="s">
        <v>9162</v>
      </c>
      <c r="B9630" s="134">
        <v>95248</v>
      </c>
      <c r="C9630" s="126" t="s">
        <v>3152</v>
      </c>
      <c r="D9630" s="134" t="s">
        <v>33</v>
      </c>
      <c r="E9630" s="135">
        <v>41.91</v>
      </c>
      <c r="F9630" s="136">
        <v>0</v>
      </c>
      <c r="G9630" s="135">
        <v>42.5</v>
      </c>
      <c r="H9630" s="136">
        <v>0</v>
      </c>
    </row>
    <row r="9631" spans="1:8" x14ac:dyDescent="0.25">
      <c r="A9631" s="133" t="s">
        <v>9162</v>
      </c>
      <c r="B9631" s="134">
        <v>95253</v>
      </c>
      <c r="C9631" s="126" t="s">
        <v>3157</v>
      </c>
      <c r="D9631" s="134" t="s">
        <v>33</v>
      </c>
      <c r="E9631" s="135">
        <v>182.11</v>
      </c>
      <c r="F9631" s="136">
        <v>0</v>
      </c>
      <c r="G9631" s="135">
        <v>185.47</v>
      </c>
      <c r="H9631" s="136">
        <v>0</v>
      </c>
    </row>
    <row r="9632" spans="1:8" x14ac:dyDescent="0.25">
      <c r="A9632" s="133" t="s">
        <v>9162</v>
      </c>
      <c r="B9632" s="134">
        <v>95249</v>
      </c>
      <c r="C9632" s="126" t="s">
        <v>3153</v>
      </c>
      <c r="D9632" s="134" t="s">
        <v>33</v>
      </c>
      <c r="E9632" s="135">
        <v>49.67</v>
      </c>
      <c r="F9632" s="136">
        <v>0</v>
      </c>
      <c r="G9632" s="135">
        <v>51.03</v>
      </c>
      <c r="H9632" s="136">
        <v>0</v>
      </c>
    </row>
    <row r="9633" spans="1:8" x14ac:dyDescent="0.25">
      <c r="A9633" s="133" t="s">
        <v>9162</v>
      </c>
      <c r="B9633" s="134">
        <v>99622</v>
      </c>
      <c r="C9633" s="126" t="s">
        <v>14774</v>
      </c>
      <c r="D9633" s="134" t="s">
        <v>33</v>
      </c>
      <c r="E9633" s="135">
        <v>322.32</v>
      </c>
      <c r="F9633" s="136">
        <v>0.96099999999999997</v>
      </c>
      <c r="G9633" s="135">
        <v>328.99</v>
      </c>
      <c r="H9633" s="136">
        <v>0</v>
      </c>
    </row>
    <row r="9634" spans="1:8" x14ac:dyDescent="0.25">
      <c r="A9634" s="133" t="s">
        <v>9162</v>
      </c>
      <c r="B9634" s="134">
        <v>99621</v>
      </c>
      <c r="C9634" s="126" t="s">
        <v>3160</v>
      </c>
      <c r="D9634" s="134" t="s">
        <v>33</v>
      </c>
      <c r="E9634" s="135">
        <v>286.85000000000002</v>
      </c>
      <c r="F9634" s="136">
        <v>0.96630000000000005</v>
      </c>
      <c r="G9634" s="135">
        <v>291.95999999999998</v>
      </c>
      <c r="H9634" s="136">
        <v>0</v>
      </c>
    </row>
    <row r="9635" spans="1:8" x14ac:dyDescent="0.25">
      <c r="A9635" s="133" t="s">
        <v>9162</v>
      </c>
      <c r="B9635" s="134">
        <v>99620</v>
      </c>
      <c r="C9635" s="126" t="s">
        <v>3159</v>
      </c>
      <c r="D9635" s="134" t="s">
        <v>33</v>
      </c>
      <c r="E9635" s="135">
        <v>192.27</v>
      </c>
      <c r="F9635" s="136">
        <v>0.96299999999999997</v>
      </c>
      <c r="G9635" s="135">
        <v>196.01</v>
      </c>
      <c r="H9635" s="136">
        <v>0</v>
      </c>
    </row>
    <row r="9636" spans="1:8" x14ac:dyDescent="0.25">
      <c r="A9636" s="133" t="s">
        <v>9162</v>
      </c>
      <c r="B9636" s="134">
        <v>103008</v>
      </c>
      <c r="C9636" s="126" t="s">
        <v>3173</v>
      </c>
      <c r="D9636" s="134" t="s">
        <v>33</v>
      </c>
      <c r="E9636" s="135">
        <v>115.88</v>
      </c>
      <c r="F9636" s="136">
        <v>0.97009999999999996</v>
      </c>
      <c r="G9636" s="135">
        <v>117.69</v>
      </c>
      <c r="H9636" s="136">
        <v>0</v>
      </c>
    </row>
    <row r="9637" spans="1:8" x14ac:dyDescent="0.25">
      <c r="A9637" s="133" t="s">
        <v>9162</v>
      </c>
      <c r="B9637" s="134">
        <v>99624</v>
      </c>
      <c r="C9637" s="126" t="s">
        <v>3161</v>
      </c>
      <c r="D9637" s="134" t="s">
        <v>33</v>
      </c>
      <c r="E9637" s="135">
        <v>642.25</v>
      </c>
      <c r="F9637" s="136">
        <v>0.96630000000000005</v>
      </c>
      <c r="G9637" s="135">
        <v>653.79999999999995</v>
      </c>
      <c r="H9637" s="136">
        <v>0</v>
      </c>
    </row>
    <row r="9638" spans="1:8" x14ac:dyDescent="0.25">
      <c r="A9638" s="133" t="s">
        <v>9162</v>
      </c>
      <c r="B9638" s="134">
        <v>99623</v>
      </c>
      <c r="C9638" s="126" t="s">
        <v>14775</v>
      </c>
      <c r="D9638" s="134" t="s">
        <v>33</v>
      </c>
      <c r="E9638" s="135">
        <v>450.19</v>
      </c>
      <c r="F9638" s="136">
        <v>0.96399999999999997</v>
      </c>
      <c r="G9638" s="135">
        <v>458.8</v>
      </c>
      <c r="H9638" s="136">
        <v>0</v>
      </c>
    </row>
    <row r="9639" spans="1:8" x14ac:dyDescent="0.25">
      <c r="A9639" s="133" t="s">
        <v>9162</v>
      </c>
      <c r="B9639" s="134">
        <v>99625</v>
      </c>
      <c r="C9639" s="126" t="s">
        <v>3162</v>
      </c>
      <c r="D9639" s="134" t="s">
        <v>33</v>
      </c>
      <c r="E9639" s="135">
        <v>884.27</v>
      </c>
      <c r="F9639" s="136">
        <v>0.96940000000000004</v>
      </c>
      <c r="G9639" s="135">
        <v>898.73</v>
      </c>
      <c r="H9639" s="136">
        <v>0</v>
      </c>
    </row>
    <row r="9640" spans="1:8" x14ac:dyDescent="0.25">
      <c r="A9640" s="133" t="s">
        <v>9162</v>
      </c>
      <c r="B9640" s="134">
        <v>99619</v>
      </c>
      <c r="C9640" s="126" t="s">
        <v>3158</v>
      </c>
      <c r="D9640" s="134" t="s">
        <v>33</v>
      </c>
      <c r="E9640" s="135">
        <v>141.53</v>
      </c>
      <c r="F9640" s="136">
        <v>0.96260000000000001</v>
      </c>
      <c r="G9640" s="135">
        <v>144.30000000000001</v>
      </c>
      <c r="H9640" s="136">
        <v>0</v>
      </c>
    </row>
    <row r="9641" spans="1:8" x14ac:dyDescent="0.25">
      <c r="A9641" s="133" t="s">
        <v>9162</v>
      </c>
      <c r="B9641" s="134">
        <v>99626</v>
      </c>
      <c r="C9641" s="126" t="s">
        <v>3163</v>
      </c>
      <c r="D9641" s="134" t="s">
        <v>33</v>
      </c>
      <c r="E9641" s="135">
        <v>1363.87</v>
      </c>
      <c r="F9641" s="136">
        <v>0.9748</v>
      </c>
      <c r="G9641" s="135">
        <v>1382.22</v>
      </c>
      <c r="H9641" s="136">
        <v>0</v>
      </c>
    </row>
    <row r="9642" spans="1:8" x14ac:dyDescent="0.25">
      <c r="A9642" s="133" t="s">
        <v>9162</v>
      </c>
      <c r="B9642" s="134">
        <v>99631</v>
      </c>
      <c r="C9642" s="126" t="s">
        <v>3168</v>
      </c>
      <c r="D9642" s="134" t="s">
        <v>33</v>
      </c>
      <c r="E9642" s="135">
        <v>177.47</v>
      </c>
      <c r="F9642" s="136">
        <v>0.92920000000000003</v>
      </c>
      <c r="G9642" s="135">
        <v>184.14</v>
      </c>
      <c r="H9642" s="136">
        <v>0</v>
      </c>
    </row>
    <row r="9643" spans="1:8" x14ac:dyDescent="0.25">
      <c r="A9643" s="133" t="s">
        <v>9162</v>
      </c>
      <c r="B9643" s="134">
        <v>99630</v>
      </c>
      <c r="C9643" s="126" t="s">
        <v>3167</v>
      </c>
      <c r="D9643" s="134" t="s">
        <v>33</v>
      </c>
      <c r="E9643" s="135">
        <v>152.81</v>
      </c>
      <c r="F9643" s="136">
        <v>0.93669999999999998</v>
      </c>
      <c r="G9643" s="135">
        <v>157.91999999999999</v>
      </c>
      <c r="H9643" s="136">
        <v>0</v>
      </c>
    </row>
    <row r="9644" spans="1:8" x14ac:dyDescent="0.25">
      <c r="A9644" s="133" t="s">
        <v>9162</v>
      </c>
      <c r="B9644" s="134">
        <v>99629</v>
      </c>
      <c r="C9644" s="126" t="s">
        <v>3166</v>
      </c>
      <c r="D9644" s="134" t="s">
        <v>33</v>
      </c>
      <c r="E9644" s="135">
        <v>102.53</v>
      </c>
      <c r="F9644" s="136">
        <v>0.93059999999999998</v>
      </c>
      <c r="G9644" s="135">
        <v>106.27</v>
      </c>
      <c r="H9644" s="136">
        <v>0</v>
      </c>
    </row>
    <row r="9645" spans="1:8" x14ac:dyDescent="0.25">
      <c r="A9645" s="133" t="s">
        <v>9162</v>
      </c>
      <c r="B9645" s="134">
        <v>99627</v>
      </c>
      <c r="C9645" s="126" t="s">
        <v>3164</v>
      </c>
      <c r="D9645" s="134" t="s">
        <v>33</v>
      </c>
      <c r="E9645" s="135">
        <v>85.3</v>
      </c>
      <c r="F9645" s="136">
        <v>0.95930000000000004</v>
      </c>
      <c r="G9645" s="135">
        <v>87.11</v>
      </c>
      <c r="H9645" s="136">
        <v>0</v>
      </c>
    </row>
    <row r="9646" spans="1:8" x14ac:dyDescent="0.25">
      <c r="A9646" s="133" t="s">
        <v>9162</v>
      </c>
      <c r="B9646" s="134">
        <v>103009</v>
      </c>
      <c r="C9646" s="126" t="s">
        <v>3174</v>
      </c>
      <c r="D9646" s="134" t="s">
        <v>33</v>
      </c>
      <c r="E9646" s="135">
        <v>406.67</v>
      </c>
      <c r="F9646" s="136">
        <v>0.94679999999999997</v>
      </c>
      <c r="G9646" s="135">
        <v>418.22</v>
      </c>
      <c r="H9646" s="136">
        <v>0</v>
      </c>
    </row>
    <row r="9647" spans="1:8" x14ac:dyDescent="0.25">
      <c r="A9647" s="133" t="s">
        <v>9162</v>
      </c>
      <c r="B9647" s="134">
        <v>99632</v>
      </c>
      <c r="C9647" s="126" t="s">
        <v>3169</v>
      </c>
      <c r="D9647" s="134" t="s">
        <v>33</v>
      </c>
      <c r="E9647" s="135">
        <v>256.49</v>
      </c>
      <c r="F9647" s="136">
        <v>0.93679999999999997</v>
      </c>
      <c r="G9647" s="135">
        <v>265.10000000000002</v>
      </c>
      <c r="H9647" s="136">
        <v>0</v>
      </c>
    </row>
    <row r="9648" spans="1:8" x14ac:dyDescent="0.25">
      <c r="A9648" s="133" t="s">
        <v>9162</v>
      </c>
      <c r="B9648" s="134">
        <v>99633</v>
      </c>
      <c r="C9648" s="126" t="s">
        <v>3170</v>
      </c>
      <c r="D9648" s="134" t="s">
        <v>33</v>
      </c>
      <c r="E9648" s="135">
        <v>552.87</v>
      </c>
      <c r="F9648" s="136">
        <v>0.95099999999999996</v>
      </c>
      <c r="G9648" s="135">
        <v>567.33000000000004</v>
      </c>
      <c r="H9648" s="136">
        <v>0</v>
      </c>
    </row>
    <row r="9649" spans="1:8" x14ac:dyDescent="0.25">
      <c r="A9649" s="133" t="s">
        <v>9162</v>
      </c>
      <c r="B9649" s="134">
        <v>99628</v>
      </c>
      <c r="C9649" s="126" t="s">
        <v>3165</v>
      </c>
      <c r="D9649" s="134" t="s">
        <v>33</v>
      </c>
      <c r="E9649" s="135">
        <v>92.63</v>
      </c>
      <c r="F9649" s="136">
        <v>0.94279999999999997</v>
      </c>
      <c r="G9649" s="135">
        <v>95.4</v>
      </c>
      <c r="H9649" s="136">
        <v>0</v>
      </c>
    </row>
    <row r="9650" spans="1:8" x14ac:dyDescent="0.25">
      <c r="A9650" s="133" t="s">
        <v>9162</v>
      </c>
      <c r="B9650" s="134">
        <v>99634</v>
      </c>
      <c r="C9650" s="126" t="s">
        <v>3171</v>
      </c>
      <c r="D9650" s="134" t="s">
        <v>33</v>
      </c>
      <c r="E9650" s="135">
        <v>946.89</v>
      </c>
      <c r="F9650" s="136">
        <v>0.9637</v>
      </c>
      <c r="G9650" s="135">
        <v>965.24</v>
      </c>
      <c r="H9650" s="136">
        <v>0</v>
      </c>
    </row>
    <row r="9651" spans="1:8" x14ac:dyDescent="0.25">
      <c r="A9651" s="133" t="s">
        <v>9162</v>
      </c>
      <c r="B9651" s="134">
        <v>103013</v>
      </c>
      <c r="C9651" s="126" t="s">
        <v>3178</v>
      </c>
      <c r="D9651" s="134" t="s">
        <v>33</v>
      </c>
      <c r="E9651" s="135">
        <v>165.92</v>
      </c>
      <c r="F9651" s="136">
        <v>0.96220000000000006</v>
      </c>
      <c r="G9651" s="135">
        <v>169.26</v>
      </c>
      <c r="H9651" s="136">
        <v>0</v>
      </c>
    </row>
    <row r="9652" spans="1:8" x14ac:dyDescent="0.25">
      <c r="A9652" s="133" t="s">
        <v>9162</v>
      </c>
      <c r="B9652" s="134">
        <v>103012</v>
      </c>
      <c r="C9652" s="126" t="s">
        <v>3177</v>
      </c>
      <c r="D9652" s="134" t="s">
        <v>33</v>
      </c>
      <c r="E9652" s="135">
        <v>154.44</v>
      </c>
      <c r="F9652" s="136">
        <v>0.96870000000000001</v>
      </c>
      <c r="G9652" s="135">
        <v>157</v>
      </c>
      <c r="H9652" s="136">
        <v>0</v>
      </c>
    </row>
    <row r="9653" spans="1:8" x14ac:dyDescent="0.25">
      <c r="A9653" s="133" t="s">
        <v>9162</v>
      </c>
      <c r="B9653" s="134">
        <v>103011</v>
      </c>
      <c r="C9653" s="126" t="s">
        <v>3176</v>
      </c>
      <c r="D9653" s="134" t="s">
        <v>33</v>
      </c>
      <c r="E9653" s="135">
        <v>97.79</v>
      </c>
      <c r="F9653" s="136">
        <v>0.9637</v>
      </c>
      <c r="G9653" s="135">
        <v>99.66</v>
      </c>
      <c r="H9653" s="136">
        <v>0</v>
      </c>
    </row>
    <row r="9654" spans="1:8" x14ac:dyDescent="0.25">
      <c r="A9654" s="133" t="s">
        <v>9162</v>
      </c>
      <c r="B9654" s="134">
        <v>103015</v>
      </c>
      <c r="C9654" s="126" t="s">
        <v>3180</v>
      </c>
      <c r="D9654" s="134" t="s">
        <v>33</v>
      </c>
      <c r="E9654" s="135">
        <v>442.98</v>
      </c>
      <c r="F9654" s="136">
        <v>0.97560000000000002</v>
      </c>
      <c r="G9654" s="135">
        <v>448.76</v>
      </c>
      <c r="H9654" s="136">
        <v>0</v>
      </c>
    </row>
    <row r="9655" spans="1:8" x14ac:dyDescent="0.25">
      <c r="A9655" s="133" t="s">
        <v>9162</v>
      </c>
      <c r="B9655" s="134">
        <v>103014</v>
      </c>
      <c r="C9655" s="126" t="s">
        <v>3179</v>
      </c>
      <c r="D9655" s="134" t="s">
        <v>33</v>
      </c>
      <c r="E9655" s="135">
        <v>249.93</v>
      </c>
      <c r="F9655" s="136">
        <v>0.96760000000000002</v>
      </c>
      <c r="G9655" s="135">
        <v>254.23</v>
      </c>
      <c r="H9655" s="136">
        <v>0</v>
      </c>
    </row>
    <row r="9656" spans="1:8" x14ac:dyDescent="0.25">
      <c r="A9656" s="133" t="s">
        <v>9162</v>
      </c>
      <c r="B9656" s="134">
        <v>103016</v>
      </c>
      <c r="C9656" s="126" t="s">
        <v>3181</v>
      </c>
      <c r="D9656" s="134" t="s">
        <v>33</v>
      </c>
      <c r="E9656" s="135">
        <v>605.97</v>
      </c>
      <c r="F9656" s="136">
        <v>0.97770000000000001</v>
      </c>
      <c r="G9656" s="135">
        <v>613.21</v>
      </c>
      <c r="H9656" s="136">
        <v>0</v>
      </c>
    </row>
    <row r="9657" spans="1:8" x14ac:dyDescent="0.25">
      <c r="A9657" s="133" t="s">
        <v>9162</v>
      </c>
      <c r="B9657" s="134">
        <v>103010</v>
      </c>
      <c r="C9657" s="126" t="s">
        <v>3175</v>
      </c>
      <c r="D9657" s="134" t="s">
        <v>33</v>
      </c>
      <c r="E9657" s="135">
        <v>87.87</v>
      </c>
      <c r="F9657" s="136">
        <v>0.97</v>
      </c>
      <c r="G9657" s="135">
        <v>89.26</v>
      </c>
      <c r="H9657" s="136">
        <v>0</v>
      </c>
    </row>
    <row r="9658" spans="1:8" x14ac:dyDescent="0.25">
      <c r="A9658" s="133" t="s">
        <v>9162</v>
      </c>
      <c r="B9658" s="134">
        <v>103017</v>
      </c>
      <c r="C9658" s="126" t="s">
        <v>3182</v>
      </c>
      <c r="D9658" s="134" t="s">
        <v>33</v>
      </c>
      <c r="E9658" s="135">
        <v>1059.83</v>
      </c>
      <c r="F9658" s="136">
        <v>0.98380000000000001</v>
      </c>
      <c r="G9658" s="135">
        <v>1069.02</v>
      </c>
      <c r="H9658" s="136">
        <v>0</v>
      </c>
    </row>
    <row r="9659" spans="1:8" x14ac:dyDescent="0.25">
      <c r="A9659" s="133" t="s">
        <v>9162</v>
      </c>
      <c r="B9659" s="134">
        <v>103033</v>
      </c>
      <c r="C9659" s="126" t="s">
        <v>9163</v>
      </c>
      <c r="D9659" s="134" t="s">
        <v>33</v>
      </c>
      <c r="E9659" s="135">
        <v>0</v>
      </c>
      <c r="F9659" s="136"/>
      <c r="G9659" s="135">
        <v>0</v>
      </c>
      <c r="H9659" s="136"/>
    </row>
    <row r="9660" spans="1:8" x14ac:dyDescent="0.25">
      <c r="A9660" s="133" t="s">
        <v>9162</v>
      </c>
      <c r="B9660" s="134">
        <v>103032</v>
      </c>
      <c r="C9660" s="126" t="s">
        <v>9164</v>
      </c>
      <c r="D9660" s="134" t="s">
        <v>33</v>
      </c>
      <c r="E9660" s="135">
        <v>0</v>
      </c>
      <c r="F9660" s="136"/>
      <c r="G9660" s="135">
        <v>0</v>
      </c>
      <c r="H9660" s="136"/>
    </row>
    <row r="9661" spans="1:8" x14ac:dyDescent="0.25">
      <c r="A9661" s="133" t="s">
        <v>9162</v>
      </c>
      <c r="B9661" s="134">
        <v>103030</v>
      </c>
      <c r="C9661" s="126" t="s">
        <v>9165</v>
      </c>
      <c r="D9661" s="134" t="s">
        <v>33</v>
      </c>
      <c r="E9661" s="135">
        <v>0</v>
      </c>
      <c r="F9661" s="136"/>
      <c r="G9661" s="135">
        <v>0</v>
      </c>
      <c r="H9661" s="136"/>
    </row>
    <row r="9662" spans="1:8" x14ac:dyDescent="0.25">
      <c r="A9662" s="133" t="s">
        <v>9162</v>
      </c>
      <c r="B9662" s="134">
        <v>103031</v>
      </c>
      <c r="C9662" s="126" t="s">
        <v>9166</v>
      </c>
      <c r="D9662" s="134" t="s">
        <v>33</v>
      </c>
      <c r="E9662" s="135">
        <v>0</v>
      </c>
      <c r="F9662" s="136"/>
      <c r="G9662" s="135">
        <v>0</v>
      </c>
      <c r="H9662" s="136"/>
    </row>
    <row r="9663" spans="1:8" x14ac:dyDescent="0.25">
      <c r="A9663" s="133" t="s">
        <v>9162</v>
      </c>
      <c r="B9663" s="134">
        <v>103035</v>
      </c>
      <c r="C9663" s="126" t="s">
        <v>9167</v>
      </c>
      <c r="D9663" s="134" t="s">
        <v>33</v>
      </c>
      <c r="E9663" s="135">
        <v>0</v>
      </c>
      <c r="F9663" s="136"/>
      <c r="G9663" s="135">
        <v>0</v>
      </c>
      <c r="H9663" s="136"/>
    </row>
    <row r="9664" spans="1:8" x14ac:dyDescent="0.25">
      <c r="A9664" s="133" t="s">
        <v>9162</v>
      </c>
      <c r="B9664" s="134">
        <v>103034</v>
      </c>
      <c r="C9664" s="126" t="s">
        <v>9168</v>
      </c>
      <c r="D9664" s="134" t="s">
        <v>33</v>
      </c>
      <c r="E9664" s="135">
        <v>0</v>
      </c>
      <c r="F9664" s="136"/>
      <c r="G9664" s="135">
        <v>0</v>
      </c>
      <c r="H9664" s="136"/>
    </row>
    <row r="9665" spans="1:8" x14ac:dyDescent="0.25">
      <c r="A9665" s="133" t="s">
        <v>9162</v>
      </c>
      <c r="B9665" s="134">
        <v>103024</v>
      </c>
      <c r="C9665" s="126" t="s">
        <v>9169</v>
      </c>
      <c r="D9665" s="134" t="s">
        <v>33</v>
      </c>
      <c r="E9665" s="135">
        <v>0</v>
      </c>
      <c r="F9665" s="136"/>
      <c r="G9665" s="135">
        <v>0</v>
      </c>
      <c r="H9665" s="136"/>
    </row>
    <row r="9666" spans="1:8" x14ac:dyDescent="0.25">
      <c r="A9666" s="133" t="s">
        <v>9162</v>
      </c>
      <c r="B9666" s="134">
        <v>103023</v>
      </c>
      <c r="C9666" s="126" t="s">
        <v>9170</v>
      </c>
      <c r="D9666" s="134" t="s">
        <v>33</v>
      </c>
      <c r="E9666" s="135">
        <v>0</v>
      </c>
      <c r="F9666" s="136"/>
      <c r="G9666" s="135">
        <v>0</v>
      </c>
      <c r="H9666" s="136"/>
    </row>
    <row r="9667" spans="1:8" x14ac:dyDescent="0.25">
      <c r="A9667" s="133" t="s">
        <v>9162</v>
      </c>
      <c r="B9667" s="134">
        <v>103022</v>
      </c>
      <c r="C9667" s="126" t="s">
        <v>9171</v>
      </c>
      <c r="D9667" s="134" t="s">
        <v>33</v>
      </c>
      <c r="E9667" s="135">
        <v>0</v>
      </c>
      <c r="F9667" s="136"/>
      <c r="G9667" s="135">
        <v>0</v>
      </c>
      <c r="H9667" s="136"/>
    </row>
    <row r="9668" spans="1:8" x14ac:dyDescent="0.25">
      <c r="A9668" s="133" t="s">
        <v>9162</v>
      </c>
      <c r="B9668" s="134">
        <v>103020</v>
      </c>
      <c r="C9668" s="126" t="s">
        <v>9172</v>
      </c>
      <c r="D9668" s="134" t="s">
        <v>33</v>
      </c>
      <c r="E9668" s="135">
        <v>0</v>
      </c>
      <c r="F9668" s="136"/>
      <c r="G9668" s="135">
        <v>0</v>
      </c>
      <c r="H9668" s="136"/>
    </row>
    <row r="9669" spans="1:8" x14ac:dyDescent="0.25">
      <c r="A9669" s="133" t="s">
        <v>9162</v>
      </c>
      <c r="B9669" s="134">
        <v>103026</v>
      </c>
      <c r="C9669" s="126" t="s">
        <v>9173</v>
      </c>
      <c r="D9669" s="134" t="s">
        <v>33</v>
      </c>
      <c r="E9669" s="135">
        <v>0</v>
      </c>
      <c r="F9669" s="136"/>
      <c r="G9669" s="135">
        <v>0</v>
      </c>
      <c r="H9669" s="136"/>
    </row>
    <row r="9670" spans="1:8" x14ac:dyDescent="0.25">
      <c r="A9670" s="133" t="s">
        <v>9162</v>
      </c>
      <c r="B9670" s="134">
        <v>103025</v>
      </c>
      <c r="C9670" s="126" t="s">
        <v>9174</v>
      </c>
      <c r="D9670" s="134" t="s">
        <v>33</v>
      </c>
      <c r="E9670" s="135">
        <v>0</v>
      </c>
      <c r="F9670" s="136"/>
      <c r="G9670" s="135">
        <v>0</v>
      </c>
      <c r="H9670" s="136"/>
    </row>
    <row r="9671" spans="1:8" x14ac:dyDescent="0.25">
      <c r="A9671" s="133" t="s">
        <v>9162</v>
      </c>
      <c r="B9671" s="134">
        <v>103021</v>
      </c>
      <c r="C9671" s="126" t="s">
        <v>9175</v>
      </c>
      <c r="D9671" s="134" t="s">
        <v>33</v>
      </c>
      <c r="E9671" s="135">
        <v>0</v>
      </c>
      <c r="F9671" s="136"/>
      <c r="G9671" s="135">
        <v>0</v>
      </c>
      <c r="H9671" s="136"/>
    </row>
    <row r="9672" spans="1:8" x14ac:dyDescent="0.25">
      <c r="A9672" s="133" t="s">
        <v>9162</v>
      </c>
      <c r="B9672" s="134">
        <v>103027</v>
      </c>
      <c r="C9672" s="126" t="s">
        <v>9176</v>
      </c>
      <c r="D9672" s="134" t="s">
        <v>33</v>
      </c>
      <c r="E9672" s="135">
        <v>0</v>
      </c>
      <c r="F9672" s="136"/>
      <c r="G9672" s="135">
        <v>0</v>
      </c>
      <c r="H9672" s="136"/>
    </row>
    <row r="9673" spans="1:8" x14ac:dyDescent="0.25">
      <c r="A9673" s="133" t="s">
        <v>9162</v>
      </c>
      <c r="B9673" s="134">
        <v>103028</v>
      </c>
      <c r="C9673" s="126" t="s">
        <v>9177</v>
      </c>
      <c r="D9673" s="134" t="s">
        <v>33</v>
      </c>
      <c r="E9673" s="135">
        <v>0</v>
      </c>
      <c r="F9673" s="136"/>
      <c r="G9673" s="135">
        <v>0</v>
      </c>
      <c r="H9673" s="136"/>
    </row>
    <row r="9674" spans="1:8" x14ac:dyDescent="0.25">
      <c r="A9674" s="133" t="s">
        <v>9178</v>
      </c>
      <c r="B9674" s="134">
        <v>103563</v>
      </c>
      <c r="C9674" s="126" t="s">
        <v>9179</v>
      </c>
      <c r="D9674" s="134" t="s">
        <v>33</v>
      </c>
      <c r="E9674" s="135">
        <v>0</v>
      </c>
      <c r="F9674" s="136"/>
      <c r="G9674" s="135">
        <v>0</v>
      </c>
      <c r="H9674" s="136"/>
    </row>
    <row r="9675" spans="1:8" x14ac:dyDescent="0.25">
      <c r="A9675" s="133" t="s">
        <v>9178</v>
      </c>
      <c r="B9675" s="134">
        <v>103564</v>
      </c>
      <c r="C9675" s="126" t="s">
        <v>9180</v>
      </c>
      <c r="D9675" s="134" t="s">
        <v>33</v>
      </c>
      <c r="E9675" s="135">
        <v>0</v>
      </c>
      <c r="F9675" s="136"/>
      <c r="G9675" s="135">
        <v>0</v>
      </c>
      <c r="H9675" s="136"/>
    </row>
    <row r="9676" spans="1:8" x14ac:dyDescent="0.25">
      <c r="A9676" s="133" t="s">
        <v>9178</v>
      </c>
      <c r="B9676" s="134">
        <v>103565</v>
      </c>
      <c r="C9676" s="126" t="s">
        <v>9181</v>
      </c>
      <c r="D9676" s="134" t="s">
        <v>33</v>
      </c>
      <c r="E9676" s="135">
        <v>0</v>
      </c>
      <c r="F9676" s="136"/>
      <c r="G9676" s="135">
        <v>0</v>
      </c>
      <c r="H9676" s="136"/>
    </row>
    <row r="9677" spans="1:8" x14ac:dyDescent="0.25">
      <c r="A9677" s="133" t="s">
        <v>9178</v>
      </c>
      <c r="B9677" s="134">
        <v>103566</v>
      </c>
      <c r="C9677" s="126" t="s">
        <v>9182</v>
      </c>
      <c r="D9677" s="134" t="s">
        <v>33</v>
      </c>
      <c r="E9677" s="135">
        <v>0</v>
      </c>
      <c r="F9677" s="136"/>
      <c r="G9677" s="135">
        <v>0</v>
      </c>
      <c r="H9677" s="136"/>
    </row>
    <row r="9678" spans="1:8" x14ac:dyDescent="0.25">
      <c r="A9678" s="133" t="s">
        <v>9178</v>
      </c>
      <c r="B9678" s="134">
        <v>103567</v>
      </c>
      <c r="C9678" s="126" t="s">
        <v>9183</v>
      </c>
      <c r="D9678" s="134" t="s">
        <v>33</v>
      </c>
      <c r="E9678" s="135">
        <v>0</v>
      </c>
      <c r="F9678" s="136"/>
      <c r="G9678" s="135">
        <v>0</v>
      </c>
      <c r="H9678" s="136"/>
    </row>
    <row r="9679" spans="1:8" x14ac:dyDescent="0.25">
      <c r="A9679" s="133" t="s">
        <v>9178</v>
      </c>
      <c r="B9679" s="134">
        <v>103568</v>
      </c>
      <c r="C9679" s="126" t="s">
        <v>9184</v>
      </c>
      <c r="D9679" s="134" t="s">
        <v>33</v>
      </c>
      <c r="E9679" s="135">
        <v>0</v>
      </c>
      <c r="F9679" s="136"/>
      <c r="G9679" s="135">
        <v>0</v>
      </c>
      <c r="H9679" s="136"/>
    </row>
    <row r="9680" spans="1:8" x14ac:dyDescent="0.25">
      <c r="A9680" s="133" t="s">
        <v>9178</v>
      </c>
      <c r="B9680" s="134">
        <v>103569</v>
      </c>
      <c r="C9680" s="126" t="s">
        <v>9185</v>
      </c>
      <c r="D9680" s="134" t="s">
        <v>33</v>
      </c>
      <c r="E9680" s="135">
        <v>0</v>
      </c>
      <c r="F9680" s="136"/>
      <c r="G9680" s="135">
        <v>0</v>
      </c>
      <c r="H9680" s="136"/>
    </row>
    <row r="9681" spans="1:8" x14ac:dyDescent="0.25">
      <c r="A9681" s="133" t="s">
        <v>9178</v>
      </c>
      <c r="B9681" s="134">
        <v>103570</v>
      </c>
      <c r="C9681" s="126" t="s">
        <v>9186</v>
      </c>
      <c r="D9681" s="134" t="s">
        <v>33</v>
      </c>
      <c r="E9681" s="135">
        <v>0</v>
      </c>
      <c r="F9681" s="136"/>
      <c r="G9681" s="135">
        <v>0</v>
      </c>
      <c r="H9681" s="136"/>
    </row>
    <row r="9682" spans="1:8" x14ac:dyDescent="0.25">
      <c r="A9682" s="133" t="s">
        <v>9178</v>
      </c>
      <c r="B9682" s="134">
        <v>103571</v>
      </c>
      <c r="C9682" s="126" t="s">
        <v>9187</v>
      </c>
      <c r="D9682" s="134" t="s">
        <v>33</v>
      </c>
      <c r="E9682" s="135">
        <v>0</v>
      </c>
      <c r="F9682" s="136"/>
      <c r="G9682" s="135">
        <v>0</v>
      </c>
      <c r="H9682" s="136"/>
    </row>
    <row r="9683" spans="1:8" x14ac:dyDescent="0.25">
      <c r="A9683" s="133" t="s">
        <v>9178</v>
      </c>
      <c r="B9683" s="134">
        <v>103562</v>
      </c>
      <c r="C9683" s="126" t="s">
        <v>9188</v>
      </c>
      <c r="D9683" s="134" t="s">
        <v>33</v>
      </c>
      <c r="E9683" s="135">
        <v>0</v>
      </c>
      <c r="F9683" s="136"/>
      <c r="G9683" s="135">
        <v>0</v>
      </c>
      <c r="H9683" s="136"/>
    </row>
    <row r="9684" spans="1:8" x14ac:dyDescent="0.25">
      <c r="A9684" s="133" t="s">
        <v>9178</v>
      </c>
      <c r="B9684" s="134">
        <v>103573</v>
      </c>
      <c r="C9684" s="126" t="s">
        <v>9189</v>
      </c>
      <c r="D9684" s="134" t="s">
        <v>33</v>
      </c>
      <c r="E9684" s="135">
        <v>0</v>
      </c>
      <c r="F9684" s="136"/>
      <c r="G9684" s="135">
        <v>0</v>
      </c>
      <c r="H9684" s="136"/>
    </row>
    <row r="9685" spans="1:8" x14ac:dyDescent="0.25">
      <c r="A9685" s="133" t="s">
        <v>9178</v>
      </c>
      <c r="B9685" s="134">
        <v>103585</v>
      </c>
      <c r="C9685" s="126" t="s">
        <v>9190</v>
      </c>
      <c r="D9685" s="134" t="s">
        <v>33</v>
      </c>
      <c r="E9685" s="135">
        <v>0</v>
      </c>
      <c r="F9685" s="136"/>
      <c r="G9685" s="135">
        <v>0</v>
      </c>
      <c r="H9685" s="136"/>
    </row>
    <row r="9686" spans="1:8" x14ac:dyDescent="0.25">
      <c r="A9686" s="133" t="s">
        <v>9178</v>
      </c>
      <c r="B9686" s="134">
        <v>103586</v>
      </c>
      <c r="C9686" s="126" t="s">
        <v>9191</v>
      </c>
      <c r="D9686" s="134" t="s">
        <v>33</v>
      </c>
      <c r="E9686" s="135">
        <v>0</v>
      </c>
      <c r="F9686" s="136"/>
      <c r="G9686" s="135">
        <v>0</v>
      </c>
      <c r="H9686" s="136"/>
    </row>
    <row r="9687" spans="1:8" x14ac:dyDescent="0.25">
      <c r="A9687" s="133" t="s">
        <v>9178</v>
      </c>
      <c r="B9687" s="134">
        <v>103574</v>
      </c>
      <c r="C9687" s="126" t="s">
        <v>9192</v>
      </c>
      <c r="D9687" s="134" t="s">
        <v>33</v>
      </c>
      <c r="E9687" s="135">
        <v>0</v>
      </c>
      <c r="F9687" s="136"/>
      <c r="G9687" s="135">
        <v>0</v>
      </c>
      <c r="H9687" s="136"/>
    </row>
    <row r="9688" spans="1:8" x14ac:dyDescent="0.25">
      <c r="A9688" s="133" t="s">
        <v>9178</v>
      </c>
      <c r="B9688" s="134">
        <v>103575</v>
      </c>
      <c r="C9688" s="126" t="s">
        <v>9193</v>
      </c>
      <c r="D9688" s="134" t="s">
        <v>33</v>
      </c>
      <c r="E9688" s="135">
        <v>0</v>
      </c>
      <c r="F9688" s="136"/>
      <c r="G9688" s="135">
        <v>0</v>
      </c>
      <c r="H9688" s="136"/>
    </row>
    <row r="9689" spans="1:8" x14ac:dyDescent="0.25">
      <c r="A9689" s="133" t="s">
        <v>9178</v>
      </c>
      <c r="B9689" s="134">
        <v>103576</v>
      </c>
      <c r="C9689" s="126" t="s">
        <v>9194</v>
      </c>
      <c r="D9689" s="134" t="s">
        <v>33</v>
      </c>
      <c r="E9689" s="135">
        <v>0</v>
      </c>
      <c r="F9689" s="136"/>
      <c r="G9689" s="135">
        <v>0</v>
      </c>
      <c r="H9689" s="136"/>
    </row>
    <row r="9690" spans="1:8" x14ac:dyDescent="0.25">
      <c r="A9690" s="133" t="s">
        <v>9178</v>
      </c>
      <c r="B9690" s="134">
        <v>103577</v>
      </c>
      <c r="C9690" s="126" t="s">
        <v>9195</v>
      </c>
      <c r="D9690" s="134" t="s">
        <v>33</v>
      </c>
      <c r="E9690" s="135">
        <v>0</v>
      </c>
      <c r="F9690" s="136"/>
      <c r="G9690" s="135">
        <v>0</v>
      </c>
      <c r="H9690" s="136"/>
    </row>
    <row r="9691" spans="1:8" x14ac:dyDescent="0.25">
      <c r="A9691" s="133" t="s">
        <v>9178</v>
      </c>
      <c r="B9691" s="134">
        <v>103578</v>
      </c>
      <c r="C9691" s="126" t="s">
        <v>9196</v>
      </c>
      <c r="D9691" s="134" t="s">
        <v>33</v>
      </c>
      <c r="E9691" s="135">
        <v>0</v>
      </c>
      <c r="F9691" s="136"/>
      <c r="G9691" s="135">
        <v>0</v>
      </c>
      <c r="H9691" s="136"/>
    </row>
    <row r="9692" spans="1:8" x14ac:dyDescent="0.25">
      <c r="A9692" s="133" t="s">
        <v>9178</v>
      </c>
      <c r="B9692" s="134">
        <v>103579</v>
      </c>
      <c r="C9692" s="126" t="s">
        <v>9197</v>
      </c>
      <c r="D9692" s="134" t="s">
        <v>33</v>
      </c>
      <c r="E9692" s="135">
        <v>0</v>
      </c>
      <c r="F9692" s="136"/>
      <c r="G9692" s="135">
        <v>0</v>
      </c>
      <c r="H9692" s="136"/>
    </row>
    <row r="9693" spans="1:8" x14ac:dyDescent="0.25">
      <c r="A9693" s="133" t="s">
        <v>9178</v>
      </c>
      <c r="B9693" s="134">
        <v>103580</v>
      </c>
      <c r="C9693" s="126" t="s">
        <v>9198</v>
      </c>
      <c r="D9693" s="134" t="s">
        <v>33</v>
      </c>
      <c r="E9693" s="135">
        <v>0</v>
      </c>
      <c r="F9693" s="136"/>
      <c r="G9693" s="135">
        <v>0</v>
      </c>
      <c r="H9693" s="136"/>
    </row>
    <row r="9694" spans="1:8" x14ac:dyDescent="0.25">
      <c r="A9694" s="133" t="s">
        <v>9178</v>
      </c>
      <c r="B9694" s="134">
        <v>103581</v>
      </c>
      <c r="C9694" s="126" t="s">
        <v>9199</v>
      </c>
      <c r="D9694" s="134" t="s">
        <v>33</v>
      </c>
      <c r="E9694" s="135">
        <v>0</v>
      </c>
      <c r="F9694" s="136"/>
      <c r="G9694" s="135">
        <v>0</v>
      </c>
      <c r="H9694" s="136"/>
    </row>
    <row r="9695" spans="1:8" x14ac:dyDescent="0.25">
      <c r="A9695" s="133" t="s">
        <v>9178</v>
      </c>
      <c r="B9695" s="134">
        <v>103582</v>
      </c>
      <c r="C9695" s="126" t="s">
        <v>9200</v>
      </c>
      <c r="D9695" s="134" t="s">
        <v>33</v>
      </c>
      <c r="E9695" s="135">
        <v>0</v>
      </c>
      <c r="F9695" s="136"/>
      <c r="G9695" s="135">
        <v>0</v>
      </c>
      <c r="H9695" s="136"/>
    </row>
    <row r="9696" spans="1:8" x14ac:dyDescent="0.25">
      <c r="A9696" s="133" t="s">
        <v>9178</v>
      </c>
      <c r="B9696" s="134">
        <v>103572</v>
      </c>
      <c r="C9696" s="126" t="s">
        <v>9201</v>
      </c>
      <c r="D9696" s="134" t="s">
        <v>33</v>
      </c>
      <c r="E9696" s="135">
        <v>0</v>
      </c>
      <c r="F9696" s="136"/>
      <c r="G9696" s="135">
        <v>0</v>
      </c>
      <c r="H9696" s="136"/>
    </row>
    <row r="9697" spans="1:8" x14ac:dyDescent="0.25">
      <c r="A9697" s="133" t="s">
        <v>9178</v>
      </c>
      <c r="B9697" s="134">
        <v>103583</v>
      </c>
      <c r="C9697" s="126" t="s">
        <v>9202</v>
      </c>
      <c r="D9697" s="134" t="s">
        <v>33</v>
      </c>
      <c r="E9697" s="135">
        <v>0</v>
      </c>
      <c r="F9697" s="136"/>
      <c r="G9697" s="135">
        <v>0</v>
      </c>
      <c r="H9697" s="136"/>
    </row>
    <row r="9698" spans="1:8" x14ac:dyDescent="0.25">
      <c r="A9698" s="133" t="s">
        <v>9178</v>
      </c>
      <c r="B9698" s="134">
        <v>103584</v>
      </c>
      <c r="C9698" s="126" t="s">
        <v>9203</v>
      </c>
      <c r="D9698" s="134" t="s">
        <v>33</v>
      </c>
      <c r="E9698" s="135">
        <v>0</v>
      </c>
      <c r="F9698" s="136"/>
      <c r="G9698" s="135">
        <v>0</v>
      </c>
      <c r="H9698" s="136"/>
    </row>
    <row r="9699" spans="1:8" x14ac:dyDescent="0.25">
      <c r="A9699" s="133" t="s">
        <v>9178</v>
      </c>
      <c r="B9699" s="134">
        <v>103557</v>
      </c>
      <c r="C9699" s="126" t="s">
        <v>9204</v>
      </c>
      <c r="D9699" s="134" t="s">
        <v>33</v>
      </c>
      <c r="E9699" s="135">
        <v>0</v>
      </c>
      <c r="F9699" s="136"/>
      <c r="G9699" s="135">
        <v>0</v>
      </c>
      <c r="H9699" s="136"/>
    </row>
    <row r="9700" spans="1:8" x14ac:dyDescent="0.25">
      <c r="A9700" s="133" t="s">
        <v>9178</v>
      </c>
      <c r="B9700" s="134">
        <v>103558</v>
      </c>
      <c r="C9700" s="126" t="s">
        <v>9205</v>
      </c>
      <c r="D9700" s="134" t="s">
        <v>33</v>
      </c>
      <c r="E9700" s="135">
        <v>0</v>
      </c>
      <c r="F9700" s="136"/>
      <c r="G9700" s="135">
        <v>0</v>
      </c>
      <c r="H9700" s="136"/>
    </row>
    <row r="9701" spans="1:8" x14ac:dyDescent="0.25">
      <c r="A9701" s="133" t="s">
        <v>9178</v>
      </c>
      <c r="B9701" s="134">
        <v>103559</v>
      </c>
      <c r="C9701" s="126" t="s">
        <v>9206</v>
      </c>
      <c r="D9701" s="134" t="s">
        <v>33</v>
      </c>
      <c r="E9701" s="135">
        <v>0</v>
      </c>
      <c r="F9701" s="136"/>
      <c r="G9701" s="135">
        <v>0</v>
      </c>
      <c r="H9701" s="136"/>
    </row>
    <row r="9702" spans="1:8" x14ac:dyDescent="0.25">
      <c r="A9702" s="133" t="s">
        <v>9178</v>
      </c>
      <c r="B9702" s="134">
        <v>103560</v>
      </c>
      <c r="C9702" s="126" t="s">
        <v>9207</v>
      </c>
      <c r="D9702" s="134" t="s">
        <v>33</v>
      </c>
      <c r="E9702" s="135">
        <v>0</v>
      </c>
      <c r="F9702" s="136"/>
      <c r="G9702" s="135">
        <v>0</v>
      </c>
      <c r="H9702" s="136"/>
    </row>
    <row r="9703" spans="1:8" x14ac:dyDescent="0.25">
      <c r="A9703" s="133" t="s">
        <v>9178</v>
      </c>
      <c r="B9703" s="134">
        <v>103561</v>
      </c>
      <c r="C9703" s="126" t="s">
        <v>9208</v>
      </c>
      <c r="D9703" s="134" t="s">
        <v>33</v>
      </c>
      <c r="E9703" s="135">
        <v>0</v>
      </c>
      <c r="F9703" s="136"/>
      <c r="G9703" s="135">
        <v>0</v>
      </c>
      <c r="H9703" s="136"/>
    </row>
    <row r="9704" spans="1:8" x14ac:dyDescent="0.25">
      <c r="A9704" s="133" t="s">
        <v>9178</v>
      </c>
      <c r="B9704" s="134">
        <v>103529</v>
      </c>
      <c r="C9704" s="126" t="s">
        <v>9209</v>
      </c>
      <c r="D9704" s="134" t="s">
        <v>33</v>
      </c>
      <c r="E9704" s="135">
        <v>0</v>
      </c>
      <c r="F9704" s="136"/>
      <c r="G9704" s="135">
        <v>0</v>
      </c>
      <c r="H9704" s="136"/>
    </row>
    <row r="9705" spans="1:8" x14ac:dyDescent="0.25">
      <c r="A9705" s="133" t="s">
        <v>9178</v>
      </c>
      <c r="B9705" s="134">
        <v>103530</v>
      </c>
      <c r="C9705" s="126" t="s">
        <v>9210</v>
      </c>
      <c r="D9705" s="134" t="s">
        <v>33</v>
      </c>
      <c r="E9705" s="135">
        <v>0</v>
      </c>
      <c r="F9705" s="136"/>
      <c r="G9705" s="135">
        <v>0</v>
      </c>
      <c r="H9705" s="136"/>
    </row>
    <row r="9706" spans="1:8" x14ac:dyDescent="0.25">
      <c r="A9706" s="133" t="s">
        <v>9178</v>
      </c>
      <c r="B9706" s="134">
        <v>103531</v>
      </c>
      <c r="C9706" s="126" t="s">
        <v>9211</v>
      </c>
      <c r="D9706" s="134" t="s">
        <v>33</v>
      </c>
      <c r="E9706" s="135">
        <v>0</v>
      </c>
      <c r="F9706" s="136"/>
      <c r="G9706" s="135">
        <v>0</v>
      </c>
      <c r="H9706" s="136"/>
    </row>
    <row r="9707" spans="1:8" x14ac:dyDescent="0.25">
      <c r="A9707" s="133" t="s">
        <v>9178</v>
      </c>
      <c r="B9707" s="134">
        <v>103532</v>
      </c>
      <c r="C9707" s="126" t="s">
        <v>9212</v>
      </c>
      <c r="D9707" s="134" t="s">
        <v>33</v>
      </c>
      <c r="E9707" s="135">
        <v>0</v>
      </c>
      <c r="F9707" s="136"/>
      <c r="G9707" s="135">
        <v>0</v>
      </c>
      <c r="H9707" s="136"/>
    </row>
    <row r="9708" spans="1:8" x14ac:dyDescent="0.25">
      <c r="A9708" s="133" t="s">
        <v>9178</v>
      </c>
      <c r="B9708" s="134">
        <v>103533</v>
      </c>
      <c r="C9708" s="126" t="s">
        <v>9213</v>
      </c>
      <c r="D9708" s="134" t="s">
        <v>33</v>
      </c>
      <c r="E9708" s="135">
        <v>0</v>
      </c>
      <c r="F9708" s="136"/>
      <c r="G9708" s="135">
        <v>0</v>
      </c>
      <c r="H9708" s="136"/>
    </row>
    <row r="9709" spans="1:8" x14ac:dyDescent="0.25">
      <c r="A9709" s="133" t="s">
        <v>9178</v>
      </c>
      <c r="B9709" s="134">
        <v>103534</v>
      </c>
      <c r="C9709" s="126" t="s">
        <v>9214</v>
      </c>
      <c r="D9709" s="134" t="s">
        <v>33</v>
      </c>
      <c r="E9709" s="135">
        <v>0</v>
      </c>
      <c r="F9709" s="136"/>
      <c r="G9709" s="135">
        <v>0</v>
      </c>
      <c r="H9709" s="136"/>
    </row>
    <row r="9710" spans="1:8" x14ac:dyDescent="0.25">
      <c r="A9710" s="133" t="s">
        <v>9178</v>
      </c>
      <c r="B9710" s="134">
        <v>103535</v>
      </c>
      <c r="C9710" s="126" t="s">
        <v>9215</v>
      </c>
      <c r="D9710" s="134" t="s">
        <v>33</v>
      </c>
      <c r="E9710" s="135">
        <v>0</v>
      </c>
      <c r="F9710" s="136"/>
      <c r="G9710" s="135">
        <v>0</v>
      </c>
      <c r="H9710" s="136"/>
    </row>
    <row r="9711" spans="1:8" x14ac:dyDescent="0.25">
      <c r="A9711" s="133" t="s">
        <v>9178</v>
      </c>
      <c r="B9711" s="134">
        <v>103527</v>
      </c>
      <c r="C9711" s="126" t="s">
        <v>9216</v>
      </c>
      <c r="D9711" s="134" t="s">
        <v>33</v>
      </c>
      <c r="E9711" s="135">
        <v>0</v>
      </c>
      <c r="F9711" s="136"/>
      <c r="G9711" s="135">
        <v>0</v>
      </c>
      <c r="H9711" s="136"/>
    </row>
    <row r="9712" spans="1:8" x14ac:dyDescent="0.25">
      <c r="A9712" s="133" t="s">
        <v>9178</v>
      </c>
      <c r="B9712" s="134">
        <v>103536</v>
      </c>
      <c r="C9712" s="126" t="s">
        <v>9217</v>
      </c>
      <c r="D9712" s="134" t="s">
        <v>33</v>
      </c>
      <c r="E9712" s="135">
        <v>0</v>
      </c>
      <c r="F9712" s="136"/>
      <c r="G9712" s="135">
        <v>0</v>
      </c>
      <c r="H9712" s="136"/>
    </row>
    <row r="9713" spans="1:8" x14ac:dyDescent="0.25">
      <c r="A9713" s="133" t="s">
        <v>9178</v>
      </c>
      <c r="B9713" s="134">
        <v>103528</v>
      </c>
      <c r="C9713" s="126" t="s">
        <v>9218</v>
      </c>
      <c r="D9713" s="134" t="s">
        <v>33</v>
      </c>
      <c r="E9713" s="135">
        <v>0</v>
      </c>
      <c r="F9713" s="136"/>
      <c r="G9713" s="135">
        <v>0</v>
      </c>
      <c r="H9713" s="136"/>
    </row>
    <row r="9714" spans="1:8" x14ac:dyDescent="0.25">
      <c r="A9714" s="133" t="s">
        <v>9178</v>
      </c>
      <c r="B9714" s="134">
        <v>103541</v>
      </c>
      <c r="C9714" s="126" t="s">
        <v>9219</v>
      </c>
      <c r="D9714" s="134" t="s">
        <v>33</v>
      </c>
      <c r="E9714" s="135">
        <v>0</v>
      </c>
      <c r="F9714" s="136"/>
      <c r="G9714" s="135">
        <v>0</v>
      </c>
      <c r="H9714" s="136"/>
    </row>
    <row r="9715" spans="1:8" x14ac:dyDescent="0.25">
      <c r="A9715" s="133" t="s">
        <v>9178</v>
      </c>
      <c r="B9715" s="134">
        <v>103539</v>
      </c>
      <c r="C9715" s="126" t="s">
        <v>9220</v>
      </c>
      <c r="D9715" s="134" t="s">
        <v>33</v>
      </c>
      <c r="E9715" s="135">
        <v>0</v>
      </c>
      <c r="F9715" s="136"/>
      <c r="G9715" s="135">
        <v>0</v>
      </c>
      <c r="H9715" s="136"/>
    </row>
    <row r="9716" spans="1:8" x14ac:dyDescent="0.25">
      <c r="A9716" s="133" t="s">
        <v>9178</v>
      </c>
      <c r="B9716" s="134">
        <v>103540</v>
      </c>
      <c r="C9716" s="126" t="s">
        <v>9221</v>
      </c>
      <c r="D9716" s="134" t="s">
        <v>33</v>
      </c>
      <c r="E9716" s="135">
        <v>0</v>
      </c>
      <c r="F9716" s="136"/>
      <c r="G9716" s="135">
        <v>0</v>
      </c>
      <c r="H9716" s="136"/>
    </row>
    <row r="9717" spans="1:8" x14ac:dyDescent="0.25">
      <c r="A9717" s="133" t="s">
        <v>9178</v>
      </c>
      <c r="B9717" s="134">
        <v>103542</v>
      </c>
      <c r="C9717" s="126" t="s">
        <v>9222</v>
      </c>
      <c r="D9717" s="134" t="s">
        <v>33</v>
      </c>
      <c r="E9717" s="135">
        <v>0</v>
      </c>
      <c r="F9717" s="136"/>
      <c r="G9717" s="135">
        <v>0</v>
      </c>
      <c r="H9717" s="136"/>
    </row>
    <row r="9718" spans="1:8" x14ac:dyDescent="0.25">
      <c r="A9718" s="133" t="s">
        <v>9178</v>
      </c>
      <c r="B9718" s="134">
        <v>103543</v>
      </c>
      <c r="C9718" s="126" t="s">
        <v>9223</v>
      </c>
      <c r="D9718" s="134" t="s">
        <v>33</v>
      </c>
      <c r="E9718" s="135">
        <v>0</v>
      </c>
      <c r="F9718" s="136"/>
      <c r="G9718" s="135">
        <v>0</v>
      </c>
      <c r="H9718" s="136"/>
    </row>
    <row r="9719" spans="1:8" x14ac:dyDescent="0.25">
      <c r="A9719" s="133" t="s">
        <v>9178</v>
      </c>
      <c r="B9719" s="134">
        <v>103544</v>
      </c>
      <c r="C9719" s="126" t="s">
        <v>9224</v>
      </c>
      <c r="D9719" s="134" t="s">
        <v>33</v>
      </c>
      <c r="E9719" s="135">
        <v>0</v>
      </c>
      <c r="F9719" s="136"/>
      <c r="G9719" s="135">
        <v>0</v>
      </c>
      <c r="H9719" s="136"/>
    </row>
    <row r="9720" spans="1:8" x14ac:dyDescent="0.25">
      <c r="A9720" s="133" t="s">
        <v>9178</v>
      </c>
      <c r="B9720" s="134">
        <v>103545</v>
      </c>
      <c r="C9720" s="126" t="s">
        <v>9225</v>
      </c>
      <c r="D9720" s="134" t="s">
        <v>33</v>
      </c>
      <c r="E9720" s="135">
        <v>0</v>
      </c>
      <c r="F9720" s="136"/>
      <c r="G9720" s="135">
        <v>0</v>
      </c>
      <c r="H9720" s="136"/>
    </row>
    <row r="9721" spans="1:8" x14ac:dyDescent="0.25">
      <c r="A9721" s="133" t="s">
        <v>9178</v>
      </c>
      <c r="B9721" s="134">
        <v>103537</v>
      </c>
      <c r="C9721" s="126" t="s">
        <v>9226</v>
      </c>
      <c r="D9721" s="134" t="s">
        <v>33</v>
      </c>
      <c r="E9721" s="135">
        <v>0</v>
      </c>
      <c r="F9721" s="136"/>
      <c r="G9721" s="135">
        <v>0</v>
      </c>
      <c r="H9721" s="136"/>
    </row>
    <row r="9722" spans="1:8" x14ac:dyDescent="0.25">
      <c r="A9722" s="133" t="s">
        <v>9178</v>
      </c>
      <c r="B9722" s="134">
        <v>103546</v>
      </c>
      <c r="C9722" s="126" t="s">
        <v>9227</v>
      </c>
      <c r="D9722" s="134" t="s">
        <v>33</v>
      </c>
      <c r="E9722" s="135">
        <v>0</v>
      </c>
      <c r="F9722" s="136"/>
      <c r="G9722" s="135">
        <v>0</v>
      </c>
      <c r="H9722" s="136"/>
    </row>
    <row r="9723" spans="1:8" x14ac:dyDescent="0.25">
      <c r="A9723" s="133" t="s">
        <v>9178</v>
      </c>
      <c r="B9723" s="134">
        <v>103538</v>
      </c>
      <c r="C9723" s="126" t="s">
        <v>9228</v>
      </c>
      <c r="D9723" s="134" t="s">
        <v>33</v>
      </c>
      <c r="E9723" s="135">
        <v>0</v>
      </c>
      <c r="F9723" s="136"/>
      <c r="G9723" s="135">
        <v>0</v>
      </c>
      <c r="H9723" s="136"/>
    </row>
    <row r="9724" spans="1:8" x14ac:dyDescent="0.25">
      <c r="A9724" s="133" t="s">
        <v>9178</v>
      </c>
      <c r="B9724" s="134">
        <v>103549</v>
      </c>
      <c r="C9724" s="126" t="s">
        <v>9229</v>
      </c>
      <c r="D9724" s="134" t="s">
        <v>33</v>
      </c>
      <c r="E9724" s="135">
        <v>0</v>
      </c>
      <c r="F9724" s="136"/>
      <c r="G9724" s="135">
        <v>0</v>
      </c>
      <c r="H9724" s="136"/>
    </row>
    <row r="9725" spans="1:8" x14ac:dyDescent="0.25">
      <c r="A9725" s="133" t="s">
        <v>9178</v>
      </c>
      <c r="B9725" s="134">
        <v>103550</v>
      </c>
      <c r="C9725" s="126" t="s">
        <v>9230</v>
      </c>
      <c r="D9725" s="134" t="s">
        <v>33</v>
      </c>
      <c r="E9725" s="135">
        <v>0</v>
      </c>
      <c r="F9725" s="136"/>
      <c r="G9725" s="135">
        <v>0</v>
      </c>
      <c r="H9725" s="136"/>
    </row>
    <row r="9726" spans="1:8" x14ac:dyDescent="0.25">
      <c r="A9726" s="133" t="s">
        <v>9178</v>
      </c>
      <c r="B9726" s="134">
        <v>103551</v>
      </c>
      <c r="C9726" s="126" t="s">
        <v>9231</v>
      </c>
      <c r="D9726" s="134" t="s">
        <v>33</v>
      </c>
      <c r="E9726" s="135">
        <v>0</v>
      </c>
      <c r="F9726" s="136"/>
      <c r="G9726" s="135">
        <v>0</v>
      </c>
      <c r="H9726" s="136"/>
    </row>
    <row r="9727" spans="1:8" x14ac:dyDescent="0.25">
      <c r="A9727" s="133" t="s">
        <v>9178</v>
      </c>
      <c r="B9727" s="134">
        <v>103552</v>
      </c>
      <c r="C9727" s="126" t="s">
        <v>9232</v>
      </c>
      <c r="D9727" s="134" t="s">
        <v>33</v>
      </c>
      <c r="E9727" s="135">
        <v>0</v>
      </c>
      <c r="F9727" s="136"/>
      <c r="G9727" s="135">
        <v>0</v>
      </c>
      <c r="H9727" s="136"/>
    </row>
    <row r="9728" spans="1:8" x14ac:dyDescent="0.25">
      <c r="A9728" s="133" t="s">
        <v>9178</v>
      </c>
      <c r="B9728" s="134">
        <v>103553</v>
      </c>
      <c r="C9728" s="126" t="s">
        <v>9233</v>
      </c>
      <c r="D9728" s="134" t="s">
        <v>33</v>
      </c>
      <c r="E9728" s="135">
        <v>0</v>
      </c>
      <c r="F9728" s="136"/>
      <c r="G9728" s="135">
        <v>0</v>
      </c>
      <c r="H9728" s="136"/>
    </row>
    <row r="9729" spans="1:8" x14ac:dyDescent="0.25">
      <c r="A9729" s="133" t="s">
        <v>9178</v>
      </c>
      <c r="B9729" s="134">
        <v>103554</v>
      </c>
      <c r="C9729" s="126" t="s">
        <v>9234</v>
      </c>
      <c r="D9729" s="134" t="s">
        <v>33</v>
      </c>
      <c r="E9729" s="135">
        <v>0</v>
      </c>
      <c r="F9729" s="136"/>
      <c r="G9729" s="135">
        <v>0</v>
      </c>
      <c r="H9729" s="136"/>
    </row>
    <row r="9730" spans="1:8" x14ac:dyDescent="0.25">
      <c r="A9730" s="133" t="s">
        <v>9178</v>
      </c>
      <c r="B9730" s="134">
        <v>103555</v>
      </c>
      <c r="C9730" s="126" t="s">
        <v>9235</v>
      </c>
      <c r="D9730" s="134" t="s">
        <v>33</v>
      </c>
      <c r="E9730" s="135">
        <v>0</v>
      </c>
      <c r="F9730" s="136"/>
      <c r="G9730" s="135">
        <v>0</v>
      </c>
      <c r="H9730" s="136"/>
    </row>
    <row r="9731" spans="1:8" x14ac:dyDescent="0.25">
      <c r="A9731" s="133" t="s">
        <v>9178</v>
      </c>
      <c r="B9731" s="134">
        <v>103547</v>
      </c>
      <c r="C9731" s="126" t="s">
        <v>9236</v>
      </c>
      <c r="D9731" s="134" t="s">
        <v>33</v>
      </c>
      <c r="E9731" s="135">
        <v>0</v>
      </c>
      <c r="F9731" s="136"/>
      <c r="G9731" s="135">
        <v>0</v>
      </c>
      <c r="H9731" s="136"/>
    </row>
    <row r="9732" spans="1:8" x14ac:dyDescent="0.25">
      <c r="A9732" s="133" t="s">
        <v>9178</v>
      </c>
      <c r="B9732" s="134">
        <v>103556</v>
      </c>
      <c r="C9732" s="126" t="s">
        <v>9237</v>
      </c>
      <c r="D9732" s="134" t="s">
        <v>33</v>
      </c>
      <c r="E9732" s="135">
        <v>0</v>
      </c>
      <c r="F9732" s="136"/>
      <c r="G9732" s="135">
        <v>0</v>
      </c>
      <c r="H9732" s="136"/>
    </row>
    <row r="9733" spans="1:8" x14ac:dyDescent="0.25">
      <c r="A9733" s="133" t="s">
        <v>9178</v>
      </c>
      <c r="B9733" s="134">
        <v>103548</v>
      </c>
      <c r="C9733" s="126" t="s">
        <v>9238</v>
      </c>
      <c r="D9733" s="134" t="s">
        <v>33</v>
      </c>
      <c r="E9733" s="135">
        <v>0</v>
      </c>
      <c r="F9733" s="136"/>
      <c r="G9733" s="135">
        <v>0</v>
      </c>
      <c r="H9733" s="136"/>
    </row>
  </sheetData>
  <hyperlinks>
    <hyperlink ref="A11" r:id="rId1" xr:uid="{A27C4614-3720-4CE8-9B9E-24B5257858DF}"/>
    <hyperlink ref="A12" r:id="rId2" xr:uid="{5DB96A06-2AA4-406E-8787-905A2ED5643A}"/>
    <hyperlink ref="A13" r:id="rId3" xr:uid="{38E0C8B1-0460-4128-A4B8-F2C98E655C85}"/>
    <hyperlink ref="A14" r:id="rId4" xr:uid="{3F65B54B-A51E-4B8B-A7BD-97B052B20C49}"/>
    <hyperlink ref="A15" r:id="rId5" xr:uid="{57D4299F-A0DB-4C6E-B192-02FF2E22F53D}"/>
    <hyperlink ref="A16" r:id="rId6" xr:uid="{9D11733D-DE2A-4F38-9560-12A2D79BE457}"/>
    <hyperlink ref="A17" r:id="rId7" xr:uid="{CF3871E2-8F54-405F-967D-ED379721470E}"/>
    <hyperlink ref="A18" r:id="rId8" xr:uid="{6C8CE26C-CDC4-46A5-B5FB-26B6A51BCDE8}"/>
    <hyperlink ref="A19" r:id="rId9" xr:uid="{C7310BFA-AFFA-4E3E-BA97-D848BB788216}"/>
    <hyperlink ref="A20" r:id="rId10" xr:uid="{3221777D-CA27-4C1A-86EA-944EAC6298F3}"/>
    <hyperlink ref="A21" r:id="rId11" xr:uid="{CC918B0C-A5B1-48E8-9FD2-DC4402065843}"/>
    <hyperlink ref="A22" r:id="rId12" xr:uid="{1833B62E-D1D9-4EEA-9EE6-D4FB612E92C1}"/>
    <hyperlink ref="A23" r:id="rId13" xr:uid="{1601A487-5D4B-44DF-9DD8-886226B24AAB}"/>
    <hyperlink ref="A24" r:id="rId14" xr:uid="{F1B2FA99-564D-47BA-BAF9-DD51FDC90F45}"/>
    <hyperlink ref="A25" r:id="rId15" xr:uid="{3B6D53FF-804B-4935-8B19-530371970287}"/>
    <hyperlink ref="A26" r:id="rId16" xr:uid="{FABDD65C-A6EC-4375-A125-53850DE6E332}"/>
    <hyperlink ref="A27" r:id="rId17" xr:uid="{91872DDC-E4EB-4850-9C6E-6D63A09E47C2}"/>
    <hyperlink ref="A28" r:id="rId18" xr:uid="{34164ED7-58A9-4746-80B8-924047E1F7E1}"/>
    <hyperlink ref="A29" r:id="rId19" xr:uid="{ECDA27AD-65A5-427B-B51A-8DD2474AEF37}"/>
    <hyperlink ref="A30" r:id="rId20" xr:uid="{4BAF9443-5158-481C-B4EA-6435C781D8B9}"/>
    <hyperlink ref="A31" r:id="rId21" xr:uid="{F8AE4AAA-5503-4811-9761-2D653C41E70E}"/>
    <hyperlink ref="A32" r:id="rId22" xr:uid="{12061A23-8A8B-443C-B10E-4391B1904C26}"/>
    <hyperlink ref="A33" r:id="rId23" xr:uid="{66985262-A908-466B-AAD7-9F80E0EB760A}"/>
    <hyperlink ref="A34" r:id="rId24" xr:uid="{197A1F87-12A5-492D-8DBA-80F61EAE029A}"/>
    <hyperlink ref="A35" r:id="rId25" xr:uid="{D19F09D7-1B0B-4927-B6AB-D0AA064C203E}"/>
    <hyperlink ref="A36" r:id="rId26" xr:uid="{456DCD7E-F0FF-485C-9BD6-8D953D5BFC4E}"/>
    <hyperlink ref="A37" r:id="rId27" xr:uid="{35447F2A-B4BA-4416-BE19-B9C587988686}"/>
    <hyperlink ref="A38" r:id="rId28" xr:uid="{E8FAE92F-9EE0-4FAB-8FBE-0055737E4CD8}"/>
    <hyperlink ref="A39" r:id="rId29" xr:uid="{E5B3D863-F728-4810-B8A1-34B15361D617}"/>
    <hyperlink ref="A40" r:id="rId30" xr:uid="{2DE50B41-AC62-4A90-8763-2D928A833DE1}"/>
    <hyperlink ref="A41" r:id="rId31" xr:uid="{56A00824-8641-4ADE-99D1-771C4C9441DB}"/>
    <hyperlink ref="A42" r:id="rId32" xr:uid="{5648D01F-CFD6-4F39-98FE-0C6C33DEB246}"/>
    <hyperlink ref="A43" r:id="rId33" xr:uid="{B2067B2F-A769-4EE8-9375-A00D4353E316}"/>
    <hyperlink ref="A44" r:id="rId34" xr:uid="{B657AA3E-41C0-4D58-9C0C-005EA61F37EB}"/>
    <hyperlink ref="A45" r:id="rId35" xr:uid="{B6F8B21F-61E5-4A25-A297-0511E090290C}"/>
    <hyperlink ref="A46" r:id="rId36" xr:uid="{76D0FC37-9994-44CC-BE80-0CC6892E5E49}"/>
    <hyperlink ref="A47" r:id="rId37" xr:uid="{1DCFD455-BE76-43A3-9E3E-E022DB4F24B6}"/>
    <hyperlink ref="A48" r:id="rId38" xr:uid="{091BFD61-5792-4E9B-A2DE-0D1652B47441}"/>
    <hyperlink ref="A49" r:id="rId39" xr:uid="{6C0A4B11-5982-4152-8149-36B5006841B8}"/>
    <hyperlink ref="A50" r:id="rId40" xr:uid="{F833F9C6-4E44-4627-A002-E0AA7BAEE350}"/>
    <hyperlink ref="A51" r:id="rId41" xr:uid="{590FD57E-A753-45F0-8E3C-FD8778D51354}"/>
    <hyperlink ref="A52" r:id="rId42" xr:uid="{50DDF7CD-F403-45E1-A335-4862A8A84DF2}"/>
    <hyperlink ref="A53" r:id="rId43" xr:uid="{6EF13087-240C-4C62-B8ED-C47FAFFB4ECF}"/>
    <hyperlink ref="A54" r:id="rId44" xr:uid="{81700752-0D88-4F95-A855-E1B79A6C891D}"/>
    <hyperlink ref="A55" r:id="rId45" xr:uid="{77D18D23-8051-4BEE-BFE6-59ED6744B00D}"/>
    <hyperlink ref="A56" r:id="rId46" xr:uid="{0AE2DCA9-50A7-4C4F-A02B-9917C362E202}"/>
    <hyperlink ref="A57" r:id="rId47" xr:uid="{77B50DDF-A599-445C-9E9B-DE9362442FDB}"/>
    <hyperlink ref="A58" r:id="rId48" xr:uid="{1E4D2234-9EB6-4172-A02E-DFA8621874A9}"/>
    <hyperlink ref="A59" r:id="rId49" xr:uid="{F77E6A23-DC0B-4058-8188-1B169FB4E4D6}"/>
    <hyperlink ref="A60" r:id="rId50" xr:uid="{33EF4C61-DB85-42CD-99D0-07B265BB0C94}"/>
    <hyperlink ref="A61" r:id="rId51" xr:uid="{3D8C2E7C-9C96-476A-8A09-4374BF9A4B67}"/>
    <hyperlink ref="A62" r:id="rId52" xr:uid="{65151AFA-C774-42F9-9483-07FD229DFC32}"/>
    <hyperlink ref="A63" r:id="rId53" xr:uid="{DFF7871F-D44E-4E0E-8E53-78D1A0F8DE3F}"/>
    <hyperlink ref="A64" r:id="rId54" xr:uid="{F44F26C4-45DF-4487-8B47-292CD8E3561F}"/>
    <hyperlink ref="A65" r:id="rId55" xr:uid="{2C87AA93-6A1F-4E91-9DCE-18EEAE8B9861}"/>
    <hyperlink ref="A66" r:id="rId56" xr:uid="{0F50A4C5-7CEE-449D-A382-4005094477FE}"/>
    <hyperlink ref="A67" r:id="rId57" xr:uid="{31B14FA2-109C-4DA1-BBD8-B43FC4CDAA75}"/>
    <hyperlink ref="A68" r:id="rId58" xr:uid="{F57BD4D7-8121-47AA-A4A0-288E28E0DA9E}"/>
    <hyperlink ref="A69" r:id="rId59" xr:uid="{D6849435-13C8-4867-BF2A-8BEC3C059402}"/>
    <hyperlink ref="A70" r:id="rId60" xr:uid="{C12A8EE1-C203-46EC-A5E5-537C146A797C}"/>
    <hyperlink ref="A71" r:id="rId61" xr:uid="{46AB8D29-CF04-4FC9-B72C-4A7F12856EBE}"/>
    <hyperlink ref="A72" r:id="rId62" xr:uid="{C0779B1E-B348-4FB6-9E75-5695B1BE872A}"/>
    <hyperlink ref="A73" r:id="rId63" xr:uid="{245A9599-628C-4C87-BAB2-315C73F0FBE1}"/>
    <hyperlink ref="A74" r:id="rId64" xr:uid="{30D27F0F-862F-44E5-A025-7D95885CEFBB}"/>
    <hyperlink ref="A75" r:id="rId65" xr:uid="{A6E56E20-0275-4EBE-9964-84EBC0C9CC02}"/>
    <hyperlink ref="A76" r:id="rId66" xr:uid="{951A6B94-7356-4335-994B-BA2BFB5E7590}"/>
    <hyperlink ref="A77" r:id="rId67" xr:uid="{A21B1A69-4763-4020-A011-93683A798187}"/>
    <hyperlink ref="A78" r:id="rId68" xr:uid="{276AE3F3-0B73-4293-A188-2B8A477D08A6}"/>
    <hyperlink ref="A79" r:id="rId69" xr:uid="{2F69D0AC-E00B-4573-9E0C-AA7EE8CEAC33}"/>
    <hyperlink ref="A80" r:id="rId70" xr:uid="{D6D692EE-4975-4207-A54C-7DE316E0F52A}"/>
    <hyperlink ref="A81" r:id="rId71" xr:uid="{5F338F56-E367-4058-9381-73E4F36D772D}"/>
    <hyperlink ref="A82" r:id="rId72" xr:uid="{2F74D6FA-5860-4CF0-BD61-F2DBD95FA634}"/>
    <hyperlink ref="A83" r:id="rId73" xr:uid="{565E232A-207E-4423-92AC-1B397E807779}"/>
    <hyperlink ref="A84" r:id="rId74" xr:uid="{7D6FB6AE-B1F7-415C-9004-3C551506F199}"/>
    <hyperlink ref="A85" r:id="rId75" xr:uid="{2662B7EF-0690-42FB-894F-50F4CD3BDC5A}"/>
    <hyperlink ref="A86" r:id="rId76" xr:uid="{542407F5-C45A-45AA-BC5F-3FA698311A8B}"/>
    <hyperlink ref="A87" r:id="rId77" xr:uid="{B345A0EB-3A3E-4DFB-B438-970F7233EEAE}"/>
    <hyperlink ref="A88" r:id="rId78" xr:uid="{28F91029-E5AD-4ED9-8E5F-79B0BB1ADE3A}"/>
    <hyperlink ref="A89" r:id="rId79" xr:uid="{46F65295-4900-424A-B084-2E7C0854CBC6}"/>
    <hyperlink ref="A90" r:id="rId80" xr:uid="{F48532F6-35C6-446C-A59B-1A6A3F519D29}"/>
    <hyperlink ref="A91" r:id="rId81" xr:uid="{DD4B3DE6-D180-4BEB-8740-C448E5E9DA7B}"/>
    <hyperlink ref="A92" r:id="rId82" xr:uid="{C23FB9BD-6F71-469A-9FBA-8524748485B4}"/>
    <hyperlink ref="A93" r:id="rId83" xr:uid="{2C26DEE3-F4A4-4250-83E4-6E5DF06057D7}"/>
    <hyperlink ref="A94" r:id="rId84" xr:uid="{64218C83-BD33-4E30-86C6-F0785C06B5D0}"/>
    <hyperlink ref="A95" r:id="rId85" xr:uid="{1DE97411-C869-4C01-B6E7-6EE280BA94D4}"/>
    <hyperlink ref="A96" r:id="rId86" xr:uid="{B3397068-19BE-4194-A6D8-4A50DAC22218}"/>
    <hyperlink ref="A97" r:id="rId87" xr:uid="{4A314D0E-888F-4D30-ABD5-43C6F5F546D4}"/>
    <hyperlink ref="A98" r:id="rId88" xr:uid="{28240648-42EC-4834-92CA-0ABF8249B0AD}"/>
    <hyperlink ref="A99" r:id="rId89" xr:uid="{15B0A84B-869E-4210-8D18-764F10AAF7D4}"/>
    <hyperlink ref="A100" r:id="rId90" xr:uid="{85952FA3-9608-4D38-8AA7-6F6758C9806C}"/>
    <hyperlink ref="A101" r:id="rId91" xr:uid="{0D74D0F1-4A01-4E57-91A0-26BEF439A3FA}"/>
    <hyperlink ref="A102" r:id="rId92" xr:uid="{7313B8A2-5DF2-4B07-9D02-1C0A67FA7017}"/>
    <hyperlink ref="A103" r:id="rId93" xr:uid="{DF7810A6-ECD9-4F8F-966B-668A57BF4DDA}"/>
    <hyperlink ref="A104" r:id="rId94" xr:uid="{0662BD51-FB1B-428E-BD7A-3060ADE6F43D}"/>
    <hyperlink ref="A105" r:id="rId95" xr:uid="{1403C147-98CF-44AA-B81D-6D4768AE50A2}"/>
    <hyperlink ref="A106" r:id="rId96" xr:uid="{70ECA1B9-7E80-4450-B973-6258528A2CA9}"/>
    <hyperlink ref="A107" r:id="rId97" xr:uid="{EDF32044-B39A-4E11-9847-EF67ECED2150}"/>
    <hyperlink ref="A108" r:id="rId98" xr:uid="{0432290D-E13B-46DD-9F7B-64433A7DDDDC}"/>
    <hyperlink ref="A109" r:id="rId99" xr:uid="{60B71260-40D6-46F8-AE3D-02D532088620}"/>
    <hyperlink ref="A110" r:id="rId100" xr:uid="{725E0B23-2B87-4EB0-8006-B98E0B2500FF}"/>
    <hyperlink ref="A111" r:id="rId101" xr:uid="{5501D109-2593-449F-9CA0-84256AB993DA}"/>
    <hyperlink ref="A112" r:id="rId102" xr:uid="{7DC37F2E-EE87-4AFF-9AE4-A126C3610D6C}"/>
    <hyperlink ref="A113" r:id="rId103" xr:uid="{7E3EC190-159F-4E00-9745-35713B083EC4}"/>
    <hyperlink ref="A114" r:id="rId104" xr:uid="{5D060EEB-0B84-4422-BBD6-A59E083C4E28}"/>
    <hyperlink ref="A115" r:id="rId105" xr:uid="{72AC055F-E27D-458E-889D-9C82CE78E05A}"/>
    <hyperlink ref="A116" r:id="rId106" xr:uid="{DE87FF39-8716-45A6-A401-3B55E4C031E2}"/>
    <hyperlink ref="A117" r:id="rId107" xr:uid="{42B46C27-40EB-4E23-91B2-AF5E4C70FC85}"/>
    <hyperlink ref="A118" r:id="rId108" xr:uid="{8EDA1C02-92CA-4489-9637-5B22ABD9584C}"/>
    <hyperlink ref="A119" r:id="rId109" xr:uid="{F4678EA4-44FF-4836-B911-821A67A4C556}"/>
    <hyperlink ref="A120" r:id="rId110" xr:uid="{A7D603EC-DE4E-4609-8AA8-EBBB625F3622}"/>
    <hyperlink ref="A121" r:id="rId111" xr:uid="{914F0E25-1968-4895-A44F-9D4CF7074821}"/>
    <hyperlink ref="A122" r:id="rId112" xr:uid="{2F698795-141E-4C0C-868D-7E9FD9E2CDF9}"/>
    <hyperlink ref="A123" r:id="rId113" xr:uid="{74F98025-94AF-43F6-A206-E69002C3BE95}"/>
    <hyperlink ref="A124" r:id="rId114" xr:uid="{2F41CE0C-B128-496B-9449-D0ECE6E4CD06}"/>
    <hyperlink ref="A125" r:id="rId115" xr:uid="{0A571E2E-8C26-4373-893E-97567FD5AEA1}"/>
    <hyperlink ref="A126" r:id="rId116" xr:uid="{6A4A0033-3005-4873-918A-B24D8D1FD4C9}"/>
    <hyperlink ref="A127" r:id="rId117" xr:uid="{95CD33F4-5C3F-45E9-95F4-B74FC929753C}"/>
    <hyperlink ref="A128" r:id="rId118" xr:uid="{16F107BE-0FC3-40BB-B4A0-F0A612D4B7F8}"/>
    <hyperlink ref="A129" r:id="rId119" xr:uid="{5070BF21-EFD4-4792-9099-F1FF5744DFD1}"/>
    <hyperlink ref="A130" r:id="rId120" xr:uid="{93F39B2A-8BD6-45FF-8D74-CB362E31613F}"/>
    <hyperlink ref="A131" r:id="rId121" xr:uid="{E4D4F23C-560A-49CD-95A0-0937F8E476AE}"/>
    <hyperlink ref="A132" r:id="rId122" xr:uid="{840E1EEB-7256-4728-BFE2-672E79415968}"/>
    <hyperlink ref="A133" r:id="rId123" xr:uid="{446D38AB-6109-48DF-9391-8E1E06EA525E}"/>
    <hyperlink ref="A134" r:id="rId124" xr:uid="{BC81125D-2CAF-47F8-963F-37A7AF57F1D7}"/>
    <hyperlink ref="A135" r:id="rId125" xr:uid="{238EB523-0F03-4394-91B4-341B661741A3}"/>
    <hyperlink ref="A136" r:id="rId126" xr:uid="{236B1C47-1DBA-4BCF-A3EE-F295ECFF88F2}"/>
    <hyperlink ref="A137" r:id="rId127" xr:uid="{42F330E5-23FC-4529-BEC8-268610111A31}"/>
    <hyperlink ref="A138" r:id="rId128" xr:uid="{92CD4512-09EC-4860-A1FA-B5E14DB43B6C}"/>
    <hyperlink ref="A139" r:id="rId129" xr:uid="{348D832B-9DE8-4B0E-8F3C-5AA7CFFF36FD}"/>
    <hyperlink ref="A140" r:id="rId130" xr:uid="{12006F2B-021B-435E-AD1C-BB0EE3F3D20B}"/>
    <hyperlink ref="A141" r:id="rId131" xr:uid="{BCF12E09-2388-43A9-930A-A4BCD744FE1E}"/>
    <hyperlink ref="A142" r:id="rId132" xr:uid="{8E600A9D-2171-4F90-B4F2-C9AB622BD5EF}"/>
    <hyperlink ref="A143" r:id="rId133" xr:uid="{BB6374E2-B330-43DD-8CE0-B4369229AD0C}"/>
    <hyperlink ref="A144" r:id="rId134" xr:uid="{7F049337-200F-48E9-8E48-D27DF111C087}"/>
    <hyperlink ref="A145" r:id="rId135" xr:uid="{D56B0E16-B134-43FE-B171-1A41869063DD}"/>
    <hyperlink ref="A146" r:id="rId136" xr:uid="{D9B01A51-A4E6-419B-BAE1-9A8F891F91B2}"/>
    <hyperlink ref="A147" r:id="rId137" xr:uid="{4D585956-E9AB-4679-96B7-A7F51A2DC85E}"/>
    <hyperlink ref="A148" r:id="rId138" xr:uid="{2B8B9613-374F-4085-9456-ADA104407C9C}"/>
    <hyperlink ref="A149" r:id="rId139" xr:uid="{5503E448-3A4D-433D-949E-0BC035EFE283}"/>
    <hyperlink ref="A150" r:id="rId140" xr:uid="{05586C6E-22A4-4741-BB43-CA42910AE74F}"/>
    <hyperlink ref="A151" r:id="rId141" xr:uid="{EEB7B47D-038F-46D7-A827-198416BC6433}"/>
    <hyperlink ref="A152" r:id="rId142" xr:uid="{9EC93877-47B2-481B-A22E-AB5BDD07867B}"/>
    <hyperlink ref="A153" r:id="rId143" xr:uid="{0AEB8218-DA01-4AD2-A01D-B218BD0DF6BC}"/>
    <hyperlink ref="A154" r:id="rId144" xr:uid="{02A80F39-06BC-4F39-B310-C8E896945893}"/>
    <hyperlink ref="A155" r:id="rId145" xr:uid="{955050AF-33FD-4805-B1A9-C3C3B1FDEAD5}"/>
    <hyperlink ref="A156" r:id="rId146" xr:uid="{C5C96434-ED4E-46F3-84D0-8D7523DD6E8D}"/>
    <hyperlink ref="A157" r:id="rId147" xr:uid="{D8F7F2D6-B52B-4BA5-9C17-41AB6A46A08C}"/>
    <hyperlink ref="A158" r:id="rId148" xr:uid="{27A579A1-7297-475F-8835-B5AE4913C967}"/>
    <hyperlink ref="A159" r:id="rId149" xr:uid="{6D917BD0-FE56-42A8-9962-0D385E4DFB46}"/>
    <hyperlink ref="A160" r:id="rId150" xr:uid="{CD0A37C9-977E-47BA-BDE2-E5AE3BE16275}"/>
    <hyperlink ref="A161" r:id="rId151" xr:uid="{1696F31C-CE30-4CE6-A290-CF10A67081B4}"/>
    <hyperlink ref="A162" r:id="rId152" xr:uid="{750094FD-1A91-48C6-8B5C-78A9EADC1C0B}"/>
    <hyperlink ref="A163" r:id="rId153" xr:uid="{832709B0-3556-4211-B7CA-5BAAB71271A0}"/>
    <hyperlink ref="A164" r:id="rId154" xr:uid="{5A16ACEE-4B69-49AB-8487-A29A8CCDE5A9}"/>
    <hyperlink ref="A165" r:id="rId155" xr:uid="{F5065A26-F637-412E-8A84-373D9351873C}"/>
    <hyperlink ref="A166" r:id="rId156" xr:uid="{A36693C9-63B0-4144-9B04-9C5EE1D229CB}"/>
    <hyperlink ref="A167" r:id="rId157" xr:uid="{256DFF16-D781-42BD-8F8F-2338A63F27DC}"/>
    <hyperlink ref="A168" r:id="rId158" xr:uid="{A330DE4A-5AB5-41CD-A110-A3A6BA53DF24}"/>
    <hyperlink ref="A169" r:id="rId159" xr:uid="{4A227F89-6906-4F99-A8F5-D9E894046A89}"/>
    <hyperlink ref="A170" r:id="rId160" xr:uid="{46B4362B-70A6-48EB-9A71-383E84424CBE}"/>
    <hyperlink ref="A171" r:id="rId161" xr:uid="{A96F53A4-4112-42BD-A50C-99D44E5B2913}"/>
    <hyperlink ref="A172" r:id="rId162" xr:uid="{472FEB51-1926-43BD-81E2-06437DB96CDA}"/>
    <hyperlink ref="A173" r:id="rId163" xr:uid="{9B634264-D81D-4868-A4AA-EA64949D3BFA}"/>
    <hyperlink ref="A174" r:id="rId164" xr:uid="{59805AE7-7021-43B5-8A02-A8565F049A47}"/>
    <hyperlink ref="A175" r:id="rId165" xr:uid="{D93B0B4B-ADB9-4C13-AFC3-D666AB1E564D}"/>
    <hyperlink ref="A176" r:id="rId166" xr:uid="{0D173E9E-880D-4CCE-9F13-E260B5072318}"/>
    <hyperlink ref="A177" r:id="rId167" xr:uid="{EAEFF448-F5F2-4A73-A109-FC80F50C5DF1}"/>
    <hyperlink ref="A178" r:id="rId168" xr:uid="{BEB740F8-7175-4FAF-8246-DAC216CA98B8}"/>
    <hyperlink ref="A179" r:id="rId169" xr:uid="{8F3E8D56-4185-4E76-870E-51CC5B13C85F}"/>
    <hyperlink ref="A180" r:id="rId170" xr:uid="{E6405A96-36FA-45EF-9140-421CAFD9929D}"/>
    <hyperlink ref="A181" r:id="rId171" xr:uid="{5B8D56E7-7477-4F04-9812-18DE1496E0E5}"/>
    <hyperlink ref="A182" r:id="rId172" xr:uid="{4452C0CB-8CAA-4D97-BC06-70588917C02B}"/>
    <hyperlink ref="A183" r:id="rId173" xr:uid="{805EE090-2AAE-46F4-963F-72E44DD9C34B}"/>
    <hyperlink ref="A184" r:id="rId174" xr:uid="{7B8D073D-7848-4C94-8B7D-7D99E4A94805}"/>
    <hyperlink ref="A185" r:id="rId175" xr:uid="{0540A694-671C-4874-80CC-8B63D7746D3F}"/>
    <hyperlink ref="A186" r:id="rId176" xr:uid="{4B840ECD-6321-456B-8BD3-A0FEC0314C8B}"/>
    <hyperlink ref="A187" r:id="rId177" xr:uid="{5F21E95D-D2D8-4C6A-9D31-DC6CD92873E4}"/>
    <hyperlink ref="A188" r:id="rId178" xr:uid="{B19C939D-C78D-4E0B-B931-62ACEDFB0547}"/>
    <hyperlink ref="A189" r:id="rId179" xr:uid="{BF67533B-D207-460C-92EC-89034272DA47}"/>
    <hyperlink ref="A190" r:id="rId180" xr:uid="{AC4C866F-C6E5-4FCA-A986-B4874911D11A}"/>
    <hyperlink ref="A191" r:id="rId181" xr:uid="{74A41BCE-430D-42FD-9790-CC52EECA5D53}"/>
    <hyperlink ref="A192" r:id="rId182" xr:uid="{D15F9D19-7104-444C-91FE-631F81B13ECA}"/>
    <hyperlink ref="A193" r:id="rId183" xr:uid="{9DB79D4C-42E7-4E01-B0F1-F80109963002}"/>
    <hyperlink ref="A194" r:id="rId184" xr:uid="{6A438D03-A08B-44AC-8DAA-46CD6A123D54}"/>
    <hyperlink ref="A195" r:id="rId185" xr:uid="{CA65665B-E43E-4AC2-8696-3AFA34B43A35}"/>
    <hyperlink ref="A196" r:id="rId186" xr:uid="{634201FE-FA38-41B3-8286-E394491BE2B3}"/>
    <hyperlink ref="A197" r:id="rId187" xr:uid="{ECBF1F2B-3A12-406D-9E05-8189B2FF7754}"/>
    <hyperlink ref="A198" r:id="rId188" xr:uid="{B8A7EF61-2899-422E-8097-DFF9DAD3FCD6}"/>
    <hyperlink ref="A199" r:id="rId189" xr:uid="{7630CECA-3A58-4FB4-A919-F77EE3D090BD}"/>
    <hyperlink ref="A200" r:id="rId190" xr:uid="{5ACBBDDE-4531-4179-8F15-1D362124FEE3}"/>
    <hyperlink ref="A201" r:id="rId191" xr:uid="{B2B490C7-9546-4549-AC3E-853476A01E0F}"/>
    <hyperlink ref="A202" r:id="rId192" xr:uid="{BD4E3117-EF51-4B1D-9E9C-C2BBC9A3FBB6}"/>
    <hyperlink ref="A203" r:id="rId193" xr:uid="{047D55F6-BE05-421A-8598-53173BAE57A3}"/>
    <hyperlink ref="A204" r:id="rId194" xr:uid="{D5A0D3A3-3279-44B1-AF11-4EB9432E5E09}"/>
    <hyperlink ref="A205" r:id="rId195" xr:uid="{1BBD0DAE-C861-4A53-91D8-0DB273E198FF}"/>
    <hyperlink ref="A206" r:id="rId196" xr:uid="{EB2ADF5E-8CC6-49A7-BDCA-7526C446781D}"/>
    <hyperlink ref="A207" r:id="rId197" xr:uid="{DE8F845C-F005-48C1-B5D2-7EACBCFC0381}"/>
    <hyperlink ref="A208" r:id="rId198" xr:uid="{3408A0E9-1299-4EB9-BF1A-C4DA6604EF11}"/>
    <hyperlink ref="A209" r:id="rId199" xr:uid="{F348D7EC-B4B5-4F9E-BA8D-850290E1DD46}"/>
    <hyperlink ref="A210" r:id="rId200" xr:uid="{5748DFB4-D37A-43D8-85B6-5332D25D88F4}"/>
    <hyperlink ref="A211" r:id="rId201" xr:uid="{23B657D8-5FE7-4882-92A4-C787A3DCB79A}"/>
    <hyperlink ref="A212" r:id="rId202" xr:uid="{F7FD0473-CE66-40A3-BE36-D123930853A1}"/>
    <hyperlink ref="A213" r:id="rId203" xr:uid="{A6B15213-9BF8-4EAF-A534-71658639B965}"/>
    <hyperlink ref="A214" r:id="rId204" xr:uid="{93BC82C3-E89F-4A36-B72F-C23AAD9A4F07}"/>
    <hyperlink ref="A215" r:id="rId205" xr:uid="{48F7FE7E-A4A4-4F91-A87B-C27614C86FAE}"/>
    <hyperlink ref="A216" r:id="rId206" xr:uid="{1FF1B03C-2340-428D-BD78-1C5836B51FAB}"/>
    <hyperlink ref="A217" r:id="rId207" xr:uid="{5A6EFB98-2A5B-4589-B39A-BB74489CD01F}"/>
    <hyperlink ref="A218" r:id="rId208" xr:uid="{32B215C7-A6AA-4C06-878C-CA5955CA5BBF}"/>
    <hyperlink ref="A219" r:id="rId209" xr:uid="{0854B9BC-4310-4905-9E0D-A6F8F9CEDA79}"/>
    <hyperlink ref="A220" r:id="rId210" xr:uid="{2CCE8629-E514-4B19-BC9D-A2B8304CBB30}"/>
    <hyperlink ref="A221" r:id="rId211" xr:uid="{D2069709-A38E-44D5-8CE1-E0D5F13FC9FD}"/>
    <hyperlink ref="A222" r:id="rId212" xr:uid="{3385C275-2340-4158-AA1B-DA56025997BA}"/>
    <hyperlink ref="A223" r:id="rId213" xr:uid="{6AE5ED3C-3AA2-431D-98EC-8459B34BBDFF}"/>
    <hyperlink ref="A224" r:id="rId214" xr:uid="{8575DB4F-8413-4906-ACBE-89180D70449E}"/>
    <hyperlink ref="A225" r:id="rId215" xr:uid="{83614112-C815-4D59-B601-EB96486A23D3}"/>
    <hyperlink ref="A226" r:id="rId216" xr:uid="{5F363412-A6F0-4E7E-94D8-E1F53B930FEB}"/>
    <hyperlink ref="A227" r:id="rId217" xr:uid="{ABF796EB-AC85-444F-8728-5FD4DA148100}"/>
    <hyperlink ref="A228" r:id="rId218" xr:uid="{532E5519-6BE0-4369-8C03-339E868D781E}"/>
    <hyperlink ref="A229" r:id="rId219" xr:uid="{BB42058A-617B-40C6-BDA4-91DEB8C9B0E0}"/>
    <hyperlink ref="A230" r:id="rId220" xr:uid="{119E633D-BD36-4735-B739-D9CCC535A7F1}"/>
    <hyperlink ref="A231" r:id="rId221" xr:uid="{117CDD3F-0831-476C-8F53-6D61B7D18CCA}"/>
    <hyperlink ref="A232" r:id="rId222" xr:uid="{E1AB419B-7B8A-4DA7-9838-C1D3A9C9C8AA}"/>
    <hyperlink ref="A233" r:id="rId223" xr:uid="{0947D629-5CF2-4DE8-962A-069FC4899B96}"/>
    <hyperlink ref="A234" r:id="rId224" xr:uid="{89CD5D19-F359-402F-9E3C-759B698BBFD1}"/>
    <hyperlink ref="A235" r:id="rId225" xr:uid="{884C0087-7BA0-41C2-A8F4-214DD854B920}"/>
    <hyperlink ref="A236" r:id="rId226" xr:uid="{1D639A92-01D5-44F5-B287-9EE5452A2D6C}"/>
    <hyperlink ref="A237" r:id="rId227" xr:uid="{73C8100D-3759-4102-A5DD-6CECC41BE824}"/>
    <hyperlink ref="A238" r:id="rId228" xr:uid="{48C13BD3-559E-4E0F-ABA2-1A97CE0BEEBD}"/>
    <hyperlink ref="A239" r:id="rId229" xr:uid="{AEAF7369-09DE-4DC7-A591-0D2ECF1B4209}"/>
    <hyperlink ref="A240" r:id="rId230" xr:uid="{83F93342-9EE9-4859-8D4A-CF7FFD69452D}"/>
    <hyperlink ref="A241" r:id="rId231" xr:uid="{56FB75DE-0E18-474F-8D9B-A9AC4AFE6BD7}"/>
    <hyperlink ref="A242" r:id="rId232" xr:uid="{9A88F32B-F65A-45C2-8C98-ECE641389CF8}"/>
    <hyperlink ref="A243" r:id="rId233" xr:uid="{B43C42A6-8AE4-454F-87A8-9738E1899541}"/>
    <hyperlink ref="A244" r:id="rId234" xr:uid="{3309C17D-62A7-496A-84B9-CC2F3C53F646}"/>
    <hyperlink ref="A245" r:id="rId235" xr:uid="{CF76ED29-3CF4-4836-A7C4-CF54CF30A0DC}"/>
    <hyperlink ref="A246" r:id="rId236" xr:uid="{3AD4D06F-48EC-4E79-91AA-DDD0D34278DD}"/>
    <hyperlink ref="A247" r:id="rId237" xr:uid="{EEC01406-9693-4BAA-BD50-AE45562A4793}"/>
    <hyperlink ref="A248" r:id="rId238" xr:uid="{185EA183-DD63-4A45-8A46-EC11B87AAD25}"/>
    <hyperlink ref="A249" r:id="rId239" xr:uid="{F2E791EB-6101-4B4A-941C-2B5ECABCAA83}"/>
    <hyperlink ref="A250" r:id="rId240" xr:uid="{303D7E8C-B017-4DF4-86EC-0983A9D355B3}"/>
    <hyperlink ref="A251" r:id="rId241" xr:uid="{6B6B7CDD-2A8E-4D41-8BD4-063205EB393B}"/>
    <hyperlink ref="A252" r:id="rId242" xr:uid="{C5B7FFCF-62E6-477D-BF84-793A2C7518E6}"/>
    <hyperlink ref="A253" r:id="rId243" xr:uid="{016F8C30-84CE-48D0-8049-6BA9D1DED5E6}"/>
    <hyperlink ref="A254" r:id="rId244" xr:uid="{BCF3F8FD-A8E6-4CB0-AD26-41E777A69CC1}"/>
    <hyperlink ref="A255" r:id="rId245" xr:uid="{4B1E90B3-CCC0-487F-ACC6-DC3177795208}"/>
    <hyperlink ref="A256" r:id="rId246" xr:uid="{2F744676-3E1F-43B4-BC40-BD46F87C6B9F}"/>
    <hyperlink ref="A257" r:id="rId247" xr:uid="{BD3B7172-E7CA-49AC-A5E5-FC0FDBF31DD3}"/>
    <hyperlink ref="A258" r:id="rId248" xr:uid="{D88FC3C6-16E6-436F-8D23-E378662B24B4}"/>
    <hyperlink ref="A259" r:id="rId249" xr:uid="{EB35E8E6-6735-499C-9597-82F4BB0701D3}"/>
    <hyperlink ref="A260" r:id="rId250" xr:uid="{E3C0AB24-687A-4C55-A11B-28237DEC87C6}"/>
    <hyperlink ref="A261" r:id="rId251" xr:uid="{28351849-AD99-4A53-B7DC-249FAF368E0A}"/>
    <hyperlink ref="A262" r:id="rId252" xr:uid="{EB1B334B-CEC9-499E-A544-78F92092E27F}"/>
    <hyperlink ref="A263" r:id="rId253" xr:uid="{712B0DA9-B929-46DB-96A6-469FC2C8EAA5}"/>
    <hyperlink ref="A264" r:id="rId254" xr:uid="{AF1A1824-1EC5-4C32-8CB5-FB63DE5FCBB9}"/>
    <hyperlink ref="A265" r:id="rId255" xr:uid="{049D6AA7-5F82-4BAF-8A36-B0CF72A4A887}"/>
    <hyperlink ref="A266" r:id="rId256" xr:uid="{09023934-AE83-4CD8-BEB3-7623F2DD8658}"/>
    <hyperlink ref="A267" r:id="rId257" xr:uid="{73EA31E7-C100-4D86-89EA-468113BD89AA}"/>
    <hyperlink ref="A268" r:id="rId258" xr:uid="{B30036C7-F669-4846-8BAA-1E619C8E2718}"/>
    <hyperlink ref="A269" r:id="rId259" xr:uid="{C3E5E8EF-5B05-4069-A50A-5F26FC68B4BE}"/>
    <hyperlink ref="A270" r:id="rId260" xr:uid="{B0C829B9-25DA-49E8-854D-61ADFA34FCA4}"/>
    <hyperlink ref="A271" r:id="rId261" xr:uid="{57D86375-1690-49F5-8B3F-CED498E0079D}"/>
    <hyperlink ref="A272" r:id="rId262" xr:uid="{BA066D3F-AD72-4B3C-B9AB-BC185F3DF2B6}"/>
    <hyperlink ref="A273" r:id="rId263" xr:uid="{99C1F71D-6B62-4B27-B6C9-99CEA07E75D1}"/>
    <hyperlink ref="A274" r:id="rId264" xr:uid="{0F618361-AE95-4E86-B2B2-BBF82FC33FF7}"/>
    <hyperlink ref="A275" r:id="rId265" xr:uid="{EFBA8004-D71E-482C-9508-6FE70FA78434}"/>
    <hyperlink ref="A276" r:id="rId266" xr:uid="{45521607-5797-4D00-91BC-D16B7A63EBD8}"/>
    <hyperlink ref="A277" r:id="rId267" xr:uid="{3EB0AF09-2666-4C3D-B2DC-7F46A2B7A1BD}"/>
    <hyperlink ref="A278" r:id="rId268" xr:uid="{BB4174C0-238A-4A22-9901-D1A88CE37644}"/>
    <hyperlink ref="A279" r:id="rId269" xr:uid="{9B72D831-023D-4C56-A09C-7CF475AA02BF}"/>
    <hyperlink ref="A280" r:id="rId270" xr:uid="{24E1FBFC-4AD4-43DB-B7E9-306EC6FD8D56}"/>
    <hyperlink ref="A281" r:id="rId271" xr:uid="{582E1252-CC63-4EE5-8EC3-502F2D7A0AEB}"/>
    <hyperlink ref="A282" r:id="rId272" xr:uid="{5ADEB29E-8C33-4294-BAB9-20BCB7B4DB09}"/>
    <hyperlink ref="A283" r:id="rId273" xr:uid="{8A254308-13AA-4CF3-91AC-70C38F325B96}"/>
    <hyperlink ref="A284" r:id="rId274" xr:uid="{FEDE9681-B14E-4D73-976F-5DC52FA2E0E2}"/>
    <hyperlink ref="A285" r:id="rId275" xr:uid="{D30F9470-92F8-4D6B-8238-E6C990123CCB}"/>
    <hyperlink ref="A286" r:id="rId276" xr:uid="{415ADD0D-14F5-4D0A-95A3-315ED15A0DDF}"/>
    <hyperlink ref="A287" r:id="rId277" xr:uid="{1C127927-7648-495D-BA4E-239B36C3B05A}"/>
    <hyperlink ref="A288" r:id="rId278" xr:uid="{E85FBC56-6539-4874-B249-8EF846EF2ECB}"/>
    <hyperlink ref="A289" r:id="rId279" xr:uid="{EB290D61-54FF-4FF3-A511-E5136C84D9DF}"/>
    <hyperlink ref="A290" r:id="rId280" xr:uid="{565727B9-18F2-4C99-86D4-AE466D8E136E}"/>
    <hyperlink ref="A291" r:id="rId281" xr:uid="{5C171996-62BB-44EF-9FB0-B1E1E3209FCD}"/>
    <hyperlink ref="A292" r:id="rId282" xr:uid="{789F3879-FD46-4F20-887E-510C482F7397}"/>
    <hyperlink ref="A293" r:id="rId283" xr:uid="{D6460033-A20A-43C3-9DD3-E13541ADC1AA}"/>
    <hyperlink ref="A294" r:id="rId284" xr:uid="{2054A058-151B-44F9-BA37-7F8C70FB4411}"/>
    <hyperlink ref="A295" r:id="rId285" xr:uid="{C7132746-EA66-4E38-865F-1750B9F9F9CF}"/>
    <hyperlink ref="A296" r:id="rId286" xr:uid="{63161F68-878B-4E2C-BA19-E0A319F927CB}"/>
    <hyperlink ref="A297" r:id="rId287" xr:uid="{24A06F5E-5ECF-4C52-9901-66CF53143BF4}"/>
    <hyperlink ref="A298" r:id="rId288" xr:uid="{8BA257A2-77CC-4454-A706-08DB35ECD162}"/>
    <hyperlink ref="A299" r:id="rId289" xr:uid="{C7433F7C-B320-40E6-BCFA-80C1F7077C74}"/>
    <hyperlink ref="A300" r:id="rId290" xr:uid="{FB0B40E0-CC98-4ECB-8123-94C9B1713378}"/>
    <hyperlink ref="A301" r:id="rId291" xr:uid="{77E27888-C129-4FFA-A043-8B47212C30E8}"/>
    <hyperlink ref="A302" r:id="rId292" xr:uid="{593BA2B3-E741-49ED-8676-D5D3EAE32076}"/>
    <hyperlink ref="A303" r:id="rId293" xr:uid="{47FAAC3F-7CCF-4D1F-9620-3FDD1ADED49A}"/>
    <hyperlink ref="A304" r:id="rId294" xr:uid="{E52D7C3C-96D9-43FE-9B37-76065FAA880E}"/>
    <hyperlink ref="A305" r:id="rId295" xr:uid="{01625B5E-ABD4-467C-8BBE-109A0968293D}"/>
    <hyperlink ref="A306" r:id="rId296" xr:uid="{C73FEEAA-A96F-4472-AEA3-8F2E3B3FE561}"/>
    <hyperlink ref="A307" r:id="rId297" xr:uid="{6BA496A0-1B1D-4565-B56F-B026966720A6}"/>
    <hyperlink ref="A308" r:id="rId298" xr:uid="{28CCC5A8-48D2-4367-A8CC-9779C5233F76}"/>
    <hyperlink ref="A309" r:id="rId299" xr:uid="{DF26B82E-ABC8-4C52-A1A4-71BFBB6A3E76}"/>
    <hyperlink ref="A310" r:id="rId300" xr:uid="{4873CD5A-ED0C-4F8A-BFAA-6F492994ED60}"/>
    <hyperlink ref="A311" r:id="rId301" xr:uid="{9E37F5D0-F13F-4B35-9C80-6840B95F6A45}"/>
    <hyperlink ref="A312" r:id="rId302" xr:uid="{13FA9FC2-7BE3-40B6-BB12-7DA65E515E70}"/>
    <hyperlink ref="A313" r:id="rId303" xr:uid="{81D6E1AD-2E56-4470-B471-C932DCDF0ED5}"/>
    <hyperlink ref="A314" r:id="rId304" xr:uid="{4B84D06C-1181-4F05-8D58-F9F0F6AE456B}"/>
    <hyperlink ref="A315" r:id="rId305" xr:uid="{29803026-50A7-4C3E-B4F4-7C2D1ED56EF6}"/>
    <hyperlink ref="A316" r:id="rId306" xr:uid="{FFE5FEE3-4E1C-4DB1-A0D1-0F7CCAC166B6}"/>
    <hyperlink ref="A317" r:id="rId307" xr:uid="{578A4AA8-204E-481D-894C-DCA0B155BE1C}"/>
    <hyperlink ref="A318" r:id="rId308" xr:uid="{A9E8531F-CBA5-4BB4-9953-24B2C3A39618}"/>
    <hyperlink ref="A319" r:id="rId309" xr:uid="{81D7C72A-74FE-4B89-8815-BCF773DE697D}"/>
    <hyperlink ref="A320" r:id="rId310" xr:uid="{EB30A53A-AA2F-4B52-AD00-1285FEC2B196}"/>
    <hyperlink ref="A321" r:id="rId311" xr:uid="{107D6CC0-BE7B-4A7E-A1EB-81653DE1C75B}"/>
    <hyperlink ref="A322" r:id="rId312" xr:uid="{A759F85A-5227-4DAB-83D7-969BC93F8B7F}"/>
    <hyperlink ref="A323" r:id="rId313" xr:uid="{3A99AC2C-928E-43E9-986D-29B6F883733A}"/>
    <hyperlink ref="A324" r:id="rId314" xr:uid="{F166AB1C-CCE9-454E-9089-50AC8BA14287}"/>
    <hyperlink ref="A325" r:id="rId315" xr:uid="{5750BAE1-8520-421F-9F29-3B85FD66D954}"/>
    <hyperlink ref="A326" r:id="rId316" xr:uid="{8A486C2B-7F02-4004-8A9A-5772D6D595C1}"/>
    <hyperlink ref="A327" r:id="rId317" xr:uid="{511A1863-BE9B-45FB-8F49-46B49FEDFA5D}"/>
    <hyperlink ref="A328" r:id="rId318" xr:uid="{C2465280-2369-4FBE-B3E1-31724E2A4517}"/>
    <hyperlink ref="A329" r:id="rId319" xr:uid="{DB9B49D4-4458-4F12-8E30-C239927954F2}"/>
    <hyperlink ref="A330" r:id="rId320" xr:uid="{16139499-7E95-4EAB-8434-9A3CDE21FAD7}"/>
    <hyperlink ref="A331" r:id="rId321" xr:uid="{19D3A29D-7B9E-46CF-BE4C-22E1EB99D020}"/>
    <hyperlink ref="A332" r:id="rId322" xr:uid="{4F6C1D8D-4C09-4DFF-A59D-BFBAA0C09CDE}"/>
    <hyperlink ref="A333" r:id="rId323" xr:uid="{FD5CE306-A940-433C-9880-D9F23F144733}"/>
    <hyperlink ref="A334" r:id="rId324" xr:uid="{3B1652D5-0007-42AB-AB60-DEA847916BDE}"/>
    <hyperlink ref="A335" r:id="rId325" xr:uid="{D96E0213-B5FC-4F2B-9548-E9EC976C63A2}"/>
    <hyperlink ref="A336" r:id="rId326" xr:uid="{36A45626-9FF1-4F89-94E0-0AE431AEFDBC}"/>
    <hyperlink ref="A337" r:id="rId327" xr:uid="{CB31E754-EC57-4055-9518-F2FEF76BD322}"/>
    <hyperlink ref="A338" r:id="rId328" xr:uid="{E03D97B4-4486-428C-8E33-F97C919CAC9D}"/>
    <hyperlink ref="A339" r:id="rId329" xr:uid="{23AC2D22-B1D2-4ED9-A881-2F9501B77DB0}"/>
    <hyperlink ref="A340" r:id="rId330" xr:uid="{ABD50D0A-31CD-4836-94A0-85346FE39169}"/>
    <hyperlink ref="A341" r:id="rId331" xr:uid="{68EE76FD-540D-4C5D-9746-519D8EB6F288}"/>
    <hyperlink ref="A342" r:id="rId332" xr:uid="{CAFF65D8-C6F2-4DB3-9294-732677044CC9}"/>
    <hyperlink ref="A343" r:id="rId333" xr:uid="{305618EC-1EA7-468B-81ED-728F6DEFF605}"/>
    <hyperlink ref="A344" r:id="rId334" xr:uid="{A42EF1D8-B0DF-49E0-8156-3A3D7B3D7C37}"/>
    <hyperlink ref="A345" r:id="rId335" xr:uid="{C002CAC6-F815-4E38-A7F3-AB7DB0E3DA11}"/>
    <hyperlink ref="A346" r:id="rId336" xr:uid="{433802D1-EB99-4456-9DF5-6E6254D0352C}"/>
    <hyperlink ref="A347" r:id="rId337" xr:uid="{F5BE806C-D2B4-4611-B2D2-7FA23699C22E}"/>
    <hyperlink ref="A348" r:id="rId338" xr:uid="{E1FCA902-237C-4F05-BE62-2DE809A73935}"/>
    <hyperlink ref="A349" r:id="rId339" xr:uid="{7298EB85-7F9B-4A3C-BEFA-4D2F6E8466A8}"/>
    <hyperlink ref="A350" r:id="rId340" xr:uid="{AB1E6AE0-C41B-45CB-959F-66759DEB62E0}"/>
    <hyperlink ref="A351" r:id="rId341" xr:uid="{DFEF7903-14AB-4074-97A5-C3DC2036A35B}"/>
    <hyperlink ref="A352" r:id="rId342" xr:uid="{EEE43174-9D58-44B8-8586-F6C030555043}"/>
    <hyperlink ref="A353" r:id="rId343" xr:uid="{1B12D477-EB9A-47EF-B827-07D44283EE2E}"/>
    <hyperlink ref="A354" r:id="rId344" xr:uid="{112D4721-1D16-4690-B33B-6B71A50E31C5}"/>
    <hyperlink ref="A355" r:id="rId345" xr:uid="{D9D25887-3E16-4E50-B7DB-7405A64BCB26}"/>
    <hyperlink ref="A356" r:id="rId346" xr:uid="{4F99FCE1-6499-4555-8E85-784C802A387D}"/>
    <hyperlink ref="A357" r:id="rId347" xr:uid="{D6E3EEFF-1495-429C-819D-F908D9CB37EE}"/>
    <hyperlink ref="A358" r:id="rId348" xr:uid="{E5A030AD-B896-4567-80CB-8A5A421D53A1}"/>
    <hyperlink ref="A359" r:id="rId349" xr:uid="{92875852-FF7C-45C0-9F79-E70D6A122027}"/>
    <hyperlink ref="A360" r:id="rId350" xr:uid="{CA81C8AB-7F0C-4CF5-B7F7-3847FDC55254}"/>
    <hyperlink ref="A361" r:id="rId351" xr:uid="{C4072AC3-5D0D-4A1E-A000-933EE27C4235}"/>
    <hyperlink ref="A362" r:id="rId352" xr:uid="{A3C0A9DD-3AC4-4475-ABFE-2BDAF99319DC}"/>
    <hyperlink ref="A363" r:id="rId353" xr:uid="{A0D803A5-A9DB-4BCB-B622-BC4C2D7F720A}"/>
    <hyperlink ref="A364" r:id="rId354" xr:uid="{B3048090-F2B1-45F6-BB76-C21FAAAAD4E9}"/>
    <hyperlink ref="A365" r:id="rId355" xr:uid="{6E69A770-262E-4BB0-89F2-25702C86F9F3}"/>
    <hyperlink ref="A366" r:id="rId356" xr:uid="{238CAAE3-7BA1-4D1A-8576-34B4DB1B7508}"/>
    <hyperlink ref="A367" r:id="rId357" xr:uid="{4E79BA96-4244-40C3-A756-22A729511549}"/>
    <hyperlink ref="A368" r:id="rId358" xr:uid="{510746D4-3146-4E6A-998F-EC3386929C6D}"/>
    <hyperlink ref="A369" r:id="rId359" xr:uid="{CEDC4E3D-4461-4F8A-8837-7C1B49F6D35C}"/>
    <hyperlink ref="A370" r:id="rId360" xr:uid="{ED6CC2C1-B13A-4DEA-9AA6-C0E3F4A21592}"/>
    <hyperlink ref="A371" r:id="rId361" xr:uid="{3BC6F7D5-1DDC-45A9-80B3-926D74BDA651}"/>
    <hyperlink ref="A372" r:id="rId362" xr:uid="{DEE45153-CC21-4FB4-81C0-C962F4D40C52}"/>
    <hyperlink ref="A373" r:id="rId363" xr:uid="{07704700-0FF7-4576-8231-AF01F0147952}"/>
    <hyperlink ref="A374" r:id="rId364" xr:uid="{280A7EAE-3E0A-46FE-BB59-C51F912F3D31}"/>
    <hyperlink ref="A375" r:id="rId365" xr:uid="{3EC3A0CD-7F66-4CDE-A021-4873055488A1}"/>
    <hyperlink ref="A376" r:id="rId366" xr:uid="{45E09250-0123-40C4-8355-EBA7025DDB92}"/>
    <hyperlink ref="A377" r:id="rId367" xr:uid="{BC65BCAE-5F44-4148-84A5-0D503650D817}"/>
    <hyperlink ref="A378" r:id="rId368" xr:uid="{DD802B86-EEBD-4F0E-8849-1824422F3750}"/>
    <hyperlink ref="A379" r:id="rId369" xr:uid="{97EEC1F0-497B-42F2-9E18-698EB7574DB7}"/>
    <hyperlink ref="A380" r:id="rId370" xr:uid="{61EC30B9-F10C-40F7-B933-01B6C7094C31}"/>
    <hyperlink ref="A381" r:id="rId371" xr:uid="{5B885299-DF34-440D-99EE-14A5403D4119}"/>
    <hyperlink ref="A382" r:id="rId372" xr:uid="{5082AD1F-0C0E-4C94-BBFF-C90448C283C6}"/>
    <hyperlink ref="A383" r:id="rId373" xr:uid="{6CC0C89C-1C03-4438-8072-5646CF6C8D71}"/>
    <hyperlink ref="A384" r:id="rId374" xr:uid="{AF7361DB-963F-4227-950C-8A5455C6A447}"/>
    <hyperlink ref="A385" r:id="rId375" xr:uid="{14794CDA-1838-4113-97EA-691AED6F7B3A}"/>
    <hyperlink ref="A386" r:id="rId376" xr:uid="{EBF9C589-F330-42F0-9D15-58501FD31C24}"/>
    <hyperlink ref="A387" r:id="rId377" xr:uid="{D3C79DBA-7CEC-4DB6-BDCB-9926CDEEEBE9}"/>
    <hyperlink ref="A388" r:id="rId378" xr:uid="{B4311F06-ACA6-4CC3-B6BD-BFF410763F43}"/>
    <hyperlink ref="A389" r:id="rId379" xr:uid="{7E144D56-BE5E-4933-9D67-96BC1433F85E}"/>
    <hyperlink ref="A390" r:id="rId380" xr:uid="{8A085C2D-0118-4CCB-8D46-68FDEF1FCB64}"/>
    <hyperlink ref="A391" r:id="rId381" xr:uid="{A1799271-6C02-4A31-B2F2-34F4D36B6DC5}"/>
    <hyperlink ref="A392" r:id="rId382" xr:uid="{85EA7121-BCE6-43E9-AA25-207BC604A979}"/>
    <hyperlink ref="A393" r:id="rId383" xr:uid="{57982B4B-C83F-47B8-B4F1-BB4F77D2CF02}"/>
    <hyperlink ref="A394" r:id="rId384" xr:uid="{B51E12C5-9AAC-45A3-BFA0-B158CCF4E72B}"/>
    <hyperlink ref="A395" r:id="rId385" xr:uid="{BE155CC4-9292-4AE9-BBD0-339FD97A1486}"/>
    <hyperlink ref="A396" r:id="rId386" xr:uid="{8B4E61E1-D60B-477A-897B-E4430E99E1C0}"/>
    <hyperlink ref="A397" r:id="rId387" xr:uid="{A88CE3F2-0CC3-4148-BD35-BA86FF33DAAA}"/>
    <hyperlink ref="A398" r:id="rId388" xr:uid="{4A016B8C-9C36-4F6B-9EF3-62C5F6616569}"/>
    <hyperlink ref="A399" r:id="rId389" xr:uid="{F91AFD32-8E76-4725-A707-040D6C741A87}"/>
    <hyperlink ref="A400" r:id="rId390" xr:uid="{8C49907D-3DF6-4004-B8E0-C5370FC62C64}"/>
    <hyperlink ref="A401" r:id="rId391" xr:uid="{17228B76-338D-4262-BD84-0AC73E5AD848}"/>
    <hyperlink ref="A402" r:id="rId392" xr:uid="{CC24DF42-BD45-41B1-9567-090111BB1620}"/>
    <hyperlink ref="A403" r:id="rId393" xr:uid="{1BA25400-C38A-4605-BA15-CCEAB718BA59}"/>
    <hyperlink ref="A404" r:id="rId394" xr:uid="{C5698A3B-8C7C-4A39-AD3F-73993E47841A}"/>
    <hyperlink ref="A405" r:id="rId395" xr:uid="{B1BADD2D-4A85-493E-8400-C18F44D6CB5A}"/>
    <hyperlink ref="A406" r:id="rId396" xr:uid="{F679AF83-52AE-43EB-BC9C-DE2C512BBC91}"/>
    <hyperlink ref="A407" r:id="rId397" xr:uid="{E00A9854-D1CF-47D2-BA89-0FCA2DC667C5}"/>
    <hyperlink ref="A408" r:id="rId398" xr:uid="{C4074E12-3D9E-4B07-A32C-D6078BFEDB5B}"/>
    <hyperlink ref="A409" r:id="rId399" xr:uid="{00B995EC-10B0-4964-8D80-16657FE6742B}"/>
    <hyperlink ref="A410" r:id="rId400" xr:uid="{F5DB036C-6A04-49CC-AC6B-5680EF2747EE}"/>
    <hyperlink ref="A411" r:id="rId401" xr:uid="{0F1575F1-F646-4E17-8442-796B72D56D5E}"/>
    <hyperlink ref="A412" r:id="rId402" xr:uid="{24D61386-838A-4FB3-BD40-181F731F2681}"/>
    <hyperlink ref="A413" r:id="rId403" xr:uid="{EA4B33AA-2688-4F84-A147-A4E552D8E59A}"/>
    <hyperlink ref="A414" r:id="rId404" xr:uid="{3971E860-777D-4B91-9920-AA1C7CBBAB48}"/>
    <hyperlink ref="A415" r:id="rId405" xr:uid="{43592346-3BFB-4919-8439-DE36CFAADE3A}"/>
    <hyperlink ref="A416" r:id="rId406" xr:uid="{859747E1-DA60-4B86-8DCB-F1187BF09654}"/>
    <hyperlink ref="A417" r:id="rId407" xr:uid="{B6F969CE-88A2-4ECA-80F1-C6E36962F75E}"/>
    <hyperlink ref="A418" r:id="rId408" xr:uid="{84B2FFFA-75FE-450F-B16C-663094B72C56}"/>
    <hyperlink ref="A419" r:id="rId409" xr:uid="{EC913C5D-D052-4E0C-81AF-7BBE778AB0FE}"/>
    <hyperlink ref="A420" r:id="rId410" xr:uid="{1DCFAF2B-AA03-42BB-BC81-CD5D08059F06}"/>
    <hyperlink ref="A421" r:id="rId411" xr:uid="{5928741A-1362-43E4-A940-9260BA7D1F9C}"/>
    <hyperlink ref="A422" r:id="rId412" xr:uid="{719C4CC8-3A2D-41E0-9369-1F4B920B0ADA}"/>
    <hyperlink ref="A423" r:id="rId413" xr:uid="{082AFD4B-413F-4288-AE5F-B6725DDA7A8B}"/>
    <hyperlink ref="A424" r:id="rId414" xr:uid="{A92F6147-ECB6-43C7-8B1E-9AC9709D78BE}"/>
    <hyperlink ref="A425" r:id="rId415" xr:uid="{4F2A6369-A8A3-4072-942C-12C5AC78AA3D}"/>
    <hyperlink ref="A426" r:id="rId416" xr:uid="{DCBCDA65-AFCB-4A4F-850A-4BA6ED22BFEA}"/>
    <hyperlink ref="A427" r:id="rId417" xr:uid="{9AAF3C5D-C833-440F-AC63-653C8288D9E5}"/>
    <hyperlink ref="A428" r:id="rId418" xr:uid="{D064FA6C-7AC2-4A0F-8AFC-97C01676504F}"/>
    <hyperlink ref="A429" r:id="rId419" xr:uid="{62747D3A-7E2C-49E6-8A2E-DBA22871F888}"/>
    <hyperlink ref="A430" r:id="rId420" xr:uid="{882DF722-690C-4B9B-9E4C-1C51C3C0291B}"/>
    <hyperlink ref="A431" r:id="rId421" xr:uid="{10AB8D2A-F1E4-441F-8EE0-B1ED68CBA939}"/>
    <hyperlink ref="A432" r:id="rId422" xr:uid="{02EAE619-94F7-4BE1-8461-31D56A84EBE5}"/>
    <hyperlink ref="A433" r:id="rId423" xr:uid="{572892B6-65B3-4DD8-8376-C03CC32FC36D}"/>
    <hyperlink ref="A434" r:id="rId424" xr:uid="{C687F368-0C50-4C94-9D77-0B9D6709C8AD}"/>
    <hyperlink ref="A435" r:id="rId425" xr:uid="{1ACEA3C0-B9A3-4DFD-BC76-AB4FE4BB91F5}"/>
    <hyperlink ref="A436" r:id="rId426" xr:uid="{6D4E0C86-9716-40F4-9C34-6444A1B3F280}"/>
    <hyperlink ref="A437" r:id="rId427" xr:uid="{AA6371A3-8067-42CC-A4CA-EA4106375F93}"/>
    <hyperlink ref="A438" r:id="rId428" xr:uid="{ABE67960-25CD-4249-A2F4-35A2CD3FD1C1}"/>
    <hyperlink ref="A439" r:id="rId429" xr:uid="{EB3D4A01-A4B1-460F-9FA6-7AB0E97EEEE7}"/>
    <hyperlink ref="A440" r:id="rId430" xr:uid="{BEF54C2F-032F-4B8F-9D8A-3DDF9A4C0C94}"/>
    <hyperlink ref="A441" r:id="rId431" xr:uid="{DFB9C4D2-30B5-4740-A1BB-E4C6FCD6A772}"/>
    <hyperlink ref="A442" r:id="rId432" xr:uid="{AE9B7B39-A08B-4D7A-BE83-C921C4997913}"/>
    <hyperlink ref="A443" r:id="rId433" xr:uid="{AF3CC12F-5CE3-4299-8CAB-4783F8A45A94}"/>
    <hyperlink ref="A444" r:id="rId434" xr:uid="{5C3BBB24-E8A6-4621-A4FD-CFDD030710A2}"/>
    <hyperlink ref="A445" r:id="rId435" xr:uid="{19C4DD6C-6294-46A4-AF11-73571B80538E}"/>
    <hyperlink ref="A446" r:id="rId436" xr:uid="{8361596A-C564-463A-861C-51AA2BA23187}"/>
    <hyperlink ref="A447" r:id="rId437" xr:uid="{FAA0D16D-11D3-414E-8364-3F4FEC68CDD7}"/>
    <hyperlink ref="A448" r:id="rId438" xr:uid="{E2FC9D67-066E-4E70-B19B-573F673A6986}"/>
    <hyperlink ref="A449" r:id="rId439" xr:uid="{D233DDF9-1108-456E-86C5-6F622A7A7D57}"/>
    <hyperlink ref="A450" r:id="rId440" xr:uid="{147CEB1A-A89E-4941-B15E-C4A4C33E4088}"/>
    <hyperlink ref="A451" r:id="rId441" xr:uid="{55BA0632-6838-49E9-A21D-527D883C3089}"/>
    <hyperlink ref="A452" r:id="rId442" xr:uid="{B184D7D1-F4A4-40DD-8647-21A0FBF2A8A4}"/>
    <hyperlink ref="A453" r:id="rId443" xr:uid="{016F6522-8DFA-4FCD-BA49-B67D9E064947}"/>
    <hyperlink ref="A454" r:id="rId444" xr:uid="{EC176B08-3CF2-4968-9BA9-972F3B637B31}"/>
    <hyperlink ref="A455" r:id="rId445" xr:uid="{E010A172-E727-4FE8-B9B7-D0BD14EACEFB}"/>
    <hyperlink ref="A456" r:id="rId446" xr:uid="{26397D31-012A-4372-9275-E83880544F94}"/>
    <hyperlink ref="A457" r:id="rId447" xr:uid="{8A3F853E-2F66-4484-BE53-7AB41FFD2B04}"/>
    <hyperlink ref="A458" r:id="rId448" xr:uid="{9DA22819-5360-4EBA-B5E4-AD4A8ACCF5EF}"/>
    <hyperlink ref="A459" r:id="rId449" xr:uid="{9B4C0868-1097-44F7-863D-8D0C388C6C7A}"/>
    <hyperlink ref="A460" r:id="rId450" xr:uid="{53AD8F75-2CD0-4DB6-BF75-65E810D371B0}"/>
    <hyperlink ref="A461" r:id="rId451" xr:uid="{C0B4DD81-97F6-499B-9785-77E1DDF44F07}"/>
    <hyperlink ref="A462" r:id="rId452" xr:uid="{431E0FE6-FD59-4A3A-8D28-320EE227D36F}"/>
    <hyperlink ref="A463" r:id="rId453" xr:uid="{2B36AAD8-F3FC-42F0-ABC0-903FF630283A}"/>
    <hyperlink ref="A464" r:id="rId454" xr:uid="{9D285E08-B3B4-4B0B-A4FE-3C3F43BB5308}"/>
    <hyperlink ref="A465" r:id="rId455" xr:uid="{E0B2C857-4563-4B16-9C57-FF4BE44A735F}"/>
    <hyperlink ref="A466" r:id="rId456" xr:uid="{8DC15689-8954-4E90-967D-E546B72B6755}"/>
    <hyperlink ref="A467" r:id="rId457" xr:uid="{A60B1010-FDD7-4704-AE0D-2443C502BBE5}"/>
    <hyperlink ref="A468" r:id="rId458" xr:uid="{B020A728-1132-4A48-BA47-254BEC580B68}"/>
    <hyperlink ref="A469" r:id="rId459" xr:uid="{EEB1ED84-F874-4188-B6C5-36811608444A}"/>
    <hyperlink ref="A470" r:id="rId460" xr:uid="{06583ACA-0EFB-405F-9FE2-5F199E879DF6}"/>
    <hyperlink ref="A471" r:id="rId461" xr:uid="{3126F431-E53E-40B9-9BB6-7C38C4DBFC94}"/>
    <hyperlink ref="A472" r:id="rId462" xr:uid="{7A9576FA-0770-44D3-A455-4B2A5763808D}"/>
    <hyperlink ref="A473" r:id="rId463" xr:uid="{F0B58621-263E-45A5-9710-96A7E1F49F55}"/>
    <hyperlink ref="A474" r:id="rId464" xr:uid="{C7AED20D-9ACC-4436-9847-0407ADFFAFA3}"/>
    <hyperlink ref="A475" r:id="rId465" xr:uid="{FDCBD013-3DF4-4789-92D7-28CB010A8F81}"/>
    <hyperlink ref="A476" r:id="rId466" xr:uid="{1C3EFFF5-B9C1-49C7-B113-27858525AE02}"/>
    <hyperlink ref="A477" r:id="rId467" xr:uid="{F9C45E0B-E411-4F28-8693-ED651EF9B8A6}"/>
    <hyperlink ref="A478" r:id="rId468" xr:uid="{BB3B371A-C992-4742-AA46-D35364491FDF}"/>
    <hyperlink ref="A479" r:id="rId469" xr:uid="{BDCBEABB-7EF5-42F9-8401-2EEF692C60F7}"/>
    <hyperlink ref="A480" r:id="rId470" xr:uid="{F87ED747-96B5-4A71-8E9E-E886F498D2A0}"/>
    <hyperlink ref="A481" r:id="rId471" xr:uid="{B5DD4AD6-AD3A-42A3-961C-DF9B8D5A5BA5}"/>
    <hyperlink ref="A482" r:id="rId472" xr:uid="{E00D1762-5D97-4CB1-9CFA-B1823F747042}"/>
    <hyperlink ref="A483" r:id="rId473" xr:uid="{799C5236-D05B-4534-A778-15D255CF2E8F}"/>
    <hyperlink ref="A484" r:id="rId474" xr:uid="{3D6386A0-354D-4FC4-A3B8-D704C38D319B}"/>
    <hyperlink ref="A485" r:id="rId475" xr:uid="{BA3DB80A-59BC-4F07-B973-D3CDF20E9F60}"/>
    <hyperlink ref="A486" r:id="rId476" xr:uid="{BB5A9BCE-BCD9-4C16-9EBF-909ECF3CFE14}"/>
    <hyperlink ref="A487" r:id="rId477" xr:uid="{D56D6047-3513-4DB6-B139-09BC097A5A35}"/>
    <hyperlink ref="A488" r:id="rId478" xr:uid="{D4DF61A6-9FA0-4CE6-A04E-EBB3E6CB3B78}"/>
    <hyperlink ref="A489" r:id="rId479" xr:uid="{A3CF76EC-0725-49A9-837C-5F77DE492802}"/>
    <hyperlink ref="A490" r:id="rId480" xr:uid="{BF37F25A-1A99-4066-800E-A114E3DDE5BA}"/>
    <hyperlink ref="A491" r:id="rId481" xr:uid="{4D3E46F0-98D7-4CCC-9C09-E1544C60A8C4}"/>
    <hyperlink ref="A492" r:id="rId482" xr:uid="{5EE17FF4-F726-457E-8055-60B5FCAC4533}"/>
    <hyperlink ref="A493" r:id="rId483" xr:uid="{778D5650-15B2-45B2-A8B6-078899D6ED53}"/>
    <hyperlink ref="A494" r:id="rId484" xr:uid="{211F75CC-6EEE-4A9B-8EF7-93B069D6125C}"/>
    <hyperlink ref="A495" r:id="rId485" xr:uid="{911E1158-EFE9-4E51-8E82-C59AEE886D6C}"/>
    <hyperlink ref="A496" r:id="rId486" xr:uid="{E01F7B9B-4C6F-48C8-AB05-C0C19BD17AAC}"/>
    <hyperlink ref="A497" r:id="rId487" xr:uid="{FC4672B4-1E65-46AD-8786-C1D7B645DDB5}"/>
    <hyperlink ref="A498" r:id="rId488" xr:uid="{C6665FC7-00FA-4C6F-9F05-59746CBC280B}"/>
    <hyperlink ref="A499" r:id="rId489" xr:uid="{E7B6B4C3-55F1-4724-8575-707195572477}"/>
    <hyperlink ref="A500" r:id="rId490" xr:uid="{602005E3-BD8A-4681-8EDE-21D29CD668CF}"/>
    <hyperlink ref="A501" r:id="rId491" xr:uid="{16BDFED8-4E61-4432-A7A6-CABF3B703C49}"/>
    <hyperlink ref="A502" r:id="rId492" xr:uid="{84677580-3949-4F35-86A9-2F6162D50A1F}"/>
    <hyperlink ref="A503" r:id="rId493" xr:uid="{940F4948-55A2-4B81-BC8A-E797C10CD96F}"/>
    <hyperlink ref="A504" r:id="rId494" xr:uid="{EE87778D-A968-48DD-A8E1-6C85A03EF6BF}"/>
    <hyperlink ref="A505" r:id="rId495" xr:uid="{E53837AC-7F56-4D4F-A6FF-AE85867D8D21}"/>
    <hyperlink ref="A506" r:id="rId496" xr:uid="{268E8342-30A4-4C94-B9C5-1F616B1E73BC}"/>
    <hyperlink ref="A507" r:id="rId497" xr:uid="{A92CF3B1-0731-4856-A3BD-412E43FC4F41}"/>
    <hyperlink ref="A508" r:id="rId498" xr:uid="{140BCC4C-F6CE-4272-B122-48B858752BB5}"/>
    <hyperlink ref="A509" r:id="rId499" xr:uid="{5926ECE6-7D5B-4CF4-B2EB-9E078C05B019}"/>
    <hyperlink ref="A510" r:id="rId500" xr:uid="{224ACCFC-5F6C-4B9C-98D2-90A0FF7AE2CF}"/>
    <hyperlink ref="A511" r:id="rId501" xr:uid="{2772D751-8021-4E00-B31D-8440059576D8}"/>
    <hyperlink ref="A512" r:id="rId502" xr:uid="{B2B06B54-94C0-46CF-82D6-FB95E981D164}"/>
    <hyperlink ref="A513" r:id="rId503" xr:uid="{D65F28B3-5027-46FF-A404-4BD571FB02A2}"/>
    <hyperlink ref="A514" r:id="rId504" xr:uid="{A5E6B98C-E41A-41ED-AF65-9B286C921BC3}"/>
    <hyperlink ref="A515" r:id="rId505" xr:uid="{E06A0348-FC32-447B-B831-4030E4CF59B1}"/>
    <hyperlink ref="A516" r:id="rId506" xr:uid="{06B097C9-BADB-47F5-9DBF-D69546027527}"/>
    <hyperlink ref="A517" r:id="rId507" xr:uid="{9CC85BED-6183-4D26-B86E-6EA0AF415F4B}"/>
    <hyperlink ref="A518" r:id="rId508" xr:uid="{645A077C-9FD6-49E7-8944-36E726025142}"/>
    <hyperlink ref="A519" r:id="rId509" xr:uid="{73E6A992-D7F6-4BE1-BFAD-97A9858769B2}"/>
    <hyperlink ref="A520" r:id="rId510" xr:uid="{1D52480C-E9EA-4226-B4F7-E229746A3F8B}"/>
    <hyperlink ref="A521" r:id="rId511" xr:uid="{15A3E433-9880-452C-B409-0705074CA4D7}"/>
    <hyperlink ref="A522" r:id="rId512" xr:uid="{EF1A1D3E-D5A1-4455-8BA8-E48824DF3A6F}"/>
    <hyperlink ref="A523" r:id="rId513" xr:uid="{7CBCC1A0-28BA-45EC-B6C4-57BE776E4489}"/>
    <hyperlink ref="A524" r:id="rId514" xr:uid="{33B4C573-76F9-488F-9FAA-4F7C08D6067F}"/>
    <hyperlink ref="A525" r:id="rId515" xr:uid="{0CCD0ACD-4107-48C4-9074-DDB08AF37BF4}"/>
    <hyperlink ref="A526" r:id="rId516" xr:uid="{B8C3F7C4-AC0E-406D-91B5-B117107E47D5}"/>
    <hyperlink ref="A527" r:id="rId517" xr:uid="{1A093078-D886-4F39-B792-82A8153CBC55}"/>
    <hyperlink ref="A528" r:id="rId518" xr:uid="{E45A7A29-9344-4673-BD7B-67B2C45601C1}"/>
    <hyperlink ref="A529" r:id="rId519" xr:uid="{9C8E915B-89FB-44FF-A9C6-DF2A31674614}"/>
    <hyperlink ref="A530" r:id="rId520" xr:uid="{4622D074-361D-45DA-9328-B5EB6346024E}"/>
    <hyperlink ref="A531" r:id="rId521" xr:uid="{706CE7A0-E913-44A6-B129-1D6AFC56F108}"/>
    <hyperlink ref="A532" r:id="rId522" xr:uid="{A59139BA-3553-49EE-906D-71DE2A923FC6}"/>
    <hyperlink ref="A533" r:id="rId523" xr:uid="{FA5A7480-C06F-4D7C-8EAE-DE5BA3A54AA2}"/>
    <hyperlink ref="A534" r:id="rId524" xr:uid="{A2435718-75DB-48B1-A29E-C766B18DE226}"/>
    <hyperlink ref="A535" r:id="rId525" xr:uid="{ABAB8BF5-C6D5-4B3B-AE31-233B6CBC2764}"/>
    <hyperlink ref="A536" r:id="rId526" xr:uid="{7FA14A32-02CC-47DB-B66B-BA34E4421116}"/>
    <hyperlink ref="A537" r:id="rId527" xr:uid="{063530CE-9CF1-4CA3-9551-8EF329FB3ACB}"/>
    <hyperlink ref="A538" r:id="rId528" xr:uid="{6CAF09D4-2878-4535-A669-41A580B02B4A}"/>
    <hyperlink ref="A539" r:id="rId529" xr:uid="{32BE7866-B9A7-4FEC-9C28-63ED5F2B178B}"/>
    <hyperlink ref="A540" r:id="rId530" xr:uid="{464401C5-06C9-429D-9C82-0DDC98BBD145}"/>
    <hyperlink ref="A541" r:id="rId531" xr:uid="{7770DC90-5CAB-4A25-9658-D484CAD76AAA}"/>
    <hyperlink ref="A542" r:id="rId532" xr:uid="{B7AE5D45-F52A-465D-A9CB-16648E3997B3}"/>
    <hyperlink ref="A543" r:id="rId533" xr:uid="{C6A92F4D-0E9F-4142-B3AE-172C8D7B5AFC}"/>
    <hyperlink ref="A544" r:id="rId534" xr:uid="{3B1C52FE-3EFC-47C3-A3BD-C789CE93E72F}"/>
    <hyperlink ref="A545" r:id="rId535" xr:uid="{80074F95-4416-496D-AF57-DF78ECC5F46D}"/>
    <hyperlink ref="A546" r:id="rId536" xr:uid="{F0E771DB-CE7F-4430-B93C-C54968438428}"/>
    <hyperlink ref="A547" r:id="rId537" xr:uid="{DDFEAC36-E022-4915-A6C9-A3746F981706}"/>
    <hyperlink ref="A548" r:id="rId538" xr:uid="{63BDC137-FD5F-4A50-A47C-F4DB4407938F}"/>
    <hyperlink ref="A549" r:id="rId539" xr:uid="{FEED82AB-4407-4D5D-B2C0-A8FAAC6AE954}"/>
    <hyperlink ref="A550" r:id="rId540" xr:uid="{E3FEB54F-43C4-49AF-8CED-02ADE8CB25B6}"/>
    <hyperlink ref="A551" r:id="rId541" xr:uid="{333DBCAE-1DDA-46AC-9821-4696CFD2D017}"/>
    <hyperlink ref="A552" r:id="rId542" xr:uid="{AA095906-AB95-4700-9DAF-581CA09AF1ED}"/>
    <hyperlink ref="A553" r:id="rId543" xr:uid="{A31C314A-77B1-4D5A-9EB5-516F66EF340E}"/>
    <hyperlink ref="A554" r:id="rId544" xr:uid="{0EADF393-1762-4C0F-B3F8-AD3BEB59B330}"/>
    <hyperlink ref="A555" r:id="rId545" xr:uid="{54B3EAA0-4C7B-4B1C-B987-FC5B2C9771EC}"/>
    <hyperlink ref="A556" r:id="rId546" xr:uid="{6A102ECB-2ED0-46FB-8D5F-16DB5D3211B4}"/>
    <hyperlink ref="A557" r:id="rId547" xr:uid="{7EFAFEF3-7BEB-4D8D-8C2F-8078F6B5EE8A}"/>
    <hyperlink ref="A558" r:id="rId548" xr:uid="{C70D3FC8-A3AA-4B4F-A298-475D6A194FFE}"/>
    <hyperlink ref="A559" r:id="rId549" xr:uid="{8D2C08B4-93AD-4814-BA26-579B1F6E9077}"/>
    <hyperlink ref="A560" r:id="rId550" xr:uid="{2F1BDE15-CF65-4D9C-8BDF-088D21146CA1}"/>
    <hyperlink ref="A561" r:id="rId551" xr:uid="{45724465-B80D-4333-84C9-65E69F504230}"/>
    <hyperlink ref="A562" r:id="rId552" xr:uid="{717E3C1D-D7D7-4C14-A272-6419B5ECB511}"/>
    <hyperlink ref="A563" r:id="rId553" xr:uid="{B979B7A3-FCDB-491A-A165-1AE400B7E90E}"/>
    <hyperlink ref="A564" r:id="rId554" xr:uid="{D273C860-6A67-4771-B76E-1B629D152DFD}"/>
    <hyperlink ref="A565" r:id="rId555" xr:uid="{7B681A50-682E-4BFB-A490-BBD6F875F69C}"/>
    <hyperlink ref="A566" r:id="rId556" xr:uid="{6B5BE970-BFFF-4127-B4ED-09EE9088B739}"/>
    <hyperlink ref="A567" r:id="rId557" xr:uid="{800F8A49-C9EF-42CB-81A0-F8A4B39E5C1F}"/>
    <hyperlink ref="A568" r:id="rId558" xr:uid="{EE58A360-E146-40EF-8281-0EC40A282ECF}"/>
    <hyperlink ref="A569" r:id="rId559" xr:uid="{E15B2CBA-7E70-476A-A64A-3772F9769719}"/>
    <hyperlink ref="A570" r:id="rId560" xr:uid="{A10CEABE-E6DC-440A-A8E7-2EF9416A36EE}"/>
    <hyperlink ref="A571" r:id="rId561" xr:uid="{72461E4C-7044-4B82-9CD7-7EFDCF304CA9}"/>
    <hyperlink ref="A572" r:id="rId562" xr:uid="{469F4E08-C6C6-492D-A0E7-30CB1A5FCE0F}"/>
    <hyperlink ref="A573" r:id="rId563" xr:uid="{61EFE29A-E2E4-4F61-BB45-D1AAE811ABB0}"/>
    <hyperlink ref="A574" r:id="rId564" xr:uid="{5EFBE542-A618-45F5-BCA3-6DB4DB2D934A}"/>
    <hyperlink ref="A575" r:id="rId565" xr:uid="{30315331-E07A-46B7-B5B0-BF61D946DCA3}"/>
    <hyperlink ref="A576" r:id="rId566" xr:uid="{73C49744-26A9-4700-9AB7-4D372B91F174}"/>
    <hyperlink ref="A577" r:id="rId567" xr:uid="{09D9D7A0-86FC-4290-91EA-C17E8BFCB4D6}"/>
    <hyperlink ref="A578" r:id="rId568" xr:uid="{6B76E903-55AD-47E2-9C29-CFC392E35258}"/>
    <hyperlink ref="A579" r:id="rId569" xr:uid="{0058F2F3-C60A-4943-8E3E-578171E0A018}"/>
    <hyperlink ref="A580" r:id="rId570" xr:uid="{B14DCC67-57A3-49F9-99FE-31AF78FC5A0F}"/>
    <hyperlink ref="A581" r:id="rId571" xr:uid="{0C9F0D25-1CB6-48E4-A3DC-36F6E6647C0D}"/>
    <hyperlink ref="A582" r:id="rId572" xr:uid="{640504C2-4E7A-4C94-B6A7-E7567FF8AC93}"/>
    <hyperlink ref="A583" r:id="rId573" xr:uid="{9EB60F3D-F485-4ED1-8B11-E489C716FBBB}"/>
    <hyperlink ref="A584" r:id="rId574" xr:uid="{BF48A6D1-E2BA-484C-B2B6-81ECB27A9FF1}"/>
    <hyperlink ref="A585" r:id="rId575" xr:uid="{756294E1-E73A-4AC0-84E7-09B1484482AD}"/>
    <hyperlink ref="A586" r:id="rId576" xr:uid="{BEE17DE7-FBDD-4347-815F-4A95DF24B6D6}"/>
    <hyperlink ref="A587" r:id="rId577" xr:uid="{E447EF4E-8414-4A6C-BD2D-46DFCC318BDD}"/>
    <hyperlink ref="A588" r:id="rId578" xr:uid="{2E79E8CB-1508-41E4-BA23-68D30047DCD1}"/>
    <hyperlink ref="A589" r:id="rId579" xr:uid="{00285EF2-49E0-42A7-B01C-6CD32B90DA31}"/>
    <hyperlink ref="A590" r:id="rId580" xr:uid="{3F9E0D01-1616-466A-B043-BF349816B67C}"/>
    <hyperlink ref="A591" r:id="rId581" xr:uid="{7421DCEE-7B78-486B-BF07-FD5475D34B49}"/>
    <hyperlink ref="A592" r:id="rId582" xr:uid="{784ED95E-BCF1-41ED-A610-989FC03B499C}"/>
    <hyperlink ref="A593" r:id="rId583" xr:uid="{18BD7B1B-8F11-454A-A109-0E86490563D3}"/>
    <hyperlink ref="A594" r:id="rId584" xr:uid="{2E6F62CD-9E1D-4EA8-8C29-6553F623E72D}"/>
    <hyperlink ref="A595" r:id="rId585" xr:uid="{4587D41E-DFCC-46D9-8B9B-A11764F67368}"/>
    <hyperlink ref="A596" r:id="rId586" xr:uid="{5A8FA983-BF02-48CC-92CB-58469A7E4E0A}"/>
    <hyperlink ref="A597" r:id="rId587" xr:uid="{B5FE1EC1-55C9-48B6-BF1E-F7E257AF3B9E}"/>
    <hyperlink ref="A598" r:id="rId588" xr:uid="{C5696558-FF06-407C-B5E7-C96057E87DAB}"/>
    <hyperlink ref="A599" r:id="rId589" xr:uid="{3303BE13-B041-4C93-A6D5-1977722F04BF}"/>
    <hyperlink ref="A600" r:id="rId590" xr:uid="{453415D2-EAFA-4F96-846E-59BDD8333D45}"/>
    <hyperlink ref="A601" r:id="rId591" xr:uid="{15AA530D-CB2E-4DD3-BFBF-F2235C2BE30D}"/>
    <hyperlink ref="A602" r:id="rId592" xr:uid="{5ED2BE92-A5F6-4FAB-A8E0-8614009AE7C7}"/>
    <hyperlink ref="A603" r:id="rId593" xr:uid="{01368F7F-64FD-42E4-A394-797A99E48CF0}"/>
    <hyperlink ref="A604" r:id="rId594" xr:uid="{EBD0B02E-349F-41C0-BCEE-65D14DE945BD}"/>
    <hyperlink ref="A605" r:id="rId595" xr:uid="{5F9F95EC-0C47-4031-AF23-E399E7744501}"/>
    <hyperlink ref="A606" r:id="rId596" xr:uid="{00379E0A-F987-447B-BD02-FEEDE07DF1AC}"/>
    <hyperlink ref="A607" r:id="rId597" xr:uid="{ED1CE5FF-3CEE-432C-A002-2F960360621B}"/>
    <hyperlink ref="A608" r:id="rId598" xr:uid="{59F87EC8-A76E-4496-9DCA-238B4791DBF4}"/>
    <hyperlink ref="A609" r:id="rId599" xr:uid="{6D7A1816-43AB-480E-88CE-2A740DEA4D54}"/>
    <hyperlink ref="A610" r:id="rId600" xr:uid="{0E674A2B-B29B-4598-9D23-67296887EC0F}"/>
    <hyperlink ref="A611" r:id="rId601" xr:uid="{24A8EDC3-DE32-40D3-9618-1088EC6A95FE}"/>
    <hyperlink ref="A612" r:id="rId602" xr:uid="{6E88B440-6703-44EB-A015-6F925D01D838}"/>
    <hyperlink ref="A613" r:id="rId603" xr:uid="{BBDB2D56-3188-42FF-9E29-3028A38F25E3}"/>
    <hyperlink ref="A614" r:id="rId604" xr:uid="{953B7FB9-E339-4487-AF67-D439192141DE}"/>
    <hyperlink ref="A615" r:id="rId605" xr:uid="{05296F0D-5551-4402-A432-75F6483A3321}"/>
    <hyperlink ref="A616" r:id="rId606" xr:uid="{375DEEBD-D10A-434D-B8F8-8248C7B5D2CD}"/>
    <hyperlink ref="A617" r:id="rId607" xr:uid="{BC619669-6205-4621-B5B6-64DEE8583AFE}"/>
    <hyperlink ref="A618" r:id="rId608" xr:uid="{37AC6510-081F-4ACB-B1D2-368700B163FC}"/>
    <hyperlink ref="A619" r:id="rId609" xr:uid="{230B7198-5A32-4761-9D08-F8268C257F47}"/>
    <hyperlink ref="A620" r:id="rId610" xr:uid="{54A244D5-8284-4D18-B22F-61E39614B780}"/>
    <hyperlink ref="A621" r:id="rId611" xr:uid="{C68076F9-027A-439A-BE91-21CEF853824C}"/>
    <hyperlink ref="A622" r:id="rId612" xr:uid="{E71054E7-F74E-46F9-82F8-7C0C7D9762AA}"/>
    <hyperlink ref="A623" r:id="rId613" xr:uid="{56DD52AB-85A2-4244-9406-B550B5A1D1B4}"/>
    <hyperlink ref="A624" r:id="rId614" xr:uid="{79004425-9B79-40C4-9D0C-9B70FA44987A}"/>
    <hyperlink ref="A625" r:id="rId615" xr:uid="{0CF26CD1-29C9-4AE0-8E53-775CEE8F4E0D}"/>
    <hyperlink ref="A626" r:id="rId616" xr:uid="{4B5BE50E-ADB4-4298-BCD4-D7BFBD3CB0C6}"/>
    <hyperlink ref="A627" r:id="rId617" xr:uid="{F1632FA7-5D8F-4481-A035-AFD323D36197}"/>
    <hyperlink ref="A628" r:id="rId618" xr:uid="{98C1522B-910A-40F8-AE22-29F49327CF8F}"/>
    <hyperlink ref="A629" r:id="rId619" xr:uid="{93F18A97-91F9-410D-BC8F-55445760046D}"/>
    <hyperlink ref="A630" r:id="rId620" xr:uid="{DB6F37C4-4A8E-408F-98ED-718B9277AE66}"/>
    <hyperlink ref="A631" r:id="rId621" xr:uid="{3590890F-117A-4289-9586-E7960E0A970D}"/>
    <hyperlink ref="A632" r:id="rId622" xr:uid="{C6E65610-19B7-4574-85E8-FDAEE6ED4CAF}"/>
    <hyperlink ref="A633" r:id="rId623" xr:uid="{A95E68BE-0A84-4C6E-8FBE-9BBD59E0A57A}"/>
    <hyperlink ref="A634" r:id="rId624" xr:uid="{D977E899-9F9C-41E4-B165-86550A2A179D}"/>
    <hyperlink ref="A635" r:id="rId625" xr:uid="{A409B40B-F1AB-4DB0-A492-8AAA14687699}"/>
    <hyperlink ref="A636" r:id="rId626" xr:uid="{5889827E-CB4D-40B1-84D7-33BEF7F04E73}"/>
    <hyperlink ref="A637" r:id="rId627" xr:uid="{9176D8BD-5210-4F7B-9FF2-0CEC5310F6C1}"/>
    <hyperlink ref="A638" r:id="rId628" xr:uid="{F90DE300-6E60-4C8B-9C9B-AD84D1C62F79}"/>
    <hyperlink ref="A639" r:id="rId629" xr:uid="{735E50F3-6D79-417E-8E97-2D37AFACD76F}"/>
    <hyperlink ref="A640" r:id="rId630" xr:uid="{93B697A9-EFD3-4221-8E22-E23E85099C78}"/>
    <hyperlink ref="A641" r:id="rId631" xr:uid="{8D63CC93-30D0-433C-B557-0475E0C23947}"/>
    <hyperlink ref="A642" r:id="rId632" xr:uid="{6BAFCF45-4F12-4991-A9CD-049CFB3D6F9F}"/>
    <hyperlink ref="A643" r:id="rId633" xr:uid="{D379002E-B8B8-460F-BDBD-B14D263BDBA2}"/>
    <hyperlink ref="A644" r:id="rId634" xr:uid="{72AAA350-C3FE-41BC-A5ED-7C0367EA0B45}"/>
    <hyperlink ref="A645" r:id="rId635" xr:uid="{7E921B86-6BF9-4C11-A993-3FDAFC5F340A}"/>
    <hyperlink ref="A646" r:id="rId636" xr:uid="{F7B205E6-27C9-4987-806E-0432C960F087}"/>
    <hyperlink ref="A647" r:id="rId637" xr:uid="{DF3708F2-735B-4F70-89D0-B614943F79CA}"/>
    <hyperlink ref="A648" r:id="rId638" xr:uid="{7502B6C2-90D2-46EF-BAF9-C05D937D00D1}"/>
    <hyperlink ref="A649" r:id="rId639" xr:uid="{E909609B-8475-4F28-8EFC-BD10B06E9384}"/>
    <hyperlink ref="A650" r:id="rId640" xr:uid="{A0466ECA-A697-4D42-A246-F67FF93A43D4}"/>
    <hyperlink ref="A651" r:id="rId641" xr:uid="{67B48EFB-09FF-4B75-B28D-FE8FD11CC22E}"/>
    <hyperlink ref="A652" r:id="rId642" xr:uid="{41DF676C-D529-4546-99BC-3BB0DBD31AFC}"/>
    <hyperlink ref="A653" r:id="rId643" xr:uid="{3B401A81-E81B-4627-A250-1D5EFE693F07}"/>
    <hyperlink ref="A654" r:id="rId644" xr:uid="{51E185B2-35EF-4170-A11F-E68E21FC5DBF}"/>
    <hyperlink ref="A655" r:id="rId645" xr:uid="{72C699F4-F500-48BD-8F55-6A2544E0382E}"/>
    <hyperlink ref="A656" r:id="rId646" xr:uid="{F1B32C27-4689-4710-9331-E9B2541F4313}"/>
    <hyperlink ref="A657" r:id="rId647" xr:uid="{5A274D5D-6781-4C61-A654-5E286D821A81}"/>
    <hyperlink ref="A658" r:id="rId648" xr:uid="{FEB21B16-0A3D-434D-98ED-3344568BC1C5}"/>
    <hyperlink ref="A659" r:id="rId649" xr:uid="{3CD4C475-A8F8-4BDF-B7CB-64C9081011BB}"/>
    <hyperlink ref="A660" r:id="rId650" xr:uid="{F2C26F49-32AC-41D6-8B8D-2DB75A9EC2B8}"/>
    <hyperlink ref="A661" r:id="rId651" xr:uid="{CC232586-69B7-4213-A905-C059D3669094}"/>
    <hyperlink ref="A662" r:id="rId652" xr:uid="{C751678F-5BE6-480C-920E-920458C6AA88}"/>
    <hyperlink ref="A663" r:id="rId653" xr:uid="{1BCB7577-1298-4E51-BD5B-43146E09D7FF}"/>
    <hyperlink ref="A664" r:id="rId654" xr:uid="{B46EDE22-B194-4239-935F-E4A1C3B1192B}"/>
    <hyperlink ref="A665" r:id="rId655" xr:uid="{58FDD55B-5D3E-4C02-8220-AC27FA02CB8E}"/>
    <hyperlink ref="A666" r:id="rId656" xr:uid="{F0630856-4107-4038-924E-6C9E2A321A4D}"/>
    <hyperlink ref="A667" r:id="rId657" xr:uid="{1EF885A4-63BD-4248-B060-95870DBC8F2D}"/>
    <hyperlink ref="A668" r:id="rId658" xr:uid="{B5DDF436-3C33-4834-967A-0591EAB8D879}"/>
    <hyperlink ref="A669" r:id="rId659" xr:uid="{3BE9ECE7-9994-41E3-909D-B0FFD9E9BBD5}"/>
    <hyperlink ref="A670" r:id="rId660" xr:uid="{6A1A7C70-48D5-4C9A-A147-C4CCC2675F60}"/>
    <hyperlink ref="A671" r:id="rId661" xr:uid="{D01A7F8E-A8A4-4437-8E64-4278603FCFE4}"/>
    <hyperlink ref="A672" r:id="rId662" xr:uid="{F6122BCF-187A-4A88-837F-6CB9F796346C}"/>
    <hyperlink ref="A673" r:id="rId663" xr:uid="{B452C9FF-E0B2-4E94-B739-9BF09AE2DA23}"/>
    <hyperlink ref="A674" r:id="rId664" xr:uid="{F279D171-AF4E-4AA1-BFD8-EC44A45EF3FA}"/>
    <hyperlink ref="A675" r:id="rId665" xr:uid="{1B12F693-B7CD-4B9F-952A-2825EB7B68D9}"/>
    <hyperlink ref="A676" r:id="rId666" xr:uid="{A56B44DA-DBFA-4851-88D1-CA9EF3E06D9D}"/>
    <hyperlink ref="A677" r:id="rId667" xr:uid="{7F5A73C6-1675-46B2-9561-0949D8AD745C}"/>
    <hyperlink ref="A678" r:id="rId668" xr:uid="{1DF7CD2A-EF7A-4225-82AE-140A792A99B9}"/>
    <hyperlink ref="A679" r:id="rId669" xr:uid="{D98B8D82-9F72-4AAF-8008-CEA1BAC30417}"/>
    <hyperlink ref="A680" r:id="rId670" xr:uid="{DF23FBB4-D490-4ECC-86DB-ADC88C9902A1}"/>
    <hyperlink ref="A681" r:id="rId671" xr:uid="{E6ABE0EA-C4C4-433E-8D12-87FDEBBE7693}"/>
    <hyperlink ref="A682" r:id="rId672" xr:uid="{17BC7A22-8A94-4B9E-8A87-CA21829079AD}"/>
    <hyperlink ref="A683" r:id="rId673" xr:uid="{392F2021-043D-46DC-83B3-5BEEB2CB7147}"/>
    <hyperlink ref="A684" r:id="rId674" xr:uid="{8639B1FB-66AA-41E8-B155-845A682DF4F2}"/>
    <hyperlink ref="A685" r:id="rId675" xr:uid="{F0B19F1D-909A-42A2-B93D-B712F2EF1083}"/>
    <hyperlink ref="A686" r:id="rId676" xr:uid="{5A2225BC-85D3-4B10-8991-8D68EE01BB5E}"/>
    <hyperlink ref="A687" r:id="rId677" xr:uid="{7D59320F-C70A-405D-874C-16C2425CBB7F}"/>
    <hyperlink ref="A688" r:id="rId678" xr:uid="{4E2F99BA-8084-465A-8283-D3D43E0DC288}"/>
    <hyperlink ref="A689" r:id="rId679" xr:uid="{2C637C66-A46E-4B41-B317-727CBAA8A770}"/>
    <hyperlink ref="A690" r:id="rId680" xr:uid="{5550C284-B88E-4889-A423-F93B752EFF33}"/>
    <hyperlink ref="A691" r:id="rId681" xr:uid="{0687FD04-E859-4251-B5DD-F8F20EDE12A7}"/>
    <hyperlink ref="A692" r:id="rId682" xr:uid="{B64C0BE4-79C8-470F-9EB9-E269FFEE78E4}"/>
    <hyperlink ref="A693" r:id="rId683" xr:uid="{386A4F37-3960-4D5B-B52B-95FF020DF5F7}"/>
    <hyperlink ref="A694" r:id="rId684" xr:uid="{E4E8A978-9014-440B-9056-DCE6F97E0845}"/>
    <hyperlink ref="A695" r:id="rId685" xr:uid="{5EABADB8-67F6-45B7-A774-F0C1CCF9E9D7}"/>
    <hyperlink ref="A696" r:id="rId686" xr:uid="{BAA7F3CD-3AFB-41CF-8A16-D3959198E9D7}"/>
    <hyperlink ref="A697" r:id="rId687" xr:uid="{270213EF-9BB5-4624-B96D-85AE93E166E6}"/>
    <hyperlink ref="A698" r:id="rId688" xr:uid="{42446269-4764-4218-9F9E-314795FBF4BE}"/>
    <hyperlink ref="A699" r:id="rId689" xr:uid="{8FB8D864-D453-414D-A0A4-37FE3267ED0F}"/>
    <hyperlink ref="A700" r:id="rId690" xr:uid="{5DEB723A-5FCB-44B6-9FEB-8F115CD77985}"/>
    <hyperlink ref="A701" r:id="rId691" xr:uid="{4A2130C6-BE51-40D9-9A27-F324CE33F90A}"/>
    <hyperlink ref="A702" r:id="rId692" xr:uid="{717DA3BF-90C1-48A3-843F-8C28D78B7094}"/>
    <hyperlink ref="A703" r:id="rId693" xr:uid="{77B3AE4C-EFE4-43B8-90CB-4BA7601A3F0B}"/>
    <hyperlink ref="A704" r:id="rId694" xr:uid="{183317BB-0DA9-4B82-984C-1DD1347CA36E}"/>
    <hyperlink ref="A705" r:id="rId695" xr:uid="{A04E0051-C313-4CBC-8F95-33AF2DB5201B}"/>
    <hyperlink ref="A706" r:id="rId696" xr:uid="{C933A330-5FC9-4850-9F31-5089328FFDC1}"/>
    <hyperlink ref="A707" r:id="rId697" xr:uid="{C402964F-E368-4BBD-BF5C-ADDA186EC4E9}"/>
    <hyperlink ref="A708" r:id="rId698" xr:uid="{7E67413E-E6AB-4073-835B-A5B6D2C0E0F4}"/>
    <hyperlink ref="A709" r:id="rId699" xr:uid="{EBD1D8E4-B520-4B63-8928-EAE780A69EF5}"/>
    <hyperlink ref="A710" r:id="rId700" xr:uid="{46A249EA-8BFA-445E-B3F6-68E9AD7DE5BF}"/>
    <hyperlink ref="A711" r:id="rId701" xr:uid="{B8B5260E-0723-46B8-AB2D-63CB49C3AE0C}"/>
    <hyperlink ref="A712" r:id="rId702" xr:uid="{DFF427F9-5038-4699-BF6A-8D63D087B11F}"/>
    <hyperlink ref="A713" r:id="rId703" xr:uid="{4B5C12FF-2151-40A0-8ED1-66657D835601}"/>
    <hyperlink ref="A714" r:id="rId704" xr:uid="{91C194DB-B0A2-45B9-A052-BAB881DD1F4B}"/>
    <hyperlink ref="A715" r:id="rId705" xr:uid="{BE49670C-C7C7-45D9-A2BE-0446062D7AA0}"/>
    <hyperlink ref="A716" r:id="rId706" xr:uid="{514C7251-B346-45C4-AA64-B44CAA747D60}"/>
    <hyperlink ref="A717" r:id="rId707" xr:uid="{8C8D08B5-30D0-4B28-836E-1525EF6E3EFE}"/>
    <hyperlink ref="A718" r:id="rId708" xr:uid="{2B6E425C-4764-4225-AFE5-E3F2FAC138FE}"/>
    <hyperlink ref="A719" r:id="rId709" xr:uid="{06983B5D-CD36-474C-A451-83B367041267}"/>
    <hyperlink ref="A720" r:id="rId710" xr:uid="{89986AA8-9D7A-40B8-8829-1A10B53871CD}"/>
    <hyperlink ref="A721" r:id="rId711" xr:uid="{EB67EC69-4BCC-4EB3-AEE1-A6A49F481AB8}"/>
    <hyperlink ref="A722" r:id="rId712" xr:uid="{5EF7E700-F220-4AF7-8EF5-D5B6A7C106E6}"/>
    <hyperlink ref="A723" r:id="rId713" xr:uid="{EE7CB36B-6E01-4245-8A79-6793EB28D9AB}"/>
    <hyperlink ref="A724" r:id="rId714" xr:uid="{061499DA-5118-4F63-8BD2-5CFFF5F23F4D}"/>
    <hyperlink ref="A725" r:id="rId715" xr:uid="{91CB2D0C-8D8A-49BA-98C9-C660A740E3CB}"/>
    <hyperlink ref="A726" r:id="rId716" xr:uid="{E84E7DE3-0CEA-4986-AFC3-3BA1DF659700}"/>
    <hyperlink ref="A727" r:id="rId717" xr:uid="{093B6B79-8BE7-4A6C-89CA-2862E822AFA7}"/>
    <hyperlink ref="A728" r:id="rId718" xr:uid="{D2D28DE2-47CC-42D1-A604-CA279E92C873}"/>
    <hyperlink ref="A729" r:id="rId719" xr:uid="{8EE34299-BE30-42A2-BC67-58948D3B9E3C}"/>
    <hyperlink ref="A730" r:id="rId720" xr:uid="{4688F201-2A0A-4F8E-B427-3514E3024D54}"/>
    <hyperlink ref="A731" r:id="rId721" xr:uid="{56136AEE-04B3-48AC-99B3-B481D6C653C7}"/>
    <hyperlink ref="A732" r:id="rId722" xr:uid="{DA103D71-8E83-4649-8763-141AE3BF5374}"/>
    <hyperlink ref="A733" r:id="rId723" xr:uid="{D295A5F5-5E56-4DB3-BB46-4231397ADDAA}"/>
    <hyperlink ref="A734" r:id="rId724" xr:uid="{69C84C5A-AE86-4948-9F63-DFBCED7CA67E}"/>
    <hyperlink ref="A735" r:id="rId725" xr:uid="{7515F7A8-3DC0-4871-81EE-07FC6B46003B}"/>
    <hyperlink ref="A736" r:id="rId726" xr:uid="{A465770F-0530-473E-A7A1-5ED2E9D297A3}"/>
    <hyperlink ref="A737" r:id="rId727" xr:uid="{1084CE87-8E74-4D0C-BA97-35564B65A92A}"/>
    <hyperlink ref="A738" r:id="rId728" xr:uid="{8CAC0594-21EA-4709-8931-A43A830BE7E7}"/>
    <hyperlink ref="A739" r:id="rId729" xr:uid="{0DB8A461-6D40-4F9C-A34D-66D989407052}"/>
    <hyperlink ref="A740" r:id="rId730" xr:uid="{4455BE9C-36F7-4E65-AD0B-E28A737389C6}"/>
    <hyperlink ref="A741" r:id="rId731" xr:uid="{3B7BF0D7-5EB3-49AB-91FB-538EA30FDFD9}"/>
    <hyperlink ref="A742" r:id="rId732" xr:uid="{45FCDC36-3069-4B3E-8DF7-FB70EC56DEBD}"/>
    <hyperlink ref="A743" r:id="rId733" xr:uid="{7D34C664-05ED-41C0-97BB-F31677B9186F}"/>
    <hyperlink ref="A744" r:id="rId734" xr:uid="{49DFBCA5-68EF-4746-9C07-83C7E9CEBD6C}"/>
    <hyperlink ref="A745" r:id="rId735" xr:uid="{BAEAC81C-CC55-466C-8548-FE7EB492E2DF}"/>
    <hyperlink ref="A746" r:id="rId736" xr:uid="{3544B1BB-58B4-4298-B542-B28166F5B9B5}"/>
    <hyperlink ref="A747" r:id="rId737" xr:uid="{D0E74158-792F-4249-AC81-3498B97316CC}"/>
    <hyperlink ref="A748" r:id="rId738" xr:uid="{60BB616F-CF5D-46EE-A30F-5EA5BF3C9443}"/>
    <hyperlink ref="A749" r:id="rId739" xr:uid="{F3E3C919-5190-4020-AB5F-90D8D021C1E0}"/>
    <hyperlink ref="A750" r:id="rId740" xr:uid="{522FC37D-99DA-44E6-AA57-888926517BB9}"/>
    <hyperlink ref="A751" r:id="rId741" xr:uid="{C30FBDD2-09FC-4ED7-A8FF-08208F0EC4C6}"/>
    <hyperlink ref="A752" r:id="rId742" xr:uid="{9EC4FB5F-2A58-4052-9E9C-9A9D62337BE6}"/>
    <hyperlink ref="A753" r:id="rId743" xr:uid="{EA73C7B7-225D-4187-A446-1BFFAEABAA35}"/>
    <hyperlink ref="A754" r:id="rId744" xr:uid="{3690BFC1-3B2A-44C4-BF20-547B64ABB404}"/>
    <hyperlink ref="A755" r:id="rId745" xr:uid="{66CB55E5-8F20-4693-A24B-0B89DA3182C9}"/>
    <hyperlink ref="A756" r:id="rId746" xr:uid="{FBA3BF47-A456-4539-9B8E-0BD105574CC3}"/>
    <hyperlink ref="A757" r:id="rId747" xr:uid="{5A1EF9E6-2B8A-4F9C-BE12-92E4C754E631}"/>
    <hyperlink ref="A758" r:id="rId748" xr:uid="{80EE14E6-6A39-4689-8A9B-0BB818D0799B}"/>
    <hyperlink ref="A759" r:id="rId749" xr:uid="{AF1C6168-1C9A-44B5-8AB6-ECDC36B11C02}"/>
    <hyperlink ref="A760" r:id="rId750" xr:uid="{2F1A2F33-690D-4067-A2EC-2A8D69E4D932}"/>
    <hyperlink ref="A761" r:id="rId751" xr:uid="{C3F8E3E3-CF1F-4BBF-9C4C-486163FAD9E4}"/>
    <hyperlink ref="A762" r:id="rId752" xr:uid="{6518672E-FF35-45C9-9292-B2C25D535A25}"/>
    <hyperlink ref="A763" r:id="rId753" xr:uid="{AB7561E1-33AA-4531-A36F-C021892CEC09}"/>
    <hyperlink ref="A764" r:id="rId754" xr:uid="{4E7BADC9-6CBE-4205-8D4C-C2E2E8F5490F}"/>
    <hyperlink ref="A765" r:id="rId755" xr:uid="{27F7B13E-776B-458B-9657-4395300CC2EF}"/>
    <hyperlink ref="A766" r:id="rId756" xr:uid="{67F65F74-040D-4574-A4C6-7277EFDF8774}"/>
    <hyperlink ref="A767" r:id="rId757" xr:uid="{D2D1F216-CA51-46AA-B085-ED93ECE74F0E}"/>
    <hyperlink ref="A768" r:id="rId758" xr:uid="{F3970C8B-434C-40EA-B576-EF9FB0D98940}"/>
    <hyperlink ref="A769" r:id="rId759" xr:uid="{F35BD5F0-3EEA-4254-B236-70598864B826}"/>
    <hyperlink ref="A770" r:id="rId760" xr:uid="{B71F52EB-3972-48D6-B7F8-6A4DBEF6FA66}"/>
    <hyperlink ref="A771" r:id="rId761" xr:uid="{1AADC0FD-8431-4F04-A843-BDDC06101B66}"/>
    <hyperlink ref="A772" r:id="rId762" xr:uid="{740DE0FC-CE53-4F02-94BE-7362E5CE32E0}"/>
    <hyperlink ref="A773" r:id="rId763" xr:uid="{B18DB3DC-8657-4EE7-9C64-5DD079FA732E}"/>
    <hyperlink ref="A774" r:id="rId764" xr:uid="{A460EBA0-2598-439B-B8E1-AC4944E57392}"/>
    <hyperlink ref="A775" r:id="rId765" xr:uid="{AEFCD954-442B-4DB0-9EF2-1BA3667AEF5F}"/>
    <hyperlink ref="A776" r:id="rId766" xr:uid="{E6E2A67D-8A56-4E96-BE86-72A74782189D}"/>
    <hyperlink ref="A777" r:id="rId767" xr:uid="{89155194-4517-4346-A388-42A69CB44F6E}"/>
    <hyperlink ref="A778" r:id="rId768" xr:uid="{ACB360FC-DC7C-46B5-A88C-9D350AF0F2A1}"/>
    <hyperlink ref="A779" r:id="rId769" xr:uid="{C5504C2C-5828-4E16-BD81-0532F93F975B}"/>
    <hyperlink ref="A780" r:id="rId770" xr:uid="{6657CB15-059C-4A1A-84F3-7EB5845F1960}"/>
    <hyperlink ref="A781" r:id="rId771" xr:uid="{A0C69A97-ADD4-49A2-9093-BC79E977B223}"/>
    <hyperlink ref="A782" r:id="rId772" xr:uid="{C220725A-F3A6-4B0F-8D6E-F3882B3FEBF3}"/>
    <hyperlink ref="A783" r:id="rId773" xr:uid="{CC95D2E7-6881-4C86-B198-B7D7A464E489}"/>
    <hyperlink ref="A784" r:id="rId774" xr:uid="{EE0CAE76-5FB1-4B2E-9D45-1FCF02B3E0F7}"/>
    <hyperlink ref="A785" r:id="rId775" xr:uid="{D9A1A439-CFC6-4C00-9947-5412FCD3DBCF}"/>
    <hyperlink ref="A786" r:id="rId776" xr:uid="{FFF0DAB8-6819-4ABD-A67F-7A7447C186C8}"/>
    <hyperlink ref="A787" r:id="rId777" xr:uid="{B91A99F5-7137-47C9-B0EC-20FB72B902B5}"/>
    <hyperlink ref="A788" r:id="rId778" xr:uid="{3132AA20-7E1F-4BB4-85B7-02A1AE1F8E8A}"/>
    <hyperlink ref="A789" r:id="rId779" xr:uid="{1EA64755-C668-4E64-AF35-9D03EB277888}"/>
    <hyperlink ref="A790" r:id="rId780" xr:uid="{AC01CADA-5349-4583-BA7D-89080CD88036}"/>
    <hyperlink ref="A791" r:id="rId781" xr:uid="{56F6C766-5446-4B22-A330-E711B6C638BD}"/>
    <hyperlink ref="A792" r:id="rId782" xr:uid="{6AA6F409-933C-4AA9-8877-20E5C557DB32}"/>
    <hyperlink ref="A793" r:id="rId783" xr:uid="{5741C61F-6AEC-4BF5-9DB9-31E0BC42F7B7}"/>
    <hyperlink ref="A794" r:id="rId784" xr:uid="{D7B5D7B0-68CC-492E-A3F7-52F1F69F68F3}"/>
    <hyperlink ref="A795" r:id="rId785" xr:uid="{9EDB138F-4BC6-452D-A2D7-C1CC62BA4A80}"/>
    <hyperlink ref="A796" r:id="rId786" xr:uid="{11964624-05F3-42A4-A560-AD1E57E5BBAD}"/>
    <hyperlink ref="A797" r:id="rId787" xr:uid="{2EB0E686-C184-4F7B-A2D6-18A61BE712C9}"/>
    <hyperlink ref="A798" r:id="rId788" xr:uid="{65A8AFB3-2247-4F90-8604-87C6BE965680}"/>
    <hyperlink ref="A799" r:id="rId789" xr:uid="{A8695152-9212-42A5-96C7-B312685A7ADD}"/>
    <hyperlink ref="A800" r:id="rId790" xr:uid="{B4EF35CE-DF16-4BCB-AD3F-FC13966BE6BD}"/>
    <hyperlink ref="A801" r:id="rId791" xr:uid="{494FBB20-2BEA-4252-AD0B-37FE376A26BD}"/>
    <hyperlink ref="A802" r:id="rId792" xr:uid="{70E4251A-B787-4CC5-B7CB-A29466B0B3BD}"/>
    <hyperlink ref="A803" r:id="rId793" xr:uid="{AAA2DBF1-399B-444F-BC31-E2491309B9B7}"/>
    <hyperlink ref="A804" r:id="rId794" xr:uid="{7B4D5643-3066-493A-A5C7-DA911C9BB5C0}"/>
    <hyperlink ref="A805" r:id="rId795" xr:uid="{30837830-CD0F-41FA-9264-488CC5A692B7}"/>
    <hyperlink ref="A806" r:id="rId796" xr:uid="{C1A291F8-6AE2-43EC-BAAA-0EC04A32DD65}"/>
    <hyperlink ref="A807" r:id="rId797" xr:uid="{38D87CDF-4DBA-4606-AB73-6AD6DF9E1EE8}"/>
    <hyperlink ref="A808" r:id="rId798" xr:uid="{12B95667-BD4E-4367-B398-96F35E4DA1FC}"/>
    <hyperlink ref="A809" r:id="rId799" xr:uid="{4FFF77C7-CC05-4312-87E3-D41634CE72C2}"/>
    <hyperlink ref="A810" r:id="rId800" xr:uid="{93FCF9F7-6270-482D-A245-C7A70EDBBCFF}"/>
    <hyperlink ref="A811" r:id="rId801" xr:uid="{7A1D7157-5664-43EE-A87B-89F0D59939D4}"/>
    <hyperlink ref="A812" r:id="rId802" xr:uid="{0304E308-AE9E-44CF-93C1-59EEC8648437}"/>
    <hyperlink ref="A813" r:id="rId803" xr:uid="{A94CEB83-72B7-4137-A5B6-96E7C1972916}"/>
    <hyperlink ref="A814" r:id="rId804" xr:uid="{651AF5CC-7B0F-42DC-9947-24132FA8F6E0}"/>
    <hyperlink ref="A815" r:id="rId805" xr:uid="{E666597C-4805-4400-9922-6A59FF08D5A2}"/>
    <hyperlink ref="A816" r:id="rId806" xr:uid="{383AB05C-95EC-48C6-ADFC-F58DE0FDCF68}"/>
    <hyperlink ref="A817" r:id="rId807" xr:uid="{9BD937B2-5348-463E-BC47-B85BC71C0517}"/>
    <hyperlink ref="A818" r:id="rId808" xr:uid="{8871C310-6C1B-42C7-B072-8A61E60C7729}"/>
    <hyperlink ref="A819" r:id="rId809" xr:uid="{A0D5EBB6-FC69-40F6-980D-EEA76E42ADF8}"/>
    <hyperlink ref="A820" r:id="rId810" xr:uid="{8CE5BAC4-037B-462B-BB83-73EF4D1C352A}"/>
    <hyperlink ref="A821" r:id="rId811" xr:uid="{8CF92611-9864-4413-8857-CE8064E182A4}"/>
    <hyperlink ref="A822" r:id="rId812" xr:uid="{37CD46D6-5E1E-4369-806F-01495984CE0D}"/>
    <hyperlink ref="A823" r:id="rId813" xr:uid="{068A0386-9CF2-4933-87C3-DD60B5B6BF47}"/>
    <hyperlink ref="A824" r:id="rId814" xr:uid="{E85AA131-559E-4C8F-98CE-960BBE8B220F}"/>
    <hyperlink ref="A825" r:id="rId815" xr:uid="{BD56AF02-E52F-4217-B0D7-28E727573E26}"/>
    <hyperlink ref="A826" r:id="rId816" xr:uid="{0B468480-F37E-4E83-BA08-41A7504DBE35}"/>
    <hyperlink ref="A827" r:id="rId817" xr:uid="{DBA295AF-3107-49EE-900F-5F0BF0549D9E}"/>
    <hyperlink ref="A828" r:id="rId818" xr:uid="{5E93AC3D-AA6C-45F1-B583-5339AFD7AE2D}"/>
    <hyperlink ref="A829" r:id="rId819" xr:uid="{6B5D6599-3F75-4101-9F56-671B025D8E99}"/>
    <hyperlink ref="A830" r:id="rId820" xr:uid="{CD82671F-9BCE-4C73-BF57-A2B44D5E7298}"/>
    <hyperlink ref="A831" r:id="rId821" xr:uid="{F4E760F2-DB52-4062-A22F-46D29DCAE473}"/>
    <hyperlink ref="A832" r:id="rId822" xr:uid="{8E8AE2FF-315E-49A7-A48C-7BC124EEA825}"/>
    <hyperlink ref="A833" r:id="rId823" xr:uid="{ADE5F8FD-06B9-4E8C-976F-E1715FBD432F}"/>
    <hyperlink ref="A834" r:id="rId824" xr:uid="{2E7E54D5-A714-4318-94B4-7283AB75C9D0}"/>
    <hyperlink ref="A835" r:id="rId825" xr:uid="{4FAB6EBF-BCA2-4325-88DF-951EAE1815AD}"/>
    <hyperlink ref="A836" r:id="rId826" xr:uid="{BD8863B7-ACEA-484D-A153-F746ABEFB27F}"/>
    <hyperlink ref="A837" r:id="rId827" xr:uid="{6CE9656C-4314-40B1-804D-E55440A112AB}"/>
    <hyperlink ref="A838" r:id="rId828" xr:uid="{161C3CAA-FBD7-4E43-976D-28A80C78468D}"/>
    <hyperlink ref="A839" r:id="rId829" xr:uid="{64A9E4D0-1711-4E67-AB37-4936AD2A3D5D}"/>
    <hyperlink ref="A840" r:id="rId830" xr:uid="{9BF6C8B1-EC21-4F90-9D3B-153CBC7C404E}"/>
    <hyperlink ref="A841" r:id="rId831" xr:uid="{30233E70-BA31-4E22-AFB8-C6A2775364AA}"/>
    <hyperlink ref="A842" r:id="rId832" xr:uid="{CA328D35-48D8-4333-8B24-0984D03581B7}"/>
    <hyperlink ref="A843" r:id="rId833" xr:uid="{C94E8242-29E9-43BE-8F51-751EB3D772C9}"/>
    <hyperlink ref="A844" r:id="rId834" xr:uid="{ABEF2701-4AE9-4254-80F8-07E767608C93}"/>
    <hyperlink ref="A845" r:id="rId835" xr:uid="{7A397F98-0DDF-46FA-8A75-791D6C87C6B3}"/>
    <hyperlink ref="A846" r:id="rId836" xr:uid="{04C4CB58-D0B0-49EA-9E0D-F9C57BD77739}"/>
    <hyperlink ref="A847" r:id="rId837" xr:uid="{3AC328DC-4283-49B1-A086-0803D28C713C}"/>
    <hyperlink ref="A848" r:id="rId838" xr:uid="{D341B0AB-E2F9-4E4A-989B-2603C5648825}"/>
    <hyperlink ref="A849" r:id="rId839" xr:uid="{7275E0E9-013A-4B81-A66F-BD446DDBA150}"/>
    <hyperlink ref="A850" r:id="rId840" xr:uid="{74917265-0A2E-407D-B0A5-13EB28167B14}"/>
    <hyperlink ref="A851" r:id="rId841" xr:uid="{25D528D7-2A67-4F46-9A7B-B772E4C28904}"/>
    <hyperlink ref="A852" r:id="rId842" xr:uid="{5E91D90D-AFD7-4DE5-868C-1BFF655049F1}"/>
    <hyperlink ref="A853" r:id="rId843" xr:uid="{AAC3BF94-3C27-4614-8AE1-B7B9917B6AB5}"/>
    <hyperlink ref="A854" r:id="rId844" xr:uid="{7EA22372-EBA0-47ED-AE67-A8CFC1703E2C}"/>
    <hyperlink ref="A855" r:id="rId845" xr:uid="{379052ED-C095-4067-B52B-96480D5D17B3}"/>
    <hyperlink ref="A856" r:id="rId846" xr:uid="{2EB2AFBB-84C9-49F5-9A19-C386078F6A00}"/>
    <hyperlink ref="A857" r:id="rId847" xr:uid="{45E58309-7A06-4D67-8BE0-7E976A34E020}"/>
    <hyperlink ref="A858" r:id="rId848" xr:uid="{66EE5ACA-0F86-4148-856E-A2EDD2E49912}"/>
    <hyperlink ref="A859" r:id="rId849" xr:uid="{107EAA58-5B4C-4402-BBCA-191E38C30D19}"/>
    <hyperlink ref="A860" r:id="rId850" xr:uid="{A5FB0E2F-F62E-4DD8-930D-BB98B2DB6C17}"/>
    <hyperlink ref="A861" r:id="rId851" xr:uid="{CFB023CA-2317-4F5F-82BB-701722D54DA6}"/>
    <hyperlink ref="A862" r:id="rId852" xr:uid="{575CDB32-C539-46B5-B99E-B3DA2C76E08B}"/>
    <hyperlink ref="A863" r:id="rId853" xr:uid="{6423E89C-D6B4-4FD5-BC7B-90D9AFBF87C7}"/>
    <hyperlink ref="A864" r:id="rId854" xr:uid="{DCCE731D-F2AC-4485-8A0E-C9750426C08C}"/>
    <hyperlink ref="A865" r:id="rId855" xr:uid="{2BFA349F-F2B5-4583-8CA9-E78F0AED8DEC}"/>
    <hyperlink ref="A866" r:id="rId856" xr:uid="{7455E0CF-F825-455E-849B-DFC3699E1430}"/>
    <hyperlink ref="A867" r:id="rId857" xr:uid="{5300C35B-D405-49AE-95B1-CDFFB263BD19}"/>
    <hyperlink ref="A868" r:id="rId858" xr:uid="{CAE601F8-F909-4B46-BF57-1E698AB03CE8}"/>
    <hyperlink ref="A869" r:id="rId859" xr:uid="{2049E890-CF0D-4C3B-B83F-FA1435C06C78}"/>
    <hyperlink ref="A870" r:id="rId860" xr:uid="{CBEA63AC-ABB8-4061-80FF-EFE61B05D332}"/>
    <hyperlink ref="A871" r:id="rId861" xr:uid="{157E2368-8ABF-4DBA-8316-9AE163B5812B}"/>
    <hyperlink ref="A872" r:id="rId862" xr:uid="{997422ED-583D-464F-A72A-6F5BCB6153CA}"/>
    <hyperlink ref="A873" r:id="rId863" xr:uid="{76B7A117-50CB-4D05-8249-182185BE04B3}"/>
    <hyperlink ref="A874" r:id="rId864" xr:uid="{07A91EFF-5C91-4F63-A58C-3C6DCF735080}"/>
    <hyperlink ref="A875" r:id="rId865" xr:uid="{19D75539-B497-4300-ADF4-D8340DC30865}"/>
    <hyperlink ref="A876" r:id="rId866" xr:uid="{1862D37B-7F74-4CCC-9E4D-2FC411ADF449}"/>
    <hyperlink ref="A877" r:id="rId867" xr:uid="{11CBED8B-D9B0-471C-926B-9850548EDD4F}"/>
    <hyperlink ref="A878" r:id="rId868" xr:uid="{33BB28ED-A604-4BD2-B6FC-6C386F2E3D5B}"/>
    <hyperlink ref="A879" r:id="rId869" xr:uid="{A097757F-C046-4C1A-9F29-3E7024CF3C41}"/>
    <hyperlink ref="A880" r:id="rId870" xr:uid="{2327D6C9-744F-4941-B975-E447BD66DDDE}"/>
    <hyperlink ref="A881" r:id="rId871" xr:uid="{7F68CC11-E65A-4FDD-BAD0-F5EF7C92BFF5}"/>
    <hyperlink ref="A882" r:id="rId872" xr:uid="{2E35C6C5-4E50-4FF5-BB52-42E54A1BF9B8}"/>
    <hyperlink ref="A883" r:id="rId873" xr:uid="{5427591C-DE5E-4AB6-9B98-57031BEAB5B4}"/>
    <hyperlink ref="A884" r:id="rId874" xr:uid="{B4F1811E-8DB6-46D5-988C-B4BBA8F6E640}"/>
    <hyperlink ref="A885" r:id="rId875" xr:uid="{549F5E30-013C-4CA2-817D-D409A7DAC582}"/>
    <hyperlink ref="A886" r:id="rId876" xr:uid="{19841D39-F9C9-4A1E-B7D1-519273D10844}"/>
    <hyperlink ref="A887" r:id="rId877" xr:uid="{E40948D4-BDDD-4CDA-9AEC-43473C4ECDED}"/>
    <hyperlink ref="A888" r:id="rId878" xr:uid="{CE6F78C1-B8A2-4974-BE27-8AAAEABFB414}"/>
    <hyperlink ref="A889" r:id="rId879" xr:uid="{8CB0AF2E-6C8A-4114-9DFA-50E84C2263AB}"/>
    <hyperlink ref="A890" r:id="rId880" xr:uid="{3B752ADC-BA66-48BF-8449-83B7F37B1DF4}"/>
    <hyperlink ref="A891" r:id="rId881" xr:uid="{8B2A6B33-C193-47F1-81B9-8BE8729BAD61}"/>
    <hyperlink ref="A892" r:id="rId882" xr:uid="{3750859B-6963-4C47-A0A3-2E8876E3605B}"/>
    <hyperlink ref="A893" r:id="rId883" xr:uid="{565A1AA4-A644-441D-A4C0-E2422C555064}"/>
    <hyperlink ref="A894" r:id="rId884" xr:uid="{4401CC51-9F43-45F3-A2BA-97831F36A1D1}"/>
    <hyperlink ref="A895" r:id="rId885" xr:uid="{72514804-5C4F-43C5-91D3-10A36C5D0862}"/>
    <hyperlink ref="A896" r:id="rId886" xr:uid="{EE10D930-2747-4D62-A172-8D94DCCA8FFA}"/>
    <hyperlink ref="A897" r:id="rId887" xr:uid="{573F1B89-4206-4EE5-9085-04B5C1BABBD5}"/>
    <hyperlink ref="A898" r:id="rId888" xr:uid="{92020356-E7D6-4DDF-8375-082283E21AA2}"/>
    <hyperlink ref="A899" r:id="rId889" xr:uid="{156A1E5E-3F6D-4C13-B2D0-73D040FFAC29}"/>
    <hyperlink ref="A900" r:id="rId890" xr:uid="{88216BAA-DBD2-4BD7-9BE6-2DC6FE4AA384}"/>
    <hyperlink ref="A901" r:id="rId891" xr:uid="{11285F6B-AC09-4D00-9286-6AF5F3CA888E}"/>
    <hyperlink ref="A902" r:id="rId892" xr:uid="{73A5D5BA-6366-43E7-88F1-8578F472BB3C}"/>
    <hyperlink ref="A903" r:id="rId893" xr:uid="{96BD5091-2B7B-42A1-A1C7-10623D41C449}"/>
    <hyperlink ref="A904" r:id="rId894" xr:uid="{95ABCF6D-5AD8-4775-8514-E87947029CEE}"/>
    <hyperlink ref="A905" r:id="rId895" xr:uid="{5C8EE18D-AFA6-40D4-B21A-5B335C5C5E5A}"/>
    <hyperlink ref="A906" r:id="rId896" xr:uid="{EFA96DA9-C52A-490A-9ABB-474B6546850D}"/>
    <hyperlink ref="A907" r:id="rId897" xr:uid="{7A035D73-59BB-4808-B573-525838A5C9D2}"/>
    <hyperlink ref="A908" r:id="rId898" xr:uid="{34BA789F-B370-4EE4-8D06-AF5D2A9A968C}"/>
    <hyperlink ref="A909" r:id="rId899" xr:uid="{A0E8C0B1-9614-47E4-BBBD-CDCA8E226653}"/>
    <hyperlink ref="A910" r:id="rId900" xr:uid="{B601B671-EAC0-4926-BF39-1B7B4579114F}"/>
    <hyperlink ref="A911" r:id="rId901" xr:uid="{5021298A-79D8-456E-BBE8-9A03F0CBDB38}"/>
    <hyperlink ref="A912" r:id="rId902" xr:uid="{9B5BA74C-B659-483C-A153-C17CAC8475C9}"/>
    <hyperlink ref="A913" r:id="rId903" xr:uid="{393CDD1D-BF10-4DAA-A1E9-D77DD284E2B2}"/>
    <hyperlink ref="A914" r:id="rId904" xr:uid="{2107B9EE-74E5-45F4-A2E9-44E0A8A653AC}"/>
    <hyperlink ref="A915" r:id="rId905" xr:uid="{5DCBA397-D924-4B33-92DE-E73B5695D4F9}"/>
    <hyperlink ref="A916" r:id="rId906" xr:uid="{8708DEED-8AC3-42C7-B676-31423BBE391D}"/>
    <hyperlink ref="A917" r:id="rId907" xr:uid="{032045E2-8F8A-4F2F-9410-C0550DF416AE}"/>
    <hyperlink ref="A918" r:id="rId908" xr:uid="{83A4253E-D338-4832-950D-2CEF2C13C14C}"/>
    <hyperlink ref="A919" r:id="rId909" xr:uid="{DF32D73E-5BE9-434D-8520-275C526FA630}"/>
    <hyperlink ref="A920" r:id="rId910" xr:uid="{96832BD1-006A-466C-9C0D-D688D1D54F0C}"/>
    <hyperlink ref="A921" r:id="rId911" xr:uid="{804A8F79-0F03-4F71-8A39-55A82D804283}"/>
    <hyperlink ref="A922" r:id="rId912" xr:uid="{23D7551F-B0FE-4C35-A206-9D20584B5894}"/>
    <hyperlink ref="A923" r:id="rId913" xr:uid="{57398792-0405-48CF-8398-2C0E77FCDC57}"/>
    <hyperlink ref="A924" r:id="rId914" xr:uid="{67703841-606A-47B5-8B34-6CCEF01D09D9}"/>
    <hyperlink ref="A925" r:id="rId915" xr:uid="{8E6993AD-1AA1-45BD-AC22-00BB2A5B90B0}"/>
    <hyperlink ref="A926" r:id="rId916" xr:uid="{0212AF0A-BE59-456F-8011-652423EA4DDB}"/>
    <hyperlink ref="A927" r:id="rId917" xr:uid="{E92DA969-A7A9-4C1E-86D8-304B80A3D959}"/>
    <hyperlink ref="A928" r:id="rId918" xr:uid="{DA55EB40-DF34-488D-8212-EF9D7D17593A}"/>
    <hyperlink ref="A929" r:id="rId919" xr:uid="{D0B0EB47-0ABC-49D2-B14C-85A33397988E}"/>
    <hyperlink ref="A930" r:id="rId920" xr:uid="{BF4F1176-AA36-4521-A95D-BDBF4F0AD33F}"/>
    <hyperlink ref="A931" r:id="rId921" xr:uid="{3E3C70CB-04DC-4BA6-AC44-D61A43FFC159}"/>
    <hyperlink ref="A932" r:id="rId922" xr:uid="{D1FA621A-A2C2-4E44-ABF0-7CB93F7FD7D9}"/>
    <hyperlink ref="A933" r:id="rId923" xr:uid="{6D87B9AE-DDAD-4082-8BFE-CF17089F4B7F}"/>
    <hyperlink ref="A934" r:id="rId924" xr:uid="{39FE2781-AC52-4727-A262-872301FD99F7}"/>
    <hyperlink ref="A935" r:id="rId925" xr:uid="{0D736543-2FB9-4BC6-803E-7EF0BABB444C}"/>
    <hyperlink ref="A936" r:id="rId926" xr:uid="{CE997E3F-25A4-4726-8709-DAEA27696D84}"/>
    <hyperlink ref="A937" r:id="rId927" xr:uid="{F535D6EF-FBE5-4316-8A62-914810D0F8F5}"/>
    <hyperlink ref="A938" r:id="rId928" xr:uid="{C46E0D11-C07E-4AD3-B1A3-C1B96545E160}"/>
    <hyperlink ref="A939" r:id="rId929" xr:uid="{D88364F0-ABAC-4524-83A1-66E5B8F58DD3}"/>
    <hyperlink ref="A940" r:id="rId930" xr:uid="{B3534CFB-5742-4DCF-AF13-F6DC74302B16}"/>
    <hyperlink ref="A941" r:id="rId931" xr:uid="{39E72623-8E7C-4F47-A8E1-96C01D540A8B}"/>
    <hyperlink ref="A942" r:id="rId932" xr:uid="{7F26D27D-28F9-4827-9832-1EC7B7D1E0A1}"/>
    <hyperlink ref="A943" r:id="rId933" xr:uid="{F1640A94-F5E5-4CFF-82AE-B43D53B55C98}"/>
    <hyperlink ref="A944" r:id="rId934" xr:uid="{A1640B45-2D3C-4B0B-AE8F-C16B1EC90598}"/>
    <hyperlink ref="A945" r:id="rId935" xr:uid="{A0D6CFDB-FE48-4C15-B169-EB17829FAFB2}"/>
    <hyperlink ref="A946" r:id="rId936" xr:uid="{914AB33D-D371-4271-8CEE-D8A81712DC6E}"/>
    <hyperlink ref="A947" r:id="rId937" xr:uid="{102C748B-DB7C-4CD2-93BD-39D48D9C58F4}"/>
    <hyperlink ref="A948" r:id="rId938" xr:uid="{B0D92B57-A188-4F71-9579-77C972038164}"/>
    <hyperlink ref="A949" r:id="rId939" xr:uid="{69634BA1-8D28-4558-A658-CD678FE31267}"/>
    <hyperlink ref="A950" r:id="rId940" xr:uid="{B49590D3-517A-4660-8403-79F3CE4556B7}"/>
    <hyperlink ref="A951" r:id="rId941" xr:uid="{993260D3-B9E5-496B-92AE-11C807A80914}"/>
    <hyperlink ref="A952" r:id="rId942" xr:uid="{9D9EF3F1-241B-4F47-87F3-75E557884F0A}"/>
    <hyperlink ref="A953" r:id="rId943" xr:uid="{4DCA199D-4674-4D1B-91E8-45C2B7AD7482}"/>
    <hyperlink ref="A954" r:id="rId944" xr:uid="{B5C6CCBF-7912-487C-9213-272542D3734F}"/>
    <hyperlink ref="A955" r:id="rId945" xr:uid="{A6B27DB1-2313-4E2C-8DC1-4B93D6FCCB7B}"/>
    <hyperlink ref="A956" r:id="rId946" xr:uid="{964B0EF8-E7CD-401A-8B8F-113BCA3BDB1C}"/>
    <hyperlink ref="A957" r:id="rId947" xr:uid="{DC3BF537-DFCB-4DE2-BB6F-62B318F7E1E4}"/>
    <hyperlink ref="A958" r:id="rId948" xr:uid="{26BA784A-6828-47BA-8C2F-59FA0FF9F4E2}"/>
    <hyperlink ref="A959" r:id="rId949" xr:uid="{18A2262E-47FC-4495-98FA-933DE359D753}"/>
    <hyperlink ref="A960" r:id="rId950" xr:uid="{809B2A1A-9596-4C56-B80C-F24C48E4632E}"/>
    <hyperlink ref="A961" r:id="rId951" xr:uid="{0017AAB1-CD14-4C04-953B-6AF270A9AAE9}"/>
    <hyperlink ref="A962" r:id="rId952" xr:uid="{E40D98B9-98EE-401B-96E2-E85CF8890754}"/>
    <hyperlink ref="A963" r:id="rId953" xr:uid="{2CCB7E69-1EEC-45A9-AF91-CD0AC19B2518}"/>
    <hyperlink ref="A964" r:id="rId954" xr:uid="{3EAB2568-AF5D-4DC9-9C0E-555CCE0ECB54}"/>
    <hyperlink ref="A965" r:id="rId955" xr:uid="{A87245EC-EC12-4D74-A4F8-85DB61D3ED70}"/>
    <hyperlink ref="A966" r:id="rId956" xr:uid="{29629CAD-A471-453E-98D5-932A7DD52F3B}"/>
    <hyperlink ref="A967" r:id="rId957" xr:uid="{62FE7072-C71D-413A-9664-2F539DB3CA2D}"/>
    <hyperlink ref="A968" r:id="rId958" xr:uid="{76FF2035-43A5-4289-85A4-59975618E63A}"/>
    <hyperlink ref="A969" r:id="rId959" xr:uid="{18E4F1B9-B45E-4363-AE08-DF942D5FEB1B}"/>
    <hyperlink ref="A970" r:id="rId960" xr:uid="{94F614AB-BCDA-4054-88B8-0864191F90FB}"/>
    <hyperlink ref="A971" r:id="rId961" xr:uid="{F8D92B82-1D06-4481-8354-D76A72BBD42C}"/>
    <hyperlink ref="A972" r:id="rId962" xr:uid="{18164928-166B-43CF-AA41-971C877A6388}"/>
    <hyperlink ref="A973" r:id="rId963" xr:uid="{ADF4239E-EAAE-417D-8327-98A78FB5050D}"/>
    <hyperlink ref="A974" r:id="rId964" xr:uid="{6C7392D2-C019-43A3-B8FD-56A6608BFFE1}"/>
    <hyperlink ref="A975" r:id="rId965" xr:uid="{A19EAECB-90C3-414E-AB41-7751E10FF24C}"/>
    <hyperlink ref="A976" r:id="rId966" xr:uid="{B062A5A9-5A15-44EC-B526-90FBF6E1A35B}"/>
    <hyperlink ref="A977" r:id="rId967" xr:uid="{ED8CBFD8-2C8C-4F0B-9284-30E6764D2FF2}"/>
    <hyperlink ref="A978" r:id="rId968" xr:uid="{D41D9FF3-3698-480F-830F-1E6801BE8108}"/>
    <hyperlink ref="A979" r:id="rId969" xr:uid="{C13365EF-D9FD-42D7-84D5-8A21C033E3DC}"/>
    <hyperlink ref="A980" r:id="rId970" xr:uid="{E98EAF56-0C93-4901-8749-65D79D2F25C9}"/>
    <hyperlink ref="A981" r:id="rId971" xr:uid="{6E679D41-E92A-45CA-9806-655CDE924863}"/>
    <hyperlink ref="A982" r:id="rId972" xr:uid="{22C6AA87-816F-430C-B86B-79A053C5C972}"/>
    <hyperlink ref="A983" r:id="rId973" xr:uid="{3299C141-7F80-4020-A74C-9933B5C818E8}"/>
    <hyperlink ref="A984" r:id="rId974" xr:uid="{FBC5642D-E8FA-458D-8EDE-F8D4330CDFBD}"/>
    <hyperlink ref="A985" r:id="rId975" xr:uid="{41DBF250-DEA6-4780-92D6-69D12E029075}"/>
    <hyperlink ref="A986" r:id="rId976" xr:uid="{12B26A7D-B35C-4A03-AD15-2CD0D0EF7E04}"/>
    <hyperlink ref="A987" r:id="rId977" xr:uid="{1327D99D-3E31-4214-A7B0-3B31ECFC2DD6}"/>
    <hyperlink ref="A988" r:id="rId978" xr:uid="{DC7DB0EF-796E-446A-8B7D-1993EC2EBBB0}"/>
    <hyperlink ref="A989" r:id="rId979" xr:uid="{DE5C5B9A-A969-472D-9034-E8505BC394B7}"/>
    <hyperlink ref="A990" r:id="rId980" xr:uid="{01A19BF1-1F34-432F-8BB0-0B1282226614}"/>
    <hyperlink ref="A991" r:id="rId981" xr:uid="{19F80EF6-D3D8-4FDB-BED2-1384CB29D814}"/>
    <hyperlink ref="A992" r:id="rId982" xr:uid="{ACD083FF-8140-40A2-81F3-D7C9083510AC}"/>
    <hyperlink ref="A993" r:id="rId983" xr:uid="{A59F6146-C287-4440-ACA7-1D1AD3FB32C7}"/>
    <hyperlink ref="A994" r:id="rId984" xr:uid="{9B46A377-AF92-4BBD-87EB-0530B2197AB5}"/>
    <hyperlink ref="A995" r:id="rId985" xr:uid="{C3503459-29DA-4936-9146-98DC442F4ADC}"/>
    <hyperlink ref="A996" r:id="rId986" xr:uid="{F0D0952B-5D0C-4DA5-A444-EE04D4D2D981}"/>
    <hyperlink ref="A997" r:id="rId987" xr:uid="{87C7548F-4FC2-4F7A-8015-80F33E9E1B74}"/>
    <hyperlink ref="A998" r:id="rId988" xr:uid="{258A09F2-64D0-4A7E-960B-748DA4F5CE2C}"/>
    <hyperlink ref="A999" r:id="rId989" xr:uid="{98510995-2B3F-45A4-BBDA-12C94DE2FAE7}"/>
    <hyperlink ref="A1000" r:id="rId990" xr:uid="{7233E2AA-7998-45ED-B451-8CC72C274C8F}"/>
    <hyperlink ref="A1001" r:id="rId991" xr:uid="{B0E27348-E53C-4E5C-8612-BFB3A279DDBD}"/>
    <hyperlink ref="A1002" r:id="rId992" xr:uid="{5993B154-5771-44C3-BF31-7D0DC59EEE64}"/>
    <hyperlink ref="A1003" r:id="rId993" xr:uid="{42EFC31F-55FE-49B4-BC28-34E7B50A5F60}"/>
    <hyperlink ref="A1004" r:id="rId994" xr:uid="{F01F912B-D930-42D7-90CF-1AF6EE3433B3}"/>
    <hyperlink ref="A1005" r:id="rId995" xr:uid="{623534A1-73F8-4E99-B7AE-D04738F1A8C8}"/>
    <hyperlink ref="A1006" r:id="rId996" xr:uid="{43371609-DF94-4019-BB47-340B44FC86F6}"/>
    <hyperlink ref="A1007" r:id="rId997" xr:uid="{03E3C400-4BD9-48F7-BBD3-7D414299633A}"/>
    <hyperlink ref="A1008" r:id="rId998" xr:uid="{A03D9264-7CD2-477D-A2ED-7370BB3F119D}"/>
    <hyperlink ref="A1009" r:id="rId999" xr:uid="{8A0553B9-B15D-4C0D-A38E-3322252B5C2E}"/>
    <hyperlink ref="A1010" r:id="rId1000" xr:uid="{824EC4AE-D79D-446F-B422-8409DF213E14}"/>
    <hyperlink ref="A1011" r:id="rId1001" xr:uid="{672D41B5-A4CE-4B09-82CE-C7CF090EEE02}"/>
    <hyperlink ref="A1012" r:id="rId1002" xr:uid="{8BAABF31-3622-4B1A-B7D7-9EF26B18A4BE}"/>
    <hyperlink ref="A1013" r:id="rId1003" xr:uid="{9235960D-7A82-4085-9C3F-C32C96A100C8}"/>
    <hyperlink ref="A1014" r:id="rId1004" xr:uid="{69BF8502-34C5-4F91-970D-1130CD2C8BB9}"/>
    <hyperlink ref="A1015" r:id="rId1005" xr:uid="{BCE73530-0558-45E0-8313-E5B6EAF0F230}"/>
    <hyperlink ref="A1016" r:id="rId1006" xr:uid="{D7C41C9E-8B78-4B63-8145-F41DF9F19460}"/>
    <hyperlink ref="A1017" r:id="rId1007" xr:uid="{13D51CBB-D24A-4909-892D-A6D8E3768BE9}"/>
    <hyperlink ref="A1018" r:id="rId1008" xr:uid="{14D964DC-12B1-488A-932E-83074E8DDA14}"/>
    <hyperlink ref="A1019" r:id="rId1009" xr:uid="{75CC4672-55AE-4620-A824-5F0B169539F9}"/>
    <hyperlink ref="A1020" r:id="rId1010" xr:uid="{F49897F9-27E1-428A-B24C-B9719FFBD51C}"/>
    <hyperlink ref="A1021" r:id="rId1011" xr:uid="{EB0D81F2-55E0-4A8A-BF8D-AEFB8A1C22FE}"/>
    <hyperlink ref="A1022" r:id="rId1012" xr:uid="{652D7137-1799-4ADD-B158-F6FEF89A5DC4}"/>
    <hyperlink ref="A1023" r:id="rId1013" xr:uid="{CF41F187-1FAE-4738-9599-5F59C9DC3530}"/>
    <hyperlink ref="A1024" r:id="rId1014" xr:uid="{126A23D8-C72E-4400-8D51-349748BFD0FA}"/>
    <hyperlink ref="A1025" r:id="rId1015" xr:uid="{AE30FB43-800D-40AF-937C-5FC9893FECA9}"/>
    <hyperlink ref="A1026" r:id="rId1016" xr:uid="{A893CB7F-6078-488F-9EB9-E933A6E10FE6}"/>
    <hyperlink ref="A1027" r:id="rId1017" xr:uid="{889BB39F-397B-4B6A-A03A-6605E874CD61}"/>
    <hyperlink ref="A1028" r:id="rId1018" xr:uid="{9542C7DC-9094-4192-9A1C-51B4A0CB838C}"/>
    <hyperlink ref="A1029" r:id="rId1019" xr:uid="{C59FFF3E-B9CE-4D53-9B49-069CB3D6674A}"/>
    <hyperlink ref="A1030" r:id="rId1020" xr:uid="{1D58C20C-B114-4E66-A466-17E2BF45FF72}"/>
    <hyperlink ref="A1031" r:id="rId1021" xr:uid="{4ADFA0AF-5B89-486F-BF39-283DCCA54F03}"/>
    <hyperlink ref="A1032" r:id="rId1022" xr:uid="{CD196C68-3A8E-4150-AB2C-A2CA8E7EC9A3}"/>
    <hyperlink ref="A1033" r:id="rId1023" xr:uid="{5ABC8333-A4E5-4987-B4E9-B48E846CDCD6}"/>
    <hyperlink ref="A1034" r:id="rId1024" xr:uid="{7CA8646F-E5EB-4FBB-B14F-29AABFECD6C9}"/>
    <hyperlink ref="A1035" r:id="rId1025" xr:uid="{DDBD14B3-756D-4DA2-89C3-5DD464A6AFE9}"/>
    <hyperlink ref="A1036" r:id="rId1026" xr:uid="{4B290260-021F-4C91-98C4-F3547EEA2D47}"/>
    <hyperlink ref="A1037" r:id="rId1027" xr:uid="{6C733143-2FD9-41E5-8AB8-06B3B63A69FB}"/>
    <hyperlink ref="A1038" r:id="rId1028" xr:uid="{126BFCCF-52F3-48A5-AE02-D540EB97DB50}"/>
    <hyperlink ref="A1039" r:id="rId1029" xr:uid="{CB9CAB76-0B31-4602-BC00-2CF67FB87718}"/>
    <hyperlink ref="A1040" r:id="rId1030" xr:uid="{1707A424-103D-4A8E-A004-9532231429AD}"/>
    <hyperlink ref="A1041" r:id="rId1031" xr:uid="{370E04A8-E340-4DAF-BE4F-18DD72AD7160}"/>
    <hyperlink ref="A1042" r:id="rId1032" xr:uid="{18CBD65D-E45C-403A-84A3-8FA8FF299385}"/>
    <hyperlink ref="A1043" r:id="rId1033" xr:uid="{B82FBF3F-E389-4917-9014-AD0BC15D6972}"/>
    <hyperlink ref="A1044" r:id="rId1034" xr:uid="{2B3EF588-ED81-4770-BC9E-75815B109180}"/>
    <hyperlink ref="A1045" r:id="rId1035" xr:uid="{9765928F-BF89-4202-B9E0-134907E586B4}"/>
    <hyperlink ref="A1046" r:id="rId1036" xr:uid="{3631DE98-3261-4692-8AE5-6629F5943698}"/>
    <hyperlink ref="A1047" r:id="rId1037" xr:uid="{0BF007E3-F720-4996-B1DB-77DFFAC54ED1}"/>
    <hyperlink ref="A1048" r:id="rId1038" xr:uid="{F69A3483-DB3B-443E-9607-7CF29B22E22A}"/>
    <hyperlink ref="A1049" r:id="rId1039" xr:uid="{56041C30-FF73-48F1-AA5F-32A3A120B200}"/>
    <hyperlink ref="A1050" r:id="rId1040" xr:uid="{EED2206E-A8CC-44FF-BBA1-F02ECA8E39C1}"/>
    <hyperlink ref="A1051" r:id="rId1041" xr:uid="{3ACFD859-AA1C-4A94-957C-A4C17F429055}"/>
    <hyperlink ref="A1052" r:id="rId1042" xr:uid="{300F75F8-0170-421B-8F54-1161544B5960}"/>
    <hyperlink ref="A1053" r:id="rId1043" xr:uid="{C9F16817-BB8B-43F8-80DA-1AC581D911D9}"/>
    <hyperlink ref="A1054" r:id="rId1044" xr:uid="{CB441073-252E-43B6-B1E5-8C4CBEA4BE08}"/>
    <hyperlink ref="A1055" r:id="rId1045" xr:uid="{168DC8CE-D334-49F3-8D4E-35C6F3BF70C7}"/>
    <hyperlink ref="A1056" r:id="rId1046" xr:uid="{D8FB0784-7B16-408B-930C-E9148A28B8D7}"/>
    <hyperlink ref="A1057" r:id="rId1047" xr:uid="{F46A44E6-0CB6-4964-98F5-6965E815E16D}"/>
    <hyperlink ref="A1058" r:id="rId1048" xr:uid="{61DCF23B-D743-4DE6-8779-8FB1ABF953FD}"/>
    <hyperlink ref="A1059" r:id="rId1049" xr:uid="{11DEB5C9-A7D8-40EB-9777-6D4BEF9DB1E7}"/>
    <hyperlink ref="A1060" r:id="rId1050" xr:uid="{59481639-B09F-4641-969B-63A89064C759}"/>
    <hyperlink ref="A1061" r:id="rId1051" xr:uid="{E9CAD422-4710-4754-9C40-44C5139B59EE}"/>
    <hyperlink ref="A1062" r:id="rId1052" xr:uid="{D3D4FBFD-D90E-4AAB-9703-2DC1DB2BD49C}"/>
    <hyperlink ref="A1063" r:id="rId1053" xr:uid="{03A00057-3633-467F-BAB5-D93FD997B9B9}"/>
    <hyperlink ref="A1064" r:id="rId1054" xr:uid="{C73AB4B3-2602-41BE-AA64-E4F8EBB0E461}"/>
    <hyperlink ref="A1065" r:id="rId1055" xr:uid="{26F38236-53FF-48FC-B8EC-86778E69699C}"/>
    <hyperlink ref="A1066" r:id="rId1056" xr:uid="{F49EA9AA-B5A8-4334-A3C6-292DB8CFEB1A}"/>
    <hyperlink ref="A1067" r:id="rId1057" xr:uid="{345B5BAD-F762-4A3D-AA6B-0A4908295827}"/>
    <hyperlink ref="A1068" r:id="rId1058" xr:uid="{BEA6FE55-7B94-4729-BACC-105BEFB589C6}"/>
    <hyperlink ref="A1069" r:id="rId1059" xr:uid="{7A7F019E-C9F3-4E3A-B661-07682E4FECBD}"/>
    <hyperlink ref="A1070" r:id="rId1060" xr:uid="{3F1A45B3-9C29-4A4F-BA93-6C70958F68E4}"/>
    <hyperlink ref="A1071" r:id="rId1061" xr:uid="{CDE240D6-D1BD-444D-8193-C49DD05A957E}"/>
    <hyperlink ref="A1072" r:id="rId1062" xr:uid="{9A0090E3-5D6F-4B2D-84E9-A8BB6778D148}"/>
    <hyperlink ref="A1073" r:id="rId1063" xr:uid="{0291959C-5950-462E-BFD4-44C653702D2A}"/>
    <hyperlink ref="A1074" r:id="rId1064" xr:uid="{522D893A-C983-4177-BB74-6B42D1E3D8C2}"/>
    <hyperlink ref="A1075" r:id="rId1065" xr:uid="{A2748719-9748-45EC-BB6B-DC67A75526B2}"/>
    <hyperlink ref="A1076" r:id="rId1066" xr:uid="{39160AE5-8C12-4332-8755-586CCE634341}"/>
    <hyperlink ref="A1077" r:id="rId1067" xr:uid="{1196747C-24DE-47B3-AFF1-BD9FC216F18A}"/>
    <hyperlink ref="A1078" r:id="rId1068" xr:uid="{9AF8F51E-34EE-40F7-9973-34EA0300122E}"/>
    <hyperlink ref="A1079" r:id="rId1069" xr:uid="{536D50BC-FB65-458E-846D-5FE10841A961}"/>
    <hyperlink ref="A1080" r:id="rId1070" xr:uid="{8566177B-596D-467D-810B-F4B61EC4888F}"/>
    <hyperlink ref="A1081" r:id="rId1071" xr:uid="{736A6679-0AC1-4CBD-A648-BA84BED69748}"/>
    <hyperlink ref="A1082" r:id="rId1072" xr:uid="{1520E34F-BF3C-4E02-8A25-BD5F405F07B7}"/>
    <hyperlink ref="A1083" r:id="rId1073" xr:uid="{8888E1E5-3E29-4653-9462-32AC10C50617}"/>
    <hyperlink ref="A1084" r:id="rId1074" xr:uid="{100B1D9A-A549-4315-8C7B-BF2CBE5CE038}"/>
    <hyperlink ref="A1085" r:id="rId1075" xr:uid="{F03CB9B1-7B74-4871-B7A4-87C580F56943}"/>
    <hyperlink ref="A1086" r:id="rId1076" xr:uid="{8B50996C-4CC4-4EE4-9D36-9ADB0B2AD7CC}"/>
    <hyperlink ref="A1087" r:id="rId1077" xr:uid="{1D523C3D-01BD-49D8-A1AB-07EC14BFEEA5}"/>
    <hyperlink ref="A1088" r:id="rId1078" xr:uid="{F270803F-949C-448F-9328-FF0182BF7A04}"/>
    <hyperlink ref="A1089" r:id="rId1079" xr:uid="{28A3BBD8-31C9-43DB-B39F-8103CF93E040}"/>
    <hyperlink ref="A1090" r:id="rId1080" xr:uid="{F054F388-11C8-4088-8856-129848145669}"/>
    <hyperlink ref="A1091" r:id="rId1081" xr:uid="{6E3F1C4F-AB81-430B-B531-3EA586624AC8}"/>
    <hyperlink ref="A1092" r:id="rId1082" xr:uid="{7CE05A6D-E19E-45EE-9FE0-AB108670D489}"/>
    <hyperlink ref="A1093" r:id="rId1083" xr:uid="{4039AA61-5CEF-460D-AC17-BC2C308ABAD3}"/>
    <hyperlink ref="A1094" r:id="rId1084" xr:uid="{BD7E62E6-ACA5-4362-8127-F84C6B1B177F}"/>
    <hyperlink ref="A1095" r:id="rId1085" xr:uid="{2A44B3E3-AD47-43B9-8872-D56E34A215A0}"/>
    <hyperlink ref="A1096" r:id="rId1086" xr:uid="{22E133CF-9498-4B75-855C-C35AC0176300}"/>
    <hyperlink ref="A1097" r:id="rId1087" xr:uid="{04FF41C3-5CF1-4B70-93E5-A51B03F0DAA1}"/>
    <hyperlink ref="A1098" r:id="rId1088" xr:uid="{1AF87C68-9ECF-47DB-B62A-483E33F72DC5}"/>
    <hyperlink ref="A1099" r:id="rId1089" xr:uid="{5858C45D-8486-4C78-9EEA-394BA04813ED}"/>
    <hyperlink ref="A1100" r:id="rId1090" xr:uid="{C9D2DAB9-8AE6-4E41-BBF3-BBF1FB6617F2}"/>
    <hyperlink ref="A1101" r:id="rId1091" xr:uid="{C1522B35-D76F-47DC-B6BB-6FD64A9F0675}"/>
    <hyperlink ref="A1102" r:id="rId1092" xr:uid="{206A638C-0017-4DCC-AFD2-754815505A1F}"/>
    <hyperlink ref="A1103" r:id="rId1093" xr:uid="{9C610A44-6828-4E79-A690-3BC702F5AEF2}"/>
    <hyperlink ref="A1104" r:id="rId1094" xr:uid="{0A554282-390C-4BBA-9AC6-40334F664A39}"/>
    <hyperlink ref="A1105" r:id="rId1095" xr:uid="{0C120C43-98B1-4056-979D-B108EB7DD41D}"/>
    <hyperlink ref="A1106" r:id="rId1096" xr:uid="{1391452D-0601-45EF-ABEB-8069247D0C97}"/>
    <hyperlink ref="A1107" r:id="rId1097" xr:uid="{8207A6CF-3874-4297-B2A3-FA25B7964B96}"/>
    <hyperlink ref="A1108" r:id="rId1098" xr:uid="{E3323F32-79F9-4B3F-8E59-399A9570F48C}"/>
    <hyperlink ref="A1109" r:id="rId1099" xr:uid="{1B5B6813-7C56-4EE1-A736-E5101D62C8B2}"/>
    <hyperlink ref="A1110" r:id="rId1100" xr:uid="{53472925-422B-4D8D-BD94-74FE578151B4}"/>
    <hyperlink ref="A1111" r:id="rId1101" xr:uid="{B3AFA62F-61B4-4EC1-87C9-F9F3627B2CFF}"/>
    <hyperlink ref="A1112" r:id="rId1102" xr:uid="{1F94FB68-F3A5-4928-B172-50C269191770}"/>
    <hyperlink ref="A1113" r:id="rId1103" xr:uid="{37989D64-3061-4B08-933A-3F6D95011B9A}"/>
    <hyperlink ref="A1114" r:id="rId1104" xr:uid="{260E6369-A09C-422A-9A37-62FC74D40AC9}"/>
    <hyperlink ref="A1115" r:id="rId1105" xr:uid="{E6D825EC-4219-46CB-82DB-4CF37C7353F0}"/>
    <hyperlink ref="A1116" r:id="rId1106" xr:uid="{B3171840-48FE-43FF-83C9-EEEDE6023F75}"/>
    <hyperlink ref="A1117" r:id="rId1107" xr:uid="{379FD47D-939B-49F6-B7F0-86D1D4F7862D}"/>
    <hyperlink ref="A1118" r:id="rId1108" xr:uid="{6B6DAC3C-CB64-4999-B591-8CE2BFBB99AC}"/>
    <hyperlink ref="A1119" r:id="rId1109" xr:uid="{B69C7BAF-6C2A-4B73-9D31-BBE93B7F3753}"/>
    <hyperlink ref="A1120" r:id="rId1110" xr:uid="{01F3C92E-65DA-4A33-A6D0-D92EEE6E35D1}"/>
    <hyperlink ref="A1121" r:id="rId1111" xr:uid="{AAAB0710-F9A0-4E4A-94A5-AD26C1582112}"/>
    <hyperlink ref="A1122" r:id="rId1112" xr:uid="{E1F2DC57-071D-4B9A-892A-1532A506542F}"/>
    <hyperlink ref="A1123" r:id="rId1113" xr:uid="{A778E17B-906C-4EF2-AF4B-6E9FFC18489D}"/>
    <hyperlink ref="A1124" r:id="rId1114" xr:uid="{3D97E718-D22D-487C-ADC2-D4D1C70C4D35}"/>
    <hyperlink ref="A1125" r:id="rId1115" xr:uid="{71C85B9B-C3C0-4AF4-A1B7-1D0D4756F665}"/>
    <hyperlink ref="A1126" r:id="rId1116" xr:uid="{5DBAA21E-E982-4947-9345-D1A69B975DC5}"/>
    <hyperlink ref="A1127" r:id="rId1117" xr:uid="{70B521F5-12BF-4ABC-A0B1-53DB5800F85C}"/>
    <hyperlink ref="A1128" r:id="rId1118" xr:uid="{F114B6A7-EC79-47B8-B0FE-C91884218CAE}"/>
    <hyperlink ref="A1129" r:id="rId1119" xr:uid="{370CE3B8-F381-4FCA-B806-1216FFF1A661}"/>
    <hyperlink ref="A1130" r:id="rId1120" xr:uid="{93FB31D0-199E-44CB-9652-8F11101FA672}"/>
    <hyperlink ref="A1131" r:id="rId1121" xr:uid="{20E99874-D698-4021-B4B8-B7E9E2E4F8F7}"/>
    <hyperlink ref="A1132" r:id="rId1122" xr:uid="{A4A31EDF-2654-450A-AA8F-E79D97180952}"/>
    <hyperlink ref="A1133" r:id="rId1123" xr:uid="{E1CF5A7D-964C-4E6D-B581-90AF4E39F38B}"/>
    <hyperlink ref="A1134" r:id="rId1124" xr:uid="{8550160B-82E0-4835-94A9-5A937E151009}"/>
    <hyperlink ref="A1135" r:id="rId1125" xr:uid="{9D1BA6C5-EE73-4480-9A1F-629ACD8B3F8D}"/>
    <hyperlink ref="A1136" r:id="rId1126" xr:uid="{86ADCD43-C790-4A5C-B5BA-EB042F7CE465}"/>
    <hyperlink ref="A1137" r:id="rId1127" xr:uid="{DB9020BD-FA7E-437D-9661-B81211C47113}"/>
    <hyperlink ref="A1138" r:id="rId1128" xr:uid="{5E556A3A-8415-4872-9778-628DFAD0A19B}"/>
    <hyperlink ref="A1139" r:id="rId1129" xr:uid="{3C2030B7-D724-4337-9901-3260F1B6F2AE}"/>
    <hyperlink ref="A1140" r:id="rId1130" xr:uid="{5D5B2D5A-2325-4F2D-B856-15C7B04DA402}"/>
    <hyperlink ref="A1141" r:id="rId1131" xr:uid="{105BD8EA-287D-4BEA-AEF5-ADD36C4C5B48}"/>
    <hyperlink ref="A1142" r:id="rId1132" xr:uid="{9A49A863-ECDE-422F-B84E-39D23EF3499B}"/>
    <hyperlink ref="A1143" r:id="rId1133" xr:uid="{B7328870-A918-4DC8-BC03-F6CDE45EF73F}"/>
    <hyperlink ref="A1144" r:id="rId1134" xr:uid="{257F8EA8-B3B5-4C63-85C5-720B096417B7}"/>
    <hyperlink ref="A1145" r:id="rId1135" xr:uid="{73785E60-3D26-487D-A3A4-FAFBC691D332}"/>
    <hyperlink ref="A1146" r:id="rId1136" xr:uid="{C1377D09-47EA-4D5E-8D38-F32AB787261C}"/>
    <hyperlink ref="A1147" r:id="rId1137" xr:uid="{F101C40F-486F-46E1-86E8-3AFAF502EB54}"/>
    <hyperlink ref="A1148" r:id="rId1138" xr:uid="{5A416F59-EC22-4A3D-98EB-0939C47C6CB9}"/>
    <hyperlink ref="A1149" r:id="rId1139" xr:uid="{1F35E13F-9918-4997-9D54-CFCDEFD845DA}"/>
    <hyperlink ref="A1150" r:id="rId1140" xr:uid="{82D6E0C8-8AEC-4BDF-953F-57ED9097D2A6}"/>
    <hyperlink ref="A1151" r:id="rId1141" xr:uid="{B46964E1-09E9-4228-B591-000030C7A0B1}"/>
    <hyperlink ref="A1152" r:id="rId1142" xr:uid="{DE428946-6C8B-41ED-BDAB-55326DC4816B}"/>
    <hyperlink ref="A1153" r:id="rId1143" xr:uid="{88864BF5-DD2A-4ACB-B455-EE8F4DDF19C7}"/>
    <hyperlink ref="A1154" r:id="rId1144" xr:uid="{0D930BD7-861F-4CAF-921C-FC0210FF7D08}"/>
    <hyperlink ref="A1155" r:id="rId1145" xr:uid="{F00882DD-B548-44BE-BB96-420EE5B91115}"/>
    <hyperlink ref="A1156" r:id="rId1146" xr:uid="{23E6E3F2-B6E3-41CA-9126-B218193D48A5}"/>
    <hyperlink ref="A1157" r:id="rId1147" xr:uid="{3A208775-6CCF-4BA5-BC4A-D73515FB2590}"/>
    <hyperlink ref="A1158" r:id="rId1148" xr:uid="{F525FE3D-4A94-43FD-98ED-547763CD9A02}"/>
    <hyperlink ref="A1159" r:id="rId1149" xr:uid="{32842AB0-85BF-4C37-949F-54976B8A5A24}"/>
    <hyperlink ref="A1160" r:id="rId1150" xr:uid="{4514449D-317C-45FF-8A80-28A14FD0D4AC}"/>
    <hyperlink ref="A1161" r:id="rId1151" xr:uid="{137E3E6C-BD50-47F1-A914-203E3CFBED00}"/>
    <hyperlink ref="A1162" r:id="rId1152" xr:uid="{04F4B535-7181-404D-91FA-91B93245E156}"/>
    <hyperlink ref="A1163" r:id="rId1153" xr:uid="{698C8F0B-18F5-4FA4-B69E-4B27F3F496D1}"/>
    <hyperlink ref="A1164" r:id="rId1154" xr:uid="{393B2FB1-123E-42FE-BF15-616572BB375A}"/>
    <hyperlink ref="A1165" r:id="rId1155" xr:uid="{62D61905-3F44-4471-8F58-E25337AE29F3}"/>
    <hyperlink ref="A1166" r:id="rId1156" xr:uid="{A4027995-5CC0-43EC-8A64-83376242D433}"/>
    <hyperlink ref="A1167" r:id="rId1157" xr:uid="{93E51E2A-260A-40CD-842E-21D26B248A62}"/>
    <hyperlink ref="A1168" r:id="rId1158" xr:uid="{6A794F08-4D51-4E89-8EE4-F84A61733C92}"/>
    <hyperlink ref="A1169" r:id="rId1159" xr:uid="{D5D15FDD-02F6-4024-8267-ABDF1134CA90}"/>
    <hyperlink ref="A1170" r:id="rId1160" xr:uid="{2AA5C95E-3CAB-48C4-B421-49B22F111113}"/>
    <hyperlink ref="A1171" r:id="rId1161" xr:uid="{CF7924CF-CBBF-43DD-925B-D0DA63A31A9D}"/>
    <hyperlink ref="A1172" r:id="rId1162" xr:uid="{7B49EF35-DE51-4BA3-AD5F-B4C90A1C3ED2}"/>
    <hyperlink ref="A1173" r:id="rId1163" xr:uid="{B47BE807-97E2-45A2-BF5E-2938206C1ABE}"/>
    <hyperlink ref="A1174" r:id="rId1164" xr:uid="{012CAF73-C990-4FBA-A46F-9CC161F57BCC}"/>
    <hyperlink ref="A1175" r:id="rId1165" xr:uid="{82049A58-31D2-4D9D-9D02-D25FABF2D710}"/>
    <hyperlink ref="A1176" r:id="rId1166" xr:uid="{09A25438-AAFC-440C-83E7-E073270F1FA6}"/>
    <hyperlink ref="A1177" r:id="rId1167" xr:uid="{329638EE-B438-4BD6-9375-CBBA4A23D91E}"/>
    <hyperlink ref="A1178" r:id="rId1168" xr:uid="{EE2B78BC-EE14-4A64-88B8-A6B3D3F31433}"/>
    <hyperlink ref="A1179" r:id="rId1169" xr:uid="{0D2CC441-C620-4A5A-8A4F-CE69F510552B}"/>
    <hyperlink ref="A1180" r:id="rId1170" xr:uid="{7A806D8C-0E5F-4AAF-B48C-984D56258189}"/>
    <hyperlink ref="A1181" r:id="rId1171" xr:uid="{68759428-585A-4B1E-810A-D9DA8F3AF90F}"/>
    <hyperlink ref="A1182" r:id="rId1172" xr:uid="{5818E73E-B43E-4CCA-9CA9-9DB9DD437C16}"/>
    <hyperlink ref="A1183" r:id="rId1173" xr:uid="{BD8956B9-9633-44BE-BFE8-772FA77D13B6}"/>
    <hyperlink ref="A1184" r:id="rId1174" xr:uid="{FC326162-B1A3-470E-91A2-BB63DE06CBAB}"/>
    <hyperlink ref="A1185" r:id="rId1175" xr:uid="{A6F6F067-ADC8-4DF0-B607-088F1D4E3804}"/>
    <hyperlink ref="A1186" r:id="rId1176" xr:uid="{E08C35AD-3499-4165-98EF-4C3CBB9D338E}"/>
    <hyperlink ref="A1187" r:id="rId1177" xr:uid="{2C6ED46D-5287-47C7-93CA-18FD7BAC53D2}"/>
    <hyperlink ref="A1188" r:id="rId1178" xr:uid="{287BE579-AD16-4623-B1B9-91F10FB607E7}"/>
    <hyperlink ref="A1189" r:id="rId1179" xr:uid="{E9D360F4-2D11-479F-BAEE-FE9D72F8591A}"/>
    <hyperlink ref="A1190" r:id="rId1180" xr:uid="{3733B9CE-F18E-40B3-A3E7-7BF4E6D43EC2}"/>
    <hyperlink ref="A1191" r:id="rId1181" xr:uid="{27ED1612-9C52-4094-8498-D35EB762741A}"/>
    <hyperlink ref="A1192" r:id="rId1182" xr:uid="{59D6EC1F-2838-4168-A6EF-0855EF39E8DE}"/>
    <hyperlink ref="A1193" r:id="rId1183" xr:uid="{335D3BBD-5A7E-44FD-8636-810911C06720}"/>
    <hyperlink ref="A1194" r:id="rId1184" xr:uid="{027C0C2C-01E2-47E1-A783-B6404EC3CF81}"/>
    <hyperlink ref="A1195" r:id="rId1185" xr:uid="{9F574C3C-5ECC-42D3-A2C2-588A6215A632}"/>
    <hyperlink ref="A1196" r:id="rId1186" xr:uid="{7E8D964E-3A02-4C01-9748-6412D078C119}"/>
    <hyperlink ref="A1197" r:id="rId1187" xr:uid="{79270D04-128E-4486-B4A7-0607151A8DAC}"/>
    <hyperlink ref="A1198" r:id="rId1188" xr:uid="{ED9A7B60-E9EE-4536-8360-3D97308DAEBD}"/>
    <hyperlink ref="A1199" r:id="rId1189" xr:uid="{496AF28A-1A63-4645-BE09-F906FCD5E0AB}"/>
    <hyperlink ref="A1200" r:id="rId1190" xr:uid="{FE5744CF-8315-4FE3-8598-8D9B5102E862}"/>
    <hyperlink ref="A1201" r:id="rId1191" xr:uid="{C72ECB9C-E8C2-4DCC-B834-65664BFBDFF9}"/>
    <hyperlink ref="A1202" r:id="rId1192" xr:uid="{99222D97-4410-48E9-B02C-467D276E7B20}"/>
    <hyperlink ref="A1203" r:id="rId1193" xr:uid="{52F2A006-E564-476D-AEFC-11E6EEB8C5F3}"/>
    <hyperlink ref="A1204" r:id="rId1194" xr:uid="{29BCFC3D-6CEA-4226-83FD-8175C649A25D}"/>
    <hyperlink ref="A1205" r:id="rId1195" xr:uid="{1D582AF4-73F6-4839-85D4-A2DB9884E664}"/>
    <hyperlink ref="A1206" r:id="rId1196" xr:uid="{4979AC9F-8024-4979-BB3A-5DCF6072628D}"/>
    <hyperlink ref="A1207" r:id="rId1197" xr:uid="{648B8ECF-56FB-4D1F-A3A3-7637EDBD7C1B}"/>
    <hyperlink ref="A1208" r:id="rId1198" xr:uid="{1B10B492-D153-461C-89A7-0F1E0E804008}"/>
    <hyperlink ref="A1209" r:id="rId1199" xr:uid="{51C729E4-D7E5-4F9A-908F-A3B88499CF45}"/>
    <hyperlink ref="A1210" r:id="rId1200" xr:uid="{31991457-4BB9-4C2B-AC41-92E4C4B1E7F7}"/>
    <hyperlink ref="A1211" r:id="rId1201" xr:uid="{B1BE9993-EF1C-4CE8-A6DA-CBCE56B7649E}"/>
    <hyperlink ref="A1212" r:id="rId1202" xr:uid="{F479D757-844A-41EC-8DCE-D1DE82914BF5}"/>
    <hyperlink ref="A1213" r:id="rId1203" xr:uid="{526C3D3F-1CD4-4770-A1BD-FACF2B25033B}"/>
    <hyperlink ref="A1214" r:id="rId1204" xr:uid="{23855902-CF9C-4E4B-9852-859804ECE374}"/>
    <hyperlink ref="A1215" r:id="rId1205" xr:uid="{ECDA828D-8463-4F90-A7ED-C06E3C0D5FF2}"/>
    <hyperlink ref="A1216" r:id="rId1206" xr:uid="{B9B07646-2412-452A-B1C0-D54659AA21B8}"/>
    <hyperlink ref="A1217" r:id="rId1207" xr:uid="{07091E9E-7F71-4080-B9E2-723DDC0AA39D}"/>
    <hyperlink ref="A1218" r:id="rId1208" xr:uid="{4FD594B7-3C36-43E1-B2D8-90B0CDE0854E}"/>
    <hyperlink ref="A1219" r:id="rId1209" xr:uid="{79AEBA00-9F2A-4D6B-8091-498BBD5BAF04}"/>
    <hyperlink ref="A1220" r:id="rId1210" xr:uid="{2C385A77-8A74-46D1-BD97-F44D1A19713E}"/>
    <hyperlink ref="A1221" r:id="rId1211" xr:uid="{C4AE9578-4025-494F-9293-0CD0A997872F}"/>
    <hyperlink ref="A1222" r:id="rId1212" xr:uid="{AEFBF09F-2803-483F-957A-C24110982D9C}"/>
    <hyperlink ref="A1223" r:id="rId1213" xr:uid="{79832586-0D7C-444F-9526-5F060258B0AF}"/>
    <hyperlink ref="A1224" r:id="rId1214" xr:uid="{8B38FE2D-B522-4766-BF44-DF418C43E5D6}"/>
    <hyperlink ref="A1225" r:id="rId1215" xr:uid="{88EA3DB2-73D7-447F-874D-29F82E9D387D}"/>
    <hyperlink ref="A1226" r:id="rId1216" xr:uid="{0CBC1FFF-E123-47BE-A60D-1713CD0EC5D9}"/>
    <hyperlink ref="A1227" r:id="rId1217" xr:uid="{B09F0A78-BFB8-4068-990C-280C1DC49DAC}"/>
    <hyperlink ref="A1228" r:id="rId1218" xr:uid="{814193D2-449A-4C20-9E02-5D0C1919E389}"/>
    <hyperlink ref="A1229" r:id="rId1219" xr:uid="{5EE1B37D-E0E4-4278-999C-11E121A73C6D}"/>
    <hyperlink ref="A1230" r:id="rId1220" xr:uid="{191ABB1B-8699-47E0-A3AC-080D48AB7B55}"/>
    <hyperlink ref="A1231" r:id="rId1221" xr:uid="{D44AFBBA-C6D1-4A77-A640-72F0F34DD14C}"/>
    <hyperlink ref="A1232" r:id="rId1222" xr:uid="{B90A158B-8489-4D29-BE21-E6953E3E29BB}"/>
    <hyperlink ref="A1233" r:id="rId1223" xr:uid="{0E37D34E-F849-4E85-A9BB-CD306B41A722}"/>
    <hyperlink ref="A1234" r:id="rId1224" xr:uid="{DE187AAC-92A4-4399-8B54-B68E4D251245}"/>
    <hyperlink ref="A1235" r:id="rId1225" xr:uid="{C42E9437-EF51-4AA2-9C69-3190F5C7EDB8}"/>
    <hyperlink ref="A1236" r:id="rId1226" xr:uid="{25744263-25B7-4130-B087-B038F4A92E0C}"/>
    <hyperlink ref="A1237" r:id="rId1227" xr:uid="{8E587674-8DAC-4A91-886F-4E6B805755F4}"/>
    <hyperlink ref="A1238" r:id="rId1228" xr:uid="{818DFEA4-4D26-417F-AFDD-0ACBB1E69F4B}"/>
    <hyperlink ref="A1239" r:id="rId1229" xr:uid="{52F4896B-3C66-4864-ABEF-CDCF635A7F37}"/>
    <hyperlink ref="A1240" r:id="rId1230" xr:uid="{C46D5F41-6B54-4F30-B199-76BC62E2A983}"/>
    <hyperlink ref="A1241" r:id="rId1231" xr:uid="{0CC31F44-9F77-409E-A56E-EDD1EFB5BCA6}"/>
    <hyperlink ref="A1242" r:id="rId1232" xr:uid="{4676CBB4-1AB5-4FF9-ADA3-168377984CF5}"/>
    <hyperlink ref="A1243" r:id="rId1233" xr:uid="{06688B2E-9938-470C-BEE6-B59AFC990CD8}"/>
    <hyperlink ref="A1244" r:id="rId1234" xr:uid="{20D07E2E-7AEB-48BE-90D0-2A88ACE69361}"/>
    <hyperlink ref="A1245" r:id="rId1235" xr:uid="{F5F7AFC6-D8B1-4756-B6B3-4423D0104EB0}"/>
    <hyperlink ref="A1246" r:id="rId1236" xr:uid="{7B8DA37D-E4FC-416A-8C6C-E247A25E46E1}"/>
    <hyperlink ref="A1247" r:id="rId1237" xr:uid="{EFA1EAA6-DAB3-4926-A5B0-4E257DEEA223}"/>
    <hyperlink ref="A1248" r:id="rId1238" xr:uid="{E3066474-3E3B-456F-BEDA-CE7868D05B94}"/>
    <hyperlink ref="A1249" r:id="rId1239" xr:uid="{EAB8C62E-840C-45A6-89B4-858997CF021F}"/>
    <hyperlink ref="A1250" r:id="rId1240" xr:uid="{DF1714BA-3A8A-46F1-8C82-7B42EA1532C7}"/>
    <hyperlink ref="A1251" r:id="rId1241" xr:uid="{81BFD74D-791C-4321-B9A3-C59CB7C2840E}"/>
    <hyperlink ref="A1252" r:id="rId1242" xr:uid="{56E1C67D-4E7A-44DD-8824-9E2779CE2888}"/>
    <hyperlink ref="A1253" r:id="rId1243" xr:uid="{DFFCB503-5E64-4ADC-A9C4-4974C9D84D40}"/>
    <hyperlink ref="A1254" r:id="rId1244" xr:uid="{137FF117-41D1-4904-9BB7-596288BFC2E5}"/>
    <hyperlink ref="A1255" r:id="rId1245" xr:uid="{61F847B5-7ED2-4DB7-AF04-119063775B17}"/>
    <hyperlink ref="A1256" r:id="rId1246" xr:uid="{24764C20-83E1-4151-B274-A3D0AFDE5A9D}"/>
    <hyperlink ref="A1257" r:id="rId1247" xr:uid="{CF8E7B72-956B-4AD7-855C-A4588E65E1FA}"/>
    <hyperlink ref="A1258" r:id="rId1248" xr:uid="{F05B9CF8-DF14-412D-B0E4-F22B750C47A8}"/>
    <hyperlink ref="A1259" r:id="rId1249" xr:uid="{92979A2B-B6BC-48BF-97A1-5958DDEFFF61}"/>
    <hyperlink ref="A1260" r:id="rId1250" xr:uid="{AE2B1B7A-9605-450E-8248-7A46CD7F3F81}"/>
    <hyperlink ref="A1261" r:id="rId1251" xr:uid="{B4C8024F-684B-4F8E-9B9F-49F46CFF9ED8}"/>
    <hyperlink ref="A1262" r:id="rId1252" xr:uid="{058877BE-3350-4A12-A9E2-FBD70D4B15CF}"/>
    <hyperlink ref="A1263" r:id="rId1253" xr:uid="{DDC37B89-B30A-422D-A07C-02D578ACFBFD}"/>
    <hyperlink ref="A1264" r:id="rId1254" xr:uid="{2CCBB0E6-D116-42AA-9FF8-5EFA000535D3}"/>
    <hyperlink ref="A1265" r:id="rId1255" xr:uid="{5818402E-D629-46A0-A16B-461AE5ED7CCD}"/>
    <hyperlink ref="A1266" r:id="rId1256" xr:uid="{17FB99B5-3000-4C2E-973E-8FA96546CDD6}"/>
    <hyperlink ref="A1267" r:id="rId1257" xr:uid="{514598E8-06B9-4862-B98F-277219622BFA}"/>
    <hyperlink ref="A1268" r:id="rId1258" xr:uid="{5EEAE29D-B8AC-4DE6-83E6-513A278971BC}"/>
    <hyperlink ref="A1269" r:id="rId1259" xr:uid="{A54954DC-D537-44C4-B3B2-91609477A999}"/>
    <hyperlink ref="A1270" r:id="rId1260" xr:uid="{F43D07EC-B4F9-48AF-8358-3D1309F7740A}"/>
    <hyperlink ref="A1271" r:id="rId1261" xr:uid="{7977FD73-49A7-450B-9CDA-0C1695694D66}"/>
    <hyperlink ref="A1272" r:id="rId1262" xr:uid="{AAFF1C1E-5C74-42F6-B0BA-A8AACCAB278A}"/>
    <hyperlink ref="A1273" r:id="rId1263" xr:uid="{4C63B2B2-974D-4413-B560-553255BAFFCD}"/>
    <hyperlink ref="A1274" r:id="rId1264" xr:uid="{21A259EF-13FF-4CBE-BBC0-D4DB334DB862}"/>
    <hyperlink ref="A1275" r:id="rId1265" xr:uid="{68FD809A-8104-4517-9BC3-2C7F61FF5A4A}"/>
    <hyperlink ref="A1276" r:id="rId1266" xr:uid="{F63B8E7B-8D3B-48A7-9762-CCAF01D39454}"/>
    <hyperlink ref="A1277" r:id="rId1267" xr:uid="{F51EC4AA-1774-4EEF-8463-A84A27CC6A0B}"/>
    <hyperlink ref="A1278" r:id="rId1268" xr:uid="{791B4AEA-FB47-477E-873A-BF315B2C85D0}"/>
    <hyperlink ref="A1279" r:id="rId1269" xr:uid="{134D490B-443A-4AFA-9C20-F37B1F92C2E2}"/>
    <hyperlink ref="A1280" r:id="rId1270" xr:uid="{81C23C80-5E56-482A-89C8-12895AECF7E7}"/>
    <hyperlink ref="A1281" r:id="rId1271" xr:uid="{C3B53E4C-CC19-4BD1-99A6-417877256A0A}"/>
    <hyperlink ref="A1282" r:id="rId1272" xr:uid="{E1DEA7DD-C688-4262-8534-3F2268D43EAB}"/>
    <hyperlink ref="A1283" r:id="rId1273" xr:uid="{D66BEF21-C007-404D-894F-28C410C40868}"/>
    <hyperlink ref="A1284" r:id="rId1274" xr:uid="{A0C995CB-5F7A-46E3-A793-4F4589D033A4}"/>
    <hyperlink ref="A1285" r:id="rId1275" xr:uid="{EA0DBDF7-5463-4CE5-90A4-8E95698FBB76}"/>
    <hyperlink ref="A1286" r:id="rId1276" xr:uid="{FEE8520C-3DE7-41DA-970C-47B0975D2417}"/>
    <hyperlink ref="A1287" r:id="rId1277" xr:uid="{6EB8245B-E375-4DCA-93D2-6B4B044AF204}"/>
    <hyperlink ref="A1288" r:id="rId1278" xr:uid="{CE873A0C-D7E4-4E66-B98D-7AF4D8B1C7D7}"/>
    <hyperlink ref="A1289" r:id="rId1279" xr:uid="{0907A600-4261-4E46-8541-50E32B2EF1FC}"/>
    <hyperlink ref="A1290" r:id="rId1280" xr:uid="{A8AF70B5-615E-4690-BD21-F11B129E5442}"/>
    <hyperlink ref="A1291" r:id="rId1281" xr:uid="{C7FE651E-FFD9-4EED-8993-E6A6F761E2DD}"/>
    <hyperlink ref="A1292" r:id="rId1282" xr:uid="{FBF38EF4-963B-425C-9A4F-342131021977}"/>
    <hyperlink ref="A1293" r:id="rId1283" xr:uid="{819ABE2A-1DA2-42EC-80D3-2C37D2C59396}"/>
    <hyperlink ref="A1294" r:id="rId1284" xr:uid="{1E5518D5-1DDB-4A65-841D-B6ED1086AEE7}"/>
    <hyperlink ref="A1295" r:id="rId1285" xr:uid="{1683B61A-8C30-4C27-B985-4B2790C7F626}"/>
    <hyperlink ref="A1296" r:id="rId1286" xr:uid="{D2C64B93-B432-4D87-91C8-F0301A520844}"/>
    <hyperlink ref="A1297" r:id="rId1287" xr:uid="{0C848CF4-655D-4B63-971A-1D393FBB4CA5}"/>
    <hyperlink ref="A1298" r:id="rId1288" xr:uid="{7A9D3F39-9709-4101-9A74-4505327C714C}"/>
    <hyperlink ref="A1299" r:id="rId1289" xr:uid="{6CA154E8-A89C-4381-B042-A2C1CA7A0C31}"/>
    <hyperlink ref="A1300" r:id="rId1290" xr:uid="{B3E50D97-9190-42D0-B97E-674D3581B629}"/>
    <hyperlink ref="A1301" r:id="rId1291" xr:uid="{00F0B0C6-CAEB-4DB3-B929-FE51F2CD118F}"/>
    <hyperlink ref="A1302" r:id="rId1292" xr:uid="{6939CA7A-74F5-42F0-A2B4-0F75F959CE91}"/>
    <hyperlink ref="A1303" r:id="rId1293" xr:uid="{852E9C7C-1A85-4C81-9336-789FAFDAD80C}"/>
    <hyperlink ref="A1304" r:id="rId1294" xr:uid="{63A382D1-3FFA-4BBB-9CCA-D92B0E70A781}"/>
    <hyperlink ref="A1305" r:id="rId1295" xr:uid="{2FE2F172-5850-4369-99C9-5253982D7A74}"/>
    <hyperlink ref="A1306" r:id="rId1296" xr:uid="{2A4AC270-A25C-4D64-9AC8-EC5B1165B89E}"/>
    <hyperlink ref="A1307" r:id="rId1297" xr:uid="{90184904-06C6-43BC-A7F2-17E7DBDBC5A2}"/>
    <hyperlink ref="A1308" r:id="rId1298" xr:uid="{55D638AE-27E0-46F2-BF4C-E94EF1227650}"/>
    <hyperlink ref="A1309" r:id="rId1299" xr:uid="{027FE0CF-C091-4378-8AFD-4895BD2A6B55}"/>
    <hyperlink ref="A1310" r:id="rId1300" xr:uid="{15B54DF9-EDF7-4F8B-94B4-458F0FF5CE4E}"/>
    <hyperlink ref="A1311" r:id="rId1301" xr:uid="{1A651095-BCAF-44B1-B684-F7E72CEFD8EE}"/>
    <hyperlink ref="A1312" r:id="rId1302" xr:uid="{EEAA8953-B140-4860-A8E6-B7EBC3C832C3}"/>
    <hyperlink ref="A1313" r:id="rId1303" xr:uid="{9D139322-5D55-4CC5-83DF-C6811C7EDF80}"/>
    <hyperlink ref="A1314" r:id="rId1304" xr:uid="{461B8237-A8B9-4D45-8804-F9AA964A3782}"/>
    <hyperlink ref="A1315" r:id="rId1305" xr:uid="{20B6F5D3-A9A7-4507-AA75-56542D59C44E}"/>
    <hyperlink ref="A1316" r:id="rId1306" xr:uid="{2B32ADEE-7932-483B-8157-800A65DFC82D}"/>
    <hyperlink ref="A1317" r:id="rId1307" xr:uid="{B8039170-FDE7-4069-8F48-98B43BB2CECA}"/>
    <hyperlink ref="A1318" r:id="rId1308" xr:uid="{2DD657D7-AE11-4CDE-BA3B-CB157452D283}"/>
    <hyperlink ref="A1319" r:id="rId1309" xr:uid="{678CEC13-35C0-4A69-B410-9555F37E81D7}"/>
    <hyperlink ref="A1320" r:id="rId1310" xr:uid="{32805E88-C099-403A-8519-0D5E0A3ED178}"/>
    <hyperlink ref="A1321" r:id="rId1311" xr:uid="{1374B6DB-2BB9-4EED-90F1-8B59AF07D861}"/>
    <hyperlink ref="A1322" r:id="rId1312" xr:uid="{EFD2B40B-03E2-44E4-8069-8C28DC5469EA}"/>
    <hyperlink ref="A1323" r:id="rId1313" xr:uid="{455592C6-42BA-474C-B241-950414D17B5D}"/>
    <hyperlink ref="A1324" r:id="rId1314" xr:uid="{C8877321-4E31-4AC8-B940-6D93B1C58382}"/>
    <hyperlink ref="A1325" r:id="rId1315" xr:uid="{D81EC611-00E8-4DF8-AF44-C1506DB85252}"/>
    <hyperlink ref="A1326" r:id="rId1316" xr:uid="{51247B6C-5967-42A1-8F0F-8E42685D4218}"/>
    <hyperlink ref="A1327" r:id="rId1317" xr:uid="{EA15119A-FED1-4753-8E6C-AE16DABEA6FC}"/>
    <hyperlink ref="A1328" r:id="rId1318" xr:uid="{9F25C763-D279-499A-A359-147FF681FA23}"/>
    <hyperlink ref="A1329" r:id="rId1319" xr:uid="{A8A2CB77-1025-4E17-B9C9-3F21A30D6D07}"/>
    <hyperlink ref="A1330" r:id="rId1320" xr:uid="{C6F61B06-B322-48E6-A66D-814F494D1B5A}"/>
    <hyperlink ref="A1331" r:id="rId1321" xr:uid="{619F0E06-8ACF-45DF-A5E9-98007EB70F55}"/>
    <hyperlink ref="A1332" r:id="rId1322" xr:uid="{36EA7930-95D2-4818-84D8-D54D2CA76E6B}"/>
    <hyperlink ref="A1333" r:id="rId1323" xr:uid="{C3EBB3EE-DCC7-4D73-BE5A-3FFC5679524D}"/>
    <hyperlink ref="A1334" r:id="rId1324" xr:uid="{3B64C5A4-4F78-4FE6-A853-46DAD950BA5E}"/>
    <hyperlink ref="A1335" r:id="rId1325" xr:uid="{47EF3FF1-C654-4E02-882F-C00640A30BBA}"/>
    <hyperlink ref="A1336" r:id="rId1326" xr:uid="{D16DC472-8E34-460F-AA20-5425F10F97FF}"/>
    <hyperlink ref="A1337" r:id="rId1327" xr:uid="{40DF1A7A-652E-4BE7-A78D-A6D23185876F}"/>
    <hyperlink ref="A1338" r:id="rId1328" xr:uid="{AA700CD7-0547-4FA6-B076-F15BF59FBB0B}"/>
    <hyperlink ref="A1339" r:id="rId1329" xr:uid="{3477FDB5-96E9-431F-BCB7-6C51EAE1D715}"/>
    <hyperlink ref="A1340" r:id="rId1330" xr:uid="{08C53AA5-5488-48D0-B6EE-5FF27E16CD04}"/>
    <hyperlink ref="A1341" r:id="rId1331" xr:uid="{10EF6342-6594-41E6-9B45-5A99F179D8A4}"/>
    <hyperlink ref="A1342" r:id="rId1332" xr:uid="{CA6C82D2-D37C-4F0C-8030-05A6A4BF072A}"/>
    <hyperlink ref="A1343" r:id="rId1333" xr:uid="{87C4BA34-298A-43C0-8860-A9B4BE5EE941}"/>
    <hyperlink ref="A1344" r:id="rId1334" xr:uid="{1E5477CD-AC9C-4785-8B81-B5E96A509DAC}"/>
    <hyperlink ref="A1345" r:id="rId1335" xr:uid="{C80C1425-0E10-47D8-BA1D-E1B012CF4646}"/>
    <hyperlink ref="A1346" r:id="rId1336" xr:uid="{EC2DB770-82B8-4DC8-A020-F36526616833}"/>
    <hyperlink ref="A1347" r:id="rId1337" xr:uid="{4DA029D4-BD5E-4E0F-966F-205328062EAB}"/>
    <hyperlink ref="A1348" r:id="rId1338" xr:uid="{3728B0C0-471F-4E41-A0ED-EE42339B1B32}"/>
    <hyperlink ref="A1349" r:id="rId1339" xr:uid="{8182EB4A-3D8C-4FC6-9203-BC887352EA7C}"/>
    <hyperlink ref="A1350" r:id="rId1340" xr:uid="{FAD59D65-51F9-4A42-8F44-E580EEE012A9}"/>
    <hyperlink ref="A1351" r:id="rId1341" xr:uid="{BE1B3075-79C0-475B-BA04-1C5D4AD27B2A}"/>
    <hyperlink ref="A1352" r:id="rId1342" xr:uid="{75F81FEF-CB34-4007-B2B8-CC4695F9F9ED}"/>
    <hyperlink ref="A1353" r:id="rId1343" xr:uid="{76AAB2BB-5C63-4F4C-A2C3-4859F8011E98}"/>
    <hyperlink ref="A1354" r:id="rId1344" xr:uid="{841B6B61-1BF6-4B9D-9F60-2D670BF7C534}"/>
    <hyperlink ref="A1355" r:id="rId1345" xr:uid="{C598D9F8-5885-4421-A635-DCE8B33FC123}"/>
    <hyperlink ref="A1356" r:id="rId1346" xr:uid="{31BAAC36-77FC-43E7-9E00-DB67CA709DB9}"/>
    <hyperlink ref="A1357" r:id="rId1347" xr:uid="{2415C940-A05D-4424-ACEA-2651BD137338}"/>
    <hyperlink ref="A1358" r:id="rId1348" xr:uid="{C8D3ADB3-B8EC-40EA-BEF4-E7686E024FD7}"/>
    <hyperlink ref="A1359" r:id="rId1349" xr:uid="{9790376F-F90C-4FAB-97F7-A6DF2E87D2EA}"/>
    <hyperlink ref="A1360" r:id="rId1350" xr:uid="{438095D3-A8F9-49C3-87B7-D103AE59A337}"/>
    <hyperlink ref="A1361" r:id="rId1351" xr:uid="{294C4137-689E-4B81-9377-091CFDD0B9B3}"/>
    <hyperlink ref="A1362" r:id="rId1352" xr:uid="{5BB4C7BA-9C4E-4139-8BE1-DC4E235F52C9}"/>
    <hyperlink ref="A1363" r:id="rId1353" xr:uid="{0EECC710-451C-4D76-9C4D-D6BE3A1285D8}"/>
    <hyperlink ref="A1364" r:id="rId1354" xr:uid="{855682F0-8112-4F0E-BB12-DF5B3D8404AD}"/>
    <hyperlink ref="A1365" r:id="rId1355" xr:uid="{ABF733AC-18C5-4F5E-90FE-83651883EE9F}"/>
    <hyperlink ref="A1366" r:id="rId1356" xr:uid="{380F0D68-8FD3-4A1E-B449-BE865E08550A}"/>
    <hyperlink ref="A1367" r:id="rId1357" xr:uid="{15EAF27F-55BD-4D44-9E7A-BAC5EBAC8F2D}"/>
    <hyperlink ref="A1368" r:id="rId1358" xr:uid="{6DCF8E7A-2664-492E-8DC6-BB7DB563CDB7}"/>
    <hyperlink ref="A1369" r:id="rId1359" xr:uid="{D95B8412-3B21-40D4-B207-B900F659DA7F}"/>
    <hyperlink ref="A1370" r:id="rId1360" xr:uid="{7BD27422-E75F-43E3-9ECA-30DEBD6C70F1}"/>
    <hyperlink ref="A1371" r:id="rId1361" xr:uid="{811C6AAA-7F89-4170-A0C4-BCD237A57D2E}"/>
    <hyperlink ref="A1372" r:id="rId1362" xr:uid="{A7B74D67-CEBF-4854-8126-829E95F58B89}"/>
    <hyperlink ref="A1373" r:id="rId1363" xr:uid="{6A0E9C95-02E2-40AA-A220-5AC4B30653D3}"/>
    <hyperlink ref="A1374" r:id="rId1364" xr:uid="{811EFE9A-27AA-4A39-B1B0-D102EE11BF86}"/>
    <hyperlink ref="A1375" r:id="rId1365" xr:uid="{56DCCE65-CF4D-4FA2-9D0B-987C6C3D34EB}"/>
    <hyperlink ref="A1376" r:id="rId1366" xr:uid="{ECB53AB9-ABE4-4492-94B4-6AB730009741}"/>
    <hyperlink ref="A1377" r:id="rId1367" xr:uid="{D642251D-B7B3-4CAE-9EEC-2E188515F1B7}"/>
    <hyperlink ref="A1378" r:id="rId1368" xr:uid="{4C8D2B62-1A87-435C-8CF8-2C428E683426}"/>
    <hyperlink ref="A1379" r:id="rId1369" xr:uid="{84A96568-900E-4D14-B5CD-58C96B2B8EAC}"/>
    <hyperlink ref="A1380" r:id="rId1370" xr:uid="{4C845F4E-B3A2-4C90-BCAB-ADC7DB07FFC8}"/>
    <hyperlink ref="A1381" r:id="rId1371" xr:uid="{CE37017D-B620-4446-BFCF-2615E15445CB}"/>
    <hyperlink ref="A1382" r:id="rId1372" xr:uid="{F7C04331-6020-438E-BD30-806AE81DF000}"/>
    <hyperlink ref="A1383" r:id="rId1373" xr:uid="{CF773D7C-F080-40DE-BE85-678EF45C225C}"/>
    <hyperlink ref="A1384" r:id="rId1374" xr:uid="{72E7AF82-ECB5-4DC3-BDDB-AAB1D5B2EC07}"/>
    <hyperlink ref="A1385" r:id="rId1375" xr:uid="{98DC633A-462C-4DA8-9652-458E13FCB203}"/>
    <hyperlink ref="A1386" r:id="rId1376" xr:uid="{3EB0EBEB-CA95-4602-B326-2BCDD59A2FD3}"/>
    <hyperlink ref="A1387" r:id="rId1377" xr:uid="{B4CDB280-D68C-4391-A3B4-85823F2D4C66}"/>
    <hyperlink ref="A1388" r:id="rId1378" xr:uid="{65AD488D-E1BA-4DBF-A27C-3C3D9E7C953E}"/>
    <hyperlink ref="A1389" r:id="rId1379" xr:uid="{2CE52E50-2A2F-41EC-9D9D-1B433B90C369}"/>
    <hyperlink ref="A1390" r:id="rId1380" xr:uid="{8D7E8C85-3A5F-4059-9D51-6655C7BD0D54}"/>
    <hyperlink ref="A1391" r:id="rId1381" xr:uid="{7173A4F7-8661-4694-B974-198D4A1836DA}"/>
    <hyperlink ref="A1392" r:id="rId1382" xr:uid="{8CAD500A-B703-4E14-B97B-A391AC87F8F1}"/>
    <hyperlink ref="A1393" r:id="rId1383" xr:uid="{08D3F6DE-F4D3-493F-A91E-B2DE27DB0BA5}"/>
    <hyperlink ref="A1394" r:id="rId1384" xr:uid="{241D5650-FF6D-475F-B88F-45325F4EA07A}"/>
    <hyperlink ref="A1395" r:id="rId1385" xr:uid="{4EBB2077-3F2F-4E1C-B9D0-025C0E3BB455}"/>
    <hyperlink ref="A1396" r:id="rId1386" xr:uid="{DCD49E6F-1FE0-425F-90AB-920B1FAF8E16}"/>
    <hyperlink ref="A1397" r:id="rId1387" xr:uid="{D47061EC-35C8-463B-AA4E-4D9FDAEABC9F}"/>
    <hyperlink ref="A1398" r:id="rId1388" xr:uid="{1B56C4CD-9156-4C23-8FBF-F33C7385F2E6}"/>
    <hyperlink ref="A1399" r:id="rId1389" xr:uid="{B33B2F25-4BC9-4BCE-A7AE-D3E3BE844A0E}"/>
    <hyperlink ref="A1400" r:id="rId1390" xr:uid="{64655B27-DDD0-4D8B-9D2D-0A8F3ED47828}"/>
    <hyperlink ref="A1401" r:id="rId1391" xr:uid="{D28A2B56-9E5B-47FC-BF44-3E146F235AAF}"/>
    <hyperlink ref="A1402" r:id="rId1392" xr:uid="{73EBC2DB-7201-457C-9B2A-B7970C6EA637}"/>
    <hyperlink ref="A1403" r:id="rId1393" xr:uid="{31789175-EC3B-4D14-9869-49E0CBA34289}"/>
    <hyperlink ref="A1404" r:id="rId1394" xr:uid="{6708B52E-6FA5-4738-BEDE-DB5D61737C42}"/>
    <hyperlink ref="A1405" r:id="rId1395" xr:uid="{183E438F-701F-4C4C-BBAE-1BCF8E503C94}"/>
    <hyperlink ref="A1406" r:id="rId1396" xr:uid="{73564DAB-430D-472B-8592-65E7BFB1B57D}"/>
    <hyperlink ref="A1407" r:id="rId1397" xr:uid="{BF5E23B9-71B0-4405-8F0E-E9DB294DEB59}"/>
    <hyperlink ref="A1408" r:id="rId1398" xr:uid="{46ADC881-3D93-4742-BFBD-23AC8206C5A1}"/>
    <hyperlink ref="A1409" r:id="rId1399" xr:uid="{6133372A-4B04-45FA-AB28-D6E60D4FD504}"/>
    <hyperlink ref="A1410" r:id="rId1400" xr:uid="{D6D51B06-A0B8-4CAB-82D9-B2DB4F7E511E}"/>
    <hyperlink ref="A1411" r:id="rId1401" xr:uid="{92E5BF65-FF78-422C-8D20-671F98F1EAB8}"/>
    <hyperlink ref="A1412" r:id="rId1402" xr:uid="{0F095FEA-6B4B-4993-BBF3-4B8A60854B3F}"/>
    <hyperlink ref="A1413" r:id="rId1403" xr:uid="{FF173E58-20B3-4DB7-A7AF-D3ECCB80EAE2}"/>
    <hyperlink ref="A1414" r:id="rId1404" xr:uid="{8E3D754F-AFE0-4881-9CEE-DD8C7C8F40AB}"/>
    <hyperlink ref="A1415" r:id="rId1405" xr:uid="{FA979528-FAF1-46CE-BC2F-08200BE2274F}"/>
    <hyperlink ref="A1416" r:id="rId1406" xr:uid="{1BF652F8-7D68-41C8-8C51-A2713C1EB3E4}"/>
    <hyperlink ref="A1417" r:id="rId1407" xr:uid="{AF69F9D1-5473-4D6D-BAC4-9FCB75E6E188}"/>
    <hyperlink ref="A1418" r:id="rId1408" xr:uid="{17757AEF-DC94-4CED-A415-E60FB10B90B3}"/>
    <hyperlink ref="A1419" r:id="rId1409" xr:uid="{D8889EEA-3812-416A-89E5-25C16DA8C8C6}"/>
    <hyperlink ref="A1420" r:id="rId1410" xr:uid="{3CFA0755-A049-4FF4-B4C2-D63E5CA67074}"/>
    <hyperlink ref="A1421" r:id="rId1411" xr:uid="{C6A01B1D-50AE-48B4-B9CF-F95F095A210C}"/>
    <hyperlink ref="A1422" r:id="rId1412" xr:uid="{D19BD484-E7BB-4733-A6B8-05053C618BDC}"/>
    <hyperlink ref="A1423" r:id="rId1413" xr:uid="{8953C3F8-FEF3-4EF9-A8FD-CDD0CA15381C}"/>
    <hyperlink ref="A1424" r:id="rId1414" xr:uid="{80BE1FD5-00BD-44E8-B253-81304CBF6A97}"/>
    <hyperlink ref="A1425" r:id="rId1415" xr:uid="{F2A7E430-96A3-452B-9215-91D1059A334E}"/>
    <hyperlink ref="A1426" r:id="rId1416" xr:uid="{57F5FA54-1EDE-48CF-9758-7B550DA85EFC}"/>
    <hyperlink ref="A1427" r:id="rId1417" xr:uid="{D5429285-5A12-4777-BC5A-39F54A2F443A}"/>
    <hyperlink ref="A1428" r:id="rId1418" xr:uid="{D70CF4A3-28EA-4EA3-AA4B-B7C903C080F9}"/>
    <hyperlink ref="A1429" r:id="rId1419" xr:uid="{61139CEB-9531-42AE-9F1F-03DF65FF220A}"/>
    <hyperlink ref="A1430" r:id="rId1420" xr:uid="{E93DC0E1-5350-4A56-8289-8667C741A0EF}"/>
    <hyperlink ref="A1431" r:id="rId1421" xr:uid="{037ED59B-0B4A-41F8-BD24-AA701EF1E37E}"/>
    <hyperlink ref="A1432" r:id="rId1422" xr:uid="{C11143C2-3730-432A-8B3D-FFC261D5A532}"/>
    <hyperlink ref="A1433" r:id="rId1423" xr:uid="{0E8184C9-A647-4453-BCFC-3E4AA3E3F36E}"/>
    <hyperlink ref="A1434" r:id="rId1424" xr:uid="{297C9100-EED7-4845-8790-FA47453801D0}"/>
    <hyperlink ref="A1435" r:id="rId1425" xr:uid="{086F4422-7012-4FCA-ABE8-E8D6D9F33267}"/>
    <hyperlink ref="A1436" r:id="rId1426" xr:uid="{49720B9F-507F-446F-97EC-40E41AB4666A}"/>
    <hyperlink ref="A1437" r:id="rId1427" xr:uid="{59D338AE-E831-41CD-8947-4E4C8D75E223}"/>
    <hyperlink ref="A1438" r:id="rId1428" xr:uid="{B158E804-732A-416D-A8D4-4B0A60EA1065}"/>
    <hyperlink ref="A1439" r:id="rId1429" xr:uid="{0F5CE2B1-DCAE-49FC-8E7D-080A24250BE3}"/>
    <hyperlink ref="A1440" r:id="rId1430" xr:uid="{0BB86BF5-52E3-46BD-B274-216C94CC318C}"/>
    <hyperlink ref="A1441" r:id="rId1431" xr:uid="{5B1E7AAF-C855-4DAD-B57F-3E19792521D4}"/>
    <hyperlink ref="A1442" r:id="rId1432" xr:uid="{B3584A50-555A-4D7B-9A5F-F816A27FF441}"/>
    <hyperlink ref="A1443" r:id="rId1433" xr:uid="{1720E7A0-9273-405D-A606-62835041C5CC}"/>
    <hyperlink ref="A1444" r:id="rId1434" xr:uid="{1AF5E69A-B187-4729-A02F-5FD77BC82C01}"/>
    <hyperlink ref="A1445" r:id="rId1435" xr:uid="{6B055B3C-D311-49B6-ABAF-48E1C5B4BF9F}"/>
    <hyperlink ref="A1446" r:id="rId1436" xr:uid="{8F949F8D-A2B7-4CCA-B1C1-9BC99C33CD74}"/>
    <hyperlink ref="A1447" r:id="rId1437" xr:uid="{96869EF3-E9EE-4A9F-942B-B0F688739B3F}"/>
    <hyperlink ref="A1448" r:id="rId1438" xr:uid="{0A5C5DBE-85DC-43BB-B9F5-8DE3BC261190}"/>
    <hyperlink ref="A1449" r:id="rId1439" xr:uid="{6F5B13D7-873F-4050-96BD-F5717D6452D9}"/>
    <hyperlink ref="A1450" r:id="rId1440" xr:uid="{D4EC6B65-E4A1-4DEB-A76C-D1B5AE383D62}"/>
    <hyperlink ref="A1451" r:id="rId1441" xr:uid="{C364E946-D899-4EFF-888C-B0F07D36073B}"/>
    <hyperlink ref="A1452" r:id="rId1442" xr:uid="{CC717581-CA11-4B97-A4F3-EC614E26634B}"/>
    <hyperlink ref="A1453" r:id="rId1443" xr:uid="{34D56C39-13D6-42A5-938F-036D22886B95}"/>
    <hyperlink ref="A1454" r:id="rId1444" xr:uid="{9071B4D2-654E-4852-8006-62927FA2E68D}"/>
    <hyperlink ref="A1455" r:id="rId1445" xr:uid="{51A3BB8A-6643-41D7-A0DC-60ACF7FDC802}"/>
    <hyperlink ref="A1456" r:id="rId1446" xr:uid="{8F8AE9A7-B66B-4D91-8EB8-4B123B2EE5C6}"/>
    <hyperlink ref="A1457" r:id="rId1447" xr:uid="{F48B4D1B-E74B-43CA-8E59-FFC6016A8548}"/>
    <hyperlink ref="A1458" r:id="rId1448" xr:uid="{54F42933-65FE-459F-A9B5-9FE0C3626E34}"/>
    <hyperlink ref="A1459" r:id="rId1449" xr:uid="{CC722E49-B8F5-4B03-9528-19242E60DB13}"/>
    <hyperlink ref="A1460" r:id="rId1450" xr:uid="{76590D4E-DC23-486C-B322-B71144641FB1}"/>
    <hyperlink ref="A1461" r:id="rId1451" xr:uid="{056F6FDB-85B6-4980-887D-C308177FAC7F}"/>
    <hyperlink ref="A1462" r:id="rId1452" xr:uid="{752EBFC9-E173-4B99-B786-7207925EA4E2}"/>
    <hyperlink ref="A1463" r:id="rId1453" xr:uid="{7B59D580-CE06-45C6-9B3B-548ABBD4FEC1}"/>
    <hyperlink ref="A1464" r:id="rId1454" xr:uid="{C7F0BCDA-E48A-4C71-BA42-D056AE0A5DA4}"/>
    <hyperlink ref="A1465" r:id="rId1455" xr:uid="{FC029434-3AC3-43DD-815D-DF3FC6BDE118}"/>
    <hyperlink ref="A1466" r:id="rId1456" xr:uid="{204BC7BF-FA35-483E-A7C4-E932193AE782}"/>
    <hyperlink ref="A1467" r:id="rId1457" xr:uid="{76928112-FD33-4993-B01C-141CAED103E8}"/>
    <hyperlink ref="A1468" r:id="rId1458" xr:uid="{9005C58B-A821-4EEC-AD40-E13E705AA9DB}"/>
    <hyperlink ref="A1469" r:id="rId1459" xr:uid="{2050131F-8304-4D18-AF87-0871FE080084}"/>
    <hyperlink ref="A1470" r:id="rId1460" xr:uid="{D60C2FC6-CF46-4B70-8C96-FC2C757E72F8}"/>
    <hyperlink ref="A1471" r:id="rId1461" xr:uid="{534100D7-E527-41DB-9372-3E48F348D8A1}"/>
    <hyperlink ref="A1472" r:id="rId1462" xr:uid="{665F63A2-B2A1-457D-8B9B-F86DADAF3801}"/>
    <hyperlink ref="A1473" r:id="rId1463" xr:uid="{8E6C0179-F8B6-4279-88BB-92287344375D}"/>
    <hyperlink ref="A1474" r:id="rId1464" xr:uid="{F4CE8463-99F7-4098-923F-26204AFC0864}"/>
    <hyperlink ref="A1475" r:id="rId1465" xr:uid="{367DC819-8FC2-4F86-9BF5-9BEAF16D45CE}"/>
    <hyperlink ref="A1476" r:id="rId1466" xr:uid="{10644D25-BCB7-4108-B770-D460AA0DAF5E}"/>
    <hyperlink ref="A1477" r:id="rId1467" xr:uid="{208384B2-5E01-46A6-A8C7-243E00695628}"/>
    <hyperlink ref="A1478" r:id="rId1468" xr:uid="{9BCA27F3-CFE6-4916-851E-C65398CFB642}"/>
    <hyperlink ref="A1479" r:id="rId1469" xr:uid="{5A065189-ED07-4A0B-8CB1-AA5D55CE92AE}"/>
    <hyperlink ref="A1480" r:id="rId1470" xr:uid="{2406E757-4A5C-4605-8E07-845E2FA332F0}"/>
    <hyperlink ref="A1481" r:id="rId1471" xr:uid="{375BD7EA-2E89-4BD2-B5E7-FEB851EA45F5}"/>
    <hyperlink ref="A1482" r:id="rId1472" xr:uid="{FAE769CF-204A-4F96-9A08-62B3C2DEE8E4}"/>
    <hyperlink ref="A1483" r:id="rId1473" xr:uid="{90905214-EAFD-4896-AA14-41C3E15B0D32}"/>
    <hyperlink ref="A1484" r:id="rId1474" xr:uid="{125B309B-51C0-4480-98A3-58570C1DB408}"/>
    <hyperlink ref="A1485" r:id="rId1475" xr:uid="{5A7C5563-DA44-44C6-9E2C-789332618F7C}"/>
    <hyperlink ref="A1486" r:id="rId1476" xr:uid="{9B86A518-1DD0-4FBD-9465-E1E881C8E3FF}"/>
    <hyperlink ref="A1487" r:id="rId1477" xr:uid="{56E737A0-B5CC-463D-9BA5-DE8AC1C07949}"/>
    <hyperlink ref="A1488" r:id="rId1478" xr:uid="{DC8C4536-9D3D-4960-B814-50CA3B30B4DF}"/>
    <hyperlink ref="A1489" r:id="rId1479" xr:uid="{96399D7D-5D7D-41EA-992F-80A39271C57E}"/>
    <hyperlink ref="A1490" r:id="rId1480" xr:uid="{FC938EFF-70A1-4823-9C86-38E5802005F2}"/>
    <hyperlink ref="A1491" r:id="rId1481" xr:uid="{A5FE7CB3-4FF2-496F-8E57-9818C7E4BA83}"/>
    <hyperlink ref="A1492" r:id="rId1482" xr:uid="{17A4DF26-0AE6-4477-A361-8E04259D1623}"/>
    <hyperlink ref="A1493" r:id="rId1483" xr:uid="{5D475E2D-5E6D-42C3-BDB5-64CCB69A5742}"/>
    <hyperlink ref="A1494" r:id="rId1484" xr:uid="{DB29F15E-1A3A-49F7-95C1-55EAEA15C889}"/>
    <hyperlink ref="A1495" r:id="rId1485" xr:uid="{583B7A5B-D14B-40BE-BDEB-CFB634FA91FE}"/>
    <hyperlink ref="A1496" r:id="rId1486" xr:uid="{87545A3E-32D1-466A-982B-EEDD94C2136F}"/>
    <hyperlink ref="A1497" r:id="rId1487" xr:uid="{05302DE5-39D7-4AB2-93F0-B4F8991F80C6}"/>
    <hyperlink ref="A1498" r:id="rId1488" xr:uid="{2714AB3F-5163-4977-9F66-C79AAD529E4A}"/>
    <hyperlink ref="A1499" r:id="rId1489" xr:uid="{2A32F9B4-118B-4AA5-B3F1-9C5143FBF547}"/>
    <hyperlink ref="A1500" r:id="rId1490" xr:uid="{EE0F0C95-649E-4F1B-9D43-55D516849B7A}"/>
    <hyperlink ref="A1501" r:id="rId1491" xr:uid="{2525663D-AF99-428B-923C-5FE6142BA71C}"/>
    <hyperlink ref="A1502" r:id="rId1492" xr:uid="{C671C8C7-CB69-4218-809F-F53D83488741}"/>
    <hyperlink ref="A1503" r:id="rId1493" xr:uid="{370821E4-4249-425E-BCCA-2D286D767662}"/>
    <hyperlink ref="A1504" r:id="rId1494" xr:uid="{73448A36-9737-4321-8D87-473F5A9B4F8F}"/>
    <hyperlink ref="A1505" r:id="rId1495" xr:uid="{0F3C4559-A891-4720-8251-BBF52E95CDD8}"/>
    <hyperlink ref="A1506" r:id="rId1496" xr:uid="{D6C8FA75-09FA-45F2-B51C-5017A772C617}"/>
    <hyperlink ref="A1507" r:id="rId1497" xr:uid="{0901BCB2-385E-45A7-8595-2A6497CD1D92}"/>
    <hyperlink ref="A1508" r:id="rId1498" xr:uid="{F93E4EF7-A926-4B61-89DC-90E1175D1BBB}"/>
    <hyperlink ref="A1509" r:id="rId1499" xr:uid="{242A177D-BD65-48E0-8DAB-008EF468E35B}"/>
    <hyperlink ref="A1510" r:id="rId1500" xr:uid="{6D5D2056-7FB6-48B9-9746-6D79E9E2C3A1}"/>
    <hyperlink ref="A1511" r:id="rId1501" xr:uid="{61BCF997-08DA-4BF1-9C7F-8C664CEE3AEF}"/>
    <hyperlink ref="A1512" r:id="rId1502" xr:uid="{96BBA02C-FA89-4649-9051-DFEE179A125F}"/>
    <hyperlink ref="A1513" r:id="rId1503" xr:uid="{36106789-358F-4FF8-A4DF-0BAC152C29BE}"/>
    <hyperlink ref="A1514" r:id="rId1504" xr:uid="{05B00DC3-7EB8-4D46-8F20-D0636C6B1901}"/>
    <hyperlink ref="A1515" r:id="rId1505" xr:uid="{7EB1B7C8-61B7-4A4A-952C-8731C8674EA2}"/>
    <hyperlink ref="A1516" r:id="rId1506" xr:uid="{6A96A36F-285E-4EA0-BEE6-8D54EAACADD9}"/>
    <hyperlink ref="A1517" r:id="rId1507" xr:uid="{448EBA07-6F81-4195-A057-F756BEDFFF58}"/>
    <hyperlink ref="A1518" r:id="rId1508" xr:uid="{8D9D1A7B-6FCD-4CD1-8FC5-567AA9597CD6}"/>
    <hyperlink ref="A1519" r:id="rId1509" xr:uid="{F1DAC90E-1777-4BE1-B0CB-45C6105B209F}"/>
    <hyperlink ref="A1520" r:id="rId1510" xr:uid="{7A68A418-9913-4259-A7DD-5B433906F4A2}"/>
    <hyperlink ref="A1521" r:id="rId1511" xr:uid="{6EB698E6-B459-4F0A-90AD-7B5B8679A6B6}"/>
    <hyperlink ref="A1522" r:id="rId1512" xr:uid="{8DBA4A6A-73FE-410A-8852-07EB782E195A}"/>
    <hyperlink ref="A1523" r:id="rId1513" xr:uid="{013CB945-32E1-4496-9FD0-CA61EB83DC44}"/>
    <hyperlink ref="A1524" r:id="rId1514" xr:uid="{8567B24A-2406-44BB-8DB2-D742501FCF74}"/>
    <hyperlink ref="A1525" r:id="rId1515" xr:uid="{56E57062-F26A-47AB-BE08-8E39E8837E2F}"/>
    <hyperlink ref="A1526" r:id="rId1516" xr:uid="{01A8BDB8-907C-4DBE-A9DC-D6028D2F7FEB}"/>
    <hyperlink ref="A1527" r:id="rId1517" xr:uid="{1203A4F3-EF12-4B2A-A19F-D2E877D60332}"/>
    <hyperlink ref="A1528" r:id="rId1518" xr:uid="{22608AD6-F1C4-4770-A18D-E932C434BAF3}"/>
    <hyperlink ref="A1529" r:id="rId1519" xr:uid="{395E717D-6FD0-49BB-B167-6A729FB8EB24}"/>
    <hyperlink ref="A1530" r:id="rId1520" xr:uid="{518DF397-16CE-4DDB-8CCE-D90A15152561}"/>
    <hyperlink ref="A1531" r:id="rId1521" xr:uid="{9A2A31C5-BBBD-498B-BE3C-AE68888FE3A1}"/>
    <hyperlink ref="A1532" r:id="rId1522" xr:uid="{60ED42EB-CD7F-49BA-BEC3-370CFC915A28}"/>
    <hyperlink ref="A1533" r:id="rId1523" xr:uid="{E18943D4-73AE-4BC8-A371-BD450D5F93E0}"/>
    <hyperlink ref="A1534" r:id="rId1524" xr:uid="{C1A9C215-8FA0-4D91-B3B6-092BCCA5AC45}"/>
    <hyperlink ref="A1535" r:id="rId1525" xr:uid="{A713A8CF-91EE-480E-BD73-7B54EF2DA8EA}"/>
    <hyperlink ref="A1536" r:id="rId1526" xr:uid="{B5B80615-3BBE-43B2-A9A8-EF827754A3CB}"/>
    <hyperlink ref="A1537" r:id="rId1527" xr:uid="{DDDDD4CC-9E38-4CF3-887D-ED353F50BD02}"/>
    <hyperlink ref="A1538" r:id="rId1528" xr:uid="{B02291AA-FCA0-45DB-962F-0E7D6D8EC5E5}"/>
    <hyperlink ref="A1539" r:id="rId1529" xr:uid="{AD037127-F1AA-4C81-8507-5A86CC123AF2}"/>
    <hyperlink ref="A1540" r:id="rId1530" xr:uid="{31FA13F2-20DE-45E2-BDA1-873DB71A24F1}"/>
    <hyperlink ref="A1541" r:id="rId1531" xr:uid="{36059868-714A-477D-B7A6-E7A39D44DD1F}"/>
    <hyperlink ref="A1542" r:id="rId1532" xr:uid="{FBA67FD3-7A6F-4525-B148-B3BCE02DAB1E}"/>
    <hyperlink ref="A1543" r:id="rId1533" xr:uid="{BED7C724-F27B-4C97-AC32-A18413638332}"/>
    <hyperlink ref="A1544" r:id="rId1534" xr:uid="{CDD948BE-E322-40C4-B052-71A97BBD891B}"/>
    <hyperlink ref="A1545" r:id="rId1535" xr:uid="{8F6A99A0-751F-4761-9144-DFC29742EED8}"/>
    <hyperlink ref="A1546" r:id="rId1536" xr:uid="{A07FCD86-ABDB-4A08-B8B1-6FA1486E32C5}"/>
    <hyperlink ref="A1547" r:id="rId1537" xr:uid="{7771EC3E-F07E-4A94-B9AC-63B5894D9CA4}"/>
    <hyperlink ref="A1548" r:id="rId1538" xr:uid="{43E2887B-25CC-486B-AB11-A1C632E1D7CE}"/>
    <hyperlink ref="A1549" r:id="rId1539" xr:uid="{C716593A-462D-486B-A302-B4DA71D9B937}"/>
    <hyperlink ref="A1550" r:id="rId1540" xr:uid="{F54D5516-622C-4EE2-B205-46CB4861479A}"/>
    <hyperlink ref="A1551" r:id="rId1541" xr:uid="{D869B90A-B072-48DB-9D49-54E306AF0E8A}"/>
    <hyperlink ref="A1552" r:id="rId1542" xr:uid="{3EA7D775-9DAC-47B8-9BDC-3FE72BC7E942}"/>
    <hyperlink ref="A1553" r:id="rId1543" xr:uid="{269F2692-C913-4DF9-A30A-72A06E212041}"/>
    <hyperlink ref="A1554" r:id="rId1544" xr:uid="{2306137B-2996-4E84-B95B-82D0DD19ADD2}"/>
    <hyperlink ref="A1555" r:id="rId1545" xr:uid="{F5FDD9C0-1784-46BA-8A88-72B1165710E9}"/>
    <hyperlink ref="A1556" r:id="rId1546" xr:uid="{148A5B3F-F36F-44CC-A0F9-3CE011168791}"/>
    <hyperlink ref="A1557" r:id="rId1547" xr:uid="{1182B491-D286-425D-BAC2-46F5C6C5CB2A}"/>
    <hyperlink ref="A1558" r:id="rId1548" xr:uid="{FD9E38A0-50E8-4E2C-8AD9-D2547BFE0E16}"/>
    <hyperlink ref="A1559" r:id="rId1549" xr:uid="{7525D380-805C-4831-8576-65D3275070ED}"/>
    <hyperlink ref="A1560" r:id="rId1550" xr:uid="{202E36DB-E231-407A-BB90-FB6D7E0BEB62}"/>
    <hyperlink ref="A1561" r:id="rId1551" xr:uid="{53C9BF09-15EB-4DCE-9228-8DA93E16BFC1}"/>
    <hyperlink ref="A1562" r:id="rId1552" xr:uid="{CEE0E136-2F7E-444F-9867-379EEC7E5BD7}"/>
    <hyperlink ref="A1563" r:id="rId1553" xr:uid="{DC3EC882-7AE5-4F21-9221-3AB06AD1A048}"/>
    <hyperlink ref="A1564" r:id="rId1554" xr:uid="{30087F32-7A83-45C1-B753-E93739FED772}"/>
    <hyperlink ref="A1565" r:id="rId1555" xr:uid="{3249B17B-8F7D-4A36-B3BF-27298C93DC1F}"/>
    <hyperlink ref="A1566" r:id="rId1556" xr:uid="{64A54BDF-69F6-44D5-948B-0C90A382FEF5}"/>
    <hyperlink ref="A1567" r:id="rId1557" xr:uid="{0B9EF15D-481B-4893-B8DB-081113D10B8B}"/>
    <hyperlink ref="A1568" r:id="rId1558" xr:uid="{4E311313-D81B-44C4-B4F2-F0B0E00CF6DD}"/>
    <hyperlink ref="A1569" r:id="rId1559" xr:uid="{FB7B7C01-2DB8-4D40-8AE5-7561B836AA92}"/>
    <hyperlink ref="A1570" r:id="rId1560" xr:uid="{4F834899-53D2-435F-A7D2-7ADDE5BC7DD0}"/>
    <hyperlink ref="A1571" r:id="rId1561" xr:uid="{6F0D53A7-D60B-4B45-A036-726E7EC3C0C9}"/>
    <hyperlink ref="A1572" r:id="rId1562" xr:uid="{B3D46F24-7FC2-4696-BD40-83D89F9CC596}"/>
    <hyperlink ref="A1573" r:id="rId1563" xr:uid="{C804249E-02E5-46A2-8228-ED417B7ED232}"/>
    <hyperlink ref="A1574" r:id="rId1564" xr:uid="{57C750AF-A461-4B24-81B5-0233E4B56EA4}"/>
    <hyperlink ref="A1575" r:id="rId1565" xr:uid="{EA586B02-16BC-4C4E-A4B1-2B8FD0EE8335}"/>
    <hyperlink ref="A1576" r:id="rId1566" xr:uid="{F81ED342-BBD2-4F6D-897D-86844A84A5B8}"/>
    <hyperlink ref="A1577" r:id="rId1567" xr:uid="{EEAE0FCD-522B-410E-850D-830882B719DE}"/>
    <hyperlink ref="A1578" r:id="rId1568" xr:uid="{306EE45D-B053-46D7-97E2-900E403C4668}"/>
    <hyperlink ref="A1579" r:id="rId1569" xr:uid="{93696688-BED3-4CCB-A023-2A520EC3FB59}"/>
    <hyperlink ref="A1580" r:id="rId1570" xr:uid="{D35620DB-C8B1-4F92-A3F1-DEF5527CFF90}"/>
    <hyperlink ref="A1581" r:id="rId1571" xr:uid="{A0F7F351-297F-489E-848F-41523A814437}"/>
    <hyperlink ref="A1582" r:id="rId1572" xr:uid="{5CBFF935-1F4B-43C4-8CC9-41D474F1C52D}"/>
    <hyperlink ref="A1583" r:id="rId1573" xr:uid="{A2CEE640-9A3A-4D5A-ACF8-3F57F7CE699C}"/>
    <hyperlink ref="A1584" r:id="rId1574" xr:uid="{94C0A8EB-2DEB-43B7-B8C3-5F4F7C4C4F38}"/>
    <hyperlink ref="A1585" r:id="rId1575" xr:uid="{6DC91D51-C1E6-4F4C-A551-431A7410D0FC}"/>
    <hyperlink ref="A1586" r:id="rId1576" xr:uid="{3AAF62B0-775B-45C8-BDA4-9D7048C8CEAD}"/>
    <hyperlink ref="A1587" r:id="rId1577" xr:uid="{3408C5F1-41AA-410E-BC8E-25C7A65D892F}"/>
    <hyperlink ref="A1588" r:id="rId1578" xr:uid="{AAC98CD7-904F-4129-88B8-9155A409798E}"/>
    <hyperlink ref="A1589" r:id="rId1579" xr:uid="{79B8B09A-E851-454B-9AD6-63232AD65A5E}"/>
    <hyperlink ref="A1590" r:id="rId1580" xr:uid="{49BDC78F-FF27-4C35-A818-9F80990FE68D}"/>
    <hyperlink ref="A1591" r:id="rId1581" xr:uid="{2A455816-0D92-4C26-9D0C-0BFBA9429E91}"/>
    <hyperlink ref="A1592" r:id="rId1582" xr:uid="{4AA9B8C0-F23E-4905-ACBA-D1644864803F}"/>
    <hyperlink ref="A1593" r:id="rId1583" xr:uid="{CD61FDF9-533C-4B72-B226-642A90FCC497}"/>
    <hyperlink ref="A1594" r:id="rId1584" xr:uid="{4AA2E00C-9F00-408F-827A-75F3A25B72E5}"/>
    <hyperlink ref="A1595" r:id="rId1585" xr:uid="{587D3642-C61A-4048-A947-998F20920C9E}"/>
    <hyperlink ref="A1596" r:id="rId1586" xr:uid="{12972927-E179-4D1E-8B62-53A7F66E6E84}"/>
    <hyperlink ref="A1597" r:id="rId1587" xr:uid="{4A0DDA40-B613-4E94-9E9D-94B9512EFD20}"/>
    <hyperlink ref="A1598" r:id="rId1588" xr:uid="{6CADB311-6DB9-48DD-8946-9D465586A3A0}"/>
    <hyperlink ref="A1599" r:id="rId1589" xr:uid="{FCBAB25F-4BAE-48B0-8FA8-90AFA4C86D18}"/>
    <hyperlink ref="A1600" r:id="rId1590" xr:uid="{4D73988B-F24D-4119-A17D-959FB1EB4D8F}"/>
    <hyperlink ref="A1601" r:id="rId1591" xr:uid="{6C06C420-67ED-44F8-8F2D-948876EB2C2E}"/>
    <hyperlink ref="A1602" r:id="rId1592" xr:uid="{9D9EC683-C07B-439A-8BCB-9BE284280507}"/>
    <hyperlink ref="A1603" r:id="rId1593" xr:uid="{6ED65FD6-75BE-4944-B5CC-DA9BD2F2ED62}"/>
    <hyperlink ref="A1604" r:id="rId1594" xr:uid="{87A680CC-4E1B-4F03-A188-09BB64E3FA25}"/>
    <hyperlink ref="A1605" r:id="rId1595" xr:uid="{45B2EF3A-EFF4-413A-8259-37736EBF7E61}"/>
    <hyperlink ref="A1606" r:id="rId1596" xr:uid="{EC6C6E3A-7B6C-4DF0-92E2-A15F67E306EF}"/>
    <hyperlink ref="A1607" r:id="rId1597" xr:uid="{EC6B6D9F-DA4C-48B0-90F5-7B6A9B6F9864}"/>
    <hyperlink ref="A1608" r:id="rId1598" xr:uid="{FC8E0DFD-7358-41F6-BCE7-F566939668FA}"/>
    <hyperlink ref="A1609" r:id="rId1599" xr:uid="{0B12942E-FBB9-4709-8378-2D9B2529780F}"/>
    <hyperlink ref="A1610" r:id="rId1600" xr:uid="{2D2AE4B5-E226-4AE4-B502-619B1A166FD2}"/>
    <hyperlink ref="A1611" r:id="rId1601" xr:uid="{D8D9943C-B68A-4ED8-A514-2C705FF706C3}"/>
    <hyperlink ref="A1612" r:id="rId1602" xr:uid="{A8B7D38A-111C-47AA-9191-E2F5AF0C2757}"/>
    <hyperlink ref="A1613" r:id="rId1603" xr:uid="{DD2A40EE-943B-429E-B8E0-3C54AB4F6469}"/>
    <hyperlink ref="A1614" r:id="rId1604" xr:uid="{ABE9CB28-365C-41F4-AB9D-27CB2EA25448}"/>
    <hyperlink ref="A1615" r:id="rId1605" xr:uid="{6986E9F3-ACD5-449D-8893-0A78E2974DC9}"/>
    <hyperlink ref="A1616" r:id="rId1606" xr:uid="{9E0607D8-E510-4829-ADF8-4F6FF26BB507}"/>
    <hyperlink ref="A1617" r:id="rId1607" xr:uid="{FB1567CD-B7FD-4774-89FE-A53E1A530174}"/>
    <hyperlink ref="A1618" r:id="rId1608" xr:uid="{9BDC0432-B722-4C39-8DBD-BEB5DDEB017D}"/>
    <hyperlink ref="A1619" r:id="rId1609" xr:uid="{91B95F63-5749-46E9-8707-EA50EA14DF78}"/>
    <hyperlink ref="A1620" r:id="rId1610" xr:uid="{418A74AC-5BE1-46EB-97DA-3B665CD500ED}"/>
    <hyperlink ref="A1621" r:id="rId1611" xr:uid="{72E68670-F990-41B7-A7D7-D6DA225DF152}"/>
    <hyperlink ref="A1622" r:id="rId1612" xr:uid="{4A671600-91EA-4BD8-B816-C91DD2DD0748}"/>
    <hyperlink ref="A1623" r:id="rId1613" xr:uid="{EB5F992E-3240-447C-8E92-469889904E05}"/>
    <hyperlink ref="A1624" r:id="rId1614" xr:uid="{99487AA9-517F-4F53-8FC6-05C163E9CDEC}"/>
    <hyperlink ref="A1625" r:id="rId1615" xr:uid="{5538F682-2796-4CA4-B759-C40E90DFA966}"/>
    <hyperlink ref="A1626" r:id="rId1616" xr:uid="{E300394A-3E54-4345-A2CB-A7047B239284}"/>
    <hyperlink ref="A1627" r:id="rId1617" xr:uid="{9BCD5EC0-F6F7-41B9-8477-2053A085B68E}"/>
    <hyperlink ref="A1628" r:id="rId1618" xr:uid="{2C166E3D-FEB0-4726-B4FA-0C5D775EE8DD}"/>
    <hyperlink ref="A1629" r:id="rId1619" xr:uid="{EB667454-9A60-4B15-ABB5-6BA022134060}"/>
    <hyperlink ref="A1630" r:id="rId1620" xr:uid="{EDB265C2-2D7C-4A79-9A90-A872965E9E91}"/>
    <hyperlink ref="A1631" r:id="rId1621" xr:uid="{929C0EEA-7D68-485D-8ECC-80ED0D250396}"/>
    <hyperlink ref="A1632" r:id="rId1622" xr:uid="{AB4CFAFA-F489-4426-93C6-F2367195D495}"/>
    <hyperlink ref="A1633" r:id="rId1623" xr:uid="{8ADD89F6-02FF-446C-9A4D-AD592B206DBF}"/>
    <hyperlink ref="A1634" r:id="rId1624" xr:uid="{D04E730D-9299-4458-B734-4DDE795B9FEF}"/>
    <hyperlink ref="A1635" r:id="rId1625" xr:uid="{32CDDBEE-A9B5-4590-BBD1-D071D6506990}"/>
    <hyperlink ref="A1636" r:id="rId1626" xr:uid="{3FA3220E-5578-411B-8E2D-BA871254EADF}"/>
    <hyperlink ref="A1637" r:id="rId1627" xr:uid="{0A1F2865-9CE2-4557-9C33-C4462CB0D952}"/>
    <hyperlink ref="A1638" r:id="rId1628" xr:uid="{E44183AC-851C-4CE3-8962-DD09C8B9AD4F}"/>
    <hyperlink ref="A1639" r:id="rId1629" xr:uid="{D7CA0D3C-8030-43F7-BC5B-D0C2A56ED111}"/>
    <hyperlink ref="A1640" r:id="rId1630" xr:uid="{722FDA35-44E3-47BF-B939-30AB0C4170AF}"/>
    <hyperlink ref="A1641" r:id="rId1631" xr:uid="{CBC46160-05BA-4C3E-8272-4470262CFC7E}"/>
    <hyperlink ref="A1642" r:id="rId1632" xr:uid="{E9F2FA92-FE61-4D74-B929-364B2596D477}"/>
    <hyperlink ref="A1643" r:id="rId1633" xr:uid="{85AE4D82-B331-43EE-98A3-DE1AA9223FC6}"/>
    <hyperlink ref="A1644" r:id="rId1634" xr:uid="{C94E9F16-A8CE-4C13-A610-D8E74178E876}"/>
    <hyperlink ref="A1645" r:id="rId1635" xr:uid="{3C8D9C33-C2FC-41C9-A52E-1B9ED22A3C94}"/>
    <hyperlink ref="A1646" r:id="rId1636" xr:uid="{93C8040B-E4F9-4617-A557-85660CE3FD00}"/>
    <hyperlink ref="A1647" r:id="rId1637" xr:uid="{8351C12B-705A-4A47-9DCE-D793D5D9BE59}"/>
    <hyperlink ref="A1648" r:id="rId1638" xr:uid="{71E91A17-05C7-4750-BC18-21CBFDFD06CF}"/>
    <hyperlink ref="A1649" r:id="rId1639" xr:uid="{BF80B646-3516-412A-9765-FECF03F2696D}"/>
    <hyperlink ref="A1650" r:id="rId1640" xr:uid="{206648E2-D52F-4962-A1BE-4D6FDE1D5E5F}"/>
    <hyperlink ref="A1651" r:id="rId1641" xr:uid="{3493E571-17AD-4F67-8FDB-6616ADE72AF7}"/>
    <hyperlink ref="A1652" r:id="rId1642" xr:uid="{B8956640-1C9B-4541-AE99-33D489AB53AF}"/>
    <hyperlink ref="A1653" r:id="rId1643" xr:uid="{2DDDCD66-9223-41E4-B775-ED7FD2A57184}"/>
    <hyperlink ref="A1654" r:id="rId1644" xr:uid="{03BE3A52-9CA0-481E-80F9-F2918FEC955F}"/>
    <hyperlink ref="A1655" r:id="rId1645" xr:uid="{0881505A-E392-418E-952A-27F074AB21D7}"/>
    <hyperlink ref="A1656" r:id="rId1646" xr:uid="{5552A4FC-8CF8-48CB-A4C6-5D0F8893E50E}"/>
    <hyperlink ref="A1657" r:id="rId1647" xr:uid="{DD10A2D3-081C-442F-B12A-3CE4CA3E635C}"/>
    <hyperlink ref="A1658" r:id="rId1648" xr:uid="{C3658560-008F-4DC6-A48B-12C980B6C736}"/>
    <hyperlink ref="A1659" r:id="rId1649" xr:uid="{90B942CB-7A79-478B-ADAE-C52ED36FA6E8}"/>
    <hyperlink ref="A1660" r:id="rId1650" xr:uid="{A8E7C3A8-CBEA-4E23-BF2B-262133B03751}"/>
    <hyperlink ref="A1661" r:id="rId1651" xr:uid="{BE4AEC95-12A3-415B-9930-9D01C87898E3}"/>
    <hyperlink ref="A1662" r:id="rId1652" xr:uid="{19CE2D75-53E1-4F37-B8F2-7C270197DA53}"/>
    <hyperlink ref="A1663" r:id="rId1653" xr:uid="{D9107F19-404C-441A-B4E1-B1716F2B98B4}"/>
    <hyperlink ref="A1664" r:id="rId1654" xr:uid="{EE8C9663-CD35-47A8-AAD0-EA5A507317D3}"/>
    <hyperlink ref="A1665" r:id="rId1655" xr:uid="{9F732B85-0050-4B72-9D46-0B12739F266B}"/>
    <hyperlink ref="A1666" r:id="rId1656" xr:uid="{A4CC1C7B-F920-477A-AFD6-44AA5A0A2C8F}"/>
    <hyperlink ref="A1667" r:id="rId1657" xr:uid="{0C9145D7-E67B-4FAC-B6C4-88E5B007860D}"/>
    <hyperlink ref="A1668" r:id="rId1658" xr:uid="{6D183499-347A-4A2E-86D6-BA55C4CAB55F}"/>
    <hyperlink ref="A1669" r:id="rId1659" xr:uid="{734C4228-2CE4-4BF9-9A25-6C0B33189291}"/>
    <hyperlink ref="A1670" r:id="rId1660" xr:uid="{B9F05D97-E884-4EC3-94F7-76D506D724D4}"/>
    <hyperlink ref="A1671" r:id="rId1661" xr:uid="{C42A63FC-559E-4203-9CA5-D58E948EDA6A}"/>
    <hyperlink ref="A1672" r:id="rId1662" xr:uid="{57DF2C39-10CF-4859-A366-D8C42C00B52D}"/>
    <hyperlink ref="A1673" r:id="rId1663" xr:uid="{012720D8-D7AD-40AA-845D-BA1737EC414D}"/>
    <hyperlink ref="A1674" r:id="rId1664" xr:uid="{23824224-778F-42C3-A592-E0A650360A3E}"/>
    <hyperlink ref="A1675" r:id="rId1665" xr:uid="{09F1E39A-778A-4664-A08B-83080BBF8D7F}"/>
    <hyperlink ref="A1676" r:id="rId1666" xr:uid="{498F8CBA-012B-4E08-B81C-7608166A654C}"/>
    <hyperlink ref="A1677" r:id="rId1667" xr:uid="{F722F2FC-5AF4-4DE7-86D8-797B45428B9B}"/>
    <hyperlink ref="A1678" r:id="rId1668" xr:uid="{23330F3C-4DB5-4535-85C5-7861833470F3}"/>
    <hyperlink ref="A1679" r:id="rId1669" xr:uid="{E69D9870-F8EB-4E0B-ABFD-B198EB27EC83}"/>
    <hyperlink ref="A1680" r:id="rId1670" xr:uid="{4271C9C5-6392-4DB5-982C-1D52FEBDE358}"/>
    <hyperlink ref="A1681" r:id="rId1671" xr:uid="{F5F0E668-A2AF-4509-88FF-D76384CCF5A1}"/>
    <hyperlink ref="A1682" r:id="rId1672" xr:uid="{4A8D0643-AD30-4757-8229-4BCCDC6594E8}"/>
    <hyperlink ref="A1683" r:id="rId1673" xr:uid="{38A9275B-E847-44A3-9A5E-F2D4425CB4BC}"/>
    <hyperlink ref="A1684" r:id="rId1674" xr:uid="{611FD850-E641-4C60-9642-1FA25968558A}"/>
    <hyperlink ref="A1685" r:id="rId1675" xr:uid="{6A7DABA7-6242-40DD-8257-6FE115FCDC0E}"/>
    <hyperlink ref="A1686" r:id="rId1676" xr:uid="{62728893-EF84-4B10-A07B-F38CF16D05DB}"/>
    <hyperlink ref="A1687" r:id="rId1677" xr:uid="{AC7B94FA-4336-4220-9B28-8AD2DD677399}"/>
    <hyperlink ref="A1688" r:id="rId1678" xr:uid="{A986C941-7113-473D-BBE4-4C748069C244}"/>
    <hyperlink ref="A1689" r:id="rId1679" xr:uid="{1C16C1BB-955F-4FFC-9534-115A242A4711}"/>
    <hyperlink ref="A1690" r:id="rId1680" xr:uid="{ECCAF39B-3306-45F0-95EB-FF9AB57C978F}"/>
    <hyperlink ref="A1691" r:id="rId1681" xr:uid="{D6706E44-E310-490B-92D2-BA8F21C32D6A}"/>
    <hyperlink ref="A1692" r:id="rId1682" xr:uid="{EDF83119-A23A-4BFC-B238-2F5F3C260FB5}"/>
    <hyperlink ref="A1693" r:id="rId1683" xr:uid="{F4CB946A-4D4E-40B2-BC57-ABA66FCE57AF}"/>
    <hyperlink ref="A1694" r:id="rId1684" xr:uid="{C1AFAF0D-B963-40D4-8D47-A278E40C62F6}"/>
    <hyperlink ref="A1695" r:id="rId1685" xr:uid="{37F6D342-392A-4E5B-B630-EA77E21F1F2D}"/>
    <hyperlink ref="A1696" r:id="rId1686" xr:uid="{3063EFE0-EC0A-4B48-A438-F09C5DD54510}"/>
    <hyperlink ref="A1697" r:id="rId1687" xr:uid="{EC3FBBB7-1400-4050-A4FD-4ACAFEE3A6CE}"/>
    <hyperlink ref="A1698" r:id="rId1688" xr:uid="{1275579F-CA29-42D4-B8A0-9244D825DAAF}"/>
    <hyperlink ref="A1699" r:id="rId1689" xr:uid="{EA8A1F0E-151B-4161-908C-B6A6DE8F1DE8}"/>
    <hyperlink ref="A1700" r:id="rId1690" xr:uid="{E031FC00-A134-4E6C-9E06-9FA7D3456D1C}"/>
    <hyperlink ref="A1701" r:id="rId1691" xr:uid="{EBCF893B-BB05-462B-A8F3-2AC6A06A98A3}"/>
    <hyperlink ref="A1702" r:id="rId1692" xr:uid="{F71E1FFB-9F81-4F00-9381-81FF59464547}"/>
    <hyperlink ref="A1703" r:id="rId1693" xr:uid="{8A4E0651-15C7-4EF7-9FAD-1722EB9328FE}"/>
    <hyperlink ref="A1704" r:id="rId1694" xr:uid="{1EAC27E9-4B6F-4ABD-B72E-72DEB38A70C4}"/>
    <hyperlink ref="A1705" r:id="rId1695" xr:uid="{39379A18-03DB-4338-84B7-623AC1BE9FA2}"/>
    <hyperlink ref="A1706" r:id="rId1696" xr:uid="{31493015-BB99-4290-A60E-8F948C60FE25}"/>
    <hyperlink ref="A1707" r:id="rId1697" xr:uid="{11DB5A86-CE35-4C54-B099-77CE52E40E72}"/>
    <hyperlink ref="A1708" r:id="rId1698" xr:uid="{9F78E2B6-827A-4F5D-9F9D-4585AC1C94C2}"/>
    <hyperlink ref="A1709" r:id="rId1699" xr:uid="{32223214-2574-4452-87B2-B55249F826FB}"/>
    <hyperlink ref="A1710" r:id="rId1700" xr:uid="{193BD4D7-B925-4A45-AB84-6931B874ABF9}"/>
    <hyperlink ref="A1711" r:id="rId1701" xr:uid="{0BD3F5F6-50F6-4DB5-9941-116513058752}"/>
    <hyperlink ref="A1712" r:id="rId1702" xr:uid="{B29DC284-5639-4459-8EA7-EF1048D5A081}"/>
    <hyperlink ref="A1713" r:id="rId1703" xr:uid="{83EF619A-ECBE-417A-AB94-CF0680F56D7C}"/>
    <hyperlink ref="A1714" r:id="rId1704" xr:uid="{0F24F6BE-BAC6-4970-BC24-0E745D06EFB8}"/>
    <hyperlink ref="A1715" r:id="rId1705" xr:uid="{5D981124-3A25-48DF-99DE-18610F872F61}"/>
    <hyperlink ref="A1716" r:id="rId1706" xr:uid="{3EDFBDE4-18D2-42E0-88A0-02C1CF81640D}"/>
    <hyperlink ref="A1717" r:id="rId1707" xr:uid="{76052B96-EE35-467A-B973-2F73672F8464}"/>
    <hyperlink ref="A1718" r:id="rId1708" xr:uid="{2D616728-6729-4806-B4C2-07386C01FB80}"/>
    <hyperlink ref="A1719" r:id="rId1709" xr:uid="{37DA2C5F-37E3-4228-8DE7-B4516FCE6900}"/>
    <hyperlink ref="A1720" r:id="rId1710" xr:uid="{74BB8AA0-1F37-4585-A016-DCF690508425}"/>
    <hyperlink ref="A1721" r:id="rId1711" xr:uid="{2C9D977B-6405-447E-8196-D07312C68132}"/>
    <hyperlink ref="A1722" r:id="rId1712" xr:uid="{B18661A3-E3D1-4451-BF05-40A3A01A286E}"/>
    <hyperlink ref="A1723" r:id="rId1713" xr:uid="{CD54E4B1-BE99-4153-9B29-DAEC6DE4B3DD}"/>
    <hyperlink ref="A1724" r:id="rId1714" xr:uid="{8E3C5788-0DA8-4CBA-AE30-9EA718F78EBA}"/>
    <hyperlink ref="A1725" r:id="rId1715" xr:uid="{873694FD-7EAC-4DA8-9697-E5D09F5B93A6}"/>
    <hyperlink ref="A1726" r:id="rId1716" xr:uid="{38709153-E48B-4B2A-B768-892CD0B7D724}"/>
    <hyperlink ref="A1727" r:id="rId1717" xr:uid="{1FE1153F-595E-484F-90CC-29908625D825}"/>
    <hyperlink ref="A1728" r:id="rId1718" xr:uid="{DF844000-A384-42BE-879F-0D8EEE3BB506}"/>
    <hyperlink ref="A1729" r:id="rId1719" xr:uid="{DD85FA53-AC4D-41EC-BB87-B1A68FDAE41A}"/>
    <hyperlink ref="A1730" r:id="rId1720" xr:uid="{6E5EB385-CFA3-4431-A186-BFD0B175943A}"/>
    <hyperlink ref="A1731" r:id="rId1721" xr:uid="{0175C6F6-C970-48D8-896C-053F8F67E397}"/>
    <hyperlink ref="A1732" r:id="rId1722" xr:uid="{CE27B78B-0015-483E-80F8-0D640D41CCB3}"/>
    <hyperlink ref="A1733" r:id="rId1723" xr:uid="{C26BD58C-4CE3-469B-BC75-632989B89E45}"/>
    <hyperlink ref="A1734" r:id="rId1724" xr:uid="{A7F4322A-FD40-486B-A4E0-A651AEF1A02C}"/>
    <hyperlink ref="A1735" r:id="rId1725" xr:uid="{9BC179F5-EE4B-4965-83F9-D1A95E54CA99}"/>
    <hyperlink ref="A1736" r:id="rId1726" xr:uid="{392E9E64-8464-4AEA-BE29-3DC53B9F856E}"/>
    <hyperlink ref="A1737" r:id="rId1727" xr:uid="{95D11754-5143-4226-B941-D14B19021D22}"/>
    <hyperlink ref="A1738" r:id="rId1728" xr:uid="{0E92DF4E-5D65-4312-B737-0E5BCFE4974A}"/>
    <hyperlink ref="A1739" r:id="rId1729" xr:uid="{D89F3FEB-20B7-4311-B87E-96710E85545B}"/>
    <hyperlink ref="A1740" r:id="rId1730" xr:uid="{37861831-59B6-4325-AC11-B84F57B6C5F5}"/>
    <hyperlink ref="A1741" r:id="rId1731" xr:uid="{3BFB123D-3156-4766-9266-DC312FBF7DF1}"/>
    <hyperlink ref="A1742" r:id="rId1732" xr:uid="{70BB31B9-38AD-4471-9BE4-6B2794E72743}"/>
    <hyperlink ref="A1743" r:id="rId1733" xr:uid="{3B0BC78A-C1C3-43AD-8070-9C70B1EE7753}"/>
    <hyperlink ref="A1744" r:id="rId1734" xr:uid="{0E77D4A0-A7E6-447D-9858-A8275487A5FC}"/>
    <hyperlink ref="A1745" r:id="rId1735" xr:uid="{0D54E40E-0735-4AA4-8C95-C7A465CBD76C}"/>
    <hyperlink ref="A1746" r:id="rId1736" xr:uid="{C9F4A9BD-27EF-4665-BD5B-4256BB6BA83A}"/>
    <hyperlink ref="A1747" r:id="rId1737" xr:uid="{8686535E-323A-4EB3-9495-9B58539828BC}"/>
    <hyperlink ref="A1748" r:id="rId1738" xr:uid="{8A5591ED-862B-48C0-AF43-53936FBC2704}"/>
    <hyperlink ref="A1749" r:id="rId1739" xr:uid="{8B4688F3-7136-4081-BEF0-D63E36549AB3}"/>
    <hyperlink ref="A1750" r:id="rId1740" xr:uid="{4A458903-7337-4B9F-8656-B816DD606991}"/>
    <hyperlink ref="A1751" r:id="rId1741" xr:uid="{53EA828F-6A8B-4779-8369-162A9530CCA0}"/>
    <hyperlink ref="A1752" r:id="rId1742" xr:uid="{90ED4BA4-C0A9-4C75-BCBC-CA2CA16BAD78}"/>
    <hyperlink ref="A1753" r:id="rId1743" xr:uid="{786B38CB-8794-4EEA-84FE-31001838536D}"/>
    <hyperlink ref="A1754" r:id="rId1744" xr:uid="{CE519B58-BDA9-4BD7-838B-C1CC18DF7752}"/>
    <hyperlink ref="A1755" r:id="rId1745" xr:uid="{33FA648B-933C-48B1-ADEB-CD790F15F18B}"/>
    <hyperlink ref="A1756" r:id="rId1746" xr:uid="{28459081-F811-46E9-B8A1-F63FB2BEAB02}"/>
    <hyperlink ref="A1757" r:id="rId1747" xr:uid="{0CEDBF3C-86E6-4E53-8A6C-831A9F6F1543}"/>
    <hyperlink ref="A1758" r:id="rId1748" xr:uid="{5CE156CA-4D25-40D3-9E29-DCD83ACFBF7A}"/>
    <hyperlink ref="A1759" r:id="rId1749" xr:uid="{B54ED773-0614-4CBB-AB12-57ECA620C6BE}"/>
    <hyperlink ref="A1760" r:id="rId1750" xr:uid="{158A2BA0-8164-438A-BE6C-CC77B5E9D3C0}"/>
    <hyperlink ref="A1761" r:id="rId1751" xr:uid="{1D2F2958-B3A1-49FA-A728-882E070E98AB}"/>
    <hyperlink ref="A1762" r:id="rId1752" xr:uid="{B80F55DE-9658-467B-8906-54B49BF9BFAB}"/>
    <hyperlink ref="A1763" r:id="rId1753" xr:uid="{244A92E3-8FDD-4305-B05C-C9F293B9AFC5}"/>
    <hyperlink ref="A1764" r:id="rId1754" xr:uid="{E413A990-86F2-4D1C-BDEC-47661C5030D5}"/>
    <hyperlink ref="A1765" r:id="rId1755" xr:uid="{62205CA4-EC49-4969-8FE7-1E95A6C97379}"/>
    <hyperlink ref="A1766" r:id="rId1756" xr:uid="{A587253B-2098-4D2B-9A70-46346998F6F0}"/>
    <hyperlink ref="A1767" r:id="rId1757" xr:uid="{E32AF8CC-2290-485B-95A1-3890D83B9D41}"/>
    <hyperlink ref="A1768" r:id="rId1758" xr:uid="{7D2A5790-9B53-4485-B3C5-94FDB8D3AB7E}"/>
    <hyperlink ref="A1769" r:id="rId1759" xr:uid="{CB368FEF-25E5-408C-9770-68CEA564B502}"/>
    <hyperlink ref="A1770" r:id="rId1760" xr:uid="{8BF3D2C9-1FBA-45BB-AE2C-6A6816308950}"/>
    <hyperlink ref="A1771" r:id="rId1761" xr:uid="{1C5B2CAA-58DB-4BF6-8F9D-26D8A7B8F42D}"/>
    <hyperlink ref="A1772" r:id="rId1762" xr:uid="{218B8EC2-0CBE-47E9-BAB4-00511E0B89E3}"/>
    <hyperlink ref="A1773" r:id="rId1763" xr:uid="{C70A8057-A069-4BEA-A807-18225979E497}"/>
    <hyperlink ref="A1774" r:id="rId1764" xr:uid="{37512855-26F7-4826-8180-EB9522C49FDD}"/>
    <hyperlink ref="A1775" r:id="rId1765" xr:uid="{FD109BC6-E5D4-452B-A7F7-753C286007E0}"/>
    <hyperlink ref="A1776" r:id="rId1766" xr:uid="{878B6CAA-A06F-4D7B-A225-78AEC258CB7C}"/>
    <hyperlink ref="A1777" r:id="rId1767" xr:uid="{A890A12B-0566-4A58-9632-C5A570A9E8E7}"/>
    <hyperlink ref="A1778" r:id="rId1768" xr:uid="{0E0F3A0B-3550-4212-A2C8-4C8F18343614}"/>
    <hyperlink ref="A1779" r:id="rId1769" xr:uid="{1F74C039-C60A-4856-8616-2E801EFD7D3E}"/>
    <hyperlink ref="A1780" r:id="rId1770" xr:uid="{6DF9BEB2-B108-43CA-BB6A-33C476710A4B}"/>
    <hyperlink ref="A1781" r:id="rId1771" xr:uid="{C6D42A80-AE80-497E-AC09-D8E836D090B4}"/>
    <hyperlink ref="A1782" r:id="rId1772" xr:uid="{22BABDC6-C28A-48F2-A8EA-158BF3FE6427}"/>
    <hyperlink ref="A1783" r:id="rId1773" xr:uid="{C7800AAD-C45A-432F-9E5F-5DE6D67BAA22}"/>
    <hyperlink ref="A1784" r:id="rId1774" xr:uid="{80BB5507-1201-40F9-B81C-BFDF5C971365}"/>
    <hyperlink ref="A1785" r:id="rId1775" xr:uid="{A41DA75D-4A67-4EB8-88DE-ED1F9F4FD642}"/>
    <hyperlink ref="A1786" r:id="rId1776" xr:uid="{13EFBE91-F4FB-4493-9EB8-62A8DF444187}"/>
    <hyperlink ref="A1787" r:id="rId1777" xr:uid="{A8548723-E4EE-431D-ABA8-7B43350E2C27}"/>
    <hyperlink ref="A1788" r:id="rId1778" xr:uid="{FEABE125-49FB-42E0-98F1-C24986DEA5DA}"/>
    <hyperlink ref="A1789" r:id="rId1779" xr:uid="{E1916D2C-5350-4E53-A0A5-AD00737F804B}"/>
    <hyperlink ref="A1790" r:id="rId1780" xr:uid="{5A203AF5-5AF9-47E3-BF65-9B96F9A56DE2}"/>
    <hyperlink ref="A1791" r:id="rId1781" xr:uid="{8B1DE9BD-0D9F-4FCE-A3FD-CFA321359CE6}"/>
    <hyperlink ref="A1792" r:id="rId1782" xr:uid="{2DB98893-D6DC-495E-B79D-6BEC8F09D4DD}"/>
    <hyperlink ref="A1793" r:id="rId1783" xr:uid="{30DB147F-229D-4B31-A467-502FC1369BD8}"/>
    <hyperlink ref="A1794" r:id="rId1784" xr:uid="{7DE8DBD9-FA0F-4FFF-AA54-4A02EDF3627D}"/>
    <hyperlink ref="A1795" r:id="rId1785" xr:uid="{94451C7C-6B62-4BC9-B19F-541DA7B8C3B9}"/>
    <hyperlink ref="A1796" r:id="rId1786" xr:uid="{21422364-7785-40BF-887C-3B3BEF160EA6}"/>
    <hyperlink ref="A1797" r:id="rId1787" xr:uid="{AB398D81-A0D2-40F5-A6D9-4F653C97DC2C}"/>
    <hyperlink ref="A1798" r:id="rId1788" xr:uid="{00B1809A-3E2B-4853-AA2B-5F4F70D7513C}"/>
    <hyperlink ref="A1799" r:id="rId1789" xr:uid="{56280761-FED0-438F-854F-AD7EE2331520}"/>
    <hyperlink ref="A1800" r:id="rId1790" xr:uid="{35FE00B1-ED85-4BB9-B3D1-C1D4385083F2}"/>
    <hyperlink ref="A1801" r:id="rId1791" xr:uid="{1EA9CF19-349E-460E-89DE-6B6A93CA74ED}"/>
    <hyperlink ref="A1802" r:id="rId1792" xr:uid="{E6EA91BA-02BE-4E34-8096-58CB8BD93118}"/>
    <hyperlink ref="A1803" r:id="rId1793" xr:uid="{AC0F9116-91A5-44E7-BF4B-B84967ACEAD0}"/>
    <hyperlink ref="A1804" r:id="rId1794" xr:uid="{64915DD4-9CEC-4F26-B3D4-969312644CD8}"/>
    <hyperlink ref="A1805" r:id="rId1795" xr:uid="{BDC59E3D-1F36-4916-8C5E-A769E41D0059}"/>
    <hyperlink ref="A1806" r:id="rId1796" xr:uid="{2E1E93E1-1F05-44BB-B1B7-E0528A345CBA}"/>
    <hyperlink ref="A1807" r:id="rId1797" xr:uid="{2ABDB6AC-282A-4F8E-BE28-200251413B1A}"/>
    <hyperlink ref="A1808" r:id="rId1798" xr:uid="{35C2AED1-282D-474A-819F-51DF51871C66}"/>
    <hyperlink ref="A1809" r:id="rId1799" xr:uid="{65D032F7-CF1E-49EA-B4A1-38B2A204F7D1}"/>
    <hyperlink ref="A1810" r:id="rId1800" xr:uid="{DAC088C8-963D-4F64-96E2-12629222C4BA}"/>
    <hyperlink ref="A1811" r:id="rId1801" xr:uid="{3BB42210-3612-480B-84A0-75CD3F0F7F2F}"/>
    <hyperlink ref="A1812" r:id="rId1802" xr:uid="{2166458E-8EF9-4776-A743-EDA75DE01B07}"/>
    <hyperlink ref="A1813" r:id="rId1803" xr:uid="{AB423D5A-37F1-49E0-A15F-D7E88D95CEA0}"/>
    <hyperlink ref="A1814" r:id="rId1804" xr:uid="{F7DE05DC-C238-4BFA-85AE-2B50AEC6E802}"/>
    <hyperlink ref="A1815" r:id="rId1805" xr:uid="{8096F114-B1D4-439F-9D7D-811872A5AAA4}"/>
    <hyperlink ref="A1816" r:id="rId1806" xr:uid="{68676864-E563-4254-BB13-3CCA1DA16B08}"/>
    <hyperlink ref="A1817" r:id="rId1807" xr:uid="{53D8E757-B018-452F-8C06-AB0C3789FB3C}"/>
    <hyperlink ref="A1818" r:id="rId1808" xr:uid="{4F0269CD-B0AE-4524-8C2E-C3A6A99868A0}"/>
    <hyperlink ref="A1819" r:id="rId1809" xr:uid="{AC15E658-325B-4019-94A4-3AA51A1874FE}"/>
    <hyperlink ref="A1820" r:id="rId1810" xr:uid="{C0ABA959-DBC4-4541-BEF1-97AE4A149950}"/>
    <hyperlink ref="A1821" r:id="rId1811" xr:uid="{71C0C38C-B0DB-44C9-85D9-F85A220494D8}"/>
    <hyperlink ref="A1822" r:id="rId1812" xr:uid="{09E8D8B7-4ACF-4688-9AD9-2165991A8519}"/>
    <hyperlink ref="A1823" r:id="rId1813" xr:uid="{E9ED2E38-962B-4535-9A2C-25CDF67DF241}"/>
    <hyperlink ref="A1824" r:id="rId1814" xr:uid="{9B219C24-942A-4296-A3A3-E7C4E5BFA2D3}"/>
    <hyperlink ref="A1825" r:id="rId1815" xr:uid="{BE5F0590-F826-4609-8570-267CFFC7E161}"/>
    <hyperlink ref="A1826" r:id="rId1816" xr:uid="{10FD9C79-5C6E-468E-9C9E-4C862B121F8F}"/>
    <hyperlink ref="A1827" r:id="rId1817" xr:uid="{CAE88E2F-CDD1-42AD-85BD-F93406F5A9AA}"/>
    <hyperlink ref="A1828" r:id="rId1818" xr:uid="{749FBC7C-DA4B-4DA4-9A88-A6769BFA5D54}"/>
    <hyperlink ref="A1829" r:id="rId1819" xr:uid="{FD93C785-E867-41AB-92BA-6ACB1ADACE10}"/>
    <hyperlink ref="A1830" r:id="rId1820" xr:uid="{C3C4E060-6F6A-4571-B8BD-066C1CE2B9AA}"/>
    <hyperlink ref="A1831" r:id="rId1821" xr:uid="{EF2CCAFA-8719-4DE9-9993-3CC777D62CF5}"/>
    <hyperlink ref="A1832" r:id="rId1822" xr:uid="{F5779EE4-9B18-468D-904A-1120451307D8}"/>
    <hyperlink ref="A1833" r:id="rId1823" xr:uid="{60EE99D6-C1E9-4F4C-9599-D73EF4E73B44}"/>
    <hyperlink ref="A1834" r:id="rId1824" xr:uid="{1DB6F1C3-DABB-4A20-A314-AEF2313C4B54}"/>
    <hyperlink ref="A1835" r:id="rId1825" xr:uid="{CAE52235-2EFB-4769-81EB-E2E838E319DE}"/>
    <hyperlink ref="A1836" r:id="rId1826" xr:uid="{026BA980-3853-4FE3-8D47-345228850E12}"/>
    <hyperlink ref="A1837" r:id="rId1827" xr:uid="{01D0AABD-8555-4D97-99F1-9FFA905D3964}"/>
    <hyperlink ref="A1838" r:id="rId1828" xr:uid="{698941A5-BEA8-40DF-A522-AF96BD37645D}"/>
    <hyperlink ref="A1839" r:id="rId1829" xr:uid="{36D56973-CE73-4910-83E4-29235DE87F23}"/>
    <hyperlink ref="A1840" r:id="rId1830" xr:uid="{5F087B55-B98A-4B27-A40A-11EE22849E63}"/>
    <hyperlink ref="A1841" r:id="rId1831" xr:uid="{377A6F7F-6AF0-4BD6-8E09-0713EC6166D0}"/>
    <hyperlink ref="A1842" r:id="rId1832" xr:uid="{FD5B546B-7046-41CD-8299-1E04EBA51C45}"/>
    <hyperlink ref="A1843" r:id="rId1833" xr:uid="{507B0522-DFD3-4709-A403-A9EF67C7B30B}"/>
    <hyperlink ref="A1844" r:id="rId1834" xr:uid="{7DB41A75-03D6-4236-B8B1-4C1EB09EDBEC}"/>
    <hyperlink ref="A1845" r:id="rId1835" xr:uid="{44598F45-BEB7-4654-BE57-F4322246F869}"/>
    <hyperlink ref="A1846" r:id="rId1836" xr:uid="{0869AD76-1645-4D73-A9C6-66060CD34456}"/>
    <hyperlink ref="A1847" r:id="rId1837" xr:uid="{F706CDEB-B23E-4753-8ADA-B488711E15F0}"/>
    <hyperlink ref="A1848" r:id="rId1838" xr:uid="{52218CFC-E9F9-456E-85BE-E5D22412EBD2}"/>
    <hyperlink ref="A1849" r:id="rId1839" xr:uid="{EAAFB37C-9882-448D-9A07-FDC921566EE0}"/>
    <hyperlink ref="A1850" r:id="rId1840" xr:uid="{4ADEDCCE-BAFA-47CC-B6EE-7EF63E98BAC8}"/>
    <hyperlink ref="A1851" r:id="rId1841" xr:uid="{9B11E7F7-5C8A-43C9-988F-539B663DED0E}"/>
    <hyperlink ref="A1852" r:id="rId1842" xr:uid="{F1A36008-5ABC-4F78-9F89-636D28A3C465}"/>
    <hyperlink ref="A1853" r:id="rId1843" xr:uid="{57B83BC3-FB09-425F-87C5-12FBD65A7D47}"/>
    <hyperlink ref="A1854" r:id="rId1844" xr:uid="{E6B1E481-9D11-4235-85BC-AEFE903CA1C1}"/>
    <hyperlink ref="A1855" r:id="rId1845" xr:uid="{72F2E829-DB64-4358-8336-A01A440D8514}"/>
    <hyperlink ref="A1856" r:id="rId1846" xr:uid="{B755874B-F644-41E9-ACEC-71CE5C4F529A}"/>
    <hyperlink ref="A1857" r:id="rId1847" xr:uid="{A25C69F3-9B8D-4113-A74F-6211E331BFA5}"/>
    <hyperlink ref="A1858" r:id="rId1848" xr:uid="{8CE3BEE5-EAD3-4F45-81E4-AC525FBB6905}"/>
    <hyperlink ref="A1859" r:id="rId1849" xr:uid="{FBC83C85-9187-4F49-8645-8EC13ED15ABD}"/>
    <hyperlink ref="A1860" r:id="rId1850" xr:uid="{7C653F13-9EC4-4897-AD11-2293C5F78405}"/>
    <hyperlink ref="A1861" r:id="rId1851" xr:uid="{DD6ECA86-4DEC-442C-B53C-3416601AD3C9}"/>
    <hyperlink ref="A1862" r:id="rId1852" xr:uid="{F7543416-E9BB-47B0-9FBC-3C3D2236CE52}"/>
    <hyperlink ref="A1863" r:id="rId1853" xr:uid="{F3E32529-30ED-46D9-BBF0-4673E8CB523B}"/>
    <hyperlink ref="A1864" r:id="rId1854" xr:uid="{14BBB009-5F49-4996-BD01-FC65CE5474BC}"/>
    <hyperlink ref="A1865" r:id="rId1855" xr:uid="{AEAA806E-23C1-4592-AB9A-9DE03D8C684E}"/>
    <hyperlink ref="A1866" r:id="rId1856" xr:uid="{5CF63C52-1EAC-4649-B751-D1CB64A1AA6F}"/>
    <hyperlink ref="A1867" r:id="rId1857" xr:uid="{FB57D335-E5DD-4C90-B493-D707A3FBB403}"/>
    <hyperlink ref="A1868" r:id="rId1858" xr:uid="{9A6B0AEA-F31A-4449-97AE-AB0FED752BE9}"/>
    <hyperlink ref="A1869" r:id="rId1859" xr:uid="{9AD445F9-F16C-4309-B91E-9C051DE7946C}"/>
    <hyperlink ref="A1870" r:id="rId1860" xr:uid="{79CF401F-5F4C-4D93-882A-BAF188B75B2A}"/>
    <hyperlink ref="A1871" r:id="rId1861" xr:uid="{41D5DED2-226C-4677-AA8A-A97FCDA776EA}"/>
    <hyperlink ref="A1872" r:id="rId1862" xr:uid="{B3EEE0BD-FD59-4C86-B600-AE5621816CFE}"/>
    <hyperlink ref="A1873" r:id="rId1863" xr:uid="{8F9DAB19-252B-46CC-A4C2-EF578EED6774}"/>
    <hyperlink ref="A1874" r:id="rId1864" xr:uid="{09A3453D-F6F2-4257-B51A-3ED71E43A6B8}"/>
    <hyperlink ref="A1875" r:id="rId1865" xr:uid="{B259F3EF-DCD5-4D16-8F32-6A4B5CED6F72}"/>
    <hyperlink ref="A1876" r:id="rId1866" xr:uid="{66131D9E-574A-4909-8684-863191448E98}"/>
    <hyperlink ref="A1877" r:id="rId1867" xr:uid="{ED748B99-D889-4AFC-A8B5-0A76B375468A}"/>
    <hyperlink ref="A1878" r:id="rId1868" xr:uid="{548836B1-DC43-4D30-9E57-FF5A8E5CA4E2}"/>
    <hyperlink ref="A1879" r:id="rId1869" xr:uid="{F2BA0814-9FAC-4155-87B1-09ECE285FC8E}"/>
    <hyperlink ref="A1880" r:id="rId1870" xr:uid="{C63624A0-253E-43D7-AB9C-A0AF26AFC2BC}"/>
    <hyperlink ref="A1881" r:id="rId1871" xr:uid="{75499CD4-8670-43E2-84EE-6B006FDF844C}"/>
    <hyperlink ref="A1882" r:id="rId1872" xr:uid="{8DD35BDD-724F-4AC9-AA62-8B10BC28074F}"/>
    <hyperlink ref="A1883" r:id="rId1873" xr:uid="{3E034AF4-E614-4518-8BF1-A9A368EF336E}"/>
    <hyperlink ref="A1884" r:id="rId1874" xr:uid="{01A1224D-2D2A-42AD-8AC9-2AC895D66371}"/>
    <hyperlink ref="A1885" r:id="rId1875" xr:uid="{96B52BE1-AA81-4835-9271-F107EAE025B6}"/>
    <hyperlink ref="A1886" r:id="rId1876" xr:uid="{37B5A6A5-9E8C-48D2-95E5-5B74CAC20DF7}"/>
    <hyperlink ref="A1887" r:id="rId1877" xr:uid="{43DCC6B7-AF1D-44A3-8BC0-1064F578ADCC}"/>
    <hyperlink ref="A1888" r:id="rId1878" xr:uid="{14377E73-715F-436B-9EAD-35279767121D}"/>
    <hyperlink ref="A1889" r:id="rId1879" xr:uid="{07CD2678-5742-4B2F-BAF5-19E820971640}"/>
    <hyperlink ref="A1890" r:id="rId1880" xr:uid="{1AD7CA94-CFCE-47B2-85CB-D6637C253599}"/>
    <hyperlink ref="A1891" r:id="rId1881" xr:uid="{901232F8-F88A-4D76-94F7-1C2E97564D7C}"/>
    <hyperlink ref="A1892" r:id="rId1882" xr:uid="{54CC3EB0-613A-458A-B008-A62F73C4E8DF}"/>
    <hyperlink ref="A1893" r:id="rId1883" xr:uid="{AA1C9DBE-0945-4D42-A3A5-167E4C085A71}"/>
    <hyperlink ref="A1894" r:id="rId1884" xr:uid="{F80AF8ED-BA1F-44C5-BF22-7771DD379C8C}"/>
    <hyperlink ref="A1895" r:id="rId1885" xr:uid="{672BEDE5-13D0-484D-8DE6-4A7E7B3F3282}"/>
    <hyperlink ref="A1896" r:id="rId1886" xr:uid="{C8EE9642-B579-41F4-9BD9-416C9BF1CA4A}"/>
    <hyperlink ref="A1897" r:id="rId1887" xr:uid="{D56411A5-26E9-40B6-813F-0D8E334DDC68}"/>
    <hyperlink ref="A1898" r:id="rId1888" xr:uid="{41042BED-5D8A-4E49-8E4D-E94C0871000B}"/>
    <hyperlink ref="A1899" r:id="rId1889" xr:uid="{272963CA-3D1A-4E6B-B153-F2CF0A95610D}"/>
    <hyperlink ref="A1900" r:id="rId1890" xr:uid="{9E9B3F31-4553-4AC2-AEB3-17B9192400A0}"/>
    <hyperlink ref="A1901" r:id="rId1891" xr:uid="{61BA2947-8BF7-4D58-9AD0-6951F0AE57F2}"/>
    <hyperlink ref="A1902" r:id="rId1892" xr:uid="{361041D2-AF45-4A20-A3C1-38A61B03D05F}"/>
    <hyperlink ref="A1903" r:id="rId1893" xr:uid="{762CEC79-51E9-4D7A-B05E-03814B6A3319}"/>
    <hyperlink ref="A1904" r:id="rId1894" xr:uid="{BC300CEB-1FF0-4458-895F-933927B89749}"/>
    <hyperlink ref="A1905" r:id="rId1895" xr:uid="{3E0B0B12-7419-4CBB-BC96-B08C45EBC7CF}"/>
    <hyperlink ref="A1906" r:id="rId1896" xr:uid="{9B5C90A7-4D9F-4625-BC82-1F1E90D7C1B6}"/>
    <hyperlink ref="A1907" r:id="rId1897" xr:uid="{85950A11-EADB-4D3B-A6F9-F8A5B6C59279}"/>
    <hyperlink ref="A1908" r:id="rId1898" xr:uid="{821CE4B1-9B2F-40FF-8DF0-FC42519B8ABF}"/>
    <hyperlink ref="A1909" r:id="rId1899" xr:uid="{5D1CF32C-94A7-42B9-BC29-EBEE1E98394C}"/>
    <hyperlink ref="A1910" r:id="rId1900" xr:uid="{1B61FCA7-78C7-48AA-9585-65EA61CA5A84}"/>
    <hyperlink ref="A1911" r:id="rId1901" xr:uid="{00B47DE6-54CF-4789-9C00-CA919F9B3031}"/>
    <hyperlink ref="A1912" r:id="rId1902" xr:uid="{33444E3A-A950-4643-B0E8-5250379F3400}"/>
    <hyperlink ref="A1913" r:id="rId1903" xr:uid="{A24E39BB-B27F-4680-9046-329243DA7378}"/>
    <hyperlink ref="A1914" r:id="rId1904" xr:uid="{08138C31-00CF-41B0-A2C8-EF7D5169426A}"/>
    <hyperlink ref="A1915" r:id="rId1905" xr:uid="{42AC09E7-22EB-421D-B4C6-3BBE4292714A}"/>
    <hyperlink ref="A1916" r:id="rId1906" xr:uid="{F92322CD-F97F-419F-89D0-5A4E88E8D160}"/>
    <hyperlink ref="A1917" r:id="rId1907" xr:uid="{58682A5D-E3CF-4C17-9849-3029CAED8862}"/>
    <hyperlink ref="A1918" r:id="rId1908" xr:uid="{9D1B6DA5-A4E5-444D-A1D6-C54ABD5C4903}"/>
    <hyperlink ref="A1919" r:id="rId1909" xr:uid="{26608AE3-55F0-404B-AF22-029AD48D13F6}"/>
    <hyperlink ref="A1920" r:id="rId1910" xr:uid="{323FB389-571E-41F3-B843-FB102892BE11}"/>
    <hyperlink ref="A1921" r:id="rId1911" xr:uid="{5EBAB9E8-7337-4E5D-B912-E3039FD58A16}"/>
    <hyperlink ref="A1922" r:id="rId1912" xr:uid="{A1C087B7-C50C-4D46-9EA0-C5370ECA4522}"/>
    <hyperlink ref="A1923" r:id="rId1913" xr:uid="{84319733-1B6A-4FC5-96AA-1014B1305F2F}"/>
    <hyperlink ref="A1924" r:id="rId1914" xr:uid="{666923C3-2429-45CF-A80B-0ABD57B10CBA}"/>
    <hyperlink ref="A1925" r:id="rId1915" xr:uid="{E5CA1528-84FE-467A-BF26-95BEA5BBF1FB}"/>
    <hyperlink ref="A1926" r:id="rId1916" xr:uid="{C406D957-44D4-43ED-9F03-038EC697EF5D}"/>
    <hyperlink ref="A1927" r:id="rId1917" xr:uid="{12BE78FF-198A-43D7-9A47-4B0E8092BE0F}"/>
    <hyperlink ref="A1928" r:id="rId1918" xr:uid="{2E7C8DA5-3F09-4794-AF45-CEAA3B938DDD}"/>
    <hyperlink ref="A1929" r:id="rId1919" xr:uid="{4D70CB43-528B-432A-B664-6A2300778081}"/>
    <hyperlink ref="A1930" r:id="rId1920" xr:uid="{DD6F1092-8490-4806-A0C6-383FAB65ACBF}"/>
    <hyperlink ref="A1931" r:id="rId1921" xr:uid="{7D9EABB8-52D1-4ECD-97BE-BDD579440820}"/>
    <hyperlink ref="A1932" r:id="rId1922" xr:uid="{3D3AAA8C-71FD-4C69-8331-631C09653B23}"/>
    <hyperlink ref="A1933" r:id="rId1923" xr:uid="{F41F65CB-2F03-45CB-BE90-F57D86A86B5B}"/>
    <hyperlink ref="A1934" r:id="rId1924" xr:uid="{E4424731-7A55-4AC8-B871-C96CFBB1F624}"/>
    <hyperlink ref="A1935" r:id="rId1925" xr:uid="{77F37826-1C22-41E5-949D-93823436F6CA}"/>
    <hyperlink ref="A1936" r:id="rId1926" xr:uid="{4BFC731A-2CBC-4C4C-BD7C-A4DA2CAC236A}"/>
    <hyperlink ref="A1937" r:id="rId1927" xr:uid="{635115DD-2F21-4840-AE9B-AF2CC487E5EB}"/>
    <hyperlink ref="A1938" r:id="rId1928" xr:uid="{83BA8B8A-ECC3-4C59-8FA5-24CFDC46CA24}"/>
    <hyperlink ref="A1939" r:id="rId1929" xr:uid="{3DD3A164-09B7-4671-B501-18D3719B2274}"/>
    <hyperlink ref="A1940" r:id="rId1930" xr:uid="{3F4949EF-FF06-4F31-B051-74C28A59277C}"/>
    <hyperlink ref="A1941" r:id="rId1931" xr:uid="{49478E20-9039-4837-A98F-E1866E29CD1E}"/>
    <hyperlink ref="A1942" r:id="rId1932" xr:uid="{E6D9E20A-2248-4E68-89CF-A7A03D12A074}"/>
    <hyperlink ref="A1943" r:id="rId1933" xr:uid="{0F005DD6-720F-47EA-823B-ADEDCC3FA82B}"/>
    <hyperlink ref="A1944" r:id="rId1934" xr:uid="{13AE4723-633F-43E9-AB68-FEA55C455A21}"/>
    <hyperlink ref="A1945" r:id="rId1935" xr:uid="{652E0CE4-E42D-4D15-8A7F-CDEA18674B1D}"/>
    <hyperlink ref="A1946" r:id="rId1936" xr:uid="{0DF06804-9AED-4A8E-846F-454ED2A2C8F4}"/>
    <hyperlink ref="A1947" r:id="rId1937" xr:uid="{33A6107D-84D9-4FCA-9220-BFA876175AB0}"/>
    <hyperlink ref="A1948" r:id="rId1938" xr:uid="{7C6A4164-CF71-497C-B080-AE48F04A9897}"/>
    <hyperlink ref="A1949" r:id="rId1939" xr:uid="{4E55331F-CE65-49B7-824D-23E76DFBBDFB}"/>
    <hyperlink ref="A1950" r:id="rId1940" xr:uid="{6962FC1C-F807-4910-9EBB-83E65ED97515}"/>
    <hyperlink ref="A1951" r:id="rId1941" xr:uid="{641547F1-F9E7-4879-B990-2DB179D1F604}"/>
    <hyperlink ref="A1952" r:id="rId1942" xr:uid="{D9F8D242-C9F4-47CE-82A2-4AE80F8E4CC4}"/>
    <hyperlink ref="A1953" r:id="rId1943" xr:uid="{01F74B02-C421-422A-A824-12A8838A61E7}"/>
    <hyperlink ref="A1954" r:id="rId1944" xr:uid="{7984F2C6-FC74-4AF9-8D10-3AC80E977018}"/>
    <hyperlink ref="A1955" r:id="rId1945" xr:uid="{4A9C70A7-E52F-4DCF-A5DA-6512E9B773EF}"/>
    <hyperlink ref="A1956" r:id="rId1946" xr:uid="{F1D14FAB-4797-452D-B175-4C50F76491BC}"/>
    <hyperlink ref="A1957" r:id="rId1947" xr:uid="{6726FF15-AA25-4E54-A03E-8F78716C9A55}"/>
    <hyperlink ref="A1958" r:id="rId1948" xr:uid="{01601828-8FBA-46DD-BC5D-E48F19363C51}"/>
    <hyperlink ref="A1959" r:id="rId1949" xr:uid="{FAC14FD1-9C81-465A-B5B0-21A9D67F65F7}"/>
    <hyperlink ref="A1960" r:id="rId1950" xr:uid="{71A80583-D3AD-4FB5-B9BE-E29453F796BF}"/>
    <hyperlink ref="A1961" r:id="rId1951" xr:uid="{064F6E20-2AF1-4880-BC7B-77A5002E654F}"/>
    <hyperlink ref="A1962" r:id="rId1952" xr:uid="{5DF098CC-D68E-4593-8325-DC33569712A4}"/>
    <hyperlink ref="A1963" r:id="rId1953" xr:uid="{9239C855-48C7-4A4D-9048-F23F1A987988}"/>
    <hyperlink ref="A1964" r:id="rId1954" xr:uid="{4D1CDE4F-7E67-419D-B616-7246147F5ECE}"/>
    <hyperlink ref="A1965" r:id="rId1955" xr:uid="{1EF9FEFE-F264-40AF-BDA6-F10504E3681C}"/>
    <hyperlink ref="A1966" r:id="rId1956" xr:uid="{BFDC1066-EEB5-40E5-A60E-A2977807CAD3}"/>
    <hyperlink ref="A1967" r:id="rId1957" xr:uid="{46B1900D-65FD-4C63-BFB5-32E109921C71}"/>
    <hyperlink ref="A1968" r:id="rId1958" xr:uid="{6104978C-03B5-49B6-8A50-469BCB6B5215}"/>
    <hyperlink ref="A1969" r:id="rId1959" xr:uid="{F3301C55-4294-4C34-907F-2E79DB7D738A}"/>
    <hyperlink ref="A1970" r:id="rId1960" xr:uid="{1A035595-ED56-4A02-A4DD-353C682D29BC}"/>
    <hyperlink ref="A1971" r:id="rId1961" xr:uid="{2C0B0AEF-EA07-45FA-A94C-7181CF5E3E2F}"/>
    <hyperlink ref="A1972" r:id="rId1962" xr:uid="{254666AE-23D3-442F-BE06-BCE766D2F46C}"/>
    <hyperlink ref="A1973" r:id="rId1963" xr:uid="{440103FF-189D-49FD-81E2-4E0690D2EB7B}"/>
    <hyperlink ref="A1974" r:id="rId1964" xr:uid="{F0D6BA06-7836-462C-B1A8-C6D3DAA448A5}"/>
    <hyperlink ref="A1975" r:id="rId1965" xr:uid="{4D48558B-8524-480A-8C81-1358E151E8E3}"/>
    <hyperlink ref="A1976" r:id="rId1966" xr:uid="{B06EA8BD-9C3B-40E7-BDD7-184149EFC996}"/>
    <hyperlink ref="A1977" r:id="rId1967" xr:uid="{E5BC2DFE-283E-4AFD-AF14-632D638D355F}"/>
    <hyperlink ref="A1978" r:id="rId1968" xr:uid="{792F0695-5341-475C-8286-9C8A3A2125CF}"/>
    <hyperlink ref="A1979" r:id="rId1969" xr:uid="{2D818402-915E-49E3-8DDC-585994A10C96}"/>
    <hyperlink ref="A1980" r:id="rId1970" xr:uid="{3715B259-F153-4C7D-92C0-DECD1FB14022}"/>
    <hyperlink ref="A1981" r:id="rId1971" xr:uid="{A79E9BE6-29CB-4875-88B6-95BAA0657068}"/>
    <hyperlink ref="A1982" r:id="rId1972" xr:uid="{4CD2703E-9876-4EE0-A6EA-F09511343A94}"/>
    <hyperlink ref="A1983" r:id="rId1973" xr:uid="{7A51D12E-91A1-4A3E-AF4D-1682F275E3DA}"/>
    <hyperlink ref="A1984" r:id="rId1974" xr:uid="{F8301E25-0251-49A4-9636-2C997A16F86A}"/>
    <hyperlink ref="A1985" r:id="rId1975" xr:uid="{4A3BB548-F02D-47D1-BCDE-9789AC58FB59}"/>
    <hyperlink ref="A1986" r:id="rId1976" xr:uid="{7877D3FA-D74E-4252-9F67-DB72E03014F6}"/>
    <hyperlink ref="A1987" r:id="rId1977" xr:uid="{35F23E0B-373C-44FC-BE76-846851007BEA}"/>
    <hyperlink ref="A1988" r:id="rId1978" xr:uid="{74D3C7E3-64A8-4BFB-9E7B-58E8B1E8DDCE}"/>
    <hyperlink ref="A1989" r:id="rId1979" xr:uid="{BF500E34-B969-46AB-9555-4EE0E1BAF2E3}"/>
    <hyperlink ref="A1990" r:id="rId1980" xr:uid="{0B58BA6D-07CF-4706-BBD0-D8972B747897}"/>
    <hyperlink ref="A1991" r:id="rId1981" xr:uid="{E626CBBE-38A0-4422-A948-5413BFF4BF57}"/>
    <hyperlink ref="A1992" r:id="rId1982" xr:uid="{C2E5FCF9-BD04-4CB6-9D3A-E7838FB76F0D}"/>
    <hyperlink ref="A1993" r:id="rId1983" xr:uid="{B78DC34F-B36B-4478-B9D2-13C55B306C42}"/>
    <hyperlink ref="A1994" r:id="rId1984" xr:uid="{9E71341D-01AD-489E-9FF5-2796E3B3C093}"/>
    <hyperlink ref="A1995" r:id="rId1985" xr:uid="{58C2443A-C12F-4413-8EF1-654073DCD1A9}"/>
    <hyperlink ref="A1996" r:id="rId1986" xr:uid="{546E04BA-830B-400F-8AC2-1D3E0E200367}"/>
    <hyperlink ref="A1997" r:id="rId1987" xr:uid="{6F001FBE-6C6E-4A82-A82A-3E35E06F8994}"/>
    <hyperlink ref="A1998" r:id="rId1988" xr:uid="{7B4EF947-2B5E-4848-BB8D-0218B8F160E7}"/>
    <hyperlink ref="A1999" r:id="rId1989" xr:uid="{FAE26147-6497-4C3A-BFAC-445578CF5A73}"/>
    <hyperlink ref="A2000" r:id="rId1990" xr:uid="{2C4AB725-89F3-4042-BF5C-781CE1C3C699}"/>
    <hyperlink ref="A2001" r:id="rId1991" xr:uid="{46BBE189-15DA-470E-9747-4256CAC1F628}"/>
    <hyperlink ref="A2002" r:id="rId1992" xr:uid="{8FBC9205-981D-4373-9F4D-EA4F928B796C}"/>
    <hyperlink ref="A2003" r:id="rId1993" xr:uid="{9D50F1EE-6314-4199-B18E-1D6666F20BC3}"/>
    <hyperlink ref="A2004" r:id="rId1994" xr:uid="{EB6E78D8-0FAD-47A4-9B20-153AB09A2EEE}"/>
    <hyperlink ref="A2005" r:id="rId1995" xr:uid="{3FD90BAA-85FB-4BC4-A96B-BF896F30004C}"/>
    <hyperlink ref="A2006" r:id="rId1996" xr:uid="{4D11B360-2D3C-470A-889F-3F7473AC39E7}"/>
    <hyperlink ref="A2007" r:id="rId1997" xr:uid="{4462CEF8-2B9E-4592-82F9-E44A562CD198}"/>
    <hyperlink ref="A2008" r:id="rId1998" xr:uid="{BD08C9B0-F6A9-48CA-98BA-F1BA750BFE1C}"/>
    <hyperlink ref="A2009" r:id="rId1999" xr:uid="{A343BBBE-8398-4913-9920-755D7BA8038D}"/>
    <hyperlink ref="A2010" r:id="rId2000" xr:uid="{55FC7318-BF35-4F4B-A5B3-8BEE3C627491}"/>
    <hyperlink ref="A2011" r:id="rId2001" xr:uid="{1C89F64A-0537-4292-B9EC-1A135BD5C587}"/>
    <hyperlink ref="A2012" r:id="rId2002" xr:uid="{B991570A-64D2-4993-AE94-304D187C2229}"/>
    <hyperlink ref="A2013" r:id="rId2003" xr:uid="{42ECF890-0101-43E4-AC07-EE171380B946}"/>
    <hyperlink ref="A2014" r:id="rId2004" xr:uid="{4C5752F1-0B46-40A9-AD3B-351176B9F2E0}"/>
    <hyperlink ref="A2015" r:id="rId2005" xr:uid="{806F9D27-9ED1-4842-A26D-819ECB219147}"/>
    <hyperlink ref="A2016" r:id="rId2006" xr:uid="{DFE0ED01-3067-447C-A3AD-52E590D51745}"/>
    <hyperlink ref="A2017" r:id="rId2007" xr:uid="{56971BFD-58E3-4ABA-8B6F-9819FC1EA0FD}"/>
    <hyperlink ref="A2018" r:id="rId2008" xr:uid="{FE02E9E9-93B8-4C3A-9E04-6B258BDCBA4D}"/>
    <hyperlink ref="A2019" r:id="rId2009" xr:uid="{C1616319-E45C-44B5-B0C5-B93ECCE88CD9}"/>
    <hyperlink ref="A2020" r:id="rId2010" xr:uid="{914751D5-9066-413D-86B8-2D19CCDE1ACB}"/>
    <hyperlink ref="A2021" r:id="rId2011" xr:uid="{117115B8-333D-44B6-8A79-A463773F11D6}"/>
    <hyperlink ref="A2022" r:id="rId2012" xr:uid="{CE4C5770-7649-40F5-B9BA-987FE7996E1F}"/>
    <hyperlink ref="A2023" r:id="rId2013" xr:uid="{F14923A9-20E9-4886-92A2-1449EAAA09B7}"/>
    <hyperlink ref="A2024" r:id="rId2014" xr:uid="{337E0788-DAAC-4D69-AF94-A0FB6D69D2EB}"/>
    <hyperlink ref="A2025" r:id="rId2015" xr:uid="{2652B427-1947-4510-A08B-995B77CC3CF9}"/>
    <hyperlink ref="A2026" r:id="rId2016" xr:uid="{74B3BCBA-B67A-46D1-9116-90E3C2B04ACD}"/>
    <hyperlink ref="A2027" r:id="rId2017" xr:uid="{B82723E3-318B-465E-A35C-CB4CA14879EC}"/>
    <hyperlink ref="A2028" r:id="rId2018" xr:uid="{28DF9D11-FD81-4645-8C98-CFCB6338DA45}"/>
    <hyperlink ref="A2029" r:id="rId2019" xr:uid="{3589CB2B-661E-4149-A6AD-F0DE18C1514B}"/>
    <hyperlink ref="A2030" r:id="rId2020" xr:uid="{A10B0D5F-E106-45E6-BAC5-4E3973154366}"/>
    <hyperlink ref="A2031" r:id="rId2021" xr:uid="{2BD771D1-96F7-4610-A309-B8CAAFEFCAAD}"/>
    <hyperlink ref="A2032" r:id="rId2022" xr:uid="{D950B8CB-6155-485E-8C88-CB95E3F9D6EE}"/>
    <hyperlink ref="A2033" r:id="rId2023" xr:uid="{987E9C81-CBAB-41E2-B17A-2A1B3FCF5DE2}"/>
    <hyperlink ref="A2034" r:id="rId2024" xr:uid="{BF63B42F-2B9B-4DFF-8A10-712EA8381CD3}"/>
    <hyperlink ref="A2035" r:id="rId2025" xr:uid="{E5694436-EE53-47B7-A6A5-3C89FA55D542}"/>
    <hyperlink ref="A2036" r:id="rId2026" xr:uid="{0C2E595C-A32C-4BC5-86DA-8C3220BA4F0D}"/>
    <hyperlink ref="A2037" r:id="rId2027" xr:uid="{2C7B7535-48C6-491F-8836-2F8500CBB748}"/>
    <hyperlink ref="A2038" r:id="rId2028" xr:uid="{2C9B980F-E46F-4DF3-93F9-18E4AAD113AB}"/>
    <hyperlink ref="A2039" r:id="rId2029" xr:uid="{8865F943-3F21-442A-AC16-C8E3810D0D3A}"/>
    <hyperlink ref="A2040" r:id="rId2030" xr:uid="{444E0DFD-DED0-4AA5-A9F2-A52B8C98036B}"/>
    <hyperlink ref="A2041" r:id="rId2031" xr:uid="{DE8681C9-1F45-4EFD-9B9B-F8AF9F4A6A50}"/>
    <hyperlink ref="A2042" r:id="rId2032" xr:uid="{F11DE77F-D335-4737-AA01-B589BC889C19}"/>
    <hyperlink ref="A2043" r:id="rId2033" xr:uid="{2972A9EA-2631-4D54-A018-CBAC0CE62EC8}"/>
    <hyperlink ref="A2044" r:id="rId2034" xr:uid="{06814353-8181-4A86-86FF-CB4F3C4FB4CE}"/>
    <hyperlink ref="A2045" r:id="rId2035" xr:uid="{5C52FBF4-6DD3-485C-9FBD-36859B775CAC}"/>
    <hyperlink ref="A2046" r:id="rId2036" xr:uid="{21169A22-ABCA-41CA-9F3C-2C29BAE9F9F3}"/>
    <hyperlink ref="A2047" r:id="rId2037" xr:uid="{E121B5E3-F788-4602-86EC-54AC47BFD1D5}"/>
    <hyperlink ref="A2048" r:id="rId2038" xr:uid="{1BEBF8E7-B47C-4748-A3FD-72B9AE60B738}"/>
    <hyperlink ref="A2049" r:id="rId2039" xr:uid="{9880648C-6378-4251-8DE3-F6FE2E2B2663}"/>
    <hyperlink ref="A2050" r:id="rId2040" xr:uid="{D82743B4-CFAD-4F85-8905-7C8E320B3A09}"/>
    <hyperlink ref="A2051" r:id="rId2041" xr:uid="{B4E9DBCC-2166-4270-A0C5-534642FB280A}"/>
    <hyperlink ref="A2052" r:id="rId2042" xr:uid="{8FCAD90E-7E83-4599-9C16-A48673988E64}"/>
    <hyperlink ref="A2053" r:id="rId2043" xr:uid="{564313C4-B7E5-4CD5-9756-6010F814B516}"/>
    <hyperlink ref="A2054" r:id="rId2044" xr:uid="{167F8D11-1C47-46B2-B47C-9B309531AA10}"/>
    <hyperlink ref="A2055" r:id="rId2045" xr:uid="{53250E33-EC90-443A-BE57-B5B6EEE81251}"/>
    <hyperlink ref="A2056" r:id="rId2046" xr:uid="{157E2BCD-249A-4DDE-B18C-6D241E08DB7A}"/>
    <hyperlink ref="A2057" r:id="rId2047" xr:uid="{7ECBB2B4-D005-4C3B-889F-8BB25E15B2E3}"/>
    <hyperlink ref="A2058" r:id="rId2048" xr:uid="{6672AD6C-50EB-424B-9F96-97CAE42B87C1}"/>
    <hyperlink ref="A2059" r:id="rId2049" xr:uid="{EEDA08E0-AA54-450A-A6E5-70FDA296C604}"/>
    <hyperlink ref="A2060" r:id="rId2050" xr:uid="{0E6B993F-15FD-4908-9954-B4EB57363903}"/>
    <hyperlink ref="A2061" r:id="rId2051" xr:uid="{6ABA2C1A-A573-4CEE-A2B5-E326649AE9FB}"/>
    <hyperlink ref="A2062" r:id="rId2052" xr:uid="{D03E5D3A-F143-4F67-8A29-8F4F7B424B1A}"/>
    <hyperlink ref="A2063" r:id="rId2053" xr:uid="{7BE4D983-497A-441E-96E4-AA7D3483D007}"/>
    <hyperlink ref="A2064" r:id="rId2054" xr:uid="{1F439EA0-2A4C-4FE3-B07A-375217D13DB7}"/>
    <hyperlink ref="A2065" r:id="rId2055" xr:uid="{4E7EDAD5-A29B-4F2B-9325-620FDC8BA6F7}"/>
    <hyperlink ref="A2066" r:id="rId2056" xr:uid="{80CAC629-09D6-43E6-99C3-2D53059BA1D4}"/>
    <hyperlink ref="A2067" r:id="rId2057" xr:uid="{EE29EBC9-0270-4FC7-827B-34A56C38C05B}"/>
    <hyperlink ref="A2068" r:id="rId2058" xr:uid="{E802C586-07D6-41A3-B334-5078169AB344}"/>
    <hyperlink ref="A2069" r:id="rId2059" xr:uid="{870C1DBC-24BC-415C-9FAE-29259AE3A4B6}"/>
    <hyperlink ref="A2070" r:id="rId2060" xr:uid="{B28C4F0E-2895-45D2-B1D0-D70232A91C43}"/>
    <hyperlink ref="A2071" r:id="rId2061" xr:uid="{7E2D8F47-54C1-44DA-AEAE-A1328D406194}"/>
    <hyperlink ref="A2072" r:id="rId2062" xr:uid="{B8B57368-8D2D-48F6-AFD0-1FF873F4608E}"/>
    <hyperlink ref="A2073" r:id="rId2063" xr:uid="{D41CDBC2-4567-4E7E-AF62-6083AADF8390}"/>
    <hyperlink ref="A2074" r:id="rId2064" xr:uid="{74FAB1D4-0DCB-4C16-BBDE-0E84F3806AD9}"/>
    <hyperlink ref="A2075" r:id="rId2065" xr:uid="{2BEC3490-7943-4C1A-ADCA-3BB75257ECD4}"/>
    <hyperlink ref="A2076" r:id="rId2066" xr:uid="{848DBF8F-B40B-41E2-A53B-1BA2D7EE6510}"/>
    <hyperlink ref="A2077" r:id="rId2067" xr:uid="{924E7E62-D75D-479D-96A4-C638B1D8422A}"/>
    <hyperlink ref="A2078" r:id="rId2068" xr:uid="{9F053042-534B-452D-8CAE-A8F0D1F44CA1}"/>
    <hyperlink ref="A2079" r:id="rId2069" xr:uid="{026485B6-986A-48B7-BAD9-F048E83C2987}"/>
    <hyperlink ref="A2080" r:id="rId2070" xr:uid="{62403A9A-94CC-43C2-98E1-2A0C86DDE6FA}"/>
    <hyperlink ref="A2081" r:id="rId2071" xr:uid="{E157B83F-32ED-4544-BCC4-8D66AF4BE1D4}"/>
    <hyperlink ref="A2082" r:id="rId2072" xr:uid="{4B9DED4F-A2BC-4B57-A28B-04AECAA89056}"/>
    <hyperlink ref="A2083" r:id="rId2073" xr:uid="{A2EFC225-705F-4A6F-B8B3-B6A71B97ECC2}"/>
    <hyperlink ref="A2084" r:id="rId2074" xr:uid="{8F58C4C7-0B9F-4F63-82BA-D140D12FE11C}"/>
    <hyperlink ref="A2085" r:id="rId2075" xr:uid="{064B12DF-5D66-4A68-8892-DFACCC208569}"/>
    <hyperlink ref="A2086" r:id="rId2076" xr:uid="{FB0D84F4-9573-4693-AF38-A5C8E8AD41A3}"/>
    <hyperlink ref="A2087" r:id="rId2077" xr:uid="{F352E6AC-B98E-46D7-8C5B-FE70BC54D06D}"/>
    <hyperlink ref="A2088" r:id="rId2078" xr:uid="{F362711E-1197-4F48-AAE9-7F2DD202DCAA}"/>
    <hyperlink ref="A2089" r:id="rId2079" xr:uid="{6D5B4ADD-DC4F-40CF-BD80-7799845A4BE0}"/>
    <hyperlink ref="A2090" r:id="rId2080" xr:uid="{E0A135F9-E06F-4D65-B857-2C543AE5EA83}"/>
    <hyperlink ref="A2091" r:id="rId2081" xr:uid="{A983229D-A05E-4360-ADE4-99375FED1DEC}"/>
    <hyperlink ref="A2092" r:id="rId2082" xr:uid="{8C892DC3-71F5-4E90-99CD-0363BAC3271C}"/>
    <hyperlink ref="A2093" r:id="rId2083" xr:uid="{50EED68C-07F0-4196-AC6A-D105AA6D1A23}"/>
    <hyperlink ref="A2094" r:id="rId2084" xr:uid="{4003A0A3-5300-48A0-8CEF-61C620D03DCC}"/>
    <hyperlink ref="A2095" r:id="rId2085" xr:uid="{3347611F-EC10-4B4C-8C39-6CB355AEA446}"/>
    <hyperlink ref="A2096" r:id="rId2086" xr:uid="{85876635-BC5F-426A-8474-380556389772}"/>
    <hyperlink ref="A2097" r:id="rId2087" xr:uid="{534EFA42-3FF7-4504-A69E-38B4A5DCC774}"/>
    <hyperlink ref="A2098" r:id="rId2088" xr:uid="{D30F6379-1965-43EA-B4AA-8C7D24D43931}"/>
    <hyperlink ref="A2099" r:id="rId2089" xr:uid="{59DA7307-B7F7-436C-83AA-775E4EA0DFB7}"/>
    <hyperlink ref="A2100" r:id="rId2090" xr:uid="{3D2C8CE3-C7FF-436A-8613-04E8DB04C360}"/>
    <hyperlink ref="A2101" r:id="rId2091" xr:uid="{7AE782E8-B9BA-4805-AC9D-5EA6211CD2FA}"/>
    <hyperlink ref="A2102" r:id="rId2092" xr:uid="{FAA913B0-CA75-4A13-8C85-BE10E9B78DA9}"/>
    <hyperlink ref="A2103" r:id="rId2093" xr:uid="{58CBE09E-C9AC-4DD5-BC1D-C22D83A7FF4F}"/>
    <hyperlink ref="A2104" r:id="rId2094" xr:uid="{90AF846F-10BF-48D1-B4FF-6A9DD33A18FA}"/>
    <hyperlink ref="A2105" r:id="rId2095" xr:uid="{EA67993A-3A88-4878-A73F-98B1614572F6}"/>
    <hyperlink ref="A2106" r:id="rId2096" xr:uid="{E7360FBE-BF12-4144-A1C1-C9466A98B1BF}"/>
    <hyperlink ref="A2107" r:id="rId2097" xr:uid="{24AF74D0-F211-4506-9C9A-AF70632FAF6F}"/>
    <hyperlink ref="A2108" r:id="rId2098" xr:uid="{470C0A0E-7EE4-4A81-B659-CE2DFA3405FA}"/>
    <hyperlink ref="A2109" r:id="rId2099" xr:uid="{B28F5ED5-1101-49EB-94B3-1499D6DBF589}"/>
    <hyperlink ref="A2110" r:id="rId2100" xr:uid="{5DA41D91-06FA-492C-997A-7D26A62A8AE8}"/>
    <hyperlink ref="A2111" r:id="rId2101" xr:uid="{0E023CCA-2965-469D-AD28-C1819C488B02}"/>
    <hyperlink ref="A2112" r:id="rId2102" xr:uid="{FE63CBE0-4193-4647-8307-6444FA6C3A1E}"/>
    <hyperlink ref="A2113" r:id="rId2103" xr:uid="{CE43FA2C-E156-4E4F-A9E5-441EEA71F935}"/>
    <hyperlink ref="A2114" r:id="rId2104" xr:uid="{3323EEAE-BB43-4F90-BFC8-3813426565B6}"/>
    <hyperlink ref="A2115" r:id="rId2105" xr:uid="{52C19CEB-3BE8-46CF-8DBB-ACFF3FEA92FB}"/>
    <hyperlink ref="A2116" r:id="rId2106" xr:uid="{699D70D1-8260-4F3F-A6B1-129DC7BB55D1}"/>
    <hyperlink ref="A2117" r:id="rId2107" xr:uid="{689A7312-84CF-42FB-AECC-BC57202CF217}"/>
    <hyperlink ref="A2118" r:id="rId2108" xr:uid="{818A0B19-809A-4AFB-A605-24ADD64F824D}"/>
    <hyperlink ref="A2119" r:id="rId2109" xr:uid="{DCFFCE52-FC4A-4CBC-98F4-5012E7EA4062}"/>
    <hyperlink ref="A2120" r:id="rId2110" xr:uid="{A023EF79-BD32-40F1-A494-E47ACA014AAF}"/>
    <hyperlink ref="A2121" r:id="rId2111" xr:uid="{CA7B2E51-FAB1-4300-9C6F-303115A50C0A}"/>
    <hyperlink ref="A2122" r:id="rId2112" xr:uid="{1559FC0C-75DB-4FF3-AF24-BCBBAD736F0F}"/>
    <hyperlink ref="A2123" r:id="rId2113" xr:uid="{86739E65-0049-49FE-B848-069069CE1D9C}"/>
    <hyperlink ref="A2124" r:id="rId2114" xr:uid="{72D25E14-FD3D-4B02-8070-DFFA97EF9EBB}"/>
    <hyperlink ref="A2125" r:id="rId2115" xr:uid="{2A75515F-C787-461F-ADD2-C970D3127FEF}"/>
    <hyperlink ref="A2126" r:id="rId2116" xr:uid="{3C841E11-3E6E-4C63-86CC-53B2983C1DB7}"/>
    <hyperlink ref="A2127" r:id="rId2117" xr:uid="{7610C1C1-DE37-4211-A0A7-9DC026125C9B}"/>
    <hyperlink ref="A2128" r:id="rId2118" xr:uid="{C927A4C1-0F01-4DB1-A31C-AC66BF951560}"/>
    <hyperlink ref="A2129" r:id="rId2119" xr:uid="{BD8090EE-D1EB-41C7-8343-4ABFE2A6595F}"/>
    <hyperlink ref="A2130" r:id="rId2120" xr:uid="{6467B82B-5404-4919-8D33-5B439132A751}"/>
    <hyperlink ref="A2131" r:id="rId2121" xr:uid="{87974E70-07F2-47E9-BBDB-4233043EBD84}"/>
    <hyperlink ref="A2132" r:id="rId2122" xr:uid="{EA7E4F4F-EBC8-4A09-85D8-DC690797518D}"/>
    <hyperlink ref="A2133" r:id="rId2123" xr:uid="{49F971FC-6E8F-4737-BA16-A67FDA614511}"/>
    <hyperlink ref="A2134" r:id="rId2124" xr:uid="{4630A48C-C82F-4FD5-B49E-D789FE85CF84}"/>
    <hyperlink ref="A2135" r:id="rId2125" xr:uid="{11754F4A-795A-4289-977C-3F049E5DE38A}"/>
    <hyperlink ref="A2136" r:id="rId2126" xr:uid="{69A4C09F-6CCF-404B-9A91-87F247CE6E29}"/>
    <hyperlink ref="A2137" r:id="rId2127" xr:uid="{37B0D02D-9CF8-4B25-8309-06A1D431A574}"/>
    <hyperlink ref="A2138" r:id="rId2128" xr:uid="{164E19DE-5C1F-4856-AC3B-5ECB5E77319E}"/>
    <hyperlink ref="A2139" r:id="rId2129" xr:uid="{35587CED-CA83-47E8-9A43-3FE561AADCD6}"/>
    <hyperlink ref="A2140" r:id="rId2130" xr:uid="{5E75677F-15F0-4961-8DD9-1DB0C3D3731E}"/>
    <hyperlink ref="A2141" r:id="rId2131" xr:uid="{B9989C0D-54C4-4774-B5B4-54DA7BE55DE7}"/>
    <hyperlink ref="A2142" r:id="rId2132" xr:uid="{EEF3F5C3-41A2-47F3-B885-8A61AFB50FC8}"/>
    <hyperlink ref="A2143" r:id="rId2133" xr:uid="{B9A1DFAE-477F-40E7-855E-05137A63FC1E}"/>
    <hyperlink ref="A2144" r:id="rId2134" xr:uid="{3881DD0C-FE69-4B8C-A7DC-670C922C6F06}"/>
    <hyperlink ref="A2145" r:id="rId2135" xr:uid="{B271B241-6A30-4F38-BEEE-721ECC853F39}"/>
    <hyperlink ref="A2146" r:id="rId2136" xr:uid="{3D7E25B0-D701-40A0-8F0B-3931B8F50EF3}"/>
    <hyperlink ref="A2147" r:id="rId2137" xr:uid="{C7FDCE02-B4A6-44EF-B405-B30A7E8AF62D}"/>
    <hyperlink ref="A2148" r:id="rId2138" xr:uid="{D70950DF-56B1-4A17-9755-B8AD4B694704}"/>
    <hyperlink ref="A2149" r:id="rId2139" xr:uid="{75D2C13A-3A5A-4CD1-8AC6-41101C993AB3}"/>
    <hyperlink ref="A2150" r:id="rId2140" xr:uid="{911A921D-C0C1-4729-B536-C90E4D19B9DF}"/>
    <hyperlink ref="A2151" r:id="rId2141" xr:uid="{28DB7422-6FD3-43F4-8C14-495BAAE6A1DF}"/>
    <hyperlink ref="A2152" r:id="rId2142" xr:uid="{B181DD9F-B306-478D-82C1-C841F8741D76}"/>
    <hyperlink ref="A2153" r:id="rId2143" xr:uid="{2A5B13DD-A0BA-475B-90CA-52139F6DFA72}"/>
    <hyperlink ref="A2154" r:id="rId2144" xr:uid="{BB95DCC1-6BEC-44CD-8395-518D325C8068}"/>
    <hyperlink ref="A2155" r:id="rId2145" xr:uid="{71CD1701-D998-44E5-AE70-DBD2F802DAF3}"/>
    <hyperlink ref="A2156" r:id="rId2146" xr:uid="{C3AF33E9-AEEF-4F6D-8647-0C875146A4C5}"/>
    <hyperlink ref="A2157" r:id="rId2147" xr:uid="{E1D2E75B-8073-4E4D-8224-6C3F445B229E}"/>
    <hyperlink ref="A2158" r:id="rId2148" xr:uid="{284581D5-E787-4696-A36E-811BFD0298CF}"/>
    <hyperlink ref="A2159" r:id="rId2149" xr:uid="{4386F43E-46E8-4A24-92FA-49A980D3118D}"/>
    <hyperlink ref="A2160" r:id="rId2150" xr:uid="{52F91A0E-01F5-425A-9C80-92341BD7F588}"/>
    <hyperlink ref="A2161" r:id="rId2151" xr:uid="{1A61429D-AEAF-4DD7-9FDB-F3BC3DAF1B6C}"/>
    <hyperlink ref="A2162" r:id="rId2152" xr:uid="{CCB890A3-1C68-423A-A733-9C45E3E81329}"/>
    <hyperlink ref="A2163" r:id="rId2153" xr:uid="{8648E0FC-3682-44A6-9C84-8AE895A2D786}"/>
    <hyperlink ref="A2164" r:id="rId2154" xr:uid="{ACF05129-AED4-4EF9-9F86-EBDBF93AD276}"/>
    <hyperlink ref="A2165" r:id="rId2155" xr:uid="{D11EB213-AA4D-4B57-B099-81B7209E6CAA}"/>
    <hyperlink ref="A2166" r:id="rId2156" xr:uid="{56B64AD0-1771-4826-A9B5-63370145D6E2}"/>
    <hyperlink ref="A2167" r:id="rId2157" xr:uid="{A1817F2F-0926-419F-8A92-E6496AA51750}"/>
    <hyperlink ref="A2168" r:id="rId2158" xr:uid="{7F011E90-DEBA-429E-8EEC-90CD2F29C611}"/>
    <hyperlink ref="A2169" r:id="rId2159" xr:uid="{00FD6EF4-A263-4BA1-A9F3-0864F3469ACE}"/>
    <hyperlink ref="A2170" r:id="rId2160" xr:uid="{99FF9528-A482-4A52-B58E-DD829777AD90}"/>
    <hyperlink ref="A2171" r:id="rId2161" xr:uid="{63551A99-9C3F-4E59-A699-0CF55F5F3513}"/>
    <hyperlink ref="A2172" r:id="rId2162" xr:uid="{59207E0C-A996-4227-B2BA-C864CA03299C}"/>
    <hyperlink ref="A2173" r:id="rId2163" xr:uid="{2324C075-187A-4730-A9B9-2BDF746B5FD5}"/>
    <hyperlink ref="A2174" r:id="rId2164" xr:uid="{8A738A1B-9CD0-4E1A-995E-167F2AEC6FE6}"/>
    <hyperlink ref="A2175" r:id="rId2165" xr:uid="{BA191E26-FECC-49E3-A557-4BC5F29DCECE}"/>
    <hyperlink ref="A2176" r:id="rId2166" xr:uid="{3123BCBA-9DD6-4AE6-8E1C-7A3012912536}"/>
    <hyperlink ref="A2177" r:id="rId2167" xr:uid="{B9AC358B-1913-4186-B629-EB2B222702D3}"/>
    <hyperlink ref="A2178" r:id="rId2168" xr:uid="{CFAD9417-DD52-45E5-8FD6-6983996E9F39}"/>
    <hyperlink ref="A2179" r:id="rId2169" xr:uid="{A6AA75A7-9447-43DF-84EF-44C7D7678F0C}"/>
    <hyperlink ref="A2180" r:id="rId2170" xr:uid="{5027DAAA-0C05-4215-BE85-BAB2E20D082C}"/>
    <hyperlink ref="A2181" r:id="rId2171" xr:uid="{D4C24828-C231-4888-98CE-C3D42A633706}"/>
    <hyperlink ref="A2182" r:id="rId2172" xr:uid="{868FF652-D1DA-4543-A382-610DD6E37E1F}"/>
    <hyperlink ref="A2183" r:id="rId2173" xr:uid="{305A8F58-49A5-4381-9517-62E3DF97EE53}"/>
    <hyperlink ref="A2184" r:id="rId2174" xr:uid="{05BE014B-8ED7-4223-ABB6-9D6A6A0077B0}"/>
    <hyperlink ref="A2185" r:id="rId2175" xr:uid="{C7817410-C345-4B74-83B5-8C273D87BE39}"/>
    <hyperlink ref="A2186" r:id="rId2176" xr:uid="{439AAF6E-E5D9-4FBF-ADD2-E59108F5216A}"/>
    <hyperlink ref="A2187" r:id="rId2177" xr:uid="{12B772D4-52BE-4420-9697-40F3A351D16B}"/>
    <hyperlink ref="A2188" r:id="rId2178" xr:uid="{09C88D21-9D9A-4B29-8551-BBD2524F9DB3}"/>
    <hyperlink ref="A2189" r:id="rId2179" xr:uid="{C4418010-CE5B-4515-AFA2-D530C09109AC}"/>
    <hyperlink ref="A2190" r:id="rId2180" xr:uid="{7635E3C4-D199-4879-B267-721C98B4F0E6}"/>
    <hyperlink ref="A2191" r:id="rId2181" xr:uid="{E70E910D-F135-4B0E-831F-1D1661B872C1}"/>
    <hyperlink ref="A2192" r:id="rId2182" xr:uid="{8AB57D7B-DE84-46E5-8443-727656631DD5}"/>
    <hyperlink ref="A2193" r:id="rId2183" xr:uid="{A7AED567-5FD1-41F1-BE57-C984BA1F0AE0}"/>
    <hyperlink ref="A2194" r:id="rId2184" xr:uid="{6952F560-7386-4656-AB92-984B8431324B}"/>
    <hyperlink ref="A2195" r:id="rId2185" xr:uid="{39183883-C9A3-4314-BB43-7500CAD18251}"/>
    <hyperlink ref="A2196" r:id="rId2186" xr:uid="{49E0FA2A-A7B3-471E-8418-1E3DF2024483}"/>
    <hyperlink ref="A2197" r:id="rId2187" xr:uid="{4951BA5F-4DAF-48DD-9B61-03BB4AF6C77B}"/>
    <hyperlink ref="A2198" r:id="rId2188" xr:uid="{D402A2F0-18F9-4066-BAD3-6C4A17722573}"/>
    <hyperlink ref="A2199" r:id="rId2189" xr:uid="{E6683FC3-E5C4-44C0-94F0-E34FCD91CBA3}"/>
    <hyperlink ref="A2200" r:id="rId2190" xr:uid="{674CA540-422A-4B8A-AE48-13B83C4E75BA}"/>
    <hyperlink ref="A2201" r:id="rId2191" xr:uid="{DE865BC5-0DFD-468B-B5C0-217B6242AE95}"/>
    <hyperlink ref="A2202" r:id="rId2192" xr:uid="{4AFDE047-7330-408F-A141-FAFF3E64A3E9}"/>
    <hyperlink ref="A2203" r:id="rId2193" xr:uid="{A2280B3F-C2EA-4F15-8A8E-5F156E3E9A6E}"/>
    <hyperlink ref="A2204" r:id="rId2194" xr:uid="{E8A0C414-55DD-410E-ADFF-AA4B9947247D}"/>
    <hyperlink ref="A2205" r:id="rId2195" xr:uid="{E414BE4E-3D71-4689-AC3A-32D7725351CB}"/>
    <hyperlink ref="A2206" r:id="rId2196" xr:uid="{0D2E2069-21A0-43C6-8D74-343708C6360F}"/>
    <hyperlink ref="A2207" r:id="rId2197" xr:uid="{A0814D64-9619-4706-9C71-5A2D073EEF73}"/>
    <hyperlink ref="A2208" r:id="rId2198" xr:uid="{C84566E2-7033-442D-9397-622B98A4631A}"/>
    <hyperlink ref="A2209" r:id="rId2199" xr:uid="{C8D1DFF2-E1A8-4B3C-AACA-83DA554DBE97}"/>
    <hyperlink ref="A2210" r:id="rId2200" xr:uid="{65BCF998-F885-4735-B88B-138536F5361E}"/>
    <hyperlink ref="A2211" r:id="rId2201" xr:uid="{79A7D1D3-E35D-4525-A427-865AB15ACE01}"/>
    <hyperlink ref="A2212" r:id="rId2202" xr:uid="{7FADD22C-BDB3-4DFF-9EA7-D0DE0CE21C72}"/>
    <hyperlink ref="A2213" r:id="rId2203" xr:uid="{4D2D0440-FD7E-4D6D-A7F9-A631CDC858C1}"/>
    <hyperlink ref="A2214" r:id="rId2204" xr:uid="{94749D6B-C21E-46C5-A4AA-15CFF19BCE96}"/>
    <hyperlink ref="A2215" r:id="rId2205" xr:uid="{4441A192-38D4-4821-BF6E-F98F77A78C47}"/>
    <hyperlink ref="A2216" r:id="rId2206" xr:uid="{7D177844-4119-412B-ADF4-C05AFE5CB90D}"/>
    <hyperlink ref="A2217" r:id="rId2207" xr:uid="{8A529973-F558-415A-8281-F836D21EC8AD}"/>
    <hyperlink ref="A2218" r:id="rId2208" xr:uid="{42EA6CF1-025A-4D42-9177-2796F47A06FB}"/>
    <hyperlink ref="A2219" r:id="rId2209" xr:uid="{270EFD3F-319E-433E-9812-B9273DC6375F}"/>
    <hyperlink ref="A2220" r:id="rId2210" xr:uid="{42F0FF13-BF2A-4FA6-BBCE-07BCD51D3259}"/>
    <hyperlink ref="A2221" r:id="rId2211" xr:uid="{90177CAB-150C-4AAE-B3BA-8A5F3F50FECA}"/>
    <hyperlink ref="A2222" r:id="rId2212" xr:uid="{AD44E618-EBFA-401F-A46A-CB6243E575A7}"/>
    <hyperlink ref="A2223" r:id="rId2213" xr:uid="{DF1F7646-8C97-47DF-9403-40A75DADD259}"/>
    <hyperlink ref="A2224" r:id="rId2214" xr:uid="{3750923A-4F22-46B6-A35C-C1A7E2293B1D}"/>
    <hyperlink ref="A2225" r:id="rId2215" xr:uid="{A7DDBBB3-E683-403A-9B5F-C4A085F56DAC}"/>
    <hyperlink ref="A2226" r:id="rId2216" xr:uid="{0A813D36-CBC3-4C5A-85FD-4C1C47B6AC4E}"/>
    <hyperlink ref="A2227" r:id="rId2217" xr:uid="{76DE9265-E6DE-45FB-9B6A-07D0ED0F3FE2}"/>
    <hyperlink ref="A2228" r:id="rId2218" xr:uid="{9853991F-D2BE-4F4C-AA17-6EA03E2C3D48}"/>
    <hyperlink ref="A2229" r:id="rId2219" xr:uid="{C0ACE2E4-4BA2-49F2-B121-1051E12C6E96}"/>
    <hyperlink ref="A2230" r:id="rId2220" xr:uid="{4592A1ED-CDC6-46A8-AB49-B5CF022D504E}"/>
    <hyperlink ref="A2231" r:id="rId2221" xr:uid="{B966B7FD-9ACF-43D9-9660-495BAD85BDC4}"/>
    <hyperlink ref="A2232" r:id="rId2222" xr:uid="{A9ED9570-3E56-4826-B358-508C8D7F7915}"/>
    <hyperlink ref="A2233" r:id="rId2223" xr:uid="{AA174E31-4807-4E39-A287-43ECDA0E0A02}"/>
    <hyperlink ref="A2234" r:id="rId2224" xr:uid="{7CC9DAFB-DB49-48A5-8B9F-38157ACBCE33}"/>
    <hyperlink ref="A2235" r:id="rId2225" xr:uid="{24FB6AA4-91EC-4D16-AC3F-D3C0B8B50C1E}"/>
    <hyperlink ref="A2236" r:id="rId2226" xr:uid="{E806C2BF-AA28-4676-A172-BD084324BF6E}"/>
    <hyperlink ref="A2237" r:id="rId2227" xr:uid="{C6E01C6D-FE22-418C-8900-0C0B82433453}"/>
    <hyperlink ref="A2238" r:id="rId2228" xr:uid="{098CE681-7607-4807-9143-6C12789FCC95}"/>
    <hyperlink ref="A2239" r:id="rId2229" xr:uid="{36727565-D39C-4641-8D98-EE75D0FAB296}"/>
    <hyperlink ref="A2240" r:id="rId2230" xr:uid="{16F324C7-CB87-4CD2-B99B-2D333A11C55D}"/>
    <hyperlink ref="A2241" r:id="rId2231" xr:uid="{4D8C62F0-D1C9-44A7-96A7-8E8F47123B7D}"/>
    <hyperlink ref="A2242" r:id="rId2232" xr:uid="{C7389739-80EA-4AF6-99B0-FBC2C9E78717}"/>
    <hyperlink ref="A2243" r:id="rId2233" xr:uid="{A0B31DA5-D969-415A-BE12-3C70C6655FE6}"/>
    <hyperlink ref="A2244" r:id="rId2234" xr:uid="{6AC93227-9D55-4962-AF84-D8E98BCB2A8A}"/>
    <hyperlink ref="A2245" r:id="rId2235" xr:uid="{1D31B414-7A13-4015-8996-1A8DBEE6A8AC}"/>
    <hyperlink ref="A2246" r:id="rId2236" xr:uid="{B57B6ED2-ECA5-4F4A-9E42-259D9508039D}"/>
    <hyperlink ref="A2247" r:id="rId2237" xr:uid="{3194FF2B-2C5D-419F-A680-0AE766802AE3}"/>
    <hyperlink ref="A2248" r:id="rId2238" xr:uid="{3C6523B6-650F-4AF3-A103-6D505926A2FC}"/>
    <hyperlink ref="A2249" r:id="rId2239" xr:uid="{38C9308C-ACAA-4D0A-917F-DE0F64504CFD}"/>
    <hyperlink ref="A2250" r:id="rId2240" xr:uid="{D89B37D7-0176-4FFF-869D-E3A51D1EE880}"/>
    <hyperlink ref="A2251" r:id="rId2241" xr:uid="{076A5D83-E0DE-40FA-B354-17662EDF84D1}"/>
    <hyperlink ref="A2252" r:id="rId2242" xr:uid="{11060837-D68D-49A9-803F-CDCBAA09B7C1}"/>
    <hyperlink ref="A2253" r:id="rId2243" xr:uid="{57E52957-3B17-481D-B962-C8DC82802BA6}"/>
    <hyperlink ref="A2254" r:id="rId2244" xr:uid="{98AD0C11-2533-4CE3-B169-0414208245F9}"/>
    <hyperlink ref="A2255" r:id="rId2245" xr:uid="{19A270CD-1036-4CB6-800B-2A73F67E9D29}"/>
    <hyperlink ref="A2256" r:id="rId2246" xr:uid="{0AEC8DC5-B9AD-47F8-8B6B-1885E113F1F1}"/>
    <hyperlink ref="A2257" r:id="rId2247" xr:uid="{369E3958-BF0F-4675-8F55-5D355DFF293A}"/>
    <hyperlink ref="A2258" r:id="rId2248" xr:uid="{36365CA2-7371-41E3-84E9-AF621B614C4C}"/>
    <hyperlink ref="A2259" r:id="rId2249" xr:uid="{DE8EE65F-6C4A-4271-9899-03F340DBCA32}"/>
    <hyperlink ref="A2260" r:id="rId2250" xr:uid="{DFBB1FE4-7DC0-438C-9394-9C35CD3D0C54}"/>
    <hyperlink ref="A2261" r:id="rId2251" xr:uid="{E9D697D8-BE2F-4257-A483-0F5C8E9C41C5}"/>
    <hyperlink ref="A2262" r:id="rId2252" xr:uid="{370BDCFB-DEF2-44CA-9375-AF8C2C9B1A56}"/>
    <hyperlink ref="A2263" r:id="rId2253" xr:uid="{152BAAD3-FA3B-42BB-9576-CA8611BF2FCE}"/>
    <hyperlink ref="A2264" r:id="rId2254" xr:uid="{964A9270-5D07-4018-A9C1-D7F65D93BC03}"/>
    <hyperlink ref="A2265" r:id="rId2255" xr:uid="{BC6FCF90-4BBC-47A2-A390-AC59FC232EBB}"/>
    <hyperlink ref="A2266" r:id="rId2256" xr:uid="{C2A9D3FB-3891-4719-85F8-D0E0C67B848A}"/>
    <hyperlink ref="A2267" r:id="rId2257" xr:uid="{1991D34A-78CA-4AC1-A810-107A4ED02FD8}"/>
    <hyperlink ref="A2268" r:id="rId2258" xr:uid="{395AB78B-9AAB-4BFF-821C-E0CF8C169D67}"/>
    <hyperlink ref="A2269" r:id="rId2259" xr:uid="{F702F860-C1B2-442B-B8CE-0B784A719358}"/>
    <hyperlink ref="A2270" r:id="rId2260" xr:uid="{115F6120-1AE1-45D3-B322-9375F53DAFC6}"/>
    <hyperlink ref="A2271" r:id="rId2261" xr:uid="{2EF5B466-D8C8-4ED8-98DD-471A93CA3BFE}"/>
    <hyperlink ref="A2272" r:id="rId2262" xr:uid="{EED54F3A-9733-43CB-A061-3053AA599A63}"/>
    <hyperlink ref="A2273" r:id="rId2263" xr:uid="{097A0573-FD9F-4085-B36A-82C89000271B}"/>
    <hyperlink ref="A2274" r:id="rId2264" xr:uid="{C05B4938-A526-4EF5-BA1B-F035D78F340E}"/>
    <hyperlink ref="A2275" r:id="rId2265" xr:uid="{D7311486-8495-42FC-960F-FE41CB331DA9}"/>
    <hyperlink ref="A2276" r:id="rId2266" xr:uid="{D752FC83-6E0B-4396-86CA-2E568717516F}"/>
    <hyperlink ref="A2277" r:id="rId2267" xr:uid="{FF18598B-9D96-4FBF-AADB-BEACC75E96CC}"/>
    <hyperlink ref="A2278" r:id="rId2268" xr:uid="{FC94AB3D-FB8C-46B6-8C92-97A6014985DD}"/>
    <hyperlink ref="A2279" r:id="rId2269" xr:uid="{861D0EB7-B40B-4E85-BA8B-35281379FB37}"/>
    <hyperlink ref="A2280" r:id="rId2270" xr:uid="{225FBB9A-B7B9-4F8B-8EDD-6F221C328E20}"/>
    <hyperlink ref="A2281" r:id="rId2271" xr:uid="{9852AE0D-5CF5-41D0-BC14-88464BA65B4F}"/>
    <hyperlink ref="A2282" r:id="rId2272" xr:uid="{0793D71D-86B3-4019-943A-053F81E60151}"/>
    <hyperlink ref="A2283" r:id="rId2273" xr:uid="{9EEA3CAF-9865-49CA-889B-8B730D0F0CAF}"/>
    <hyperlink ref="A2284" r:id="rId2274" xr:uid="{50EA2C1F-D796-407C-B513-B143C70B24CD}"/>
    <hyperlink ref="A2285" r:id="rId2275" xr:uid="{3C7EB4B4-CE39-481E-8267-84857C924B46}"/>
    <hyperlink ref="A2286" r:id="rId2276" xr:uid="{2757E600-63AD-44D4-9B11-C55DF05FD000}"/>
    <hyperlink ref="A2287" r:id="rId2277" xr:uid="{D86D5923-3516-40E7-BA8F-7FDFE2DAAD3E}"/>
    <hyperlink ref="A2288" r:id="rId2278" xr:uid="{B13DBED4-FA45-445F-B906-BBAFDA5E87C0}"/>
    <hyperlink ref="A2289" r:id="rId2279" xr:uid="{A3B0E012-29EB-46BE-A02C-2B9A8C9298AE}"/>
    <hyperlink ref="A2290" r:id="rId2280" xr:uid="{BB6CA10A-C632-4051-BD46-18C56BB52D05}"/>
    <hyperlink ref="A2291" r:id="rId2281" xr:uid="{016C4166-EC27-4502-A467-586A59DE4D78}"/>
    <hyperlink ref="A2292" r:id="rId2282" xr:uid="{59078632-CA04-46CF-9779-242B9267B6C2}"/>
    <hyperlink ref="A2293" r:id="rId2283" xr:uid="{F22218C8-B061-475B-816A-E865CC198CCA}"/>
    <hyperlink ref="A2294" r:id="rId2284" xr:uid="{5CF3CC23-0566-4663-AF82-534287331F02}"/>
    <hyperlink ref="A2295" r:id="rId2285" xr:uid="{EA54A4C6-72DD-4446-856A-7B5AA3071EF8}"/>
    <hyperlink ref="A2296" r:id="rId2286" xr:uid="{D1D265B1-9290-4812-B0CD-2A7473CC51DF}"/>
    <hyperlink ref="A2297" r:id="rId2287" xr:uid="{2B41D9CF-F132-448A-9C11-DF0BC6EABDA3}"/>
    <hyperlink ref="A2298" r:id="rId2288" xr:uid="{BB6570B9-2BFC-41CC-A69D-B9949443D08C}"/>
    <hyperlink ref="A2299" r:id="rId2289" xr:uid="{1AA6AE07-2DFC-40D6-B7C0-958FD16EC736}"/>
    <hyperlink ref="A2300" r:id="rId2290" xr:uid="{986D568D-71C0-4EBF-A917-120E7F4B0F83}"/>
    <hyperlink ref="A2301" r:id="rId2291" xr:uid="{2730180E-8D2F-45CB-925E-AA0DB60C46EE}"/>
    <hyperlink ref="A2302" r:id="rId2292" xr:uid="{9C16B6C0-40E9-4BCF-A7BB-EFD2666768DB}"/>
    <hyperlink ref="A2303" r:id="rId2293" xr:uid="{7E1B8F36-6BB3-4C37-A99F-84BD26ED6D0A}"/>
    <hyperlink ref="A2304" r:id="rId2294" xr:uid="{835C65F3-E9FE-4E61-91CB-0815D31D865F}"/>
    <hyperlink ref="A2305" r:id="rId2295" xr:uid="{B992CB30-AEF1-4650-B2AF-A48E1739EF0F}"/>
    <hyperlink ref="A2306" r:id="rId2296" xr:uid="{AB3CA46A-D202-4FCC-A13A-3AB71ABFDB27}"/>
    <hyperlink ref="A2307" r:id="rId2297" xr:uid="{049DAF96-E9A0-4D75-991F-2AB708A06692}"/>
    <hyperlink ref="A2308" r:id="rId2298" xr:uid="{E27C8774-E996-4B5E-BFDB-C2CC2DD25D36}"/>
    <hyperlink ref="A2309" r:id="rId2299" xr:uid="{0916E799-2164-4E3E-A8F2-169F6C3588C8}"/>
    <hyperlink ref="A2310" r:id="rId2300" xr:uid="{2FF724DF-1C12-4BF0-8623-4813468E05CE}"/>
    <hyperlink ref="A2311" r:id="rId2301" xr:uid="{EDBC3DD8-CCF5-4B66-9C30-661515E303F6}"/>
    <hyperlink ref="A2312" r:id="rId2302" xr:uid="{A43160A7-4347-4BCC-8C26-3E76E8E6DCC0}"/>
    <hyperlink ref="A2313" r:id="rId2303" xr:uid="{67DFAD65-BEA7-427A-8E7B-BE0D57EF9BF9}"/>
    <hyperlink ref="A2314" r:id="rId2304" xr:uid="{D27A2E73-B457-4EF0-B317-6980FAE0978F}"/>
    <hyperlink ref="A2315" r:id="rId2305" xr:uid="{B97122D9-D1FD-4C5A-A812-38152FB707D5}"/>
    <hyperlink ref="A2316" r:id="rId2306" xr:uid="{DCBB4CEF-E487-4643-9FD6-0D1D526BA96F}"/>
    <hyperlink ref="A2317" r:id="rId2307" xr:uid="{2B85E65D-D541-441F-845C-6C57AA7E67D4}"/>
    <hyperlink ref="A2318" r:id="rId2308" xr:uid="{DA7DCA39-4424-43F3-880E-8F1A21596D3F}"/>
    <hyperlink ref="A2319" r:id="rId2309" xr:uid="{004498FD-3E75-4F9C-9DB9-D01C04F4BD33}"/>
    <hyperlink ref="A2320" r:id="rId2310" xr:uid="{EE38CB0D-A131-4A8F-8BCE-83ED6FDAF633}"/>
    <hyperlink ref="A2321" r:id="rId2311" xr:uid="{5937D29D-DC95-4EAC-8527-7819B78DAF00}"/>
    <hyperlink ref="A2322" r:id="rId2312" xr:uid="{A5CFAB21-2F67-48FF-8B48-0607A19352B0}"/>
    <hyperlink ref="A2323" r:id="rId2313" xr:uid="{C5F4ADC9-DC36-4BBA-A693-CF89EFB97606}"/>
    <hyperlink ref="A2324" r:id="rId2314" xr:uid="{56177B15-BB0D-4CE1-86E7-C3158AFAF91E}"/>
    <hyperlink ref="A2325" r:id="rId2315" xr:uid="{DD3BF8B8-CD90-4588-8611-9D90405F259B}"/>
    <hyperlink ref="A2326" r:id="rId2316" xr:uid="{0BC5C16D-DA0F-49BF-B981-BC7517B7A47C}"/>
    <hyperlink ref="A2327" r:id="rId2317" xr:uid="{6F5B2ED8-31CD-41EF-97DE-82E92FEF6C46}"/>
    <hyperlink ref="A2328" r:id="rId2318" xr:uid="{26E73443-03F7-4DA6-8DD0-32305641DD69}"/>
    <hyperlink ref="A2329" r:id="rId2319" xr:uid="{2A01D7A9-A4CE-4DD9-AFF9-CC2F7B20DFFB}"/>
    <hyperlink ref="A2330" r:id="rId2320" xr:uid="{E255CE02-1182-481C-962F-59928601647C}"/>
    <hyperlink ref="A2331" r:id="rId2321" xr:uid="{D4367A10-0189-46BB-B1A2-C23E494FE6F1}"/>
    <hyperlink ref="A2332" r:id="rId2322" xr:uid="{7BC6C60A-A662-4C8E-89D9-6E38128E8334}"/>
    <hyperlink ref="A2333" r:id="rId2323" xr:uid="{01849F58-9D33-4EC6-B9DD-DC1F5572E864}"/>
    <hyperlink ref="A2334" r:id="rId2324" xr:uid="{FCD9E56E-F705-4A0B-A42A-918568EF8738}"/>
    <hyperlink ref="A2335" r:id="rId2325" xr:uid="{5AC7DD03-8584-4833-ABEE-88A250A64DE5}"/>
    <hyperlink ref="A2336" r:id="rId2326" xr:uid="{10FD08C4-0C2C-4700-A255-B2274D7F0187}"/>
    <hyperlink ref="A2337" r:id="rId2327" xr:uid="{9A913EE3-87F3-4764-8C5F-8F97B1E99F83}"/>
    <hyperlink ref="A2338" r:id="rId2328" xr:uid="{EC9076C0-407C-46C9-A616-027E0C82A9D8}"/>
    <hyperlink ref="A2339" r:id="rId2329" xr:uid="{4BAACE42-D534-4E73-B0B3-9FA6D2B740FF}"/>
    <hyperlink ref="A2340" r:id="rId2330" xr:uid="{23EFA739-8665-4F3B-B0C6-9B35A6C3B969}"/>
    <hyperlink ref="A2341" r:id="rId2331" xr:uid="{F474CAF2-1252-405E-B7A9-9A8C8B991F40}"/>
    <hyperlink ref="A2342" r:id="rId2332" xr:uid="{3A6562CF-B4C3-48B8-B990-CA95AD71E0B2}"/>
    <hyperlink ref="A2343" r:id="rId2333" xr:uid="{4CC265AA-87F3-4A95-84F0-CDBBDE80185A}"/>
    <hyperlink ref="A2344" r:id="rId2334" xr:uid="{C1911B7D-F621-4869-BF62-34702BD0E868}"/>
    <hyperlink ref="A2345" r:id="rId2335" xr:uid="{0028F108-61AF-4984-A6AA-E6A67213A3DD}"/>
    <hyperlink ref="A2346" r:id="rId2336" xr:uid="{67FE5BBB-A35F-47BC-8E75-8CA1F3B53F90}"/>
    <hyperlink ref="A2347" r:id="rId2337" xr:uid="{F8322D0A-EF20-4408-9F32-83D57D8A5D7B}"/>
    <hyperlink ref="A2348" r:id="rId2338" xr:uid="{C0D5CCFD-F0D3-4138-8C9D-325E4D7E6B45}"/>
    <hyperlink ref="A2349" r:id="rId2339" xr:uid="{F33FA30F-C255-4742-BEB6-F60738FAC28F}"/>
    <hyperlink ref="A2350" r:id="rId2340" xr:uid="{5FA0FA4B-6CD1-443B-91B7-0B0EFE68BE41}"/>
    <hyperlink ref="A2351" r:id="rId2341" xr:uid="{907285F4-C1F1-4323-9EB1-2DECBE6CAA24}"/>
    <hyperlink ref="A2352" r:id="rId2342" xr:uid="{9BF18026-F03D-4893-B014-6D91DB8F4AC3}"/>
    <hyperlink ref="A2353" r:id="rId2343" xr:uid="{C5319AC8-12AB-419E-ACC7-01740DF43EDD}"/>
    <hyperlink ref="A2354" r:id="rId2344" xr:uid="{2116F08F-9681-4FCC-AAAA-5F0D4AE5A760}"/>
    <hyperlink ref="A2355" r:id="rId2345" xr:uid="{204F6F6A-1494-4D92-A883-1B67B724E99E}"/>
    <hyperlink ref="A2356" r:id="rId2346" xr:uid="{64C72EEC-FF3A-4015-B112-49A8D10CFB88}"/>
    <hyperlink ref="A2357" r:id="rId2347" xr:uid="{8D44FF1B-6874-49B1-8D53-71B69BB3449A}"/>
    <hyperlink ref="A2358" r:id="rId2348" xr:uid="{3E2917F4-527E-40C3-9180-BE70F6611A2E}"/>
    <hyperlink ref="A2359" r:id="rId2349" xr:uid="{6268D4E8-64E4-497D-B8CC-2FEEDC16612F}"/>
    <hyperlink ref="A2360" r:id="rId2350" xr:uid="{1C440B47-AB63-4CFD-AA43-A8255A1A8A0B}"/>
    <hyperlink ref="A2361" r:id="rId2351" xr:uid="{F74C9B75-94C7-4E32-B595-FEF7B2AD406E}"/>
    <hyperlink ref="A2362" r:id="rId2352" xr:uid="{BB73E55D-BBA1-4536-9430-E7BEA4DEF458}"/>
    <hyperlink ref="A2363" r:id="rId2353" xr:uid="{6C92F7A5-C14B-4F74-9D6F-657BBED48E11}"/>
    <hyperlink ref="A2364" r:id="rId2354" xr:uid="{ED80D371-9E12-48B9-8149-EFF2BB4F3EF2}"/>
    <hyperlink ref="A2365" r:id="rId2355" xr:uid="{D72021A6-80BC-4D10-BA1F-BC224C62D0AD}"/>
    <hyperlink ref="A2366" r:id="rId2356" xr:uid="{B08AF9E8-B1F9-4EC4-89EF-E1ECE263970C}"/>
    <hyperlink ref="A2367" r:id="rId2357" xr:uid="{BCD44568-11A4-48D8-BBC3-07A2F4C305D0}"/>
    <hyperlink ref="A2368" r:id="rId2358" xr:uid="{80EECAA5-FE68-4DD2-BAD3-DAAB8CB0A387}"/>
    <hyperlink ref="A2369" r:id="rId2359" xr:uid="{9C7DDBA3-A152-4214-91A0-BA70611FFDC2}"/>
    <hyperlink ref="A2370" r:id="rId2360" xr:uid="{FA254F07-50D9-4BD5-BC2E-82EB511C89DB}"/>
    <hyperlink ref="A2371" r:id="rId2361" xr:uid="{0417527B-84E0-48F6-94A4-18D0FB95C237}"/>
    <hyperlink ref="A2372" r:id="rId2362" xr:uid="{99B08A92-FBBB-4BF1-A215-145A435C8CA2}"/>
    <hyperlink ref="A2373" r:id="rId2363" xr:uid="{D3C805AF-93F5-4D1C-AEE6-433D27EEEA5D}"/>
    <hyperlink ref="A2374" r:id="rId2364" xr:uid="{8B74EB0B-E16A-4FC2-ABE3-9C46AC7812EC}"/>
    <hyperlink ref="A2375" r:id="rId2365" xr:uid="{3DBE7FFF-0F36-4C8A-AC50-85F01E604EE1}"/>
    <hyperlink ref="A2376" r:id="rId2366" xr:uid="{765214E0-4B8D-48D8-BBBA-A5DD904CE488}"/>
    <hyperlink ref="A2377" r:id="rId2367" xr:uid="{BF82086B-5FD1-4E8B-BD7F-3A1513649D13}"/>
    <hyperlink ref="A2378" r:id="rId2368" xr:uid="{EDF9B476-1757-4730-80A7-F27E1817FEB7}"/>
    <hyperlink ref="A2379" r:id="rId2369" xr:uid="{FC077088-5337-4208-8609-639A8DAC0EC4}"/>
    <hyperlink ref="A2380" r:id="rId2370" xr:uid="{07DA903C-2CDE-465D-A864-5A6D9A5D70E9}"/>
    <hyperlink ref="A2381" r:id="rId2371" xr:uid="{59E300CB-BD1C-4EDE-9DD9-F99CDE19885B}"/>
    <hyperlink ref="A2382" r:id="rId2372" xr:uid="{FCAFAABB-8F62-4EC6-B175-3F0A27BE2994}"/>
    <hyperlink ref="A2383" r:id="rId2373" xr:uid="{5E961A9A-8821-4735-9714-F3B71B39473D}"/>
    <hyperlink ref="A2384" r:id="rId2374" xr:uid="{DEDB8713-C91A-4343-BC07-4F3A4DB54B2A}"/>
    <hyperlink ref="A2385" r:id="rId2375" xr:uid="{B08770E7-3D4A-4F3B-8A17-E8E4E8F6DCC0}"/>
    <hyperlink ref="A2386" r:id="rId2376" xr:uid="{FE91A536-53B4-46C5-B879-53E396AA2557}"/>
    <hyperlink ref="A2387" r:id="rId2377" xr:uid="{0CC2CADC-2279-4030-8252-B7D9626BD07D}"/>
    <hyperlink ref="A2388" r:id="rId2378" xr:uid="{42077C81-5191-46DC-AC9E-5155C54374D0}"/>
    <hyperlink ref="A2389" r:id="rId2379" xr:uid="{B102096B-9E87-4A96-9C5E-286724C45161}"/>
    <hyperlink ref="A2390" r:id="rId2380" xr:uid="{70221453-A802-40D4-81B5-84A84240CBFE}"/>
    <hyperlink ref="A2391" r:id="rId2381" xr:uid="{D6C94528-3884-4A35-A58C-5E6D74B7E1F9}"/>
    <hyperlink ref="A2392" r:id="rId2382" xr:uid="{5B1C2712-EDF5-4D7C-A9C7-08EE91D555A4}"/>
    <hyperlink ref="A2393" r:id="rId2383" xr:uid="{0C24F700-55B0-4641-8CC3-8A9243AC61F4}"/>
    <hyperlink ref="A2394" r:id="rId2384" xr:uid="{F3146880-47C1-4037-8B47-6144DDC8021E}"/>
    <hyperlink ref="A2395" r:id="rId2385" xr:uid="{8F5032D8-2F6A-462A-9D0D-61A25F9472D7}"/>
    <hyperlink ref="A2396" r:id="rId2386" xr:uid="{3F31C660-6118-4B6D-A6E2-808DAF2F9CE7}"/>
    <hyperlink ref="A2397" r:id="rId2387" xr:uid="{619D4733-DE51-47E8-AF8F-CB6228EFF535}"/>
    <hyperlink ref="A2398" r:id="rId2388" xr:uid="{230483FC-0327-440C-9749-90F9A11A6F7E}"/>
    <hyperlink ref="A2399" r:id="rId2389" xr:uid="{FA156BFC-68F3-4D8E-B69F-45DD3D64B8CA}"/>
    <hyperlink ref="A2400" r:id="rId2390" xr:uid="{E2B60B2A-AD8B-453A-A234-E7FBBE9D648D}"/>
    <hyperlink ref="A2401" r:id="rId2391" xr:uid="{D84D415E-4518-4018-A5E1-4E4B921D77BF}"/>
    <hyperlink ref="A2402" r:id="rId2392" xr:uid="{3678F150-49C2-4EBB-8867-A59D35C57429}"/>
    <hyperlink ref="A2403" r:id="rId2393" xr:uid="{9FC9DD3D-5952-465B-913B-A7053825B69A}"/>
    <hyperlink ref="A2404" r:id="rId2394" xr:uid="{59733CA1-C7DC-451E-B23D-D6FA24EFAFE3}"/>
    <hyperlink ref="A2405" r:id="rId2395" xr:uid="{47B61FAC-59AF-45EB-9CAF-74378C9A5064}"/>
    <hyperlink ref="A2406" r:id="rId2396" xr:uid="{3BC6C23F-FC56-4FFA-A5A1-67DB30453089}"/>
    <hyperlink ref="A2407" r:id="rId2397" xr:uid="{1EA9140A-FF45-4FEF-AC70-4E8325996E7D}"/>
    <hyperlink ref="A2408" r:id="rId2398" xr:uid="{B7BE14A1-6691-4149-9174-89CCF588B953}"/>
    <hyperlink ref="A2409" r:id="rId2399" xr:uid="{08A325C8-0AE5-4D56-B7BF-A5B88075D592}"/>
    <hyperlink ref="A2410" r:id="rId2400" xr:uid="{AF10B402-3AA7-4C50-96AE-B2642DE7771E}"/>
    <hyperlink ref="A2411" r:id="rId2401" xr:uid="{786D9E46-9885-459A-99D5-0B86DA7EA235}"/>
    <hyperlink ref="A2412" r:id="rId2402" xr:uid="{59995877-8BB7-4F7D-B694-D591FCCA05AD}"/>
    <hyperlink ref="A2413" r:id="rId2403" xr:uid="{B942DCFA-0687-4C04-84C1-D284AF26ACAC}"/>
    <hyperlink ref="A2414" r:id="rId2404" xr:uid="{A86021EC-D9C4-4E6A-9131-D32E9B4B8133}"/>
    <hyperlink ref="A2415" r:id="rId2405" xr:uid="{D879833A-1654-4771-B13C-F2AF1EEBD038}"/>
    <hyperlink ref="A2416" r:id="rId2406" xr:uid="{BE1B044C-BA0D-4F85-A907-68A8C00AAB74}"/>
    <hyperlink ref="A2417" r:id="rId2407" xr:uid="{0A9C4B84-46FD-406E-982C-E23EDF059D64}"/>
    <hyperlink ref="A2418" r:id="rId2408" xr:uid="{9D7B98A4-8F4C-4358-A98D-F576BAD74B57}"/>
    <hyperlink ref="A2419" r:id="rId2409" xr:uid="{694A052E-9100-4AAA-8688-1A6DCB4EFFF8}"/>
    <hyperlink ref="A2420" r:id="rId2410" xr:uid="{BAD3D26D-1F1D-4442-AC32-4F73636B753C}"/>
    <hyperlink ref="A2421" r:id="rId2411" xr:uid="{7FF76310-7DB9-49A9-A5E1-E5870458EF3B}"/>
    <hyperlink ref="A2422" r:id="rId2412" xr:uid="{78C8E4D0-8F26-40AE-973C-790F0434A322}"/>
    <hyperlink ref="A2423" r:id="rId2413" xr:uid="{2EC94DAD-276C-49D9-A8ED-DB0D01218F02}"/>
    <hyperlink ref="A2424" r:id="rId2414" xr:uid="{7FE7E15B-895E-4810-8C89-86FB041F6177}"/>
    <hyperlink ref="A2425" r:id="rId2415" xr:uid="{F5684DFD-C194-4CD8-AC3E-DA1BF50AD4D2}"/>
    <hyperlink ref="A2426" r:id="rId2416" xr:uid="{6B501AA3-86C2-4ECB-B1A3-E630D9AFE803}"/>
    <hyperlink ref="A2427" r:id="rId2417" xr:uid="{08BE0D36-00E7-458C-A786-24024F990DD1}"/>
    <hyperlink ref="A2428" r:id="rId2418" xr:uid="{B7B16D5F-0CC0-4466-BBF9-BA288A54AB5C}"/>
    <hyperlink ref="A2429" r:id="rId2419" xr:uid="{5372FB35-CF9C-466A-8427-68558ACD91EE}"/>
    <hyperlink ref="A2430" r:id="rId2420" xr:uid="{64DF1974-204D-441A-98F1-146BFB8ACF37}"/>
    <hyperlink ref="A2431" r:id="rId2421" xr:uid="{45D8A875-FE83-4A21-B3A0-459332219350}"/>
    <hyperlink ref="A2432" r:id="rId2422" xr:uid="{9C4E6011-5077-46B2-9E07-6C6AC4B88FDF}"/>
    <hyperlink ref="A2433" r:id="rId2423" xr:uid="{7A8208F4-5B58-4A35-9F45-11ABD074DA07}"/>
    <hyperlink ref="A2434" r:id="rId2424" xr:uid="{F81A2514-2D7C-472A-8A80-23B7C4D89EA5}"/>
    <hyperlink ref="A2435" r:id="rId2425" xr:uid="{DD214653-5E8A-4BEA-924E-F0D7FDAC7619}"/>
    <hyperlink ref="A2436" r:id="rId2426" xr:uid="{F1313927-9028-4069-A9DE-4BE6D7A76741}"/>
    <hyperlink ref="A2437" r:id="rId2427" xr:uid="{D1B67BBD-5C57-47AD-B6F4-6A4B44746376}"/>
    <hyperlink ref="A2438" r:id="rId2428" xr:uid="{E19CA39C-1C94-4D4E-A236-91A17D4EE2AC}"/>
    <hyperlink ref="A2439" r:id="rId2429" xr:uid="{F3054F4A-C715-4A81-A57C-0FE6A0672C2A}"/>
    <hyperlink ref="A2440" r:id="rId2430" xr:uid="{6CD5E174-EB48-49E1-83AE-927AA4645164}"/>
    <hyperlink ref="A2441" r:id="rId2431" xr:uid="{7AB4D28D-E92F-40DB-96D7-EF154AEED4EB}"/>
    <hyperlink ref="A2442" r:id="rId2432" xr:uid="{81A425DC-570E-4904-9480-C047EF6A394F}"/>
    <hyperlink ref="A2443" r:id="rId2433" xr:uid="{C326B98E-656B-49A6-A1BC-DD7EC5483F11}"/>
    <hyperlink ref="A2444" r:id="rId2434" xr:uid="{13412C5F-FE32-490A-9521-6610A614588B}"/>
    <hyperlink ref="A2445" r:id="rId2435" xr:uid="{52256438-E5FA-4020-80A2-47C443397434}"/>
    <hyperlink ref="A2446" r:id="rId2436" xr:uid="{EC6B4F9F-8A67-4A38-B4EA-4DAED9805F4B}"/>
    <hyperlink ref="A2447" r:id="rId2437" xr:uid="{86BDC914-1CDA-47B8-9867-AA30F1C012D2}"/>
    <hyperlink ref="A2448" r:id="rId2438" xr:uid="{89C598B3-CC0F-4200-83B8-38901AAA9D11}"/>
    <hyperlink ref="A2449" r:id="rId2439" xr:uid="{374548D0-6A7A-487F-BE02-716049FB6C16}"/>
    <hyperlink ref="A2450" r:id="rId2440" xr:uid="{A8A5C70B-3333-44B3-B1F5-F501CD51AE49}"/>
    <hyperlink ref="A2451" r:id="rId2441" xr:uid="{D2076E1B-C8B9-44CF-977E-EFC3DB4A72F9}"/>
    <hyperlink ref="A2452" r:id="rId2442" xr:uid="{EEDEAB6B-C0F2-4523-BFA9-7E4885360962}"/>
    <hyperlink ref="A2453" r:id="rId2443" xr:uid="{ABB9CE02-F912-4519-84FA-203A48978E45}"/>
    <hyperlink ref="A2454" r:id="rId2444" xr:uid="{1BA09627-D104-41C1-9DC8-535A81D73284}"/>
    <hyperlink ref="A2455" r:id="rId2445" xr:uid="{B6C0D695-E2EF-45F3-84AD-01AE5DABE581}"/>
    <hyperlink ref="A2456" r:id="rId2446" xr:uid="{7A35A839-28C3-4063-9B3B-78A9ACB0D7B1}"/>
    <hyperlink ref="A2457" r:id="rId2447" xr:uid="{EF5A8FB8-546D-4B82-B040-9655137D426E}"/>
    <hyperlink ref="A2458" r:id="rId2448" xr:uid="{F041ACA1-4A1A-4446-BE74-63A4183FB8FC}"/>
    <hyperlink ref="A2459" r:id="rId2449" xr:uid="{02618F84-8617-4DFA-A57B-A258B5B74DC5}"/>
    <hyperlink ref="A2460" r:id="rId2450" xr:uid="{95BA0F7D-7E01-4BF5-95F3-BEF5166F0F10}"/>
    <hyperlink ref="A2461" r:id="rId2451" xr:uid="{EBDDA04F-C01D-4541-8A59-B85FD27A473D}"/>
    <hyperlink ref="A2462" r:id="rId2452" xr:uid="{E7AE29D2-4779-4884-86EB-2FF1F59FA867}"/>
    <hyperlink ref="A2463" r:id="rId2453" xr:uid="{A03F83A8-5DB2-4953-9945-78BA71FDBB77}"/>
    <hyperlink ref="A2464" r:id="rId2454" xr:uid="{FB330DE2-72BD-4482-BA0B-136430F22B40}"/>
    <hyperlink ref="A2465" r:id="rId2455" xr:uid="{283D59AC-2748-4386-9787-C40FEB105738}"/>
    <hyperlink ref="A2466" r:id="rId2456" xr:uid="{F0CE1A01-4A94-4BAD-91C7-0D686BFBC2D3}"/>
    <hyperlink ref="A2467" r:id="rId2457" xr:uid="{E35BBF6F-1E24-400B-A9A4-94F91C7EB1D6}"/>
    <hyperlink ref="A2468" r:id="rId2458" xr:uid="{935D1555-E64B-44B2-8EA8-2C1BCD8D35DA}"/>
    <hyperlink ref="A2469" r:id="rId2459" xr:uid="{A9D86AFE-2633-41CE-BF21-4F65B2990D7B}"/>
    <hyperlink ref="A2470" r:id="rId2460" xr:uid="{6E1CD46B-ACF2-40DA-BD67-0BA4D4890732}"/>
    <hyperlink ref="A2471" r:id="rId2461" xr:uid="{174F2F4E-EAA4-413A-924F-A042AEA54087}"/>
    <hyperlink ref="A2472" r:id="rId2462" xr:uid="{9A7597E2-0887-41AF-AAA5-D7330A1B37C4}"/>
    <hyperlink ref="A2473" r:id="rId2463" xr:uid="{FA45885B-FF31-40EB-8AD9-682499BA0D0D}"/>
    <hyperlink ref="A2474" r:id="rId2464" xr:uid="{CC64A206-C433-4C84-9337-DB9B0E6BC950}"/>
    <hyperlink ref="A2475" r:id="rId2465" xr:uid="{A245EBA0-E1E6-442D-AAC0-269320B3EFC1}"/>
    <hyperlink ref="A2476" r:id="rId2466" xr:uid="{FEAEFEF7-260B-4F54-9A5B-D8368E94BE31}"/>
    <hyperlink ref="A2477" r:id="rId2467" xr:uid="{4032EFEE-0689-407F-810E-D9BC928E1224}"/>
    <hyperlink ref="A2478" r:id="rId2468" xr:uid="{497888F3-13FD-48B7-91DA-4C8B1BB1BB09}"/>
    <hyperlink ref="A2479" r:id="rId2469" xr:uid="{7E994C22-FD7E-4C97-A7BB-BB48E060A6E7}"/>
    <hyperlink ref="A2480" r:id="rId2470" xr:uid="{F179A878-080E-4083-8868-BA475FBBCC96}"/>
    <hyperlink ref="A2481" r:id="rId2471" xr:uid="{5729CFED-37A1-43A3-B048-DBF7C890DF64}"/>
    <hyperlink ref="A2482" r:id="rId2472" xr:uid="{175F6DAF-88B8-4FF5-9185-DA5115556B97}"/>
    <hyperlink ref="A2483" r:id="rId2473" xr:uid="{EF15140B-CD2F-46C6-9F1A-0D5588FD8975}"/>
    <hyperlink ref="A2484" r:id="rId2474" xr:uid="{693D4477-E1E4-4FF3-A01E-C7E1A01D4626}"/>
    <hyperlink ref="A2485" r:id="rId2475" xr:uid="{83198FBA-A5A0-4D16-AF8E-E3879A79D8A1}"/>
    <hyperlink ref="A2486" r:id="rId2476" xr:uid="{A8A6FDD1-FD1A-4434-89BB-5D4620FE550D}"/>
    <hyperlink ref="A2487" r:id="rId2477" xr:uid="{729BCEE4-BE39-46C5-8EC1-305F5571DE20}"/>
    <hyperlink ref="A2488" r:id="rId2478" xr:uid="{DE45C303-716C-40B3-BE86-511D8B7011EA}"/>
    <hyperlink ref="A2489" r:id="rId2479" xr:uid="{BCAA1649-1F3C-44AC-A1DC-F1523E0BF71F}"/>
    <hyperlink ref="A2490" r:id="rId2480" xr:uid="{9EEBA350-B926-48AA-90F7-6924A502F40D}"/>
    <hyperlink ref="A2491" r:id="rId2481" xr:uid="{E229D7AE-9DE3-4CA3-AEDF-946FD30D1B52}"/>
    <hyperlink ref="A2492" r:id="rId2482" xr:uid="{6B4583D4-98E3-4B29-A339-DAED2870A0B1}"/>
    <hyperlink ref="A2493" r:id="rId2483" xr:uid="{D1B9B2EE-F096-43C5-BA44-C8B68B74FFDB}"/>
    <hyperlink ref="A2494" r:id="rId2484" xr:uid="{A99BC490-513F-4316-9552-21E40154D6F3}"/>
    <hyperlink ref="A2495" r:id="rId2485" xr:uid="{98DFA9D1-3179-44DE-A16B-80E7E1B2AC2B}"/>
    <hyperlink ref="A2496" r:id="rId2486" xr:uid="{65202D6B-513C-4821-A56C-6258CE7FB083}"/>
    <hyperlink ref="A2497" r:id="rId2487" xr:uid="{B53D41F5-0FB5-405B-91DC-8746F14FB195}"/>
    <hyperlink ref="A2498" r:id="rId2488" xr:uid="{8C925D60-EFC2-4611-A518-325B4D75C81F}"/>
    <hyperlink ref="A2499" r:id="rId2489" xr:uid="{1E7E0883-EED8-46BE-9C0D-F46F15CF8FF8}"/>
    <hyperlink ref="A2500" r:id="rId2490" xr:uid="{6654BE34-1612-4845-97F2-ECEC9F6406DB}"/>
    <hyperlink ref="A2501" r:id="rId2491" xr:uid="{6D02799D-53ED-4C2F-AF40-BA0C55E5D916}"/>
    <hyperlink ref="A2502" r:id="rId2492" xr:uid="{3B0318F5-1917-4B96-83F1-1819B69243A9}"/>
    <hyperlink ref="A2503" r:id="rId2493" xr:uid="{F0EDA609-2F97-429E-9A81-FA6AC0008718}"/>
    <hyperlink ref="A2504" r:id="rId2494" xr:uid="{8D2B345B-592A-4408-93F2-CC6DDF6AAF22}"/>
    <hyperlink ref="A2505" r:id="rId2495" xr:uid="{3EC6D473-E93C-42AC-ABE5-29EF57304C50}"/>
    <hyperlink ref="A2506" r:id="rId2496" xr:uid="{2DB424EA-4364-42C0-B752-E36583DA6788}"/>
    <hyperlink ref="A2507" r:id="rId2497" xr:uid="{3E26CD98-0B1E-45B3-BD49-2C33146FDC71}"/>
    <hyperlink ref="A2508" r:id="rId2498" xr:uid="{5CD68BE3-1111-4569-8ED0-2AF1FBB57328}"/>
    <hyperlink ref="A2509" r:id="rId2499" xr:uid="{13CA7FE1-0F53-43D9-A4DE-AD15448F87E0}"/>
    <hyperlink ref="A2510" r:id="rId2500" xr:uid="{91478F07-9380-4E01-8D9C-469A40B99ADA}"/>
    <hyperlink ref="A2511" r:id="rId2501" xr:uid="{6D70A925-AB62-469B-A2EE-0FAEEB5E68DE}"/>
    <hyperlink ref="A2512" r:id="rId2502" xr:uid="{83400EF5-C206-46AD-A7FC-5B8837915C33}"/>
    <hyperlink ref="A2513" r:id="rId2503" xr:uid="{3C7B2A83-CE84-40F5-90CB-BB21FC983EC0}"/>
    <hyperlink ref="A2514" r:id="rId2504" xr:uid="{A1A7572B-A715-4B42-A643-7AB96A8810EC}"/>
    <hyperlink ref="A2515" r:id="rId2505" xr:uid="{D80ABFFD-87FE-42D2-B9E2-DF8D3C1083D3}"/>
    <hyperlink ref="A2516" r:id="rId2506" xr:uid="{2319C594-E562-4DF5-B8E9-72CF089D1C7E}"/>
    <hyperlink ref="A2517" r:id="rId2507" xr:uid="{73AB2EFA-C777-4666-943B-5311DEAC337F}"/>
    <hyperlink ref="A2518" r:id="rId2508" xr:uid="{D8B50587-02B0-401D-9E79-64166CA6951D}"/>
    <hyperlink ref="A2519" r:id="rId2509" xr:uid="{A2DBBDF6-0EF0-4589-A563-28028C0084F5}"/>
    <hyperlink ref="A2520" r:id="rId2510" xr:uid="{28CAB7F5-F226-48DC-9E5F-52F8A3E236B0}"/>
    <hyperlink ref="A2521" r:id="rId2511" xr:uid="{ED281B92-783E-425C-9F23-20AD0F9B7168}"/>
    <hyperlink ref="A2522" r:id="rId2512" xr:uid="{0E470F97-3849-481D-A4AB-8E693F70CD11}"/>
    <hyperlink ref="A2523" r:id="rId2513" xr:uid="{8E5DD341-57DF-4A1F-8AF6-BBBBB65C3CC3}"/>
    <hyperlink ref="A2524" r:id="rId2514" xr:uid="{7C13B8FD-A589-45A1-A851-697504774E19}"/>
    <hyperlink ref="A2525" r:id="rId2515" xr:uid="{4851D06D-060A-4D60-BA9F-97C41578DE22}"/>
    <hyperlink ref="A2526" r:id="rId2516" xr:uid="{BFB5F9A0-F5BA-434C-A6F5-D54EAE4A709F}"/>
    <hyperlink ref="A2527" r:id="rId2517" xr:uid="{AA1FB41C-E430-4A17-9C83-AAB1C6C89F34}"/>
    <hyperlink ref="A2528" r:id="rId2518" xr:uid="{15367340-C971-42D1-9940-71D120991E70}"/>
    <hyperlink ref="A2529" r:id="rId2519" xr:uid="{57EAA427-E8F3-4B79-BB46-A3EA45D9121F}"/>
    <hyperlink ref="A2530" r:id="rId2520" xr:uid="{3C8C6B4D-2468-4536-B2E1-32E50126B890}"/>
    <hyperlink ref="A2531" r:id="rId2521" xr:uid="{FF9B1821-6AD2-4424-A6AF-CE30DBDE0FD3}"/>
    <hyperlink ref="A2532" r:id="rId2522" xr:uid="{3D26D264-C0B3-41EC-9638-46440E481EE1}"/>
    <hyperlink ref="A2533" r:id="rId2523" xr:uid="{8D01854E-1E84-4841-983E-A9604E667A31}"/>
    <hyperlink ref="A2534" r:id="rId2524" xr:uid="{DECD0091-729F-4670-A79B-AABDA044839C}"/>
    <hyperlink ref="A2535" r:id="rId2525" xr:uid="{7D79DA8B-C862-454F-B0BC-DAABDC175D63}"/>
    <hyperlink ref="A2536" r:id="rId2526" xr:uid="{01E9AD95-1711-49CD-BBE2-2FCCB2398B83}"/>
    <hyperlink ref="A2537" r:id="rId2527" xr:uid="{249A9031-C2CE-4A3F-AC36-F673A6C774E9}"/>
    <hyperlink ref="A2538" r:id="rId2528" xr:uid="{4E07A061-E38D-41BE-9939-058D39505577}"/>
    <hyperlink ref="A2539" r:id="rId2529" xr:uid="{A9ED772B-8CA2-4CCE-97C5-611F9A1115BE}"/>
    <hyperlink ref="A2540" r:id="rId2530" xr:uid="{62170E22-D3A9-4516-86FB-3D56823FB9B6}"/>
    <hyperlink ref="A2541" r:id="rId2531" xr:uid="{F1A4BF92-D426-4832-8FE5-230361216EA4}"/>
    <hyperlink ref="A2542" r:id="rId2532" xr:uid="{65D5FBA7-170B-4874-8D90-4B1F090B32D6}"/>
    <hyperlink ref="A2543" r:id="rId2533" xr:uid="{1A569CF2-BD6A-4C18-B2CF-8295DAEA855C}"/>
    <hyperlink ref="A2544" r:id="rId2534" xr:uid="{D62C6822-16BF-4124-84AC-51256E5DFEC3}"/>
    <hyperlink ref="A2545" r:id="rId2535" xr:uid="{8BFEE5CC-B884-424C-A633-292222FFDD1B}"/>
    <hyperlink ref="A2546" r:id="rId2536" xr:uid="{60EEB664-ACA5-4A67-B6E3-3FD339261279}"/>
    <hyperlink ref="A2547" r:id="rId2537" xr:uid="{BBEC7E34-05B5-4876-A429-5FEEA7D9CE9C}"/>
    <hyperlink ref="A2548" r:id="rId2538" xr:uid="{BA6AAEDD-4C50-42F9-99AD-E9BCDFE7707E}"/>
    <hyperlink ref="A2549" r:id="rId2539" xr:uid="{D3D107FE-4E06-4DC7-9036-6A007324A5D3}"/>
    <hyperlink ref="A2550" r:id="rId2540" xr:uid="{29F198FF-1CD3-49C5-BD94-150ABC50E918}"/>
    <hyperlink ref="A2551" r:id="rId2541" xr:uid="{C36F8095-5F53-4387-87EC-D8A40EC9ED97}"/>
    <hyperlink ref="A2552" r:id="rId2542" xr:uid="{098B8BEE-61F3-4104-B5B3-549664811176}"/>
    <hyperlink ref="A2553" r:id="rId2543" xr:uid="{1B00D58E-AE1C-4DC7-A4A4-59C1E842034E}"/>
    <hyperlink ref="A2554" r:id="rId2544" xr:uid="{EFB4E1CB-518B-420C-9DBD-AC259C95108D}"/>
    <hyperlink ref="A2555" r:id="rId2545" xr:uid="{3F1F3141-6406-441C-8A0B-ED8F321ADA38}"/>
    <hyperlink ref="A2556" r:id="rId2546" xr:uid="{C2120FE7-1C73-41C0-90BA-655914387DD7}"/>
    <hyperlink ref="A2557" r:id="rId2547" xr:uid="{8B3E2703-BEFD-4ED6-B53B-4AF7B7DB7037}"/>
    <hyperlink ref="A2558" r:id="rId2548" xr:uid="{34E87566-C08C-4FFA-9D80-5F4173B9C1BB}"/>
    <hyperlink ref="A2559" r:id="rId2549" xr:uid="{B1F1673F-18A0-4D4B-9241-ABC5AD24E362}"/>
    <hyperlink ref="A2560" r:id="rId2550" xr:uid="{F213C7D1-1491-4050-ADBB-CBAF79EA3397}"/>
    <hyperlink ref="A2561" r:id="rId2551" xr:uid="{BBB8F7AE-5CAF-43E6-B903-5DF9F234D7C2}"/>
    <hyperlink ref="A2562" r:id="rId2552" xr:uid="{0B1D7390-B367-4305-BE3E-1C74C1797862}"/>
    <hyperlink ref="A2563" r:id="rId2553" xr:uid="{898A8260-050F-4223-842B-CA6C270BE58F}"/>
    <hyperlink ref="A2564" r:id="rId2554" xr:uid="{6AB541BD-D1DA-42C5-895E-B17FFF08395B}"/>
    <hyperlink ref="A2565" r:id="rId2555" xr:uid="{22996090-1B9D-4925-BA74-DD53391F1973}"/>
    <hyperlink ref="A2566" r:id="rId2556" xr:uid="{8E6548B7-ECB5-42C3-9196-6475275F9B4D}"/>
    <hyperlink ref="A2567" r:id="rId2557" xr:uid="{64C71C7B-EF7C-4478-8D99-EAE0B3D0D497}"/>
    <hyperlink ref="A2568" r:id="rId2558" xr:uid="{8974BA7E-455E-41C7-82EA-D75612AD18E2}"/>
    <hyperlink ref="A2569" r:id="rId2559" xr:uid="{EE6FAD6D-8098-4CEF-823B-FD7E62894675}"/>
    <hyperlink ref="A2570" r:id="rId2560" xr:uid="{374FDE13-F074-4607-B87F-F250A2772A9F}"/>
    <hyperlink ref="A2571" r:id="rId2561" xr:uid="{9082FA40-6C7C-467B-AA02-CCADFA7B3C5A}"/>
    <hyperlink ref="A2572" r:id="rId2562" xr:uid="{AE8851FC-178F-4B84-BF99-10F7838BDD39}"/>
    <hyperlink ref="A2573" r:id="rId2563" xr:uid="{D6D1ACC0-DE78-4D72-A0F5-7CCBDDFF5A89}"/>
    <hyperlink ref="A2574" r:id="rId2564" xr:uid="{0EDCFF93-481A-4C05-84A8-2F52876CEF68}"/>
    <hyperlink ref="A2575" r:id="rId2565" xr:uid="{BE561570-2FD4-4E88-8973-4FEA09D3C79B}"/>
    <hyperlink ref="A2576" r:id="rId2566" xr:uid="{42954A79-A13A-47A4-9AAA-AF6968150988}"/>
    <hyperlink ref="A2577" r:id="rId2567" xr:uid="{EA8A03B8-301A-4307-B995-EE605DB8EB41}"/>
    <hyperlink ref="A2578" r:id="rId2568" xr:uid="{0194E22E-E28C-4FD1-8E6E-A5B6C583F04E}"/>
    <hyperlink ref="A2579" r:id="rId2569" xr:uid="{D170A5AC-51E6-4B89-878E-2194DEE6A2F3}"/>
    <hyperlink ref="A2580" r:id="rId2570" xr:uid="{50F02F3A-8D61-4FBC-BB04-69B82ED35C54}"/>
    <hyperlink ref="A2581" r:id="rId2571" xr:uid="{CC29AA3B-C9C8-4132-B07D-C0C36AF77525}"/>
    <hyperlink ref="A2582" r:id="rId2572" xr:uid="{268E0BFE-F200-4A28-9AA7-F55875D7A020}"/>
    <hyperlink ref="A2583" r:id="rId2573" xr:uid="{10CBC353-C84C-4B36-9457-2465CEBCC8BF}"/>
    <hyperlink ref="A2584" r:id="rId2574" xr:uid="{F575736D-F991-4488-A214-08F324949EA7}"/>
    <hyperlink ref="A2585" r:id="rId2575" xr:uid="{C5A9BFD9-9C32-4633-A6F0-1FF9B899C619}"/>
    <hyperlink ref="A2586" r:id="rId2576" xr:uid="{F384D0B3-8881-4BB4-8455-34CACE1A9783}"/>
    <hyperlink ref="A2587" r:id="rId2577" xr:uid="{35EFC958-1AAC-45AE-B68B-3FE026043BF6}"/>
    <hyperlink ref="A2588" r:id="rId2578" xr:uid="{F91F3407-7360-471C-9B00-6A28A3810767}"/>
    <hyperlink ref="A2589" r:id="rId2579" xr:uid="{E90EDBBD-A879-4F98-AD59-39273DCDEA2B}"/>
    <hyperlink ref="A2590" r:id="rId2580" xr:uid="{E3D986E9-70C0-43C1-9DF4-06C00FAE1657}"/>
    <hyperlink ref="A2591" r:id="rId2581" xr:uid="{81BBDECD-160B-413F-BA96-F6C4655CA8EE}"/>
    <hyperlink ref="A2592" r:id="rId2582" xr:uid="{0AA378FB-5DA7-4E5B-9D29-ADB8AC5EFCED}"/>
    <hyperlink ref="A2593" r:id="rId2583" xr:uid="{4367C838-0A4C-40CB-AFB0-91ECEF808A18}"/>
    <hyperlink ref="A2594" r:id="rId2584" xr:uid="{91C362EF-67C5-453F-BB07-E43D2BE0B3A7}"/>
    <hyperlink ref="A2595" r:id="rId2585" xr:uid="{832B049F-D133-4A90-9F7A-B58CC431C4CD}"/>
    <hyperlink ref="A2596" r:id="rId2586" xr:uid="{06010760-38BD-4CE7-B114-416BAE34DCD0}"/>
    <hyperlink ref="A2597" r:id="rId2587" xr:uid="{635B9B31-0224-4C58-9E69-12FC1D0330A3}"/>
    <hyperlink ref="A2598" r:id="rId2588" xr:uid="{99F4C3BE-6D94-48BB-BB65-F2A60F80DBB3}"/>
    <hyperlink ref="A2599" r:id="rId2589" xr:uid="{BE99AE35-6C5B-4721-8E22-9FD77D0CBABA}"/>
    <hyperlink ref="A2600" r:id="rId2590" xr:uid="{A53BF085-3BF9-4C00-AC7B-38394698DB54}"/>
    <hyperlink ref="A2601" r:id="rId2591" xr:uid="{C9392382-4CDF-41A8-B155-10B73929096D}"/>
    <hyperlink ref="A2602" r:id="rId2592" xr:uid="{631473A9-B807-4432-9D47-2EA469A7A5F2}"/>
    <hyperlink ref="A2603" r:id="rId2593" xr:uid="{824C2F34-3036-4BEB-84B2-E026E5BA6AB5}"/>
    <hyperlink ref="A2604" r:id="rId2594" xr:uid="{C581550E-9F66-481D-9A85-10D569C4F7D7}"/>
    <hyperlink ref="A2605" r:id="rId2595" xr:uid="{28510879-D55A-42B0-AB3E-A466EA694846}"/>
    <hyperlink ref="A2606" r:id="rId2596" xr:uid="{CBAF6278-948E-4CBB-8874-F35CBFAC1CA0}"/>
    <hyperlink ref="A2607" r:id="rId2597" xr:uid="{8C36E088-0A1A-4942-8607-1C7DF89DF55C}"/>
    <hyperlink ref="A2608" r:id="rId2598" xr:uid="{D28DCB4B-401E-49DA-9E5B-E5CAB742CD5C}"/>
    <hyperlink ref="A2609" r:id="rId2599" xr:uid="{77EA577D-CB6E-476E-AD39-40D86ECAFD72}"/>
    <hyperlink ref="A2610" r:id="rId2600" xr:uid="{61B6A558-ECD5-455B-937C-BC2E6D0F9108}"/>
    <hyperlink ref="A2611" r:id="rId2601" xr:uid="{2570851A-C3D6-4460-AD50-7907AED4B0E6}"/>
    <hyperlink ref="A2612" r:id="rId2602" xr:uid="{89FE38BC-2255-41DC-AC7D-3B6C9F62C7AF}"/>
    <hyperlink ref="A2613" r:id="rId2603" xr:uid="{034BE54A-ACE6-4103-8F79-165A0F864588}"/>
    <hyperlink ref="A2614" r:id="rId2604" xr:uid="{11C6238C-E008-4875-A969-26AB146C5192}"/>
    <hyperlink ref="A2615" r:id="rId2605" xr:uid="{325BDEDF-8CC6-44BF-A8D1-28DCFB554DAB}"/>
    <hyperlink ref="A2616" r:id="rId2606" xr:uid="{30940210-9D49-472B-A6AA-9EF2023EA16C}"/>
    <hyperlink ref="A2617" r:id="rId2607" xr:uid="{AFD35C4B-CD1B-4001-A06F-46B42687209B}"/>
    <hyperlink ref="A2618" r:id="rId2608" xr:uid="{7B713060-B1E2-4924-9E39-E92BB08BED77}"/>
    <hyperlink ref="A2619" r:id="rId2609" xr:uid="{54382291-65E7-4645-A952-67BCF54695B7}"/>
    <hyperlink ref="A2620" r:id="rId2610" xr:uid="{7BFFFE92-BEDE-48C4-B1E3-054223777B30}"/>
    <hyperlink ref="A2621" r:id="rId2611" xr:uid="{999476E8-4EB1-491C-97E3-E7D5946D2F3E}"/>
    <hyperlink ref="A2622" r:id="rId2612" xr:uid="{AE3C9B92-B9CD-4453-AD74-5CB891AE3D8D}"/>
    <hyperlink ref="A2623" r:id="rId2613" xr:uid="{E6918EFE-09E1-4137-9426-3C91916AE044}"/>
    <hyperlink ref="A2624" r:id="rId2614" xr:uid="{B02A897D-345D-4CB3-918F-F5FDAABA5EEC}"/>
    <hyperlink ref="A2625" r:id="rId2615" xr:uid="{379613B1-ED19-4A51-937F-E3184C05F908}"/>
    <hyperlink ref="A2626" r:id="rId2616" xr:uid="{666173C3-9140-49E0-A184-1D71297B899B}"/>
    <hyperlink ref="A2627" r:id="rId2617" xr:uid="{BEEDC1CD-451F-430A-947B-C7156F5B9C9C}"/>
    <hyperlink ref="A2628" r:id="rId2618" xr:uid="{CAC54785-15A9-44EC-A1B8-ADA7BFBD8F4B}"/>
    <hyperlink ref="A2629" r:id="rId2619" xr:uid="{2BBF8B41-257C-4D3F-AC54-B3DD75BDF35C}"/>
    <hyperlink ref="A2630" r:id="rId2620" xr:uid="{D8D79CDE-5E0C-419A-8541-2D7F2A40FE1E}"/>
    <hyperlink ref="A2631" r:id="rId2621" xr:uid="{1FEA5FAD-70BE-4094-A0AB-EB8E6E91C56D}"/>
    <hyperlink ref="A2632" r:id="rId2622" xr:uid="{7512EE9D-C516-44AC-97AA-0DB3F5E0D858}"/>
    <hyperlink ref="A2633" r:id="rId2623" xr:uid="{7054C953-E212-432B-97A2-CC99DDB545CA}"/>
    <hyperlink ref="A2634" r:id="rId2624" xr:uid="{BCCE2A6C-0454-46E0-AD3A-8BD9B633B966}"/>
    <hyperlink ref="A2635" r:id="rId2625" xr:uid="{78BC6C96-6889-40E6-AFE0-96DC3A0E78B7}"/>
    <hyperlink ref="A2636" r:id="rId2626" xr:uid="{8C042893-C194-4E06-A4D0-4AB104CAC394}"/>
    <hyperlink ref="A2637" r:id="rId2627" xr:uid="{C11BF9C4-B2FB-4C2A-82F4-77C5631EECD3}"/>
    <hyperlink ref="A2638" r:id="rId2628" xr:uid="{454B9077-B3DE-4211-987B-3F665751EC51}"/>
    <hyperlink ref="A2639" r:id="rId2629" xr:uid="{EDC6A8DA-2D9C-4633-9E5F-391B5996AE84}"/>
    <hyperlink ref="A2640" r:id="rId2630" xr:uid="{0EA4EC91-6CD4-4169-A447-9B1F57709D6A}"/>
    <hyperlink ref="A2641" r:id="rId2631" xr:uid="{CF0B7E7C-1C45-405A-945D-E857670038DC}"/>
    <hyperlink ref="A2642" r:id="rId2632" xr:uid="{5E305CE0-D9A8-4DF7-8681-DA7168142927}"/>
    <hyperlink ref="A2643" r:id="rId2633" xr:uid="{0B0A5635-76C6-4A18-B9B5-6B26E84F2F11}"/>
    <hyperlink ref="A2644" r:id="rId2634" xr:uid="{98F0B9D4-C328-4173-920F-A371EC3345B9}"/>
    <hyperlink ref="A2645" r:id="rId2635" xr:uid="{275C9E90-21B9-4D54-8DDB-EEF823AA0996}"/>
    <hyperlink ref="A2646" r:id="rId2636" xr:uid="{68A58909-813A-41A8-9BBE-9C2BA153F1D9}"/>
    <hyperlink ref="A2647" r:id="rId2637" xr:uid="{9AD8D6D2-D6E4-41E0-B630-D4B3949D9691}"/>
    <hyperlink ref="A2648" r:id="rId2638" xr:uid="{90A9FACE-DE2A-4B1D-929C-7FD7EFE873AD}"/>
    <hyperlink ref="A2649" r:id="rId2639" xr:uid="{3063FFFA-3CE6-49EF-8B28-6A6F4CFD8AEA}"/>
    <hyperlink ref="A2650" r:id="rId2640" xr:uid="{3487AE3B-801D-41D9-AEC6-5BB57924A914}"/>
    <hyperlink ref="A2651" r:id="rId2641" xr:uid="{C62D8A47-2074-425A-85A5-94B81DBB8ECD}"/>
    <hyperlink ref="A2652" r:id="rId2642" xr:uid="{2F0B5F31-75BF-42CD-ADD6-3FFD2762B932}"/>
    <hyperlink ref="A2653" r:id="rId2643" xr:uid="{0684E6A6-ECF4-41D9-AAE6-10AC2C210220}"/>
    <hyperlink ref="A2654" r:id="rId2644" xr:uid="{00F571BD-434B-4BEF-BF77-9856769A4EC2}"/>
    <hyperlink ref="A2655" r:id="rId2645" xr:uid="{24CA3AEF-D64D-4DF9-80DA-405794DC564D}"/>
    <hyperlink ref="A2656" r:id="rId2646" xr:uid="{46908740-A88D-4186-9588-D4EBCB274A94}"/>
    <hyperlink ref="A2657" r:id="rId2647" xr:uid="{D44BF72F-EF53-4C1D-A004-F3195AAD4D3C}"/>
    <hyperlink ref="A2658" r:id="rId2648" xr:uid="{194F7C9F-05EB-43EB-8298-D1A233D5CA2B}"/>
    <hyperlink ref="A2659" r:id="rId2649" xr:uid="{7AC8F0F6-E173-4F5E-8259-AA80A0EBB310}"/>
    <hyperlink ref="A2660" r:id="rId2650" xr:uid="{E978DB5E-6566-471F-A607-CDE6DF574290}"/>
    <hyperlink ref="A2661" r:id="rId2651" xr:uid="{CA37F8F8-72B3-4BCF-AEED-9ABCB46E8CA9}"/>
    <hyperlink ref="A2662" r:id="rId2652" xr:uid="{7364C834-F241-47D6-8B28-FF7397136707}"/>
    <hyperlink ref="A2663" r:id="rId2653" xr:uid="{5C1BC7CD-3F6F-4DC6-A94F-F64BAF220E42}"/>
    <hyperlink ref="A2664" r:id="rId2654" xr:uid="{E0CA64B5-3622-4D9B-8E05-878F0BD66D0B}"/>
    <hyperlink ref="A2665" r:id="rId2655" xr:uid="{D20D4910-FE1D-402B-A736-A5CFD79EA761}"/>
    <hyperlink ref="A2666" r:id="rId2656" xr:uid="{A6719455-2FB4-4B4F-BA92-989722F51F28}"/>
    <hyperlink ref="A2667" r:id="rId2657" xr:uid="{3FCE0F8B-EADA-4F0B-83FE-B2C748F722F6}"/>
    <hyperlink ref="A2668" r:id="rId2658" xr:uid="{02A3CFEF-93CC-4828-974F-3AED3FE6AB5F}"/>
    <hyperlink ref="A2669" r:id="rId2659" xr:uid="{C7871C63-1B05-4DB1-BB20-F3F087C7FB8A}"/>
    <hyperlink ref="A2670" r:id="rId2660" xr:uid="{4F3E9E10-8674-4209-835E-3B25F2E93144}"/>
    <hyperlink ref="A2671" r:id="rId2661" xr:uid="{F493FB85-A2A0-4EE1-A056-90946B30B771}"/>
    <hyperlink ref="A2672" r:id="rId2662" xr:uid="{B0CE85D1-BEF2-4D78-AB66-FD2050E54570}"/>
    <hyperlink ref="A2673" r:id="rId2663" xr:uid="{F2188528-ABED-4D46-9B13-9A66D5AA6FB9}"/>
    <hyperlink ref="A2674" r:id="rId2664" xr:uid="{A2D680E5-78E7-4C0C-A789-DAA7730A74E8}"/>
    <hyperlink ref="A2675" r:id="rId2665" xr:uid="{99D7532D-BA85-48B2-8FD8-7CA699D678E8}"/>
    <hyperlink ref="A2676" r:id="rId2666" xr:uid="{FFEEFA63-52FC-4022-A364-F9F2A99230D4}"/>
    <hyperlink ref="A2677" r:id="rId2667" xr:uid="{21D469EC-76A4-450C-B605-4D947EB303B0}"/>
    <hyperlink ref="A2678" r:id="rId2668" xr:uid="{D5A9B3C7-F955-4024-BA01-32D3AF11D9EA}"/>
    <hyperlink ref="A2679" r:id="rId2669" xr:uid="{B1AC9E79-57D0-4E1F-BA28-F195625719A5}"/>
    <hyperlink ref="A2680" r:id="rId2670" xr:uid="{A1E1FB45-250A-48B5-9CA3-02573F786003}"/>
    <hyperlink ref="A2681" r:id="rId2671" xr:uid="{D642F09D-6472-4786-A25A-B14AA3805671}"/>
    <hyperlink ref="A2682" r:id="rId2672" xr:uid="{61D993C6-B674-47AD-87EC-B5BDC6483DBE}"/>
    <hyperlink ref="A2683" r:id="rId2673" xr:uid="{7D094C5A-CA03-46A6-82C1-197B8FB65157}"/>
    <hyperlink ref="A2684" r:id="rId2674" xr:uid="{C670494C-50F7-49EE-96B9-971E66FA9E2D}"/>
    <hyperlink ref="A2685" r:id="rId2675" xr:uid="{17C4B700-8785-4720-A08B-F9A7993CD496}"/>
    <hyperlink ref="A2686" r:id="rId2676" xr:uid="{8A6392A5-C99F-4ED0-89DD-CE4941445E1C}"/>
    <hyperlink ref="A2687" r:id="rId2677" xr:uid="{2E3C49D4-073B-4085-B541-7FEAEB45E05E}"/>
    <hyperlink ref="A2688" r:id="rId2678" xr:uid="{15571158-398D-480B-9612-1BC3298F1A01}"/>
    <hyperlink ref="A2689" r:id="rId2679" xr:uid="{F1F516F1-38C4-474B-89EC-6C67186AE9F3}"/>
    <hyperlink ref="A2690" r:id="rId2680" xr:uid="{A71BDBCB-CC7F-4E3A-9AE2-F2688B1A31D1}"/>
    <hyperlink ref="A2691" r:id="rId2681" xr:uid="{3E66C0AF-BDDB-4A40-90C1-D89C4576902A}"/>
    <hyperlink ref="A2692" r:id="rId2682" xr:uid="{27C3B4E6-F5BE-4D4A-801A-F540CB9A2B92}"/>
    <hyperlink ref="A2693" r:id="rId2683" xr:uid="{DD1C3C83-5865-4D7A-B693-9D66992BB5C7}"/>
    <hyperlink ref="A2694" r:id="rId2684" xr:uid="{AE71E431-402A-44C8-88D0-FA77C1E79F4B}"/>
    <hyperlink ref="A2695" r:id="rId2685" xr:uid="{8224B1D7-3B45-48F0-A23A-BD069F99B67D}"/>
    <hyperlink ref="A2696" r:id="rId2686" xr:uid="{772BAB43-CFF6-4E32-A401-B1B9F30A5504}"/>
    <hyperlink ref="A2697" r:id="rId2687" xr:uid="{471E86AF-3F69-47FD-9DE1-AB6A4B508DC9}"/>
    <hyperlink ref="A2698" r:id="rId2688" xr:uid="{61A9EF90-5068-4B06-97E4-7B8985999DC3}"/>
    <hyperlink ref="A2699" r:id="rId2689" xr:uid="{21DB4516-7C9C-45DD-886D-C74AD01A1F36}"/>
    <hyperlink ref="A2700" r:id="rId2690" xr:uid="{467B97C6-BCBF-40A3-898D-A63420E7131B}"/>
    <hyperlink ref="A2701" r:id="rId2691" xr:uid="{753CFAD0-6DD1-4A85-8E32-2A97A6E43AA4}"/>
    <hyperlink ref="A2702" r:id="rId2692" xr:uid="{9E89277C-18F1-476B-96E2-E32A52E19231}"/>
    <hyperlink ref="A2703" r:id="rId2693" xr:uid="{11616E46-956C-48A5-921E-FE156E9C07CB}"/>
    <hyperlink ref="A2704" r:id="rId2694" xr:uid="{D6AD6216-D8F0-4713-B67E-0ACE5C4DE360}"/>
    <hyperlink ref="A2705" r:id="rId2695" xr:uid="{4A2D013B-20A3-4881-8A76-9FDEFA507B80}"/>
    <hyperlink ref="A2706" r:id="rId2696" xr:uid="{E1A884B8-003F-4CF3-93B8-F3B165C6373C}"/>
    <hyperlink ref="A2707" r:id="rId2697" xr:uid="{AE0F9B8D-A10A-4EDF-AAD1-A2D8D2105B84}"/>
    <hyperlink ref="A2708" r:id="rId2698" xr:uid="{FAD69B70-498F-4EB1-A218-B27D0669386D}"/>
    <hyperlink ref="A2709" r:id="rId2699" xr:uid="{6648009F-5D38-4344-B22A-4CA500272A98}"/>
    <hyperlink ref="A2710" r:id="rId2700" xr:uid="{3B85E2C9-D01C-4226-B2DA-3F324765726F}"/>
    <hyperlink ref="A2711" r:id="rId2701" xr:uid="{763D6486-49C6-4899-BA81-1D36CC70E157}"/>
    <hyperlink ref="A2712" r:id="rId2702" xr:uid="{7D7C2C79-3131-4040-A519-77AFB79D9966}"/>
    <hyperlink ref="A2713" r:id="rId2703" xr:uid="{64919586-01A1-4B3F-BC60-5AA0130144F8}"/>
    <hyperlink ref="A2714" r:id="rId2704" xr:uid="{05C2C467-9A89-4B67-91D2-A3FD5C387236}"/>
    <hyperlink ref="A2715" r:id="rId2705" xr:uid="{29D2E815-33E8-4644-A16F-1E567B5964C1}"/>
    <hyperlink ref="A2716" r:id="rId2706" xr:uid="{F78D8C73-0DD6-4127-A49A-B7F57D74CBB9}"/>
    <hyperlink ref="A2717" r:id="rId2707" xr:uid="{3670FFAF-778B-4280-996B-75DC57A59D3B}"/>
    <hyperlink ref="A2718" r:id="rId2708" xr:uid="{27ABF838-E3B2-4645-869A-C4F3610CBE51}"/>
    <hyperlink ref="A2719" r:id="rId2709" xr:uid="{1DC28FB6-C827-4A89-A55F-CEECFE6B35D4}"/>
    <hyperlink ref="A2720" r:id="rId2710" xr:uid="{AF02B18C-B557-4953-9277-178B4F886264}"/>
    <hyperlink ref="A2721" r:id="rId2711" xr:uid="{D5B29A97-4C11-4A9A-BCF3-C4032A4BE198}"/>
    <hyperlink ref="A2722" r:id="rId2712" xr:uid="{ECD8A77A-077B-4E63-ABF9-43BF673471A4}"/>
    <hyperlink ref="A2723" r:id="rId2713" xr:uid="{BA15DFAE-8872-472B-AA8E-642F444955C0}"/>
    <hyperlink ref="A2724" r:id="rId2714" xr:uid="{2ADD497D-A46B-471E-B042-C99C9972B705}"/>
    <hyperlink ref="A2725" r:id="rId2715" xr:uid="{586F5F7A-B5F5-4E4D-9C0C-FED96EA2332B}"/>
    <hyperlink ref="A2726" r:id="rId2716" xr:uid="{00F30E06-1F1E-4928-A51D-FF21F70F1A08}"/>
    <hyperlink ref="A2727" r:id="rId2717" xr:uid="{F2D0C4D1-DC09-48BB-A9C0-0B83028F73CE}"/>
    <hyperlink ref="A2728" r:id="rId2718" xr:uid="{61997515-4B55-4E63-8BC8-EDD931C5A989}"/>
    <hyperlink ref="A2729" r:id="rId2719" xr:uid="{B87EBE05-6320-484B-B807-80EB75A775E8}"/>
    <hyperlink ref="A2730" r:id="rId2720" xr:uid="{CDD9DE3E-B14A-4D5C-A5DF-77CB8F253B86}"/>
    <hyperlink ref="A2731" r:id="rId2721" xr:uid="{C704B36C-C2A7-40B0-BEA6-C804EC683B42}"/>
    <hyperlink ref="A2732" r:id="rId2722" xr:uid="{37A4905B-D4F8-432F-A191-579A1F53696E}"/>
    <hyperlink ref="A2733" r:id="rId2723" xr:uid="{67EBE6C4-3825-4C84-A46A-2F68612D8E60}"/>
    <hyperlink ref="A2734" r:id="rId2724" xr:uid="{FBACFA71-6CCA-470A-A6DD-1BA3ECFFEEFE}"/>
    <hyperlink ref="A2735" r:id="rId2725" xr:uid="{55C535C9-53C0-43DB-942D-7341527A1EF0}"/>
    <hyperlink ref="A2736" r:id="rId2726" xr:uid="{348F747C-EAE8-4FBF-9E15-4702422B5FBE}"/>
    <hyperlink ref="A2737" r:id="rId2727" xr:uid="{50C53E45-B874-4F48-B144-74BE70F4AF16}"/>
    <hyperlink ref="A2738" r:id="rId2728" xr:uid="{0268855A-C094-41F1-B4E6-D6454E28B0DC}"/>
    <hyperlink ref="A2739" r:id="rId2729" xr:uid="{170429A0-3CDE-4799-ACFE-C2FFA84CBFB0}"/>
    <hyperlink ref="A2740" r:id="rId2730" xr:uid="{9C3259E9-8AC8-4D77-B73D-8F5D7B83B2AD}"/>
    <hyperlink ref="A2741" r:id="rId2731" xr:uid="{DDDA641D-BA5B-445A-AC6E-437283F66083}"/>
    <hyperlink ref="A2742" r:id="rId2732" xr:uid="{7E908968-32A5-4459-B835-4DE0D2620F21}"/>
    <hyperlink ref="A2743" r:id="rId2733" xr:uid="{3B572441-62DF-4130-B69C-B6FDE78EC35A}"/>
    <hyperlink ref="A2744" r:id="rId2734" xr:uid="{4712F611-DC3C-4C8D-B129-6359073F46E6}"/>
    <hyperlink ref="A2745" r:id="rId2735" xr:uid="{D19C5109-AFD2-4220-B4BF-C069E33C09C9}"/>
    <hyperlink ref="A2746" r:id="rId2736" xr:uid="{BDA08F9D-48B3-41D5-A8E0-722C383FFB6D}"/>
    <hyperlink ref="A2747" r:id="rId2737" xr:uid="{F01B5A04-3993-442A-91A7-BA9D52BD527A}"/>
    <hyperlink ref="A2748" r:id="rId2738" xr:uid="{241FE3E1-C6D7-48B3-8021-2DC2DD1753F4}"/>
    <hyperlink ref="A2749" r:id="rId2739" xr:uid="{9FF8559D-FCA4-44D5-A9BE-3FC12DE6C097}"/>
    <hyperlink ref="A2750" r:id="rId2740" xr:uid="{BACB8F78-3102-4421-A32B-AF01FA43F11B}"/>
    <hyperlink ref="A2751" r:id="rId2741" xr:uid="{203838C4-4792-4C51-BD00-7890DD1B00C8}"/>
    <hyperlink ref="A2752" r:id="rId2742" xr:uid="{95E6021F-78C1-4A61-9BF2-A70763C43F77}"/>
    <hyperlink ref="A2753" r:id="rId2743" xr:uid="{4CEBCC28-0B93-48B2-B70A-6679D17304B8}"/>
    <hyperlink ref="A2754" r:id="rId2744" xr:uid="{FCB02FC2-29D0-4C0E-BC1B-DB1BB305985C}"/>
    <hyperlink ref="A2755" r:id="rId2745" xr:uid="{223EF770-9F7A-4FAC-8337-687803C8DE50}"/>
    <hyperlink ref="A2756" r:id="rId2746" xr:uid="{9D489BA0-58B5-4773-9A8C-3D80D5A4C4CD}"/>
    <hyperlink ref="A2757" r:id="rId2747" xr:uid="{0AE5EE56-26F2-4E41-A6B6-FCFA9D3DD2AD}"/>
    <hyperlink ref="A2758" r:id="rId2748" xr:uid="{2CBD6DD9-1AE9-4168-BF50-E431985E01CA}"/>
    <hyperlink ref="A2759" r:id="rId2749" xr:uid="{B8F9F67B-17B4-4AA0-849A-EBAFA26FC846}"/>
    <hyperlink ref="A2760" r:id="rId2750" xr:uid="{5F40162A-8E14-4E40-8EA3-A9618C57E6A3}"/>
    <hyperlink ref="A2761" r:id="rId2751" xr:uid="{FCE106A7-2890-442A-89DD-E2EB7DC64A5E}"/>
    <hyperlink ref="A2762" r:id="rId2752" xr:uid="{6892E115-8F48-4166-8155-54247C8744CF}"/>
    <hyperlink ref="A2763" r:id="rId2753" xr:uid="{51D0CA92-13C2-4A57-A826-E2B5C24ABBE3}"/>
    <hyperlink ref="A2764" r:id="rId2754" xr:uid="{7C207D6E-D94A-4F7F-9C1B-A4345724FF3B}"/>
    <hyperlink ref="A2765" r:id="rId2755" xr:uid="{72861FFA-92A5-4980-9E80-26FF4778763E}"/>
    <hyperlink ref="A2766" r:id="rId2756" xr:uid="{893E5778-F2A1-4D59-BDC1-7619FCF66108}"/>
    <hyperlink ref="A2767" r:id="rId2757" xr:uid="{9A6B7EAF-0EDF-473C-93C1-FEA74C1D2359}"/>
    <hyperlink ref="A2768" r:id="rId2758" xr:uid="{2C681F80-DF02-4322-9F89-2CDEB1230EF3}"/>
    <hyperlink ref="A2769" r:id="rId2759" xr:uid="{9AAEA943-BE8D-4CE1-8301-2D2E1E43E17F}"/>
    <hyperlink ref="A2770" r:id="rId2760" xr:uid="{266EBBB6-EA1B-44B4-A05D-7E160B529C7B}"/>
    <hyperlink ref="A2771" r:id="rId2761" xr:uid="{FD711AB0-C843-461F-912F-F5955C08EFB0}"/>
    <hyperlink ref="A2772" r:id="rId2762" xr:uid="{2B0C759D-84F5-47BF-838C-9DC9A10365C8}"/>
    <hyperlink ref="A2773" r:id="rId2763" xr:uid="{B9D0468A-9872-48A3-9229-E9BB9FFEE43A}"/>
    <hyperlink ref="A2774" r:id="rId2764" xr:uid="{25B64FD3-DFFD-4728-B9BC-7685B727E5D3}"/>
    <hyperlink ref="A2775" r:id="rId2765" xr:uid="{E1E2A3BF-0E28-419D-A292-2AC32832F53D}"/>
    <hyperlink ref="A2776" r:id="rId2766" xr:uid="{A448865B-8EF7-400A-BB16-91D33F7BD6C1}"/>
    <hyperlink ref="A2777" r:id="rId2767" xr:uid="{4C2F5A18-957D-42AC-B644-C4B6547CFCFC}"/>
    <hyperlink ref="A2778" r:id="rId2768" xr:uid="{7D1574EB-114D-4B65-8143-CA7264083FFB}"/>
    <hyperlink ref="A2779" r:id="rId2769" xr:uid="{6B6299FB-E8BB-4EB6-940C-F1422AA02208}"/>
    <hyperlink ref="A2780" r:id="rId2770" xr:uid="{64247B0A-9A6D-43BC-A524-CD09D9DED4F6}"/>
    <hyperlink ref="A2781" r:id="rId2771" xr:uid="{51993489-FE5A-41A3-A845-74968AE495CA}"/>
    <hyperlink ref="A2782" r:id="rId2772" xr:uid="{9362D75F-7FCA-45B6-9C52-3DFC94ADC985}"/>
    <hyperlink ref="A2783" r:id="rId2773" xr:uid="{AA727D1B-6D4C-46DB-AD82-6CE94FF63F26}"/>
    <hyperlink ref="A2784" r:id="rId2774" xr:uid="{73540E72-C1A0-47B4-9282-68D062D5ED20}"/>
    <hyperlink ref="A2785" r:id="rId2775" xr:uid="{31C990DA-DBCD-4313-92FF-FA77CFA7144B}"/>
    <hyperlink ref="A2786" r:id="rId2776" xr:uid="{CA0F7FC4-4E56-4281-8A2F-DCB5600358EC}"/>
    <hyperlink ref="A2787" r:id="rId2777" xr:uid="{36CC40E7-F35E-4AD7-83BA-2237E50CD7AF}"/>
    <hyperlink ref="A2788" r:id="rId2778" xr:uid="{952D36DA-AA12-4476-B9A5-E96AD8F4C96C}"/>
    <hyperlink ref="A2789" r:id="rId2779" xr:uid="{E3EA4EA4-7D98-4665-B769-A7BC2FAD5843}"/>
    <hyperlink ref="A2790" r:id="rId2780" xr:uid="{BA33E4A1-0BEC-4503-BCE7-127F1E848BB2}"/>
    <hyperlink ref="A2791" r:id="rId2781" xr:uid="{1527BC67-4B5A-42A9-8D56-3E444C4DE525}"/>
    <hyperlink ref="A2792" r:id="rId2782" xr:uid="{CA67D339-2528-44A1-9017-01178EC7E683}"/>
    <hyperlink ref="A2793" r:id="rId2783" xr:uid="{B5BA4400-1144-4C6E-A4DE-3990B75A415E}"/>
    <hyperlink ref="A2794" r:id="rId2784" xr:uid="{0AF7E358-356F-49E3-890E-6C121CF8B79E}"/>
    <hyperlink ref="A2795" r:id="rId2785" xr:uid="{F6C9C0B1-2C02-48E4-A0A9-BA37C0D50962}"/>
    <hyperlink ref="A2796" r:id="rId2786" xr:uid="{A00D2ADB-E0D5-42E7-86C8-C10272E75F6D}"/>
    <hyperlink ref="A2797" r:id="rId2787" xr:uid="{AC054A7E-BAAF-4E19-A3E0-896AAF00E4C6}"/>
    <hyperlink ref="A2798" r:id="rId2788" xr:uid="{CEBC1AFB-3089-4BEF-99A9-638064A11019}"/>
    <hyperlink ref="A2799" r:id="rId2789" xr:uid="{6028A4FF-2678-4DEB-B81F-F8FEC8EB80CD}"/>
    <hyperlink ref="A2800" r:id="rId2790" xr:uid="{E7AB8B13-4A7D-4756-AEA1-71AF9A196AFB}"/>
    <hyperlink ref="A2801" r:id="rId2791" xr:uid="{B8845519-90A8-43FA-8ED4-9152E331525E}"/>
    <hyperlink ref="A2802" r:id="rId2792" xr:uid="{E621CA72-2835-4888-B0B9-AA8FFE6C50DD}"/>
    <hyperlink ref="A2803" r:id="rId2793" xr:uid="{D6A89ABD-EAA9-4E53-A237-72086DDB954D}"/>
    <hyperlink ref="A2804" r:id="rId2794" xr:uid="{D987DCBE-AB11-41C2-B279-34055AD8D97D}"/>
    <hyperlink ref="A2805" r:id="rId2795" xr:uid="{E2EEFB8C-840B-4358-952F-737C75EECFA3}"/>
    <hyperlink ref="A2806" r:id="rId2796" xr:uid="{FC9EF5EC-5DB5-47F1-A8AC-FAE7BFB13B48}"/>
    <hyperlink ref="A2807" r:id="rId2797" xr:uid="{AC610CC6-135F-4C77-AFEE-86054E35514F}"/>
    <hyperlink ref="A2808" r:id="rId2798" xr:uid="{27B03F11-1DB3-4A45-A985-AE4D46044CB3}"/>
    <hyperlink ref="A2809" r:id="rId2799" xr:uid="{852572C1-9410-4725-8191-29013BA019B7}"/>
    <hyperlink ref="A2810" r:id="rId2800" xr:uid="{96DED452-E4EB-4629-9FA2-929C744E6363}"/>
    <hyperlink ref="A2811" r:id="rId2801" xr:uid="{D5795F04-5FD9-4E74-AAE6-7AA9EBE87B28}"/>
    <hyperlink ref="A2812" r:id="rId2802" xr:uid="{27F2BB89-29CD-429C-A2E8-79C5E6423FF5}"/>
    <hyperlink ref="A2813" r:id="rId2803" xr:uid="{E3AAA6B7-4EAC-4B23-8861-64D6950410C2}"/>
    <hyperlink ref="A2814" r:id="rId2804" xr:uid="{B0808D22-378D-4B4F-878F-DFA13F87D18B}"/>
    <hyperlink ref="A2815" r:id="rId2805" xr:uid="{BC7CA328-C020-4F31-B997-30442B3A77F8}"/>
    <hyperlink ref="A2816" r:id="rId2806" xr:uid="{CEA513B8-C4BC-4FE4-B741-EBDA477ABA80}"/>
    <hyperlink ref="A2817" r:id="rId2807" xr:uid="{E4CC81B8-EB80-4D21-A716-0D41664BDECD}"/>
    <hyperlink ref="A2818" r:id="rId2808" xr:uid="{DBDCE28D-502D-4E1D-8273-F3B4DE93D370}"/>
    <hyperlink ref="A2819" r:id="rId2809" xr:uid="{3D53DB71-5352-4312-B5F3-973D7D31D80E}"/>
    <hyperlink ref="A2820" r:id="rId2810" xr:uid="{9801FB65-B99D-4BC8-B602-93430155DCE7}"/>
    <hyperlink ref="A2821" r:id="rId2811" xr:uid="{F5C40163-F321-4795-A112-5711CA9596DF}"/>
    <hyperlink ref="A2822" r:id="rId2812" xr:uid="{56E0BB35-7264-43C9-A2EF-C40643A01C4B}"/>
    <hyperlink ref="A2823" r:id="rId2813" xr:uid="{3710C941-0B36-4647-A197-586765CA78AB}"/>
    <hyperlink ref="A2824" r:id="rId2814" xr:uid="{AA28D8A8-CD41-47F8-887A-7E4AD1DAAE18}"/>
    <hyperlink ref="A2825" r:id="rId2815" xr:uid="{02536D86-154A-4A56-8570-8047EBBABC9D}"/>
    <hyperlink ref="A2826" r:id="rId2816" xr:uid="{D62CA18A-BAD6-4C9D-981C-3DDD6D38CAE9}"/>
    <hyperlink ref="A2827" r:id="rId2817" xr:uid="{D623F8E7-36C2-4B7E-954C-7001FC831A2A}"/>
    <hyperlink ref="A2828" r:id="rId2818" xr:uid="{6BABC4F4-A3E3-4E2D-9B6E-3643F1D4A8DB}"/>
    <hyperlink ref="A2829" r:id="rId2819" xr:uid="{9911641B-174C-4CBD-A96F-7301182ECDCC}"/>
    <hyperlink ref="A2830" r:id="rId2820" xr:uid="{283BF088-1E17-4FE7-B009-F9EAFFDB9093}"/>
    <hyperlink ref="A2831" r:id="rId2821" xr:uid="{10E79650-9AFA-4A21-89A5-993209EF1156}"/>
    <hyperlink ref="A2832" r:id="rId2822" xr:uid="{9A154409-80BE-4BBF-A58D-9667C6BBD17E}"/>
    <hyperlink ref="A2833" r:id="rId2823" xr:uid="{76C32B78-6067-49FE-B19A-F4D410B58FC2}"/>
    <hyperlink ref="A2834" r:id="rId2824" xr:uid="{93B100DF-81B3-44DB-8FB8-3713BA854B52}"/>
    <hyperlink ref="A2835" r:id="rId2825" xr:uid="{B3E565D4-5220-4251-9ED8-873E2B734515}"/>
    <hyperlink ref="A2836" r:id="rId2826" xr:uid="{0A1ACB9E-634A-48F5-BECA-D957E3649FC5}"/>
    <hyperlink ref="A2837" r:id="rId2827" xr:uid="{7FE38C1F-9BFC-4E66-A846-DDA002D825CC}"/>
    <hyperlink ref="A2838" r:id="rId2828" xr:uid="{66DC54D4-E6E2-4412-BC4A-1E0FB08B90D9}"/>
    <hyperlink ref="A2839" r:id="rId2829" xr:uid="{B939F4BB-430D-4509-AD62-9B87676FDBD7}"/>
    <hyperlink ref="A2840" r:id="rId2830" xr:uid="{6A0E4D7F-5E6C-4EEA-9089-7465E8DFDC69}"/>
    <hyperlink ref="A2841" r:id="rId2831" xr:uid="{B9D8450E-1BF5-47DE-A03F-7A988FBA693B}"/>
    <hyperlink ref="A2842" r:id="rId2832" xr:uid="{12D4822E-CE0D-4A67-ACAB-E15437224368}"/>
    <hyperlink ref="A2843" r:id="rId2833" xr:uid="{90D0970A-82B1-45D4-B385-440CAA44F015}"/>
    <hyperlink ref="A2844" r:id="rId2834" xr:uid="{BC88888A-61F2-4DD1-9EF3-EFACF495089E}"/>
    <hyperlink ref="A2845" r:id="rId2835" xr:uid="{41E7EF86-ECAF-4074-BA80-1AB7555C1C33}"/>
    <hyperlink ref="A2846" r:id="rId2836" xr:uid="{5D5A4725-5B18-4422-B080-836AC16CAE82}"/>
    <hyperlink ref="A2847" r:id="rId2837" xr:uid="{E1D93A91-6000-4578-8A96-2C0CDFE47B02}"/>
    <hyperlink ref="A2848" r:id="rId2838" xr:uid="{D2040D53-8A6A-4253-9AC6-F9005BACA944}"/>
    <hyperlink ref="A2849" r:id="rId2839" xr:uid="{CC177A3C-C795-46F2-9F68-0CD006D3C4A5}"/>
    <hyperlink ref="A2850" r:id="rId2840" xr:uid="{84E79248-0F59-41F8-A6E1-A99DB6B2A728}"/>
    <hyperlink ref="A2851" r:id="rId2841" xr:uid="{59AB83EF-99B5-440E-829E-3EF9E798CEE4}"/>
    <hyperlink ref="A2852" r:id="rId2842" xr:uid="{5869B158-2927-4CAF-93FC-20D9835D6534}"/>
    <hyperlink ref="A2853" r:id="rId2843" xr:uid="{3AC0E907-84C7-4D6F-B5E5-1B6CE8AFE415}"/>
    <hyperlink ref="A2854" r:id="rId2844" xr:uid="{1B1A573F-6537-4217-9D38-0C4BF8F3CCA4}"/>
    <hyperlink ref="A2855" r:id="rId2845" xr:uid="{B134910D-6E98-477F-B4A1-FE8C1DAD91C1}"/>
    <hyperlink ref="A2856" r:id="rId2846" xr:uid="{FF363214-9B1C-42D1-9D42-E5EDD82C52FC}"/>
    <hyperlink ref="A2857" r:id="rId2847" xr:uid="{A76318F7-0060-4839-9A16-AFB9A12DB100}"/>
    <hyperlink ref="A2858" r:id="rId2848" xr:uid="{90C973BB-698B-4B9A-8D9D-8E10204AA151}"/>
    <hyperlink ref="A2859" r:id="rId2849" xr:uid="{6BD9FC5E-2733-442D-BC40-92359C2C752B}"/>
    <hyperlink ref="A2860" r:id="rId2850" xr:uid="{68B0E54B-5A55-48E0-AD52-2C01787219C7}"/>
    <hyperlink ref="A2861" r:id="rId2851" xr:uid="{4E86CB53-EDB0-42A6-BEE9-DE0737DA8382}"/>
    <hyperlink ref="A2862" r:id="rId2852" xr:uid="{21340655-7F44-41E3-93F1-9C20EBCC1B79}"/>
    <hyperlink ref="A2863" r:id="rId2853" xr:uid="{BF2E4827-30A9-4818-9694-E0FC03D2C51E}"/>
    <hyperlink ref="A2864" r:id="rId2854" xr:uid="{AAC129E1-90B1-4D73-9DCD-8E3B3E07C6FF}"/>
    <hyperlink ref="A2865" r:id="rId2855" xr:uid="{799218FE-63BE-424B-9304-10734F81DF59}"/>
    <hyperlink ref="A2866" r:id="rId2856" xr:uid="{DD727847-10FC-467E-8E51-34EDE35B9275}"/>
    <hyperlink ref="A2867" r:id="rId2857" xr:uid="{1BB89C01-5678-46BF-87C7-62341CB16CBA}"/>
    <hyperlink ref="A2868" r:id="rId2858" xr:uid="{A235080E-03A6-4F7A-80B9-5422D82F22B8}"/>
    <hyperlink ref="A2869" r:id="rId2859" xr:uid="{0042CF1A-E7C7-4765-A530-D6D7F527451B}"/>
    <hyperlink ref="A2870" r:id="rId2860" xr:uid="{48AECD2E-926D-42AC-848E-9E774B283B9F}"/>
    <hyperlink ref="A2871" r:id="rId2861" xr:uid="{F6FDCB7D-2AB1-41C3-ACDE-8718D009EF18}"/>
    <hyperlink ref="A2872" r:id="rId2862" xr:uid="{FFCEB7CB-E0E2-4A6D-9DB1-052BEEA0FE31}"/>
    <hyperlink ref="A2873" r:id="rId2863" xr:uid="{E89302E6-8D22-446E-87DD-68D45EB6A3B2}"/>
    <hyperlink ref="A2874" r:id="rId2864" xr:uid="{0E71D9E6-BE27-40D0-9F8E-970738F68223}"/>
    <hyperlink ref="A2875" r:id="rId2865" xr:uid="{28BC26FE-4422-4664-8A1E-85BC25373D32}"/>
    <hyperlink ref="A2876" r:id="rId2866" xr:uid="{988841B8-B3FB-4DC6-92D4-393179AC5108}"/>
    <hyperlink ref="A2877" r:id="rId2867" xr:uid="{64C5BB87-347E-4333-8C0A-B0915CF13084}"/>
    <hyperlink ref="A2878" r:id="rId2868" xr:uid="{7E29BFC1-0C4E-4BCF-9513-80C95176B8F2}"/>
    <hyperlink ref="A2879" r:id="rId2869" xr:uid="{11D66567-9356-4B70-BBEB-4DF1947E436D}"/>
    <hyperlink ref="A2880" r:id="rId2870" xr:uid="{57E39EDD-1515-45B4-A8E6-70357B5CE814}"/>
    <hyperlink ref="A2881" r:id="rId2871" xr:uid="{25F2E41F-DCCB-4F74-BEA2-F29060738131}"/>
    <hyperlink ref="A2882" r:id="rId2872" xr:uid="{BDC1C379-A483-43AB-9E7C-2F0067C9CFB1}"/>
    <hyperlink ref="A2883" r:id="rId2873" xr:uid="{A24E16B3-78B3-42CF-9E24-5FEBC128B69F}"/>
    <hyperlink ref="A2884" r:id="rId2874" xr:uid="{B3227385-0142-49F2-BF4B-2C5D27F05E24}"/>
    <hyperlink ref="A2885" r:id="rId2875" xr:uid="{44DF7AF1-B6F9-478C-9800-4C178BC46155}"/>
    <hyperlink ref="A2886" r:id="rId2876" xr:uid="{E4ED053F-37DD-4696-84E1-FBDFA341EFBB}"/>
    <hyperlink ref="A2887" r:id="rId2877" xr:uid="{91F1C0A4-3A4C-41D5-974B-07496A724B30}"/>
    <hyperlink ref="A2888" r:id="rId2878" xr:uid="{3F09006D-6F25-4A8D-B4F5-C73D8CC2FC6F}"/>
    <hyperlink ref="A2889" r:id="rId2879" xr:uid="{D485E0EE-EABF-49B8-8E12-53F03510059F}"/>
    <hyperlink ref="A2890" r:id="rId2880" xr:uid="{B4B98163-0B20-4405-B18B-93BAD86ADCD7}"/>
    <hyperlink ref="A2891" r:id="rId2881" xr:uid="{0DCC1922-0E5D-4F71-9EC2-402CFB145CE0}"/>
    <hyperlink ref="A2892" r:id="rId2882" xr:uid="{E6BE91EE-072F-415C-80DD-9F79A7627307}"/>
    <hyperlink ref="A2893" r:id="rId2883" xr:uid="{9F2EFF9D-F66C-4318-A2D4-A2F0B3FBFC14}"/>
    <hyperlink ref="A2894" r:id="rId2884" xr:uid="{7C534EFE-AE95-4472-BBE0-8A461F694BDE}"/>
    <hyperlink ref="A2895" r:id="rId2885" xr:uid="{37178D82-8D49-46E0-B991-054423075737}"/>
    <hyperlink ref="A2896" r:id="rId2886" xr:uid="{A8280F97-D0DD-4317-B5E4-62EB447DF6BF}"/>
    <hyperlink ref="A2897" r:id="rId2887" xr:uid="{EAACA47F-8E91-406E-A1EB-CDA5CCF365CB}"/>
    <hyperlink ref="A2898" r:id="rId2888" xr:uid="{38E20478-2A8A-4E64-839C-0D3BF6C4D852}"/>
    <hyperlink ref="A2899" r:id="rId2889" xr:uid="{AC90B0C9-6787-48C3-A3C1-BE9F1C6D3CCF}"/>
    <hyperlink ref="A2900" r:id="rId2890" xr:uid="{AC263CD5-F99D-4E9D-8196-066C8F7ABA09}"/>
    <hyperlink ref="A2901" r:id="rId2891" xr:uid="{E89AF2CC-551F-4465-AB7D-188D55B8096B}"/>
    <hyperlink ref="A2902" r:id="rId2892" xr:uid="{EA84DAB3-A196-4106-A5FC-FDA9786638CD}"/>
    <hyperlink ref="A2903" r:id="rId2893" xr:uid="{14DC0819-0897-42F9-84A9-8CE51A06590E}"/>
    <hyperlink ref="A2904" r:id="rId2894" xr:uid="{1E243A7E-5ABD-4492-80A7-F625183D1947}"/>
    <hyperlink ref="A2905" r:id="rId2895" xr:uid="{05612003-DA2B-4F70-B441-59D31AB1ED5D}"/>
    <hyperlink ref="A2906" r:id="rId2896" xr:uid="{1F1D9E64-603D-4499-8D13-86178FD5BE3B}"/>
    <hyperlink ref="A2907" r:id="rId2897" xr:uid="{BF3A9C93-A62D-404F-A2A9-4AC16FFB5E9A}"/>
    <hyperlink ref="A2908" r:id="rId2898" xr:uid="{AC29E4FA-6CDC-460E-9F22-1B6A0B61EFAF}"/>
    <hyperlink ref="A2909" r:id="rId2899" xr:uid="{4DA82DAD-24BD-45A2-B41A-73598A654E4B}"/>
    <hyperlink ref="A2910" r:id="rId2900" xr:uid="{6CE46DC1-53A1-4FC8-A30F-048ACCFA7512}"/>
    <hyperlink ref="A2911" r:id="rId2901" xr:uid="{0A83E794-934C-4468-B4AD-A06F7A3CDA8E}"/>
    <hyperlink ref="A2912" r:id="rId2902" xr:uid="{AA5AA060-8FE7-4BD1-8ED3-7BF3643AE84B}"/>
    <hyperlink ref="A2913" r:id="rId2903" xr:uid="{225C21D1-4168-4D50-8215-400155F529B1}"/>
    <hyperlink ref="A2914" r:id="rId2904" xr:uid="{851FB4B3-B54A-43DA-AABE-1C71E5AB9CE7}"/>
    <hyperlink ref="A2915" r:id="rId2905" xr:uid="{D456AF08-E481-4B14-8BF1-5A2EB4C62F3D}"/>
    <hyperlink ref="A2916" r:id="rId2906" xr:uid="{B8E6E5FF-C546-4B8F-BA24-1693D04758BA}"/>
    <hyperlink ref="A2917" r:id="rId2907" xr:uid="{A563ADB1-B27D-470F-807A-64C8132FA1E5}"/>
    <hyperlink ref="A2918" r:id="rId2908" xr:uid="{E319B767-6850-4A35-A6DB-62D709E3D2AF}"/>
    <hyperlink ref="A2919" r:id="rId2909" xr:uid="{186FE47E-6F4B-4D10-BAF2-FC9AC8EA5C11}"/>
    <hyperlink ref="A2920" r:id="rId2910" xr:uid="{8E245AB4-6E5D-428E-B856-57334E7792B0}"/>
    <hyperlink ref="A2921" r:id="rId2911" xr:uid="{B71C53BE-726A-4AFC-A6CA-06AB807BEFD7}"/>
    <hyperlink ref="A2922" r:id="rId2912" xr:uid="{80205533-E71A-4E52-A4C3-BC0B48DDA484}"/>
    <hyperlink ref="A2923" r:id="rId2913" xr:uid="{4A61B597-A39D-4D37-B13F-53D0D7DA4389}"/>
    <hyperlink ref="A2924" r:id="rId2914" xr:uid="{59CEDE1D-6FFC-45F6-BEC6-6BBE74BECF6B}"/>
    <hyperlink ref="A2925" r:id="rId2915" xr:uid="{7C2FE424-285C-4B29-AD03-71B696FDB08D}"/>
    <hyperlink ref="A2926" r:id="rId2916" xr:uid="{C318EBAF-DD36-4806-B6DE-9638D4182A96}"/>
    <hyperlink ref="A2927" r:id="rId2917" xr:uid="{39A54B9D-F44E-457C-98FA-C6FC64435FE8}"/>
    <hyperlink ref="A2928" r:id="rId2918" xr:uid="{E922B899-D0BA-423D-8FE5-CA2297BDC72E}"/>
    <hyperlink ref="A2929" r:id="rId2919" xr:uid="{5D7266EE-FE02-472D-B3A3-90A4141FD75D}"/>
    <hyperlink ref="A2930" r:id="rId2920" xr:uid="{55C23C95-8BEE-4B8D-8DD2-B1BF06329752}"/>
    <hyperlink ref="A2931" r:id="rId2921" xr:uid="{626CFD6A-15E5-4DF2-A6F3-71A1A923AD58}"/>
    <hyperlink ref="A2932" r:id="rId2922" xr:uid="{18FE070A-7AA5-4828-9644-5B517B9E5F8B}"/>
    <hyperlink ref="A2933" r:id="rId2923" xr:uid="{BF50834F-C7DA-48F6-BA0A-54E506BE8A61}"/>
    <hyperlink ref="A2934" r:id="rId2924" xr:uid="{0A8BDFE5-714A-4BE1-BB20-063FDAB753B9}"/>
    <hyperlink ref="A2935" r:id="rId2925" xr:uid="{9661A571-68C1-4941-815A-BB8C6B5741BF}"/>
    <hyperlink ref="A2936" r:id="rId2926" xr:uid="{13163800-B3D4-487C-A13A-BE71CC051281}"/>
    <hyperlink ref="A2937" r:id="rId2927" xr:uid="{59750687-0D2B-409C-B808-4F8C0ED1F694}"/>
    <hyperlink ref="A2938" r:id="rId2928" xr:uid="{6DEC2DFF-D2CA-43AA-9331-D59A817415AF}"/>
    <hyperlink ref="A2939" r:id="rId2929" xr:uid="{6A1454CB-6149-43CC-970A-134A6283AFFB}"/>
    <hyperlink ref="A2940" r:id="rId2930" xr:uid="{FA25BDD9-4C0C-4DBA-A12B-E1CB256E40F1}"/>
    <hyperlink ref="A2941" r:id="rId2931" xr:uid="{B0E4DFEA-D140-4DD2-8AC3-E69035C86962}"/>
    <hyperlink ref="A2942" r:id="rId2932" xr:uid="{B152C961-4925-42B5-B4F0-CAB19DDAF749}"/>
    <hyperlink ref="A2943" r:id="rId2933" xr:uid="{38C2A69E-CDC4-4DBA-A169-8BCB06D5F02F}"/>
    <hyperlink ref="A2944" r:id="rId2934" xr:uid="{DE20889D-4A24-4564-8DFC-ABF6CA641C38}"/>
    <hyperlink ref="A2945" r:id="rId2935" xr:uid="{E8031F17-6781-451C-9411-4D15DEC00D9E}"/>
    <hyperlink ref="A2946" r:id="rId2936" xr:uid="{0A3EF8C2-444E-43A8-B1BE-A8B6F5E49F65}"/>
    <hyperlink ref="A2947" r:id="rId2937" xr:uid="{0337D20C-129D-4115-9223-4D15A9AEEC22}"/>
    <hyperlink ref="A2948" r:id="rId2938" xr:uid="{98BC5A95-0738-46F0-BEB2-F17868FE83A5}"/>
    <hyperlink ref="A2949" r:id="rId2939" xr:uid="{DB06D1CA-AC87-48AA-81D6-2D088CF88B23}"/>
    <hyperlink ref="A2950" r:id="rId2940" xr:uid="{A5F36375-4AE0-4418-8B6A-303602D44984}"/>
    <hyperlink ref="A2951" r:id="rId2941" xr:uid="{ABD6DABF-288C-4D0E-B9CC-54E7B4638A34}"/>
    <hyperlink ref="A2952" r:id="rId2942" xr:uid="{0301075D-CF34-494D-9881-B0BC014D5B46}"/>
    <hyperlink ref="A2953" r:id="rId2943" xr:uid="{348D9375-456B-4815-9076-45B438425BAC}"/>
    <hyperlink ref="A2954" r:id="rId2944" xr:uid="{803AE9B7-A406-4ACB-B444-A5A3817E40EE}"/>
    <hyperlink ref="A2955" r:id="rId2945" xr:uid="{21AF5D5A-F41E-462F-B97C-273BBD8A3C63}"/>
    <hyperlink ref="A2956" r:id="rId2946" xr:uid="{CCD8DC85-CCE5-4E42-A709-3C5E98352A60}"/>
    <hyperlink ref="A2957" r:id="rId2947" xr:uid="{2BEEDACE-941A-4EB1-899E-BA597CC6D17D}"/>
    <hyperlink ref="A2958" r:id="rId2948" xr:uid="{71F01399-8A4D-4D0B-A1E4-6AD555528BFF}"/>
    <hyperlink ref="A2959" r:id="rId2949" xr:uid="{00983A0A-A0EB-4CC2-92FD-8E1037B892EA}"/>
    <hyperlink ref="A2960" r:id="rId2950" xr:uid="{3B4B2B32-F459-484F-9407-5F670A25DB6D}"/>
    <hyperlink ref="A2961" r:id="rId2951" xr:uid="{D058325F-ED53-4DCA-AFF9-BD5C298DA11D}"/>
    <hyperlink ref="A2962" r:id="rId2952" xr:uid="{186C0D1C-48AD-4457-94CF-A40E8029571C}"/>
    <hyperlink ref="A2963" r:id="rId2953" xr:uid="{B8611351-9370-424E-92D2-35B7FCB6C97D}"/>
    <hyperlink ref="A2964" r:id="rId2954" xr:uid="{C4D1F40D-A175-4046-AE1E-5C5F1CCAB096}"/>
    <hyperlink ref="A2965" r:id="rId2955" xr:uid="{DE3C0C64-9B79-4DF7-ABC1-BD086205D07B}"/>
    <hyperlink ref="A2966" r:id="rId2956" xr:uid="{233BBE66-3E8E-4989-8C72-0BC33370D6B8}"/>
    <hyperlink ref="A2967" r:id="rId2957" xr:uid="{600E3EED-B010-46D7-AD05-1FDA47B6A527}"/>
    <hyperlink ref="A2968" r:id="rId2958" xr:uid="{E1796888-F1F2-4D4B-A9AA-12037D0C6752}"/>
    <hyperlink ref="A2969" r:id="rId2959" xr:uid="{4C6764F1-7857-4804-A215-874C7E19CCB9}"/>
    <hyperlink ref="A2970" r:id="rId2960" xr:uid="{8BE51B76-3353-4097-A87E-A82BE12E5492}"/>
    <hyperlink ref="A2971" r:id="rId2961" xr:uid="{DE5B4998-EE00-4CB4-BAF6-52C9B474BFF8}"/>
    <hyperlink ref="A2972" r:id="rId2962" xr:uid="{CBB22EAE-E74F-4C48-BAE1-149A4E2C72A7}"/>
    <hyperlink ref="A2973" r:id="rId2963" xr:uid="{999D7D7D-EAF1-467C-9FB5-9FE62746EF53}"/>
    <hyperlink ref="A2974" r:id="rId2964" xr:uid="{F64B4777-393B-4BC1-8AF2-DC7928A16567}"/>
    <hyperlink ref="A2975" r:id="rId2965" xr:uid="{4CD9A3D0-AFE7-40FF-A463-9BAE836E6EA9}"/>
    <hyperlink ref="A2976" r:id="rId2966" xr:uid="{4C3EEAB9-4F01-4FD3-87A7-9A1E4E23D638}"/>
    <hyperlink ref="A2977" r:id="rId2967" xr:uid="{FB33CD24-B540-4DFD-B199-095C24473F17}"/>
    <hyperlink ref="A2978" r:id="rId2968" xr:uid="{11D5AA5C-CD9E-4D54-A5A4-80C31F3A02ED}"/>
    <hyperlink ref="A2979" r:id="rId2969" xr:uid="{4E53CF4A-CAE8-4EEC-9C04-F2BD6B7BBBC8}"/>
    <hyperlink ref="A2980" r:id="rId2970" xr:uid="{D8551143-1CC3-474C-B2E8-FE8A48AABC75}"/>
    <hyperlink ref="A2981" r:id="rId2971" xr:uid="{648A0C97-3BA5-45B2-B91B-6237E727A469}"/>
    <hyperlink ref="A2982" r:id="rId2972" xr:uid="{62CBCA35-8F0E-420E-9401-7B7297FF7E36}"/>
    <hyperlink ref="A2983" r:id="rId2973" xr:uid="{BD3BF3A8-D56E-41C6-A747-322C8C52C220}"/>
    <hyperlink ref="A2984" r:id="rId2974" xr:uid="{03A865F1-AA0C-404F-9530-87AA8A89733C}"/>
    <hyperlink ref="A2985" r:id="rId2975" xr:uid="{003506DA-51BC-4FDE-A581-01419B2924BC}"/>
    <hyperlink ref="A2986" r:id="rId2976" xr:uid="{4C35B7FA-54B9-443E-9AFD-9A3DD0746D2F}"/>
    <hyperlink ref="A2987" r:id="rId2977" xr:uid="{21BAA428-E5E3-428E-A66B-E0098D93E329}"/>
    <hyperlink ref="A2988" r:id="rId2978" xr:uid="{7DDC928E-7CEE-4B76-8664-47333D6EC8FE}"/>
    <hyperlink ref="A2989" r:id="rId2979" xr:uid="{065BAA7B-CBFC-455D-A7F1-79084A90CD4C}"/>
    <hyperlink ref="A2990" r:id="rId2980" xr:uid="{268986D4-68AF-4AAE-BEAA-9FB12F4AB8E6}"/>
    <hyperlink ref="A2991" r:id="rId2981" xr:uid="{51359AA8-126C-4E17-9073-A3F3392FC677}"/>
    <hyperlink ref="A2992" r:id="rId2982" xr:uid="{123FBCFA-2739-4980-94E1-DCA78CE6A680}"/>
    <hyperlink ref="A2993" r:id="rId2983" xr:uid="{DC1A7E24-9F1D-4426-B8C8-C55FB1C39CD5}"/>
    <hyperlink ref="A2994" r:id="rId2984" xr:uid="{275E5BAB-FE3F-4AD8-97EB-DBEE0515EB26}"/>
    <hyperlink ref="A2995" r:id="rId2985" xr:uid="{F1B59E3C-04AB-47D7-8486-6048F3E584BC}"/>
    <hyperlink ref="A2996" r:id="rId2986" xr:uid="{1F9CED0C-08B4-466D-AEA6-935740799834}"/>
    <hyperlink ref="A2997" r:id="rId2987" xr:uid="{9270C747-B835-4E4D-9254-2B5EF9EC84F6}"/>
    <hyperlink ref="A2998" r:id="rId2988" xr:uid="{9C7F74E9-F142-4B2E-9AD4-7CD9FA787D98}"/>
    <hyperlink ref="A2999" r:id="rId2989" xr:uid="{6D3CE9B4-AF54-46B7-BB46-BBFAFE51F543}"/>
    <hyperlink ref="A3000" r:id="rId2990" xr:uid="{041CD5CC-D241-4722-8064-C49D4567D8BD}"/>
    <hyperlink ref="A3001" r:id="rId2991" xr:uid="{9ACD9897-3625-4B9A-B0B7-6CF5F494E9D7}"/>
    <hyperlink ref="A3002" r:id="rId2992" xr:uid="{F22617D6-5182-4432-8341-49FE37FF977E}"/>
    <hyperlink ref="A3003" r:id="rId2993" xr:uid="{DDAF157F-AC32-47CD-8889-6C0E1CBE4D9F}"/>
    <hyperlink ref="A3004" r:id="rId2994" xr:uid="{7D5B75B4-9618-4614-88D8-FFFD79F7E2FB}"/>
    <hyperlink ref="A3005" r:id="rId2995" xr:uid="{85D3E619-DC7D-4A8C-9CC0-76E4490F5296}"/>
    <hyperlink ref="A3006" r:id="rId2996" xr:uid="{DB28BBDE-B60A-4D23-B695-967B70728BD8}"/>
    <hyperlink ref="A3007" r:id="rId2997" xr:uid="{26BB104D-93B0-46FA-B8DF-6E13F2BCBE94}"/>
    <hyperlink ref="A3008" r:id="rId2998" xr:uid="{14BB0211-F058-4B32-99E6-5D7888F65D73}"/>
    <hyperlink ref="A3009" r:id="rId2999" xr:uid="{99BEA6D0-1D3C-4ECF-AA5F-6CA8DAB41617}"/>
    <hyperlink ref="A3010" r:id="rId3000" xr:uid="{D911A59D-58A7-4B12-BDB9-E96DB05FBE2F}"/>
    <hyperlink ref="A3011" r:id="rId3001" xr:uid="{F7F2E6BF-502D-4149-B4CE-347E80EDAE3C}"/>
    <hyperlink ref="A3012" r:id="rId3002" xr:uid="{6C620886-8E72-4976-92FC-09B830D4C404}"/>
    <hyperlink ref="A3013" r:id="rId3003" xr:uid="{2BF60A8D-213F-4EE2-9D7E-8576D4E28BC4}"/>
    <hyperlink ref="A3014" r:id="rId3004" xr:uid="{01530E19-2226-4FC2-BBB8-E6259BB7917D}"/>
    <hyperlink ref="A3015" r:id="rId3005" xr:uid="{BE1914EE-1015-48A8-9590-93AF06B93485}"/>
    <hyperlink ref="A3016" r:id="rId3006" xr:uid="{938C6230-BEAB-47B1-92B8-2BB6118D3950}"/>
    <hyperlink ref="A3017" r:id="rId3007" xr:uid="{1BFAB439-2E58-4F5F-8B5C-351DE38DABDE}"/>
    <hyperlink ref="A3018" r:id="rId3008" xr:uid="{57A16CC0-EEAB-45CE-AB99-836A78921764}"/>
    <hyperlink ref="A3019" r:id="rId3009" xr:uid="{60A5A7EC-4151-4C47-9602-0C4A11A4D11A}"/>
    <hyperlink ref="A3020" r:id="rId3010" xr:uid="{134DCA16-9360-4706-A2E1-844D0C1DF221}"/>
    <hyperlink ref="A3021" r:id="rId3011" xr:uid="{29F200BC-0295-4D23-B8C6-B040C5AB9813}"/>
    <hyperlink ref="A3022" r:id="rId3012" xr:uid="{CB70EDBC-03C6-4F26-AD08-3EF385B985A3}"/>
    <hyperlink ref="A3023" r:id="rId3013" xr:uid="{043E2C3E-B2FE-4D9D-AE28-48B5C33140DD}"/>
    <hyperlink ref="A3024" r:id="rId3014" xr:uid="{640E8272-F48A-4289-96AD-FBBFDDC40AE8}"/>
    <hyperlink ref="A3025" r:id="rId3015" xr:uid="{84654DE9-33FE-4B0E-BA34-8F2DDBD2CFD9}"/>
    <hyperlink ref="A3026" r:id="rId3016" xr:uid="{980E6527-D876-4CC3-BE21-77BA302E4170}"/>
    <hyperlink ref="A3027" r:id="rId3017" xr:uid="{926023F4-5465-4FF6-AF11-F48E47F1DFD3}"/>
    <hyperlink ref="A3028" r:id="rId3018" xr:uid="{F6BC697C-9D8C-4BB3-8B53-95C5C3E537D1}"/>
    <hyperlink ref="A3029" r:id="rId3019" xr:uid="{1E62582D-503A-4B1A-A236-48C5BB1A366D}"/>
    <hyperlink ref="A3030" r:id="rId3020" xr:uid="{AFCC535D-A2FC-4B98-8C88-6BD242CD06CF}"/>
    <hyperlink ref="A3031" r:id="rId3021" xr:uid="{7BAE533E-82C2-4A8A-B04D-375ECF40140A}"/>
    <hyperlink ref="A3032" r:id="rId3022" xr:uid="{650E6DFB-691A-45BA-902A-54199EB1BE01}"/>
    <hyperlink ref="A3033" r:id="rId3023" xr:uid="{88CD87DE-6B6A-40A0-A694-5F7588457818}"/>
    <hyperlink ref="A3034" r:id="rId3024" xr:uid="{B4168056-EA28-4FA6-8C7E-B361A966D066}"/>
    <hyperlink ref="A3035" r:id="rId3025" xr:uid="{6F1CFC54-0AFA-4A66-B463-9F8DB4A31EF7}"/>
    <hyperlink ref="A3036" r:id="rId3026" xr:uid="{14C19302-4160-4433-A1B6-7D998557F375}"/>
    <hyperlink ref="A3037" r:id="rId3027" xr:uid="{65C209E5-D553-49D5-A2F9-D7E93304E6B5}"/>
    <hyperlink ref="A3038" r:id="rId3028" xr:uid="{63625E5A-D040-4DC7-9B39-1C95CEB9CC58}"/>
    <hyperlink ref="A3039" r:id="rId3029" xr:uid="{1DDEE797-5448-4B20-9334-D0116168D49A}"/>
    <hyperlink ref="A3040" r:id="rId3030" xr:uid="{3D802AD1-F995-4F6E-B738-C087BEB14AC7}"/>
    <hyperlink ref="A3041" r:id="rId3031" xr:uid="{DA647C3B-164C-435D-A3AF-AF2F4495A164}"/>
    <hyperlink ref="A3042" r:id="rId3032" xr:uid="{223DC5A3-04E3-4793-A783-9D00B11C1A36}"/>
    <hyperlink ref="A3043" r:id="rId3033" xr:uid="{33C2C47A-B0C5-4ED6-A94D-4F87B0AB37C6}"/>
    <hyperlink ref="A3044" r:id="rId3034" xr:uid="{58CEA81C-B536-4489-B20B-1073AB9A348F}"/>
    <hyperlink ref="A3045" r:id="rId3035" xr:uid="{54032CD9-1C90-4862-B970-6736ABCCE912}"/>
    <hyperlink ref="A3046" r:id="rId3036" xr:uid="{73E154CB-65EB-496C-9257-F39A1E98D376}"/>
    <hyperlink ref="A3047" r:id="rId3037" xr:uid="{A219EEF8-C3F4-420A-BA4E-DE18B85AFA7B}"/>
    <hyperlink ref="A3048" r:id="rId3038" xr:uid="{6AD40471-460A-42E7-ADEA-7F72F1F3E339}"/>
    <hyperlink ref="A3049" r:id="rId3039" xr:uid="{4C4BFB89-8A68-4976-8ADF-D6ADFBC330F1}"/>
    <hyperlink ref="A3050" r:id="rId3040" xr:uid="{55A6E5F5-ADD1-4B91-817C-9A0C55E4C183}"/>
    <hyperlink ref="A3051" r:id="rId3041" xr:uid="{60827D68-4B8A-4DF7-8CCB-A00B627B0E1D}"/>
    <hyperlink ref="A3052" r:id="rId3042" xr:uid="{65BE91F0-E300-40AA-A7B7-49DE9B5B6696}"/>
    <hyperlink ref="A3053" r:id="rId3043" xr:uid="{6A075FBF-372E-43B7-A352-363B4F278EBE}"/>
    <hyperlink ref="A3054" r:id="rId3044" xr:uid="{FD8AE833-6C71-4E66-B5FD-C2539A25CBC9}"/>
    <hyperlink ref="A3055" r:id="rId3045" xr:uid="{C3813C0D-E013-4182-BE27-7FD468916F92}"/>
    <hyperlink ref="A3056" r:id="rId3046" xr:uid="{85713EE0-6FCF-47B0-B66B-4B50D7FE93F3}"/>
    <hyperlink ref="A3057" r:id="rId3047" xr:uid="{7E35A463-3082-44F5-91FE-C3AA617438D2}"/>
    <hyperlink ref="A3058" r:id="rId3048" xr:uid="{7B2DB9E7-B86B-4EC8-9301-A4F3C46281FB}"/>
    <hyperlink ref="A3059" r:id="rId3049" xr:uid="{F9C57321-A842-42BC-A278-E0C7A89403C7}"/>
    <hyperlink ref="A3060" r:id="rId3050" xr:uid="{E8D86339-DB9D-4AB5-BE0D-72C63E6776EE}"/>
    <hyperlink ref="A3061" r:id="rId3051" xr:uid="{AECA3E3E-DAD1-4D8F-933C-2C26561FCC0D}"/>
    <hyperlink ref="A3062" r:id="rId3052" xr:uid="{93320780-DF27-41F8-B53D-A8DF91761616}"/>
    <hyperlink ref="A3063" r:id="rId3053" xr:uid="{9D0A2523-23F6-4A7D-845A-9C93560113D1}"/>
    <hyperlink ref="A3064" r:id="rId3054" xr:uid="{84D63376-977F-4A21-9386-0993E99338C9}"/>
    <hyperlink ref="A3065" r:id="rId3055" xr:uid="{851DF923-405D-4F3E-AB36-9D9B1FE30A05}"/>
    <hyperlink ref="A3066" r:id="rId3056" xr:uid="{E64E6764-DD86-4E61-B097-10CC2A8D035C}"/>
    <hyperlink ref="A3067" r:id="rId3057" xr:uid="{EAD1975E-588E-46AC-B8B2-979CCFF01EB5}"/>
    <hyperlink ref="A3068" r:id="rId3058" xr:uid="{3F075421-3600-455D-ACB5-AF0D0B2063C3}"/>
    <hyperlink ref="A3069" r:id="rId3059" xr:uid="{64EBE1A9-760E-474B-8BDA-EFB5DCB4047A}"/>
    <hyperlink ref="A3070" r:id="rId3060" xr:uid="{72B739E0-AF39-4B14-ACD3-3025D9603B24}"/>
    <hyperlink ref="A3071" r:id="rId3061" xr:uid="{3084D7B8-ADA0-4D15-B4C8-01BD3C446736}"/>
    <hyperlink ref="A3072" r:id="rId3062" xr:uid="{49481072-4E45-4DFE-ABEF-41CB05FF16FC}"/>
    <hyperlink ref="A3073" r:id="rId3063" xr:uid="{B648C14D-BD18-4E4B-AA95-19CBE076FEED}"/>
    <hyperlink ref="A3074" r:id="rId3064" xr:uid="{AFEDAE18-0901-48CA-8B38-6562E15083B4}"/>
    <hyperlink ref="A3075" r:id="rId3065" xr:uid="{590FDF56-7B90-47F8-A646-22305A08FFE5}"/>
    <hyperlink ref="A3076" r:id="rId3066" xr:uid="{94BEA2A6-7999-4F73-BA1A-D3BE3CDC4CBF}"/>
    <hyperlink ref="A3077" r:id="rId3067" xr:uid="{B7488FDE-B645-40E9-BA1B-C486E7340565}"/>
    <hyperlink ref="A3078" r:id="rId3068" xr:uid="{24D96938-3340-48BD-B54A-862C8A2E0059}"/>
    <hyperlink ref="A3079" r:id="rId3069" xr:uid="{0B5E7E4D-BA45-49B7-AABA-174F268F80D7}"/>
    <hyperlink ref="A3080" r:id="rId3070" xr:uid="{5EF05322-B40D-43A7-9053-5DC551914C45}"/>
    <hyperlink ref="A3081" r:id="rId3071" xr:uid="{287DBCC0-2D91-431C-8C82-7292DCE3F7C0}"/>
    <hyperlink ref="A3082" r:id="rId3072" xr:uid="{AE3811E3-75B7-43CD-8D1C-2E2BBC04B668}"/>
    <hyperlink ref="A3083" r:id="rId3073" xr:uid="{12A06D5D-E877-4870-BE00-74378D8BFB16}"/>
    <hyperlink ref="A3084" r:id="rId3074" xr:uid="{D569157E-B5EA-4233-A415-29CA0A3E77BA}"/>
    <hyperlink ref="A3085" r:id="rId3075" xr:uid="{682F09D3-4CEB-44D1-8250-F73DF3A63ADB}"/>
    <hyperlink ref="A3086" r:id="rId3076" xr:uid="{9240C356-5885-4953-912B-AF7E82BBD836}"/>
    <hyperlink ref="A3087" r:id="rId3077" xr:uid="{82651FF2-E0E4-4864-B245-B108CBA1A26E}"/>
    <hyperlink ref="A3088" r:id="rId3078" xr:uid="{6A136759-A4BF-48EC-9124-0C57375A7E0A}"/>
    <hyperlink ref="A3089" r:id="rId3079" xr:uid="{6773266B-5BBE-4D1C-AA09-BA251D394C8C}"/>
    <hyperlink ref="A3090" r:id="rId3080" xr:uid="{A50B4CAD-D272-4A9F-8952-8E762E8AC2CB}"/>
    <hyperlink ref="A3091" r:id="rId3081" xr:uid="{7E569D4E-DDF0-407A-9A65-A328C04C78DA}"/>
    <hyperlink ref="A3092" r:id="rId3082" xr:uid="{D8F0ADBB-E98A-4EDE-9184-C3CD308ABE87}"/>
    <hyperlink ref="A3093" r:id="rId3083" xr:uid="{4798BDA5-46E7-44AC-91A6-BF95CA09A880}"/>
    <hyperlink ref="A3094" r:id="rId3084" xr:uid="{F40CF823-7EAA-4789-80B7-6801F76A7026}"/>
    <hyperlink ref="A3095" r:id="rId3085" xr:uid="{EC3BD4D1-CE14-4751-B382-6F89EE82D27F}"/>
    <hyperlink ref="A3096" r:id="rId3086" xr:uid="{5CB7DED7-53AD-4780-BB10-005C120D26A2}"/>
    <hyperlink ref="A3097" r:id="rId3087" xr:uid="{064A85C2-647A-4AAE-836A-F67560182914}"/>
    <hyperlink ref="A3098" r:id="rId3088" xr:uid="{F4115E17-C280-48A5-A3D8-2C272DE5E1ED}"/>
    <hyperlink ref="A3099" r:id="rId3089" xr:uid="{DE7D5AD0-7292-40F1-AC4B-7FB334FF9061}"/>
    <hyperlink ref="A3100" r:id="rId3090" xr:uid="{0E2524EC-B188-4064-8D8B-52B33520B790}"/>
    <hyperlink ref="A3101" r:id="rId3091" xr:uid="{55BC1C7F-B9BF-43D1-8B5A-FBA5525C8B7E}"/>
    <hyperlink ref="A3102" r:id="rId3092" xr:uid="{08C192FB-7CF0-487B-A83D-4858E19F356C}"/>
    <hyperlink ref="A3103" r:id="rId3093" xr:uid="{08302ADB-DE89-4A5A-9511-B579B3DF9129}"/>
    <hyperlink ref="A3104" r:id="rId3094" xr:uid="{0FDA9FF6-7DB0-4407-9073-81C2212D1124}"/>
    <hyperlink ref="A3105" r:id="rId3095" xr:uid="{26F8D360-E40E-46A1-B6F4-DC44914CB559}"/>
    <hyperlink ref="A3106" r:id="rId3096" xr:uid="{8C719A95-7969-4C5D-A588-3AE701EB1147}"/>
    <hyperlink ref="A3107" r:id="rId3097" xr:uid="{73CDD376-B776-4BFB-9E4D-75071182B0C8}"/>
    <hyperlink ref="A3108" r:id="rId3098" xr:uid="{B651200B-588A-4CB5-929B-98CDA3F4C88D}"/>
    <hyperlink ref="A3109" r:id="rId3099" xr:uid="{27573E88-AF6A-4EFD-9139-2C13207E16A2}"/>
    <hyperlink ref="A3110" r:id="rId3100" xr:uid="{D6881ED6-68B8-4225-8950-742E229982F0}"/>
    <hyperlink ref="A3111" r:id="rId3101" xr:uid="{48786C2F-331E-4CBA-997C-3D4750FE5A91}"/>
    <hyperlink ref="A3112" r:id="rId3102" xr:uid="{6FC7A8B2-EA23-45A9-82B7-FC1E4DFB7D29}"/>
    <hyperlink ref="A3113" r:id="rId3103" xr:uid="{209CD0CD-7DDE-4422-83A0-A49852F8851E}"/>
    <hyperlink ref="A3114" r:id="rId3104" xr:uid="{BB101945-45E4-4413-9ACF-2ACA43F7035C}"/>
    <hyperlink ref="A3115" r:id="rId3105" xr:uid="{FEFFE7F4-CD9E-4CE3-925D-BA0C8955FD80}"/>
    <hyperlink ref="A3116" r:id="rId3106" xr:uid="{0EA1B68A-2AA7-4C27-89F6-31D3C81976A5}"/>
    <hyperlink ref="A3117" r:id="rId3107" xr:uid="{34692F00-1705-4E03-A564-C42B03D2FC73}"/>
    <hyperlink ref="A3118" r:id="rId3108" xr:uid="{5084D543-5DD2-4706-8EF4-4D4BD4EEC763}"/>
    <hyperlink ref="A3119" r:id="rId3109" xr:uid="{AB043705-CF5C-4D68-8205-FCB58EC5E380}"/>
    <hyperlink ref="A3120" r:id="rId3110" xr:uid="{A7DBF2C0-549B-4AE1-8FC5-928807826DEF}"/>
    <hyperlink ref="A3121" r:id="rId3111" xr:uid="{4245845B-493A-4C06-BA8B-B35BA280522B}"/>
    <hyperlink ref="A3122" r:id="rId3112" xr:uid="{49116255-7A3E-4F06-97C8-E5FC0E378755}"/>
    <hyperlink ref="A3123" r:id="rId3113" xr:uid="{0F22E387-3401-404F-86DD-F7107EC17BC5}"/>
    <hyperlink ref="A3124" r:id="rId3114" xr:uid="{B8AB2C3C-9662-4FD1-A479-6F27D298FEF6}"/>
    <hyperlink ref="A3125" r:id="rId3115" xr:uid="{01B6C011-A1CF-427D-AAF7-040A78CB1B3C}"/>
    <hyperlink ref="A3126" r:id="rId3116" xr:uid="{85BC7B2A-5B92-4097-A391-6727D5E18986}"/>
    <hyperlink ref="A3127" r:id="rId3117" xr:uid="{2E816C8C-306A-4C5F-A196-4DA5733D5C69}"/>
    <hyperlink ref="A3128" r:id="rId3118" xr:uid="{B793183F-41A3-47B4-AAF0-71D5238103A3}"/>
    <hyperlink ref="A3129" r:id="rId3119" xr:uid="{B9F1575B-92A3-4865-BE55-173E3CDFEEE8}"/>
    <hyperlink ref="A3130" r:id="rId3120" xr:uid="{4E5C06D9-F201-469F-81E4-C262FD73325A}"/>
    <hyperlink ref="A3131" r:id="rId3121" xr:uid="{2A5D3368-B863-4412-906C-02A9193A9815}"/>
    <hyperlink ref="A3132" r:id="rId3122" xr:uid="{2109A011-D7A9-4BD4-A56D-F2786D5F8EEA}"/>
    <hyperlink ref="A3133" r:id="rId3123" xr:uid="{535EC918-FFD0-42B0-A168-305A5CD05581}"/>
    <hyperlink ref="A3134" r:id="rId3124" xr:uid="{C6A88355-7B51-4F48-B2AF-E98E606871A6}"/>
    <hyperlink ref="A3135" r:id="rId3125" xr:uid="{590162AE-01DA-441C-A56A-FE6B609092F2}"/>
    <hyperlink ref="A3136" r:id="rId3126" xr:uid="{0C6DA57B-B3CD-4EF8-A60C-B89194D12102}"/>
    <hyperlink ref="A3137" r:id="rId3127" xr:uid="{F2E866CC-4666-42FA-9AEE-3EE491251590}"/>
    <hyperlink ref="A3138" r:id="rId3128" xr:uid="{4BBB4888-62C7-46BF-B5A8-6AE5117452AE}"/>
    <hyperlink ref="A3139" r:id="rId3129" xr:uid="{7953F4B8-F796-447E-A5EF-5D06C3477BE9}"/>
    <hyperlink ref="A3140" r:id="rId3130" xr:uid="{DEAD4814-1A00-4B42-BB64-7DC5480EB576}"/>
    <hyperlink ref="A3141" r:id="rId3131" xr:uid="{E22E69B5-2B8F-4C42-BC1A-7515032BA62B}"/>
    <hyperlink ref="A3142" r:id="rId3132" xr:uid="{DC7AAEB8-9F7E-4ADE-9100-40FEBDE32454}"/>
    <hyperlink ref="A3143" r:id="rId3133" xr:uid="{58EA343D-AF92-44A2-BB3F-32DEB783587E}"/>
    <hyperlink ref="A3144" r:id="rId3134" xr:uid="{84BA4667-A246-440D-8144-4384E31D004E}"/>
    <hyperlink ref="A3145" r:id="rId3135" xr:uid="{13981C1D-338C-4AF2-8E6A-A0EC047817FE}"/>
    <hyperlink ref="A3146" r:id="rId3136" xr:uid="{BD39F86A-FE64-4EBF-854D-3074B48F3DE2}"/>
    <hyperlink ref="A3147" r:id="rId3137" xr:uid="{7B519AF7-F664-43E3-9BF2-1A881B59C903}"/>
    <hyperlink ref="A3148" r:id="rId3138" xr:uid="{ACA2BC77-9B96-4054-834D-5349F28A36E1}"/>
    <hyperlink ref="A3149" r:id="rId3139" xr:uid="{A7E37802-BF2D-4D53-BA79-94CAF364B6AC}"/>
    <hyperlink ref="A3150" r:id="rId3140" xr:uid="{91803498-C433-44BE-9868-FE480E44B4A1}"/>
    <hyperlink ref="A3151" r:id="rId3141" xr:uid="{9089A965-0094-4297-8FEF-01CDE04E0108}"/>
    <hyperlink ref="A3152" r:id="rId3142" xr:uid="{D9D1F7AF-5BE7-4255-8544-0BE160593F96}"/>
    <hyperlink ref="A3153" r:id="rId3143" xr:uid="{E0EB2D34-AFF2-4BAF-AEE7-C86A7DE4B484}"/>
    <hyperlink ref="A3154" r:id="rId3144" xr:uid="{07C98278-3B16-48F5-B166-40A1D7075C90}"/>
    <hyperlink ref="A3155" r:id="rId3145" xr:uid="{A0658F23-6712-4655-8FB8-0085E89916C9}"/>
    <hyperlink ref="A3156" r:id="rId3146" xr:uid="{2B8BE93D-7FFE-4530-80E9-511642ACDEBC}"/>
    <hyperlink ref="A3157" r:id="rId3147" xr:uid="{7134312F-E830-45E1-80AB-4657E9158512}"/>
    <hyperlink ref="A3158" r:id="rId3148" xr:uid="{DF37DDF0-613C-4A98-80C1-179ED86F095C}"/>
    <hyperlink ref="A3159" r:id="rId3149" xr:uid="{4BCA6D0A-2069-4FA4-AF60-C6489A3CCDB8}"/>
    <hyperlink ref="A3160" r:id="rId3150" xr:uid="{38719ABA-32C0-4BC7-A90C-C7C3204B8A5B}"/>
    <hyperlink ref="A3161" r:id="rId3151" xr:uid="{8FD8BEA4-B31F-42B2-B09A-62EF137A7212}"/>
    <hyperlink ref="A3162" r:id="rId3152" xr:uid="{9448BA53-BB73-476E-B663-3AE8BD253E0A}"/>
    <hyperlink ref="A3163" r:id="rId3153" xr:uid="{EC6708F4-D410-4F86-A9EC-51A897B03EA2}"/>
    <hyperlink ref="A3164" r:id="rId3154" xr:uid="{54F76D29-18CD-43CE-A454-5758EF4F356E}"/>
    <hyperlink ref="A3165" r:id="rId3155" xr:uid="{F9EE1CAF-C62C-458F-81CD-02A446778EAD}"/>
    <hyperlink ref="A3166" r:id="rId3156" xr:uid="{8B47F3D8-BE1D-4F17-AC97-9B87EDAFF7ED}"/>
    <hyperlink ref="A3167" r:id="rId3157" xr:uid="{01743591-8D83-4F53-90EF-9D9F510162F2}"/>
    <hyperlink ref="A3168" r:id="rId3158" xr:uid="{0BEE7D71-781E-4491-930C-B8EAE32273F6}"/>
    <hyperlink ref="A3169" r:id="rId3159" xr:uid="{89B632B0-F1F2-4C73-8B32-351A7975A18B}"/>
    <hyperlink ref="A3170" r:id="rId3160" xr:uid="{C1F751D3-6284-4CD6-B0E6-D65E54E0D3DA}"/>
    <hyperlink ref="A3171" r:id="rId3161" xr:uid="{D03DB831-CC0C-42B2-9485-A09B7FB73CFF}"/>
    <hyperlink ref="A3172" r:id="rId3162" xr:uid="{B634B222-769F-4FD8-9CC9-22EA86C76C8F}"/>
    <hyperlink ref="A3173" r:id="rId3163" xr:uid="{1B06C62F-AACF-49CB-B4C1-EF4D95D2C1CB}"/>
    <hyperlink ref="A3174" r:id="rId3164" xr:uid="{22C02FBC-1A0A-4BE9-AE6F-CF7E833AD09C}"/>
    <hyperlink ref="A3175" r:id="rId3165" xr:uid="{5E1781EE-8952-47C7-82C6-6D103B483904}"/>
    <hyperlink ref="A3176" r:id="rId3166" xr:uid="{9C469224-CE1D-4A5A-B764-A0088E6EBA6D}"/>
    <hyperlink ref="A3177" r:id="rId3167" xr:uid="{8A1F7159-8645-4CE2-BB71-F520C0CECE29}"/>
    <hyperlink ref="A3178" r:id="rId3168" xr:uid="{C3404A3E-05E9-40C3-899B-5E8AAE2C04E5}"/>
    <hyperlink ref="A3179" r:id="rId3169" xr:uid="{4EC1C859-74F3-413D-9EF3-C141DBE813AC}"/>
    <hyperlink ref="A3180" r:id="rId3170" xr:uid="{9FB2C4F2-B10C-4160-B7DF-834F1BF9202F}"/>
    <hyperlink ref="A3181" r:id="rId3171" xr:uid="{41BDE9E1-D11A-42E2-B40E-8CF7FFA8833F}"/>
    <hyperlink ref="A3182" r:id="rId3172" xr:uid="{77487A87-7083-4B9C-9006-B6AF251B8559}"/>
    <hyperlink ref="A3183" r:id="rId3173" xr:uid="{FB7CEBB3-E2C5-4F05-A0EE-080FB170017A}"/>
    <hyperlink ref="A3184" r:id="rId3174" xr:uid="{CDF4C4FC-BE9E-43CA-9A8C-8BC60425DDB4}"/>
    <hyperlink ref="A3185" r:id="rId3175" xr:uid="{1104AE69-6476-40FB-B152-6345AB8515F5}"/>
    <hyperlink ref="A3186" r:id="rId3176" xr:uid="{9428B133-7566-4EA8-882D-DDF32CC418DA}"/>
    <hyperlink ref="A3187" r:id="rId3177" xr:uid="{AE071F82-5DFC-4EA3-82F3-0452A25860E0}"/>
    <hyperlink ref="A3188" r:id="rId3178" xr:uid="{857545CE-B481-435B-BB61-21EE2733247B}"/>
    <hyperlink ref="A3189" r:id="rId3179" xr:uid="{D5A19FE8-22B9-4F51-AF5B-2CC7403F89A5}"/>
    <hyperlink ref="A3190" r:id="rId3180" xr:uid="{DC791025-C91F-43C6-A33E-F8DCED66076C}"/>
    <hyperlink ref="A3191" r:id="rId3181" xr:uid="{6653EA06-B3F4-4699-8BFE-D33EEA6BEA28}"/>
    <hyperlink ref="A3192" r:id="rId3182" xr:uid="{13F20714-E564-49E4-8CBA-D03D63205B6A}"/>
    <hyperlink ref="A3193" r:id="rId3183" xr:uid="{E6AB17A9-5498-447B-AB33-7905DF86D44E}"/>
    <hyperlink ref="A3194" r:id="rId3184" xr:uid="{A3F63F81-4578-49BB-A74C-767A9C0C688C}"/>
    <hyperlink ref="A3195" r:id="rId3185" xr:uid="{13EEF1EC-B539-4505-820D-0CDB26BE2EF8}"/>
    <hyperlink ref="A3196" r:id="rId3186" xr:uid="{8F6792A1-1A81-4E6E-96B7-685C48542F58}"/>
    <hyperlink ref="A3197" r:id="rId3187" xr:uid="{E61A3038-07F8-4561-87BE-C42CE7FC027D}"/>
    <hyperlink ref="A3198" r:id="rId3188" xr:uid="{F6E1BCD9-37A1-4632-97B8-4F55483D42C1}"/>
    <hyperlink ref="A3199" r:id="rId3189" xr:uid="{A84119A1-AFB8-4B9C-8455-8BBB2512BFBD}"/>
    <hyperlink ref="A3200" r:id="rId3190" xr:uid="{BA9EFA61-665C-43C8-8831-58C4D4230F0F}"/>
    <hyperlink ref="A3201" r:id="rId3191" xr:uid="{0D976225-F275-4264-9165-E84FF109ADF3}"/>
    <hyperlink ref="A3202" r:id="rId3192" xr:uid="{41E27C3E-9EA7-4C2F-BEFD-C0CE4506D921}"/>
    <hyperlink ref="A3203" r:id="rId3193" xr:uid="{7C2CBFCC-CB2B-4F0A-8F5D-634C52A8D5F7}"/>
    <hyperlink ref="A3204" r:id="rId3194" xr:uid="{84AF6492-F8B2-472B-B77F-B9631BC78D19}"/>
    <hyperlink ref="A3205" r:id="rId3195" xr:uid="{C9E731E5-F88C-4029-8187-C5B3E30F6A50}"/>
    <hyperlink ref="A3206" r:id="rId3196" xr:uid="{B1509980-61AF-4435-8E9B-BBBB89B3B755}"/>
    <hyperlink ref="A3207" r:id="rId3197" xr:uid="{3A8B7F5A-CB99-4EB9-A2CB-CE3765AF3CD0}"/>
    <hyperlink ref="A3208" r:id="rId3198" xr:uid="{A97F5798-7D10-41D3-87D3-981926F654CB}"/>
    <hyperlink ref="A3209" r:id="rId3199" xr:uid="{22CFC692-455B-4130-8921-1EF3F3A84F89}"/>
    <hyperlink ref="A3210" r:id="rId3200" xr:uid="{B6A92A65-CB98-4C05-9EFC-54AEAF48D0A6}"/>
    <hyperlink ref="A3211" r:id="rId3201" xr:uid="{6C92C632-3F47-4D7B-84D5-1BE1943B4938}"/>
    <hyperlink ref="A3212" r:id="rId3202" xr:uid="{3A702399-1728-4D44-9908-EF907AF7DD9E}"/>
    <hyperlink ref="A3213" r:id="rId3203" xr:uid="{FDBF8661-572B-483B-A3F9-9E939C1E3DAA}"/>
    <hyperlink ref="A3214" r:id="rId3204" xr:uid="{86F5EBE0-F32E-4160-8465-A83ACC483267}"/>
    <hyperlink ref="A3215" r:id="rId3205" xr:uid="{80E44764-8B62-479C-9134-031D10752E61}"/>
    <hyperlink ref="A3216" r:id="rId3206" xr:uid="{F2F4C673-7C9D-465B-A18E-0FFEE2972FDD}"/>
    <hyperlink ref="A3217" r:id="rId3207" xr:uid="{F6456E5D-0829-4E90-AD32-39CD0EB3854D}"/>
    <hyperlink ref="A3218" r:id="rId3208" xr:uid="{A9CE8856-09DC-4D6D-ADD3-3E8E488427C5}"/>
    <hyperlink ref="A3219" r:id="rId3209" xr:uid="{590B72A0-07B8-47A3-AEC4-B9F459A9E4C0}"/>
    <hyperlink ref="A3220" r:id="rId3210" xr:uid="{EE9AE7FA-E72C-4E53-B214-D43D2011DD6A}"/>
    <hyperlink ref="A3221" r:id="rId3211" xr:uid="{0B4A40F2-0AEF-4CD4-827C-E37303B4B235}"/>
    <hyperlink ref="A3222" r:id="rId3212" xr:uid="{59381A63-AB92-4AB1-BAE0-FBD04D8F5A63}"/>
    <hyperlink ref="A3223" r:id="rId3213" xr:uid="{7E9BA0F9-3907-4C06-A0A2-461B1E6CA144}"/>
    <hyperlink ref="A3224" r:id="rId3214" xr:uid="{5A67E0C5-E42B-4A19-902F-BDC7845A5F5C}"/>
    <hyperlink ref="A3225" r:id="rId3215" xr:uid="{D4501282-22B2-4F33-AF1A-86C0A673F4CA}"/>
    <hyperlink ref="A3226" r:id="rId3216" xr:uid="{DB0D1531-0943-4565-B358-AB8B8C35F224}"/>
    <hyperlink ref="A3227" r:id="rId3217" xr:uid="{59ADE88D-0360-40F1-B37B-F55EBD425DEE}"/>
    <hyperlink ref="A3228" r:id="rId3218" xr:uid="{B126B7B6-5426-4072-BC2C-99A1AC1A28C1}"/>
    <hyperlink ref="A3229" r:id="rId3219" xr:uid="{3D1D9A25-97ED-458C-9C3D-9AF01CAF6681}"/>
    <hyperlink ref="A3230" r:id="rId3220" xr:uid="{20B45652-7C2A-4134-AB1C-1B10B25E749E}"/>
    <hyperlink ref="A3231" r:id="rId3221" xr:uid="{843EDD18-D409-4A8D-8415-843C1CBF88F2}"/>
    <hyperlink ref="A3232" r:id="rId3222" xr:uid="{DA744A80-4302-4593-BFBB-011F05BC72BB}"/>
    <hyperlink ref="A3233" r:id="rId3223" xr:uid="{9A1E098E-F693-4A1B-AA91-39323D1E1107}"/>
    <hyperlink ref="A3234" r:id="rId3224" xr:uid="{F2733016-A075-4A70-8720-E29F9A6AA67F}"/>
    <hyperlink ref="A3235" r:id="rId3225" xr:uid="{68C10147-A122-4D5F-8DCD-6BAB4EF77E4E}"/>
    <hyperlink ref="A3236" r:id="rId3226" xr:uid="{7FE44425-22B8-4802-B4AE-96BBEC082481}"/>
    <hyperlink ref="A3237" r:id="rId3227" xr:uid="{0B2C7C90-2EF7-401E-A0A7-E4D1B6CA4D90}"/>
    <hyperlink ref="A3238" r:id="rId3228" xr:uid="{6FF130D1-03FF-4B15-9278-35E23E2A42EC}"/>
    <hyperlink ref="A3239" r:id="rId3229" xr:uid="{A39761E2-28BC-4391-8743-C7D19B6368C7}"/>
    <hyperlink ref="A3240" r:id="rId3230" xr:uid="{CD17E662-AE92-4A07-9439-88E0A460EDDD}"/>
    <hyperlink ref="A3241" r:id="rId3231" xr:uid="{55E7FEE5-73E6-4516-9C68-F1071DB5398F}"/>
    <hyperlink ref="A3242" r:id="rId3232" xr:uid="{748AF3C5-DA1F-4A8B-8010-BBBCA4290589}"/>
    <hyperlink ref="A3243" r:id="rId3233" xr:uid="{3062BB84-61F4-42E9-A1C4-05E9040D3238}"/>
    <hyperlink ref="A3244" r:id="rId3234" xr:uid="{61A5C887-6165-47C6-8B44-29BC486B73B0}"/>
    <hyperlink ref="A3245" r:id="rId3235" xr:uid="{787102B3-C668-425D-AA79-93609E650DEB}"/>
    <hyperlink ref="A3246" r:id="rId3236" xr:uid="{9C0B4BC4-1409-4E35-AC8F-6896AAF0BE15}"/>
    <hyperlink ref="A3247" r:id="rId3237" xr:uid="{6F8EE817-8D39-4E4B-8F67-D4D27061EC2A}"/>
    <hyperlink ref="A3248" r:id="rId3238" xr:uid="{E5D6E9A6-4F20-4AC0-A2AB-CD0B310C3D35}"/>
    <hyperlink ref="A3249" r:id="rId3239" xr:uid="{082DD134-C3E3-4F82-8719-57BCB2251871}"/>
    <hyperlink ref="A3250" r:id="rId3240" xr:uid="{CC57CFC4-8F91-4181-B8FA-387D8ACB8653}"/>
    <hyperlink ref="A3251" r:id="rId3241" xr:uid="{7DC08575-8670-413F-8814-590422EF618B}"/>
    <hyperlink ref="A3252" r:id="rId3242" xr:uid="{AE23B9A1-146F-4F67-AD23-7B3D1A80BF9B}"/>
    <hyperlink ref="A3253" r:id="rId3243" xr:uid="{C1E4BA7D-00E3-4310-BCB4-D4CA50ECD03F}"/>
    <hyperlink ref="A3254" r:id="rId3244" xr:uid="{2A5CD1FE-AC14-4FF4-956A-9E68DAD9DC66}"/>
    <hyperlink ref="A3255" r:id="rId3245" xr:uid="{28A6AB71-F72D-4EB0-8807-E451CA810116}"/>
    <hyperlink ref="A3256" r:id="rId3246" xr:uid="{0D50B3A8-C498-4B0C-8D33-CDFB4754B61D}"/>
    <hyperlink ref="A3257" r:id="rId3247" xr:uid="{DA21D71E-A4BB-4E08-A1B6-D73708D60EFA}"/>
    <hyperlink ref="A3258" r:id="rId3248" xr:uid="{9A5F57F4-804B-429C-8CBE-2EB58E3A8735}"/>
    <hyperlink ref="A3259" r:id="rId3249" xr:uid="{87B94C4E-FE5A-45F2-B3DB-19B0CA2BBEE8}"/>
    <hyperlink ref="A3260" r:id="rId3250" xr:uid="{5F252480-E33F-40A7-99C1-84833BB38CA9}"/>
    <hyperlink ref="A3261" r:id="rId3251" xr:uid="{013A39D4-9616-4104-884D-4A6FF0FFC1C7}"/>
    <hyperlink ref="A3262" r:id="rId3252" xr:uid="{897D580E-F48F-45F0-A96C-C43E4B3D3425}"/>
    <hyperlink ref="A3263" r:id="rId3253" xr:uid="{F4A2C938-39AE-4551-9211-4DC277044931}"/>
    <hyperlink ref="A3264" r:id="rId3254" xr:uid="{CD23E76E-A490-4A8B-B03E-20FCC91926A0}"/>
    <hyperlink ref="A3265" r:id="rId3255" xr:uid="{7FF887F4-08CF-4CDA-BE07-2296D7D04838}"/>
    <hyperlink ref="A3266" r:id="rId3256" xr:uid="{6C7F6207-0229-46DA-AAC6-E3D5CD3A3952}"/>
    <hyperlink ref="A3267" r:id="rId3257" xr:uid="{6D3CB961-7CC9-4FFB-A691-6408EF45D283}"/>
    <hyperlink ref="A3268" r:id="rId3258" xr:uid="{C354AD63-7DD6-4BCA-A45A-360AD9858674}"/>
    <hyperlink ref="A3269" r:id="rId3259" xr:uid="{079B63D3-BAC3-4DFC-A7EB-0CA36165DE04}"/>
    <hyperlink ref="A3270" r:id="rId3260" xr:uid="{52BB3244-9228-46AD-90AF-FB139733AE9B}"/>
    <hyperlink ref="A3271" r:id="rId3261" xr:uid="{3B46E1FF-51B6-493A-9A44-194A7B91EE5E}"/>
    <hyperlink ref="A3272" r:id="rId3262" xr:uid="{ADEA705F-7338-4B1B-9218-D64A84B0A6C6}"/>
    <hyperlink ref="A3273" r:id="rId3263" xr:uid="{5585F875-4D71-4382-B1C8-8CFC53AA1667}"/>
    <hyperlink ref="A3274" r:id="rId3264" xr:uid="{9F57EA6B-D939-4142-AD75-440EB832A623}"/>
    <hyperlink ref="A3275" r:id="rId3265" xr:uid="{8D715D45-D63F-4B5F-B084-27964FBAC8D0}"/>
    <hyperlink ref="A3276" r:id="rId3266" xr:uid="{E3111ABB-C222-4F03-BE9F-B7A49908CDC3}"/>
    <hyperlink ref="A3277" r:id="rId3267" xr:uid="{1DBFD931-01F6-481D-A2F1-9A90C67C9301}"/>
    <hyperlink ref="A3278" r:id="rId3268" xr:uid="{9DC516D1-62FB-4DA3-B94E-4B579915C2BC}"/>
    <hyperlink ref="A3279" r:id="rId3269" xr:uid="{5AF54326-B3F7-4758-A3D7-FE334A768D2C}"/>
    <hyperlink ref="A3280" r:id="rId3270" xr:uid="{7E482844-95FF-449F-B31D-B4A2915E72CE}"/>
    <hyperlink ref="A3281" r:id="rId3271" xr:uid="{860A9840-E9A4-4C3A-8E6D-E4E8E92E3DB6}"/>
    <hyperlink ref="A3282" r:id="rId3272" xr:uid="{EF9067EA-6307-4837-8996-D204D9D7ACC7}"/>
    <hyperlink ref="A3283" r:id="rId3273" xr:uid="{F039FC7A-4BC5-49BD-AE7A-C1DB77FF7BB4}"/>
    <hyperlink ref="A3284" r:id="rId3274" xr:uid="{A427E372-21BC-4928-8EF0-8220E32B1CC3}"/>
    <hyperlink ref="A3285" r:id="rId3275" xr:uid="{8E72130B-0EC1-466B-97F8-E37D4C1BABE0}"/>
    <hyperlink ref="A3286" r:id="rId3276" xr:uid="{F792D38F-AB3E-455F-B1A8-335685CBB514}"/>
    <hyperlink ref="A3287" r:id="rId3277" xr:uid="{68123026-716C-40C1-B378-72A824705DF5}"/>
    <hyperlink ref="A3288" r:id="rId3278" xr:uid="{DF695351-E5BC-430D-8C88-F3DA253DF4CE}"/>
    <hyperlink ref="A3289" r:id="rId3279" xr:uid="{DA767561-6615-444F-9C04-CDF0CBACF695}"/>
    <hyperlink ref="A3290" r:id="rId3280" xr:uid="{247B9F79-31C9-4E41-9FB9-3D57C72B8BB2}"/>
    <hyperlink ref="A3291" r:id="rId3281" xr:uid="{E4E92C00-7BFC-4E02-97CC-8A1E021E8E85}"/>
    <hyperlink ref="A3292" r:id="rId3282" xr:uid="{C27256BB-ABD4-4FA2-9ED3-2933CF68F7D5}"/>
    <hyperlink ref="A3293" r:id="rId3283" xr:uid="{95DE5BFB-B5CB-46FE-9B80-000E77D024B6}"/>
    <hyperlink ref="A3294" r:id="rId3284" xr:uid="{F70EE021-1D7F-4888-B45D-72383EBC9867}"/>
    <hyperlink ref="A3295" r:id="rId3285" xr:uid="{9F72650C-A6C3-424B-9188-FA77ED196976}"/>
    <hyperlink ref="A3296" r:id="rId3286" xr:uid="{3F07E008-C0CA-4D61-9734-6C74D12F8A30}"/>
    <hyperlink ref="A3297" r:id="rId3287" xr:uid="{FBAF8D73-ED2D-4262-B168-6D3DC32A5B4F}"/>
    <hyperlink ref="A3298" r:id="rId3288" xr:uid="{B0D97A42-AED9-4859-A3FE-D56A4704D5F6}"/>
    <hyperlink ref="A3299" r:id="rId3289" xr:uid="{D7623C44-3C52-48C9-898B-70515CB697B2}"/>
    <hyperlink ref="A3300" r:id="rId3290" xr:uid="{8251D69E-516E-4C19-BEFA-CC1CA942867D}"/>
    <hyperlink ref="A3301" r:id="rId3291" xr:uid="{9AA5404D-3D96-46B9-BC2B-DE6B36BC6EF5}"/>
    <hyperlink ref="A3302" r:id="rId3292" xr:uid="{A38D8AD7-51F3-47C2-98D2-D6AF3186E677}"/>
    <hyperlink ref="A3303" r:id="rId3293" xr:uid="{4243F132-BBF5-43F1-99F3-10C83F37BE5B}"/>
    <hyperlink ref="A3304" r:id="rId3294" xr:uid="{2A6DBAAF-F8CF-4492-ABAB-3483ED37FFC6}"/>
    <hyperlink ref="A3305" r:id="rId3295" xr:uid="{269EA28C-5BC3-4435-B4F4-118DBC6B7B5F}"/>
    <hyperlink ref="A3306" r:id="rId3296" xr:uid="{7FA8292F-E357-46F2-9BB2-690F706137E7}"/>
    <hyperlink ref="A3307" r:id="rId3297" xr:uid="{10D6D84F-ADD0-4DFE-8FA2-B323914AA5F5}"/>
    <hyperlink ref="A3308" r:id="rId3298" xr:uid="{059FBB52-E956-40C3-8362-77D08EA118BF}"/>
    <hyperlink ref="A3309" r:id="rId3299" xr:uid="{5BD213D2-379D-4065-A0B2-20879226C576}"/>
    <hyperlink ref="A3310" r:id="rId3300" xr:uid="{96B379EA-88AF-4ED0-872E-17690AC7B14D}"/>
    <hyperlink ref="A3311" r:id="rId3301" xr:uid="{AA0D6A81-6154-417F-A774-2149C774C992}"/>
    <hyperlink ref="A3312" r:id="rId3302" xr:uid="{48A6AB11-B01D-46F2-9892-5B74B720D618}"/>
    <hyperlink ref="A3313" r:id="rId3303" xr:uid="{ACC7EA0F-887C-43C0-A483-0AD6DA7ED9FA}"/>
    <hyperlink ref="A3314" r:id="rId3304" xr:uid="{F4B5823E-C2D1-4325-A03A-E47F7DC3E5A1}"/>
    <hyperlink ref="A3315" r:id="rId3305" xr:uid="{4C1F0F97-4761-449B-9B71-F2EC9A6C2654}"/>
    <hyperlink ref="A3316" r:id="rId3306" xr:uid="{6AD57533-4ED9-420A-8093-3BA67F286F70}"/>
    <hyperlink ref="A3317" r:id="rId3307" xr:uid="{CC05D8B0-48EC-4632-A1DD-1C0DBCD029D2}"/>
    <hyperlink ref="A3318" r:id="rId3308" xr:uid="{BE45B467-FF6E-4CC2-9E23-111232DD5BA9}"/>
    <hyperlink ref="A3319" r:id="rId3309" xr:uid="{75570B87-CF09-485E-A220-AAE170064FBF}"/>
    <hyperlink ref="A3320" r:id="rId3310" xr:uid="{46E28DFD-5D98-45C5-8D62-527A4301A8BD}"/>
    <hyperlink ref="A3321" r:id="rId3311" xr:uid="{FCC94D0C-65D4-49E0-A14F-AAF678314F72}"/>
    <hyperlink ref="A3322" r:id="rId3312" xr:uid="{17055A35-AAA5-460A-8036-F31F26D31F0C}"/>
    <hyperlink ref="A3323" r:id="rId3313" xr:uid="{0265E408-E0F2-4F05-8C66-7B9C967A0D85}"/>
    <hyperlink ref="A3324" r:id="rId3314" xr:uid="{44001827-6E29-4DE7-9D2A-003AC1077011}"/>
    <hyperlink ref="A3325" r:id="rId3315" xr:uid="{8D83D88F-7D1B-4BC8-89FD-430FAAC0F985}"/>
    <hyperlink ref="A3326" r:id="rId3316" xr:uid="{37DFF3C5-7C5A-4D92-A583-F0A9B7339FEA}"/>
    <hyperlink ref="A3327" r:id="rId3317" xr:uid="{03A8D53F-E99D-458F-97D4-99C48F8EBA8F}"/>
    <hyperlink ref="A3328" r:id="rId3318" xr:uid="{228BE57A-FF66-4EAF-9C85-9C89D52BCC0F}"/>
    <hyperlink ref="A3329" r:id="rId3319" xr:uid="{F43D3E7B-CDE1-4227-AA83-F21EC2275AF7}"/>
    <hyperlink ref="A3330" r:id="rId3320" xr:uid="{9E56F98E-C9D4-4D3E-A304-8451A8E9CC82}"/>
    <hyperlink ref="A3331" r:id="rId3321" xr:uid="{41D1EDD9-ED55-469E-B0AA-4D37521D6F85}"/>
    <hyperlink ref="A3332" r:id="rId3322" xr:uid="{5FACA022-82D5-4FEB-9885-F68809D00BD7}"/>
    <hyperlink ref="A3333" r:id="rId3323" xr:uid="{533E6E98-5CBC-4352-8194-E7E99FE92012}"/>
    <hyperlink ref="A3334" r:id="rId3324" xr:uid="{64013C74-EFE7-42CA-8F2D-A40250BF545D}"/>
    <hyperlink ref="A3335" r:id="rId3325" xr:uid="{C2683B1E-C207-41AE-B019-D7EAF503F89C}"/>
    <hyperlink ref="A3336" r:id="rId3326" xr:uid="{C7B0EBC3-37A0-4505-A2BB-902C2A64C803}"/>
    <hyperlink ref="A3337" r:id="rId3327" xr:uid="{3458F9E4-65FF-4930-AB0A-95DE3479B535}"/>
    <hyperlink ref="A3338" r:id="rId3328" xr:uid="{16FCBFFE-F502-4576-A5B8-C6185D1B420D}"/>
    <hyperlink ref="A3339" r:id="rId3329" xr:uid="{F2BC8585-4CE5-45F1-9359-24C988D5C3F8}"/>
    <hyperlink ref="A3340" r:id="rId3330" xr:uid="{10B0353B-F61B-41E4-A35A-E55FECC26CD4}"/>
    <hyperlink ref="A3341" r:id="rId3331" xr:uid="{00B00E5E-0E62-4BD2-9F81-B7015BD0A2B4}"/>
    <hyperlink ref="A3342" r:id="rId3332" xr:uid="{2F2B8C31-8739-44BA-B113-68B2F318E61A}"/>
    <hyperlink ref="A3343" r:id="rId3333" xr:uid="{C07188F3-EBC3-426B-BB94-988D7AB08AF1}"/>
    <hyperlink ref="A3344" r:id="rId3334" xr:uid="{6A79140C-95AE-4F8F-AE29-660DD0A9D92C}"/>
    <hyperlink ref="A3345" r:id="rId3335" xr:uid="{5C33F268-DE3C-43E3-8933-79D5831A8D4F}"/>
    <hyperlink ref="A3346" r:id="rId3336" xr:uid="{EFCDE764-A155-4E5F-B2DC-13DB9EE8B316}"/>
    <hyperlink ref="A3347" r:id="rId3337" xr:uid="{CC8DB743-BF1C-4FEB-A734-F9CD4B0D683E}"/>
    <hyperlink ref="A3348" r:id="rId3338" xr:uid="{06372BF7-E305-4067-BE34-33AC42333E99}"/>
    <hyperlink ref="A3349" r:id="rId3339" xr:uid="{8E1A3649-C992-45AB-8DDC-85A11A07ECB8}"/>
    <hyperlink ref="A3350" r:id="rId3340" xr:uid="{08D732BF-8B13-4410-820A-4A65AA97DD2C}"/>
    <hyperlink ref="A3351" r:id="rId3341" xr:uid="{6787221A-423D-430B-AABA-B3470D0DDF1A}"/>
    <hyperlink ref="A3352" r:id="rId3342" xr:uid="{C783C7BA-3530-4758-8470-E2A39193ABA6}"/>
    <hyperlink ref="A3353" r:id="rId3343" xr:uid="{723C3DA3-1B7D-4DB7-9A88-224C86591274}"/>
    <hyperlink ref="A3354" r:id="rId3344" xr:uid="{F373B2BC-A3C6-4464-8758-C23162E26185}"/>
    <hyperlink ref="A3355" r:id="rId3345" xr:uid="{4D634C29-666E-4FEC-B8FF-FE8A48E91D57}"/>
    <hyperlink ref="A3356" r:id="rId3346" xr:uid="{F4FFB7A9-D3EA-4D33-98EE-46D456897524}"/>
    <hyperlink ref="A3357" r:id="rId3347" xr:uid="{8630DF03-7639-43EB-B551-FB19FB2FBA2A}"/>
    <hyperlink ref="A3358" r:id="rId3348" xr:uid="{A3F31C98-EE3D-4773-8FA3-87DF5E0B4BD8}"/>
    <hyperlink ref="A3359" r:id="rId3349" xr:uid="{78B4AC18-8F65-4EBA-ADE7-67B74B90D670}"/>
    <hyperlink ref="A3360" r:id="rId3350" xr:uid="{C5B2098E-5A04-41BF-9696-640C2108B5F6}"/>
    <hyperlink ref="A3361" r:id="rId3351" xr:uid="{60E98F37-3DE8-427E-AAE6-13FF8347035D}"/>
    <hyperlink ref="A3362" r:id="rId3352" xr:uid="{D2C34517-E2B7-4631-BDE7-23C93DD2BE2A}"/>
    <hyperlink ref="A3363" r:id="rId3353" xr:uid="{98C2C827-82C3-4954-B93C-82758A606F9E}"/>
    <hyperlink ref="A3364" r:id="rId3354" xr:uid="{3CD07FDD-9393-4E8E-9431-D4161B059420}"/>
    <hyperlink ref="A3365" r:id="rId3355" xr:uid="{056B1F5C-3A39-4C72-9856-FE04E2950040}"/>
    <hyperlink ref="A3366" r:id="rId3356" xr:uid="{A37834D3-F442-435D-ACD7-20F6E08DA496}"/>
    <hyperlink ref="A3367" r:id="rId3357" xr:uid="{B873FE2B-6467-4426-9119-4DB613BE1D91}"/>
    <hyperlink ref="A3368" r:id="rId3358" xr:uid="{DFB02C98-8ADF-4309-A244-DC7A8A5C1828}"/>
    <hyperlink ref="A3369" r:id="rId3359" xr:uid="{7738EA77-A634-4C18-B96D-A635BAB935DE}"/>
    <hyperlink ref="A3370" r:id="rId3360" xr:uid="{71452859-6C69-46A3-9C86-50124AB24DB9}"/>
    <hyperlink ref="A3371" r:id="rId3361" xr:uid="{8C01B69E-B1B5-42CC-9AEB-8F5E6DD81F16}"/>
    <hyperlink ref="A3372" r:id="rId3362" xr:uid="{35A9CF2A-617F-4571-9768-2E6FBF1ED73C}"/>
    <hyperlink ref="A3373" r:id="rId3363" xr:uid="{7FD48807-9BE8-49AC-BA87-90A08DA73635}"/>
    <hyperlink ref="A3374" r:id="rId3364" xr:uid="{C51FF025-57BF-4B2A-8353-C3ED690D10A0}"/>
    <hyperlink ref="A3375" r:id="rId3365" xr:uid="{212CE03E-FCE0-458A-A9EF-B5024934E4EC}"/>
    <hyperlink ref="A3376" r:id="rId3366" xr:uid="{8F26FD32-013D-4211-A716-47F86B3151F6}"/>
    <hyperlink ref="A3377" r:id="rId3367" xr:uid="{28ED375D-2030-46C4-A639-A24D30B771E4}"/>
    <hyperlink ref="A3378" r:id="rId3368" xr:uid="{90E572A6-E012-4832-808C-D8F485A540E3}"/>
    <hyperlink ref="A3379" r:id="rId3369" xr:uid="{E8C8870B-4FE4-4635-B582-2A0245118A96}"/>
    <hyperlink ref="A3380" r:id="rId3370" xr:uid="{9A4053A6-F0B3-420B-99B3-2ABFFA21A45B}"/>
    <hyperlink ref="A3381" r:id="rId3371" xr:uid="{9C451970-5C13-4948-8D5E-692785CD369E}"/>
    <hyperlink ref="A3382" r:id="rId3372" xr:uid="{CFAF9B29-6022-44FC-A2B8-AC0CFB54D122}"/>
    <hyperlink ref="A3383" r:id="rId3373" xr:uid="{CEE6057D-B534-47F6-AD97-8E4A243220AC}"/>
    <hyperlink ref="A3384" r:id="rId3374" xr:uid="{19CCE86A-1F43-470F-AB33-62346EF08BDE}"/>
    <hyperlink ref="A3385" r:id="rId3375" xr:uid="{EEDEA66D-0765-4DE4-98A7-9EE981079ABF}"/>
    <hyperlink ref="A3386" r:id="rId3376" xr:uid="{8D638228-3F13-4A33-BFDC-E5CC2B9624A7}"/>
    <hyperlink ref="A3387" r:id="rId3377" xr:uid="{E00C9C1C-E7B5-4B70-98F6-709ED8FBF6B9}"/>
    <hyperlink ref="A3388" r:id="rId3378" xr:uid="{D45077F1-4B4B-4BE8-A0E6-2BA5993DF813}"/>
    <hyperlink ref="A3389" r:id="rId3379" xr:uid="{B6312F21-7F05-4E82-852D-6333D35F4BF4}"/>
    <hyperlink ref="A3390" r:id="rId3380" xr:uid="{02D885E8-1CC8-4119-97BE-C0AC112E5D7E}"/>
    <hyperlink ref="A3391" r:id="rId3381" xr:uid="{2EA90163-25AD-4E13-BBD5-4F0A3E2CC151}"/>
    <hyperlink ref="A3392" r:id="rId3382" xr:uid="{1E503E05-9858-403F-9B18-62D6D81A6D9F}"/>
    <hyperlink ref="A3393" r:id="rId3383" xr:uid="{D658171B-4E05-4EA2-BCA4-31945C541B67}"/>
    <hyperlink ref="A3394" r:id="rId3384" xr:uid="{1D29BDC8-9429-4390-A44C-79022A3A6733}"/>
    <hyperlink ref="A3395" r:id="rId3385" xr:uid="{F0908CFD-78EC-4F26-8EC9-AB607AFEF6A5}"/>
    <hyperlink ref="A3396" r:id="rId3386" xr:uid="{D0C2162D-3FFF-4B49-A54E-A3B5CE7C3604}"/>
    <hyperlink ref="A3397" r:id="rId3387" xr:uid="{B8AD6472-9D30-42A0-8160-B28E92BEC554}"/>
    <hyperlink ref="A3398" r:id="rId3388" xr:uid="{B367ECA5-F123-43B0-B7FF-64498AFE0B05}"/>
    <hyperlink ref="A3399" r:id="rId3389" xr:uid="{F4568F2B-66D5-4AB5-BA14-AFD71C737CEE}"/>
    <hyperlink ref="A3400" r:id="rId3390" xr:uid="{4B8EF2CA-2613-498C-BE24-E9DA30C6C433}"/>
    <hyperlink ref="A3401" r:id="rId3391" xr:uid="{573FAC9F-3DE5-4364-BDE6-FBF4656BE060}"/>
    <hyperlink ref="A3402" r:id="rId3392" xr:uid="{42193C7D-9381-438F-B270-7A16563E8A9B}"/>
    <hyperlink ref="A3403" r:id="rId3393" xr:uid="{0F6339F2-49F8-4E4C-9FFD-B53C22E7FC5E}"/>
    <hyperlink ref="A3404" r:id="rId3394" xr:uid="{6EC05B6E-6717-44C6-9770-0C19510C6635}"/>
    <hyperlink ref="A3405" r:id="rId3395" xr:uid="{09B6B566-869E-4FA7-B62D-6EA9C1ECA2DC}"/>
    <hyperlink ref="A3406" r:id="rId3396" xr:uid="{6F011945-6DE6-4E4C-8CCB-CB63A8CAC3F1}"/>
    <hyperlink ref="A3407" r:id="rId3397" xr:uid="{11A9E91B-7C87-4573-BED1-A72E630F9309}"/>
    <hyperlink ref="A3408" r:id="rId3398" xr:uid="{17575602-F864-48C4-8057-319879DF8CBB}"/>
    <hyperlink ref="A3409" r:id="rId3399" xr:uid="{52E69AF4-1DBE-4743-B0F4-909036AB5A42}"/>
    <hyperlink ref="A3410" r:id="rId3400" xr:uid="{4AC8579D-61F7-4C0A-834C-6DF8126B9BFC}"/>
    <hyperlink ref="A3411" r:id="rId3401" xr:uid="{AC3CEA66-3B97-45A0-A440-826B040BE4E0}"/>
    <hyperlink ref="A3412" r:id="rId3402" xr:uid="{F801C6E8-29F5-48FE-85A2-CB7CFE3B7907}"/>
    <hyperlink ref="A3413" r:id="rId3403" xr:uid="{0C0B33B7-3134-4889-9CD9-7D6CA8F5F8FA}"/>
    <hyperlink ref="A3414" r:id="rId3404" xr:uid="{E6B4B504-F867-418F-A40D-5506780845E5}"/>
    <hyperlink ref="A3415" r:id="rId3405" xr:uid="{6C5EE9D8-F2E9-4610-8682-83BCE6557ECA}"/>
    <hyperlink ref="A3416" r:id="rId3406" xr:uid="{5B07D72F-75EE-484B-AF92-ADFF40418E6B}"/>
    <hyperlink ref="A3417" r:id="rId3407" xr:uid="{C168BA4B-B08E-40BF-96A1-A3603D25B20D}"/>
    <hyperlink ref="A3418" r:id="rId3408" xr:uid="{0C4FAAAD-2B91-42B2-92D2-C46503EED740}"/>
    <hyperlink ref="A3419" r:id="rId3409" xr:uid="{218D45D8-3EF1-4F0C-931F-B2A9F7144131}"/>
    <hyperlink ref="A3420" r:id="rId3410" xr:uid="{A0B17DB1-0D14-4CDC-967D-0BA8F523358F}"/>
    <hyperlink ref="A3421" r:id="rId3411" xr:uid="{F9B53B58-A388-48A6-852A-6148E976CFA0}"/>
    <hyperlink ref="A3422" r:id="rId3412" xr:uid="{84EAEB30-16EC-476F-810A-5BCF8B37AC0F}"/>
    <hyperlink ref="A3423" r:id="rId3413" xr:uid="{9075FA7A-311B-48AF-ADCB-6B032462F154}"/>
    <hyperlink ref="A3424" r:id="rId3414" xr:uid="{97D8A80F-86E4-481C-8FEA-D7DFEC27DD99}"/>
    <hyperlink ref="A3425" r:id="rId3415" xr:uid="{6BA53964-BDC1-448B-8274-9CC33ABE5265}"/>
    <hyperlink ref="A3426" r:id="rId3416" xr:uid="{EA7D12B6-0443-4682-8A28-8DC75BC9B4E1}"/>
    <hyperlink ref="A3427" r:id="rId3417" xr:uid="{B4D534B6-7EEC-46A8-B32D-78E8750F4BBC}"/>
    <hyperlink ref="A3428" r:id="rId3418" xr:uid="{AA0AD5B3-E550-4FB9-A8F7-447A67CF1807}"/>
    <hyperlink ref="A3429" r:id="rId3419" xr:uid="{3CA9714C-E5DE-4ECC-BF83-0EEB17EF58A9}"/>
    <hyperlink ref="A3430" r:id="rId3420" xr:uid="{AB5DDDF7-4D6F-43D0-A302-63820D47D7A9}"/>
    <hyperlink ref="A3431" r:id="rId3421" xr:uid="{503903FD-20E3-400F-A019-53C4C8477067}"/>
    <hyperlink ref="A3432" r:id="rId3422" xr:uid="{14C1965B-374D-490D-8698-E67DB3516158}"/>
    <hyperlink ref="A3433" r:id="rId3423" xr:uid="{4ADE8A15-829B-4C2A-A817-FB89343A40CD}"/>
    <hyperlink ref="A3434" r:id="rId3424" xr:uid="{0EDCEB1E-C75A-49DE-A4E3-DB847119A339}"/>
    <hyperlink ref="A3435" r:id="rId3425" xr:uid="{FF5A03CC-87DF-4433-A41C-0A241B89E038}"/>
    <hyperlink ref="A3436" r:id="rId3426" xr:uid="{FAD97B1D-6335-4005-A4C6-01815B9B1671}"/>
    <hyperlink ref="A3437" r:id="rId3427" xr:uid="{15136EF7-7EBD-4852-827A-85A68E80E976}"/>
    <hyperlink ref="A3438" r:id="rId3428" xr:uid="{F8CADB65-AE12-4D2F-B055-1488824BE95C}"/>
    <hyperlink ref="A3439" r:id="rId3429" xr:uid="{570327EC-6BD8-4CC2-93DC-201D532F525A}"/>
    <hyperlink ref="A3440" r:id="rId3430" xr:uid="{04405998-E5D3-42C0-8CFF-685B7F97AFE8}"/>
    <hyperlink ref="A3441" r:id="rId3431" xr:uid="{5F534FE9-1ACC-4E56-B0A7-B465CFE889B7}"/>
    <hyperlink ref="A3442" r:id="rId3432" xr:uid="{6E646C66-1F7D-4578-A632-53A05FEAD159}"/>
    <hyperlink ref="A3443" r:id="rId3433" xr:uid="{7BAE9350-1FEC-4094-ACB8-6CAD100678BF}"/>
    <hyperlink ref="A3444" r:id="rId3434" xr:uid="{8F2B8F4F-26E8-49F3-AD40-1A197607B0DE}"/>
    <hyperlink ref="A3445" r:id="rId3435" xr:uid="{3DA16D68-5407-4E1C-AEFE-33ACC26EC2A4}"/>
    <hyperlink ref="A3446" r:id="rId3436" xr:uid="{0F06E12B-70EB-44BF-8332-4F40A8B0EC89}"/>
    <hyperlink ref="A3447" r:id="rId3437" xr:uid="{65FB8C98-B2A0-4DBF-B384-BFC896FF751D}"/>
    <hyperlink ref="A3448" r:id="rId3438" xr:uid="{B26CE189-244C-4DEC-AB75-3AFE52D20EA3}"/>
    <hyperlink ref="A3449" r:id="rId3439" xr:uid="{DF311886-08FC-43A5-8B9D-5574452FF219}"/>
    <hyperlink ref="A3450" r:id="rId3440" xr:uid="{AF11E0E1-47D0-4403-AA14-4DD28A1F6029}"/>
    <hyperlink ref="A3451" r:id="rId3441" xr:uid="{C294EE72-C8F6-49FB-91AB-3876FFFDF7A7}"/>
    <hyperlink ref="A3452" r:id="rId3442" xr:uid="{A7238DE9-1160-4737-9FEC-1B6FACF3E727}"/>
    <hyperlink ref="A3453" r:id="rId3443" xr:uid="{3762050B-72DA-4CDB-9656-840386C4C2AD}"/>
    <hyperlink ref="A3454" r:id="rId3444" xr:uid="{4DC021A8-0343-4679-A711-0AC176188919}"/>
    <hyperlink ref="A3455" r:id="rId3445" xr:uid="{38D9C7C7-975B-4304-B57F-EF5F787A4ED1}"/>
    <hyperlink ref="A3456" r:id="rId3446" xr:uid="{CD3DA920-7D95-45DC-ADB8-9DAD0E8D8FC4}"/>
    <hyperlink ref="A3457" r:id="rId3447" xr:uid="{B189E9D2-CBE5-4947-92CB-2A139E9A097D}"/>
    <hyperlink ref="A3458" r:id="rId3448" xr:uid="{4F411D16-B853-4A6D-BF78-9243EC605E20}"/>
    <hyperlink ref="A3459" r:id="rId3449" xr:uid="{579C3D4A-4BDB-49E5-B6B0-E0762876575E}"/>
    <hyperlink ref="A3460" r:id="rId3450" xr:uid="{3A8421C3-9F8C-4FC2-88D2-A5F782F45AA0}"/>
    <hyperlink ref="A3461" r:id="rId3451" xr:uid="{EA14A376-B253-4DDF-8AD3-8FCAC6E96A9F}"/>
    <hyperlink ref="A3462" r:id="rId3452" xr:uid="{417B2975-C17A-40FA-940D-D134B34CAE86}"/>
    <hyperlink ref="A3463" r:id="rId3453" xr:uid="{25F17DB5-8034-483E-92D6-1DB4763AD28F}"/>
    <hyperlink ref="A3464" r:id="rId3454" xr:uid="{3B1C0BD2-0E71-4734-9547-4EA924D38864}"/>
    <hyperlink ref="A3465" r:id="rId3455" xr:uid="{F2749236-6B9E-4408-B5D4-0860EBD769AD}"/>
    <hyperlink ref="A3466" r:id="rId3456" xr:uid="{9F6AB0A2-3873-437C-8C42-D88E4FA0BCBA}"/>
    <hyperlink ref="A3467" r:id="rId3457" xr:uid="{C79EC5CF-BC4D-4187-979B-BDEF568F0C25}"/>
    <hyperlink ref="A3468" r:id="rId3458" xr:uid="{506B3CD0-B26F-4BF2-8CFF-B3B858E624BB}"/>
    <hyperlink ref="A3469" r:id="rId3459" xr:uid="{2A34C629-7D40-40DF-8369-56F9409E16E9}"/>
    <hyperlink ref="A3470" r:id="rId3460" xr:uid="{96A43594-11C5-42BA-9A77-1426A9FD5F4C}"/>
    <hyperlink ref="A3471" r:id="rId3461" xr:uid="{E285F292-5FE0-4F3D-A551-50380CA53ABB}"/>
    <hyperlink ref="A3472" r:id="rId3462" xr:uid="{F775EC86-A9E6-4C0A-89F4-A05644EE7F89}"/>
    <hyperlink ref="A3473" r:id="rId3463" xr:uid="{EE517B51-2B93-4D2E-9BBA-BD995177420C}"/>
    <hyperlink ref="A3474" r:id="rId3464" xr:uid="{84246CD2-7505-4000-9D7D-8BCC1F0E9FBA}"/>
    <hyperlink ref="A3475" r:id="rId3465" xr:uid="{4FB2C0B1-8855-499F-AB88-73759A1C6E83}"/>
    <hyperlink ref="A3476" r:id="rId3466" xr:uid="{47B59F9D-A10B-4FCB-93FF-AC2802A39D5F}"/>
    <hyperlink ref="A3477" r:id="rId3467" xr:uid="{2AB89AB4-892A-4B5D-8396-CAF4C4C68F58}"/>
    <hyperlink ref="A3478" r:id="rId3468" xr:uid="{0541A877-B6E7-4B85-AC7C-5B194612781B}"/>
    <hyperlink ref="A3479" r:id="rId3469" xr:uid="{B4FA319E-D463-4E8D-9047-9D2C12D6A026}"/>
    <hyperlink ref="A3480" r:id="rId3470" xr:uid="{B17F1049-9D76-400B-B926-7CC45D55641E}"/>
    <hyperlink ref="A3481" r:id="rId3471" xr:uid="{C78E7E30-DAF6-41BF-A725-18D7A462C1DF}"/>
    <hyperlink ref="A3482" r:id="rId3472" xr:uid="{75FA36F2-467E-4562-A2CB-D9C2FC73D083}"/>
    <hyperlink ref="A3483" r:id="rId3473" xr:uid="{BBAD7008-3651-4D1C-9C5C-E79CFF518CE6}"/>
    <hyperlink ref="A3484" r:id="rId3474" xr:uid="{994E30F5-FA78-401E-B774-BF3E10A744AB}"/>
    <hyperlink ref="A3485" r:id="rId3475" xr:uid="{5B3554B2-1409-4F03-94A4-5EAF1F24A186}"/>
    <hyperlink ref="A3486" r:id="rId3476" xr:uid="{EFB90A8D-8FDE-40C0-9785-AF2B0F847689}"/>
    <hyperlink ref="A3487" r:id="rId3477" xr:uid="{D5607FB7-BC9F-4931-983A-F1416A2FA344}"/>
    <hyperlink ref="A3488" r:id="rId3478" xr:uid="{41BC354A-5A85-4571-B82A-448EA4C8AD5A}"/>
    <hyperlink ref="A3489" r:id="rId3479" xr:uid="{3103C440-A1EE-488C-9486-9A008AC154C2}"/>
    <hyperlink ref="A3490" r:id="rId3480" xr:uid="{B4D734E1-A2FC-4354-ADD2-A99942967867}"/>
    <hyperlink ref="A3491" r:id="rId3481" xr:uid="{426269E5-0AAA-46D1-8BD1-FF6197E4AC37}"/>
    <hyperlink ref="A3492" r:id="rId3482" xr:uid="{E2A8E41E-2DCF-428E-AB26-668668BD2960}"/>
    <hyperlink ref="A3493" r:id="rId3483" xr:uid="{6BB4EA66-6AD9-4CE6-99B8-71B2E3963A37}"/>
    <hyperlink ref="A3494" r:id="rId3484" xr:uid="{64E8AAD2-2202-4B4B-A30D-D769AEC9DB25}"/>
    <hyperlink ref="A3495" r:id="rId3485" xr:uid="{983A55D7-139C-44EA-A7D0-803A34B3911F}"/>
    <hyperlink ref="A3496" r:id="rId3486" xr:uid="{461F0D1B-66FA-4403-BC75-972DCA7503C9}"/>
    <hyperlink ref="A3497" r:id="rId3487" xr:uid="{F1033406-4076-4FC2-A3D2-51E464E12B43}"/>
    <hyperlink ref="A3498" r:id="rId3488" xr:uid="{FB2EC4E8-55FD-452F-8B7D-56DE180A2508}"/>
    <hyperlink ref="A3499" r:id="rId3489" xr:uid="{1B87FC06-C8F8-4494-AD21-D6B2D8B3BC9A}"/>
    <hyperlink ref="A3500" r:id="rId3490" xr:uid="{CE8643AC-0872-41DD-ADC3-835542C6C5EB}"/>
    <hyperlink ref="A3501" r:id="rId3491" xr:uid="{5FF19EE6-8470-4F80-B63E-C20ED02F7D0C}"/>
    <hyperlink ref="A3502" r:id="rId3492" xr:uid="{2E972FAC-3AB9-47DA-9E19-1CCEBC262F8F}"/>
    <hyperlink ref="A3503" r:id="rId3493" xr:uid="{6F6BA6F5-6EAE-4F7F-85E0-06246A4A0FDD}"/>
    <hyperlink ref="A3504" r:id="rId3494" xr:uid="{D6E06938-7761-4D3F-8628-694B62F3BDDF}"/>
    <hyperlink ref="A3505" r:id="rId3495" xr:uid="{7C176E1F-081A-4B6A-8B34-005411E68352}"/>
    <hyperlink ref="A3506" r:id="rId3496" xr:uid="{C22CF05D-7F2A-49E8-B218-17C28FE6B202}"/>
    <hyperlink ref="A3507" r:id="rId3497" xr:uid="{8DADD0F2-54E1-4741-93F4-9EF8888A0997}"/>
    <hyperlink ref="A3508" r:id="rId3498" xr:uid="{13333C4E-73A0-4312-B48E-E3A6463C4470}"/>
    <hyperlink ref="A3509" r:id="rId3499" xr:uid="{74531B11-D40A-4A7B-B98E-E17250E79A64}"/>
    <hyperlink ref="A3510" r:id="rId3500" xr:uid="{2C6A68EC-EB42-42C4-8922-30FE9E6351BD}"/>
    <hyperlink ref="A3511" r:id="rId3501" xr:uid="{72FC15CC-5DDB-4AA6-826E-6604ACBFA104}"/>
    <hyperlink ref="A3512" r:id="rId3502" xr:uid="{3383DABE-7E13-424B-AB45-FE95CB7B4EF0}"/>
    <hyperlink ref="A3513" r:id="rId3503" xr:uid="{D10433C6-5F6A-4AE6-99FA-9F6C0B8F706E}"/>
    <hyperlink ref="A3514" r:id="rId3504" xr:uid="{55D9A1F1-2B18-4FBA-B170-89840DF166CD}"/>
    <hyperlink ref="A3515" r:id="rId3505" xr:uid="{20EB08F8-9BB2-471B-8D72-60D16BE938A2}"/>
    <hyperlink ref="A3516" r:id="rId3506" xr:uid="{D3534826-6B52-4D8C-8521-CFA0EA18C461}"/>
    <hyperlink ref="A3517" r:id="rId3507" xr:uid="{68D3042D-95E0-4B3C-875A-293F8E19AB75}"/>
    <hyperlink ref="A3518" r:id="rId3508" xr:uid="{1EB367C3-4E28-492C-9287-D160BFF56D72}"/>
    <hyperlink ref="A3519" r:id="rId3509" xr:uid="{E7F3BF85-2025-4270-87DE-6675A745BC5B}"/>
    <hyperlink ref="A3520" r:id="rId3510" xr:uid="{106CECF5-968B-4078-8438-0F49002AE06B}"/>
    <hyperlink ref="A3521" r:id="rId3511" xr:uid="{7770EFAF-7BDF-475B-9F19-61DA7BF5A3F4}"/>
    <hyperlink ref="A3522" r:id="rId3512" xr:uid="{2A95FA31-40FC-4921-ADC9-A139BD1D9CD0}"/>
    <hyperlink ref="A3523" r:id="rId3513" xr:uid="{32427B9F-938F-4594-9058-77CCD8CFE053}"/>
    <hyperlink ref="A3524" r:id="rId3514" xr:uid="{FE66C1CF-230C-4C37-955D-7D985CAE900E}"/>
    <hyperlink ref="A3525" r:id="rId3515" xr:uid="{6C661BE3-C3DC-412B-B0F9-E7FF15CB2FEF}"/>
    <hyperlink ref="A3526" r:id="rId3516" xr:uid="{C90C848A-D375-47E0-B7CA-A5C572F6979F}"/>
    <hyperlink ref="A3527" r:id="rId3517" xr:uid="{3DF2B623-4886-4630-BF2B-46445F7A8AEE}"/>
    <hyperlink ref="A3528" r:id="rId3518" xr:uid="{AE2EA50B-0C9F-4F70-A559-87980144DC67}"/>
    <hyperlink ref="A3529" r:id="rId3519" xr:uid="{55AACB80-A90A-426E-A325-E0C3E7F65598}"/>
    <hyperlink ref="A3530" r:id="rId3520" xr:uid="{5495D270-63F6-4306-BAC3-C37239BF2382}"/>
    <hyperlink ref="A3531" r:id="rId3521" xr:uid="{82F75C4E-89D2-4C69-921B-E5303DFEF45C}"/>
    <hyperlink ref="A3532" r:id="rId3522" xr:uid="{CD6C86F8-1305-414D-9969-ACA7B07B5464}"/>
    <hyperlink ref="A3533" r:id="rId3523" xr:uid="{3F60219A-61F5-40FA-9A82-7B3E50C94247}"/>
    <hyperlink ref="A3534" r:id="rId3524" xr:uid="{57C4AB61-AFC2-414F-82EF-A6B279BE7688}"/>
    <hyperlink ref="A3535" r:id="rId3525" xr:uid="{520A1A81-1212-4463-9D92-96136A31AD23}"/>
    <hyperlink ref="A3536" r:id="rId3526" xr:uid="{D9C11CA2-A8A7-47E3-BD29-3731BBFE8A47}"/>
    <hyperlink ref="A3537" r:id="rId3527" xr:uid="{BA01B855-1208-43F8-8063-35A3585DB984}"/>
    <hyperlink ref="A3538" r:id="rId3528" xr:uid="{11DF896E-52B1-4328-906A-CBA670D1877C}"/>
    <hyperlink ref="A3539" r:id="rId3529" xr:uid="{6515761B-DD48-47AD-AF58-CE14591AB55E}"/>
    <hyperlink ref="A3540" r:id="rId3530" xr:uid="{EE353583-577F-44E5-9B85-5DF25AEF97FA}"/>
    <hyperlink ref="A3541" r:id="rId3531" xr:uid="{1051FA23-3AB0-4E67-AAE2-AE5FF53FF3A9}"/>
    <hyperlink ref="A3542" r:id="rId3532" xr:uid="{E8FCD888-5CD5-46A9-8D1A-790174E7C69E}"/>
    <hyperlink ref="A3543" r:id="rId3533" xr:uid="{0464535E-B3C1-4050-AB36-9316AB5D8307}"/>
    <hyperlink ref="A3544" r:id="rId3534" xr:uid="{215C0DD5-67D1-499B-AF10-8B82A1715DBA}"/>
    <hyperlink ref="A3545" r:id="rId3535" xr:uid="{05219D98-E0A8-4951-B742-6179C64F0102}"/>
    <hyperlink ref="A3546" r:id="rId3536" xr:uid="{6FDE53AD-A637-450E-9A08-6217B40756F1}"/>
    <hyperlink ref="A3547" r:id="rId3537" xr:uid="{B15576A1-9629-49C1-8D0D-AD37BF1CB8CD}"/>
    <hyperlink ref="A3548" r:id="rId3538" xr:uid="{9152FD19-07E3-4FF8-8FA4-D4D121575833}"/>
    <hyperlink ref="A3549" r:id="rId3539" xr:uid="{2783B693-56F2-4EB5-81B9-4A185CE5953F}"/>
    <hyperlink ref="A3550" r:id="rId3540" xr:uid="{11521810-CD01-4D40-AD16-CEAA84255FA6}"/>
    <hyperlink ref="A3551" r:id="rId3541" xr:uid="{231846C5-9A47-4551-AF29-BC668914E703}"/>
    <hyperlink ref="A3552" r:id="rId3542" xr:uid="{2E138292-AE20-4879-B54D-69D860E350EF}"/>
    <hyperlink ref="A3553" r:id="rId3543" xr:uid="{F9D8527E-F931-4C7B-9EE0-0B1874B07391}"/>
    <hyperlink ref="A3554" r:id="rId3544" xr:uid="{8ADC0C6F-93FE-42A8-8560-F27AC84E4D7C}"/>
    <hyperlink ref="A3555" r:id="rId3545" xr:uid="{95C15155-A1CA-46A4-88FA-B3DE574470E2}"/>
    <hyperlink ref="A3556" r:id="rId3546" xr:uid="{CC73BF07-8885-4ECC-9146-F3DF90BD8885}"/>
    <hyperlink ref="A3557" r:id="rId3547" xr:uid="{F0E911D9-FE7D-4EFA-9D26-6880DF65AFC4}"/>
    <hyperlink ref="A3558" r:id="rId3548" xr:uid="{24650DEF-7E30-45A5-B9EB-51088D0F8D82}"/>
    <hyperlink ref="A3559" r:id="rId3549" xr:uid="{01EBC20B-8E5A-4B3E-AF40-0D3D204152CA}"/>
    <hyperlink ref="A3560" r:id="rId3550" xr:uid="{AFA371E8-EB55-43C1-9BC2-0BBC48F4B7E5}"/>
    <hyperlink ref="A3561" r:id="rId3551" xr:uid="{12C44D96-0352-44D9-AD2F-E968DA01F1E1}"/>
    <hyperlink ref="A3562" r:id="rId3552" xr:uid="{5465AC24-386D-4ECF-B4E4-4E005076DA74}"/>
    <hyperlink ref="A3563" r:id="rId3553" xr:uid="{3FD86973-6840-49C5-8F0D-AD29D371C442}"/>
    <hyperlink ref="A3564" r:id="rId3554" xr:uid="{915F5499-1CD9-4428-B6BF-482CD318E1B9}"/>
    <hyperlink ref="A3565" r:id="rId3555" xr:uid="{8F38FBBE-8050-41DE-846E-A83D4E0E29AB}"/>
    <hyperlink ref="A3566" r:id="rId3556" xr:uid="{1CDA3278-2171-4DCF-9016-72604526BC6C}"/>
    <hyperlink ref="A3567" r:id="rId3557" xr:uid="{BF31F70F-B7E6-4B4F-A567-4272D4A0BBAC}"/>
    <hyperlink ref="A3568" r:id="rId3558" xr:uid="{A9E8FA86-2E1F-4E7A-AC25-233CF221EFB5}"/>
    <hyperlink ref="A3569" r:id="rId3559" xr:uid="{10EED787-90FB-4FD1-9CA6-4FCC02255AEA}"/>
    <hyperlink ref="A3570" r:id="rId3560" xr:uid="{7C8B64B8-A044-49A5-92C8-7B52AF2D1A39}"/>
    <hyperlink ref="A3571" r:id="rId3561" xr:uid="{7E6DC8BC-9018-4C4F-8BC7-979CA0AA3E95}"/>
    <hyperlink ref="A3572" r:id="rId3562" xr:uid="{7A851FA2-4326-4C0C-91AA-C8F8A80DCFEA}"/>
    <hyperlink ref="A3573" r:id="rId3563" xr:uid="{F52AC609-47BB-4404-888F-A1854F325C6D}"/>
    <hyperlink ref="A3574" r:id="rId3564" xr:uid="{26B7411A-6807-417F-AA45-86EE613C7F6F}"/>
    <hyperlink ref="A3575" r:id="rId3565" xr:uid="{C9D0B327-FB3F-414B-ABA2-D9C3B440D420}"/>
    <hyperlink ref="A3576" r:id="rId3566" xr:uid="{DC38A505-3A4F-4340-B946-725C688C0B10}"/>
    <hyperlink ref="A3577" r:id="rId3567" xr:uid="{16087108-C26A-43A2-B925-7A27F6ED533A}"/>
    <hyperlink ref="A3578" r:id="rId3568" xr:uid="{9677F009-0D51-42FF-AA6B-238B5AE923C4}"/>
    <hyperlink ref="A3579" r:id="rId3569" xr:uid="{8A88C4C8-A8A9-40F0-9D60-FA871571A3C1}"/>
    <hyperlink ref="A3580" r:id="rId3570" xr:uid="{E0422E0E-DB3B-41E0-BC0D-FD8CBAFDC687}"/>
    <hyperlink ref="A3581" r:id="rId3571" xr:uid="{051718F5-FA05-45EE-8598-5A1402888E9C}"/>
    <hyperlink ref="A3582" r:id="rId3572" xr:uid="{8657C4DC-86E9-4160-AA9A-5538E9BE3295}"/>
    <hyperlink ref="A3583" r:id="rId3573" xr:uid="{9B8079CD-6B21-4627-9BD4-50D72585CFE1}"/>
    <hyperlink ref="A3584" r:id="rId3574" xr:uid="{780A4853-5EA1-4281-A47A-E9A9E68B8D8A}"/>
    <hyperlink ref="A3585" r:id="rId3575" xr:uid="{85CD7E3B-8172-43A5-B99F-1DFAC1E9C334}"/>
    <hyperlink ref="A3586" r:id="rId3576" xr:uid="{86B3358E-DA70-4528-AD0F-9ADF3BA36B31}"/>
    <hyperlink ref="A3587" r:id="rId3577" xr:uid="{A14ED7CF-0620-468C-907E-40109CEE9E71}"/>
    <hyperlink ref="A3588" r:id="rId3578" xr:uid="{DC718FFB-2BC1-4385-870B-CB5703A87EFD}"/>
    <hyperlink ref="A3589" r:id="rId3579" xr:uid="{E56D1E3C-F9BD-4FA7-AEA3-C8A6E5F85DE4}"/>
    <hyperlink ref="A3590" r:id="rId3580" xr:uid="{24A067E8-DAA7-429D-900A-FDA001B1A304}"/>
    <hyperlink ref="A3591" r:id="rId3581" xr:uid="{A0B3097D-B05B-4653-9978-B2AC0515AAA9}"/>
    <hyperlink ref="A3592" r:id="rId3582" xr:uid="{6A6D9A74-3FC7-4133-BD57-CDFCFB04F923}"/>
    <hyperlink ref="A3593" r:id="rId3583" xr:uid="{F587E68E-24C7-4626-9FCB-45B67DE4FB43}"/>
    <hyperlink ref="A3594" r:id="rId3584" xr:uid="{A982A138-9B09-41AD-886B-44E1B1BC2CEF}"/>
    <hyperlink ref="A3595" r:id="rId3585" xr:uid="{874AE4F1-912B-42DB-911F-BC2577BD80EC}"/>
    <hyperlink ref="A3596" r:id="rId3586" xr:uid="{32BA3941-D5E0-44D9-A0FD-9D76FE23012D}"/>
    <hyperlink ref="A3597" r:id="rId3587" xr:uid="{F45CF9D4-D930-4CB3-AACA-300C3CBAD6E7}"/>
    <hyperlink ref="A3598" r:id="rId3588" xr:uid="{90CB1FAE-9FC9-4890-AC72-66A45C8FDFD5}"/>
    <hyperlink ref="A3599" r:id="rId3589" xr:uid="{E32F9A71-A6EF-48EC-A952-C62884420380}"/>
    <hyperlink ref="A3600" r:id="rId3590" xr:uid="{A48FE57D-F315-4800-9501-A5C2C67DB8CB}"/>
    <hyperlink ref="A3601" r:id="rId3591" xr:uid="{66C9A080-15BD-465C-8C2F-24427898416E}"/>
    <hyperlink ref="A3602" r:id="rId3592" xr:uid="{0560A7CF-1563-4918-8E05-1397022156FC}"/>
    <hyperlink ref="A3603" r:id="rId3593" xr:uid="{CC85AC6F-5139-4FEB-BD75-B3743AF6CC3B}"/>
    <hyperlink ref="A3604" r:id="rId3594" xr:uid="{76A0074D-4D93-414D-9329-2A2FE688639E}"/>
    <hyperlink ref="A3605" r:id="rId3595" xr:uid="{2C8253D3-7689-481E-A4AD-7287C44DE7AF}"/>
    <hyperlink ref="A3606" r:id="rId3596" xr:uid="{E873F6D9-BB3A-4CE2-AEC6-8FA3CCCB0DB3}"/>
    <hyperlink ref="A3607" r:id="rId3597" xr:uid="{1415A242-0EBE-4AB1-89C6-EEF750665779}"/>
    <hyperlink ref="A3608" r:id="rId3598" xr:uid="{4F474BB4-DAE7-44C6-8DF0-CE2DC074A827}"/>
    <hyperlink ref="A3609" r:id="rId3599" xr:uid="{31ACFA06-5094-4468-AFD6-81D5716FE2E1}"/>
    <hyperlink ref="A3610" r:id="rId3600" xr:uid="{DB095D20-028C-4AFC-9C4D-0E5994B8CD48}"/>
    <hyperlink ref="A3611" r:id="rId3601" xr:uid="{67BC750D-4580-453E-96B6-40F42C2EFE30}"/>
    <hyperlink ref="A3612" r:id="rId3602" xr:uid="{48801A52-40BE-4729-9562-A5769D5034C7}"/>
    <hyperlink ref="A3613" r:id="rId3603" xr:uid="{AA3A98D2-755D-4706-AD60-FDB05723E032}"/>
    <hyperlink ref="A3614" r:id="rId3604" xr:uid="{079940A8-6162-4508-8E32-DFB3FE56DCBD}"/>
    <hyperlink ref="A3615" r:id="rId3605" xr:uid="{27EE9987-0374-493E-8436-52F21C74B793}"/>
    <hyperlink ref="A3616" r:id="rId3606" xr:uid="{8495E3F0-531E-4F66-846F-DB4CD63AAB29}"/>
    <hyperlink ref="A3617" r:id="rId3607" xr:uid="{A56C399B-C4CA-47F5-A802-1EBE71B0C550}"/>
    <hyperlink ref="A3618" r:id="rId3608" xr:uid="{8E83BE02-4EE9-4A2C-8587-705834E105F0}"/>
    <hyperlink ref="A3619" r:id="rId3609" xr:uid="{A8FB0CC4-960D-4B2F-AB9B-616B296E0C95}"/>
    <hyperlink ref="A3620" r:id="rId3610" xr:uid="{32D2B59A-8B5A-4930-8FD0-AB8D8F705E54}"/>
    <hyperlink ref="A3621" r:id="rId3611" xr:uid="{3CDF2321-BD31-4753-9DC7-79C8BA3AE51C}"/>
    <hyperlink ref="A3622" r:id="rId3612" xr:uid="{47D75599-22C6-4082-A6D0-E6102183E5B0}"/>
    <hyperlink ref="A3623" r:id="rId3613" xr:uid="{EAB9ED02-559B-4AD5-8F4A-EC9EBB365415}"/>
    <hyperlink ref="A3624" r:id="rId3614" xr:uid="{53FBB711-5BA3-4CC6-89EE-276AEB2BF04F}"/>
    <hyperlink ref="A3625" r:id="rId3615" xr:uid="{BED51A9C-9740-4728-BF82-981F25F17197}"/>
    <hyperlink ref="A3626" r:id="rId3616" xr:uid="{65226CA7-301C-444B-9C8F-297079855189}"/>
    <hyperlink ref="A3627" r:id="rId3617" xr:uid="{C34E2422-D849-4C19-AAFA-07AE7ED94A69}"/>
    <hyperlink ref="A3628" r:id="rId3618" xr:uid="{5EFEEB05-B80F-4897-B281-11CEC31046E3}"/>
    <hyperlink ref="A3629" r:id="rId3619" xr:uid="{E9FCDD38-FD00-490C-A72E-4A5D3A547DCD}"/>
    <hyperlink ref="A3630" r:id="rId3620" xr:uid="{A48F8255-FD0E-447E-945E-B15EEA0ADB67}"/>
    <hyperlink ref="A3631" r:id="rId3621" xr:uid="{4EF30555-190B-4A53-A4FD-73486F2D887C}"/>
    <hyperlink ref="A3632" r:id="rId3622" xr:uid="{2B304882-1A9C-465A-9D8F-B28B63652EBB}"/>
    <hyperlink ref="A3633" r:id="rId3623" xr:uid="{D49C09A2-47A0-4711-8923-1845E30ED757}"/>
    <hyperlink ref="A3634" r:id="rId3624" xr:uid="{BD56BBF4-03D6-41FA-B5B9-C9972A30DAC5}"/>
    <hyperlink ref="A3635" r:id="rId3625" xr:uid="{594B3D31-31EC-4E9C-A6F9-9B65AEF0BC4B}"/>
    <hyperlink ref="A3636" r:id="rId3626" xr:uid="{DBE87568-A673-4DAD-89D3-92F7C2A7930F}"/>
    <hyperlink ref="A3637" r:id="rId3627" xr:uid="{E72E3227-2C76-4781-9B86-3F7705ECEB01}"/>
    <hyperlink ref="A3638" r:id="rId3628" xr:uid="{D3721761-00AD-4B55-B460-0B9475F58A53}"/>
    <hyperlink ref="A3639" r:id="rId3629" xr:uid="{A44075F4-788A-4A81-A100-F88206BC342A}"/>
    <hyperlink ref="A3640" r:id="rId3630" xr:uid="{45E5919A-0C89-46C7-BA66-F3624E133EE5}"/>
    <hyperlink ref="A3641" r:id="rId3631" xr:uid="{4E59BDE6-BBC9-4D1B-835E-A4615FD00C4D}"/>
    <hyperlink ref="A3642" r:id="rId3632" xr:uid="{A93E94AD-185C-453E-908A-EA7DC8144582}"/>
    <hyperlink ref="A3643" r:id="rId3633" xr:uid="{4FC9E61C-0283-4122-8465-E2A119DD2CE4}"/>
    <hyperlink ref="A3644" r:id="rId3634" xr:uid="{664AD8C9-AB5A-4F7F-BBBB-371C72A12263}"/>
    <hyperlink ref="A3645" r:id="rId3635" xr:uid="{566267ED-ED85-490C-800F-0C27D14CDC9C}"/>
    <hyperlink ref="A3646" r:id="rId3636" xr:uid="{15D0EB3B-B93F-46B4-BB11-E0354262A477}"/>
    <hyperlink ref="A3647" r:id="rId3637" xr:uid="{BA5D8969-E7F5-4B16-85D3-A515EE0DA667}"/>
    <hyperlink ref="A3648" r:id="rId3638" xr:uid="{C5B42838-260B-47DD-BB95-BC1B7834D720}"/>
    <hyperlink ref="A3649" r:id="rId3639" xr:uid="{85AB616B-BD20-4ADA-B11D-F88D87B0BC01}"/>
    <hyperlink ref="A3650" r:id="rId3640" xr:uid="{75B160EF-205D-4051-837F-BF8652E955B2}"/>
    <hyperlink ref="A3651" r:id="rId3641" xr:uid="{3EA065B3-20D1-4048-A877-A680C6681ACF}"/>
    <hyperlink ref="A3652" r:id="rId3642" xr:uid="{3E74976C-9027-4050-95CB-F799E072B49F}"/>
    <hyperlink ref="A3653" r:id="rId3643" xr:uid="{0D1174D5-1D4E-4AE0-B804-7201C73A09E9}"/>
    <hyperlink ref="A3654" r:id="rId3644" xr:uid="{9799DB3A-6D9F-407F-A19B-0CEE83E11B41}"/>
    <hyperlink ref="A3655" r:id="rId3645" xr:uid="{B1D80CF4-DBBC-441C-A872-F9DBCA3148BB}"/>
    <hyperlink ref="A3656" r:id="rId3646" xr:uid="{A0EC9D31-5B37-4154-B15D-8EE6B5743684}"/>
    <hyperlink ref="A3657" r:id="rId3647" xr:uid="{9CDF352F-C3BB-43CE-B634-A194D9F7F56E}"/>
    <hyperlink ref="A3658" r:id="rId3648" xr:uid="{C533951B-3B0A-4B55-95A4-8CB98A51028A}"/>
    <hyperlink ref="A3659" r:id="rId3649" xr:uid="{AD8B3633-842C-4DE8-B2C8-6F5C6B1140EE}"/>
    <hyperlink ref="A3660" r:id="rId3650" xr:uid="{1C6E0F8A-EF22-4E1D-8BB4-68E556C1232F}"/>
    <hyperlink ref="A3661" r:id="rId3651" xr:uid="{D55CF65E-E407-4B05-A5F6-B2AD4EB1B7A9}"/>
    <hyperlink ref="A3662" r:id="rId3652" xr:uid="{BFF9A9BC-19DE-4004-A5D2-E8BE745036A3}"/>
    <hyperlink ref="A3663" r:id="rId3653" xr:uid="{802FCB1F-CFBB-438C-B224-A9CF36EEBC17}"/>
    <hyperlink ref="A3664" r:id="rId3654" xr:uid="{41ECD435-166D-4F20-A828-DFA654752C59}"/>
    <hyperlink ref="A3665" r:id="rId3655" xr:uid="{6C7E3C67-3933-43D3-9397-709B34C3DBAB}"/>
    <hyperlink ref="A3666" r:id="rId3656" xr:uid="{A68B9754-C9E1-4E0D-93C8-8791B49CEC5F}"/>
    <hyperlink ref="A3667" r:id="rId3657" xr:uid="{1BBB5EBE-ED3E-441C-903A-0AE0246CD698}"/>
    <hyperlink ref="A3668" r:id="rId3658" xr:uid="{07D5FBAC-F2E5-4432-8B74-EBE1ED622F07}"/>
    <hyperlink ref="A3669" r:id="rId3659" xr:uid="{4303EA2C-3AFF-402C-8A78-37612DBD7840}"/>
    <hyperlink ref="A3670" r:id="rId3660" xr:uid="{68C839CE-D2FA-43D8-9DCD-9EF66B1805E1}"/>
    <hyperlink ref="A3671" r:id="rId3661" xr:uid="{E5E150D4-814D-486B-853A-562CD451F49A}"/>
    <hyperlink ref="A3672" r:id="rId3662" xr:uid="{E106A075-8A50-40DC-94A2-90144F7E2C4B}"/>
    <hyperlink ref="A3673" r:id="rId3663" xr:uid="{AAE06481-A31D-4E66-B817-CD6A30C77A5A}"/>
    <hyperlink ref="A3674" r:id="rId3664" xr:uid="{04E8FD16-4EEC-4F2C-9D35-D767B6B2C645}"/>
    <hyperlink ref="A3675" r:id="rId3665" xr:uid="{54C8AF02-4740-48F8-90D9-C6C0B9D99FFF}"/>
    <hyperlink ref="A3676" r:id="rId3666" xr:uid="{7EFBF0B9-5432-4B12-A733-7470358E4450}"/>
    <hyperlink ref="A3677" r:id="rId3667" xr:uid="{6EFE0C3F-C877-41A0-B599-C669717D148A}"/>
    <hyperlink ref="A3678" r:id="rId3668" xr:uid="{0E74097E-D055-4E68-B97D-FCDD4F5AE221}"/>
    <hyperlink ref="A3679" r:id="rId3669" xr:uid="{DDE177BF-8493-4492-AF97-42BB3B2829A3}"/>
    <hyperlink ref="A3680" r:id="rId3670" xr:uid="{B6C44E52-9048-402E-9A5A-1F6B911FA6FF}"/>
    <hyperlink ref="A3681" r:id="rId3671" xr:uid="{E23DB231-2E6F-4CE5-BA30-EA7074AA6D32}"/>
    <hyperlink ref="A3682" r:id="rId3672" xr:uid="{8B9C1E37-5FCA-4F1D-B038-625F36E372CA}"/>
    <hyperlink ref="A3683" r:id="rId3673" xr:uid="{9CA332EB-E94D-4B6C-A047-0A2F93A0BAEC}"/>
    <hyperlink ref="A3684" r:id="rId3674" xr:uid="{5298DE6A-DC5D-48B3-A79C-DAFC2D279C60}"/>
    <hyperlink ref="A3685" r:id="rId3675" xr:uid="{3362F341-BC0F-4E5C-B1C0-8FEE5996702A}"/>
    <hyperlink ref="A3686" r:id="rId3676" xr:uid="{CAA6E420-A5D9-4F93-8F9C-89554CF25131}"/>
    <hyperlink ref="A3687" r:id="rId3677" xr:uid="{392E114B-8370-49E5-912E-A7A7F9523F80}"/>
    <hyperlink ref="A3688" r:id="rId3678" xr:uid="{09DE8164-2403-4DB1-AB49-0B663D149064}"/>
    <hyperlink ref="A3689" r:id="rId3679" xr:uid="{1144B40A-460B-4DC1-9D56-9F1AF4A135FC}"/>
    <hyperlink ref="A3690" r:id="rId3680" xr:uid="{41E3CD65-9F4F-4E96-A6B5-04C73BEF5034}"/>
    <hyperlink ref="A3691" r:id="rId3681" xr:uid="{2249E4E9-5008-41A6-B34F-285D6F1A609E}"/>
    <hyperlink ref="A3692" r:id="rId3682" xr:uid="{D7FD2B03-3941-45AE-B888-F317A012D201}"/>
    <hyperlink ref="A3693" r:id="rId3683" xr:uid="{003FC4F9-F8F9-4A79-A490-AC7F5E8E4B14}"/>
    <hyperlink ref="A3694" r:id="rId3684" xr:uid="{7D5667D1-A055-42FE-A5EC-2692E6F4F61E}"/>
    <hyperlink ref="A3695" r:id="rId3685" xr:uid="{A5DB21EE-2044-4A0D-8FC6-5B13650F0901}"/>
    <hyperlink ref="A3696" r:id="rId3686" xr:uid="{7CFD5AFC-CDE2-44AA-B14D-6ACD5DB511F3}"/>
    <hyperlink ref="A3697" r:id="rId3687" xr:uid="{6A6F0ADC-CD3B-4C01-8A17-AF396C20829A}"/>
    <hyperlink ref="A3698" r:id="rId3688" xr:uid="{81FA2D79-5899-40BB-B972-113AB2DA107C}"/>
    <hyperlink ref="A3699" r:id="rId3689" xr:uid="{D51ED8C3-35B8-4478-A177-7AFC137E4FB9}"/>
    <hyperlink ref="A3700" r:id="rId3690" xr:uid="{34F721A3-C662-452D-B0D1-DC49F213665E}"/>
    <hyperlink ref="A3701" r:id="rId3691" xr:uid="{76CF8D0D-3EB0-4546-BB86-85BA74048DBB}"/>
    <hyperlink ref="A3702" r:id="rId3692" xr:uid="{E9F38570-AA3C-4662-A181-6C712D4158A3}"/>
    <hyperlink ref="A3703" r:id="rId3693" xr:uid="{139F1FD2-77DC-4422-83D4-EC51D2B04B6C}"/>
    <hyperlink ref="A3704" r:id="rId3694" xr:uid="{8438D8C5-A77C-494A-8A1B-FC01B67A7E74}"/>
    <hyperlink ref="A3705" r:id="rId3695" xr:uid="{9AF3848F-3C75-4ED0-B861-BC0EB96510BD}"/>
    <hyperlink ref="A3706" r:id="rId3696" xr:uid="{F8392008-C3B9-4550-BCCB-8B71B0056FCA}"/>
    <hyperlink ref="A3707" r:id="rId3697" xr:uid="{E48B4DBA-A767-4043-80F8-D9F9CCA518D9}"/>
    <hyperlink ref="A3708" r:id="rId3698" xr:uid="{E3112DCF-D4B8-49A0-B991-02A73140FFAE}"/>
    <hyperlink ref="A3709" r:id="rId3699" xr:uid="{6ABF6DD6-7B5A-42C6-8A8B-2BF42272865B}"/>
    <hyperlink ref="A3710" r:id="rId3700" xr:uid="{6C4DE05E-7C7A-49E3-BF89-6CCB06469E89}"/>
    <hyperlink ref="A3711" r:id="rId3701" xr:uid="{C95810CA-50E0-4F17-A55A-4270B82B0B9A}"/>
    <hyperlink ref="A3712" r:id="rId3702" xr:uid="{13457C3F-4552-409F-9C9A-88128A1A0651}"/>
    <hyperlink ref="A3713" r:id="rId3703" xr:uid="{BB4DB763-6671-4765-9548-23EC43A465ED}"/>
    <hyperlink ref="A3714" r:id="rId3704" xr:uid="{31DDE563-601A-4B7D-9E73-885ED5E9366F}"/>
    <hyperlink ref="A3715" r:id="rId3705" xr:uid="{D21D2C8B-0370-442E-8C60-8A36FE448921}"/>
    <hyperlink ref="A3716" r:id="rId3706" xr:uid="{45D59EFE-B3D2-47F4-A853-38ABBFE68EA7}"/>
    <hyperlink ref="A3717" r:id="rId3707" xr:uid="{250A8137-1A3D-4DE1-9FC7-EACFBF734DD1}"/>
    <hyperlink ref="A3718" r:id="rId3708" xr:uid="{156E959B-5078-4FEF-9879-E72141FDFCE4}"/>
    <hyperlink ref="A3719" r:id="rId3709" xr:uid="{10BA1336-0B3A-427B-A198-4B89B595B76B}"/>
    <hyperlink ref="A3720" r:id="rId3710" xr:uid="{E1E165F5-33F9-4582-BBDA-187B59D8627F}"/>
    <hyperlink ref="A3721" r:id="rId3711" xr:uid="{81E613D8-DECC-4DC3-99DC-D4EFD3ACC514}"/>
    <hyperlink ref="A3722" r:id="rId3712" xr:uid="{8BEFC79A-C923-4AC8-A3F8-E426CDEDA916}"/>
    <hyperlink ref="A3723" r:id="rId3713" xr:uid="{2B796A14-7022-46FC-B036-0762D3FCEB31}"/>
    <hyperlink ref="A3724" r:id="rId3714" xr:uid="{A5BBC9FB-2088-4392-A6C1-5A026A597358}"/>
    <hyperlink ref="A3725" r:id="rId3715" xr:uid="{18504CFF-487A-4AF9-A864-CDB40A95493A}"/>
    <hyperlink ref="A3726" r:id="rId3716" xr:uid="{F3560DAD-11DE-4BA8-BBBC-072C5BA793C6}"/>
    <hyperlink ref="A3727" r:id="rId3717" xr:uid="{B5C328BD-338A-4733-A3CB-1BD605C3624C}"/>
    <hyperlink ref="A3728" r:id="rId3718" xr:uid="{5E6D6121-459B-4500-930C-C16321F2BA05}"/>
    <hyperlink ref="A3729" r:id="rId3719" xr:uid="{3FD9CC6B-B84E-475C-88ED-BB9875163428}"/>
    <hyperlink ref="A3730" r:id="rId3720" xr:uid="{DBDEF5B0-E0FA-4322-9870-970C1B0C0790}"/>
    <hyperlink ref="A3731" r:id="rId3721" xr:uid="{9AE3900B-33A4-4FF0-A0E9-6CE8F724718A}"/>
    <hyperlink ref="A3732" r:id="rId3722" xr:uid="{DFE3011A-72B5-4FDE-9118-71FDFB6C6DE4}"/>
    <hyperlink ref="A3733" r:id="rId3723" xr:uid="{A88A5B3B-47FE-4DB4-8AE1-B06B4CCC94A6}"/>
    <hyperlink ref="A3734" r:id="rId3724" xr:uid="{B22BDD3B-23E1-4755-BA34-5DEC7B4C9AC6}"/>
    <hyperlink ref="A3735" r:id="rId3725" xr:uid="{E98CBE09-CC20-4805-9F23-75A88A151211}"/>
    <hyperlink ref="A3736" r:id="rId3726" xr:uid="{E6610D7A-05DA-479C-A285-122CA71F0AC0}"/>
    <hyperlink ref="A3737" r:id="rId3727" xr:uid="{B64BE7CD-10DD-4871-96CE-B79AE036EB2F}"/>
    <hyperlink ref="A3738" r:id="rId3728" xr:uid="{69E8223C-00C2-4D03-9154-E0B63501327B}"/>
    <hyperlink ref="A3739" r:id="rId3729" xr:uid="{42736971-9871-4DD0-8DD0-28C519793EDB}"/>
    <hyperlink ref="A3740" r:id="rId3730" xr:uid="{725C8360-6ACF-48E5-9030-AD9195D6E99D}"/>
    <hyperlink ref="A3741" r:id="rId3731" xr:uid="{6E38B3D1-953F-47F6-99BE-36745082FAD7}"/>
    <hyperlink ref="A3742" r:id="rId3732" xr:uid="{5F9D2328-F878-47C6-9E29-5B0FCEFFF926}"/>
    <hyperlink ref="A3743" r:id="rId3733" xr:uid="{863F405F-2D83-435C-8260-594DDD25994D}"/>
    <hyperlink ref="A3744" r:id="rId3734" xr:uid="{906A60C5-A7E5-4A15-89C7-D74F62B8AD2E}"/>
    <hyperlink ref="A3745" r:id="rId3735" xr:uid="{521FD0E3-98ED-4342-A17B-B501077C3F39}"/>
    <hyperlink ref="A3746" r:id="rId3736" xr:uid="{0FBFC71F-9B46-44B3-A4B3-856B613020F6}"/>
    <hyperlink ref="A3747" r:id="rId3737" xr:uid="{4549B7B3-5D1D-41B9-8C12-D8739EC49C56}"/>
    <hyperlink ref="A3748" r:id="rId3738" xr:uid="{B0FA7F3A-1664-4746-9B51-33F3DAA61BAC}"/>
    <hyperlink ref="A3749" r:id="rId3739" xr:uid="{846BDDAC-1F54-4696-9F1C-4CA52A70B80B}"/>
    <hyperlink ref="A3750" r:id="rId3740" xr:uid="{5DCB51DC-4208-47B9-BD71-FD296322FE18}"/>
    <hyperlink ref="A3751" r:id="rId3741" xr:uid="{71E38F25-8E65-4165-B3BF-FA52E809F259}"/>
    <hyperlink ref="A3752" r:id="rId3742" xr:uid="{9287EE59-C501-4A38-9AE3-C9FE0146FC77}"/>
    <hyperlink ref="A3753" r:id="rId3743" xr:uid="{7CB85005-7531-4476-829E-12552C08AC6B}"/>
    <hyperlink ref="A3754" r:id="rId3744" xr:uid="{0D0A515B-BED2-4D75-AE9D-F7BC58C67DD3}"/>
    <hyperlink ref="A3755" r:id="rId3745" xr:uid="{430282C7-3DE7-4D96-8A5E-8FAED935E10E}"/>
    <hyperlink ref="A3756" r:id="rId3746" xr:uid="{54AD43A9-48ED-48C8-8673-CB30D42721B0}"/>
    <hyperlink ref="A3757" r:id="rId3747" xr:uid="{9D1F504C-CB79-4E12-BABF-6E8378F11AC2}"/>
    <hyperlink ref="A3758" r:id="rId3748" xr:uid="{58D3D9C0-4C69-489D-A17D-16CF5D73D858}"/>
    <hyperlink ref="A3759" r:id="rId3749" xr:uid="{2EACBADE-78B8-424B-B398-F1706628B9F7}"/>
    <hyperlink ref="A3760" r:id="rId3750" xr:uid="{2689916B-B4EE-440E-B7D2-504F6F1503BF}"/>
    <hyperlink ref="A3761" r:id="rId3751" xr:uid="{6224C0DD-B9CA-42DA-A4F7-9AD58CB85FD4}"/>
    <hyperlink ref="A3762" r:id="rId3752" xr:uid="{08A3C345-D8F0-4803-BFF7-35333BD2AEC5}"/>
    <hyperlink ref="A3763" r:id="rId3753" xr:uid="{F5CDC409-2306-483C-9BFC-6BF841209B16}"/>
    <hyperlink ref="A3764" r:id="rId3754" xr:uid="{9D2CA7A5-491B-4538-9657-3A23F1549F94}"/>
    <hyperlink ref="A3765" r:id="rId3755" xr:uid="{36B08129-C529-48A1-BC26-B59934453095}"/>
    <hyperlink ref="A3766" r:id="rId3756" xr:uid="{88D70B6A-183A-4CFD-85B6-50606EE53600}"/>
    <hyperlink ref="A3767" r:id="rId3757" xr:uid="{B90D54BF-FF2E-43A9-A0F6-A624C67B4BD0}"/>
    <hyperlink ref="A3768" r:id="rId3758" xr:uid="{B3341406-89AF-40DA-A251-AD39A81AD47D}"/>
    <hyperlink ref="A3769" r:id="rId3759" xr:uid="{7122E12D-C227-434A-BD51-2468A95967BA}"/>
    <hyperlink ref="A3770" r:id="rId3760" xr:uid="{FC7681BF-2DE2-4D8A-B4B4-67EAD03CBC47}"/>
    <hyperlink ref="A3771" r:id="rId3761" xr:uid="{88F52017-2D8A-4854-B656-CCD10FFF3147}"/>
    <hyperlink ref="A3772" r:id="rId3762" xr:uid="{40AAC754-E803-4CDE-9413-BA7B5D0CFFA4}"/>
    <hyperlink ref="A3773" r:id="rId3763" xr:uid="{791C55B0-4162-4645-88EF-43B3992A7A5F}"/>
    <hyperlink ref="A3774" r:id="rId3764" xr:uid="{8D0ACA65-FCE5-43EF-AD03-30A1B5747217}"/>
    <hyperlink ref="A3775" r:id="rId3765" xr:uid="{BC1B1E5A-B6E8-464F-8965-9F615DB97482}"/>
    <hyperlink ref="A3776" r:id="rId3766" xr:uid="{FBF06933-CF4A-47CF-97E7-C2D53B585B0C}"/>
    <hyperlink ref="A3777" r:id="rId3767" xr:uid="{4B247663-E202-4AA4-AE49-5CD913F02714}"/>
    <hyperlink ref="A3778" r:id="rId3768" xr:uid="{469B5664-CDA0-4E7D-9146-8A03E56100F9}"/>
    <hyperlink ref="A3779" r:id="rId3769" xr:uid="{9A096F46-9DCA-40F6-A8A2-4D9318E5780F}"/>
    <hyperlink ref="A3780" r:id="rId3770" xr:uid="{A3994DBF-078C-4C2A-8672-865B9AAB8CBC}"/>
    <hyperlink ref="A3781" r:id="rId3771" xr:uid="{0EA88370-4B37-45C9-B19A-DE2FDA2B30C9}"/>
    <hyperlink ref="A3782" r:id="rId3772" xr:uid="{707229DA-6BEE-42A4-9F13-8B5D48654315}"/>
    <hyperlink ref="A3783" r:id="rId3773" xr:uid="{723F39D5-4E9E-43BF-A302-F053B6C13090}"/>
    <hyperlink ref="A3784" r:id="rId3774" xr:uid="{FC137E65-E553-401D-91AC-58245D169B82}"/>
    <hyperlink ref="A3785" r:id="rId3775" xr:uid="{A5E20C4A-61ED-4DD8-B9B8-D7431884160C}"/>
    <hyperlink ref="A3786" r:id="rId3776" xr:uid="{E3E0D62E-88AB-4EA0-A99A-2F5038DE52B0}"/>
    <hyperlink ref="A3787" r:id="rId3777" xr:uid="{1A7B498B-C3E4-42BB-9BED-8C3D0EDE178C}"/>
    <hyperlink ref="A3788" r:id="rId3778" xr:uid="{3E9EE112-C701-4A70-B663-F8FEF694B0A9}"/>
    <hyperlink ref="A3789" r:id="rId3779" xr:uid="{E6E1A0D6-B5F3-4FB3-B9FF-DE1D39DD3175}"/>
    <hyperlink ref="A3790" r:id="rId3780" xr:uid="{24E3BF8B-B660-41FE-96EA-681BDED18AF4}"/>
    <hyperlink ref="A3791" r:id="rId3781" xr:uid="{C2BDA205-5364-4839-B06D-2E358D02F6BC}"/>
    <hyperlink ref="A3792" r:id="rId3782" xr:uid="{CAC8EC6B-6DD1-4967-B744-1EBCF3A4BA10}"/>
    <hyperlink ref="A3793" r:id="rId3783" xr:uid="{2B99A0CE-9E97-4FEC-8397-41D46F0966D5}"/>
    <hyperlink ref="A3794" r:id="rId3784" xr:uid="{C891BF27-9F11-46E0-8F79-4F46EF8CE735}"/>
    <hyperlink ref="A3795" r:id="rId3785" xr:uid="{13CE27BB-3952-4B5D-A16D-BFCDEA2A9AF2}"/>
    <hyperlink ref="A3796" r:id="rId3786" xr:uid="{23D02501-48AD-4A0C-9FB3-D4E6EEC70A78}"/>
    <hyperlink ref="A3797" r:id="rId3787" xr:uid="{ADEEB923-32AC-4C8F-9A55-DF0972CC7A33}"/>
    <hyperlink ref="A3798" r:id="rId3788" xr:uid="{2E1E489E-44C0-4685-B51E-7F6D5BF6F122}"/>
    <hyperlink ref="A3799" r:id="rId3789" xr:uid="{0BD47B11-20BC-49A2-A2AB-ACEA08CC862E}"/>
    <hyperlink ref="A3800" r:id="rId3790" xr:uid="{FC09684E-9BFD-4599-B808-D1654B43F7E2}"/>
    <hyperlink ref="A3801" r:id="rId3791" xr:uid="{2EE96833-C7A6-481C-8B20-E39116CE4814}"/>
    <hyperlink ref="A3802" r:id="rId3792" xr:uid="{74BD3D98-2E24-4B70-A1CB-34A7342D405F}"/>
    <hyperlink ref="A3803" r:id="rId3793" xr:uid="{B2148CCE-2430-445B-A06E-81DF6359AE24}"/>
    <hyperlink ref="A3804" r:id="rId3794" xr:uid="{1C02806F-0A97-4820-9F65-B39105BECE91}"/>
    <hyperlink ref="A3805" r:id="rId3795" xr:uid="{0D6EA717-2559-41FB-8D63-F508ADEEEBF0}"/>
    <hyperlink ref="A3806" r:id="rId3796" xr:uid="{AD7B33BC-B844-437D-A1DF-942CDE91A80E}"/>
    <hyperlink ref="A3807" r:id="rId3797" xr:uid="{21EFEC4C-EC22-44BC-814F-823928DBF70A}"/>
    <hyperlink ref="A3808" r:id="rId3798" xr:uid="{0E2F0954-2165-43FA-9FFB-F05C3AFB673E}"/>
    <hyperlink ref="A3809" r:id="rId3799" xr:uid="{D84B2B29-642E-40D6-96A7-0A4888ECDB4A}"/>
    <hyperlink ref="A3810" r:id="rId3800" xr:uid="{B3AB87FD-8C7D-4C6C-8DA3-2748806F7E95}"/>
    <hyperlink ref="A3811" r:id="rId3801" xr:uid="{41D7FA5E-992A-465E-B371-38CDF3F248ED}"/>
    <hyperlink ref="A3812" r:id="rId3802" xr:uid="{BC50853B-3035-4134-8935-430874682B84}"/>
    <hyperlink ref="A3813" r:id="rId3803" xr:uid="{F6C96E00-7CCB-4742-965B-2B25A51AA05A}"/>
    <hyperlink ref="A3814" r:id="rId3804" xr:uid="{2E284D63-BF9A-4C11-90B2-56CF88A9A679}"/>
    <hyperlink ref="A3815" r:id="rId3805" xr:uid="{C91E1B34-6A29-4D89-AA48-26D9428C067F}"/>
    <hyperlink ref="A3816" r:id="rId3806" xr:uid="{C5801533-82D7-451F-885D-1F4428104AE4}"/>
    <hyperlink ref="A3817" r:id="rId3807" xr:uid="{E503A14F-C107-4114-BBD0-DB4380FBF7B4}"/>
    <hyperlink ref="A3818" r:id="rId3808" xr:uid="{D776BB9E-1C73-4607-AC3A-3B89B7BAA8C1}"/>
    <hyperlink ref="A3819" r:id="rId3809" xr:uid="{FEBCBCE3-8380-4486-9104-E2EC560B6A11}"/>
    <hyperlink ref="A3820" r:id="rId3810" xr:uid="{D839BAE5-1963-4E1D-B694-1C4E0DCBEBCB}"/>
    <hyperlink ref="A3821" r:id="rId3811" xr:uid="{43543673-D550-4F4A-8316-08D6C0FBC535}"/>
    <hyperlink ref="A3822" r:id="rId3812" xr:uid="{69564862-1E0C-459B-A591-09EB37BDE270}"/>
    <hyperlink ref="A3823" r:id="rId3813" xr:uid="{02AF9839-B4D2-4E1A-A982-08993F6E2B58}"/>
    <hyperlink ref="A3824" r:id="rId3814" xr:uid="{E9E10123-16F3-4570-9049-0B88F4C7B180}"/>
    <hyperlink ref="A3825" r:id="rId3815" xr:uid="{ACB5F95D-D6ED-4FF0-858E-089F59FE6DAC}"/>
    <hyperlink ref="A3826" r:id="rId3816" xr:uid="{8B9A6F90-D908-491D-9FE6-43EB676369E7}"/>
    <hyperlink ref="A3827" r:id="rId3817" xr:uid="{DA204426-B05B-4B9E-9AF9-7EBFD8687639}"/>
    <hyperlink ref="A3828" r:id="rId3818" xr:uid="{C0D31507-F91D-493E-9D52-C99DA8566DA5}"/>
    <hyperlink ref="A3829" r:id="rId3819" xr:uid="{0B167748-D4B7-4E81-BBEE-B3DB4471FD73}"/>
    <hyperlink ref="A3830" r:id="rId3820" xr:uid="{9849FEFB-E273-4E85-B41F-C1DAB036AC66}"/>
    <hyperlink ref="A3831" r:id="rId3821" xr:uid="{72369596-CA55-46DB-BB10-F676D4EF5172}"/>
    <hyperlink ref="A3832" r:id="rId3822" xr:uid="{1A6891E1-5A72-44B4-B0E5-7162465921AC}"/>
    <hyperlink ref="A3833" r:id="rId3823" xr:uid="{FC7FA8B5-BAD5-49C1-91AA-6BBB2E107CBC}"/>
    <hyperlink ref="A3834" r:id="rId3824" xr:uid="{A1E63289-73C2-4061-AF5C-00125B737180}"/>
    <hyperlink ref="A3835" r:id="rId3825" xr:uid="{9C98A7C2-88C3-4FC2-B3A4-C6781D906180}"/>
    <hyperlink ref="A3836" r:id="rId3826" xr:uid="{2E51EC5D-D102-4B1E-A2E4-C2D228AC9E6F}"/>
    <hyperlink ref="A3837" r:id="rId3827" xr:uid="{FD2C3E48-94DC-417B-BC2B-DB32B392C87D}"/>
    <hyperlink ref="A3838" r:id="rId3828" xr:uid="{CCED72DD-3767-418E-833E-D628F7319E02}"/>
    <hyperlink ref="A3839" r:id="rId3829" xr:uid="{36CD4FAE-772F-4454-931E-ACFC87FC90F7}"/>
    <hyperlink ref="A3840" r:id="rId3830" xr:uid="{14C5EADA-4A68-4485-A8BA-63217C9B5FA3}"/>
    <hyperlink ref="A3841" r:id="rId3831" xr:uid="{912AD71B-2727-4FA5-B64D-F5E9FA857321}"/>
    <hyperlink ref="A3842" r:id="rId3832" xr:uid="{66B4CDF1-0180-404F-9B84-AB77E4C7E630}"/>
    <hyperlink ref="A3843" r:id="rId3833" xr:uid="{6FEA47B8-64CC-4C03-B755-B3C38C41060F}"/>
    <hyperlink ref="A3844" r:id="rId3834" xr:uid="{FA421E35-9914-4E91-A07C-72D263FC88EE}"/>
    <hyperlink ref="A3845" r:id="rId3835" xr:uid="{85472E75-1CD3-4EB3-A12D-9B0EE7804D76}"/>
    <hyperlink ref="A3846" r:id="rId3836" xr:uid="{DA7E1E9D-63EE-4574-AE77-D52BCBAADBD1}"/>
    <hyperlink ref="A3847" r:id="rId3837" xr:uid="{71D3FB9B-0159-4F83-939E-99B13E0FD35B}"/>
    <hyperlink ref="A3848" r:id="rId3838" xr:uid="{CFC8DE46-1E24-4EA8-9352-DDBF284E6D29}"/>
    <hyperlink ref="A3849" r:id="rId3839" xr:uid="{8019A12C-640B-47C2-82CE-FCB238CDF1F0}"/>
    <hyperlink ref="A3850" r:id="rId3840" xr:uid="{70285DBB-3EAA-4904-BFD1-0AA1D70BC845}"/>
    <hyperlink ref="A3851" r:id="rId3841" xr:uid="{BCB1D1CC-EF09-4D20-BAE5-5E0888DB6800}"/>
    <hyperlink ref="A3852" r:id="rId3842" xr:uid="{0701E55B-801D-4E3C-893D-A32EECD5CB25}"/>
    <hyperlink ref="A3853" r:id="rId3843" xr:uid="{D87DF235-A8CD-46B5-9CB9-1E3118D419E5}"/>
    <hyperlink ref="A3854" r:id="rId3844" xr:uid="{EBCBC691-A2B7-4982-9751-CB35C589AC44}"/>
    <hyperlink ref="A3855" r:id="rId3845" xr:uid="{52CFF375-BE02-4014-A44B-9D55FF6908B7}"/>
    <hyperlink ref="A3856" r:id="rId3846" xr:uid="{C8998BF0-F832-4915-9F9E-2D366EC33883}"/>
    <hyperlink ref="A3857" r:id="rId3847" xr:uid="{7E4E38B7-4273-4E08-B1D6-3E176B90F9B7}"/>
    <hyperlink ref="A3858" r:id="rId3848" xr:uid="{A16029AF-547E-4ECE-BBCE-363565B039D6}"/>
    <hyperlink ref="A3859" r:id="rId3849" xr:uid="{855145C9-CD27-41C3-B574-E03271DB83A4}"/>
    <hyperlink ref="A3860" r:id="rId3850" xr:uid="{73E134DE-002E-4D9B-AF16-923A814A48B2}"/>
    <hyperlink ref="A3861" r:id="rId3851" xr:uid="{3FBE0251-40AB-4689-85C6-D256C5B66BF5}"/>
    <hyperlink ref="A3862" r:id="rId3852" xr:uid="{DEC8D063-8C0A-476E-A023-F345A1332AEB}"/>
    <hyperlink ref="A3863" r:id="rId3853" xr:uid="{B764CC89-A1E4-4774-A78A-8DC503048D6F}"/>
    <hyperlink ref="A3864" r:id="rId3854" xr:uid="{654E2FF3-092A-414F-8041-52FC3482FE58}"/>
    <hyperlink ref="A3865" r:id="rId3855" xr:uid="{0794DB53-5C6D-47A7-B0C0-E06AB083E25C}"/>
    <hyperlink ref="A3866" r:id="rId3856" xr:uid="{7F410B35-2E91-492D-8F44-ECB4DEB1A15C}"/>
    <hyperlink ref="A3867" r:id="rId3857" xr:uid="{AC1BC80D-3EFD-4AC7-A948-D393C4C01EC4}"/>
    <hyperlink ref="A3868" r:id="rId3858" xr:uid="{74AED49E-66B8-437D-A80C-98216670872F}"/>
    <hyperlink ref="A3869" r:id="rId3859" xr:uid="{20D9F639-E994-46F5-A5B7-2BADC8D76B8F}"/>
    <hyperlink ref="A3870" r:id="rId3860" xr:uid="{397E2DC0-D1F4-486D-9C58-CD8B6DC91338}"/>
    <hyperlink ref="A3871" r:id="rId3861" xr:uid="{BE59E3A1-1D8E-4827-9976-1CBC765E6957}"/>
    <hyperlink ref="A3872" r:id="rId3862" xr:uid="{59AAF5B8-1167-4ECF-9839-4C757CD118EB}"/>
    <hyperlink ref="A3873" r:id="rId3863" xr:uid="{13524965-35E2-4C20-B596-66D9CDD4AF12}"/>
    <hyperlink ref="A3874" r:id="rId3864" xr:uid="{5591B7B5-7EC8-406B-971D-89EADC42B87A}"/>
    <hyperlink ref="A3875" r:id="rId3865" xr:uid="{4E052F3E-4C03-4993-82BA-9CC1B8456D12}"/>
    <hyperlink ref="A3876" r:id="rId3866" xr:uid="{7A8CE3C3-56C1-4F7F-A37A-59DD148593A9}"/>
    <hyperlink ref="A3877" r:id="rId3867" xr:uid="{816C8DAB-0241-471F-AABC-AF70CC8835A8}"/>
    <hyperlink ref="A3878" r:id="rId3868" xr:uid="{424F10D7-09D0-45A1-8434-C9AFB2DAC579}"/>
    <hyperlink ref="A3879" r:id="rId3869" xr:uid="{6971DA38-73F7-42CC-B167-024D902D2107}"/>
    <hyperlink ref="A3880" r:id="rId3870" xr:uid="{FE3D27F5-ACAC-459C-A5E9-A4E4C5B9E500}"/>
    <hyperlink ref="A3881" r:id="rId3871" xr:uid="{3404DB75-A346-4961-BA08-CC8A165E41C2}"/>
    <hyperlink ref="A3882" r:id="rId3872" xr:uid="{CEE01E59-B532-4C9A-96F4-54D9560F339A}"/>
    <hyperlink ref="A3883" r:id="rId3873" xr:uid="{4941BA89-0C03-4AFE-A0AB-05C4A4C9F8A1}"/>
    <hyperlink ref="A3884" r:id="rId3874" xr:uid="{BD1D3753-0072-47F6-BC24-527A55E7FC0D}"/>
    <hyperlink ref="A3885" r:id="rId3875" xr:uid="{7139482D-4C0C-4872-A049-1E09A4153A73}"/>
    <hyperlink ref="A3886" r:id="rId3876" xr:uid="{E25F9637-26C7-4618-A29F-18540552B55C}"/>
    <hyperlink ref="A3887" r:id="rId3877" xr:uid="{CFF98D45-6D56-45FC-80FB-12BAB10B2EE7}"/>
    <hyperlink ref="A3888" r:id="rId3878" xr:uid="{E6FBB262-9E7A-4BCC-AF8C-10530CB92F74}"/>
    <hyperlink ref="A3889" r:id="rId3879" xr:uid="{82082C32-9A92-4757-9777-A7FF1F9CDB3E}"/>
    <hyperlink ref="A3890" r:id="rId3880" xr:uid="{83A6B200-7AEB-4938-9631-26F2E41163FB}"/>
    <hyperlink ref="A3891" r:id="rId3881" xr:uid="{40277F1B-0707-490C-A278-033F8AA8CD93}"/>
    <hyperlink ref="A3892" r:id="rId3882" xr:uid="{F56FA883-E344-4BB6-86AA-7D9B7C03886D}"/>
    <hyperlink ref="A3893" r:id="rId3883" xr:uid="{999420CF-2A92-47A6-8A94-07FAFECBC7F7}"/>
    <hyperlink ref="A3894" r:id="rId3884" xr:uid="{73318DEF-4260-445C-A716-5BED88383479}"/>
    <hyperlink ref="A3895" r:id="rId3885" xr:uid="{7990D8EE-159A-4F4F-8CF5-C5DAFDBDFE98}"/>
    <hyperlink ref="A3896" r:id="rId3886" xr:uid="{427DF660-177C-40B6-82B8-B9B8710C11CC}"/>
    <hyperlink ref="A3897" r:id="rId3887" xr:uid="{60F3CA9B-5224-456E-8B09-A162012701BA}"/>
    <hyperlink ref="A3898" r:id="rId3888" xr:uid="{F6780602-D00C-42F2-BB7A-11E1C3F60F89}"/>
    <hyperlink ref="A3899" r:id="rId3889" xr:uid="{D6571199-C337-48C9-B1BA-32AC32DC3647}"/>
    <hyperlink ref="A3900" r:id="rId3890" xr:uid="{D8A61363-A688-4AF6-9A32-3E480ECDD29F}"/>
    <hyperlink ref="A3901" r:id="rId3891" xr:uid="{A666D068-2227-4336-9EBA-B5BF2D332C4F}"/>
    <hyperlink ref="A3902" r:id="rId3892" xr:uid="{5B98946B-CBED-4964-AD89-57833800AE69}"/>
    <hyperlink ref="A3903" r:id="rId3893" xr:uid="{EBD83CD3-F914-4652-AAB7-158330BA2B2B}"/>
    <hyperlink ref="A3904" r:id="rId3894" xr:uid="{7964D65E-0EB6-4BFF-B4CD-1580F574BDA8}"/>
    <hyperlink ref="A3905" r:id="rId3895" xr:uid="{FF06A535-A2AE-421C-8954-B8D6FC152B1D}"/>
    <hyperlink ref="A3906" r:id="rId3896" xr:uid="{2E3D239A-A45B-4A62-97BA-CD57928359FD}"/>
    <hyperlink ref="A3907" r:id="rId3897" xr:uid="{D84E763D-07FC-4ABC-8E21-CE3F53F57A22}"/>
    <hyperlink ref="A3908" r:id="rId3898" xr:uid="{141F8704-2FFD-4B1D-A576-C0800955891F}"/>
    <hyperlink ref="A3909" r:id="rId3899" xr:uid="{10A3C5A0-345D-46C1-9151-24264B549E4C}"/>
    <hyperlink ref="A3910" r:id="rId3900" xr:uid="{923534C7-5FB4-495A-83E7-F37756285C35}"/>
    <hyperlink ref="A3911" r:id="rId3901" xr:uid="{C1D64FB1-F234-4125-A33E-A909BECD730D}"/>
    <hyperlink ref="A3912" r:id="rId3902" xr:uid="{1DD59C2B-2D02-407F-B773-FA6E1072B85C}"/>
    <hyperlink ref="A3913" r:id="rId3903" xr:uid="{31356A09-01E9-4C0D-B34C-E0A928B5AC8D}"/>
    <hyperlink ref="A3914" r:id="rId3904" xr:uid="{8B3D58ED-FD6E-4CA8-B3E5-523FD1FB7EE8}"/>
    <hyperlink ref="A3915" r:id="rId3905" xr:uid="{AFF61B86-0A70-45CA-A67B-A4D4042E00B3}"/>
    <hyperlink ref="A3916" r:id="rId3906" xr:uid="{1E32CC7A-08B2-44DF-A9C7-0045359665DE}"/>
    <hyperlink ref="A3917" r:id="rId3907" xr:uid="{FB16AF2F-5DFA-41F5-B667-8B31700617ED}"/>
    <hyperlink ref="A3918" r:id="rId3908" xr:uid="{6313C46C-6D4F-4057-B6CB-49042EBDE8A6}"/>
    <hyperlink ref="A3919" r:id="rId3909" xr:uid="{CE59EFDB-3C36-48EE-8886-60B41F439F60}"/>
    <hyperlink ref="A3920" r:id="rId3910" xr:uid="{733EACEE-BC00-444C-94E9-7F9FBCECFCF2}"/>
    <hyperlink ref="A3921" r:id="rId3911" xr:uid="{98C14576-1BE3-46EE-9F86-ADDA34AF4330}"/>
    <hyperlink ref="A3922" r:id="rId3912" xr:uid="{88F19FAD-58D6-42ED-9E91-0C5C406EB5E3}"/>
    <hyperlink ref="A3923" r:id="rId3913" xr:uid="{64B4DF4F-5055-4B95-9B67-DE478F9EA1A3}"/>
    <hyperlink ref="A3924" r:id="rId3914" xr:uid="{206ABCC4-9140-4253-A92B-AC2120CF6014}"/>
    <hyperlink ref="A3925" r:id="rId3915" xr:uid="{239B45CA-A7F6-490F-AA81-2B61F56C93D7}"/>
    <hyperlink ref="A3926" r:id="rId3916" xr:uid="{A1F89270-239A-4394-8DF4-297AA132DED1}"/>
    <hyperlink ref="A3927" r:id="rId3917" xr:uid="{3D437A97-C3E3-4907-AD0E-1487B520FA28}"/>
    <hyperlink ref="A3928" r:id="rId3918" xr:uid="{E363FA6F-A275-4902-B611-3DE92BB28765}"/>
    <hyperlink ref="A3929" r:id="rId3919" xr:uid="{8F89ECC4-D66D-45A1-9F02-2E92AAE0191E}"/>
    <hyperlink ref="A3930" r:id="rId3920" xr:uid="{C05C10E4-8FB2-4E2F-A55A-7B14C64E8CC5}"/>
    <hyperlink ref="A3931" r:id="rId3921" xr:uid="{97934C00-0BD3-4675-8AAA-7E035B4B3AE1}"/>
    <hyperlink ref="A3932" r:id="rId3922" xr:uid="{20025DD7-6B91-4BCF-BED0-8A2872369A74}"/>
    <hyperlink ref="A3933" r:id="rId3923" xr:uid="{CDB23510-9A04-458C-AB47-F2CF92C767F5}"/>
    <hyperlink ref="A3934" r:id="rId3924" xr:uid="{75CC67E1-D6D7-4D16-AEED-A42DDE3671B0}"/>
    <hyperlink ref="A3935" r:id="rId3925" xr:uid="{B0FB1843-EAE2-4B9B-A026-BE3ABE41041B}"/>
    <hyperlink ref="A3936" r:id="rId3926" xr:uid="{059C97A5-A4D9-43F5-BCCD-3A6B43457C5F}"/>
    <hyperlink ref="A3937" r:id="rId3927" xr:uid="{EB2875CB-42D5-419E-BFBA-27D52D40BDAE}"/>
    <hyperlink ref="A3938" r:id="rId3928" xr:uid="{E19335D6-678C-4AF5-97C3-C07B7D45DC6B}"/>
    <hyperlink ref="A3939" r:id="rId3929" xr:uid="{74FD88C6-C617-4726-A5C8-3FFA51069BD3}"/>
    <hyperlink ref="A3940" r:id="rId3930" xr:uid="{70081750-6CAC-4EF9-A066-3B10C6CD373A}"/>
    <hyperlink ref="A3941" r:id="rId3931" xr:uid="{F142C214-7890-468B-B38D-ABA87A38DBD1}"/>
    <hyperlink ref="A3942" r:id="rId3932" xr:uid="{894B69B4-36F9-4CAC-AB7C-EB850CB10F64}"/>
    <hyperlink ref="A3943" r:id="rId3933" xr:uid="{D849B1E2-124C-4C61-BED9-25780B4806FC}"/>
    <hyperlink ref="A3944" r:id="rId3934" xr:uid="{135ECF09-35B0-4D90-A680-090A1E03CF08}"/>
    <hyperlink ref="A3945" r:id="rId3935" xr:uid="{AC5A0EBC-0C94-4E0E-8D39-0FF1459E3589}"/>
    <hyperlink ref="A3946" r:id="rId3936" xr:uid="{8F249D06-F4F5-4635-9998-6ED26FF17F08}"/>
    <hyperlink ref="A3947" r:id="rId3937" xr:uid="{C9587C85-3B2B-4FB3-85A1-7167D5042E32}"/>
    <hyperlink ref="A3948" r:id="rId3938" xr:uid="{60213B40-864E-4236-9E32-DD7BBC6C8F47}"/>
    <hyperlink ref="A3949" r:id="rId3939" xr:uid="{003C6818-48B6-4E1F-BE85-6F5328CD229F}"/>
    <hyperlink ref="A3950" r:id="rId3940" xr:uid="{B129C2F6-52C0-449E-8329-5B5739B8E38A}"/>
    <hyperlink ref="A3951" r:id="rId3941" xr:uid="{B69FC1CB-693B-46B4-9AFE-39AA5882B4F1}"/>
    <hyperlink ref="A3952" r:id="rId3942" xr:uid="{E1D0A653-CB7C-4408-B397-4AF809D87D2C}"/>
    <hyperlink ref="A3953" r:id="rId3943" xr:uid="{854FD80C-EA71-4360-BB79-8F6A22CEE230}"/>
    <hyperlink ref="A3954" r:id="rId3944" xr:uid="{4D8366D4-B63C-400C-9805-F653231213EC}"/>
    <hyperlink ref="A3955" r:id="rId3945" xr:uid="{F96E553A-AB97-475E-9363-2A51F42F1D58}"/>
    <hyperlink ref="A3956" r:id="rId3946" xr:uid="{A3CC6522-DBFD-4240-BE7D-69C14192643E}"/>
    <hyperlink ref="A3957" r:id="rId3947" xr:uid="{AC9BF992-179A-4D7E-824B-2D6DE4882C81}"/>
    <hyperlink ref="A3958" r:id="rId3948" xr:uid="{6305BA90-65C8-4BD8-BD84-01B7D85E0DB1}"/>
    <hyperlink ref="A3959" r:id="rId3949" xr:uid="{49502C35-F7F7-412D-9998-2EB7FC5404BC}"/>
    <hyperlink ref="A3960" r:id="rId3950" xr:uid="{1D731829-9EA5-4DB0-8F30-023126BD07F4}"/>
    <hyperlink ref="A3961" r:id="rId3951" xr:uid="{85760E24-1DB8-4B20-A055-6E606A0F7348}"/>
    <hyperlink ref="A3962" r:id="rId3952" xr:uid="{F9BDB4EA-3E34-4D43-B07A-972420583F26}"/>
    <hyperlink ref="A3963" r:id="rId3953" xr:uid="{0074432F-55BC-458C-9538-54751A470566}"/>
    <hyperlink ref="A3964" r:id="rId3954" xr:uid="{94FC49E5-C4DB-4773-96D4-A8F0CC9BC304}"/>
    <hyperlink ref="A3965" r:id="rId3955" xr:uid="{7F83F7C5-98B5-4C68-BC1F-F687A025F6A9}"/>
    <hyperlink ref="A3966" r:id="rId3956" xr:uid="{E5B943F3-37F9-4862-BB62-609F9B9CA7CF}"/>
    <hyperlink ref="A3967" r:id="rId3957" xr:uid="{A34AE707-FA42-4081-A2A2-FCA04AC747B0}"/>
    <hyperlink ref="A3968" r:id="rId3958" xr:uid="{2969C33E-DB98-440D-A404-04F96B25C18A}"/>
    <hyperlink ref="A3969" r:id="rId3959" xr:uid="{C1FC7EF1-9840-4F90-AE40-47C924581199}"/>
    <hyperlink ref="A3970" r:id="rId3960" xr:uid="{C9377D4E-CCC7-4609-B1A9-F298D5F50788}"/>
    <hyperlink ref="A3971" r:id="rId3961" xr:uid="{BAB62674-6693-4AD1-A829-D4DE3D5CAE83}"/>
    <hyperlink ref="A3972" r:id="rId3962" xr:uid="{C5D9B558-D067-444D-A3E5-883B4D6071F2}"/>
    <hyperlink ref="A3973" r:id="rId3963" xr:uid="{B25E19BB-BC14-4421-A6E5-4B89EBABE071}"/>
    <hyperlink ref="A3974" r:id="rId3964" xr:uid="{82959970-D6F4-4E89-97F6-CB81714AE48E}"/>
    <hyperlink ref="A3975" r:id="rId3965" xr:uid="{CC30C813-6D77-40FA-94A9-A15E4A8CCBD7}"/>
    <hyperlink ref="A3976" r:id="rId3966" xr:uid="{8716A5CD-2FD7-4D0F-8D91-27BBC8AF0881}"/>
    <hyperlink ref="A3977" r:id="rId3967" xr:uid="{23F39723-F598-4CC6-98B7-DA8ACB952134}"/>
    <hyperlink ref="A3978" r:id="rId3968" xr:uid="{3C884F1A-0310-4FA1-9E54-9B357A9A16DC}"/>
    <hyperlink ref="A3979" r:id="rId3969" xr:uid="{4C7A5E63-69D0-4178-A875-9FFB3A90908E}"/>
    <hyperlink ref="A3980" r:id="rId3970" xr:uid="{E463CAEB-7D24-424C-AC89-2AAF18708BD7}"/>
    <hyperlink ref="A3981" r:id="rId3971" xr:uid="{451870F2-C0D5-473A-8013-1537008E73AA}"/>
    <hyperlink ref="A3982" r:id="rId3972" xr:uid="{EB49D776-00A7-4EC5-AC86-6B92319DD6B3}"/>
    <hyperlink ref="A3983" r:id="rId3973" xr:uid="{48B38AF0-A281-47C9-8886-A3BF4F349E5F}"/>
    <hyperlink ref="A3984" r:id="rId3974" xr:uid="{6041A970-711D-4A03-AFE2-3FC2AEF68A03}"/>
    <hyperlink ref="A3985" r:id="rId3975" xr:uid="{900CAB4A-9B89-4AAE-B096-1DFED9694BF8}"/>
    <hyperlink ref="A3986" r:id="rId3976" xr:uid="{8C47C7E2-901A-4F31-9516-22849556AC3E}"/>
    <hyperlink ref="A3987" r:id="rId3977" xr:uid="{B8892D18-499D-4877-ADB9-5193F63E18C9}"/>
    <hyperlink ref="A3988" r:id="rId3978" xr:uid="{AA3F2A94-FDC8-4B25-831F-3866091CB694}"/>
    <hyperlink ref="A3989" r:id="rId3979" xr:uid="{083D224C-ECD3-410F-992B-202C2F82280A}"/>
    <hyperlink ref="A3990" r:id="rId3980" xr:uid="{A59F37B7-16CB-4100-BE95-2830866D3962}"/>
    <hyperlink ref="A3991" r:id="rId3981" xr:uid="{037CD44A-64CF-4117-B212-BCF91DB77E2F}"/>
    <hyperlink ref="A3992" r:id="rId3982" xr:uid="{ACF9E83C-FB0F-4B4D-B216-00F79CA91E94}"/>
    <hyperlink ref="A3993" r:id="rId3983" xr:uid="{D3E1F0B2-EDCD-443F-BDFD-37DA84267F1D}"/>
    <hyperlink ref="A3994" r:id="rId3984" xr:uid="{6B6AF30D-BBF6-45E0-8208-D2B05240D606}"/>
    <hyperlink ref="A3995" r:id="rId3985" xr:uid="{F3DEEFC4-9DB7-4ABE-A0EF-DE9612DDB0D2}"/>
    <hyperlink ref="A3996" r:id="rId3986" xr:uid="{F64AACCB-38FC-4A1D-ABA4-95B51CA633C9}"/>
    <hyperlink ref="A3997" r:id="rId3987" xr:uid="{6B82406B-A6E8-4A51-966F-5064E0AF492D}"/>
    <hyperlink ref="A3998" r:id="rId3988" xr:uid="{22C9EAFF-1763-4BEE-97EB-D1C7CBBDD1D6}"/>
    <hyperlink ref="A3999" r:id="rId3989" xr:uid="{C3015802-63CA-48AF-B5D1-2C68F1374C55}"/>
    <hyperlink ref="A4000" r:id="rId3990" xr:uid="{CA0C7395-3F52-4F68-BA68-4533F5727208}"/>
    <hyperlink ref="A4001" r:id="rId3991" xr:uid="{683514BC-7143-4489-9E55-2E7F7680BF2B}"/>
    <hyperlink ref="A4002" r:id="rId3992" xr:uid="{72C69920-A0D9-4235-A06C-5D41C5365A80}"/>
    <hyperlink ref="A4003" r:id="rId3993" xr:uid="{2BAF0B39-1624-4627-B963-01B5225F5F3A}"/>
    <hyperlink ref="A4004" r:id="rId3994" xr:uid="{21A3A283-93C3-4692-B7C2-704F318C824C}"/>
    <hyperlink ref="A4005" r:id="rId3995" xr:uid="{66CA2718-A6B1-4303-B64E-552CEA68B88F}"/>
    <hyperlink ref="A4006" r:id="rId3996" xr:uid="{C8E8F3E5-C16F-4E84-8678-7A5111667F49}"/>
    <hyperlink ref="A4007" r:id="rId3997" xr:uid="{AEE7885B-7AE6-43D1-9939-07627D45D42D}"/>
    <hyperlink ref="A4008" r:id="rId3998" xr:uid="{836BC3E9-B421-4339-86B2-18AC3BB41B15}"/>
    <hyperlink ref="A4009" r:id="rId3999" xr:uid="{2145D658-ACCB-429A-9348-495E51B2BAE8}"/>
    <hyperlink ref="A4010" r:id="rId4000" xr:uid="{7788F341-0979-413F-81E9-F04E6F8DA3F8}"/>
    <hyperlink ref="A4011" r:id="rId4001" xr:uid="{AC2C5192-8B12-4926-AFA2-88D308958E4D}"/>
    <hyperlink ref="A4012" r:id="rId4002" xr:uid="{94F0E335-7E29-4735-A052-20BFD0DFB7EF}"/>
    <hyperlink ref="A4013" r:id="rId4003" xr:uid="{57F6CEDC-8B50-4EF2-8707-35AB09BBA1DD}"/>
    <hyperlink ref="A4014" r:id="rId4004" xr:uid="{085FECDA-FDFD-4FDB-BCD1-D327585AED52}"/>
    <hyperlink ref="A4015" r:id="rId4005" xr:uid="{BC10FED6-F73C-49BD-ADCF-94393392ED49}"/>
    <hyperlink ref="A4016" r:id="rId4006" xr:uid="{4B202216-7A58-469D-9AB5-48116E9FFB08}"/>
    <hyperlink ref="A4017" r:id="rId4007" xr:uid="{340FDF1D-DA9B-4003-98E7-07AAB02F540E}"/>
    <hyperlink ref="A4018" r:id="rId4008" xr:uid="{8C189D98-D258-4888-A64D-8643388AA0CC}"/>
    <hyperlink ref="A4019" r:id="rId4009" xr:uid="{3D0116BE-44B3-4F29-92CF-08D73247E2A8}"/>
    <hyperlink ref="A4020" r:id="rId4010" xr:uid="{BEF391B2-75C6-4006-9FF0-A3668B0F10A5}"/>
    <hyperlink ref="A4021" r:id="rId4011" xr:uid="{6B5FBE4B-AF63-46C2-816E-5F25A5E2A087}"/>
    <hyperlink ref="A4022" r:id="rId4012" xr:uid="{CF8C5606-7B95-46AE-8678-94AE93AD1D0B}"/>
    <hyperlink ref="A4023" r:id="rId4013" xr:uid="{D8D0109E-4017-4F75-AB91-F62719063557}"/>
    <hyperlink ref="A4024" r:id="rId4014" xr:uid="{1CA43F07-A08D-4C55-873E-7A0234A36CB4}"/>
    <hyperlink ref="A4025" r:id="rId4015" xr:uid="{C7FD9C2C-FE4C-4E2C-B953-3CFA1943D73A}"/>
    <hyperlink ref="A4026" r:id="rId4016" xr:uid="{FAEAFBEC-1D59-492B-B139-B13DEFBE2DF7}"/>
    <hyperlink ref="A4027" r:id="rId4017" xr:uid="{279E3A5D-17B7-4F1B-80F7-2019DB402ACD}"/>
    <hyperlink ref="A4028" r:id="rId4018" xr:uid="{66D042AC-436B-4501-AF0E-00F326FDDD0F}"/>
    <hyperlink ref="A4029" r:id="rId4019" xr:uid="{DA257096-AB0C-4FF5-9DD3-B468AC41AFA6}"/>
    <hyperlink ref="A4030" r:id="rId4020" xr:uid="{556D5F9C-439D-4B51-965E-92F5ACAF5880}"/>
    <hyperlink ref="A4031" r:id="rId4021" xr:uid="{6392F07D-5B79-4E56-BD77-0F4A69CB5E68}"/>
    <hyperlink ref="A4032" r:id="rId4022" xr:uid="{644DFF94-284B-4304-AF5E-A91C7E8B1B2C}"/>
    <hyperlink ref="A4033" r:id="rId4023" xr:uid="{1DA7B390-1C29-45AC-8F3A-5F3F1D00F092}"/>
    <hyperlink ref="A4034" r:id="rId4024" xr:uid="{38A50087-9053-4F50-BBE2-1A196677A1D5}"/>
    <hyperlink ref="A4035" r:id="rId4025" xr:uid="{E9B4EF8D-2147-411C-BD33-924763E9B529}"/>
    <hyperlink ref="A4036" r:id="rId4026" xr:uid="{C9A46268-9258-4EB8-AD61-3AC5AB3AC43F}"/>
    <hyperlink ref="A4037" r:id="rId4027" xr:uid="{160B6027-5225-41DB-A80D-008999B7BCE3}"/>
    <hyperlink ref="A4038" r:id="rId4028" xr:uid="{A4CE8E43-CA4D-4928-804D-ADDF8B714FBA}"/>
    <hyperlink ref="A4039" r:id="rId4029" xr:uid="{39DDD4E0-9F26-4779-96C1-F3C697228A0D}"/>
    <hyperlink ref="A4040" r:id="rId4030" xr:uid="{57C335CD-9A13-4E9F-A188-CD87A29936C4}"/>
    <hyperlink ref="A4041" r:id="rId4031" xr:uid="{F0C6EE55-D78F-4E11-B07C-411D6E67B24B}"/>
    <hyperlink ref="A4042" r:id="rId4032" xr:uid="{1D161402-62BA-4590-B7D5-EDCC396DB34B}"/>
    <hyperlink ref="A4043" r:id="rId4033" xr:uid="{A53BB263-AA50-46DD-9CA3-BF7BD1AF224B}"/>
    <hyperlink ref="A4044" r:id="rId4034" xr:uid="{0BE6085A-6E6E-44C6-B201-9F3E9D987E72}"/>
    <hyperlink ref="A4045" r:id="rId4035" xr:uid="{6C79026E-117D-4B14-8190-29F4309FC85B}"/>
    <hyperlink ref="A4046" r:id="rId4036" xr:uid="{96A8C7AD-2345-41FA-8EBF-728ABE1FABF6}"/>
    <hyperlink ref="A4047" r:id="rId4037" xr:uid="{4D0A2EB0-2FC0-43C2-8803-4C3D3D072F6C}"/>
    <hyperlink ref="A4048" r:id="rId4038" xr:uid="{5C6D915A-80CE-48B8-B4FE-13E78D22D4F2}"/>
    <hyperlink ref="A4049" r:id="rId4039" xr:uid="{02447745-42B2-4176-94F9-7A02DE788BE2}"/>
    <hyperlink ref="A4050" r:id="rId4040" xr:uid="{B976F2F2-68F9-4564-B2D1-F77B265101DA}"/>
    <hyperlink ref="A4051" r:id="rId4041" xr:uid="{351060C2-D79C-4B45-B8EC-652294429E5A}"/>
    <hyperlink ref="A4052" r:id="rId4042" xr:uid="{034A79D3-0C2D-4B1F-B4EB-B295121DA198}"/>
    <hyperlink ref="A4053" r:id="rId4043" xr:uid="{048EFF4F-1580-4D34-8119-728CED1F3435}"/>
    <hyperlink ref="A4054" r:id="rId4044" xr:uid="{DCB6E2ED-5A00-4172-BBF3-AEE54D40DAFE}"/>
    <hyperlink ref="A4055" r:id="rId4045" xr:uid="{C79474B2-7AA8-42FC-833D-C56D48F32C21}"/>
    <hyperlink ref="A4056" r:id="rId4046" xr:uid="{0863DE48-16EC-4394-A78F-DCC84ACB7672}"/>
    <hyperlink ref="A4057" r:id="rId4047" xr:uid="{12B8BA60-B1E9-4A3B-ACFD-CB840950A93F}"/>
    <hyperlink ref="A4058" r:id="rId4048" xr:uid="{0F12EDF0-FD61-47D4-B416-330D350D2DC5}"/>
    <hyperlink ref="A4059" r:id="rId4049" xr:uid="{E930C8F7-D0D8-495A-9DFE-975BE8D69902}"/>
    <hyperlink ref="A4060" r:id="rId4050" xr:uid="{B86145EB-E018-4F19-8918-6B70F65FCA69}"/>
    <hyperlink ref="A4061" r:id="rId4051" xr:uid="{DD5AAE3C-B318-4AC0-9B77-4B736BB5F70A}"/>
    <hyperlink ref="A4062" r:id="rId4052" xr:uid="{D216515E-7EA2-444F-8879-5F2B6E5B47B0}"/>
    <hyperlink ref="A4063" r:id="rId4053" xr:uid="{6C4EF212-3DCF-41D6-890D-07F5CB2167D7}"/>
    <hyperlink ref="A4064" r:id="rId4054" xr:uid="{A4BECBCD-21CB-4D66-AA2A-90996F67047C}"/>
    <hyperlink ref="A4065" r:id="rId4055" xr:uid="{93C77A2B-7771-46CD-8A5B-25174A7A2698}"/>
    <hyperlink ref="A4066" r:id="rId4056" xr:uid="{733D96C8-AEB8-4305-8D9F-513115A9E2DD}"/>
    <hyperlink ref="A4067" r:id="rId4057" xr:uid="{EEF5684C-C103-4A80-96E2-01475951BAE3}"/>
    <hyperlink ref="A4068" r:id="rId4058" xr:uid="{1C88358A-6CB6-447F-A440-C81683BB23E4}"/>
    <hyperlink ref="A4069" r:id="rId4059" xr:uid="{1B26F8E0-6C08-4E0F-A15C-ACF566F39E1B}"/>
    <hyperlink ref="A4070" r:id="rId4060" xr:uid="{3DD34BEE-3DCB-45E1-8B07-0069FCE56F0B}"/>
    <hyperlink ref="A4071" r:id="rId4061" xr:uid="{980306BF-E969-408C-A989-55B9811F1343}"/>
    <hyperlink ref="A4072" r:id="rId4062" xr:uid="{128ADC1B-1A1B-43D3-9C6E-3886BDA30091}"/>
    <hyperlink ref="A4073" r:id="rId4063" xr:uid="{E3A354E8-AE21-4980-BC7D-5C1B82F81D44}"/>
    <hyperlink ref="A4074" r:id="rId4064" xr:uid="{2F180542-4857-4319-BB5A-1DEFA28E4924}"/>
    <hyperlink ref="A4075" r:id="rId4065" xr:uid="{B7F6660D-8779-4801-826E-7BC9C8BC6111}"/>
    <hyperlink ref="A4076" r:id="rId4066" xr:uid="{3EA0E2B5-67BC-4B38-9B37-7C678611B29F}"/>
    <hyperlink ref="A4077" r:id="rId4067" xr:uid="{85B1D301-19D7-4E74-BCDB-38A8F7EE92BB}"/>
    <hyperlink ref="A4078" r:id="rId4068" xr:uid="{0A14F32A-C455-45B3-B502-5C50B4E185E6}"/>
    <hyperlink ref="A4079" r:id="rId4069" xr:uid="{582A14A2-BF67-48B9-81F1-80CE9C3D7CD6}"/>
    <hyperlink ref="A4080" r:id="rId4070" xr:uid="{3C3B6F99-5B9C-46A5-AAE6-2C24F4A60B68}"/>
    <hyperlink ref="A4081" r:id="rId4071" xr:uid="{98F3406A-8F2E-40E8-A049-674F94F9F95B}"/>
    <hyperlink ref="A4082" r:id="rId4072" xr:uid="{65CDBE5F-46B1-4C10-AC65-502747088668}"/>
    <hyperlink ref="A4083" r:id="rId4073" xr:uid="{04405613-4771-4341-AF02-D79B86E94550}"/>
    <hyperlink ref="A4084" r:id="rId4074" xr:uid="{B211AA09-8CD4-42CD-AE75-900A8CF7B8AF}"/>
    <hyperlink ref="A4085" r:id="rId4075" xr:uid="{C1643C98-205A-4215-AA8C-CC8EDCD6EFC4}"/>
    <hyperlink ref="A4086" r:id="rId4076" xr:uid="{EF29E467-475E-49F9-A493-A2BE863BA23A}"/>
    <hyperlink ref="A4087" r:id="rId4077" xr:uid="{85ABDF4C-B7F6-4937-B656-46EFD283D6F4}"/>
    <hyperlink ref="A4088" r:id="rId4078" xr:uid="{568DF8C3-3FBF-4DA9-9C35-96146A7BB594}"/>
    <hyperlink ref="A4089" r:id="rId4079" xr:uid="{FF6C7F23-8768-4126-8E3A-163EBA1484C2}"/>
    <hyperlink ref="A4090" r:id="rId4080" xr:uid="{CDFCF03A-35B8-42BE-BD30-7CD003727422}"/>
    <hyperlink ref="A4091" r:id="rId4081" xr:uid="{2181FE76-143C-4B98-87B9-8A7390D40C20}"/>
    <hyperlink ref="A4092" r:id="rId4082" xr:uid="{FAB6C9E2-327C-4C37-B193-E0D4CE6AED84}"/>
    <hyperlink ref="A4093" r:id="rId4083" xr:uid="{5823D25B-1B37-4244-8395-176225BE3E08}"/>
    <hyperlink ref="A4094" r:id="rId4084" xr:uid="{531B07C2-1A5F-4F08-AD19-35688BE6DAA1}"/>
    <hyperlink ref="A4095" r:id="rId4085" xr:uid="{BEF72417-804A-497D-8862-B9FAC0F11848}"/>
    <hyperlink ref="A4096" r:id="rId4086" xr:uid="{68A7B28D-25ED-4064-B725-07A818DFAD02}"/>
    <hyperlink ref="A4097" r:id="rId4087" xr:uid="{A962CD48-7034-4968-A7AC-D7D7A9F80300}"/>
    <hyperlink ref="A4098" r:id="rId4088" xr:uid="{33AC1A92-8010-405D-88A8-AB3471D0FB7A}"/>
    <hyperlink ref="A4099" r:id="rId4089" xr:uid="{087D4ADD-2AD0-47C3-A9D3-D3D255099B13}"/>
    <hyperlink ref="A4100" r:id="rId4090" xr:uid="{8FD77D30-7C25-434F-B181-8D2121F5ECEC}"/>
    <hyperlink ref="A4101" r:id="rId4091" xr:uid="{ED4DF78E-9DF7-4A98-A304-2A27C9A322EA}"/>
    <hyperlink ref="A4102" r:id="rId4092" xr:uid="{2F74016F-013E-4ADA-ADE9-793254EDA4C0}"/>
    <hyperlink ref="A4103" r:id="rId4093" xr:uid="{659A743A-8DF9-4374-A7F5-4A8DE9C4FAB8}"/>
    <hyperlink ref="A4104" r:id="rId4094" xr:uid="{0F37B109-D8BA-42A9-BA27-232445CA272C}"/>
    <hyperlink ref="A4105" r:id="rId4095" xr:uid="{065A2A3A-CF73-473F-9DDD-E228C2EA6E9D}"/>
    <hyperlink ref="A4106" r:id="rId4096" xr:uid="{4748F4B8-08B6-462C-B762-6DDA995948FA}"/>
    <hyperlink ref="A4107" r:id="rId4097" xr:uid="{B1C08A57-0894-4222-9321-A3F349C5E646}"/>
    <hyperlink ref="A4108" r:id="rId4098" xr:uid="{5772AE94-8521-49CF-B336-D75AA3363391}"/>
    <hyperlink ref="A4109" r:id="rId4099" xr:uid="{5BC75988-A5B3-450E-9816-C78EBA9F8A88}"/>
    <hyperlink ref="A4110" r:id="rId4100" xr:uid="{022B5196-8C92-4AC1-B195-0AC3D79B171E}"/>
    <hyperlink ref="A4111" r:id="rId4101" xr:uid="{DBAF017A-AE14-4154-8E05-40DBFA897DE3}"/>
    <hyperlink ref="A4112" r:id="rId4102" xr:uid="{5C8DABDF-E374-45C7-8738-635752E06A35}"/>
    <hyperlink ref="A4113" r:id="rId4103" xr:uid="{32A6BBA7-4EB7-467E-AD50-F1C1ADD9DFEE}"/>
    <hyperlink ref="A4114" r:id="rId4104" xr:uid="{81B67AA7-1C6D-43BF-9AE7-2C4293349F80}"/>
    <hyperlink ref="A4115" r:id="rId4105" xr:uid="{E3859499-8359-4B3B-87A3-1EDEEA49AF45}"/>
    <hyperlink ref="A4116" r:id="rId4106" xr:uid="{E0400ACD-BE8C-4A0A-AD39-F9BAF2DF3AB7}"/>
    <hyperlink ref="A4117" r:id="rId4107" xr:uid="{9335164C-9F7F-4A47-A782-54DF2AE3DF7E}"/>
    <hyperlink ref="A4118" r:id="rId4108" xr:uid="{DB0600A7-9B28-4611-9965-34DBA86A2A27}"/>
    <hyperlink ref="A4119" r:id="rId4109" xr:uid="{79EF965B-A5CC-4A02-8073-6064CFB2632A}"/>
    <hyperlink ref="A4120" r:id="rId4110" xr:uid="{34DC3266-715C-4EB2-BD09-9630DEFC35CB}"/>
    <hyperlink ref="A4121" r:id="rId4111" xr:uid="{A3ED3EF6-0042-4E78-BC34-2BE76F7EBF7F}"/>
    <hyperlink ref="A4122" r:id="rId4112" xr:uid="{C1C38DC9-507A-4B9E-886B-02E218251758}"/>
    <hyperlink ref="A4123" r:id="rId4113" xr:uid="{3EAAF329-EE61-498C-A703-76B6EEA63FF9}"/>
    <hyperlink ref="A4124" r:id="rId4114" xr:uid="{8BFFD568-4767-4B67-9932-2C05D3B11CD5}"/>
    <hyperlink ref="A4125" r:id="rId4115" xr:uid="{9102134B-DD5F-4CBF-8379-6EE4D541B295}"/>
    <hyperlink ref="A4126" r:id="rId4116" xr:uid="{7808FF41-7B43-437E-91D3-E711708076C8}"/>
    <hyperlink ref="A4127" r:id="rId4117" xr:uid="{2944375A-182E-42F1-AD9B-9A9D057FCA8E}"/>
    <hyperlink ref="A4128" r:id="rId4118" xr:uid="{714C9225-0B88-46F0-AF06-8BB5AF30918B}"/>
    <hyperlink ref="A4129" r:id="rId4119" xr:uid="{93A6C267-F8BF-4248-9881-E50D3EE7ECE5}"/>
    <hyperlink ref="A4130" r:id="rId4120" xr:uid="{1065C3C5-6131-4E89-9527-89CFABCF7A3E}"/>
    <hyperlink ref="A4131" r:id="rId4121" xr:uid="{AEA63EF1-4355-4A16-99BF-56DCC1F6924C}"/>
    <hyperlink ref="A4132" r:id="rId4122" xr:uid="{3E536501-E273-45BC-844F-0612D3B62D48}"/>
    <hyperlink ref="A4133" r:id="rId4123" xr:uid="{0C43011E-46C5-4CE3-B380-9F8FD2B0794B}"/>
    <hyperlink ref="A4134" r:id="rId4124" xr:uid="{F67433A9-21CC-42F7-83FC-F86B336AD623}"/>
    <hyperlink ref="A4135" r:id="rId4125" xr:uid="{4F2D6F1D-D9A0-4DBA-ABB8-704E3BCC63FA}"/>
    <hyperlink ref="A4136" r:id="rId4126" xr:uid="{F6933830-C777-4552-8EF0-91372CB61D03}"/>
    <hyperlink ref="A4137" r:id="rId4127" xr:uid="{A3EF1519-EA94-44EB-A53D-475F9AB1E543}"/>
    <hyperlink ref="A4138" r:id="rId4128" xr:uid="{179D8F06-D6FC-41EF-8D7C-B1614B65493C}"/>
    <hyperlink ref="A4139" r:id="rId4129" xr:uid="{00626E91-5390-4AF9-99D3-93CE5B59A139}"/>
    <hyperlink ref="A4140" r:id="rId4130" xr:uid="{4D6FDB6C-55DD-4BC0-B7F3-5DD8859DEF1C}"/>
    <hyperlink ref="A4141" r:id="rId4131" xr:uid="{6DD8AB97-9AD9-4C7E-9E78-3B7A58F53138}"/>
    <hyperlink ref="A4142" r:id="rId4132" xr:uid="{B5FB835A-6F45-42B8-9587-C81F99261863}"/>
    <hyperlink ref="A4143" r:id="rId4133" xr:uid="{358BF9D8-770C-4357-8C7C-3A711A037504}"/>
    <hyperlink ref="A4144" r:id="rId4134" xr:uid="{49C992F8-F4C8-4ED5-8E50-E413CF648A66}"/>
    <hyperlink ref="A4145" r:id="rId4135" xr:uid="{4B7474D4-C646-4E99-B160-D40FA9E39B98}"/>
    <hyperlink ref="A4146" r:id="rId4136" xr:uid="{0C3706F9-A1E8-460A-8DFB-CD579A985F4E}"/>
    <hyperlink ref="A4147" r:id="rId4137" xr:uid="{76DBFD1E-02FA-46D0-BBEB-DA12E257B91F}"/>
    <hyperlink ref="A4148" r:id="rId4138" xr:uid="{C248CB05-F6A6-4544-93E7-BA5FDA851F04}"/>
    <hyperlink ref="A4149" r:id="rId4139" xr:uid="{53D6C188-0B19-4546-BEFB-2BE039DBCF1F}"/>
    <hyperlink ref="A4150" r:id="rId4140" xr:uid="{E3749839-CADA-4E3C-AC03-169169920AB7}"/>
    <hyperlink ref="A4151" r:id="rId4141" xr:uid="{1B17CCD2-0F72-4D9E-B782-25F84067CA37}"/>
    <hyperlink ref="A4152" r:id="rId4142" xr:uid="{95E38D07-62B4-4C4C-83ED-0A1B8D51C54C}"/>
    <hyperlink ref="A4153" r:id="rId4143" xr:uid="{0E63202F-38AF-4C1E-8EA8-A44D6F199DF4}"/>
    <hyperlink ref="A4154" r:id="rId4144" xr:uid="{FB7E79B8-AAC5-454D-BC06-F7DAF9B21245}"/>
    <hyperlink ref="A4155" r:id="rId4145" xr:uid="{4F46B7CF-8812-4F55-B143-54784A611CEE}"/>
    <hyperlink ref="A4156" r:id="rId4146" xr:uid="{29FE3BAF-F90F-4925-841F-5104DACFA901}"/>
    <hyperlink ref="A4157" r:id="rId4147" xr:uid="{CF29C128-D154-4552-AC6D-B5D1C0A4F2ED}"/>
    <hyperlink ref="A4158" r:id="rId4148" xr:uid="{B5B7612C-D502-44E0-9E42-B9337CB5ACAC}"/>
    <hyperlink ref="A4159" r:id="rId4149" xr:uid="{2B86776D-B854-49F0-98A8-6122AFBA58EC}"/>
    <hyperlink ref="A4160" r:id="rId4150" xr:uid="{139EA931-3CDD-4D00-9908-C1D8559A8C7B}"/>
    <hyperlink ref="A4161" r:id="rId4151" xr:uid="{7FBA4B14-8154-4FF8-890C-2F9E154728CD}"/>
    <hyperlink ref="A4162" r:id="rId4152" xr:uid="{4CACAD11-23A1-492B-B7BE-F30B69F75DED}"/>
    <hyperlink ref="A4163" r:id="rId4153" xr:uid="{EF32FD2C-D5B1-483B-8758-9B1A0DA01C58}"/>
    <hyperlink ref="A4164" r:id="rId4154" xr:uid="{E91FA61F-19E0-4183-93DA-CECB141E190C}"/>
    <hyperlink ref="A4165" r:id="rId4155" xr:uid="{6A6EADDD-5034-4773-A843-CD8D46B4C396}"/>
    <hyperlink ref="A4166" r:id="rId4156" xr:uid="{954EB6FE-1FC0-4C8D-8262-D2A905962694}"/>
    <hyperlink ref="A4167" r:id="rId4157" xr:uid="{A8E3A489-12C9-4DBD-9318-E6835563B0BB}"/>
    <hyperlink ref="A4168" r:id="rId4158" xr:uid="{82DB8C22-A8D5-4FA5-BE45-373A01C768B9}"/>
    <hyperlink ref="A4169" r:id="rId4159" xr:uid="{25FD5F52-DE45-4CCA-B457-AE8F14B6FA57}"/>
    <hyperlink ref="A4170" r:id="rId4160" xr:uid="{150D60CA-944F-4191-99F7-6096022A7EE2}"/>
    <hyperlink ref="A4171" r:id="rId4161" xr:uid="{B9239DF1-BE62-443C-A281-D9F19C3A71BA}"/>
    <hyperlink ref="A4172" r:id="rId4162" xr:uid="{B166B313-1AD3-4AAA-8A8F-ECE1D800AE6F}"/>
    <hyperlink ref="A4173" r:id="rId4163" xr:uid="{B35BA3B4-316B-431D-8E9A-2340F2731CFB}"/>
    <hyperlink ref="A4174" r:id="rId4164" xr:uid="{0942322C-587D-42B6-8CB6-B64DA69EB289}"/>
    <hyperlink ref="A4175" r:id="rId4165" xr:uid="{7766DE49-2CD3-4E60-B2E8-C800E4076BFE}"/>
    <hyperlink ref="A4176" r:id="rId4166" xr:uid="{21E13982-DCF7-4732-817A-51FF8E9D76AF}"/>
    <hyperlink ref="A4177" r:id="rId4167" xr:uid="{0DF4DBE4-2788-4F9B-9E42-0BCF1CBA73F5}"/>
    <hyperlink ref="A4178" r:id="rId4168" xr:uid="{F0A8C387-57E7-4C14-A3EF-A1E261D247D5}"/>
    <hyperlink ref="A4179" r:id="rId4169" xr:uid="{5E3ACE6B-AA3A-49A7-B475-88650BDA7BC9}"/>
    <hyperlink ref="A4180" r:id="rId4170" xr:uid="{A6A0A460-8A99-4221-8580-3F3E3F3CC9C1}"/>
    <hyperlink ref="A4181" r:id="rId4171" xr:uid="{C3DB2C25-622F-4D99-AC03-A9558B3A3AA6}"/>
    <hyperlink ref="A4182" r:id="rId4172" xr:uid="{68FD8CA5-CF74-4F06-8431-27AE1BDC7A60}"/>
    <hyperlink ref="A4183" r:id="rId4173" xr:uid="{9F1A8B63-C45D-44DC-A77C-7ADCEC05267A}"/>
    <hyperlink ref="A4184" r:id="rId4174" xr:uid="{0F9C24E5-28D6-4632-97F9-49EA218115CA}"/>
    <hyperlink ref="A4185" r:id="rId4175" xr:uid="{27A2F663-6926-40BB-ADA0-E9E082472110}"/>
    <hyperlink ref="A4186" r:id="rId4176" xr:uid="{A66909A6-F45B-4DCB-BFC5-945A10EE2FB2}"/>
    <hyperlink ref="A4187" r:id="rId4177" xr:uid="{E6AA8532-269B-422C-868A-9AE86FFB08A5}"/>
    <hyperlink ref="A4188" r:id="rId4178" xr:uid="{33D510F7-AD97-468A-979E-6CC2F7116429}"/>
    <hyperlink ref="A4189" r:id="rId4179" xr:uid="{29579AEF-C3E9-46F4-919F-39F95CCD3B05}"/>
    <hyperlink ref="A4190" r:id="rId4180" xr:uid="{5E10316C-E009-40EC-B714-19EE64E741F1}"/>
    <hyperlink ref="A4191" r:id="rId4181" xr:uid="{A7F676B2-0991-4F4E-B98D-0EDD7B1263A7}"/>
    <hyperlink ref="A4192" r:id="rId4182" xr:uid="{CB202C68-5967-48A2-BDD4-B7E9A5512183}"/>
    <hyperlink ref="A4193" r:id="rId4183" xr:uid="{3084E173-7E9A-4052-92FF-5EC0224E53AC}"/>
    <hyperlink ref="A4194" r:id="rId4184" xr:uid="{06EBE097-206D-475D-911E-DF865BC1BF36}"/>
    <hyperlink ref="A4195" r:id="rId4185" xr:uid="{97F7B2A7-0D3D-4CD4-AD12-ACEEFD8DBF64}"/>
    <hyperlink ref="A4196" r:id="rId4186" xr:uid="{2372BA59-7ACF-429D-9F0D-D6E1876F3111}"/>
    <hyperlink ref="A4197" r:id="rId4187" xr:uid="{B3B24AB7-4E91-4EEE-9E44-7D4ACAC84EB0}"/>
    <hyperlink ref="A4198" r:id="rId4188" xr:uid="{BE8B424C-FC4D-4405-A3B9-E07AFB861A03}"/>
    <hyperlink ref="A4199" r:id="rId4189" xr:uid="{B5EEF5ED-2947-4846-BA22-12A1A184500E}"/>
    <hyperlink ref="A4200" r:id="rId4190" xr:uid="{77A66DBA-2E04-44B0-B3C1-D1758F827F0D}"/>
    <hyperlink ref="A4201" r:id="rId4191" xr:uid="{41085878-95DC-4EE2-8313-5F42F27684CD}"/>
    <hyperlink ref="A4202" r:id="rId4192" xr:uid="{5626CB4B-23EA-4C8F-ABF9-2F8CA79454CF}"/>
    <hyperlink ref="A4203" r:id="rId4193" xr:uid="{FC32FBEF-CA49-4F45-9FBA-9BC7A35AFDBF}"/>
    <hyperlink ref="A4204" r:id="rId4194" xr:uid="{B54000D8-D239-49BD-83F5-D4E4DD2C3896}"/>
    <hyperlink ref="A4205" r:id="rId4195" xr:uid="{B8BB271B-C227-4E6B-AB89-01F5BFAF6D83}"/>
    <hyperlink ref="A4206" r:id="rId4196" xr:uid="{1E3D6A06-4253-44F1-B4AD-F14973464FC9}"/>
    <hyperlink ref="A4207" r:id="rId4197" xr:uid="{DE471546-1D22-4435-81DC-A74242FFB16B}"/>
    <hyperlink ref="A4208" r:id="rId4198" xr:uid="{A8CA2DF4-DC23-442B-860D-799A73B824CF}"/>
    <hyperlink ref="A4209" r:id="rId4199" xr:uid="{E1DF99C9-A590-47F3-A3A9-243702A1286A}"/>
    <hyperlink ref="A4210" r:id="rId4200" xr:uid="{FD65C452-EBDF-4B6C-AE90-CFFF2317E858}"/>
    <hyperlink ref="A4211" r:id="rId4201" xr:uid="{98183EF5-0D89-4F9D-88F5-BCBD9FA7A3F6}"/>
    <hyperlink ref="A4212" r:id="rId4202" xr:uid="{352144AE-3374-49BC-832F-52CB1853190B}"/>
    <hyperlink ref="A4213" r:id="rId4203" xr:uid="{67BD46C4-87CD-482D-8F06-669878C9177B}"/>
    <hyperlink ref="A4214" r:id="rId4204" xr:uid="{AC460519-75E1-466A-A5E2-E044AC808DA1}"/>
    <hyperlink ref="A4215" r:id="rId4205" xr:uid="{EDF2338C-93F7-482A-B819-97A890244120}"/>
    <hyperlink ref="A4216" r:id="rId4206" xr:uid="{99EE9780-33B5-4DAB-A9FA-48BFA36D1ADB}"/>
    <hyperlink ref="A4217" r:id="rId4207" xr:uid="{F767948F-4582-4AD6-9415-76355F12FFCC}"/>
    <hyperlink ref="A4218" r:id="rId4208" xr:uid="{741A3D3E-7694-48DE-B6EF-9131C2FA40AE}"/>
    <hyperlink ref="A4219" r:id="rId4209" xr:uid="{6400A678-B8FB-48EE-A50C-FD11FE313D62}"/>
    <hyperlink ref="A4220" r:id="rId4210" xr:uid="{17050EDE-57B0-442C-8664-80FC2BDB31BC}"/>
    <hyperlink ref="A4221" r:id="rId4211" xr:uid="{FBBE4E3E-C9E3-46BF-931E-9BB9A1318052}"/>
    <hyperlink ref="A4222" r:id="rId4212" xr:uid="{8391B0F2-A932-4D77-B32F-E2F4B179829B}"/>
    <hyperlink ref="A4223" r:id="rId4213" xr:uid="{A2DCA5B1-B3DA-40B3-8A6A-092741054B4B}"/>
    <hyperlink ref="A4224" r:id="rId4214" xr:uid="{77A09DA6-6BB1-4228-AE74-8209DA4AF33A}"/>
    <hyperlink ref="A4225" r:id="rId4215" xr:uid="{D06D488C-8291-4A7A-9C91-9E8232D870EC}"/>
    <hyperlink ref="A4226" r:id="rId4216" xr:uid="{DD44B217-4488-4925-97F2-4B8DD3292436}"/>
    <hyperlink ref="A4227" r:id="rId4217" xr:uid="{E384FC16-35C5-4FB4-95F2-D1C556206A4E}"/>
    <hyperlink ref="A4228" r:id="rId4218" xr:uid="{43434C0F-7BAE-421E-81EE-A6A2E78DCC8D}"/>
    <hyperlink ref="A4229" r:id="rId4219" xr:uid="{51ADD976-7BA3-431F-B598-210F6C49ED7E}"/>
    <hyperlink ref="A4230" r:id="rId4220" xr:uid="{0B34687C-E61C-423B-A4BB-8394AC3C5E6A}"/>
    <hyperlink ref="A4231" r:id="rId4221" xr:uid="{5DCD637D-548B-41D5-8CD0-7D35AAF240A6}"/>
    <hyperlink ref="A4232" r:id="rId4222" xr:uid="{D7AA0A31-68F5-41F9-9755-BBB70E1CA837}"/>
    <hyperlink ref="A4233" r:id="rId4223" xr:uid="{D2D56A8F-8D3F-4B17-8C3A-16C0DE3DB06C}"/>
    <hyperlink ref="A4234" r:id="rId4224" xr:uid="{ACDDE312-A368-4003-8517-165E92A6756D}"/>
    <hyperlink ref="A4235" r:id="rId4225" xr:uid="{8247D376-9C5D-4198-8D92-EFC3350D816A}"/>
    <hyperlink ref="A4236" r:id="rId4226" xr:uid="{31925C5C-9915-4E07-A534-2538A3E7FDA6}"/>
    <hyperlink ref="A4237" r:id="rId4227" xr:uid="{DAB1F4D7-24EA-446A-AE61-1CC2142D9EF0}"/>
    <hyperlink ref="A4238" r:id="rId4228" xr:uid="{169E2DBC-B1A9-43C2-B020-B832E0FD4629}"/>
    <hyperlink ref="A4239" r:id="rId4229" xr:uid="{D337FEEC-944F-4CDC-A2C0-62A9C78179DE}"/>
    <hyperlink ref="A4240" r:id="rId4230" xr:uid="{62DD22FF-15FA-49AF-8FBF-A3F0AC9E0DD8}"/>
    <hyperlink ref="A4241" r:id="rId4231" xr:uid="{83798413-81C6-45A6-9C28-02F4AAE97F82}"/>
    <hyperlink ref="A4242" r:id="rId4232" xr:uid="{5EB23930-E592-40C5-AA2F-2F3DEF1F2BAB}"/>
    <hyperlink ref="A4243" r:id="rId4233" xr:uid="{E8FA2A69-98B4-4937-8EC5-F2A793804A88}"/>
    <hyperlink ref="A4244" r:id="rId4234" xr:uid="{B788EB3E-3BB0-49BB-B739-8367067A1D45}"/>
    <hyperlink ref="A4245" r:id="rId4235" xr:uid="{A9B561C9-D120-434C-982E-228F2BE4CBB1}"/>
    <hyperlink ref="A4246" r:id="rId4236" xr:uid="{3F128A9D-65D9-4041-9AF2-A269A99EAE4C}"/>
    <hyperlink ref="A4247" r:id="rId4237" xr:uid="{92A059E3-5BE0-4112-874F-A82F7B26D1C6}"/>
    <hyperlink ref="A4248" r:id="rId4238" xr:uid="{BD9D83CC-8AD2-47E1-8879-EC599921BB61}"/>
    <hyperlink ref="A4249" r:id="rId4239" xr:uid="{27EC203B-C77F-4D02-A7DF-927E26357DF5}"/>
    <hyperlink ref="A4250" r:id="rId4240" xr:uid="{24B93B46-C45A-4024-95AA-9EFC69E4EF17}"/>
    <hyperlink ref="A4251" r:id="rId4241" xr:uid="{DA9B40A6-C5EE-4E0B-B551-E6674DC3C187}"/>
    <hyperlink ref="A4252" r:id="rId4242" xr:uid="{FA586D4E-EADD-424C-A16B-9E66DF39D102}"/>
    <hyperlink ref="A4253" r:id="rId4243" xr:uid="{DC7D42DD-695A-4137-A876-24AE39BDCDA3}"/>
    <hyperlink ref="A4254" r:id="rId4244" xr:uid="{123FCC29-309B-4D15-BBFD-6972296E7411}"/>
    <hyperlink ref="A4255" r:id="rId4245" xr:uid="{D786003F-F858-4839-B3B5-98B743BF62A1}"/>
    <hyperlink ref="A4256" r:id="rId4246" xr:uid="{16B69B0A-EE3A-4818-9DC9-446F159071B8}"/>
    <hyperlink ref="A4257" r:id="rId4247" xr:uid="{33E6F84F-FC21-46CF-B95D-B5D9B28280FA}"/>
    <hyperlink ref="A4258" r:id="rId4248" xr:uid="{340B621F-1D76-4B35-8769-BC4435C543B0}"/>
    <hyperlink ref="A4259" r:id="rId4249" xr:uid="{A15E2F8D-3FD7-470C-9240-F8C9B142D1A5}"/>
    <hyperlink ref="A4260" r:id="rId4250" xr:uid="{1C75DA3A-DD31-4EE3-8D4C-33EDB39A7A8E}"/>
    <hyperlink ref="A4261" r:id="rId4251" xr:uid="{6C078F1C-E6F1-46E5-9986-630D56B1FBFB}"/>
    <hyperlink ref="A4262" r:id="rId4252" xr:uid="{DBB39556-EA88-4B41-B680-E03B0AEA70A1}"/>
    <hyperlink ref="A4263" r:id="rId4253" xr:uid="{30A4D18C-E89F-4CEC-A26D-B82121CD3E04}"/>
    <hyperlink ref="A4264" r:id="rId4254" xr:uid="{10C37B0A-646F-41BD-AB99-01723B690824}"/>
    <hyperlink ref="A4265" r:id="rId4255" xr:uid="{40FEC005-7A30-4900-8F1F-5042270D01CA}"/>
    <hyperlink ref="A4266" r:id="rId4256" xr:uid="{64400B0A-14AF-477F-B721-0027CAD7030F}"/>
    <hyperlink ref="A4267" r:id="rId4257" xr:uid="{2DB0D36F-5FDF-4F9C-A29C-2C588CAABF47}"/>
    <hyperlink ref="A4268" r:id="rId4258" xr:uid="{400C7C22-14AC-4E97-A30D-8941938195FE}"/>
    <hyperlink ref="A4269" r:id="rId4259" xr:uid="{2A2AF977-C513-4F92-AD66-4FD8B835047C}"/>
    <hyperlink ref="A4270" r:id="rId4260" xr:uid="{E303690F-6A31-4D13-91A2-16709CD60D67}"/>
    <hyperlink ref="A4271" r:id="rId4261" xr:uid="{277A3E03-D813-4EDD-8005-898463B48EDE}"/>
    <hyperlink ref="A4272" r:id="rId4262" xr:uid="{60BB57AF-EF4D-42EE-8A3E-A6E9D46090FA}"/>
    <hyperlink ref="A4273" r:id="rId4263" xr:uid="{7097B856-BA72-4B35-A5AD-64BD8CB94BBC}"/>
    <hyperlink ref="A4274" r:id="rId4264" xr:uid="{AE184E9A-3795-4545-833B-D607EF3151C3}"/>
    <hyperlink ref="A4275" r:id="rId4265" xr:uid="{B885FD79-158B-4101-93E6-37D321FDC8D3}"/>
    <hyperlink ref="A4276" r:id="rId4266" xr:uid="{4520E8D4-B6C4-416E-B699-6BF827197D04}"/>
    <hyperlink ref="A4277" r:id="rId4267" xr:uid="{F970A80B-E44B-4603-A25C-0C5358C6FC05}"/>
    <hyperlink ref="A4278" r:id="rId4268" xr:uid="{7744BDBF-A65F-4310-A5C5-AD3685E4BBDC}"/>
    <hyperlink ref="A4279" r:id="rId4269" xr:uid="{DFD8E867-F626-42DE-848F-AF216279835E}"/>
    <hyperlink ref="A4280" r:id="rId4270" xr:uid="{5C1C078F-72A5-4CDF-9EF3-9E0AEC367253}"/>
    <hyperlink ref="A4281" r:id="rId4271" xr:uid="{397826AA-0FD9-44C6-9E91-835E2A2B2FAC}"/>
    <hyperlink ref="A4282" r:id="rId4272" xr:uid="{FDA3780E-36F9-415C-9F62-1E66882C9E8B}"/>
    <hyperlink ref="A4283" r:id="rId4273" xr:uid="{77477F8D-1D49-48DC-98B5-0F748835A44A}"/>
    <hyperlink ref="A4284" r:id="rId4274" xr:uid="{8F35D395-12DF-4411-A1B9-F873B816B8DA}"/>
    <hyperlink ref="A4285" r:id="rId4275" xr:uid="{DDBD26E7-3962-4A6A-80C1-6D45E57A1226}"/>
    <hyperlink ref="A4286" r:id="rId4276" xr:uid="{DBF4564D-D76A-42A8-BF7D-96FE2ECC7922}"/>
    <hyperlink ref="A4287" r:id="rId4277" xr:uid="{14FBC20C-3E9E-4447-9A3E-667E3796C689}"/>
    <hyperlink ref="A4288" r:id="rId4278" xr:uid="{1CE95AF6-951C-4A73-B37A-AED6B281BCD8}"/>
    <hyperlink ref="A4289" r:id="rId4279" xr:uid="{5E826C99-EED1-4A33-A096-FAA424FDC966}"/>
    <hyperlink ref="A4290" r:id="rId4280" xr:uid="{4135826F-3E76-41D0-BDD7-E40608F3AEF8}"/>
    <hyperlink ref="A4291" r:id="rId4281" xr:uid="{FB967B14-EB13-4E6B-BDCA-943BCBFADC91}"/>
    <hyperlink ref="A4292" r:id="rId4282" xr:uid="{CD65B3C6-7BEB-45BD-9C42-5A157A450C51}"/>
    <hyperlink ref="A4293" r:id="rId4283" xr:uid="{2DC7336F-1892-4D89-BD22-3596A586B8DB}"/>
    <hyperlink ref="A4294" r:id="rId4284" xr:uid="{5AEA5F73-9668-4C39-A249-2E3714B9B72B}"/>
    <hyperlink ref="A4295" r:id="rId4285" xr:uid="{508AA8E6-015D-496C-90B1-EEDFBCB89E38}"/>
    <hyperlink ref="A4296" r:id="rId4286" xr:uid="{04A079AA-F6BE-4608-9351-B818B1D65537}"/>
    <hyperlink ref="A4297" r:id="rId4287" xr:uid="{7E0221C6-2176-4434-A8ED-03050A23B0E0}"/>
    <hyperlink ref="A4298" r:id="rId4288" xr:uid="{1C78EEC7-4280-4AE4-84E9-39852C0EE7F4}"/>
    <hyperlink ref="A4299" r:id="rId4289" xr:uid="{26BD7504-40CB-4780-AE3C-39813FC20E90}"/>
    <hyperlink ref="A4300" r:id="rId4290" xr:uid="{B9B1AA44-E141-4211-A8CE-0C43B7B22AA5}"/>
    <hyperlink ref="A4301" r:id="rId4291" xr:uid="{66B2CC22-D616-497C-9C7A-24F38F430D8E}"/>
    <hyperlink ref="A4302" r:id="rId4292" xr:uid="{7390DE2C-0D64-4829-B324-EA239E3D4490}"/>
    <hyperlink ref="A4303" r:id="rId4293" xr:uid="{71B53F5F-AED5-4325-A47B-E62CE285C95C}"/>
    <hyperlink ref="A4304" r:id="rId4294" xr:uid="{E3400023-BA24-41EE-B2EF-BE7F379C8DB1}"/>
    <hyperlink ref="A4305" r:id="rId4295" xr:uid="{1756659E-2CD7-472A-B7E7-39FBDA0C89E3}"/>
    <hyperlink ref="A4306" r:id="rId4296" xr:uid="{A383D188-CEDD-4776-8F36-5B20183D4E48}"/>
    <hyperlink ref="A4307" r:id="rId4297" xr:uid="{16C2B599-B832-4A13-9152-0BD940787896}"/>
    <hyperlink ref="A4308" r:id="rId4298" xr:uid="{3096A8F3-0653-4B39-BFA1-C2DF01A57F4D}"/>
    <hyperlink ref="A4309" r:id="rId4299" xr:uid="{EC7F9E6A-70E7-444B-BDDF-BC48C2C2CC4B}"/>
    <hyperlink ref="A4310" r:id="rId4300" xr:uid="{CEF32F23-D36C-44D6-8176-9AEBE9C99848}"/>
    <hyperlink ref="A4311" r:id="rId4301" xr:uid="{E34C30BF-190F-4B3C-9A9E-A44EFD8836AA}"/>
    <hyperlink ref="A4312" r:id="rId4302" xr:uid="{98093C1A-1E93-4A38-88BB-D7CDF95D2E62}"/>
    <hyperlink ref="A4313" r:id="rId4303" xr:uid="{0006E2B4-63A7-49F5-99F5-50508ECC4B42}"/>
    <hyperlink ref="A4314" r:id="rId4304" xr:uid="{CB9C0024-A3E8-40D1-BCE3-4C7E6271BFF6}"/>
    <hyperlink ref="A4315" r:id="rId4305" xr:uid="{16633D1B-9112-4792-8DC9-AA12D231CD2A}"/>
    <hyperlink ref="A4316" r:id="rId4306" xr:uid="{9E318EF7-39E0-483B-83C7-E0F12727A97A}"/>
    <hyperlink ref="A4317" r:id="rId4307" xr:uid="{097BAD26-E868-429D-9526-B86E5BBCF2D0}"/>
    <hyperlink ref="A4318" r:id="rId4308" xr:uid="{76234224-CD5C-41F2-A3C1-976910A270A7}"/>
    <hyperlink ref="A4319" r:id="rId4309" xr:uid="{AF1EF8A1-FFC8-40D0-B928-9BE522694371}"/>
    <hyperlink ref="A4320" r:id="rId4310" xr:uid="{BB1B7A12-A4B8-4D84-986E-07FFF8A10F44}"/>
    <hyperlink ref="A4321" r:id="rId4311" xr:uid="{E9D3DF5F-8CC9-44C4-B7A8-40411B6C223E}"/>
    <hyperlink ref="A4322" r:id="rId4312" xr:uid="{5078D33A-0BDE-4881-B990-C557260EC9DD}"/>
    <hyperlink ref="A4323" r:id="rId4313" xr:uid="{B2A914AB-23B3-42B4-9AD6-1B9EE77D3C08}"/>
    <hyperlink ref="A4324" r:id="rId4314" xr:uid="{FF5ED188-29AD-41A5-ACCE-5077D05277CF}"/>
    <hyperlink ref="A4325" r:id="rId4315" xr:uid="{A15B30B9-0991-43EE-9702-B3DB36B0865C}"/>
    <hyperlink ref="A4326" r:id="rId4316" xr:uid="{F2E819EB-29D9-46EF-837F-5A50B6648DD0}"/>
    <hyperlink ref="A4327" r:id="rId4317" xr:uid="{4124381F-D05E-45C0-B6D9-344C8F9B15C2}"/>
    <hyperlink ref="A4328" r:id="rId4318" xr:uid="{D94FC9C4-3C1D-4E5D-B98C-E9189EB03BF0}"/>
    <hyperlink ref="A4329" r:id="rId4319" xr:uid="{D4E762BC-AC8E-4ECD-863E-2A862BD2E771}"/>
    <hyperlink ref="A4330" r:id="rId4320" xr:uid="{707DE927-C30B-4992-B8F1-CED00F3E50F0}"/>
    <hyperlink ref="A4331" r:id="rId4321" xr:uid="{5D55F3F7-FB62-40B6-8E00-B0F7FBAE0FC1}"/>
    <hyperlink ref="A4332" r:id="rId4322" xr:uid="{2FC5F3E5-78EB-40D2-855B-62A582BE8C9A}"/>
    <hyperlink ref="A4333" r:id="rId4323" xr:uid="{4D8F3082-412C-4660-87FE-2590E76FB388}"/>
    <hyperlink ref="A4334" r:id="rId4324" xr:uid="{08FECCB4-671C-4AB5-ACC5-62E91D38F419}"/>
    <hyperlink ref="A4335" r:id="rId4325" xr:uid="{DB731490-E321-466F-A5D9-632AFECB1A58}"/>
    <hyperlink ref="A4336" r:id="rId4326" xr:uid="{F3392B33-0891-4762-BE04-C59D3C3E11A0}"/>
    <hyperlink ref="A4337" r:id="rId4327" xr:uid="{8EBAC59F-9112-4326-B551-49F06F3AC36F}"/>
    <hyperlink ref="A4338" r:id="rId4328" xr:uid="{8E2945BF-C203-4725-9A24-F9F654C21842}"/>
    <hyperlink ref="A4339" r:id="rId4329" xr:uid="{93ED6E24-DEF5-486E-9989-A41FC970EA81}"/>
    <hyperlink ref="A4340" r:id="rId4330" xr:uid="{B265AF87-22AE-4E69-AA15-828B1EE799F1}"/>
    <hyperlink ref="A4341" r:id="rId4331" xr:uid="{B5C6EA7D-FC59-4C91-BA2B-53DEA9435D7F}"/>
    <hyperlink ref="A4342" r:id="rId4332" xr:uid="{13D2D796-D86F-4FC3-9C0C-ABBD5A57187D}"/>
    <hyperlink ref="A4343" r:id="rId4333" xr:uid="{C96D1D8E-DA7C-45DF-96F0-A90521B5C5F1}"/>
    <hyperlink ref="A4344" r:id="rId4334" xr:uid="{78EB6A1B-9A5B-4723-A4D6-259E5C6B3F38}"/>
    <hyperlink ref="A4345" r:id="rId4335" xr:uid="{603F192F-BC32-4E1B-AFF2-A495A9070CB1}"/>
    <hyperlink ref="A4346" r:id="rId4336" xr:uid="{D755192E-B4E4-41AB-90DD-3F6E3226A6EA}"/>
    <hyperlink ref="A4347" r:id="rId4337" xr:uid="{F0D5293E-6240-49FC-9450-58E2DE4C57B0}"/>
    <hyperlink ref="A4348" r:id="rId4338" xr:uid="{C48CB9CC-B085-46DD-BC6A-0126814E30C9}"/>
    <hyperlink ref="A4349" r:id="rId4339" xr:uid="{83DD67A0-1CC5-4B09-8574-5A3128AF3E01}"/>
    <hyperlink ref="A4350" r:id="rId4340" xr:uid="{3ABAE12F-2279-4B20-A076-6D75C5EC872A}"/>
    <hyperlink ref="A4351" r:id="rId4341" xr:uid="{68C38633-0DF6-4DD2-8B13-2280D7648257}"/>
    <hyperlink ref="A4352" r:id="rId4342" xr:uid="{D0B9A90D-47D9-4D1D-9D15-A792D96B3978}"/>
    <hyperlink ref="A4353" r:id="rId4343" xr:uid="{759E6C69-F607-4BE2-976E-38805722D049}"/>
    <hyperlink ref="A4354" r:id="rId4344" xr:uid="{64871C8E-4CA1-4D6F-B361-576B4D9D4C95}"/>
    <hyperlink ref="A4355" r:id="rId4345" xr:uid="{E8DE8B92-7F88-4C82-9D04-DE934381A612}"/>
    <hyperlink ref="A4356" r:id="rId4346" xr:uid="{B5CFBFAA-59F3-4F59-982B-6F17FF62C9B5}"/>
    <hyperlink ref="A4357" r:id="rId4347" xr:uid="{047D726B-3209-4A75-A9CC-45C42158FF56}"/>
    <hyperlink ref="A4358" r:id="rId4348" xr:uid="{955DEA3D-CD80-437E-9BF5-4EB323D5A8B2}"/>
    <hyperlink ref="A4359" r:id="rId4349" xr:uid="{AD7419D0-A649-478B-A522-4635FD0703F6}"/>
    <hyperlink ref="A4360" r:id="rId4350" xr:uid="{E188D0C8-BF5E-44AF-81A4-2BCC9827E045}"/>
    <hyperlink ref="A4361" r:id="rId4351" xr:uid="{F1FB5EC7-1D2E-49BF-A6A9-D2B8A4803BD1}"/>
    <hyperlink ref="A4362" r:id="rId4352" xr:uid="{2B051927-6D8A-433A-9985-1166CD5463F1}"/>
    <hyperlink ref="A4363" r:id="rId4353" xr:uid="{E704C262-0270-4B0F-A240-749249A4C7DD}"/>
    <hyperlink ref="A4364" r:id="rId4354" xr:uid="{12871818-8B3B-4437-8907-0CBC484CD561}"/>
    <hyperlink ref="A4365" r:id="rId4355" xr:uid="{10F2C68B-C44D-459E-8B88-E64DCAEB5354}"/>
    <hyperlink ref="A4366" r:id="rId4356" xr:uid="{D684F233-99E0-4413-B047-1E40FA970ED1}"/>
    <hyperlink ref="A4367" r:id="rId4357" xr:uid="{93B1FED4-BC9C-4B2A-8E4D-DF970C5D7CD3}"/>
    <hyperlink ref="A4368" r:id="rId4358" xr:uid="{D13D0385-73F8-4F23-8A87-6E9F36BA11E7}"/>
    <hyperlink ref="A4369" r:id="rId4359" xr:uid="{CC4CCFB5-86C5-49D4-828E-505F5F2FAEBC}"/>
    <hyperlink ref="A4370" r:id="rId4360" xr:uid="{AF5390BB-DA37-4231-9CE3-6E5C84B99441}"/>
    <hyperlink ref="A4371" r:id="rId4361" xr:uid="{90E5E099-51A2-4D59-8069-7FF01C9C1DFF}"/>
    <hyperlink ref="A4372" r:id="rId4362" xr:uid="{B3AE7E49-29E0-4EC4-BED5-5A518B208A34}"/>
    <hyperlink ref="A4373" r:id="rId4363" xr:uid="{C88ED47D-7DFA-46A2-9FF0-9E3F6BE1C561}"/>
    <hyperlink ref="A4374" r:id="rId4364" xr:uid="{C636602B-1818-48B5-9118-C9E9C5795D25}"/>
    <hyperlink ref="A4375" r:id="rId4365" xr:uid="{294452A2-F5D0-4567-96BD-7B15BD1F61AF}"/>
    <hyperlink ref="A4376" r:id="rId4366" xr:uid="{46D2C54E-692F-42F5-87BB-305CFBA8355A}"/>
    <hyperlink ref="A4377" r:id="rId4367" xr:uid="{BD12D8F4-CD39-4F32-A736-8F2C51E1A383}"/>
    <hyperlink ref="A4378" r:id="rId4368" xr:uid="{CE0CECA6-A029-44F4-BB8A-87844A9E9395}"/>
    <hyperlink ref="A4379" r:id="rId4369" xr:uid="{F751DD34-7F24-4641-B1D2-513C075D630B}"/>
    <hyperlink ref="A4380" r:id="rId4370" xr:uid="{4DAA3909-B6C3-46AC-964D-C909BDEE61B0}"/>
    <hyperlink ref="A4381" r:id="rId4371" xr:uid="{8BD306E4-1A6E-434D-B524-7F5D54F131BC}"/>
    <hyperlink ref="A4382" r:id="rId4372" xr:uid="{39DF5D47-488C-4AF8-A14D-CA44EFDF4173}"/>
    <hyperlink ref="A4383" r:id="rId4373" xr:uid="{68E5CD78-CF44-4AB9-934D-B70A3AC30017}"/>
    <hyperlink ref="A4384" r:id="rId4374" xr:uid="{1BC32C91-FFF9-4AFF-A347-09292ECAB269}"/>
    <hyperlink ref="A4385" r:id="rId4375" xr:uid="{4D24BCE1-1735-4976-903F-C70C061802DA}"/>
    <hyperlink ref="A4386" r:id="rId4376" xr:uid="{9CE52C45-D57C-40E7-BBDD-02B915DEB2C8}"/>
    <hyperlink ref="A4387" r:id="rId4377" xr:uid="{5365D6E8-1EA8-409B-9A7B-1CF416419B52}"/>
    <hyperlink ref="A4388" r:id="rId4378" xr:uid="{CEF4BC43-BEA4-46A2-9246-CD2609F8BBF8}"/>
    <hyperlink ref="A4389" r:id="rId4379" xr:uid="{AB4D2DA7-F5C4-4633-94B2-18DBA60C8AF4}"/>
    <hyperlink ref="A4390" r:id="rId4380" xr:uid="{E3B17A04-430B-42C1-947A-A2751E64AF84}"/>
    <hyperlink ref="A4391" r:id="rId4381" xr:uid="{9BB0D50C-A024-42C8-A2DC-3BDA35FE6D23}"/>
    <hyperlink ref="A4392" r:id="rId4382" xr:uid="{17164412-2CC9-446E-9DCF-D29E2EFA3B12}"/>
    <hyperlink ref="A4393" r:id="rId4383" xr:uid="{7E5D063B-5B66-4036-8C6C-69676ECDC9D5}"/>
    <hyperlink ref="A4394" r:id="rId4384" xr:uid="{5297CCDF-C4DA-4355-9187-C85F2BDD9B88}"/>
    <hyperlink ref="A4395" r:id="rId4385" xr:uid="{342BFB6E-D192-4C6B-AEE8-704EFD376A57}"/>
    <hyperlink ref="A4396" r:id="rId4386" xr:uid="{985CB47A-DF2A-4BCF-8768-104901254DB0}"/>
    <hyperlink ref="A4397" r:id="rId4387" xr:uid="{11D40E09-32B1-452B-948C-9F2A93017154}"/>
    <hyperlink ref="A4398" r:id="rId4388" xr:uid="{CC95AAC9-1EDD-44F0-9B22-079D8E27088A}"/>
    <hyperlink ref="A4399" r:id="rId4389" xr:uid="{0E76D50F-E2CD-441A-B4D9-8A3C89331771}"/>
    <hyperlink ref="A4400" r:id="rId4390" xr:uid="{80648829-A84B-4006-B7AF-67655D1C2056}"/>
    <hyperlink ref="A4401" r:id="rId4391" xr:uid="{E62C9D8D-B704-427C-8311-123BDDCE052A}"/>
    <hyperlink ref="A4402" r:id="rId4392" xr:uid="{C9D32698-2796-45AE-B1A1-06772CC1D916}"/>
    <hyperlink ref="A4403" r:id="rId4393" xr:uid="{E855ACDE-BCCC-428A-B71A-D985079E13A0}"/>
    <hyperlink ref="A4404" r:id="rId4394" xr:uid="{288CBA51-590D-4843-B71C-81FDA6981A60}"/>
    <hyperlink ref="A4405" r:id="rId4395" xr:uid="{3EFE5451-791C-4C5B-B935-200171BABBB4}"/>
    <hyperlink ref="A4406" r:id="rId4396" xr:uid="{788A9337-FD1F-446F-9F12-69BE78251AA7}"/>
    <hyperlink ref="A4407" r:id="rId4397" xr:uid="{66E167DE-86F9-4EA3-AD81-85AD15C54AB6}"/>
    <hyperlink ref="A4408" r:id="rId4398" xr:uid="{8C8EC11A-A071-42D0-A40C-618F311F68FA}"/>
    <hyperlink ref="A4409" r:id="rId4399" xr:uid="{C4631BF2-643D-45A8-B63E-1ED32764A2DC}"/>
    <hyperlink ref="A4410" r:id="rId4400" xr:uid="{8DF54CE0-9142-42AA-88A7-E3EA88C7664A}"/>
    <hyperlink ref="A4411" r:id="rId4401" xr:uid="{DDA335C0-5A2B-4F82-BBD1-8B6601BCD977}"/>
    <hyperlink ref="A4412" r:id="rId4402" xr:uid="{7304B0CD-AB73-445A-A891-2C6E8AFFA6DA}"/>
    <hyperlink ref="A4413" r:id="rId4403" xr:uid="{D8180589-7DCE-445F-90D5-7596FC9E6FED}"/>
    <hyperlink ref="A4414" r:id="rId4404" xr:uid="{11F44149-5712-48EE-AB6C-CA1EA8CC4D06}"/>
    <hyperlink ref="A4415" r:id="rId4405" xr:uid="{501BEA60-B8A8-4F88-B003-4085136F54C7}"/>
    <hyperlink ref="A4416" r:id="rId4406" xr:uid="{49A8C087-1B00-463E-A64F-72260C45CD03}"/>
    <hyperlink ref="A4417" r:id="rId4407" xr:uid="{EFA6FA6C-40B8-4D65-9986-B4D4E7D60A33}"/>
    <hyperlink ref="A4418" r:id="rId4408" xr:uid="{2833533C-02A3-4EE2-9D66-5D6A210CAD95}"/>
    <hyperlink ref="A4419" r:id="rId4409" xr:uid="{76D47ED7-B054-42F1-B64D-406540B2F29A}"/>
    <hyperlink ref="A4420" r:id="rId4410" xr:uid="{F2FC279E-CA0D-48A7-B981-258665EFC734}"/>
    <hyperlink ref="A4421" r:id="rId4411" xr:uid="{7D267925-D253-4824-B21E-1C1FFE57996C}"/>
    <hyperlink ref="A4422" r:id="rId4412" xr:uid="{D22C6D45-4A3C-4ABA-A637-19158F2B30B3}"/>
    <hyperlink ref="A4423" r:id="rId4413" xr:uid="{815D460C-D1A4-4D80-B1F0-16E613885C5C}"/>
    <hyperlink ref="A4424" r:id="rId4414" xr:uid="{8E17E382-04E0-4594-B92F-FC975B67B300}"/>
    <hyperlink ref="A4425" r:id="rId4415" xr:uid="{3706676A-AB42-454F-BFE7-ED8461507BDC}"/>
    <hyperlink ref="A4426" r:id="rId4416" xr:uid="{9D2321A2-6067-4259-B6CD-BD10CFCF4CCF}"/>
    <hyperlink ref="A4427" r:id="rId4417" xr:uid="{3297E2F0-A326-4DED-BE3B-5D265212B8B1}"/>
    <hyperlink ref="A4428" r:id="rId4418" xr:uid="{2D8B56B0-3350-4469-A194-7F8FEDA0836F}"/>
    <hyperlink ref="A4429" r:id="rId4419" xr:uid="{0685926D-C4DF-4BA0-AF27-905BA7BF8381}"/>
    <hyperlink ref="A4430" r:id="rId4420" xr:uid="{767B7135-91BD-416E-BBA3-E134261B765B}"/>
    <hyperlink ref="A4431" r:id="rId4421" xr:uid="{9D8C7C10-8677-47C1-9BE3-E0BB2BEC25AB}"/>
    <hyperlink ref="A4432" r:id="rId4422" xr:uid="{1D755E8C-4FA8-4F3E-AB58-580BE97304ED}"/>
    <hyperlink ref="A4433" r:id="rId4423" xr:uid="{0C4826E3-166C-46F1-899C-D2EA06619858}"/>
    <hyperlink ref="A4434" r:id="rId4424" xr:uid="{85B069F4-F894-4C94-A1EE-A977CDFED24F}"/>
    <hyperlink ref="A4435" r:id="rId4425" xr:uid="{2CBA2C4C-9FE7-4B4C-9CE7-60EAB4D8FC5E}"/>
    <hyperlink ref="A4436" r:id="rId4426" xr:uid="{EAD9BC04-2791-4513-9C4B-969A249E6395}"/>
    <hyperlink ref="A4437" r:id="rId4427" xr:uid="{AF884719-DF15-41E1-8DCE-DCB3DCDDAC13}"/>
    <hyperlink ref="A4438" r:id="rId4428" xr:uid="{06A30739-F8A6-445D-8181-5F987C2BBF2E}"/>
    <hyperlink ref="A4439" r:id="rId4429" xr:uid="{85496BA2-AD59-4DA3-8E3E-847F124DB9B3}"/>
    <hyperlink ref="A4440" r:id="rId4430" xr:uid="{E9C91E34-304D-4CEB-8B12-294F226C2F0F}"/>
    <hyperlink ref="A4441" r:id="rId4431" xr:uid="{DD8B7A35-DE6B-4715-85CA-ADFEA130696B}"/>
    <hyperlink ref="A4442" r:id="rId4432" xr:uid="{C1597A09-E4B9-447F-9503-EE7D334EF3F4}"/>
    <hyperlink ref="A4443" r:id="rId4433" xr:uid="{8CADF651-103D-4931-B686-4279A20F6C52}"/>
    <hyperlink ref="A4444" r:id="rId4434" xr:uid="{DEAECD90-57F2-408E-AD6D-A39071713F9B}"/>
    <hyperlink ref="A4445" r:id="rId4435" xr:uid="{236295A5-38B9-41CC-9493-93E6A912A7BC}"/>
    <hyperlink ref="A4446" r:id="rId4436" xr:uid="{E17FE35A-B436-4886-BDDD-C4CFDA993B4E}"/>
    <hyperlink ref="A4447" r:id="rId4437" xr:uid="{3D5B049E-9081-4CD6-B37A-84DABAE38B4C}"/>
    <hyperlink ref="A4448" r:id="rId4438" xr:uid="{F8DF8EA9-0F10-4CE9-B71E-5B73EB4AF49B}"/>
    <hyperlink ref="A4449" r:id="rId4439" xr:uid="{39ADBBE2-90B7-498C-9EA1-2F3DB0DB5F91}"/>
    <hyperlink ref="A4450" r:id="rId4440" xr:uid="{9AA19FFF-9F8F-4783-9B4C-E831F431870C}"/>
    <hyperlink ref="A4451" r:id="rId4441" xr:uid="{55E702B3-38E4-46E5-9076-DB0370AEB2E1}"/>
    <hyperlink ref="A4452" r:id="rId4442" xr:uid="{EB58BB82-AC57-47B5-8C29-0AAC74729858}"/>
    <hyperlink ref="A4453" r:id="rId4443" xr:uid="{378C76CB-8BAE-49B5-922B-5FE9AB999AFD}"/>
    <hyperlink ref="A4454" r:id="rId4444" xr:uid="{7E5A02F6-C8D1-43A3-9310-1F8A1261B810}"/>
    <hyperlink ref="A4455" r:id="rId4445" xr:uid="{2DA68576-DCA3-42E4-B793-64605713A0EB}"/>
    <hyperlink ref="A4456" r:id="rId4446" xr:uid="{9223CD04-C803-419F-AC94-22048464AD41}"/>
    <hyperlink ref="A4457" r:id="rId4447" xr:uid="{9B0DD777-E2D0-4F7F-A036-E2AE38A15DA0}"/>
    <hyperlink ref="A4458" r:id="rId4448" xr:uid="{B8323C16-EC0E-4D3B-BDC3-E234BD33EFE0}"/>
    <hyperlink ref="A4459" r:id="rId4449" xr:uid="{16A9AD4C-B06B-4BF6-82B6-092D263D609F}"/>
    <hyperlink ref="A4460" r:id="rId4450" xr:uid="{AFD6D59A-7F10-48AA-9A5D-D8662DE74934}"/>
    <hyperlink ref="A4461" r:id="rId4451" xr:uid="{5F8EF0E8-C7E3-43C2-94A7-02B6257527FE}"/>
    <hyperlink ref="A4462" r:id="rId4452" xr:uid="{32CC1C43-08D0-43D2-AB39-145E57DE784D}"/>
    <hyperlink ref="A4463" r:id="rId4453" xr:uid="{1EF2FFC6-8499-462C-8AA8-60555D6D071E}"/>
    <hyperlink ref="A4464" r:id="rId4454" xr:uid="{808D5F7F-5F44-46B0-88B9-619756754A5F}"/>
    <hyperlink ref="A4465" r:id="rId4455" xr:uid="{F1DDC391-1CC7-4AB1-BFBB-34425BC84D4B}"/>
    <hyperlink ref="A4466" r:id="rId4456" xr:uid="{B7286329-A157-4437-98B3-2B718DBC4254}"/>
    <hyperlink ref="A4467" r:id="rId4457" xr:uid="{C1840355-14A2-4F0E-A766-574A4F4E45B6}"/>
    <hyperlink ref="A4468" r:id="rId4458" xr:uid="{907B793B-732F-42F3-85A4-7D9E117F5AD6}"/>
    <hyperlink ref="A4469" r:id="rId4459" xr:uid="{56EE9472-3793-4280-BF5D-AA35C22168AE}"/>
    <hyperlink ref="A4470" r:id="rId4460" xr:uid="{EAD89F1B-F067-4F4E-BF01-8C96AA419CC4}"/>
    <hyperlink ref="A4471" r:id="rId4461" xr:uid="{A2CA99A8-A6DB-47C2-B254-D1494D1F2492}"/>
    <hyperlink ref="A4472" r:id="rId4462" xr:uid="{5C43B3A6-0850-4025-8E20-400CFD47100A}"/>
    <hyperlink ref="A4473" r:id="rId4463" xr:uid="{C7F4CE1D-FC56-48FA-B098-125CDFBCF4E3}"/>
    <hyperlink ref="A4474" r:id="rId4464" xr:uid="{296EA6B4-028F-4414-9736-255211EBE8EC}"/>
    <hyperlink ref="A4475" r:id="rId4465" xr:uid="{DF0F0F05-F617-4909-8750-0E90E639C37A}"/>
    <hyperlink ref="A4476" r:id="rId4466" xr:uid="{60D103B4-C4C8-4D45-94C3-CC5E34CB0070}"/>
    <hyperlink ref="A4477" r:id="rId4467" xr:uid="{83383A72-7251-406F-AB3D-3508D7C8D94E}"/>
    <hyperlink ref="A4478" r:id="rId4468" xr:uid="{978367FB-003D-45DF-B734-68DA79567CD0}"/>
    <hyperlink ref="A4479" r:id="rId4469" xr:uid="{A4716724-D0D8-408B-AE60-5DA0C9C18326}"/>
    <hyperlink ref="A4480" r:id="rId4470" xr:uid="{032A2AAD-B9FB-48FC-A142-D7128D905591}"/>
    <hyperlink ref="A4481" r:id="rId4471" xr:uid="{D6E39F70-38E8-4476-96FD-E03C24AA555C}"/>
    <hyperlink ref="A4482" r:id="rId4472" xr:uid="{8999382B-1865-4961-B698-DF4A6DCD7BBD}"/>
    <hyperlink ref="A4483" r:id="rId4473" xr:uid="{4470774B-BA6B-4FB9-9762-A61A8FA62055}"/>
    <hyperlink ref="A4484" r:id="rId4474" xr:uid="{17A88561-94EF-4023-86DF-7CF69DF6E14E}"/>
    <hyperlink ref="A4485" r:id="rId4475" xr:uid="{72728788-2B6F-4591-84EC-AA71D3CC0C6F}"/>
    <hyperlink ref="A4486" r:id="rId4476" xr:uid="{2E44CEF6-D6AB-44D0-B368-2BA30F2E026E}"/>
    <hyperlink ref="A4487" r:id="rId4477" xr:uid="{F6537CE8-8CB8-4BED-B020-8C7A901C5597}"/>
    <hyperlink ref="A4488" r:id="rId4478" xr:uid="{14C77C0A-66DE-42F2-8BDF-8096B6DA8051}"/>
    <hyperlink ref="A4489" r:id="rId4479" xr:uid="{F25AD0B5-F646-4947-9F2F-ABE1B8976BCC}"/>
    <hyperlink ref="A4490" r:id="rId4480" xr:uid="{CD0BDF3F-051E-46BC-BD58-E26B2865220C}"/>
    <hyperlink ref="A4491" r:id="rId4481" xr:uid="{0C3D893A-72DD-4DAE-AC23-B8C6918E6488}"/>
    <hyperlink ref="A4492" r:id="rId4482" xr:uid="{096C5CFB-1B18-4D8A-A3AE-27CC537D7A23}"/>
    <hyperlink ref="A4493" r:id="rId4483" xr:uid="{BF71F1E2-426C-4DAC-B5E8-923B5605B7D4}"/>
    <hyperlink ref="A4494" r:id="rId4484" xr:uid="{222C3A2F-5C92-4D1B-BB95-3D2EB4872082}"/>
    <hyperlink ref="A4495" r:id="rId4485" xr:uid="{0ACFE8EB-718A-4C3A-8F19-5D33FEE37AB2}"/>
    <hyperlink ref="A4496" r:id="rId4486" xr:uid="{7C10BFE5-0A0E-436D-B303-5C5426B28272}"/>
    <hyperlink ref="A4497" r:id="rId4487" xr:uid="{1BA708D2-50B2-4BCB-A1B1-1D5DD437D179}"/>
    <hyperlink ref="A4498" r:id="rId4488" xr:uid="{A401B2AB-91E8-4B08-ABD0-A0183754BF61}"/>
    <hyperlink ref="A4499" r:id="rId4489" xr:uid="{4326D601-F870-4D6B-A343-D26C46B2B00C}"/>
    <hyperlink ref="A4500" r:id="rId4490" xr:uid="{642F49CF-7E33-4945-AF7E-E39B9E17D414}"/>
    <hyperlink ref="A4501" r:id="rId4491" xr:uid="{2112D138-61FA-4CCB-81FE-B51B0CEF998E}"/>
    <hyperlink ref="A4502" r:id="rId4492" xr:uid="{B9A2A910-789A-4A46-B1FA-62AF8A87E111}"/>
    <hyperlink ref="A4503" r:id="rId4493" xr:uid="{EDBB3C61-D4B5-45D1-AF07-A471592603D3}"/>
    <hyperlink ref="A4504" r:id="rId4494" xr:uid="{47304E6E-4310-434D-AE9F-AE14D8A30789}"/>
    <hyperlink ref="A4505" r:id="rId4495" xr:uid="{8471F2C7-9E03-4D1E-A24E-47CF3468B884}"/>
    <hyperlink ref="A4506" r:id="rId4496" xr:uid="{1130B5EA-83C9-4EA1-B199-D71C4959F9CB}"/>
    <hyperlink ref="A4507" r:id="rId4497" xr:uid="{63810197-6EDF-4ABA-ABA7-8204DD2FC8E7}"/>
    <hyperlink ref="A4508" r:id="rId4498" xr:uid="{2929D736-A7F4-437B-B533-237039A4A63C}"/>
    <hyperlink ref="A4509" r:id="rId4499" xr:uid="{0175EC1F-1A56-4556-A2AE-CC9D74B9C36F}"/>
    <hyperlink ref="A4510" r:id="rId4500" xr:uid="{18635EB8-B508-4D34-8F4A-9E9337DE8C07}"/>
    <hyperlink ref="A4511" r:id="rId4501" xr:uid="{8976717B-23E6-43D7-A15E-6E8A6AEEB417}"/>
    <hyperlink ref="A4512" r:id="rId4502" xr:uid="{2C18D8F7-92F9-4B61-827B-D2018DBCDACA}"/>
    <hyperlink ref="A4513" r:id="rId4503" xr:uid="{568E03E6-46C5-4E51-9641-122D95089051}"/>
    <hyperlink ref="A4514" r:id="rId4504" xr:uid="{D4299B89-EC0A-4E79-B421-C8858C2D5A8F}"/>
    <hyperlink ref="A4515" r:id="rId4505" xr:uid="{E4FF16E5-414A-4051-924A-73067A0BDEA5}"/>
    <hyperlink ref="A4516" r:id="rId4506" xr:uid="{557657C0-655A-4ED6-B78A-73B5339AD7A4}"/>
    <hyperlink ref="A4517" r:id="rId4507" xr:uid="{286A2507-DF69-4A25-9E6B-0716E4F75187}"/>
    <hyperlink ref="A4518" r:id="rId4508" xr:uid="{BC0B449A-E700-48B6-89DF-00F96E7C49EB}"/>
    <hyperlink ref="A4519" r:id="rId4509" xr:uid="{FC6CB7D8-FB27-4A7B-B7DA-B42E1BF09648}"/>
    <hyperlink ref="A4520" r:id="rId4510" xr:uid="{6FFA5EAE-8FEB-490E-99D9-B077CB1D4750}"/>
    <hyperlink ref="A4521" r:id="rId4511" xr:uid="{8C0A3FD7-D801-44D0-B2D6-405F908BC108}"/>
    <hyperlink ref="A4522" r:id="rId4512" xr:uid="{4B3B5361-384E-4BA6-A027-39471903E2A2}"/>
    <hyperlink ref="A4523" r:id="rId4513" xr:uid="{D3224D82-502E-4625-BA4B-956F2C5EEF50}"/>
    <hyperlink ref="A4524" r:id="rId4514" xr:uid="{7CA5BF04-4177-4145-B52A-EE6F227E66E6}"/>
    <hyperlink ref="A4525" r:id="rId4515" xr:uid="{22DB8A42-3E69-4EB4-853D-AE250ADB6C5C}"/>
    <hyperlink ref="A4526" r:id="rId4516" xr:uid="{61B325C2-4665-4E17-A580-2626A2F9783E}"/>
    <hyperlink ref="A4527" r:id="rId4517" xr:uid="{7E43B087-3F90-4E87-9F82-F3D3931FFD72}"/>
    <hyperlink ref="A4528" r:id="rId4518" xr:uid="{7BD3608E-F8FD-499C-8DB4-8F6BFE47C3E0}"/>
    <hyperlink ref="A4529" r:id="rId4519" xr:uid="{8FDF1894-8798-41A0-8022-E71C67781FB6}"/>
    <hyperlink ref="A4530" r:id="rId4520" xr:uid="{45E8E6E0-1269-4F65-AAA6-FF8F4F2381E2}"/>
    <hyperlink ref="A4531" r:id="rId4521" xr:uid="{4330F13F-4174-4F9D-8D25-8559AF67C1EE}"/>
    <hyperlink ref="A4532" r:id="rId4522" xr:uid="{49ABFBF5-547E-4964-AC7A-35AD0B45F608}"/>
    <hyperlink ref="A4533" r:id="rId4523" xr:uid="{9FC7E7B7-8A57-4E1D-932C-F3FDAFCF0044}"/>
    <hyperlink ref="A4534" r:id="rId4524" xr:uid="{48ABD083-422B-484E-B2AA-ED5142CDA591}"/>
    <hyperlink ref="A4535" r:id="rId4525" xr:uid="{3C423B8E-11B8-4A52-A805-69C87F75C357}"/>
    <hyperlink ref="A4536" r:id="rId4526" xr:uid="{7F4A8C40-B2B7-41F4-98AD-1A541B01CE38}"/>
    <hyperlink ref="A4537" r:id="rId4527" xr:uid="{7524DD5F-2DE9-442E-B71F-FBD6F99A517B}"/>
    <hyperlink ref="A4538" r:id="rId4528" xr:uid="{9229C0A7-8439-47BC-9A5D-2D9DF0FEBA57}"/>
    <hyperlink ref="A4539" r:id="rId4529" xr:uid="{830A05A1-BD1D-4F96-B811-B84332BD214B}"/>
    <hyperlink ref="A4540" r:id="rId4530" xr:uid="{0A13C528-2819-45BD-9FB1-20AE679D1E28}"/>
    <hyperlink ref="A4541" r:id="rId4531" xr:uid="{611181DA-06A4-4795-B321-5F2660065279}"/>
    <hyperlink ref="A4542" r:id="rId4532" xr:uid="{903B4471-EFCA-47D3-84EE-BEE6A797DD7F}"/>
    <hyperlink ref="A4543" r:id="rId4533" xr:uid="{B041F976-989F-4A50-8362-E9A985391916}"/>
    <hyperlink ref="A4544" r:id="rId4534" xr:uid="{6CB43A77-F21E-45FA-8554-A6BB0B6260F0}"/>
    <hyperlink ref="A4545" r:id="rId4535" xr:uid="{23D28D77-AFDC-475B-84C0-2A77B1F0BE2B}"/>
    <hyperlink ref="A4546" r:id="rId4536" xr:uid="{FA72A719-90CF-4A26-AFA2-BCBF77525752}"/>
    <hyperlink ref="A4547" r:id="rId4537" xr:uid="{CDDF468D-6BD2-4B8C-8350-C16B0772F712}"/>
    <hyperlink ref="A4548" r:id="rId4538" xr:uid="{0354CC65-1F37-4702-89FF-66C3F91656E2}"/>
    <hyperlink ref="A4549" r:id="rId4539" xr:uid="{5F6A0A53-128B-4BC3-AB2E-B82AA27EDBF1}"/>
    <hyperlink ref="A4550" r:id="rId4540" xr:uid="{A10B42FB-E236-4C65-9625-D17429DC378C}"/>
    <hyperlink ref="A4551" r:id="rId4541" xr:uid="{E5F99B3B-6A30-4BA5-B265-7B683E85AE02}"/>
    <hyperlink ref="A4552" r:id="rId4542" xr:uid="{976AC16D-8D52-424F-BDFD-9C24BB82FB0D}"/>
    <hyperlink ref="A4553" r:id="rId4543" xr:uid="{A80812F2-9E53-4682-9241-BC7092A8D3A2}"/>
    <hyperlink ref="A4554" r:id="rId4544" xr:uid="{CD6FB4EF-AA66-4C3C-99F8-EC7D7E5649B7}"/>
    <hyperlink ref="A4555" r:id="rId4545" xr:uid="{4C71026F-7AF6-4C33-BCA6-0C52028676FB}"/>
    <hyperlink ref="A4556" r:id="rId4546" xr:uid="{D6C5105D-EF37-49A6-93EE-C815FE272D59}"/>
    <hyperlink ref="A4557" r:id="rId4547" xr:uid="{BEEDEC35-9C7B-47C6-851F-4B2693049FE2}"/>
    <hyperlink ref="A4558" r:id="rId4548" xr:uid="{8F5D6AF1-3C0A-42F8-A4BA-92640B8D6A92}"/>
    <hyperlink ref="A4559" r:id="rId4549" xr:uid="{C64611A4-F73B-4768-A42D-84FB918A9C60}"/>
    <hyperlink ref="A4560" r:id="rId4550" xr:uid="{D54218F8-952F-43AF-B68A-BF1261820D1E}"/>
    <hyperlink ref="A4561" r:id="rId4551" xr:uid="{1B669FB8-AE5C-42A9-8583-89669F2B9149}"/>
    <hyperlink ref="A4562" r:id="rId4552" xr:uid="{06881F22-04BD-4346-9BEB-EA007FD2EE4A}"/>
    <hyperlink ref="A4563" r:id="rId4553" xr:uid="{8870E117-932A-412D-A035-035AD16CE824}"/>
    <hyperlink ref="A4564" r:id="rId4554" xr:uid="{961AC297-EFBC-4817-A183-99992AAF95D3}"/>
    <hyperlink ref="A4565" r:id="rId4555" xr:uid="{6FFA27E4-445A-444E-A835-54A060FB6914}"/>
    <hyperlink ref="A4566" r:id="rId4556" xr:uid="{849C88E1-9012-4C54-B543-52D5A470A701}"/>
    <hyperlink ref="A4567" r:id="rId4557" xr:uid="{C3F2D173-5C38-4D19-B969-7BCF4C350BA1}"/>
    <hyperlink ref="A4568" r:id="rId4558" xr:uid="{70478BCA-45D1-44A0-A00E-252E332163CD}"/>
    <hyperlink ref="A4569" r:id="rId4559" xr:uid="{3AF4EE8F-E402-4672-ACC4-AE336FDDC340}"/>
    <hyperlink ref="A4570" r:id="rId4560" xr:uid="{29AEFC94-C6B9-4F37-BB93-FF8DD6B40FD5}"/>
    <hyperlink ref="A4571" r:id="rId4561" xr:uid="{23708E79-6A08-4CFA-BF78-EFB73B08BD28}"/>
    <hyperlink ref="A4572" r:id="rId4562" xr:uid="{F07BF526-8929-413E-ABDA-0C2C0A3CEBBE}"/>
    <hyperlink ref="A4573" r:id="rId4563" xr:uid="{58E0FAF9-C562-4A3D-A5A6-52BB667A23BE}"/>
    <hyperlink ref="A4574" r:id="rId4564" xr:uid="{DF7BD2BD-B91B-490C-8B80-2FD5F4B3B40E}"/>
    <hyperlink ref="A4575" r:id="rId4565" xr:uid="{51CCFC96-C1A6-4698-A879-15CCE372DBA5}"/>
    <hyperlink ref="A4576" r:id="rId4566" xr:uid="{9D2F04A4-A7AE-48EB-9051-C30DFDE2D5BC}"/>
    <hyperlink ref="A4577" r:id="rId4567" xr:uid="{5AD29A53-FFA0-4BAE-B77A-3E342F0A0946}"/>
    <hyperlink ref="A4578" r:id="rId4568" xr:uid="{C8B83FAF-0891-42AF-A953-6FB802B22C7C}"/>
    <hyperlink ref="A4579" r:id="rId4569" xr:uid="{78DD8A18-6634-4060-873D-3493BF2F2901}"/>
    <hyperlink ref="A4580" r:id="rId4570" xr:uid="{1272EC7B-A44E-486E-9B2C-28407C4E33C4}"/>
    <hyperlink ref="A4581" r:id="rId4571" xr:uid="{D119F646-6758-4F46-ABCB-725AD7405F87}"/>
    <hyperlink ref="A4582" r:id="rId4572" xr:uid="{49A9A121-DBED-4BF6-B757-792EB235835A}"/>
    <hyperlink ref="A4583" r:id="rId4573" xr:uid="{DBFE1E2D-A4EC-434C-9E7B-C64C705E177F}"/>
    <hyperlink ref="A4584" r:id="rId4574" xr:uid="{2C493B6E-4A1F-4BEB-BCC4-F786CEC8ABC2}"/>
    <hyperlink ref="A4585" r:id="rId4575" xr:uid="{379EF729-A989-4C24-934A-9845FD42A006}"/>
    <hyperlink ref="A4586" r:id="rId4576" xr:uid="{CE8E191D-09CA-43AC-A4B4-312EDB7DB334}"/>
    <hyperlink ref="A4587" r:id="rId4577" xr:uid="{4B972B24-48C7-4C56-8C25-E0850A1CE04A}"/>
    <hyperlink ref="A4588" r:id="rId4578" xr:uid="{129902A1-4B9A-4422-8C4A-0676FC2F7F7A}"/>
    <hyperlink ref="A4589" r:id="rId4579" xr:uid="{4619197C-03DE-4D69-8AF2-DBDFA31AE472}"/>
    <hyperlink ref="A4590" r:id="rId4580" xr:uid="{D858F1E8-AD01-4548-8C7D-4F7EA3A63465}"/>
    <hyperlink ref="A4591" r:id="rId4581" xr:uid="{F2F4EAA4-F2E8-467E-9A3C-2DA54E3565A7}"/>
    <hyperlink ref="A4592" r:id="rId4582" xr:uid="{C85FE4AF-B6E3-4FE7-B33C-2B4530D84704}"/>
    <hyperlink ref="A4593" r:id="rId4583" xr:uid="{959A5861-9583-459E-A49D-2BF25CFCA0AD}"/>
    <hyperlink ref="A4594" r:id="rId4584" xr:uid="{FB4942DA-E7FF-4C1D-A436-0DACD0DE1C1E}"/>
    <hyperlink ref="A4595" r:id="rId4585" xr:uid="{17F37BA7-F60C-451B-8782-CC78D24FE057}"/>
    <hyperlink ref="A4596" r:id="rId4586" xr:uid="{DEE30E0C-D7CE-4803-8E06-5CC8DEB3614F}"/>
    <hyperlink ref="A4597" r:id="rId4587" xr:uid="{7619235F-69F1-402C-B357-DC1ABF232EB2}"/>
    <hyperlink ref="A4598" r:id="rId4588" xr:uid="{B21D93A2-B8D7-404C-B8FB-80D998734A4A}"/>
    <hyperlink ref="A4599" r:id="rId4589" xr:uid="{74FBB99C-B8FE-4E1E-89C0-9C7F4F63C3C0}"/>
    <hyperlink ref="A4600" r:id="rId4590" xr:uid="{AF0E8182-888F-445E-A3A1-8092CA945971}"/>
    <hyperlink ref="A4601" r:id="rId4591" xr:uid="{F983AA61-A4C5-407E-9E5D-D6851FAC287C}"/>
    <hyperlink ref="A4602" r:id="rId4592" xr:uid="{ADCF0708-C335-4A91-8A7A-AB8BD73F1289}"/>
    <hyperlink ref="A4603" r:id="rId4593" xr:uid="{2D817A56-B440-4ECD-8A6E-93FDE4770B33}"/>
    <hyperlink ref="A4604" r:id="rId4594" xr:uid="{9D4E7BCD-07E9-4BCF-B36B-CF3C505F09CC}"/>
    <hyperlink ref="A4605" r:id="rId4595" xr:uid="{E5035F79-F020-486E-990A-62F42D35F67B}"/>
    <hyperlink ref="A4606" r:id="rId4596" xr:uid="{EEAEB7CC-C94C-4138-8571-03F3E0E2FFFB}"/>
    <hyperlink ref="A4607" r:id="rId4597" xr:uid="{CE05BFCF-F930-4FFB-B016-1782971C13F5}"/>
    <hyperlink ref="A4608" r:id="rId4598" xr:uid="{34F8A5E0-9DBC-4D91-8A9A-E87B34FA4294}"/>
    <hyperlink ref="A4609" r:id="rId4599" xr:uid="{881B9F34-7E13-42B1-9E3F-21A71801930C}"/>
    <hyperlink ref="A4610" r:id="rId4600" xr:uid="{E8BB757A-9F4C-404D-BF31-111ED21EB36D}"/>
    <hyperlink ref="A4611" r:id="rId4601" xr:uid="{0D2415E9-0D73-4F72-A1BE-F3A5DF042C24}"/>
    <hyperlink ref="A4612" r:id="rId4602" xr:uid="{CD7BB4AE-324E-42A2-9B66-8FC7BA4A71D0}"/>
    <hyperlink ref="A4613" r:id="rId4603" xr:uid="{20F2A0CB-DB3D-47B0-A436-50A341E6C085}"/>
    <hyperlink ref="A4614" r:id="rId4604" xr:uid="{DFC21852-E69F-4A2F-89E6-7488E926FFED}"/>
    <hyperlink ref="A4615" r:id="rId4605" xr:uid="{CDF202E6-B90A-48EA-9201-19E2FF6602DD}"/>
    <hyperlink ref="A4616" r:id="rId4606" xr:uid="{7FE2B8DF-7C81-41D2-9579-1097B9E0464B}"/>
    <hyperlink ref="A4617" r:id="rId4607" xr:uid="{3AA96FE6-0274-435E-841A-F11CC091B543}"/>
    <hyperlink ref="A4618" r:id="rId4608" xr:uid="{8DDD7CE2-E93C-4768-A5E1-D3587C3251A1}"/>
    <hyperlink ref="A4619" r:id="rId4609" xr:uid="{D699BA84-C038-4BBB-9C3D-5D821DC45B05}"/>
    <hyperlink ref="A4620" r:id="rId4610" xr:uid="{F8AB5E70-271C-4646-957F-F38780E08208}"/>
    <hyperlink ref="A4621" r:id="rId4611" xr:uid="{F38E26A4-10F6-44C0-8153-ED1E36FE93AF}"/>
    <hyperlink ref="A4622" r:id="rId4612" xr:uid="{8AAA2C72-417C-4271-96F6-3F9D9A5EF474}"/>
    <hyperlink ref="A4623" r:id="rId4613" xr:uid="{37B36C6F-99E7-469B-99EE-D4962E5C3E3E}"/>
    <hyperlink ref="A4624" r:id="rId4614" xr:uid="{4DEB8B79-38F3-4CA1-B51B-FC716601151A}"/>
    <hyperlink ref="A4625" r:id="rId4615" xr:uid="{6B261334-7E51-4DA1-AF25-72EEA108AB32}"/>
    <hyperlink ref="A4626" r:id="rId4616" xr:uid="{90122867-6D7C-495A-80FE-F5E18BF5052F}"/>
    <hyperlink ref="A4627" r:id="rId4617" xr:uid="{8047A38E-81D1-4A0E-AE20-D1C76A95E4EC}"/>
    <hyperlink ref="A4628" r:id="rId4618" xr:uid="{20E18E32-F372-48EC-855A-FC4CBD318986}"/>
    <hyperlink ref="A4629" r:id="rId4619" xr:uid="{4DA6458A-E9B6-426E-9EFE-D7213F589FBE}"/>
    <hyperlink ref="A4630" r:id="rId4620" xr:uid="{1E97064E-2EF6-4284-BD3B-BAF51274967A}"/>
    <hyperlink ref="A4631" r:id="rId4621" xr:uid="{39B5912B-2852-4646-A411-99FD7D9EEE54}"/>
    <hyperlink ref="A4632" r:id="rId4622" xr:uid="{B2DA1A9A-4541-4F60-9F5C-8AB740523175}"/>
    <hyperlink ref="A4633" r:id="rId4623" xr:uid="{8903B706-33EF-4E9F-98F3-467141131BEA}"/>
    <hyperlink ref="A4634" r:id="rId4624" xr:uid="{9E88AF66-1C6D-4072-BFB5-7F5EEB45BE04}"/>
    <hyperlink ref="A4635" r:id="rId4625" xr:uid="{129B6BEF-151A-49B6-ABE4-557F489E2724}"/>
    <hyperlink ref="A4636" r:id="rId4626" xr:uid="{C1D5B1D8-3463-4CA4-BECF-A436D04B3B54}"/>
    <hyperlink ref="A4637" r:id="rId4627" xr:uid="{3DF0219A-4907-438B-BA52-30A81941A896}"/>
    <hyperlink ref="A4638" r:id="rId4628" xr:uid="{9ACB061F-5257-4BD4-B4DA-13E3D5ED141A}"/>
    <hyperlink ref="A4639" r:id="rId4629" xr:uid="{D087CEE5-7565-4187-BE12-71655760ED8B}"/>
    <hyperlink ref="A4640" r:id="rId4630" xr:uid="{1EDA6DC9-AE8D-4830-9B3D-58C6398ABF07}"/>
    <hyperlink ref="A4641" r:id="rId4631" xr:uid="{0B0033D6-6372-48A7-B1C5-D06011B77C42}"/>
    <hyperlink ref="A4642" r:id="rId4632" xr:uid="{6D6AD272-03F6-45D3-BC81-41153BA711C9}"/>
    <hyperlink ref="A4643" r:id="rId4633" xr:uid="{67A92681-5AEA-4058-B08D-96F1B07191B2}"/>
    <hyperlink ref="A4644" r:id="rId4634" xr:uid="{ACB3ABC1-5446-4BC4-AA44-B3BF66AEF38B}"/>
    <hyperlink ref="A4645" r:id="rId4635" xr:uid="{A795DB6A-5098-4A0A-AFDA-D6CB0CF432E9}"/>
    <hyperlink ref="A4646" r:id="rId4636" xr:uid="{0A58B727-8003-4EBB-9FD4-37D9CC64D0EB}"/>
    <hyperlink ref="A4647" r:id="rId4637" xr:uid="{83834C0A-FBF2-4C34-A420-409C72CA70FF}"/>
    <hyperlink ref="A4648" r:id="rId4638" xr:uid="{E744B669-7631-4119-9521-B8BD25D829C8}"/>
    <hyperlink ref="A4649" r:id="rId4639" xr:uid="{923F8280-823B-48AA-9155-93F4B81188AC}"/>
    <hyperlink ref="A4650" r:id="rId4640" xr:uid="{03059EEE-B016-4BEF-92C5-EE47DEF932DA}"/>
    <hyperlink ref="A4651" r:id="rId4641" xr:uid="{B3E4BF1D-7BF4-4CD2-8292-07E581247B24}"/>
    <hyperlink ref="A4652" r:id="rId4642" xr:uid="{1C0A0C32-D570-4E05-9C94-E9789A7D46BA}"/>
    <hyperlink ref="A4653" r:id="rId4643" xr:uid="{2C783BB4-5CAF-4615-B982-83A609A2A6AF}"/>
    <hyperlink ref="A4654" r:id="rId4644" xr:uid="{F0932CBE-AC07-4FB4-87B4-DC1ECC21037A}"/>
    <hyperlink ref="A4655" r:id="rId4645" xr:uid="{F13D50C1-8899-4E79-B487-64B894C953CE}"/>
    <hyperlink ref="A4656" r:id="rId4646" xr:uid="{5903AA7D-7CF5-47B3-AB37-81C309341947}"/>
    <hyperlink ref="A4657" r:id="rId4647" xr:uid="{C263FFCD-49DC-4A0C-B299-4287C38BDA76}"/>
    <hyperlink ref="A4658" r:id="rId4648" xr:uid="{4EABFA54-6983-4C67-B116-CD7910FB5FC0}"/>
    <hyperlink ref="A4659" r:id="rId4649" xr:uid="{E05E19CA-E5FC-4B43-B8AC-34812E1DF640}"/>
    <hyperlink ref="A4660" r:id="rId4650" xr:uid="{15C1ABF9-828A-4095-A6BF-76DF7AFE8D57}"/>
    <hyperlink ref="A4661" r:id="rId4651" xr:uid="{47DD5365-E5C7-4E51-B84C-10005CC80A98}"/>
    <hyperlink ref="A4662" r:id="rId4652" xr:uid="{2CA227F8-1292-4658-8348-7C93897BAA1C}"/>
    <hyperlink ref="A4663" r:id="rId4653" xr:uid="{4718E845-44B0-4586-977C-3516232A1CEB}"/>
    <hyperlink ref="A4664" r:id="rId4654" xr:uid="{71D4FA47-14EF-43AA-B3FA-EC4D6C72D10F}"/>
    <hyperlink ref="A4665" r:id="rId4655" xr:uid="{C15B0FC7-1034-46FD-BACB-B66BA51EAF10}"/>
    <hyperlink ref="A4666" r:id="rId4656" xr:uid="{00A1B990-2389-460F-9A28-7CEAC684FDB0}"/>
    <hyperlink ref="A4667" r:id="rId4657" xr:uid="{60FBE1A0-C3E7-467D-AE27-0D81BA27EEC4}"/>
    <hyperlink ref="A4668" r:id="rId4658" xr:uid="{79E6EC23-807D-4B88-AD76-7ED3E75A01DF}"/>
    <hyperlink ref="A4669" r:id="rId4659" xr:uid="{97C8D636-09CF-42AF-A89D-274B0072C4E3}"/>
    <hyperlink ref="A4670" r:id="rId4660" xr:uid="{2FEA7785-A59D-4F08-84F5-C0FFCE0F6525}"/>
    <hyperlink ref="A4671" r:id="rId4661" xr:uid="{08DBABEB-8158-4788-BF54-EE4223067309}"/>
    <hyperlink ref="A4672" r:id="rId4662" xr:uid="{9B51642A-A068-46C2-885D-1580C3257E1D}"/>
    <hyperlink ref="A4673" r:id="rId4663" xr:uid="{484164B9-C1E7-4C2C-B7C2-BCFC2AC59ECC}"/>
    <hyperlink ref="A4674" r:id="rId4664" xr:uid="{0F11885D-F1B8-41A8-92AF-B61250261F95}"/>
    <hyperlink ref="A4675" r:id="rId4665" xr:uid="{C932BDDA-872D-4F1D-8202-B0A458AC5550}"/>
    <hyperlink ref="A4676" r:id="rId4666" xr:uid="{6CDA6208-4205-4575-B2D3-41EFA3D3BEC9}"/>
    <hyperlink ref="A4677" r:id="rId4667" xr:uid="{7029A82A-31DF-4B9B-AD84-0DC154B78C2D}"/>
    <hyperlink ref="A4678" r:id="rId4668" xr:uid="{54E88CA8-0FF0-4B86-B6C9-B4EF4B2AA7E6}"/>
    <hyperlink ref="A4679" r:id="rId4669" xr:uid="{F4FAED58-D7AD-4107-BCAD-F76F5CC25559}"/>
    <hyperlink ref="A4680" r:id="rId4670" xr:uid="{218483B9-71B4-49DE-9A8C-9FAEAC4E003C}"/>
    <hyperlink ref="A4681" r:id="rId4671" xr:uid="{C05D629B-1026-42E7-BE9F-9A0E06AC63ED}"/>
    <hyperlink ref="A4682" r:id="rId4672" xr:uid="{43B4E315-22F0-495E-9F88-F3E2AF665D10}"/>
    <hyperlink ref="A4683" r:id="rId4673" xr:uid="{66B3DEFC-B58E-4D87-AD60-AC537C27079B}"/>
    <hyperlink ref="A4684" r:id="rId4674" xr:uid="{8306A17B-B6AA-40C7-A2D7-98ED43B07F04}"/>
    <hyperlink ref="A4685" r:id="rId4675" xr:uid="{43A6B861-8F42-4593-B25C-7EEB18074C90}"/>
    <hyperlink ref="A4686" r:id="rId4676" xr:uid="{80EE63F3-EFC3-4ABE-A3A3-529B4E99E405}"/>
    <hyperlink ref="A4687" r:id="rId4677" xr:uid="{6A772262-EACF-4D49-9AD9-3C9AF829FD65}"/>
    <hyperlink ref="A4688" r:id="rId4678" xr:uid="{C6CFAD70-D873-45A0-8D9F-DA3D02AD77D3}"/>
    <hyperlink ref="A4689" r:id="rId4679" xr:uid="{A791CAA7-AB72-489B-B715-B36C766EC9A4}"/>
    <hyperlink ref="A4690" r:id="rId4680" xr:uid="{2F48CF09-0D66-4B7A-89DE-0CB38F5E49B0}"/>
    <hyperlink ref="A4691" r:id="rId4681" xr:uid="{813ECA06-36C0-4736-ACA7-598E75BADFB6}"/>
    <hyperlink ref="A4692" r:id="rId4682" xr:uid="{4A994F05-05C8-40EE-B137-B0AA51BE400F}"/>
    <hyperlink ref="A4693" r:id="rId4683" xr:uid="{BC92D543-53A8-4DAA-820F-063719F12189}"/>
    <hyperlink ref="A4694" r:id="rId4684" xr:uid="{90908522-76A5-481D-95CB-D229C69D4C84}"/>
    <hyperlink ref="A4695" r:id="rId4685" xr:uid="{FBE560BD-6367-4777-AE23-486B8A888E54}"/>
    <hyperlink ref="A4696" r:id="rId4686" xr:uid="{5DE2B8F5-AD4A-4346-B6A7-E20F6DA4D3AE}"/>
    <hyperlink ref="A4697" r:id="rId4687" xr:uid="{25544E27-A9E8-48BC-A55D-B8AC65C9F715}"/>
    <hyperlink ref="A4698" r:id="rId4688" xr:uid="{B8602F94-3F5B-494F-AF95-8FBB31E8D0DE}"/>
    <hyperlink ref="A4699" r:id="rId4689" xr:uid="{13FE6B9B-D893-40CF-A168-0F371FF0210B}"/>
    <hyperlink ref="A4700" r:id="rId4690" xr:uid="{37181847-F05C-4CED-8F12-84363FA02565}"/>
    <hyperlink ref="A4701" r:id="rId4691" xr:uid="{8D73CC1F-BDB2-466C-9249-8BF20ACF61B8}"/>
    <hyperlink ref="A4702" r:id="rId4692" xr:uid="{6045C698-5746-483C-AB71-723058048173}"/>
    <hyperlink ref="A4703" r:id="rId4693" xr:uid="{903723E1-EB68-47F0-B3D5-DD9B78357E89}"/>
    <hyperlink ref="A4704" r:id="rId4694" xr:uid="{70DA1954-FFF6-4996-9895-6723A0F753CB}"/>
    <hyperlink ref="A4705" r:id="rId4695" xr:uid="{A7155CC0-C1FF-4217-8B77-8ADEBBE7B1DE}"/>
    <hyperlink ref="A4706" r:id="rId4696" xr:uid="{7649D4E3-9E6E-4CD1-B4DA-DF5C09F88E5F}"/>
    <hyperlink ref="A4707" r:id="rId4697" xr:uid="{9A8EF26B-DF55-47AC-BF99-2A3F7362B64C}"/>
    <hyperlink ref="A4708" r:id="rId4698" xr:uid="{605E5539-8738-47A4-96A6-B427C5E2694A}"/>
    <hyperlink ref="A4709" r:id="rId4699" xr:uid="{0F625F84-5B11-42FA-90E7-7A6CE21CE5BE}"/>
    <hyperlink ref="A4710" r:id="rId4700" xr:uid="{EBA06F66-4C4E-44B0-B61C-AF59C18F12E8}"/>
    <hyperlink ref="A4711" r:id="rId4701" xr:uid="{8FC8AD1D-B147-45B0-8D8A-BA4CD0C0188C}"/>
    <hyperlink ref="A4712" r:id="rId4702" xr:uid="{6A0F1BFD-970D-4DF0-AFC4-D6EAC4471ACD}"/>
    <hyperlink ref="A4713" r:id="rId4703" xr:uid="{CA466341-35B2-4134-96F5-035D35DCC132}"/>
    <hyperlink ref="A4714" r:id="rId4704" xr:uid="{8A868507-C1B8-4886-BE8B-7ED81F678BC6}"/>
    <hyperlink ref="A4715" r:id="rId4705" xr:uid="{F3378480-8923-4B19-A290-F842DD4AFC14}"/>
    <hyperlink ref="A4716" r:id="rId4706" xr:uid="{040B00D5-99BD-4F7A-A53F-430D8868AC3E}"/>
    <hyperlink ref="A4717" r:id="rId4707" xr:uid="{C512A70A-66AE-4B1D-8E5E-AB2D40E6712A}"/>
    <hyperlink ref="A4718" r:id="rId4708" xr:uid="{87ECA578-1AB1-4EBE-8EFD-58AD1909979A}"/>
    <hyperlink ref="A4719" r:id="rId4709" xr:uid="{8E71C47D-A384-4C9E-B7C1-AE11DFBE2EC9}"/>
    <hyperlink ref="A4720" r:id="rId4710" xr:uid="{CB92F2E4-21A7-48F6-8EC5-66ADDFABFDB3}"/>
    <hyperlink ref="A4721" r:id="rId4711" xr:uid="{6D7BEAE3-2699-4AC8-83E6-771283FE43A7}"/>
    <hyperlink ref="A4722" r:id="rId4712" xr:uid="{75CE0228-BB2F-43B7-802B-BE6BE7A193D7}"/>
    <hyperlink ref="A4723" r:id="rId4713" xr:uid="{CD52A636-76BD-4011-B3AA-7B3F94589D06}"/>
    <hyperlink ref="A4724" r:id="rId4714" xr:uid="{25A6209B-172F-43BD-B12A-4BE3B45D8251}"/>
    <hyperlink ref="A4725" r:id="rId4715" xr:uid="{DBB0687B-E6C9-4E8E-9E90-669BB02E014A}"/>
    <hyperlink ref="A4726" r:id="rId4716" xr:uid="{909B4D0A-C620-4545-A88A-E411683A2241}"/>
    <hyperlink ref="A4727" r:id="rId4717" xr:uid="{AF489B01-9422-4B0E-8F72-A4542939B9A1}"/>
    <hyperlink ref="A4728" r:id="rId4718" xr:uid="{1BA8FBAD-DEDE-47A9-9070-9A33E5BBA491}"/>
    <hyperlink ref="A4729" r:id="rId4719" xr:uid="{C3E96471-9698-471A-B28A-CDB1EB7EFC2C}"/>
    <hyperlink ref="A4730" r:id="rId4720" xr:uid="{4C6EF790-4171-4EC1-B341-D14277B25A53}"/>
    <hyperlink ref="A4731" r:id="rId4721" xr:uid="{F52C950E-C194-458B-BAB6-F88D70F479F1}"/>
    <hyperlink ref="A4732" r:id="rId4722" xr:uid="{D5030C32-481F-4024-89EE-5764469BD1A9}"/>
    <hyperlink ref="A4733" r:id="rId4723" xr:uid="{FF660AFA-1DA3-47D1-974D-A10056E0A59E}"/>
    <hyperlink ref="A4734" r:id="rId4724" xr:uid="{09A3A7AF-3F69-4EB4-BABF-E4300BE46B9B}"/>
    <hyperlink ref="A4735" r:id="rId4725" xr:uid="{AC477646-53F1-42B8-9F6B-FA984370526A}"/>
    <hyperlink ref="A4736" r:id="rId4726" xr:uid="{622E0DA7-EC7B-4B0D-AD84-ADD60076667F}"/>
    <hyperlink ref="A4737" r:id="rId4727" xr:uid="{420484C0-B57F-441F-9C39-FF2DD4511946}"/>
    <hyperlink ref="A4738" r:id="rId4728" xr:uid="{241F3830-89C4-461E-8D86-A86FE94A7E0D}"/>
    <hyperlink ref="A4739" r:id="rId4729" xr:uid="{36E5D70C-5CB8-41BE-90E0-61839C99E474}"/>
    <hyperlink ref="A4740" r:id="rId4730" xr:uid="{475C7484-C20C-4723-BA8D-8FBBFAF8A2BE}"/>
    <hyperlink ref="A4741" r:id="rId4731" xr:uid="{39F23322-21BF-436D-9404-C1FA452B824B}"/>
    <hyperlink ref="A4742" r:id="rId4732" xr:uid="{107147F6-67AE-4B6D-B700-692E1BF53407}"/>
    <hyperlink ref="A4743" r:id="rId4733" xr:uid="{D2819E62-0008-46BB-A789-F25E865D3D00}"/>
    <hyperlink ref="A4744" r:id="rId4734" xr:uid="{74262B8B-EDE8-491B-BC11-96B86D26BD38}"/>
    <hyperlink ref="A4745" r:id="rId4735" xr:uid="{F82499B9-7D78-45C9-8325-2A5AB812FBB9}"/>
    <hyperlink ref="A4746" r:id="rId4736" xr:uid="{F9B5A4C8-B6AB-4F3C-BE20-9E51A631B9AE}"/>
    <hyperlink ref="A4747" r:id="rId4737" xr:uid="{F48E3B75-5AA1-4B34-9776-B3000098B0EE}"/>
    <hyperlink ref="A4748" r:id="rId4738" xr:uid="{72075BDC-6439-4AF5-8BE6-662C87F808FE}"/>
    <hyperlink ref="A4749" r:id="rId4739" xr:uid="{21A53554-6AF3-41F0-9835-83D7CC767183}"/>
    <hyperlink ref="A4750" r:id="rId4740" xr:uid="{8278FF0F-B63B-431C-BC3F-8CA96D6F0539}"/>
    <hyperlink ref="A4751" r:id="rId4741" xr:uid="{58C4851E-46F9-4AAC-B5D5-E7100102E92D}"/>
    <hyperlink ref="A4752" r:id="rId4742" xr:uid="{1CD562AD-4F13-4028-95A3-45BA2FE2CAEC}"/>
    <hyperlink ref="A4753" r:id="rId4743" xr:uid="{D5FB6A1B-71F6-4F0C-A324-D0A8A30BD139}"/>
    <hyperlink ref="A4754" r:id="rId4744" xr:uid="{1826E630-F5F8-4F98-9428-7CFCE32A373F}"/>
    <hyperlink ref="A4755" r:id="rId4745" xr:uid="{D2E48AA3-349F-4EB5-9F8D-61D556CFB50B}"/>
    <hyperlink ref="A4756" r:id="rId4746" xr:uid="{DE42025D-D4F5-46B6-A6ED-A8596FA1C55A}"/>
    <hyperlink ref="A4757" r:id="rId4747" xr:uid="{1F76B9FC-FFF5-4AD1-9A20-4D27F6B165DF}"/>
    <hyperlink ref="A4758" r:id="rId4748" xr:uid="{CDD6D4AC-40B0-4E4A-80BC-3B7F22DBFEB2}"/>
    <hyperlink ref="A4759" r:id="rId4749" xr:uid="{BF5A29F9-7F21-4613-BA12-04B9E86A2ADC}"/>
    <hyperlink ref="A4760" r:id="rId4750" xr:uid="{7D976683-1066-489B-AA24-168689D5068A}"/>
    <hyperlink ref="A4761" r:id="rId4751" xr:uid="{C620A936-7192-4BCA-BBEA-8EA82F35718F}"/>
    <hyperlink ref="A4762" r:id="rId4752" xr:uid="{67821A54-2784-438B-82DC-645ADAEC0C8B}"/>
    <hyperlink ref="A4763" r:id="rId4753" xr:uid="{A3DF8257-BF50-4757-A828-4B6F807177E1}"/>
    <hyperlink ref="A4764" r:id="rId4754" xr:uid="{3F3697E8-BF09-44E2-8F76-BEE77F1B680D}"/>
    <hyperlink ref="A4765" r:id="rId4755" xr:uid="{1B5623AF-62DE-4E7C-B9EF-CEBD8B15D977}"/>
    <hyperlink ref="A4766" r:id="rId4756" xr:uid="{577828FE-A949-4469-9116-26B5FF7B583F}"/>
    <hyperlink ref="A4767" r:id="rId4757" xr:uid="{3FC39399-DA2A-4A32-89B4-1DA016F37400}"/>
    <hyperlink ref="A4768" r:id="rId4758" xr:uid="{E888E3D4-743F-4C68-BE03-7D561D362F1C}"/>
    <hyperlink ref="A4769" r:id="rId4759" xr:uid="{FFC20EDA-EAD2-498E-9C4A-6F0754C6FF2F}"/>
    <hyperlink ref="A4770" r:id="rId4760" xr:uid="{9E96CBCD-BE1D-49EB-A649-3D621C5AFE42}"/>
    <hyperlink ref="A4771" r:id="rId4761" xr:uid="{73E27DD6-0708-4A33-81D4-DD5E1D87C7AF}"/>
    <hyperlink ref="A4772" r:id="rId4762" xr:uid="{A2600E21-57A3-45DF-8C7D-399FC7561688}"/>
    <hyperlink ref="A4773" r:id="rId4763" xr:uid="{3041CAC5-5030-4773-A13B-C5055D7FDE0A}"/>
    <hyperlink ref="A4774" r:id="rId4764" xr:uid="{42FE6F7D-69B8-4025-8D3C-4F37E80A68FB}"/>
    <hyperlink ref="A4775" r:id="rId4765" xr:uid="{B90DCE67-863F-42DB-B649-EB9D579A3840}"/>
    <hyperlink ref="A4776" r:id="rId4766" xr:uid="{9C3920AC-AD27-4C0D-9C86-4B4670181197}"/>
    <hyperlink ref="A4777" r:id="rId4767" xr:uid="{3B06E53A-A970-4082-ACA2-7FC5F264550E}"/>
    <hyperlink ref="A4778" r:id="rId4768" xr:uid="{69656A4F-F2ED-4C7A-90E0-5A982CCBCA94}"/>
    <hyperlink ref="A4779" r:id="rId4769" xr:uid="{C362C8AD-7277-4D69-AF7F-98DDA8F39F5A}"/>
    <hyperlink ref="A4780" r:id="rId4770" xr:uid="{B0C678EC-8AD6-4E0B-9221-16D89CEA9656}"/>
    <hyperlink ref="A4781" r:id="rId4771" xr:uid="{999A38E7-4925-404C-92A1-D564BEF18B0E}"/>
    <hyperlink ref="A4782" r:id="rId4772" xr:uid="{390272FA-EF82-4633-8443-9D082E1F0D28}"/>
    <hyperlink ref="A4783" r:id="rId4773" xr:uid="{982BA340-BBF7-4894-A623-D2E8E933CDC9}"/>
    <hyperlink ref="A4784" r:id="rId4774" xr:uid="{4775B73B-4FFF-4B38-97FC-4A733C3BE0A8}"/>
    <hyperlink ref="A4785" r:id="rId4775" xr:uid="{0DF777F5-A17C-4047-B762-408D6C34B790}"/>
    <hyperlink ref="A4786" r:id="rId4776" xr:uid="{FAD326E5-A3A6-4C5B-B291-5BFAE7B1FE6D}"/>
    <hyperlink ref="A4787" r:id="rId4777" xr:uid="{784DA1AB-F4C3-4C50-97BD-5B575C31B4F6}"/>
    <hyperlink ref="A4788" r:id="rId4778" xr:uid="{BED55466-1AF1-4071-B399-C424CEF49FC5}"/>
    <hyperlink ref="A4789" r:id="rId4779" xr:uid="{834664A3-AB67-41DD-A650-4C64088F96F0}"/>
    <hyperlink ref="A4790" r:id="rId4780" xr:uid="{DD7060EF-B8AC-42B5-BF78-F4693BF523FC}"/>
    <hyperlink ref="A4791" r:id="rId4781" xr:uid="{01626A95-5B9F-4C63-A7BA-2FCB2EA7ABB8}"/>
    <hyperlink ref="A4792" r:id="rId4782" xr:uid="{C2AA4238-F230-4A75-9A09-104A2BAF2750}"/>
    <hyperlink ref="A4793" r:id="rId4783" xr:uid="{D5F930E4-8DDC-488B-9D42-42034A219882}"/>
    <hyperlink ref="A4794" r:id="rId4784" xr:uid="{80A77CE3-7CCB-453B-891F-7AFD8F64C3F3}"/>
    <hyperlink ref="A4795" r:id="rId4785" xr:uid="{A47DB721-EF26-4CB6-A7DA-02107C47EEC4}"/>
    <hyperlink ref="A4796" r:id="rId4786" xr:uid="{BA76DD85-8060-4429-9F08-C5D3AB1B2119}"/>
    <hyperlink ref="A4797" r:id="rId4787" xr:uid="{5865F1C6-423E-4593-A901-3CD39F243832}"/>
    <hyperlink ref="A4798" r:id="rId4788" xr:uid="{6B21877F-18CD-4603-AA5C-D6A2E46C45B5}"/>
    <hyperlink ref="A4799" r:id="rId4789" xr:uid="{827FEC12-B5FB-4E5C-B016-874080DD4953}"/>
    <hyperlink ref="A4800" r:id="rId4790" xr:uid="{C2971CBB-A0B2-466E-B85D-69E16F4F6A50}"/>
    <hyperlink ref="A4801" r:id="rId4791" xr:uid="{AB647C0E-2511-459C-8439-B3CBD31AAFCA}"/>
    <hyperlink ref="A4802" r:id="rId4792" xr:uid="{2FE4D60F-1214-4703-A58E-610D50A1447B}"/>
    <hyperlink ref="A4803" r:id="rId4793" xr:uid="{DD5C53D1-A0B8-482F-BD64-8AC9D56ED825}"/>
    <hyperlink ref="A4804" r:id="rId4794" xr:uid="{0ED482CF-CC28-473E-92DE-A6A728547B05}"/>
    <hyperlink ref="A4805" r:id="rId4795" xr:uid="{E2A793E4-99B0-444A-9243-54DA1B668F8D}"/>
    <hyperlink ref="A4806" r:id="rId4796" xr:uid="{E17C1FF6-D397-4ACB-A205-8EBAE0AE0A3A}"/>
    <hyperlink ref="A4807" r:id="rId4797" xr:uid="{22C1ECAD-C07F-4AB1-8823-B4A71C0DB94B}"/>
    <hyperlink ref="A4808" r:id="rId4798" xr:uid="{0CF4E14F-11A4-4604-B46B-E5DF34F4AAFC}"/>
    <hyperlink ref="A4809" r:id="rId4799" xr:uid="{37B36017-41DB-4911-B695-8FA3727F3B4F}"/>
    <hyperlink ref="A4810" r:id="rId4800" xr:uid="{0491677A-F6A1-4456-993A-413E63FFA483}"/>
    <hyperlink ref="A4811" r:id="rId4801" xr:uid="{11FE6220-0BC7-43AA-80E7-80842E5C403F}"/>
    <hyperlink ref="A4812" r:id="rId4802" xr:uid="{A05DA091-DDE1-4535-BB8E-F4AD2887F856}"/>
    <hyperlink ref="A4813" r:id="rId4803" xr:uid="{0AB8477A-88CF-437B-8CDB-B5320D3A0103}"/>
    <hyperlink ref="A4814" r:id="rId4804" xr:uid="{7D3B70D1-8B0B-438F-9C82-ADD75B13B132}"/>
    <hyperlink ref="A4815" r:id="rId4805" xr:uid="{BE122031-6A50-4CC2-B7E9-0C4B895D3558}"/>
    <hyperlink ref="A4816" r:id="rId4806" xr:uid="{94966ECE-8FA3-4A9E-B02C-95F826C02C2A}"/>
    <hyperlink ref="A4817" r:id="rId4807" xr:uid="{7521AB7A-9238-41F9-88BA-D82BE1852BA1}"/>
    <hyperlink ref="A4818" r:id="rId4808" xr:uid="{FA6D2DFD-394B-4E2A-AFAA-F9A5565DEDF6}"/>
    <hyperlink ref="A4819" r:id="rId4809" xr:uid="{4A6C8C55-35D6-4D49-83FD-775F3369AB09}"/>
    <hyperlink ref="A4820" r:id="rId4810" xr:uid="{4AAAF1D6-D008-4413-AC32-0F79C5E2A215}"/>
    <hyperlink ref="A4821" r:id="rId4811" xr:uid="{6C80A432-F3A2-4692-914E-6B4A117205FF}"/>
    <hyperlink ref="A4822" r:id="rId4812" xr:uid="{4E07C70E-EBD7-4E9C-99A8-004D4D5D6E59}"/>
    <hyperlink ref="A4823" r:id="rId4813" xr:uid="{518291A4-CD8B-4343-9294-8A77C5931145}"/>
    <hyperlink ref="A4824" r:id="rId4814" xr:uid="{DEDE8A79-B636-4568-884C-621C3CE51039}"/>
    <hyperlink ref="A4825" r:id="rId4815" xr:uid="{1A55AC86-C9C2-4070-8494-6F49612E9164}"/>
    <hyperlink ref="A4826" r:id="rId4816" xr:uid="{9EE5DF9A-189C-49F7-9499-63129A6D16A8}"/>
    <hyperlink ref="A4827" r:id="rId4817" xr:uid="{87D088E9-7486-46E7-B815-4197B4F2BB41}"/>
    <hyperlink ref="A4828" r:id="rId4818" xr:uid="{7C47DADB-4F99-458D-894D-FEC53B200CA0}"/>
    <hyperlink ref="A4829" r:id="rId4819" xr:uid="{CC6B3A0B-470D-49BB-9EBA-B3E00F75E5A3}"/>
    <hyperlink ref="A4830" r:id="rId4820" xr:uid="{737BC52B-D8E7-47C7-9E57-14D5E11331EE}"/>
    <hyperlink ref="A4831" r:id="rId4821" xr:uid="{C36852BB-1601-4F19-A2E7-814BC15F2A0B}"/>
    <hyperlink ref="A4832" r:id="rId4822" xr:uid="{67142D14-3AD2-440D-B12D-A2D8A32EA124}"/>
    <hyperlink ref="A4833" r:id="rId4823" xr:uid="{BE53A0EA-F3F5-4F47-BC19-6090C25A7167}"/>
    <hyperlink ref="A4834" r:id="rId4824" xr:uid="{16F6B8DE-D28D-4BFE-924A-215E42C64476}"/>
    <hyperlink ref="A4835" r:id="rId4825" xr:uid="{32BDEE06-8A62-4B07-8C93-D5056969A497}"/>
    <hyperlink ref="A4836" r:id="rId4826" xr:uid="{EBEB208F-885D-4BD6-B578-89FF9741FEB8}"/>
    <hyperlink ref="A4837" r:id="rId4827" xr:uid="{D4730047-EBBD-4BF1-A713-34C69DEC599B}"/>
    <hyperlink ref="A4838" r:id="rId4828" xr:uid="{F13EFD17-F51A-41C7-9BB3-EF9D3F465E5B}"/>
    <hyperlink ref="A4839" r:id="rId4829" xr:uid="{3E9E69DE-F481-4750-A889-0BB90D89B723}"/>
    <hyperlink ref="A4840" r:id="rId4830" xr:uid="{EAD3C4A1-9591-4A7A-B31F-9ED827607793}"/>
    <hyperlink ref="A4841" r:id="rId4831" xr:uid="{A292468F-C0DA-4E51-8BBB-CC1B546C94EF}"/>
    <hyperlink ref="A4842" r:id="rId4832" xr:uid="{3821F55D-434D-4A6F-BEDE-F12995BDA47C}"/>
    <hyperlink ref="A4843" r:id="rId4833" xr:uid="{8767E9A4-9BC4-4CDD-8862-663914C737F8}"/>
    <hyperlink ref="A4844" r:id="rId4834" xr:uid="{8A5A7E60-CB3B-4270-9748-1069B9965046}"/>
    <hyperlink ref="A4845" r:id="rId4835" xr:uid="{1C2C299C-3956-4FA4-BF79-1267A57EBF7D}"/>
    <hyperlink ref="A4846" r:id="rId4836" xr:uid="{EE735890-ECCB-404E-AA66-9B49940DB67A}"/>
    <hyperlink ref="A4847" r:id="rId4837" xr:uid="{C95D24CD-0C36-4BF0-8D6A-89693A563B52}"/>
    <hyperlink ref="A4848" r:id="rId4838" xr:uid="{8C011245-EAF7-48EE-B0BC-B5E24C9E4199}"/>
    <hyperlink ref="A4849" r:id="rId4839" xr:uid="{04B85FC8-CCC7-4AEA-B199-55CAF40CFEA8}"/>
    <hyperlink ref="A4850" r:id="rId4840" xr:uid="{4F4288CC-845D-4DD2-B0A1-51E52DA7AD9E}"/>
    <hyperlink ref="A4851" r:id="rId4841" xr:uid="{4E0E6678-7784-4EF4-A8A6-A51960C668DB}"/>
    <hyperlink ref="A4852" r:id="rId4842" xr:uid="{EC2BB931-4CDA-4F72-8E3B-B5D764DF7FB3}"/>
    <hyperlink ref="A4853" r:id="rId4843" xr:uid="{BAB95F66-3795-4045-AB18-AEC9AB09D2A0}"/>
    <hyperlink ref="A4854" r:id="rId4844" xr:uid="{CC44002C-2AFD-494A-B4A1-8799E0929B40}"/>
    <hyperlink ref="A4855" r:id="rId4845" xr:uid="{4FD24018-49E1-4308-96E1-B470175165A1}"/>
    <hyperlink ref="A4856" r:id="rId4846" xr:uid="{8AF3190A-430A-4BDA-BF64-1AF8A1649DEC}"/>
    <hyperlink ref="A4857" r:id="rId4847" xr:uid="{D63ED15A-8BA5-4309-976D-5F29C572F76E}"/>
    <hyperlink ref="A4858" r:id="rId4848" xr:uid="{5AB1BE9E-3137-4E29-B0AB-BB0D9AFA8591}"/>
    <hyperlink ref="A4859" r:id="rId4849" xr:uid="{EBBBA6FA-7D28-41B9-A1E0-30406E3063AA}"/>
    <hyperlink ref="A4860" r:id="rId4850" xr:uid="{62646CAA-29A9-4243-B43E-9AF6B399E98F}"/>
    <hyperlink ref="A4861" r:id="rId4851" xr:uid="{8059780D-B21B-441C-8DD9-CE4E25479003}"/>
    <hyperlink ref="A4862" r:id="rId4852" xr:uid="{55940A6F-94D0-4038-8A14-8C1BD7410876}"/>
    <hyperlink ref="A4863" r:id="rId4853" xr:uid="{35FA7A1B-DFB4-49AF-BE84-067EFC9F9E9A}"/>
    <hyperlink ref="A4864" r:id="rId4854" xr:uid="{3FD3A2D1-0DCB-4908-BF86-90BE26DDB148}"/>
    <hyperlink ref="A4865" r:id="rId4855" xr:uid="{FC944DC3-919D-4FC8-87C3-03EB1F182205}"/>
    <hyperlink ref="A4866" r:id="rId4856" xr:uid="{0F7A2731-FA8C-4CF5-85F9-5B58A8A742D6}"/>
    <hyperlink ref="A4867" r:id="rId4857" xr:uid="{160E54A1-C475-49F9-9B58-01912BD4D6FF}"/>
    <hyperlink ref="A4868" r:id="rId4858" xr:uid="{9F7C7028-9DEF-4619-BA74-ED4507383EE3}"/>
    <hyperlink ref="A4869" r:id="rId4859" xr:uid="{9E9A1BAB-8B5E-4A19-8B81-B9C1DF987118}"/>
    <hyperlink ref="A4870" r:id="rId4860" xr:uid="{2DC10C14-4BD8-4CDB-94C7-073F81A782DA}"/>
    <hyperlink ref="A4871" r:id="rId4861" xr:uid="{9223C6E8-1794-465C-82DD-3757B5623830}"/>
    <hyperlink ref="A4872" r:id="rId4862" xr:uid="{5621258E-5020-44E6-95BB-96F0755CE7E7}"/>
    <hyperlink ref="A4873" r:id="rId4863" xr:uid="{9FF6C156-D7DD-45B2-B00E-DD525A56FB8C}"/>
    <hyperlink ref="A4874" r:id="rId4864" xr:uid="{6B0E6A99-9FFE-4757-8DFE-3936741F5075}"/>
    <hyperlink ref="A4875" r:id="rId4865" xr:uid="{48982330-C827-459D-A1D2-AD9EF6B0803E}"/>
    <hyperlink ref="A4876" r:id="rId4866" xr:uid="{A03BD638-FA24-4ABF-9B66-C4FDA0E7C374}"/>
    <hyperlink ref="A4877" r:id="rId4867" xr:uid="{6E39E5F2-5F5F-41EC-BD60-D8592D7F0998}"/>
    <hyperlink ref="A4878" r:id="rId4868" xr:uid="{BBC9C096-36B2-474A-96C3-DB29D093B513}"/>
    <hyperlink ref="A4879" r:id="rId4869" xr:uid="{40FD7AE6-3EF3-484E-9D4B-2C50AE27403C}"/>
    <hyperlink ref="A4880" r:id="rId4870" xr:uid="{43DCCB7F-0694-4923-9764-530FA9D4DC50}"/>
    <hyperlink ref="A4881" r:id="rId4871" xr:uid="{629B5616-5E4A-4CCE-A7BF-E9E1A4335713}"/>
    <hyperlink ref="A4882" r:id="rId4872" xr:uid="{9C69031B-B29C-400B-B50E-F91C252E9F68}"/>
    <hyperlink ref="A4883" r:id="rId4873" xr:uid="{3CEA04CC-665B-497E-985B-335E2A06A647}"/>
    <hyperlink ref="A4884" r:id="rId4874" xr:uid="{3BF1554F-6379-4F9F-8A70-2C9520CB67A7}"/>
    <hyperlink ref="A4885" r:id="rId4875" xr:uid="{9B25E0B7-3371-4B87-AB48-56B25CE4EFC3}"/>
    <hyperlink ref="A4886" r:id="rId4876" xr:uid="{0DDF4D70-AC4C-434F-90EF-A866F132A4BA}"/>
    <hyperlink ref="A4887" r:id="rId4877" xr:uid="{5FCDAF02-6AFA-4670-8B0D-85284E446627}"/>
    <hyperlink ref="A4888" r:id="rId4878" xr:uid="{7BA8A666-2782-481D-AA9D-9E9A1E68D30C}"/>
    <hyperlink ref="A4889" r:id="rId4879" xr:uid="{7C24191C-5C6B-400A-8844-29D9D90E4FFD}"/>
    <hyperlink ref="A4890" r:id="rId4880" xr:uid="{0CA551C7-6E6A-488A-9A7D-9BEA90C48520}"/>
    <hyperlink ref="A4891" r:id="rId4881" xr:uid="{B09BEEFE-6BBD-4F2B-A8FF-14CA31F9C6F7}"/>
    <hyperlink ref="A4892" r:id="rId4882" xr:uid="{8A2254FB-06B3-40BC-9C06-8057316D8AC7}"/>
    <hyperlink ref="A4893" r:id="rId4883" xr:uid="{F57335D2-3E07-461E-AFD9-BC1333AA051A}"/>
    <hyperlink ref="A4894" r:id="rId4884" xr:uid="{33350B3A-78C0-4E95-9B3F-8B6DB7CBF4DC}"/>
    <hyperlink ref="A4895" r:id="rId4885" xr:uid="{875DB75E-E2E5-4E47-A41D-0B410207ED0F}"/>
    <hyperlink ref="A4896" r:id="rId4886" xr:uid="{D2D3B67B-201A-4051-B617-FEB41CD9D55B}"/>
    <hyperlink ref="A4897" r:id="rId4887" xr:uid="{8E459BED-2B61-4600-BB24-2780CBABB42B}"/>
    <hyperlink ref="A4898" r:id="rId4888" xr:uid="{500E3BFF-5A6D-4B90-A772-6F79CAA52365}"/>
    <hyperlink ref="A4899" r:id="rId4889" xr:uid="{5E79250E-7749-4BD0-8B46-766305AC7F02}"/>
    <hyperlink ref="A4900" r:id="rId4890" xr:uid="{C9D234CB-96B9-4A11-9E41-6BB07F9C6B0E}"/>
    <hyperlink ref="A4901" r:id="rId4891" xr:uid="{D0D29896-3EF7-4432-BE5B-2AA7AC4D5AE7}"/>
    <hyperlink ref="A4902" r:id="rId4892" xr:uid="{0EAC655B-493A-4D10-82D0-85052E8B96F8}"/>
    <hyperlink ref="A4903" r:id="rId4893" xr:uid="{2E458699-AD15-441C-BD85-F36102FA548E}"/>
    <hyperlink ref="A4904" r:id="rId4894" xr:uid="{D69B6AC0-52E0-493B-81BB-BD0D924B97F2}"/>
    <hyperlink ref="A4905" r:id="rId4895" xr:uid="{CDACEB9A-CDA7-4763-A379-AF341584848B}"/>
    <hyperlink ref="A4906" r:id="rId4896" xr:uid="{B1C37B5C-807F-4BE1-A292-B9EAF71411A9}"/>
    <hyperlink ref="A4907" r:id="rId4897" xr:uid="{FA6EA5A3-B588-4AB1-8259-A4D2C5525981}"/>
    <hyperlink ref="A4908" r:id="rId4898" xr:uid="{94825592-B2B4-4EC6-A83E-168948ECD9B7}"/>
    <hyperlink ref="A4909" r:id="rId4899" xr:uid="{67412699-FF66-48EE-8D86-9AC7E9C8EAE1}"/>
    <hyperlink ref="A4910" r:id="rId4900" xr:uid="{8FBE14AC-7923-432E-89C6-2F6C0C183F25}"/>
    <hyperlink ref="A4911" r:id="rId4901" xr:uid="{21851D87-04A5-49D8-9B27-515DE0DD7858}"/>
    <hyperlink ref="A4912" r:id="rId4902" xr:uid="{D2EA7AB2-5B82-4583-B468-99D7CF9DC4DC}"/>
    <hyperlink ref="A4913" r:id="rId4903" xr:uid="{B8E0E5DF-E2FE-4D83-952B-32BF57E37DD8}"/>
    <hyperlink ref="A4914" r:id="rId4904" xr:uid="{9EBD4663-0846-475E-AB90-FB2295CC0C46}"/>
    <hyperlink ref="A4915" r:id="rId4905" xr:uid="{302440AE-A124-4A34-867C-46E800CAED8B}"/>
    <hyperlink ref="A4916" r:id="rId4906" xr:uid="{796666EA-D789-4851-9BDA-268F1DBA1514}"/>
    <hyperlink ref="A4917" r:id="rId4907" xr:uid="{BCF9950B-BE52-4859-89BD-BAA7A7501FC2}"/>
    <hyperlink ref="A4918" r:id="rId4908" xr:uid="{49E74B27-E63A-44FC-B20E-02D99961D83F}"/>
    <hyperlink ref="A4919" r:id="rId4909" xr:uid="{26DB616E-82C0-4B09-A176-A599FD92B1D2}"/>
    <hyperlink ref="A4920" r:id="rId4910" xr:uid="{30DC20A9-847D-4A13-BEEF-6BBD853C5BDB}"/>
    <hyperlink ref="A4921" r:id="rId4911" xr:uid="{4F3A6616-795E-425D-931A-D6E435F2E213}"/>
    <hyperlink ref="A4922" r:id="rId4912" xr:uid="{2983F35F-CCB8-4E03-8B16-17805CC1C272}"/>
    <hyperlink ref="A4923" r:id="rId4913" xr:uid="{7B3E22B6-406A-4FC3-814F-DA2C1C0E9F9F}"/>
    <hyperlink ref="A4924" r:id="rId4914" xr:uid="{03104AD5-29B7-45E3-9105-A513D140E629}"/>
    <hyperlink ref="A4925" r:id="rId4915" xr:uid="{119D0216-242F-4825-8DD9-D5F8F0F7BF4F}"/>
    <hyperlink ref="A4926" r:id="rId4916" xr:uid="{A0EB04DA-C819-4B4F-B4A9-D30CAB28ACA1}"/>
    <hyperlink ref="A4927" r:id="rId4917" xr:uid="{4122B7FA-3217-4DA6-B9E5-6AEB3676C4AD}"/>
    <hyperlink ref="A4928" r:id="rId4918" xr:uid="{2990730E-9376-4652-A710-460650B82AAC}"/>
    <hyperlink ref="A4929" r:id="rId4919" xr:uid="{86796D56-56C2-4FB5-8A80-BA4C05AF7E4B}"/>
    <hyperlink ref="A4930" r:id="rId4920" xr:uid="{7AD2344F-EAA8-470B-BD59-3DDAC73D2CD4}"/>
    <hyperlink ref="A4931" r:id="rId4921" xr:uid="{59A37688-E6C2-4075-82CF-4E593553F957}"/>
    <hyperlink ref="A4932" r:id="rId4922" xr:uid="{786E9370-3E32-4EF0-9607-5FC5957749E1}"/>
    <hyperlink ref="A4933" r:id="rId4923" xr:uid="{7B01B512-4F8C-4B9A-82C0-C5479CEC5F8C}"/>
    <hyperlink ref="A4934" r:id="rId4924" xr:uid="{52A90806-6B83-45E6-B521-6AF9A717471C}"/>
    <hyperlink ref="A4935" r:id="rId4925" xr:uid="{2B372F7F-693C-46D6-935E-6D56C610E1D3}"/>
    <hyperlink ref="A4936" r:id="rId4926" xr:uid="{55C41415-00DC-4FA1-BF28-12E604555CC3}"/>
    <hyperlink ref="A4937" r:id="rId4927" xr:uid="{D47EF272-659A-4340-9DE1-8692CE1F7272}"/>
    <hyperlink ref="A4938" r:id="rId4928" xr:uid="{3F24D0AF-B7C8-44A5-A233-11FF4AD992AB}"/>
    <hyperlink ref="A4939" r:id="rId4929" xr:uid="{149C5206-FB20-4C35-B3C5-6A413F047A02}"/>
    <hyperlink ref="A4940" r:id="rId4930" xr:uid="{102C90FC-3CA1-46EF-8BFA-CA68858666C4}"/>
    <hyperlink ref="A4941" r:id="rId4931" xr:uid="{13F0B5E9-AB5C-435F-8D99-118B0286D85D}"/>
    <hyperlink ref="A4942" r:id="rId4932" xr:uid="{2351275A-4A09-4CEA-9E3A-EF329271A22D}"/>
    <hyperlink ref="A4943" r:id="rId4933" xr:uid="{3B77ABF9-A606-4F34-9A92-162424FBC8AC}"/>
    <hyperlink ref="A4944" r:id="rId4934" xr:uid="{F88B2261-3B2F-4F3A-9BCC-38529B2622A3}"/>
    <hyperlink ref="A4945" r:id="rId4935" xr:uid="{5DDFEF45-B9A9-4E49-B82C-4D5B9B2E9EA0}"/>
    <hyperlink ref="A4946" r:id="rId4936" xr:uid="{4E8D25F7-DDD2-4AEF-98B0-AD423DEDF7DE}"/>
    <hyperlink ref="A4947" r:id="rId4937" xr:uid="{4C27280A-72A4-4CEE-B541-17B156A0AC15}"/>
    <hyperlink ref="A4948" r:id="rId4938" xr:uid="{9A4ADA8D-940A-4E82-AF73-82CBB29E90E0}"/>
    <hyperlink ref="A4949" r:id="rId4939" xr:uid="{5ADEDFD2-AC5F-4F6D-97F9-516D21071FB0}"/>
    <hyperlink ref="A4950" r:id="rId4940" xr:uid="{B06D7FE0-565E-42F5-8D86-ACD2D0086CBF}"/>
    <hyperlink ref="A4951" r:id="rId4941" xr:uid="{08CBB956-C7DE-4D73-BB4A-131A3017A567}"/>
    <hyperlink ref="A4952" r:id="rId4942" xr:uid="{559B82D6-F21F-429B-9F1E-78EAC88292CC}"/>
    <hyperlink ref="A4953" r:id="rId4943" xr:uid="{83D1992F-713E-4B36-843F-EEA782A1CA6B}"/>
    <hyperlink ref="A4954" r:id="rId4944" xr:uid="{8AC9B5CF-1CFF-4493-B66A-A2ACD7C266D5}"/>
    <hyperlink ref="A4955" r:id="rId4945" xr:uid="{9147B8DE-8525-49F1-B42D-8F2076E11522}"/>
    <hyperlink ref="A4956" r:id="rId4946" xr:uid="{0D2B0112-B073-4200-B6E9-B63A8518182F}"/>
    <hyperlink ref="A4957" r:id="rId4947" xr:uid="{DD41D9CF-834E-4427-891D-39D225FDC3C7}"/>
    <hyperlink ref="A4958" r:id="rId4948" xr:uid="{376EC521-E9B9-4A93-81B5-7E853758A904}"/>
    <hyperlink ref="A4959" r:id="rId4949" xr:uid="{8085BA63-E13D-4F73-99D9-5A93E1E95774}"/>
    <hyperlink ref="A4960" r:id="rId4950" xr:uid="{3754E15C-E557-44E4-90AB-2CB273375780}"/>
    <hyperlink ref="A4961" r:id="rId4951" xr:uid="{0BF2FF7D-84F8-4F3A-82FD-9D237C91083A}"/>
    <hyperlink ref="A4962" r:id="rId4952" xr:uid="{708C0AFC-F365-41CF-A220-E184ADC52373}"/>
    <hyperlink ref="A4963" r:id="rId4953" xr:uid="{D723A766-ACA4-4606-A15B-E74E3D2AA201}"/>
    <hyperlink ref="A4964" r:id="rId4954" xr:uid="{52A994BF-C075-4A6F-A212-2DA6BDC69382}"/>
    <hyperlink ref="A4965" r:id="rId4955" xr:uid="{24280D81-5CCC-4919-A966-92E5CBA31E74}"/>
    <hyperlink ref="A4966" r:id="rId4956" xr:uid="{85F86A8F-896D-4F5A-8862-814FC7C9BBD3}"/>
    <hyperlink ref="A4967" r:id="rId4957" xr:uid="{7F031708-E326-40F1-8285-3EF8287DEA12}"/>
    <hyperlink ref="A4968" r:id="rId4958" xr:uid="{1119C8D3-3518-4ACF-87DB-D06EE4477B3B}"/>
    <hyperlink ref="A4969" r:id="rId4959" xr:uid="{2EEDA41F-0D80-472E-8CFA-A2A7BE22EDC7}"/>
    <hyperlink ref="A4970" r:id="rId4960" xr:uid="{68919A82-F1B3-45BD-A7D5-ABD7A64127A1}"/>
    <hyperlink ref="A4971" r:id="rId4961" xr:uid="{472D47A3-B2B6-4241-B99E-0CFC03FFAF65}"/>
    <hyperlink ref="A4972" r:id="rId4962" xr:uid="{09914539-D40E-4043-B562-9E6EDF296CC5}"/>
    <hyperlink ref="A4973" r:id="rId4963" xr:uid="{27E2ACFA-3EC4-4305-ADB3-034BE3BBEEAB}"/>
    <hyperlink ref="A4974" r:id="rId4964" xr:uid="{040465C6-790A-4482-80AC-B2A5556E1F14}"/>
    <hyperlink ref="A4975" r:id="rId4965" xr:uid="{AF819F0F-14E6-4480-88A6-032F39485AAE}"/>
    <hyperlink ref="A4976" r:id="rId4966" xr:uid="{52C72485-D209-4A55-A6A0-3FB8E53E8B0A}"/>
    <hyperlink ref="A4977" r:id="rId4967" xr:uid="{9B5B9069-CA74-4FDA-B53D-382DAC4D6729}"/>
    <hyperlink ref="A4978" r:id="rId4968" xr:uid="{BC748FA2-10C6-4492-A728-7EC58A5867FA}"/>
    <hyperlink ref="A4979" r:id="rId4969" xr:uid="{5A68EEA3-C368-45FF-BAB7-CA6AF8DB3588}"/>
    <hyperlink ref="A4980" r:id="rId4970" xr:uid="{323994C2-5E54-4DE4-8C99-844A6F692817}"/>
    <hyperlink ref="A4981" r:id="rId4971" xr:uid="{9B2E925A-8A55-4F73-8578-9E93702E9A90}"/>
    <hyperlink ref="A4982" r:id="rId4972" xr:uid="{8B7AE4EA-E16B-4B83-A2D9-7454D2D36956}"/>
    <hyperlink ref="A4983" r:id="rId4973" xr:uid="{EF2D2786-AEE6-44B0-B7D1-646C5931A928}"/>
    <hyperlink ref="A4984" r:id="rId4974" xr:uid="{1B1FD935-2754-43F4-8EB2-D738314F55C4}"/>
    <hyperlink ref="A4985" r:id="rId4975" xr:uid="{3CB00C1E-9A85-4DCF-BCC0-FD4DBAD5FCB8}"/>
    <hyperlink ref="A4986" r:id="rId4976" xr:uid="{129CFFFB-A3CB-4D77-A6E0-B453FD2388AA}"/>
    <hyperlink ref="A4987" r:id="rId4977" xr:uid="{347967F6-CD3E-4DB6-BA61-C734E5647B45}"/>
    <hyperlink ref="A4988" r:id="rId4978" xr:uid="{8EA26708-44B2-4F7F-B513-21955A752C77}"/>
    <hyperlink ref="A4989" r:id="rId4979" xr:uid="{DD06D69B-38AB-44EF-ACE0-E06061320917}"/>
    <hyperlink ref="A4990" r:id="rId4980" xr:uid="{C92AE6C8-CD30-4FF0-99B1-7BC4F031D7F5}"/>
    <hyperlink ref="A4991" r:id="rId4981" xr:uid="{445DB327-B807-4B01-A49D-27F07E9045E1}"/>
    <hyperlink ref="A4992" r:id="rId4982" xr:uid="{B669D79F-AC59-4DEA-ABBC-D1183C3E3627}"/>
    <hyperlink ref="A4993" r:id="rId4983" xr:uid="{A68AC0D9-D09A-49D1-8055-76AC8DF2B7FD}"/>
    <hyperlink ref="A4994" r:id="rId4984" xr:uid="{E0002835-72D4-4655-8FCE-483D42CD51D5}"/>
    <hyperlink ref="A4995" r:id="rId4985" xr:uid="{631B472C-2E6F-487C-A31F-2AFB21811C05}"/>
    <hyperlink ref="A4996" r:id="rId4986" xr:uid="{7D21C83F-7EAC-49DF-A43C-E3F6EF753CE4}"/>
    <hyperlink ref="A4997" r:id="rId4987" xr:uid="{9E01E528-09EC-40EB-B4DF-19BF64DA6F8C}"/>
    <hyperlink ref="A4998" r:id="rId4988" xr:uid="{A6764092-50AC-4880-B0C0-94F22C4D6295}"/>
    <hyperlink ref="A4999" r:id="rId4989" xr:uid="{F3AE54D8-C836-4DC8-AC17-6979FCB3874D}"/>
    <hyperlink ref="A5000" r:id="rId4990" xr:uid="{48F99418-B88D-45E9-85A4-521BEF537E57}"/>
    <hyperlink ref="A5001" r:id="rId4991" xr:uid="{8482833E-360A-4F7D-B848-1B52C4288C13}"/>
    <hyperlink ref="A5002" r:id="rId4992" xr:uid="{F8255330-776A-46B1-B601-DE65F81F6658}"/>
    <hyperlink ref="A5003" r:id="rId4993" xr:uid="{822F1B1E-2806-446B-B3C9-29AB052EE855}"/>
    <hyperlink ref="A5004" r:id="rId4994" xr:uid="{ABF24E2F-4764-4B7C-BBA0-80D3930F3345}"/>
    <hyperlink ref="A5005" r:id="rId4995" xr:uid="{439FDCB4-0E26-4E87-811E-B06CDA728FD5}"/>
    <hyperlink ref="A5006" r:id="rId4996" xr:uid="{548949F7-2F2B-4CA7-83D2-CA976CE52A22}"/>
    <hyperlink ref="A5007" r:id="rId4997" xr:uid="{055D063E-A33E-486B-AC70-BFEDFDCAA073}"/>
    <hyperlink ref="A5008" r:id="rId4998" xr:uid="{E346FEC3-1FF6-4345-A717-F27A7CD717E5}"/>
    <hyperlink ref="A5009" r:id="rId4999" xr:uid="{EEEEA78B-C927-4B62-951A-B02044412FBB}"/>
    <hyperlink ref="A5010" r:id="rId5000" xr:uid="{64E7DB55-C01F-4C42-8DD6-3ED83974C212}"/>
    <hyperlink ref="A5011" r:id="rId5001" xr:uid="{996B5E61-788C-45BB-87EB-174A9D93D381}"/>
    <hyperlink ref="A5012" r:id="rId5002" xr:uid="{652FC822-53A4-4564-97DC-3503C9D85AA0}"/>
    <hyperlink ref="A5013" r:id="rId5003" xr:uid="{8D8EE6EA-A3E9-4337-BD5F-58B617CDFBD9}"/>
    <hyperlink ref="A5014" r:id="rId5004" xr:uid="{A8C6E4BD-8522-49C3-9C28-85E9BCA2118B}"/>
    <hyperlink ref="A5015" r:id="rId5005" xr:uid="{499063F9-24AA-4ACC-9830-27A2AEA16E52}"/>
    <hyperlink ref="A5016" r:id="rId5006" xr:uid="{B822167C-30B6-479C-806B-71C76FA1FEDE}"/>
    <hyperlink ref="A5017" r:id="rId5007" xr:uid="{1177EF3D-B366-4870-BD00-41661C2221A3}"/>
    <hyperlink ref="A5018" r:id="rId5008" xr:uid="{5BD429C4-C022-40C0-91ED-473FD02ABDDD}"/>
    <hyperlink ref="A5019" r:id="rId5009" xr:uid="{931A8F18-C1EF-443C-8AD3-88483EF64D69}"/>
    <hyperlink ref="A5020" r:id="rId5010" xr:uid="{10CEC0F1-5FD9-4351-83A8-84685EBA31DF}"/>
    <hyperlink ref="A5021" r:id="rId5011" xr:uid="{697335E6-F048-4895-8E0E-DEBB91B4503D}"/>
    <hyperlink ref="A5022" r:id="rId5012" xr:uid="{1D10CCFB-2AB0-40AB-AB48-B99C27B1C3B9}"/>
    <hyperlink ref="A5023" r:id="rId5013" xr:uid="{EC80C7C4-D4D4-42F9-8459-68915BD7B0CC}"/>
    <hyperlink ref="A5024" r:id="rId5014" xr:uid="{3BEB0E56-DE5E-46A2-98F7-3960D192C58A}"/>
    <hyperlink ref="A5025" r:id="rId5015" xr:uid="{DC797C0F-D352-4587-9765-AA126AE12913}"/>
    <hyperlink ref="A5026" r:id="rId5016" xr:uid="{8C2FCB58-7C16-48C0-A05E-021B0D6AE17D}"/>
    <hyperlink ref="A5027" r:id="rId5017" xr:uid="{F1297606-62D2-471E-ADFB-1D3DF25AA2E8}"/>
    <hyperlink ref="A5028" r:id="rId5018" xr:uid="{1941B5DE-0CAB-431D-B4DF-677741695840}"/>
    <hyperlink ref="A5029" r:id="rId5019" xr:uid="{2B6A2CBE-85F4-4933-9141-9FEBD456ABCB}"/>
    <hyperlink ref="A5030" r:id="rId5020" xr:uid="{41FF7CD6-2B74-422B-AFB2-6AEA04F231F8}"/>
    <hyperlink ref="A5031" r:id="rId5021" xr:uid="{EF2FF5C8-CBB9-4162-A993-DED03E3A0048}"/>
    <hyperlink ref="A5032" r:id="rId5022" xr:uid="{4911F086-A72E-470E-85EB-6A93FE9E4C79}"/>
    <hyperlink ref="A5033" r:id="rId5023" xr:uid="{1984BB63-84C0-41DF-8C53-0BB1CA3AD62E}"/>
    <hyperlink ref="A5034" r:id="rId5024" xr:uid="{C047FBE7-5213-41A5-BF86-5D7A156BE987}"/>
    <hyperlink ref="A5035" r:id="rId5025" xr:uid="{0DB8D8F8-1307-433F-A7C2-C58A1A63C7B7}"/>
    <hyperlink ref="A5036" r:id="rId5026" xr:uid="{7FFFC089-FBAA-475F-8DAE-FF210FF7171A}"/>
    <hyperlink ref="A5037" r:id="rId5027" xr:uid="{617D008D-4440-4A77-8401-59B95289673C}"/>
    <hyperlink ref="A5038" r:id="rId5028" xr:uid="{DB8B0626-CCF9-4876-B732-A4CF242B9ED1}"/>
    <hyperlink ref="A5039" r:id="rId5029" xr:uid="{2862BEA2-0219-4CED-93CC-06FB1138CBC4}"/>
    <hyperlink ref="A5040" r:id="rId5030" xr:uid="{5C94B2B1-CFD3-4A8E-8C61-E06A85400A73}"/>
    <hyperlink ref="A5041" r:id="rId5031" xr:uid="{939B5077-A894-4A55-BFFF-61F1679FAF88}"/>
    <hyperlink ref="A5042" r:id="rId5032" xr:uid="{88DFC2DD-4FFF-4DC7-8916-EA9976985621}"/>
    <hyperlink ref="A5043" r:id="rId5033" xr:uid="{21606790-3578-4B73-BDDD-BAA60EB70347}"/>
    <hyperlink ref="A5044" r:id="rId5034" xr:uid="{12977A3E-CD67-4B22-BCEC-BC146BDEB52E}"/>
    <hyperlink ref="A5045" r:id="rId5035" xr:uid="{0F964D62-F5B8-4875-B669-0AEE6E3FF418}"/>
    <hyperlink ref="A5046" r:id="rId5036" xr:uid="{3BB8F280-E8F1-4CFF-838A-91D5689012DA}"/>
    <hyperlink ref="A5047" r:id="rId5037" xr:uid="{12C7B733-5B74-4AEE-81F3-0524ECBBEC61}"/>
    <hyperlink ref="A5048" r:id="rId5038" xr:uid="{362997D0-8FA9-40A4-B669-FB65B53B28CB}"/>
    <hyperlink ref="A5049" r:id="rId5039" xr:uid="{26781285-C88E-4565-A4C8-2F51A68CB498}"/>
    <hyperlink ref="A5050" r:id="rId5040" xr:uid="{5023ACB0-1494-42CC-92E2-C20768B7CAD3}"/>
    <hyperlink ref="A5051" r:id="rId5041" xr:uid="{B0F9A5C0-5B83-4FA9-B424-F65F50425CDC}"/>
    <hyperlink ref="A5052" r:id="rId5042" xr:uid="{F608FF97-4BCD-48B6-8044-724E6F890175}"/>
    <hyperlink ref="A5053" r:id="rId5043" xr:uid="{1D81AA54-B006-4E3A-BA26-B72818FE9558}"/>
    <hyperlink ref="A5054" r:id="rId5044" xr:uid="{6B7D1EED-F93D-4F8E-B2CE-3714B9E46DD3}"/>
    <hyperlink ref="A5055" r:id="rId5045" xr:uid="{82535FE9-8B61-4668-A7A4-1BCDDC43F4CF}"/>
    <hyperlink ref="A5056" r:id="rId5046" xr:uid="{C21701BD-F704-40D4-8D1F-0507204711E8}"/>
    <hyperlink ref="A5057" r:id="rId5047" xr:uid="{9F12FDBE-086A-4691-9BD1-E450DAB235E8}"/>
    <hyperlink ref="A5058" r:id="rId5048" xr:uid="{BE995110-41D1-4688-BC3A-F495FAF75290}"/>
    <hyperlink ref="A5059" r:id="rId5049" xr:uid="{67DF46F4-4D6D-42C0-96DE-28A230E0729A}"/>
    <hyperlink ref="A5060" r:id="rId5050" xr:uid="{1ACFE177-0210-4D0D-B750-52B2A0BE2231}"/>
    <hyperlink ref="A5061" r:id="rId5051" xr:uid="{35D101B9-BB6B-405A-950B-62FECA74E0E8}"/>
    <hyperlink ref="A5062" r:id="rId5052" xr:uid="{F26D6110-936D-4A38-84FE-F699AB78DEA5}"/>
    <hyperlink ref="A5063" r:id="rId5053" xr:uid="{A4B227E4-64BB-408B-801E-5545460E78B4}"/>
    <hyperlink ref="A5064" r:id="rId5054" xr:uid="{DDF8EFBC-B0B1-465F-9A19-F0B9E1DFEC90}"/>
    <hyperlink ref="A5065" r:id="rId5055" xr:uid="{2BDFC15F-EB6D-4BFD-BEBC-F394DCC58B7F}"/>
    <hyperlink ref="A5066" r:id="rId5056" xr:uid="{1CEAD431-4676-488C-9E56-0A63C29121E7}"/>
    <hyperlink ref="A5067" r:id="rId5057" xr:uid="{6D39E285-862F-4FAA-A510-F7E99B28DE7D}"/>
    <hyperlink ref="A5068" r:id="rId5058" xr:uid="{A7F3C74B-98B6-4142-BCFF-A2649A01BE15}"/>
    <hyperlink ref="A5069" r:id="rId5059" xr:uid="{A9711A27-C613-403E-9F45-102921BB5C7C}"/>
    <hyperlink ref="A5070" r:id="rId5060" xr:uid="{2CDC2C3B-9C01-4624-B07E-B2172CCC1ACD}"/>
    <hyperlink ref="A5071" r:id="rId5061" xr:uid="{FC4020A8-588F-4C44-A04A-216FF166D6F6}"/>
    <hyperlink ref="A5072" r:id="rId5062" xr:uid="{54F50F76-0653-4725-9F43-F131130F8DE2}"/>
    <hyperlink ref="A5073" r:id="rId5063" xr:uid="{2226B170-B127-426F-8B8C-972C4AFB604E}"/>
    <hyperlink ref="A5074" r:id="rId5064" xr:uid="{C398B8AE-0B28-4158-8D94-DCC4FD5ECD55}"/>
    <hyperlink ref="A5075" r:id="rId5065" xr:uid="{EA88CC72-BE48-4403-9D8F-5FFB3DA0D322}"/>
    <hyperlink ref="A5076" r:id="rId5066" xr:uid="{C774FD45-07E7-47F0-B8FD-112432FA59D1}"/>
    <hyperlink ref="A5077" r:id="rId5067" xr:uid="{C5AF4658-9E95-4947-A221-F7F90F08D888}"/>
    <hyperlink ref="A5078" r:id="rId5068" xr:uid="{FFE9DBF8-A5AD-4A4E-8425-DFDCCDD55F29}"/>
    <hyperlink ref="A5079" r:id="rId5069" xr:uid="{5A424C96-2892-42EE-B398-BDE1D57EE494}"/>
    <hyperlink ref="A5080" r:id="rId5070" xr:uid="{2FDC5C60-A26E-4D1D-B8BE-0C3201882F4C}"/>
    <hyperlink ref="A5081" r:id="rId5071" xr:uid="{178EADFD-1C4B-47B2-B509-809AF195337B}"/>
    <hyperlink ref="A5082" r:id="rId5072" xr:uid="{FCAF1AE9-F6A1-4A39-88B0-984258FEB729}"/>
    <hyperlink ref="A5083" r:id="rId5073" xr:uid="{D84E21B3-F488-4104-B715-121DAFDE25CC}"/>
    <hyperlink ref="A5084" r:id="rId5074" xr:uid="{94FD32DF-0884-4027-8B5E-1D15E780555E}"/>
    <hyperlink ref="A5085" r:id="rId5075" xr:uid="{6BE0B570-AA36-4044-9F2D-776706C29A0B}"/>
    <hyperlink ref="A5086" r:id="rId5076" xr:uid="{9D2212FF-92BB-4096-9D08-57F51B715EE6}"/>
    <hyperlink ref="A5087" r:id="rId5077" xr:uid="{0F8EAC2E-DF4A-48B9-8096-33FC7936AC88}"/>
    <hyperlink ref="A5088" r:id="rId5078" xr:uid="{97FA3B4B-44B8-4411-8B36-F3C58DA5F6AA}"/>
    <hyperlink ref="A5089" r:id="rId5079" xr:uid="{3CEB18E1-9B3B-4983-96F1-0E78B9732737}"/>
    <hyperlink ref="A5090" r:id="rId5080" xr:uid="{3DA14BF6-DFC3-4143-88EE-BA36ABBB15FE}"/>
    <hyperlink ref="A5091" r:id="rId5081" xr:uid="{0643780F-504B-4F07-9932-5D5E6C076B7C}"/>
    <hyperlink ref="A5092" r:id="rId5082" xr:uid="{864E55DC-40A7-49C6-B637-E3EB90153E22}"/>
    <hyperlink ref="A5093" r:id="rId5083" xr:uid="{543DE4B3-4DDC-469B-A11F-A7E29EC57E4F}"/>
    <hyperlink ref="A5094" r:id="rId5084" xr:uid="{77310355-E7F7-43AE-A944-BDBAF92D355A}"/>
    <hyperlink ref="A5095" r:id="rId5085" xr:uid="{DEB24944-6A15-4A33-9FBC-C714F6D5C5C0}"/>
    <hyperlink ref="A5096" r:id="rId5086" xr:uid="{3907B8A3-8552-4A85-A5FA-0F95816C7AF1}"/>
    <hyperlink ref="A5097" r:id="rId5087" xr:uid="{E00BA4CB-3832-4DFC-87F6-E3761D953B72}"/>
    <hyperlink ref="A5098" r:id="rId5088" xr:uid="{0B88D9BD-B40A-4B21-8717-1E98BAD73D4B}"/>
    <hyperlink ref="A5099" r:id="rId5089" xr:uid="{597B4011-9264-46BE-AF7F-20BEB3E663CC}"/>
    <hyperlink ref="A5100" r:id="rId5090" xr:uid="{B626A01A-4CA4-4CB8-BA6B-7B21CBAB343F}"/>
    <hyperlink ref="A5101" r:id="rId5091" xr:uid="{EE00B5B9-EB0E-4DF8-B219-E9A9549F18E7}"/>
    <hyperlink ref="A5102" r:id="rId5092" xr:uid="{90ADFB3D-7CD7-4614-8118-520BFB21E1B8}"/>
    <hyperlink ref="A5103" r:id="rId5093" xr:uid="{7CEB11F1-0A1B-4094-8CF8-AE76F98C2DE8}"/>
    <hyperlink ref="A5104" r:id="rId5094" xr:uid="{215536E4-C3DD-4C53-BB07-4F565C6458C3}"/>
    <hyperlink ref="A5105" r:id="rId5095" xr:uid="{15B8AF51-36A3-4DE2-8C31-0628BF2FED72}"/>
    <hyperlink ref="A5106" r:id="rId5096" xr:uid="{7A546D78-A10A-465B-A45E-7D805AA3AB0E}"/>
    <hyperlink ref="A5107" r:id="rId5097" xr:uid="{60FB4516-016F-453B-836B-D12563133075}"/>
    <hyperlink ref="A5108" r:id="rId5098" xr:uid="{6E555146-D6F8-4D2B-BB07-FBE078DD43D5}"/>
    <hyperlink ref="A5109" r:id="rId5099" xr:uid="{6B93A731-EE1B-465D-9550-C3F8CBF67084}"/>
    <hyperlink ref="A5110" r:id="rId5100" xr:uid="{4AED50B7-1215-4962-8E94-C63F5B5CB2E3}"/>
    <hyperlink ref="A5111" r:id="rId5101" xr:uid="{58B017A8-57CC-4BE7-B06A-DBD076F81D9E}"/>
    <hyperlink ref="A5112" r:id="rId5102" xr:uid="{03A47670-6AD6-46D8-9F6A-F8119340A191}"/>
    <hyperlink ref="A5113" r:id="rId5103" xr:uid="{0B0DE84E-8E4A-4F95-A23E-427E24ACD944}"/>
    <hyperlink ref="A5114" r:id="rId5104" xr:uid="{2246C069-4183-48B7-B492-E66515E3A584}"/>
    <hyperlink ref="A5115" r:id="rId5105" xr:uid="{83E37E9B-4A5C-48E8-9947-976E0875E971}"/>
    <hyperlink ref="A5116" r:id="rId5106" xr:uid="{101C52DA-2982-434E-BD87-4D06A2286BA6}"/>
    <hyperlink ref="A5117" r:id="rId5107" xr:uid="{F2D03F97-CEE2-4F71-B5D9-5A7EF1ABAC93}"/>
    <hyperlink ref="A5118" r:id="rId5108" xr:uid="{3075E0F5-3876-4F37-B794-0721484E8D3B}"/>
    <hyperlink ref="A5119" r:id="rId5109" xr:uid="{7E8821A0-3813-429E-9049-31B3DD86EDB4}"/>
    <hyperlink ref="A5120" r:id="rId5110" xr:uid="{3BF2EE9A-7474-4E78-A725-5FDB2AD8ADB6}"/>
    <hyperlink ref="A5121" r:id="rId5111" xr:uid="{06CE5159-1EAB-42FA-9605-5EC0B4CF8B11}"/>
    <hyperlink ref="A5122" r:id="rId5112" xr:uid="{8A71AEF6-9B5F-4912-A8CB-62D302CECE26}"/>
    <hyperlink ref="A5123" r:id="rId5113" xr:uid="{E0C49426-ED3B-4140-9329-1090AB5FCDBA}"/>
    <hyperlink ref="A5124" r:id="rId5114" xr:uid="{AF3FE974-5339-4C41-BCFE-3C895324937D}"/>
    <hyperlink ref="A5125" r:id="rId5115" xr:uid="{92E683D3-CE1A-426E-AA59-255A2EF324BF}"/>
    <hyperlink ref="A5126" r:id="rId5116" xr:uid="{5797F68D-2C7F-495F-849F-57FB3FDAD7C6}"/>
    <hyperlink ref="A5127" r:id="rId5117" xr:uid="{E6186E58-1D35-477D-8ABB-E35C43ECD4D0}"/>
    <hyperlink ref="A5128" r:id="rId5118" xr:uid="{778DB531-D010-4574-BC79-FE55B70A28B1}"/>
    <hyperlink ref="A5129" r:id="rId5119" xr:uid="{0D03DA78-AB81-4C65-A8CA-1001A85D030D}"/>
    <hyperlink ref="A5130" r:id="rId5120" xr:uid="{ACA906B3-42B1-48DF-8A9A-ADBB1DDB4882}"/>
    <hyperlink ref="A5131" r:id="rId5121" xr:uid="{AB1271EC-E36E-409B-83D9-4AD38F48F2E3}"/>
    <hyperlink ref="A5132" r:id="rId5122" xr:uid="{34585FB2-0FA1-4217-8818-3AFAA54BC6F9}"/>
    <hyperlink ref="A5133" r:id="rId5123" xr:uid="{7FE00CE7-F3DC-4C89-A192-5AF3F8999538}"/>
    <hyperlink ref="A5134" r:id="rId5124" xr:uid="{1BBCA6FB-BA97-4E20-B36C-B2FB0CB5EA7C}"/>
    <hyperlink ref="A5135" r:id="rId5125" xr:uid="{60992912-1F0A-48FE-A433-9B4B6EE3AD3D}"/>
    <hyperlink ref="A5136" r:id="rId5126" xr:uid="{EC6A96A3-C22F-427E-A6D4-9505C804E373}"/>
    <hyperlink ref="A5137" r:id="rId5127" xr:uid="{C536E7AA-E302-4C4E-ACA1-A1F377E4A43E}"/>
    <hyperlink ref="A5138" r:id="rId5128" xr:uid="{A9423369-8D33-4899-86A4-A605E2433E36}"/>
    <hyperlink ref="A5139" r:id="rId5129" xr:uid="{AFD1DA65-731C-4760-B51F-C052D3CD12C4}"/>
    <hyperlink ref="A5140" r:id="rId5130" xr:uid="{7E60B534-6BB3-42D9-B3AB-2E2C69739EB5}"/>
    <hyperlink ref="A5141" r:id="rId5131" xr:uid="{E5BE3677-B795-468B-8B0F-46B16C90C407}"/>
    <hyperlink ref="A5142" r:id="rId5132" xr:uid="{5EC091FE-B491-49D3-860D-BA0D0C3EC1D0}"/>
    <hyperlink ref="A5143" r:id="rId5133" xr:uid="{7ADEF20D-E058-4863-880D-61F3C0DF7CE0}"/>
    <hyperlink ref="A5144" r:id="rId5134" xr:uid="{403DCACE-CD7E-4E6F-900E-7448A92AB14B}"/>
    <hyperlink ref="A5145" r:id="rId5135" xr:uid="{B07592DF-FBF3-4F8C-9B2A-81FD7CCEC012}"/>
    <hyperlink ref="A5146" r:id="rId5136" xr:uid="{8AC1FE01-E6C6-4C98-B216-E278EA07159B}"/>
    <hyperlink ref="A5147" r:id="rId5137" xr:uid="{19C872E1-7BC9-41C1-AB92-8595EC8DEDC7}"/>
    <hyperlink ref="A5148" r:id="rId5138" xr:uid="{CF9EBC89-83F0-4ACB-8196-F92587BA0335}"/>
    <hyperlink ref="A5149" r:id="rId5139" xr:uid="{044563D1-FE9C-4145-B412-81F830A7B905}"/>
    <hyperlink ref="A5150" r:id="rId5140" xr:uid="{9645325B-8B68-4B28-BEFF-AFDE695939F8}"/>
    <hyperlink ref="A5151" r:id="rId5141" xr:uid="{35AF19CA-74A8-4EA5-B6A8-F795B779B52A}"/>
    <hyperlink ref="A5152" r:id="rId5142" xr:uid="{FC5788C4-7278-49B0-A9E5-3F867DF2BD20}"/>
    <hyperlink ref="A5153" r:id="rId5143" xr:uid="{14FB520A-5687-4CC6-B729-5D6480EA6500}"/>
    <hyperlink ref="A5154" r:id="rId5144" xr:uid="{30393599-FE7B-4B71-9825-E0D6C58A0A86}"/>
    <hyperlink ref="A5155" r:id="rId5145" xr:uid="{4E4CA622-A88A-4C22-ADD0-368A700A2552}"/>
    <hyperlink ref="A5156" r:id="rId5146" xr:uid="{B3CFCA99-257F-418F-96DE-F6F3A66E4984}"/>
    <hyperlink ref="A5157" r:id="rId5147" xr:uid="{4727521F-F0B0-462D-A70D-1A3E64E389D5}"/>
    <hyperlink ref="A5158" r:id="rId5148" xr:uid="{51577980-5268-4F52-A408-1EFD20D111CC}"/>
    <hyperlink ref="A5159" r:id="rId5149" xr:uid="{55EEB01E-C845-431A-A6D9-F0A7D1C96224}"/>
    <hyperlink ref="A5160" r:id="rId5150" xr:uid="{BF2D02D9-2CAD-4B50-8EA7-E11C5C1F7A36}"/>
    <hyperlink ref="A5161" r:id="rId5151" xr:uid="{49BF58A1-6454-408E-92BD-1BD3F9DF7279}"/>
    <hyperlink ref="A5162" r:id="rId5152" xr:uid="{6D093F53-DBFF-41DE-B9AB-182177A91AEA}"/>
    <hyperlink ref="A5163" r:id="rId5153" xr:uid="{125A6B99-50FF-422A-91E1-6D363F8449C6}"/>
    <hyperlink ref="A5164" r:id="rId5154" xr:uid="{5C34E769-A178-445F-A459-7204948368B2}"/>
    <hyperlink ref="A5165" r:id="rId5155" xr:uid="{3CE00CE1-371B-4121-A022-8323FD9A6BF4}"/>
    <hyperlink ref="A5166" r:id="rId5156" xr:uid="{372FF915-F501-4C05-B0DF-B7BA4E4E24D5}"/>
    <hyperlink ref="A5167" r:id="rId5157" xr:uid="{74C763F4-B2E7-401F-A703-74746ECE115E}"/>
    <hyperlink ref="A5168" r:id="rId5158" xr:uid="{06A7EDDD-502D-42F8-9F95-330C8F063F78}"/>
    <hyperlink ref="A5169" r:id="rId5159" xr:uid="{D8A8AC1B-A80E-4D09-9DB9-8DCF5867BE72}"/>
    <hyperlink ref="A5170" r:id="rId5160" xr:uid="{54C23119-FF6B-4B88-897E-9364440413CE}"/>
    <hyperlink ref="A5171" r:id="rId5161" xr:uid="{AE729052-148A-4EFF-A39B-4B678BFF48FF}"/>
    <hyperlink ref="A5172" r:id="rId5162" xr:uid="{4E389BF7-19CD-40B1-A01F-6459F123B4B6}"/>
    <hyperlink ref="A5173" r:id="rId5163" xr:uid="{1EA97B6A-D5F7-4DD3-85F9-E8F0893DCD78}"/>
    <hyperlink ref="A5174" r:id="rId5164" xr:uid="{DFB71002-B4B4-492E-802F-D5F0901412B8}"/>
    <hyperlink ref="A5175" r:id="rId5165" xr:uid="{DFA8C856-6E77-4662-9AB2-95713D33ED6A}"/>
    <hyperlink ref="A5176" r:id="rId5166" xr:uid="{16745DDD-D2EB-4CEB-B37B-99461FB0D32A}"/>
    <hyperlink ref="A5177" r:id="rId5167" xr:uid="{B561B355-E387-43B3-A647-242758263455}"/>
    <hyperlink ref="A5178" r:id="rId5168" xr:uid="{18544BFF-4E99-4BE0-865B-B723C340652B}"/>
    <hyperlink ref="A5179" r:id="rId5169" xr:uid="{A75BB0C5-3D91-4E7C-B0D3-237825B7C691}"/>
    <hyperlink ref="A5180" r:id="rId5170" xr:uid="{EB608BC3-0820-4777-9929-7FDDC3682182}"/>
    <hyperlink ref="A5181" r:id="rId5171" xr:uid="{9844A5DC-CD94-4239-B8CA-7EEB28A7C802}"/>
    <hyperlink ref="A5182" r:id="rId5172" xr:uid="{FFD2A365-D24C-4B0D-B137-38D0C15C6434}"/>
    <hyperlink ref="A5183" r:id="rId5173" xr:uid="{E15A95C0-4B9B-4EB4-B365-B8E494C87FA5}"/>
    <hyperlink ref="A5184" r:id="rId5174" xr:uid="{93BF607B-02D1-451F-8C6D-02809B2E1D9B}"/>
    <hyperlink ref="A5185" r:id="rId5175" xr:uid="{0651ACD3-6573-48AC-9572-DB5880AF73FE}"/>
    <hyperlink ref="A5186" r:id="rId5176" xr:uid="{E870EFA3-9FF5-45F5-B427-3883B801583D}"/>
    <hyperlink ref="A5187" r:id="rId5177" xr:uid="{3F177876-0FA9-4CF9-B1DB-0018A9E1F1AB}"/>
    <hyperlink ref="A5188" r:id="rId5178" xr:uid="{9838682C-F9B5-4540-B91B-FF3C748EE1EA}"/>
    <hyperlink ref="A5189" r:id="rId5179" xr:uid="{A1C42DEF-34FC-4148-98CB-6FAC9D15D50C}"/>
    <hyperlink ref="A5190" r:id="rId5180" xr:uid="{3FFAA22D-C5E0-49E2-BC2B-816718BC119C}"/>
    <hyperlink ref="A5191" r:id="rId5181" xr:uid="{7AEE574E-00BB-40DA-B8CD-D247C9F8DF17}"/>
    <hyperlink ref="A5192" r:id="rId5182" xr:uid="{3B90BEC6-84E9-4168-9573-20DAC93BFFFE}"/>
    <hyperlink ref="A5193" r:id="rId5183" xr:uid="{DA1456A4-CABE-45CD-AC67-6DEAF05248B8}"/>
    <hyperlink ref="A5194" r:id="rId5184" xr:uid="{E21FE526-1478-43E6-A895-735BD968EB5F}"/>
    <hyperlink ref="A5195" r:id="rId5185" xr:uid="{75EE8F1D-E573-4E9D-B598-ED02E0AC2E29}"/>
    <hyperlink ref="A5196" r:id="rId5186" xr:uid="{E238A543-7605-498E-9E48-D256B65F9487}"/>
    <hyperlink ref="A5197" r:id="rId5187" xr:uid="{A3C8A6C0-DC17-479B-A3CE-FC3F4008560C}"/>
    <hyperlink ref="A5198" r:id="rId5188" xr:uid="{77B0620C-7E57-421C-B8EF-4813987CE3FC}"/>
    <hyperlink ref="A5199" r:id="rId5189" xr:uid="{CA29C2B3-6DA7-43CD-98E1-174999DB8B8D}"/>
    <hyperlink ref="A5200" r:id="rId5190" xr:uid="{2294695D-99E7-4204-B9FB-D3BE8B39A554}"/>
    <hyperlink ref="A5201" r:id="rId5191" xr:uid="{F5781F49-DD54-44A5-8371-CA25A23F4578}"/>
    <hyperlink ref="A5202" r:id="rId5192" xr:uid="{79A6215F-EF1A-4957-8B9A-B148F6A27EE8}"/>
    <hyperlink ref="A5203" r:id="rId5193" xr:uid="{7349E1AB-2924-4459-AD41-61DEECFA9251}"/>
    <hyperlink ref="A5204" r:id="rId5194" xr:uid="{14AFBFCB-759A-472F-8EB0-F3BAF737E034}"/>
    <hyperlink ref="A5205" r:id="rId5195" xr:uid="{43FBF5A5-4F4D-4F9C-BA79-E6959001C263}"/>
    <hyperlink ref="A5206" r:id="rId5196" xr:uid="{16F49ADA-0167-4314-B743-A3682F125F92}"/>
    <hyperlink ref="A5207" r:id="rId5197" xr:uid="{32C3CE17-7472-4551-90B2-A153DB2E58BC}"/>
    <hyperlink ref="A5208" r:id="rId5198" xr:uid="{83978F66-759B-435B-85A4-37D5D65AF307}"/>
    <hyperlink ref="A5209" r:id="rId5199" xr:uid="{A57AD436-BBE3-4BA5-B967-EC75036CBE36}"/>
    <hyperlink ref="A5210" r:id="rId5200" xr:uid="{E8FC2816-821C-4665-B0E8-CF235FE09B98}"/>
    <hyperlink ref="A5211" r:id="rId5201" xr:uid="{E862D92B-43D6-47BE-AE56-2B18BE8B1B92}"/>
    <hyperlink ref="A5212" r:id="rId5202" xr:uid="{52A740D8-7A06-497E-ABF3-DC92880554D8}"/>
    <hyperlink ref="A5213" r:id="rId5203" xr:uid="{53CB6C90-8384-421C-B31E-75DBF96DFA53}"/>
    <hyperlink ref="A5214" r:id="rId5204" xr:uid="{91081B3F-EDD1-468A-B149-B13D6D3D6899}"/>
    <hyperlink ref="A5215" r:id="rId5205" xr:uid="{29FEC916-7D1A-40AA-A5B2-EA042B3FCC1B}"/>
    <hyperlink ref="A5216" r:id="rId5206" xr:uid="{5C758080-497D-4D74-B86D-2DC99F2AE22D}"/>
    <hyperlink ref="A5217" r:id="rId5207" xr:uid="{BE64679D-0918-4A2A-AC7D-266201EFDC9E}"/>
    <hyperlink ref="A5218" r:id="rId5208" xr:uid="{04BEDDAE-C85A-4183-8824-BC0BC2312397}"/>
    <hyperlink ref="A5219" r:id="rId5209" xr:uid="{EF83C645-A059-4643-ACD4-25CCA7AEC67D}"/>
    <hyperlink ref="A5220" r:id="rId5210" xr:uid="{81FB2271-1B36-4207-9F58-37C2994DD3E4}"/>
    <hyperlink ref="A5221" r:id="rId5211" xr:uid="{B68913ED-3FBC-4510-A1BC-E341277B43F1}"/>
    <hyperlink ref="A5222" r:id="rId5212" xr:uid="{75EA04AF-3725-4FFF-8388-0A89C450C813}"/>
    <hyperlink ref="A5223" r:id="rId5213" xr:uid="{7C155043-4D30-4A69-A873-062D430B5C7A}"/>
    <hyperlink ref="A5224" r:id="rId5214" xr:uid="{391CA9EB-4B85-4BAE-85DC-03B42DF81670}"/>
    <hyperlink ref="A5225" r:id="rId5215" xr:uid="{D84847F9-B342-4AC1-AAF3-A76C5078C473}"/>
    <hyperlink ref="A5226" r:id="rId5216" xr:uid="{AB9CE35B-F2ED-4616-B4F8-0B7F9FABD84B}"/>
    <hyperlink ref="A5227" r:id="rId5217" xr:uid="{4DCD8141-5282-4E91-8A03-A4318BB30DC1}"/>
    <hyperlink ref="A5228" r:id="rId5218" xr:uid="{4B2FE9A0-9C84-4C11-B3D9-CCF458D88563}"/>
    <hyperlink ref="A5229" r:id="rId5219" xr:uid="{DAB4B350-3B7B-41BD-B24B-9DEAA54DEC18}"/>
    <hyperlink ref="A5230" r:id="rId5220" xr:uid="{A9443961-4E0C-4BA0-A9A6-95163AF546DE}"/>
    <hyperlink ref="A5231" r:id="rId5221" xr:uid="{FACE7A04-FD7C-44AD-8419-D2BF377CA1E1}"/>
    <hyperlink ref="A5232" r:id="rId5222" xr:uid="{56DB3764-FA09-4C85-BA86-A6A71A542B9A}"/>
    <hyperlink ref="A5233" r:id="rId5223" xr:uid="{E78FBBC9-8E79-49CE-84ED-A77EA497DDEA}"/>
    <hyperlink ref="A5234" r:id="rId5224" xr:uid="{6BC74E92-F245-4C5F-A597-276AA2AD2CD6}"/>
    <hyperlink ref="A5235" r:id="rId5225" xr:uid="{2412071D-3F4E-4136-9CE5-FD1C74C1FF6B}"/>
    <hyperlink ref="A5236" r:id="rId5226" xr:uid="{AB652B44-8C7C-480C-B6A0-FA7B74C909E1}"/>
    <hyperlink ref="A5237" r:id="rId5227" xr:uid="{C7FF0601-136E-4062-AE86-48C062BEEADF}"/>
    <hyperlink ref="A5238" r:id="rId5228" xr:uid="{A6F537EB-E70D-4E82-AA95-D228F377C080}"/>
    <hyperlink ref="A5239" r:id="rId5229" xr:uid="{B8BB36C5-E330-43DA-9FC5-BC43618CF113}"/>
    <hyperlink ref="A5240" r:id="rId5230" xr:uid="{04CDD6B4-C5AF-4753-AB1A-96FFA943F78D}"/>
    <hyperlink ref="A5241" r:id="rId5231" xr:uid="{CB1E90BC-CDB6-47D7-80A5-3ABDA57374E0}"/>
    <hyperlink ref="A5242" r:id="rId5232" xr:uid="{2868BC74-4D3C-427F-9C6C-9374314E2E1D}"/>
    <hyperlink ref="A5243" r:id="rId5233" xr:uid="{AB5AE58D-D164-497A-AA56-48D6D67447A1}"/>
    <hyperlink ref="A5244" r:id="rId5234" xr:uid="{B4736FDF-CAC2-41E0-AB7F-E3F7F6D2EFDE}"/>
    <hyperlink ref="A5245" r:id="rId5235" xr:uid="{7B00C049-1553-4EAA-A158-619E3DC72A81}"/>
    <hyperlink ref="A5246" r:id="rId5236" xr:uid="{7E25C1AD-FBA4-4D3F-9020-0BB15B425ACF}"/>
    <hyperlink ref="A5247" r:id="rId5237" xr:uid="{31F6DE0C-2D03-4974-9938-AFEEA45D0E37}"/>
    <hyperlink ref="A5248" r:id="rId5238" xr:uid="{D9A0BC0D-D7D3-4F46-8CE9-1F4E09D1416A}"/>
    <hyperlink ref="A5249" r:id="rId5239" xr:uid="{0EFAD2CE-C591-4B26-841E-AB5CB3C3E22E}"/>
    <hyperlink ref="A5250" r:id="rId5240" xr:uid="{1D91E3A3-A5C5-46C7-B5B9-47CFFF04E657}"/>
    <hyperlink ref="A5251" r:id="rId5241" xr:uid="{30C882CE-80D0-4612-83B7-AF1D6500450B}"/>
    <hyperlink ref="A5252" r:id="rId5242" xr:uid="{6141E199-B8A5-44EA-ACB2-44E2EE6B986D}"/>
    <hyperlink ref="A5253" r:id="rId5243" xr:uid="{DFFCD69A-FF3A-42F5-84D8-759E8CBADE13}"/>
    <hyperlink ref="A5254" r:id="rId5244" xr:uid="{BF1B2079-AE13-481A-92C5-44317526D4E9}"/>
    <hyperlink ref="A5255" r:id="rId5245" xr:uid="{AF106C35-EF28-4D6E-8749-0106C3EC3185}"/>
    <hyperlink ref="A5256" r:id="rId5246" xr:uid="{36DE6559-2975-4B95-9643-B35CD0EDB0B5}"/>
    <hyperlink ref="A5257" r:id="rId5247" xr:uid="{30732885-0DCC-4B2F-A96C-B73934803299}"/>
    <hyperlink ref="A5258" r:id="rId5248" xr:uid="{DDC82540-1F04-40E2-A395-4A2DAF323504}"/>
    <hyperlink ref="A5259" r:id="rId5249" xr:uid="{34DF2B50-CB1E-414C-8296-C2FAA214B472}"/>
    <hyperlink ref="A5260" r:id="rId5250" xr:uid="{D94573BB-896E-4A2A-B538-CEA135C9F2AD}"/>
    <hyperlink ref="A5261" r:id="rId5251" xr:uid="{4143BA5E-283D-4CE4-BB67-B38231B3795E}"/>
    <hyperlink ref="A5262" r:id="rId5252" xr:uid="{5C4457F2-839A-408A-97D5-30FAA0B7AC33}"/>
    <hyperlink ref="A5263" r:id="rId5253" xr:uid="{268136ED-97EC-4951-8E8D-4D7BCA84809A}"/>
    <hyperlink ref="A5264" r:id="rId5254" xr:uid="{24E4806A-AA3A-480D-8EDB-2B988DFA98FF}"/>
    <hyperlink ref="A5265" r:id="rId5255" xr:uid="{4B4D05FF-3CC8-4CB0-9B22-A38761594318}"/>
    <hyperlink ref="A5266" r:id="rId5256" xr:uid="{D5CC1571-481D-4010-80B0-C9010961E61D}"/>
    <hyperlink ref="A5267" r:id="rId5257" xr:uid="{1EA3C392-59B8-4FE5-BABC-CBFAB1E3B68B}"/>
    <hyperlink ref="A5268" r:id="rId5258" xr:uid="{D4A4EE1C-13BD-48D3-80FA-130F6D564C3C}"/>
    <hyperlink ref="A5269" r:id="rId5259" xr:uid="{5C17B2FD-623E-4FAA-868C-673E979CD9C7}"/>
    <hyperlink ref="A5270" r:id="rId5260" xr:uid="{CC824683-7522-4668-974B-406B23F341A4}"/>
    <hyperlink ref="A5271" r:id="rId5261" xr:uid="{778205F1-8E1D-4ABF-A29B-4CDDF3959947}"/>
    <hyperlink ref="A5272" r:id="rId5262" xr:uid="{EE01B16E-FD75-4FB2-9581-824B17544574}"/>
    <hyperlink ref="A5273" r:id="rId5263" xr:uid="{8CFA455D-BCCD-4215-AB29-9140B70BF2BD}"/>
    <hyperlink ref="A5274" r:id="rId5264" xr:uid="{EF69B484-13A9-4E16-879B-2587EB2ED801}"/>
    <hyperlink ref="A5275" r:id="rId5265" xr:uid="{FBE5161B-FBB4-48F1-B113-6D97E3BEED15}"/>
    <hyperlink ref="A5276" r:id="rId5266" xr:uid="{E077DDF0-F4BC-4DAB-9270-473982C953F5}"/>
    <hyperlink ref="A5277" r:id="rId5267" xr:uid="{217352E9-D448-4B9B-9D06-0F74DCA17E85}"/>
    <hyperlink ref="A5278" r:id="rId5268" xr:uid="{B330951B-3EC4-459A-B6BF-EFB1C71922BE}"/>
    <hyperlink ref="A5279" r:id="rId5269" xr:uid="{39F52143-39E6-4F8C-8F87-E11AE9D17867}"/>
    <hyperlink ref="A5280" r:id="rId5270" xr:uid="{2CC182BC-2B0C-4CEA-B94C-BC99BECE6DC1}"/>
    <hyperlink ref="A5281" r:id="rId5271" xr:uid="{9061872A-FC7F-4830-844A-4BE7A18F39B7}"/>
    <hyperlink ref="A5282" r:id="rId5272" xr:uid="{E1B7D54E-0B6D-405A-84C2-8E623EABA1BB}"/>
    <hyperlink ref="A5283" r:id="rId5273" xr:uid="{6B098056-8757-4597-A7EB-637C20A13B18}"/>
    <hyperlink ref="A5284" r:id="rId5274" xr:uid="{6C1C81C2-0001-4439-8050-4669E2A8EDD9}"/>
    <hyperlink ref="A5285" r:id="rId5275" xr:uid="{FBCC879C-023A-4374-909D-8AAF09F03CD7}"/>
    <hyperlink ref="A5286" r:id="rId5276" xr:uid="{5EE5D97D-A644-4389-B665-57B18CB4F1E2}"/>
    <hyperlink ref="A5287" r:id="rId5277" xr:uid="{BC8635DE-C17B-42E7-8915-04D437440E48}"/>
    <hyperlink ref="A5288" r:id="rId5278" xr:uid="{B1F8FDA0-A668-43D4-B6A7-54F03CEE4190}"/>
    <hyperlink ref="A5289" r:id="rId5279" xr:uid="{6C8BECDD-DFEE-4491-BB02-A896642DDB45}"/>
    <hyperlink ref="A5290" r:id="rId5280" xr:uid="{AFD3E953-C22D-4B2E-B45E-845B281E85A5}"/>
    <hyperlink ref="A5291" r:id="rId5281" xr:uid="{25CBAFC4-1A88-480B-AB94-8BB9D8879034}"/>
    <hyperlink ref="A5292" r:id="rId5282" xr:uid="{971A6C42-8529-476D-838B-92AE8F4BBDD8}"/>
    <hyperlink ref="A5293" r:id="rId5283" xr:uid="{7F1C646B-A305-4FC8-AF7C-1F7A660BDBB3}"/>
    <hyperlink ref="A5294" r:id="rId5284" xr:uid="{85210FD9-4224-4CBA-B6EB-1BD2172519AE}"/>
    <hyperlink ref="A5295" r:id="rId5285" xr:uid="{5582B68C-7304-477A-BA21-0BDA12EBFE1F}"/>
    <hyperlink ref="A5296" r:id="rId5286" xr:uid="{C8B35C1A-6C43-4262-9010-E6AB62CE07B6}"/>
    <hyperlink ref="A5297" r:id="rId5287" xr:uid="{ECE3F2F0-4219-48AC-BCCE-5A2BA5D43ACE}"/>
    <hyperlink ref="A5298" r:id="rId5288" xr:uid="{1E471EFA-27F2-4DC2-B46C-09B0471B49DB}"/>
    <hyperlink ref="A5299" r:id="rId5289" xr:uid="{068933B8-AB5B-4A77-AD08-7DFD1E28B5D0}"/>
    <hyperlink ref="A5300" r:id="rId5290" xr:uid="{357BFCC2-8D97-45AC-B333-23E406644582}"/>
    <hyperlink ref="A5301" r:id="rId5291" xr:uid="{D596A260-4EBE-4E76-8812-28E9DD0BDA6C}"/>
    <hyperlink ref="A5302" r:id="rId5292" xr:uid="{89B1B02B-D65E-4F0C-A547-D4788592E68A}"/>
    <hyperlink ref="A5303" r:id="rId5293" xr:uid="{171D5F77-4FDD-48A9-AE6B-5A33AE3BBAC6}"/>
    <hyperlink ref="A5304" r:id="rId5294" xr:uid="{783D9392-4D39-4C69-964F-7525829AFFA2}"/>
    <hyperlink ref="A5305" r:id="rId5295" xr:uid="{08011883-3EAF-4440-9A7A-68D45ACF58A0}"/>
    <hyperlink ref="A5306" r:id="rId5296" xr:uid="{F893C497-AD29-40FD-8C2C-81D2BDEA41CF}"/>
    <hyperlink ref="A5307" r:id="rId5297" xr:uid="{CD7B8184-CF94-4363-9628-944813E81EB9}"/>
    <hyperlink ref="A5308" r:id="rId5298" xr:uid="{479047EC-08C6-40D1-8F50-81E15965EB18}"/>
    <hyperlink ref="A5309" r:id="rId5299" xr:uid="{0756661E-43ED-47A6-A37B-94DA888F1B17}"/>
    <hyperlink ref="A5310" r:id="rId5300" xr:uid="{CE537D48-36BC-43EF-8432-AC345E40DD4B}"/>
    <hyperlink ref="A5311" r:id="rId5301" xr:uid="{B6A4EAFF-BD74-4A3C-9AF4-F04DF9EAEFC1}"/>
    <hyperlink ref="A5312" r:id="rId5302" xr:uid="{C3E7E37B-67A6-45A7-A86D-6A9E4CFF9589}"/>
    <hyperlink ref="A5313" r:id="rId5303" xr:uid="{411B4751-2655-4171-A9AB-11D7E8A2166F}"/>
    <hyperlink ref="A5314" r:id="rId5304" xr:uid="{BD3CAFDA-7348-4733-B0D1-3F679F0CF0E5}"/>
    <hyperlink ref="A5315" r:id="rId5305" xr:uid="{FA232C32-E080-4840-8244-1305EBAB0EF9}"/>
    <hyperlink ref="A5316" r:id="rId5306" xr:uid="{1297F8C9-458F-41C5-B550-D32B72F5F036}"/>
    <hyperlink ref="A5317" r:id="rId5307" xr:uid="{9B0F6002-FE8A-472C-AFCF-AC11AD1CCE9A}"/>
    <hyperlink ref="A5318" r:id="rId5308" xr:uid="{1CCD6C4C-A82E-4695-96E3-7E850A0CFE2A}"/>
    <hyperlink ref="A5319" r:id="rId5309" xr:uid="{C688EFE6-1F90-42F3-AC2A-4FF32FA745B8}"/>
    <hyperlink ref="A5320" r:id="rId5310" xr:uid="{FC8F2061-97F9-414D-A9B4-52C2F0E16D06}"/>
    <hyperlink ref="A5321" r:id="rId5311" xr:uid="{B320DF91-3759-482F-85F6-61D2F1716962}"/>
    <hyperlink ref="A5322" r:id="rId5312" xr:uid="{0D4559C9-A00A-4D99-A976-9D2CBB586671}"/>
    <hyperlink ref="A5323" r:id="rId5313" xr:uid="{187CEF10-4D80-497F-83ED-8FE5C2014712}"/>
    <hyperlink ref="A5324" r:id="rId5314" xr:uid="{B470317B-3045-4C64-950E-CF717FDB87CB}"/>
    <hyperlink ref="A5325" r:id="rId5315" xr:uid="{1536B1D8-7BB2-4F1F-B144-75AD44768582}"/>
    <hyperlink ref="A5326" r:id="rId5316" xr:uid="{EF838ED8-7418-4BE4-9A42-42D6F24477C9}"/>
    <hyperlink ref="A5327" r:id="rId5317" xr:uid="{55C8890E-EC2D-4377-8B75-53709009DDD6}"/>
    <hyperlink ref="A5328" r:id="rId5318" xr:uid="{9E5FD53B-8B7B-4F9F-AFF5-2756B7F89AAB}"/>
    <hyperlink ref="A5329" r:id="rId5319" xr:uid="{C055DCE2-88ED-4E86-AD63-E3A5C1D5A3E8}"/>
    <hyperlink ref="A5330" r:id="rId5320" xr:uid="{D426667D-42DD-4D3E-81C1-300DB91385BF}"/>
    <hyperlink ref="A5331" r:id="rId5321" xr:uid="{9468C9A0-EF73-4273-8F66-F06DFFA12414}"/>
    <hyperlink ref="A5332" r:id="rId5322" xr:uid="{511CDC25-4B02-4F72-813C-3CA02A449A22}"/>
    <hyperlink ref="A5333" r:id="rId5323" xr:uid="{A024D639-AACB-4675-830A-BC421035B5EF}"/>
    <hyperlink ref="A5334" r:id="rId5324" xr:uid="{ED2F15A9-DC95-4DB5-89D2-3BECCCF0087E}"/>
    <hyperlink ref="A5335" r:id="rId5325" xr:uid="{B79E89F8-0165-46E4-A9E7-95063588139E}"/>
    <hyperlink ref="A5336" r:id="rId5326" xr:uid="{B4B34CCD-8493-4830-AB04-873215349F11}"/>
    <hyperlink ref="A5337" r:id="rId5327" xr:uid="{97C122E1-DD5F-4CDA-BFE8-C88B77CFAA54}"/>
    <hyperlink ref="A5338" r:id="rId5328" xr:uid="{870B0824-E755-4E09-8AB0-69347042D2F7}"/>
    <hyperlink ref="A5339" r:id="rId5329" xr:uid="{B9481902-0F3B-403C-AF91-BA3DF9A51BF2}"/>
    <hyperlink ref="A5340" r:id="rId5330" xr:uid="{4F0C4C4E-BD7D-41E3-B656-70E4D5ADA3C5}"/>
    <hyperlink ref="A5341" r:id="rId5331" xr:uid="{801F2B30-0ACA-44E4-95A3-2611C3F3A9B4}"/>
    <hyperlink ref="A5342" r:id="rId5332" xr:uid="{42CAA013-5A02-4602-AA67-25E59C3146F5}"/>
    <hyperlink ref="A5343" r:id="rId5333" xr:uid="{14C96B9E-2476-49E4-A23B-12CEF98BF91B}"/>
    <hyperlink ref="A5344" r:id="rId5334" xr:uid="{C1AF80F3-CB4D-4FC7-92F7-F636592B3AAD}"/>
    <hyperlink ref="A5345" r:id="rId5335" xr:uid="{2A7979C5-6A6E-4158-A87A-25E7E52A5CF1}"/>
    <hyperlink ref="A5346" r:id="rId5336" xr:uid="{98EA8AF2-5213-4B8E-BCD9-9D1218F335E0}"/>
    <hyperlink ref="A5347" r:id="rId5337" xr:uid="{85BDBA31-F8CB-4EA6-B4CD-93C4488F5C69}"/>
    <hyperlink ref="A5348" r:id="rId5338" xr:uid="{5609B33A-FDE5-48D6-A98D-E75A329C8FA5}"/>
    <hyperlink ref="A5349" r:id="rId5339" xr:uid="{036965B7-C651-4E7D-A4A1-32BFCF36B8A2}"/>
    <hyperlink ref="A5350" r:id="rId5340" xr:uid="{719E04C3-B6DC-49D2-921F-0C9A55D8F0CA}"/>
    <hyperlink ref="A5351" r:id="rId5341" xr:uid="{DA9BC66E-FBCF-4079-9280-9572C73C0A8D}"/>
    <hyperlink ref="A5352" r:id="rId5342" xr:uid="{4CAC2AB9-AD84-41F3-B60E-5149005BA315}"/>
    <hyperlink ref="A5353" r:id="rId5343" xr:uid="{F8ECC7D5-35DB-4C69-BB87-7D62EBE40F69}"/>
    <hyperlink ref="A5354" r:id="rId5344" xr:uid="{46425BAA-2DF9-4DC7-A059-1CA179490AB3}"/>
    <hyperlink ref="A5355" r:id="rId5345" xr:uid="{056901E6-0E10-4A38-8C05-77A6C820A822}"/>
    <hyperlink ref="A5356" r:id="rId5346" xr:uid="{2E137606-5739-4A4A-A8EB-52A9067DD4EF}"/>
    <hyperlink ref="A5357" r:id="rId5347" xr:uid="{BAE53272-D64C-4E9D-B870-8252C5B3407C}"/>
    <hyperlink ref="A5358" r:id="rId5348" xr:uid="{A2320E7F-202B-497F-9CC1-E7387BA34FCF}"/>
    <hyperlink ref="A5359" r:id="rId5349" xr:uid="{F5F15EE4-0739-4127-85A6-C8637A0A0D4E}"/>
    <hyperlink ref="A5360" r:id="rId5350" xr:uid="{F1C8531F-3EE9-4419-A618-567D45870CA8}"/>
    <hyperlink ref="A5361" r:id="rId5351" xr:uid="{1C18EF7B-51CE-4833-8E5C-A2A69E0AFF5E}"/>
    <hyperlink ref="A5362" r:id="rId5352" xr:uid="{DE6E6827-47B8-4D75-BBE0-0E212D3D8EEF}"/>
    <hyperlink ref="A5363" r:id="rId5353" xr:uid="{C5BE54C5-2AC5-4C6C-8E22-5FB99631D829}"/>
    <hyperlink ref="A5364" r:id="rId5354" xr:uid="{90B7BDCB-5F96-42B7-935D-2B66F675FCC5}"/>
    <hyperlink ref="A5365" r:id="rId5355" xr:uid="{08797EE2-15D3-4001-B3D9-8E0A9C12978E}"/>
    <hyperlink ref="A5366" r:id="rId5356" xr:uid="{2D8DE8D0-BAF1-4552-87A3-5B1909072065}"/>
    <hyperlink ref="A5367" r:id="rId5357" xr:uid="{9010E2B9-4683-449E-8049-5C095C9AB982}"/>
    <hyperlink ref="A5368" r:id="rId5358" xr:uid="{F839B8A4-D29F-4A30-9BA0-B5FB63D6BD45}"/>
    <hyperlink ref="A5369" r:id="rId5359" xr:uid="{43E8A43C-F13C-4C03-8AC4-042756AC2613}"/>
    <hyperlink ref="A5370" r:id="rId5360" xr:uid="{0036EE63-5A2C-422B-88B4-7D39DEC5660B}"/>
    <hyperlink ref="A5371" r:id="rId5361" xr:uid="{A4C57E3F-0257-4D8C-BF43-8886BDE4C440}"/>
    <hyperlink ref="A5372" r:id="rId5362" xr:uid="{66CE17CF-659D-4B99-90B6-E27788BB2C74}"/>
    <hyperlink ref="A5373" r:id="rId5363" xr:uid="{01C4C096-0E70-4CA4-B15C-07F0888AF76F}"/>
    <hyperlink ref="A5374" r:id="rId5364" xr:uid="{9D43658B-F1E2-4A83-A9C9-B7481779CE73}"/>
    <hyperlink ref="A5375" r:id="rId5365" xr:uid="{88330663-EB63-4A86-84BE-3E456FEAEE30}"/>
    <hyperlink ref="A5376" r:id="rId5366" xr:uid="{4D15F053-A0F3-4992-8D20-D35FC13DBD41}"/>
    <hyperlink ref="A5377" r:id="rId5367" xr:uid="{5D437EAC-DA7E-4CDC-BEA4-4F9F31FDEAA7}"/>
    <hyperlink ref="A5378" r:id="rId5368" xr:uid="{294343FB-4BC8-483D-84B4-367CE1778C8B}"/>
    <hyperlink ref="A5379" r:id="rId5369" xr:uid="{A7B7B6C2-A603-4D5D-A852-012C2DF33918}"/>
    <hyperlink ref="A5380" r:id="rId5370" xr:uid="{5EC40CD2-C368-4315-9404-566C304FFB7E}"/>
    <hyperlink ref="A5381" r:id="rId5371" xr:uid="{09CB701A-410A-4D54-B0DB-CC49FED288D5}"/>
    <hyperlink ref="A5382" r:id="rId5372" xr:uid="{4263355C-C6FF-46B9-96D6-00463D662374}"/>
    <hyperlink ref="A5383" r:id="rId5373" xr:uid="{0F7B8D6F-AFEB-440A-ADBC-02C932227F31}"/>
    <hyperlink ref="A5384" r:id="rId5374" xr:uid="{80059F98-4A61-44DF-B0FD-2B7610A826EF}"/>
    <hyperlink ref="A5385" r:id="rId5375" xr:uid="{D8C382AA-5D58-4240-AC7D-F4DB54A93780}"/>
    <hyperlink ref="A5386" r:id="rId5376" xr:uid="{0B69060C-4583-4F3F-8192-6C8630251E44}"/>
    <hyperlink ref="A5387" r:id="rId5377" xr:uid="{5CD46D33-ACC2-402B-BF7D-76361A292580}"/>
    <hyperlink ref="A5388" r:id="rId5378" xr:uid="{EE7AF745-F5E7-4E47-AD12-1DD624257C9E}"/>
    <hyperlink ref="A5389" r:id="rId5379" xr:uid="{7DAC5A66-30D7-4C94-AE11-080F62E3E1D3}"/>
    <hyperlink ref="A5390" r:id="rId5380" xr:uid="{E995C38D-A4A1-47B2-ABAF-53AF4D6165CC}"/>
    <hyperlink ref="A5391" r:id="rId5381" xr:uid="{644C6B49-BD60-4044-B2F4-B122EF4373B7}"/>
    <hyperlink ref="A5392" r:id="rId5382" xr:uid="{23D8805B-3D27-4E9C-B2A2-278D2A39D104}"/>
    <hyperlink ref="A5393" r:id="rId5383" xr:uid="{B5DBE7FB-57A7-4A8E-B399-959AD1946357}"/>
    <hyperlink ref="A5394" r:id="rId5384" xr:uid="{1E935FAB-C0FA-4F03-9B63-5B6D13E318A1}"/>
    <hyperlink ref="A5395" r:id="rId5385" xr:uid="{D2B17933-A853-46BB-B9BB-DBC813BE4C29}"/>
    <hyperlink ref="A5396" r:id="rId5386" xr:uid="{22B95AFF-A48F-4C6D-AD35-93720E281BE8}"/>
    <hyperlink ref="A5397" r:id="rId5387" xr:uid="{01F1231F-0C12-4843-87BF-CA0ED86888E2}"/>
    <hyperlink ref="A5398" r:id="rId5388" xr:uid="{63B257CA-6879-4181-8597-07E535D6CDA9}"/>
    <hyperlink ref="A5399" r:id="rId5389" xr:uid="{2B1636C2-3ECB-40F9-B02B-E0791046F68E}"/>
    <hyperlink ref="A5400" r:id="rId5390" xr:uid="{69C4E656-9CD9-42D1-B056-7AD2529F919A}"/>
    <hyperlink ref="A5401" r:id="rId5391" xr:uid="{1743272D-F34B-43C8-8C6A-B01BDC927A81}"/>
    <hyperlink ref="A5402" r:id="rId5392" xr:uid="{3407D577-70AD-4145-B2D2-12FCB35078A4}"/>
    <hyperlink ref="A5403" r:id="rId5393" xr:uid="{44FBAD1F-D004-40CC-A77D-EA2EA4676C2D}"/>
    <hyperlink ref="A5404" r:id="rId5394" xr:uid="{19EE724D-6895-485B-839C-5B9E7EBB5D62}"/>
    <hyperlink ref="A5405" r:id="rId5395" xr:uid="{27CA7FAB-2690-47C3-A472-F29550629288}"/>
    <hyperlink ref="A5406" r:id="rId5396" xr:uid="{523BFB8C-E190-4FB3-8C5B-6940DFC5EC35}"/>
    <hyperlink ref="A5407" r:id="rId5397" xr:uid="{B5AEF277-36A4-4FBB-88C2-5DA9EB677DD1}"/>
    <hyperlink ref="A5408" r:id="rId5398" xr:uid="{CDA4A126-7EEF-46D2-9899-1E2AB2A06152}"/>
    <hyperlink ref="A5409" r:id="rId5399" xr:uid="{2B55DC11-2D61-43F1-9D4F-088745DDEE33}"/>
    <hyperlink ref="A5410" r:id="rId5400" xr:uid="{4A48B89C-5A79-40D3-895B-DAC02EFBC653}"/>
    <hyperlink ref="A5411" r:id="rId5401" xr:uid="{EF23763A-337D-4A7F-B387-A2E22BD6A69F}"/>
    <hyperlink ref="A5412" r:id="rId5402" xr:uid="{F675696E-DF9A-43D8-95EF-48049408C138}"/>
    <hyperlink ref="A5413" r:id="rId5403" xr:uid="{E0FFC329-0C96-4E4C-9149-86FB4E9C432E}"/>
    <hyperlink ref="A5414" r:id="rId5404" xr:uid="{D7C0EFCB-A7C7-4C99-B876-84589FECCD39}"/>
    <hyperlink ref="A5415" r:id="rId5405" xr:uid="{6598AA7B-D632-4F4A-A8E6-24F1E8771D2D}"/>
    <hyperlink ref="A5416" r:id="rId5406" xr:uid="{68558497-8CFA-4619-A78D-34529E1557C8}"/>
    <hyperlink ref="A5417" r:id="rId5407" xr:uid="{A4B9F4AC-6711-4A50-9597-30106FD92B11}"/>
    <hyperlink ref="A5418" r:id="rId5408" xr:uid="{60D6B5BD-6B48-4F27-973D-89AFD3755216}"/>
    <hyperlink ref="A5419" r:id="rId5409" xr:uid="{7ED2BC82-48BD-4410-B5F2-40EFEC817CBB}"/>
    <hyperlink ref="A5420" r:id="rId5410" xr:uid="{070316DB-5310-410B-B7A0-B6A8C520C0F7}"/>
    <hyperlink ref="A5421" r:id="rId5411" xr:uid="{D9DA0E9D-289C-49F8-BE34-9D0A87E69523}"/>
    <hyperlink ref="A5422" r:id="rId5412" xr:uid="{13CBA6E9-CB05-4ECD-8D73-9BADBF9D201C}"/>
    <hyperlink ref="A5423" r:id="rId5413" xr:uid="{95DCC79C-9A4A-4F90-952F-B191105AEE78}"/>
    <hyperlink ref="A5424" r:id="rId5414" xr:uid="{FB5BD8B6-0386-4A81-BD99-945344C15410}"/>
    <hyperlink ref="A5425" r:id="rId5415" xr:uid="{926AF597-0E31-416C-9903-D5391753DFE6}"/>
    <hyperlink ref="A5426" r:id="rId5416" xr:uid="{E28765ED-C968-40CE-B34D-32C83136E59A}"/>
    <hyperlink ref="A5427" r:id="rId5417" xr:uid="{03A493B5-47EA-4460-A073-5C58FFD21247}"/>
    <hyperlink ref="A5428" r:id="rId5418" xr:uid="{362A1720-B712-40B0-A59A-275E6B88E37F}"/>
    <hyperlink ref="A5429" r:id="rId5419" xr:uid="{9BEE9DF7-0508-47FD-A082-A2B006A71A2C}"/>
    <hyperlink ref="A5430" r:id="rId5420" xr:uid="{5E7DD9D1-AB6B-403A-9F41-F5054B43D70C}"/>
    <hyperlink ref="A5431" r:id="rId5421" xr:uid="{963F3324-8216-4DC4-906E-5BF011CCA3C7}"/>
    <hyperlink ref="A5432" r:id="rId5422" xr:uid="{0611430E-1466-4AB1-8B73-DC8C4E5317DE}"/>
    <hyperlink ref="A5433" r:id="rId5423" xr:uid="{2C7522EE-1FC5-44B8-917A-D43A03AD8D19}"/>
    <hyperlink ref="A5434" r:id="rId5424" xr:uid="{DB3A346B-EFCD-4726-831E-8DDF342C326E}"/>
    <hyperlink ref="A5435" r:id="rId5425" xr:uid="{53B9DD10-D484-41C0-8176-72B18EA5336A}"/>
    <hyperlink ref="A5436" r:id="rId5426" xr:uid="{2D3095BC-790C-47AC-9872-83146F70C408}"/>
    <hyperlink ref="A5437" r:id="rId5427" xr:uid="{2D33A93D-C47A-492B-9B49-9F0EB4F0BBDE}"/>
    <hyperlink ref="A5438" r:id="rId5428" xr:uid="{691E64EB-7AEF-4617-B161-3CDE7D40124A}"/>
    <hyperlink ref="A5439" r:id="rId5429" xr:uid="{B2866173-C2D3-4E75-99AF-9620B07AD2DD}"/>
    <hyperlink ref="A5440" r:id="rId5430" xr:uid="{ABD2D940-FBEA-479E-BDDB-2F0CE760478C}"/>
    <hyperlink ref="A5441" r:id="rId5431" xr:uid="{1FFB4E1B-92CD-4828-8D78-2FF65C8262C1}"/>
    <hyperlink ref="A5442" r:id="rId5432" xr:uid="{171592C2-65BA-44B5-9806-E09B156E0159}"/>
    <hyperlink ref="A5443" r:id="rId5433" xr:uid="{03E69822-EA9B-46C1-88B5-12CC311C5594}"/>
    <hyperlink ref="A5444" r:id="rId5434" xr:uid="{23D5F6B2-9B43-4746-8FBA-C6F24479EC95}"/>
    <hyperlink ref="A5445" r:id="rId5435" xr:uid="{57DDE402-04E6-4D21-A61C-ECFD02C29340}"/>
    <hyperlink ref="A5446" r:id="rId5436" xr:uid="{0074F49D-DD8B-4750-95BF-57CFE739C586}"/>
    <hyperlink ref="A5447" r:id="rId5437" xr:uid="{055554FA-8B2E-40B7-BBB2-D91C39FFE384}"/>
    <hyperlink ref="A5448" r:id="rId5438" xr:uid="{53F0D98E-BC8A-4978-AD7D-85776B335AD8}"/>
    <hyperlink ref="A5449" r:id="rId5439" xr:uid="{AC4C2817-8249-469C-8655-CBA4E6BA62AF}"/>
    <hyperlink ref="A5450" r:id="rId5440" xr:uid="{8AD493CF-9238-41EC-8584-F399DFF37D8A}"/>
    <hyperlink ref="A5451" r:id="rId5441" xr:uid="{97D89A77-7064-4AEB-AAA6-BDF42AB767B6}"/>
    <hyperlink ref="A5452" r:id="rId5442" xr:uid="{C7A83862-E973-44DD-861C-DD5D4A596E3D}"/>
    <hyperlink ref="A5453" r:id="rId5443" xr:uid="{F5329F39-A135-447F-9524-83F5EDBAF4F6}"/>
    <hyperlink ref="A5454" r:id="rId5444" xr:uid="{29C68A0A-E850-4FFB-9C7A-2F49628432AC}"/>
    <hyperlink ref="A5455" r:id="rId5445" xr:uid="{0931C634-EDAD-461E-AF56-837D22AF2EDB}"/>
    <hyperlink ref="A5456" r:id="rId5446" xr:uid="{3AE7C8AE-2F30-4E5C-B675-5342F9B16B66}"/>
    <hyperlink ref="A5457" r:id="rId5447" xr:uid="{ECCB2F6F-5FA0-4C60-BE7D-CFFED5899D2D}"/>
    <hyperlink ref="A5458" r:id="rId5448" xr:uid="{91BDE5BD-D6F6-48DD-BF6B-0AB93BF7DC49}"/>
    <hyperlink ref="A5459" r:id="rId5449" xr:uid="{FAFF8293-7AC4-406E-83A8-A25E9C28BDC8}"/>
    <hyperlink ref="A5460" r:id="rId5450" xr:uid="{7F56F1BF-300C-411C-82CB-0D7D74915C63}"/>
    <hyperlink ref="A5461" r:id="rId5451" xr:uid="{1F993A04-D32F-46E8-93B4-CA2B181D3C29}"/>
    <hyperlink ref="A5462" r:id="rId5452" xr:uid="{0C2C0E73-9870-4376-AEB5-8DAAABF60307}"/>
    <hyperlink ref="A5463" r:id="rId5453" xr:uid="{DF44ECB6-2009-4691-8E5C-DB67B2C8A448}"/>
    <hyperlink ref="A5464" r:id="rId5454" xr:uid="{603EF04A-4826-4C5B-A34B-E878E4CB6353}"/>
    <hyperlink ref="A5465" r:id="rId5455" xr:uid="{A17661B0-45F5-4572-A839-3DB688806E1A}"/>
    <hyperlink ref="A5466" r:id="rId5456" xr:uid="{871BB5E0-90A1-470F-838F-7FD75815C0DA}"/>
    <hyperlink ref="A5467" r:id="rId5457" xr:uid="{EC4ABFDA-025D-4EEA-B602-2E1F7FA6E5E2}"/>
    <hyperlink ref="A5468" r:id="rId5458" xr:uid="{8FCC3EDE-DE7E-41B3-83D9-7395370E2965}"/>
    <hyperlink ref="A5469" r:id="rId5459" xr:uid="{47F65F20-4E6E-4724-B60E-0904E5B26171}"/>
    <hyperlink ref="A5470" r:id="rId5460" xr:uid="{002871A6-4D58-4366-938A-A7DA2A63629C}"/>
    <hyperlink ref="A5471" r:id="rId5461" xr:uid="{D158DB6A-D3F9-4F37-8BFA-6EF5C97F08D8}"/>
    <hyperlink ref="A5472" r:id="rId5462" xr:uid="{52099181-3499-4500-8E68-C7C6EA21C29F}"/>
    <hyperlink ref="A5473" r:id="rId5463" xr:uid="{87296D8F-D68E-46B0-8BAA-733C3E22D6AC}"/>
    <hyperlink ref="A5474" r:id="rId5464" xr:uid="{70915733-911A-465F-97FE-F18A9890D18C}"/>
    <hyperlink ref="A5475" r:id="rId5465" xr:uid="{50B12439-3A2E-406D-864F-F913731AC1EA}"/>
    <hyperlink ref="A5476" r:id="rId5466" xr:uid="{22760E9A-6B10-4817-8D99-4010EAD24851}"/>
    <hyperlink ref="A5477" r:id="rId5467" xr:uid="{3B3C51CB-0A56-4715-A027-9D646BC52060}"/>
    <hyperlink ref="A5478" r:id="rId5468" xr:uid="{6E45CF14-2879-4D7B-B2F2-3176922C09B8}"/>
    <hyperlink ref="A5479" r:id="rId5469" xr:uid="{A0F863EA-4246-4A95-9861-A4F05E56322D}"/>
    <hyperlink ref="A5480" r:id="rId5470" xr:uid="{36D14732-CA4F-432D-854E-D88F8D077A08}"/>
    <hyperlink ref="A5481" r:id="rId5471" xr:uid="{5868ADDD-1D4E-4BB7-B951-588CF83ED99E}"/>
    <hyperlink ref="A5482" r:id="rId5472" xr:uid="{241E534A-43B3-4E41-BD28-2017B9595FC9}"/>
    <hyperlink ref="A5483" r:id="rId5473" xr:uid="{87BFEB3F-44A5-4D1D-8644-247F57ECE2CF}"/>
    <hyperlink ref="A5484" r:id="rId5474" xr:uid="{7CBBFFD2-C845-4935-AB29-A1A6F8A76462}"/>
    <hyperlink ref="A5485" r:id="rId5475" xr:uid="{8EAC6186-81E5-406B-9DDF-75FB625D072B}"/>
    <hyperlink ref="A5486" r:id="rId5476" xr:uid="{8A79E77D-FE32-4872-9497-95FF3CB49AB0}"/>
    <hyperlink ref="A5487" r:id="rId5477" xr:uid="{42415F7E-B8C5-4C32-9881-EF16D17C688E}"/>
    <hyperlink ref="A5488" r:id="rId5478" xr:uid="{C868E33F-3F9A-4B9C-B35C-467F93969169}"/>
    <hyperlink ref="A5489" r:id="rId5479" xr:uid="{B74E92FF-A665-40C3-9FF3-01142AAF9267}"/>
    <hyperlink ref="A5490" r:id="rId5480" xr:uid="{CC607898-8BAF-4D37-93F4-9B3EC280F5D3}"/>
    <hyperlink ref="A5491" r:id="rId5481" xr:uid="{C8C63225-53E4-4395-9B22-F89E6208163A}"/>
    <hyperlink ref="A5492" r:id="rId5482" xr:uid="{EEEBF37E-61BD-4771-BBE6-C6D8DA12D089}"/>
    <hyperlink ref="A5493" r:id="rId5483" xr:uid="{70B75D4D-F499-40E1-98B7-DA6A4774C30A}"/>
    <hyperlink ref="A5494" r:id="rId5484" xr:uid="{EA3A064F-E5BD-4F9C-84AF-D0D6939B0A4C}"/>
    <hyperlink ref="A5495" r:id="rId5485" xr:uid="{27D79189-6877-4A6B-AE13-142424AEC611}"/>
    <hyperlink ref="A5496" r:id="rId5486" xr:uid="{4B1E44AE-6E40-4A90-BED7-5AEBB6BCDEA8}"/>
    <hyperlink ref="A5497" r:id="rId5487" xr:uid="{6A887815-A959-4037-A264-DB12E2320E93}"/>
    <hyperlink ref="A5498" r:id="rId5488" xr:uid="{E85EA8FF-C339-4C51-9E6A-5DEA595F3E37}"/>
    <hyperlink ref="A5499" r:id="rId5489" xr:uid="{B5668DFD-26B1-4500-AC12-5AE38870FAF1}"/>
    <hyperlink ref="A5500" r:id="rId5490" xr:uid="{D949815D-0EFC-4F27-8A97-C4542952514F}"/>
    <hyperlink ref="A5501" r:id="rId5491" xr:uid="{40364AEF-9EF5-4BFB-889C-998D7413D45A}"/>
    <hyperlink ref="A5502" r:id="rId5492" xr:uid="{E986EA92-4E35-40E2-9219-81BC1855CA01}"/>
    <hyperlink ref="A5503" r:id="rId5493" xr:uid="{F84CFA45-0D60-483B-BFC3-CA5F1C31129E}"/>
    <hyperlink ref="A5504" r:id="rId5494" xr:uid="{5804F345-FAD1-411B-A333-A212E9716C7B}"/>
    <hyperlink ref="A5505" r:id="rId5495" xr:uid="{674FD114-85CF-4C14-BC75-28A56CF6CFC1}"/>
    <hyperlink ref="A5506" r:id="rId5496" xr:uid="{93A3D4C7-9A8E-43B3-B25B-5042CB01594C}"/>
    <hyperlink ref="A5507" r:id="rId5497" xr:uid="{DF68563D-9B69-4750-B7FB-551F5F9960A5}"/>
    <hyperlink ref="A5508" r:id="rId5498" xr:uid="{B9488874-AA31-4D4B-B88C-8C053C62BB96}"/>
    <hyperlink ref="A5509" r:id="rId5499" xr:uid="{67E513A1-211E-4554-AD14-12EC4E4986A6}"/>
    <hyperlink ref="A5510" r:id="rId5500" xr:uid="{45D39509-CF48-4D13-A8F4-0BA6D7EAB694}"/>
    <hyperlink ref="A5511" r:id="rId5501" xr:uid="{886A5F5E-FF64-4A56-963B-53A4BBA90635}"/>
    <hyperlink ref="A5512" r:id="rId5502" xr:uid="{8E0D4BFB-D257-40D0-A700-DF33FB330EB1}"/>
    <hyperlink ref="A5513" r:id="rId5503" xr:uid="{0773ED73-72C6-4641-B60E-B81DC1971DB4}"/>
    <hyperlink ref="A5514" r:id="rId5504" xr:uid="{BEA23DE8-60CC-45EB-AFD0-B9A4EF225F71}"/>
    <hyperlink ref="A5515" r:id="rId5505" xr:uid="{FDCF136F-09A5-4EED-8B8E-54671C0F7298}"/>
    <hyperlink ref="A5516" r:id="rId5506" xr:uid="{F9B8758A-BBCE-4A9B-BF79-3C3AAFA1B96C}"/>
    <hyperlink ref="A5517" r:id="rId5507" xr:uid="{C7497211-85F6-4FC4-9466-75CCEA01E2D7}"/>
    <hyperlink ref="A5518" r:id="rId5508" xr:uid="{BE364762-6112-4AE8-930D-DF65398C2E3B}"/>
    <hyperlink ref="A5519" r:id="rId5509" xr:uid="{5297C034-7BA4-4E88-9928-34D0E6CD38F3}"/>
    <hyperlink ref="A5520" r:id="rId5510" xr:uid="{B98D0935-402F-4570-882F-256AFEA431A4}"/>
    <hyperlink ref="A5521" r:id="rId5511" xr:uid="{2DFB230D-4C9A-4877-BEAD-7A894CBD0EC1}"/>
    <hyperlink ref="A5522" r:id="rId5512" xr:uid="{F7562513-DAA8-4027-8141-673893DDC05F}"/>
    <hyperlink ref="A5523" r:id="rId5513" xr:uid="{A67CA6B3-6618-4B2A-A538-7B0AE6BF76B4}"/>
    <hyperlink ref="A5524" r:id="rId5514" xr:uid="{149C31AF-F7B8-4889-A5E1-6571AF5F6DDC}"/>
    <hyperlink ref="A5525" r:id="rId5515" xr:uid="{91EC60C0-721A-46A5-9105-973C8ECEFFBC}"/>
    <hyperlink ref="A5526" r:id="rId5516" xr:uid="{1323D32B-9907-4C0A-A735-497E68BBC344}"/>
    <hyperlink ref="A5527" r:id="rId5517" xr:uid="{A1DE9CA3-31F2-4BEB-B5B7-11E26E175EF7}"/>
    <hyperlink ref="A5528" r:id="rId5518" xr:uid="{ABB6FA2B-4DBE-4975-B45A-E412D9E13E07}"/>
    <hyperlink ref="A5529" r:id="rId5519" xr:uid="{A5D948D9-A229-41B1-8FDC-C0CC0E4167B7}"/>
    <hyperlink ref="A5530" r:id="rId5520" xr:uid="{51F2C8F1-7859-4D78-B005-DFA37E043868}"/>
    <hyperlink ref="A5531" r:id="rId5521" xr:uid="{45BC5FE6-16A9-45E7-B57E-14C92133C2E1}"/>
    <hyperlink ref="A5532" r:id="rId5522" xr:uid="{67EFE467-57BA-4FB5-AC17-E7FECC2B4D98}"/>
    <hyperlink ref="A5533" r:id="rId5523" xr:uid="{91B71F73-B8FC-4646-BF70-CE95AC67AF7E}"/>
    <hyperlink ref="A5534" r:id="rId5524" xr:uid="{438419DB-F777-4DC7-8AD3-7611712167BB}"/>
    <hyperlink ref="A5535" r:id="rId5525" xr:uid="{79F93FE8-A9B8-464B-AB04-619155EAA710}"/>
    <hyperlink ref="A5536" r:id="rId5526" xr:uid="{9F035A9A-97EE-4EFA-B849-65E8A642A9BD}"/>
    <hyperlink ref="A5537" r:id="rId5527" xr:uid="{8747C937-9377-4DDA-A06E-F245EAC718EB}"/>
    <hyperlink ref="A5538" r:id="rId5528" xr:uid="{9E4F30E0-E369-44F8-9328-7007B99DB6A6}"/>
    <hyperlink ref="A5539" r:id="rId5529" xr:uid="{18B27157-8195-4730-9447-E3757AD8E4F6}"/>
    <hyperlink ref="A5540" r:id="rId5530" xr:uid="{70DA86FC-9558-4831-9793-0780B3A80E81}"/>
    <hyperlink ref="A5541" r:id="rId5531" xr:uid="{77701067-F1B5-4FAD-B798-A770C7933B28}"/>
    <hyperlink ref="A5542" r:id="rId5532" xr:uid="{538A5448-41A0-4FD4-B3B3-2D8FEA95E173}"/>
    <hyperlink ref="A5543" r:id="rId5533" xr:uid="{93CC65DD-277E-45A4-8DC6-29D89D343A4F}"/>
    <hyperlink ref="A5544" r:id="rId5534" xr:uid="{D565E651-E7A6-430B-9B5E-9093090617F1}"/>
    <hyperlink ref="A5545" r:id="rId5535" xr:uid="{2B132C50-7D51-4039-974B-ADAD97128B21}"/>
    <hyperlink ref="A5546" r:id="rId5536" xr:uid="{60E42209-EF96-412F-BFD4-EF27916BFB9F}"/>
    <hyperlink ref="A5547" r:id="rId5537" xr:uid="{EA9B689E-28B8-46B5-8D9B-AA6FA7BA4AED}"/>
    <hyperlink ref="A5548" r:id="rId5538" xr:uid="{46741A7D-660C-413B-B99A-FAC516E01A4A}"/>
    <hyperlink ref="A5549" r:id="rId5539" xr:uid="{58CD35E3-1EEA-40FC-B4E6-66A359C65A02}"/>
    <hyperlink ref="A5550" r:id="rId5540" xr:uid="{8B1E9238-260D-4FAE-96F5-0FD39A9958E0}"/>
    <hyperlink ref="A5551" r:id="rId5541" xr:uid="{0A3ADAAA-8627-4CAE-BDD8-77DBFA2CF244}"/>
    <hyperlink ref="A5552" r:id="rId5542" xr:uid="{6E808695-484B-43CE-9BF7-A21CCFAF0031}"/>
    <hyperlink ref="A5553" r:id="rId5543" xr:uid="{138F12AF-0FDA-45D2-9642-291670F46B06}"/>
    <hyperlink ref="A5554" r:id="rId5544" xr:uid="{A1AA083A-7CCF-4337-B8FE-44E18CE9704F}"/>
    <hyperlink ref="A5555" r:id="rId5545" xr:uid="{80802C9F-BD49-4BF5-AF5C-E1C9F049E199}"/>
    <hyperlink ref="A5556" r:id="rId5546" xr:uid="{04FC98E1-EB24-4215-A406-0A9D14862706}"/>
    <hyperlink ref="A5557" r:id="rId5547" xr:uid="{9889E084-4BFF-4489-BEA2-7598D08C0E72}"/>
    <hyperlink ref="A5558" r:id="rId5548" xr:uid="{73F438A6-A31D-459E-8C42-D1BA07B1CE95}"/>
    <hyperlink ref="A5559" r:id="rId5549" xr:uid="{5C59BEB9-7E87-46E0-B85A-609B6EA90323}"/>
    <hyperlink ref="A5560" r:id="rId5550" xr:uid="{BA2FE298-0F71-4478-A19F-CB7C70F8B216}"/>
    <hyperlink ref="A5561" r:id="rId5551" xr:uid="{C2698521-11E3-4852-B2E2-8A6DCD5FA428}"/>
    <hyperlink ref="A5562" r:id="rId5552" xr:uid="{5F073610-807D-4B00-8B7D-42686AE49A6B}"/>
    <hyperlink ref="A5563" r:id="rId5553" xr:uid="{30EDEF1E-9487-4195-9E6B-AF8DE55BABDC}"/>
    <hyperlink ref="A5564" r:id="rId5554" xr:uid="{60E753B9-95E5-454A-BF9B-9127B37FD1F8}"/>
    <hyperlink ref="A5565" r:id="rId5555" xr:uid="{9C818756-72E4-46C1-9FA0-2DBFC8901B25}"/>
    <hyperlink ref="A5566" r:id="rId5556" xr:uid="{D7621B24-0EC0-4A38-A122-803EB9EF158E}"/>
    <hyperlink ref="A5567" r:id="rId5557" xr:uid="{CD1A69B5-A265-49D2-9E84-6E9FF108C1EA}"/>
    <hyperlink ref="A5568" r:id="rId5558" xr:uid="{993B3CDE-21F0-4342-9C88-95588B073BD8}"/>
    <hyperlink ref="A5569" r:id="rId5559" xr:uid="{1FCBFDE4-1F61-4688-945B-E77AE1C503DF}"/>
    <hyperlink ref="A5570" r:id="rId5560" xr:uid="{EC25478A-2851-41F7-8DEB-6B3C05F1255B}"/>
    <hyperlink ref="A5571" r:id="rId5561" xr:uid="{C7AF7126-B762-4E62-9414-3D865005247D}"/>
    <hyperlink ref="A5572" r:id="rId5562" xr:uid="{6535F013-E316-45E9-B5EC-6F5759B2D93E}"/>
    <hyperlink ref="A5573" r:id="rId5563" xr:uid="{BE74BF27-9970-4C71-988F-6354F129D983}"/>
    <hyperlink ref="A5574" r:id="rId5564" xr:uid="{9BEEF262-8805-4C7E-8A0F-6ACAE2272E24}"/>
    <hyperlink ref="A5575" r:id="rId5565" xr:uid="{27C65343-DAAB-435A-87C9-440027A74C04}"/>
    <hyperlink ref="A5576" r:id="rId5566" xr:uid="{751E2CDE-E50A-44F7-B959-6397E7D17211}"/>
    <hyperlink ref="A5577" r:id="rId5567" xr:uid="{DD7021BA-FF78-4488-BB59-6D19DD91967E}"/>
    <hyperlink ref="A5578" r:id="rId5568" xr:uid="{290FD770-2A72-4E30-B39E-317CC685207B}"/>
    <hyperlink ref="A5579" r:id="rId5569" xr:uid="{85F021D0-6828-42DE-AEA4-142AE82E4DCC}"/>
    <hyperlink ref="A5580" r:id="rId5570" xr:uid="{D6FE1FA5-C53F-4CF9-85C0-B363BA83E9EB}"/>
    <hyperlink ref="A5581" r:id="rId5571" xr:uid="{B1B662BB-F766-4589-8C22-665329D81C02}"/>
    <hyperlink ref="A5582" r:id="rId5572" xr:uid="{8F90B841-4855-42C6-8BBE-AFEC2A289236}"/>
    <hyperlink ref="A5583" r:id="rId5573" xr:uid="{BB51F241-E222-463D-86E0-1CDA1164D3D5}"/>
    <hyperlink ref="A5584" r:id="rId5574" xr:uid="{ECC8E36A-1373-41E7-A17E-F9E92D527C58}"/>
    <hyperlink ref="A5585" r:id="rId5575" xr:uid="{B5CE5489-CC82-4277-8D70-0F8E7D62DC6B}"/>
    <hyperlink ref="A5586" r:id="rId5576" xr:uid="{FA943A81-4A88-4789-8440-32FB0AE5E924}"/>
    <hyperlink ref="A5587" r:id="rId5577" xr:uid="{61FE0C7C-C425-47B2-8992-D709C23DB8D2}"/>
    <hyperlink ref="A5588" r:id="rId5578" xr:uid="{24DD126F-E43D-4460-B855-09FC783F7E9C}"/>
    <hyperlink ref="A5589" r:id="rId5579" xr:uid="{24B3A467-5E69-4D7D-A0DE-7FAEF2E6FBDB}"/>
    <hyperlink ref="A5590" r:id="rId5580" xr:uid="{810F022E-4265-41DB-99AB-5845EF264702}"/>
    <hyperlink ref="A5591" r:id="rId5581" xr:uid="{8618416E-5C67-4EB7-A4A4-B2EA907AD72B}"/>
    <hyperlink ref="A5592" r:id="rId5582" xr:uid="{FA462117-42AC-4C0D-B608-AC479A5755C2}"/>
    <hyperlink ref="A5593" r:id="rId5583" xr:uid="{0D8CC113-0924-4809-B881-8469C83CC87A}"/>
    <hyperlink ref="A5594" r:id="rId5584" xr:uid="{96984263-BD39-4903-94A0-3268E05C51D4}"/>
    <hyperlink ref="A5595" r:id="rId5585" xr:uid="{B2A114C5-19F8-486A-A563-363F295ACD6F}"/>
    <hyperlink ref="A5596" r:id="rId5586" xr:uid="{AFCC9011-474D-462E-80E3-C83D0141B771}"/>
    <hyperlink ref="A5597" r:id="rId5587" xr:uid="{3A1F2494-96A0-42B4-9FBC-D8E5ED6C2C9E}"/>
    <hyperlink ref="A5598" r:id="rId5588" xr:uid="{0AAF0E05-45EA-483B-8F7A-709258B748A5}"/>
    <hyperlink ref="A5599" r:id="rId5589" xr:uid="{3C20CE40-F2C7-4C73-80FE-4B5C47D7DA5B}"/>
    <hyperlink ref="A5600" r:id="rId5590" xr:uid="{E385BDBE-95BA-4A75-9B56-BC058B5012C1}"/>
    <hyperlink ref="A5601" r:id="rId5591" xr:uid="{E08B7165-8ABA-4E72-974F-20EAD1029D03}"/>
    <hyperlink ref="A5602" r:id="rId5592" xr:uid="{EFFFA805-FDD8-4513-A67F-958B230FB394}"/>
    <hyperlink ref="A5603" r:id="rId5593" xr:uid="{980206D8-1FE2-49E1-B1F6-C6A650914FBD}"/>
    <hyperlink ref="A5604" r:id="rId5594" xr:uid="{AB95258A-3E19-43FA-A087-9650CFE9E78D}"/>
    <hyperlink ref="A5605" r:id="rId5595" xr:uid="{908EF508-A3D3-4B85-8E18-BF08183499E9}"/>
    <hyperlink ref="A5606" r:id="rId5596" xr:uid="{AA989FFB-B029-4DC7-8498-5D3CD3171E0E}"/>
    <hyperlink ref="A5607" r:id="rId5597" xr:uid="{1633620D-2976-4A1C-827E-0347C86B5ED2}"/>
    <hyperlink ref="A5608" r:id="rId5598" xr:uid="{078DF82A-3AB8-42EC-BC1D-1E8E0EC2C463}"/>
    <hyperlink ref="A5609" r:id="rId5599" xr:uid="{2C9799B4-BD08-4C91-9AB8-0753B3BC3839}"/>
    <hyperlink ref="A5610" r:id="rId5600" xr:uid="{AC5BFCD6-8FD6-4E84-807A-78A25EF5C689}"/>
    <hyperlink ref="A5611" r:id="rId5601" xr:uid="{DD77F581-E488-4B55-B465-10545704D38D}"/>
    <hyperlink ref="A5612" r:id="rId5602" xr:uid="{8EDA70D6-431E-4A35-9F3F-1E2202A7420D}"/>
    <hyperlink ref="A5613" r:id="rId5603" xr:uid="{27A36AC1-D3F6-4D07-A5E4-2B0A1FE20293}"/>
    <hyperlink ref="A5614" r:id="rId5604" xr:uid="{2CF54CA3-BE4A-4D8B-BBB8-13E93F3D34CD}"/>
    <hyperlink ref="A5615" r:id="rId5605" xr:uid="{33DFEDC7-9699-4CF8-BE97-C2E3DB5FCE14}"/>
    <hyperlink ref="A5616" r:id="rId5606" xr:uid="{6F932EE8-FD05-458B-A9E0-B2E2DBD231E4}"/>
    <hyperlink ref="A5617" r:id="rId5607" xr:uid="{73716B8C-4B8B-4363-B12D-239B1542FCBE}"/>
    <hyperlink ref="A5618" r:id="rId5608" xr:uid="{64D7D518-F9AB-459E-BF97-11EC2C39A1EC}"/>
    <hyperlink ref="A5619" r:id="rId5609" xr:uid="{7102FEFD-AE09-4E04-9F28-F46642628F41}"/>
    <hyperlink ref="A5620" r:id="rId5610" xr:uid="{7BC07E88-0537-46D4-AA29-C43BA58D8682}"/>
    <hyperlink ref="A5621" r:id="rId5611" xr:uid="{815E8F21-1C8A-43EE-826E-2B32D29DDE51}"/>
    <hyperlink ref="A5622" r:id="rId5612" xr:uid="{2CCBB45A-DC88-4361-B326-928DB2B1F339}"/>
    <hyperlink ref="A5623" r:id="rId5613" xr:uid="{5BF4658F-EC33-4EE2-8FB9-A4822CC1AE56}"/>
    <hyperlink ref="A5624" r:id="rId5614" xr:uid="{03C97AAE-60C3-468C-9B63-3BD69D1F7035}"/>
    <hyperlink ref="A5625" r:id="rId5615" xr:uid="{0B77CC3B-72EC-4220-BFA9-606600276921}"/>
    <hyperlink ref="A5626" r:id="rId5616" xr:uid="{EFBDA820-42D2-47FB-AB8A-026963C4816F}"/>
    <hyperlink ref="A5627" r:id="rId5617" xr:uid="{C82BCAE4-8053-4121-9BE3-8ECF7A9E7627}"/>
    <hyperlink ref="A5628" r:id="rId5618" xr:uid="{E7D68FEE-8D4D-4139-B3F3-CF6F5CD0E6BD}"/>
    <hyperlink ref="A5629" r:id="rId5619" xr:uid="{9ADCAB17-627D-4859-B0D6-65D4F14CC3DD}"/>
    <hyperlink ref="A5630" r:id="rId5620" xr:uid="{B382602E-4387-4009-AFC3-A92016643BE5}"/>
    <hyperlink ref="A5631" r:id="rId5621" xr:uid="{4369EC57-2FEC-48C6-9DDA-F153AA0E8393}"/>
    <hyperlink ref="A5632" r:id="rId5622" xr:uid="{0A8BD97B-07FD-41D9-8FD9-843FA7884222}"/>
    <hyperlink ref="A5633" r:id="rId5623" xr:uid="{BA69F716-8ACA-4CD3-B67C-D4E6CF517883}"/>
    <hyperlink ref="A5634" r:id="rId5624" xr:uid="{A9AF8DF8-F8B9-4546-8F32-B5DB55D3D3C1}"/>
    <hyperlink ref="A5635" r:id="rId5625" xr:uid="{650A5447-F924-423C-A029-680BFB543677}"/>
    <hyperlink ref="A5636" r:id="rId5626" xr:uid="{C48689C1-97B8-45D5-9C91-EE80B001405A}"/>
    <hyperlink ref="A5637" r:id="rId5627" xr:uid="{6C5BBAE4-C216-4003-9142-F9BE3802ED09}"/>
    <hyperlink ref="A5638" r:id="rId5628" xr:uid="{6A4AD0A5-CF54-4D18-84AF-6A6C6600F1FE}"/>
    <hyperlink ref="A5639" r:id="rId5629" xr:uid="{AFD66D01-1268-432F-A1AD-887F247DEE30}"/>
    <hyperlink ref="A5640" r:id="rId5630" xr:uid="{4EFD65EF-9EAA-4068-9AD3-FDAFDBC085B4}"/>
    <hyperlink ref="A5641" r:id="rId5631" xr:uid="{228B15FD-EA9E-4232-9405-68F70D639994}"/>
    <hyperlink ref="A5642" r:id="rId5632" xr:uid="{0F9F83B3-84E9-440B-B6E3-55C8DD90B8A7}"/>
    <hyperlink ref="A5643" r:id="rId5633" xr:uid="{E2536DB2-2A30-4B1E-BD0E-DC0FAA4C1FF3}"/>
    <hyperlink ref="A5644" r:id="rId5634" xr:uid="{D86A6B39-5359-42A2-8019-3B29CE6B58F4}"/>
    <hyperlink ref="A5645" r:id="rId5635" xr:uid="{AC1AF0FF-46F3-4BDA-8B97-3CAD3BF919E4}"/>
    <hyperlink ref="A5646" r:id="rId5636" xr:uid="{483239F1-11FD-4E06-BC75-8CE11D70C05D}"/>
    <hyperlink ref="A5647" r:id="rId5637" xr:uid="{9D98B0DE-33D2-4917-8DC7-C427933FD11D}"/>
    <hyperlink ref="A5648" r:id="rId5638" xr:uid="{2A17F719-2BC4-41C3-AF3A-9718E168796A}"/>
    <hyperlink ref="A5649" r:id="rId5639" xr:uid="{9880AE4B-A06C-42F6-9D42-F3610C60DB7F}"/>
    <hyperlink ref="A5650" r:id="rId5640" xr:uid="{B81C31E3-9E1E-474D-8724-0CFD5B872160}"/>
    <hyperlink ref="A5651" r:id="rId5641" xr:uid="{685C29E9-544B-437E-96E5-C2BFF3EFF11D}"/>
    <hyperlink ref="A5652" r:id="rId5642" xr:uid="{3DFD29CF-E86E-4494-A51E-BA48968F7212}"/>
    <hyperlink ref="A5653" r:id="rId5643" xr:uid="{446B5EFE-A9C5-4621-9DDD-E96905B616E5}"/>
    <hyperlink ref="A5654" r:id="rId5644" xr:uid="{C6222680-4873-4435-AFF8-DC612F2D9C13}"/>
    <hyperlink ref="A5655" r:id="rId5645" xr:uid="{C19745BB-7C28-4165-A3AD-5D25C1BA49F3}"/>
    <hyperlink ref="A5656" r:id="rId5646" xr:uid="{EC6316FF-AA88-49A4-9E2D-3CEE360CBED7}"/>
    <hyperlink ref="A5657" r:id="rId5647" xr:uid="{F6DFD220-1989-4322-B3CC-44E00529D1C2}"/>
    <hyperlink ref="A5658" r:id="rId5648" xr:uid="{1E856035-FD91-4A14-9F7A-2A18E97D8486}"/>
    <hyperlink ref="A5659" r:id="rId5649" xr:uid="{2C8A23B0-5F59-4F87-AAF8-74D31A7F611A}"/>
    <hyperlink ref="A5660" r:id="rId5650" xr:uid="{A78E7271-95D3-4602-97B7-E4467AE75F53}"/>
    <hyperlink ref="A5661" r:id="rId5651" xr:uid="{77BA16E2-5273-4976-8BF0-26071DC0BF49}"/>
    <hyperlink ref="A5662" r:id="rId5652" xr:uid="{900720E2-DD0A-4027-A4CA-86D346629BAD}"/>
    <hyperlink ref="A5663" r:id="rId5653" xr:uid="{32F86A42-CDBF-4DE6-9C5C-D07298B00605}"/>
    <hyperlink ref="A5664" r:id="rId5654" xr:uid="{5C369869-4992-4059-AB29-E6C4D802DA38}"/>
    <hyperlink ref="A5665" r:id="rId5655" xr:uid="{4EA60308-24CB-4472-831B-3552C2446096}"/>
    <hyperlink ref="A5666" r:id="rId5656" xr:uid="{016E07DC-38D6-4CDA-B727-DA5F0BB24DBA}"/>
    <hyperlink ref="A5667" r:id="rId5657" xr:uid="{012F0631-FD96-4F13-85C7-903D067033E5}"/>
    <hyperlink ref="A5668" r:id="rId5658" xr:uid="{AF13E1A6-A8D7-45C9-B6CB-D2784BFDEC5E}"/>
    <hyperlink ref="A5669" r:id="rId5659" xr:uid="{2BC6B4C1-BC3C-4C49-862F-CA86EC52DBC7}"/>
    <hyperlink ref="A5670" r:id="rId5660" xr:uid="{D6F5B29B-4B1A-40A9-8D94-FF5455FCA8E9}"/>
    <hyperlink ref="A5671" r:id="rId5661" xr:uid="{C3DB1245-39FC-43C4-A964-BBF93CA684EF}"/>
    <hyperlink ref="A5672" r:id="rId5662" xr:uid="{97DB29AF-C008-4C91-B17F-E62140123B8C}"/>
    <hyperlink ref="A5673" r:id="rId5663" xr:uid="{F0409615-7306-48B2-BAAA-2CC280C2488B}"/>
    <hyperlink ref="A5674" r:id="rId5664" xr:uid="{104FE526-5E41-48B7-8BD4-7ED4912F3712}"/>
    <hyperlink ref="A5675" r:id="rId5665" xr:uid="{0AD1416E-AF94-4391-B3D3-EB906BDA599C}"/>
    <hyperlink ref="A5676" r:id="rId5666" xr:uid="{6DE6F576-BB8A-48F0-8E35-7B4855242CDA}"/>
    <hyperlink ref="A5677" r:id="rId5667" xr:uid="{EE20C886-27C3-45AD-BAC7-33D15E47EC5F}"/>
    <hyperlink ref="A5678" r:id="rId5668" xr:uid="{C872CA4A-B1A4-4570-B405-C79C5E4AB85B}"/>
    <hyperlink ref="A5679" r:id="rId5669" xr:uid="{B0E417F8-C1BA-406F-AC18-4E2844D7FBFC}"/>
    <hyperlink ref="A5680" r:id="rId5670" xr:uid="{C52B66AE-21CD-4405-A568-74E68298809B}"/>
    <hyperlink ref="A5681" r:id="rId5671" xr:uid="{94DEE709-27F6-4A7F-95C0-47174E8B780B}"/>
    <hyperlink ref="A5682" r:id="rId5672" xr:uid="{60FA8E3D-48EA-49A5-BC7A-2053DA4F5812}"/>
    <hyperlink ref="A5683" r:id="rId5673" xr:uid="{53AEBF40-E503-4D30-B294-ABD044428A1C}"/>
    <hyperlink ref="A5684" r:id="rId5674" xr:uid="{BF558879-97B2-4638-BA7A-A410278B0428}"/>
    <hyperlink ref="A5685" r:id="rId5675" xr:uid="{FCA10BC0-330F-475C-9693-8E4EAE0147ED}"/>
    <hyperlink ref="A5686" r:id="rId5676" xr:uid="{BA27F82F-7024-4EC8-9F3A-262928EE40B9}"/>
    <hyperlink ref="A5687" r:id="rId5677" xr:uid="{98DEC184-1424-4D85-BD33-BF5BD8C311B2}"/>
    <hyperlink ref="A5688" r:id="rId5678" xr:uid="{F41C9DCE-8EF5-41B4-82B9-A750A03ABAEB}"/>
    <hyperlink ref="A5689" r:id="rId5679" xr:uid="{8FB6FEF8-2985-42BC-9F71-7F9A26A42205}"/>
    <hyperlink ref="A5690" r:id="rId5680" xr:uid="{2DC20F15-2A44-4F37-868F-17E3EBC12E29}"/>
    <hyperlink ref="A5691" r:id="rId5681" xr:uid="{B047FED9-3A48-4AFF-8A6C-7BC949B1C3EB}"/>
    <hyperlink ref="A5692" r:id="rId5682" xr:uid="{7AC0AAC8-EC25-4CF5-BD17-42F3B0D97836}"/>
    <hyperlink ref="A5693" r:id="rId5683" xr:uid="{061C64DD-B27D-425A-8509-0058559DD268}"/>
    <hyperlink ref="A5694" r:id="rId5684" xr:uid="{3BCF3B49-80BA-4BA2-A3BA-BE1C314307A9}"/>
    <hyperlink ref="A5695" r:id="rId5685" xr:uid="{80B3A11F-585E-4145-B376-9986CF035F2F}"/>
    <hyperlink ref="A5696" r:id="rId5686" xr:uid="{22CC8C67-0821-4129-9E3F-9CF377699754}"/>
    <hyperlink ref="A5697" r:id="rId5687" xr:uid="{746779F1-F1B4-41C5-A392-5AB02E86C6D6}"/>
    <hyperlink ref="A5698" r:id="rId5688" xr:uid="{C94E98F9-3102-4648-A5B5-0B37D2785A31}"/>
    <hyperlink ref="A5699" r:id="rId5689" xr:uid="{5B2F61D2-E0AC-4C67-8061-FBAC46EA38CD}"/>
    <hyperlink ref="A5700" r:id="rId5690" xr:uid="{C418EB6D-AE5D-46A9-9668-70F306EB0853}"/>
    <hyperlink ref="A5701" r:id="rId5691" xr:uid="{B7FC94F9-4062-44B9-9A79-20B5AB6E754B}"/>
    <hyperlink ref="A5702" r:id="rId5692" xr:uid="{FBE34D77-FE65-4A08-BE97-C8B1FDBD5D39}"/>
    <hyperlink ref="A5703" r:id="rId5693" xr:uid="{E4CC10EB-9AB7-4634-8E50-CAAC1731B8DC}"/>
    <hyperlink ref="A5704" r:id="rId5694" xr:uid="{4AA9D473-94D6-4D52-BB1F-371E378C0C8F}"/>
    <hyperlink ref="A5705" r:id="rId5695" xr:uid="{C5F92063-D39B-4596-93ED-6F1AA46F93F9}"/>
    <hyperlink ref="A5706" r:id="rId5696" xr:uid="{F2550EA8-BDDE-499D-8DE6-C518E26D5B9F}"/>
    <hyperlink ref="A5707" r:id="rId5697" xr:uid="{4638E40E-24CC-4BDA-8B1A-EDB77A908BB5}"/>
    <hyperlink ref="A5708" r:id="rId5698" xr:uid="{E353F3F4-624F-4E68-A45C-4A9410DF2B89}"/>
    <hyperlink ref="A5709" r:id="rId5699" xr:uid="{B188C80F-34F8-411D-A2F7-E47D0B88D562}"/>
    <hyperlink ref="A5710" r:id="rId5700" xr:uid="{DCE4FCD0-2FA3-4840-B031-4B08F5D61355}"/>
    <hyperlink ref="A5711" r:id="rId5701" xr:uid="{0D688520-CB06-43BF-844E-AAAB49FABEC2}"/>
    <hyperlink ref="A5712" r:id="rId5702" xr:uid="{C419196F-7E14-4DF3-87CE-B5EFB6D55868}"/>
    <hyperlink ref="A5713" r:id="rId5703" xr:uid="{2C447E0A-6293-47C1-8677-F503285F390A}"/>
    <hyperlink ref="A5714" r:id="rId5704" xr:uid="{35F0DADB-28CD-48D1-B2A6-8A7B3B49B1CD}"/>
    <hyperlink ref="A5715" r:id="rId5705" xr:uid="{A3C9C649-9E8D-498F-A115-1BBA0AABC1AF}"/>
    <hyperlink ref="A5716" r:id="rId5706" xr:uid="{E6B2BEA1-75B0-4E92-A8BC-8CDCF81CEDEB}"/>
    <hyperlink ref="A5717" r:id="rId5707" xr:uid="{38590044-D486-49B9-8829-D0338B53E463}"/>
    <hyperlink ref="A5718" r:id="rId5708" xr:uid="{9076D72C-FCA7-46D5-82D3-F99C30DB56C5}"/>
    <hyperlink ref="A5719" r:id="rId5709" xr:uid="{AC218978-6865-4710-AA34-8B430E81774E}"/>
    <hyperlink ref="A5720" r:id="rId5710" xr:uid="{D99A6175-F672-4A36-8E54-2165E39FC9D2}"/>
    <hyperlink ref="A5721" r:id="rId5711" xr:uid="{301BC055-ED4B-49D8-9D8F-C6FC1E844C52}"/>
    <hyperlink ref="A5722" r:id="rId5712" xr:uid="{8445843D-96B3-48B4-90C2-5F8B07749496}"/>
    <hyperlink ref="A5723" r:id="rId5713" xr:uid="{7B562F6D-D43C-4F89-86E0-2860A8DD55BE}"/>
    <hyperlink ref="A5724" r:id="rId5714" xr:uid="{D501EB57-D7A4-4CBE-A10F-7308246300E7}"/>
    <hyperlink ref="A5725" r:id="rId5715" xr:uid="{84E59F76-408C-436A-AC9D-346B2C62B44C}"/>
    <hyperlink ref="A5726" r:id="rId5716" xr:uid="{42B0BEDE-F591-4519-A223-522B6C028B78}"/>
    <hyperlink ref="A5727" r:id="rId5717" xr:uid="{2E43EDF8-93FB-4123-BA86-A4EB73F2638B}"/>
    <hyperlink ref="A5728" r:id="rId5718" xr:uid="{802E94F2-9EA2-4BDF-9623-D57D1D0FD264}"/>
    <hyperlink ref="A5729" r:id="rId5719" xr:uid="{E7BC8386-157B-4AEF-8403-6F8BCC4A5828}"/>
    <hyperlink ref="A5730" r:id="rId5720" xr:uid="{36782A72-2FD8-4158-A3B4-ABD9CE5EF75B}"/>
    <hyperlink ref="A5731" r:id="rId5721" xr:uid="{1681F449-5F6B-45EA-BFD2-11150CA4A641}"/>
    <hyperlink ref="A5732" r:id="rId5722" xr:uid="{82F337C7-05A6-4766-AB4C-65574273225B}"/>
    <hyperlink ref="A5733" r:id="rId5723" xr:uid="{3E631876-248E-46A3-8C75-BF9F9F71C54F}"/>
    <hyperlink ref="A5734" r:id="rId5724" xr:uid="{10B3AF84-F661-44FA-B3D5-1B2F92763B3D}"/>
    <hyperlink ref="A5735" r:id="rId5725" xr:uid="{34C24BB1-61C5-46F9-8826-F41FBD3C2BB5}"/>
    <hyperlink ref="A5736" r:id="rId5726" xr:uid="{2305F44A-3C17-48A1-9237-479EEA1E453A}"/>
    <hyperlink ref="A5737" r:id="rId5727" xr:uid="{9B85DBAA-56EA-41AB-80CE-47627D68A451}"/>
    <hyperlink ref="A5738" r:id="rId5728" xr:uid="{76ACF20B-D907-4378-9208-41E1533F17C3}"/>
    <hyperlink ref="A5739" r:id="rId5729" xr:uid="{D14ACEB4-3CE6-47F1-93E2-7038EFC6B586}"/>
    <hyperlink ref="A5740" r:id="rId5730" xr:uid="{DFD29412-BE42-4C3D-BA56-5A0ADED4B02A}"/>
    <hyperlink ref="A5741" r:id="rId5731" xr:uid="{3ED78C15-D0DA-4BFC-898C-74BC6443973C}"/>
    <hyperlink ref="A5742" r:id="rId5732" xr:uid="{95BB2924-8D2D-4427-86E7-DD150ECA9149}"/>
    <hyperlink ref="A5743" r:id="rId5733" xr:uid="{90532562-21E1-4EE1-BCDB-46B806204D81}"/>
    <hyperlink ref="A5744" r:id="rId5734" xr:uid="{79D0B5A4-843D-4740-9C3D-4DCC432306A0}"/>
    <hyperlink ref="A5745" r:id="rId5735" xr:uid="{52689380-5368-4F71-BFAB-D6859C4F9826}"/>
    <hyperlink ref="A5746" r:id="rId5736" xr:uid="{97787F93-D280-4408-955F-59220428063C}"/>
    <hyperlink ref="A5747" r:id="rId5737" xr:uid="{1005F17D-2644-4C84-925A-7218E319846B}"/>
    <hyperlink ref="A5748" r:id="rId5738" xr:uid="{2B0A214E-B077-488E-80F9-EAD206ABDD0E}"/>
    <hyperlink ref="A5749" r:id="rId5739" xr:uid="{63D4FC1C-6958-4404-9AD2-DBB49BE79016}"/>
    <hyperlink ref="A5750" r:id="rId5740" xr:uid="{781723A0-01A9-4F60-86F9-5BADE113C88E}"/>
    <hyperlink ref="A5751" r:id="rId5741" xr:uid="{2665D508-94C9-449A-8187-DDB1DB8F7B9B}"/>
    <hyperlink ref="A5752" r:id="rId5742" xr:uid="{910292BB-4450-495B-B4CD-3D022D344ED9}"/>
    <hyperlink ref="A5753" r:id="rId5743" xr:uid="{EBA4B6C8-2958-4EC9-B5A1-845A7CAF30F3}"/>
    <hyperlink ref="A5754" r:id="rId5744" xr:uid="{783E077D-8502-4723-8E64-39EA61B9B779}"/>
    <hyperlink ref="A5755" r:id="rId5745" xr:uid="{6E0C6179-37B2-438A-B995-AF9430EDA92F}"/>
    <hyperlink ref="A5756" r:id="rId5746" xr:uid="{F36FB766-DEA0-4D94-ACAE-F58F67E99024}"/>
    <hyperlink ref="A5757" r:id="rId5747" xr:uid="{6A6F42CC-E3E0-4D63-A150-8AA39D226B03}"/>
    <hyperlink ref="A5758" r:id="rId5748" xr:uid="{2868CA2A-B7AD-4C42-AFFA-B5FC723D13FD}"/>
    <hyperlink ref="A5759" r:id="rId5749" xr:uid="{F6E37D4B-64A9-4E25-A764-25B8D13DEE03}"/>
    <hyperlink ref="A5760" r:id="rId5750" xr:uid="{DB6ED3FB-BFE1-4795-B9FD-405B490B2570}"/>
    <hyperlink ref="A5761" r:id="rId5751" xr:uid="{B0551831-0A2D-4DDB-97E3-D9AC49FECDCE}"/>
    <hyperlink ref="A5762" r:id="rId5752" xr:uid="{C6A700C6-A071-4DEF-9A59-C7D7BBEEBFDF}"/>
    <hyperlink ref="A5763" r:id="rId5753" xr:uid="{D7F510C4-7053-4869-9A83-04BAA01EA025}"/>
    <hyperlink ref="A5764" r:id="rId5754" xr:uid="{AE6AD9F7-DBB0-4EC4-8800-5DF6B7AE9736}"/>
    <hyperlink ref="A5765" r:id="rId5755" xr:uid="{F4C426EA-9892-4AAA-8726-6BBF3F89ED64}"/>
    <hyperlink ref="A5766" r:id="rId5756" xr:uid="{65C69F5F-8B78-43D7-9287-DAB9CB86732D}"/>
    <hyperlink ref="A5767" r:id="rId5757" xr:uid="{86F44E7C-5CF1-4D61-A021-4FFC4B62F343}"/>
    <hyperlink ref="A5768" r:id="rId5758" xr:uid="{34191F2B-FE09-4339-A27A-CC639066E36B}"/>
    <hyperlink ref="A5769" r:id="rId5759" xr:uid="{73B089A8-868E-4E13-9479-B765555F616D}"/>
    <hyperlink ref="A5770" r:id="rId5760" xr:uid="{79B5D5F3-5456-447F-9C91-0F54480F8F4D}"/>
    <hyperlink ref="A5771" r:id="rId5761" xr:uid="{80C54007-6791-452D-A73E-E5672CE51290}"/>
    <hyperlink ref="A5772" r:id="rId5762" xr:uid="{CA37AE80-5FA0-4B69-9744-E37FEE0AD561}"/>
    <hyperlink ref="A5773" r:id="rId5763" xr:uid="{C869E3BF-6EE1-4048-A4F2-1A82A2E7835F}"/>
    <hyperlink ref="A5774" r:id="rId5764" xr:uid="{336FED1E-B416-41FB-AFFB-A9FD36FDF329}"/>
    <hyperlink ref="A5775" r:id="rId5765" xr:uid="{5A504F37-2238-4EF4-A43C-1B5E3AA8750E}"/>
    <hyperlink ref="A5776" r:id="rId5766" xr:uid="{F63624BA-E695-461E-88EE-13E901626DA4}"/>
    <hyperlink ref="A5777" r:id="rId5767" xr:uid="{7A2DE06F-8CCF-41F1-BFD9-24564EF12AA7}"/>
    <hyperlink ref="A5778" r:id="rId5768" xr:uid="{F997C22D-C9E8-42A2-9307-948263CA7168}"/>
    <hyperlink ref="A5779" r:id="rId5769" xr:uid="{E8228F4E-E0D8-4D70-80AE-C4ED69B4C9E3}"/>
    <hyperlink ref="A5780" r:id="rId5770" xr:uid="{3ADC8441-14D4-405F-8F74-CE038AD950DA}"/>
    <hyperlink ref="A5781" r:id="rId5771" xr:uid="{1F154956-0599-432C-9979-D18DF851DEB2}"/>
    <hyperlink ref="A5782" r:id="rId5772" xr:uid="{8FA0CD70-FF6D-4A8D-A1EB-F9A6723525A4}"/>
    <hyperlink ref="A5783" r:id="rId5773" xr:uid="{628CFB0D-3F12-4735-A071-CF2836826DE2}"/>
    <hyperlink ref="A5784" r:id="rId5774" xr:uid="{065F17CB-2AE7-4586-94D0-603C691C0B1A}"/>
    <hyperlink ref="A5785" r:id="rId5775" xr:uid="{4C86D1EC-165E-4B23-9910-BA16AD4ADD5C}"/>
    <hyperlink ref="A5786" r:id="rId5776" xr:uid="{C9ADFF56-B234-4604-AACE-4B2F6C400B7A}"/>
    <hyperlink ref="A5787" r:id="rId5777" xr:uid="{8C40C47D-F0B2-43F6-A914-EC93078434DD}"/>
    <hyperlink ref="A5788" r:id="rId5778" xr:uid="{19889C07-6B87-47B1-823D-84431C228CFC}"/>
    <hyperlink ref="A5789" r:id="rId5779" xr:uid="{06DBC1AB-A12C-4C27-B5C0-8B2DB399E4A8}"/>
    <hyperlink ref="A5790" r:id="rId5780" xr:uid="{DCA9451E-2DD6-4078-9185-4BE470C6857A}"/>
    <hyperlink ref="A5791" r:id="rId5781" xr:uid="{ACE51DE4-DD5B-47F9-B12C-6DAAE47334E7}"/>
    <hyperlink ref="A5792" r:id="rId5782" xr:uid="{4D60A580-5835-4470-894D-04538DA47B55}"/>
    <hyperlink ref="A5793" r:id="rId5783" xr:uid="{D15DD8F7-D88A-4EC8-9362-291305CB4137}"/>
    <hyperlink ref="A5794" r:id="rId5784" xr:uid="{10CAD2FA-C09B-4FA6-B5E5-55E5D0C3915C}"/>
    <hyperlink ref="A5795" r:id="rId5785" xr:uid="{E8818F6A-B459-4FF8-911E-82CDB99C5A9E}"/>
    <hyperlink ref="A5796" r:id="rId5786" xr:uid="{756B4CAD-ED8C-4F76-8E85-154D797967B8}"/>
    <hyperlink ref="A5797" r:id="rId5787" xr:uid="{DD83D718-865B-4CBF-96C9-F17823D43608}"/>
    <hyperlink ref="A5798" r:id="rId5788" xr:uid="{1895C2C3-A3B1-4B85-B092-2AF7556D80BE}"/>
    <hyperlink ref="A5799" r:id="rId5789" xr:uid="{8E6EDD94-29D6-4348-855C-C5F890896716}"/>
    <hyperlink ref="A5800" r:id="rId5790" xr:uid="{C0EF343B-94D8-437A-9B26-FB4D20DD3DF6}"/>
    <hyperlink ref="A5801" r:id="rId5791" xr:uid="{300881F5-927B-4FC3-BA97-DF096D3B440F}"/>
    <hyperlink ref="A5802" r:id="rId5792" xr:uid="{FEAB13A4-8385-41F5-8C5F-0BE20CE202A7}"/>
    <hyperlink ref="A5803" r:id="rId5793" xr:uid="{BE3C5A7E-2C7F-465B-8B2C-6FA922A40711}"/>
    <hyperlink ref="A5804" r:id="rId5794" xr:uid="{BEEB7674-4AF3-4A91-9B3D-6D30F8F0A0C6}"/>
    <hyperlink ref="A5805" r:id="rId5795" xr:uid="{4B747F3F-44CC-4CD6-824C-6A816390A837}"/>
    <hyperlink ref="A5806" r:id="rId5796" xr:uid="{D8E3BCBC-188F-4980-8A85-121038FDD1DD}"/>
    <hyperlink ref="A5807" r:id="rId5797" xr:uid="{FB1C2FE6-1802-40C7-A3C7-1C04DAFE8D99}"/>
    <hyperlink ref="A5808" r:id="rId5798" xr:uid="{865DB043-97D0-4663-81A0-FEA4E709DEB4}"/>
    <hyperlink ref="A5809" r:id="rId5799" xr:uid="{464F59D9-4C44-414A-B2B3-58008A89E61C}"/>
    <hyperlink ref="A5810" r:id="rId5800" xr:uid="{3919808E-D9B7-4203-95DF-B49D483CB23C}"/>
    <hyperlink ref="A5811" r:id="rId5801" xr:uid="{4D07516B-60D4-4FDA-9D3B-F224EAE22964}"/>
    <hyperlink ref="A5812" r:id="rId5802" xr:uid="{47E4E5C0-87DC-45AB-8FB8-88C6F56EE1E6}"/>
    <hyperlink ref="A5813" r:id="rId5803" xr:uid="{1775EFFC-4B3D-4C61-916E-8DF842D4753B}"/>
    <hyperlink ref="A5814" r:id="rId5804" xr:uid="{D165C88D-7560-45A5-96C3-0CD92F1B891A}"/>
    <hyperlink ref="A5815" r:id="rId5805" xr:uid="{F196868B-5394-4563-8A91-5E07EF3391A4}"/>
    <hyperlink ref="A5816" r:id="rId5806" xr:uid="{E0705ED8-3AB6-493F-8AEF-FF97C16B378E}"/>
    <hyperlink ref="A5817" r:id="rId5807" xr:uid="{F6C6113D-AF16-4C67-9494-E442BBD769F8}"/>
    <hyperlink ref="A5818" r:id="rId5808" xr:uid="{AC6A554F-BD8E-46A4-8AC2-A5534D9045AD}"/>
    <hyperlink ref="A5819" r:id="rId5809" xr:uid="{B6AF3353-680E-45BF-81DB-63C2F239EC62}"/>
    <hyperlink ref="A5820" r:id="rId5810" xr:uid="{C9CEC0C1-949E-4D14-B62B-0569B09F0D48}"/>
    <hyperlink ref="A5821" r:id="rId5811" xr:uid="{BFF0DCC6-8861-4887-B810-8EA9B686A4A4}"/>
    <hyperlink ref="A5822" r:id="rId5812" xr:uid="{A1AB1480-15B4-4BA1-861E-95B417E72F78}"/>
    <hyperlink ref="A5823" r:id="rId5813" xr:uid="{1A5626A8-E18D-41C3-AB28-73DC26D064E7}"/>
    <hyperlink ref="A5824" r:id="rId5814" xr:uid="{3D28CE8E-C7B1-4557-849E-D5CD6C7979E7}"/>
    <hyperlink ref="A5825" r:id="rId5815" xr:uid="{9BDFBC53-3401-464E-8A42-8FF849C31400}"/>
    <hyperlink ref="A5826" r:id="rId5816" xr:uid="{F7360ADA-6B91-4123-918F-529BD5E7FEE1}"/>
    <hyperlink ref="A5827" r:id="rId5817" xr:uid="{BA831348-4CB4-43C3-BA0C-745B34EB4C9C}"/>
    <hyperlink ref="A5828" r:id="rId5818" xr:uid="{89069D11-B22F-43E2-882B-61003A067587}"/>
    <hyperlink ref="A5829" r:id="rId5819" xr:uid="{B22E9634-6A89-40EF-B232-8791D70D0C74}"/>
    <hyperlink ref="A5830" r:id="rId5820" xr:uid="{388A0647-87B6-49C9-AB87-EBF9BBA4215D}"/>
    <hyperlink ref="A5831" r:id="rId5821" xr:uid="{0EC4D79A-CA76-404F-8C4B-FF25CE3048A3}"/>
    <hyperlink ref="A5832" r:id="rId5822" xr:uid="{F3F2A694-61B2-4D31-8803-8A9CEB13F775}"/>
    <hyperlink ref="A5833" r:id="rId5823" xr:uid="{68F8BB4F-95AA-45FD-BA89-B7079E6E3704}"/>
    <hyperlink ref="A5834" r:id="rId5824" xr:uid="{82AA3A66-831C-4152-BD28-97C0867776E2}"/>
    <hyperlink ref="A5835" r:id="rId5825" xr:uid="{0D2A9967-63A0-4C6D-9C05-7A386B1E61B8}"/>
    <hyperlink ref="A5836" r:id="rId5826" xr:uid="{94A5ECD4-D25A-4413-B929-4E79BB74C364}"/>
    <hyperlink ref="A5837" r:id="rId5827" xr:uid="{9CD680DE-E8C5-43F8-ACA5-97D33BC15332}"/>
    <hyperlink ref="A5838" r:id="rId5828" xr:uid="{6E62B593-BB1B-4E4F-AB33-285092D65DF1}"/>
    <hyperlink ref="A5839" r:id="rId5829" xr:uid="{AFB9EFD3-A1FE-426D-92FD-4EE4F8986298}"/>
    <hyperlink ref="A5840" r:id="rId5830" xr:uid="{3933FDA2-7BB4-450E-B5C3-B54957FEADBC}"/>
    <hyperlink ref="A5841" r:id="rId5831" xr:uid="{CF1F63B8-4F94-46EF-9A0D-E090CB5294F6}"/>
    <hyperlink ref="A5842" r:id="rId5832" xr:uid="{1B1CA305-D67C-4292-A958-8E4A1344ED94}"/>
    <hyperlink ref="A5843" r:id="rId5833" xr:uid="{058D6D4D-74E6-44A7-BD13-FDEB61B084D8}"/>
    <hyperlink ref="A5844" r:id="rId5834" xr:uid="{57F46812-A318-47A8-89D7-0C9E6A8ECD91}"/>
    <hyperlink ref="A5845" r:id="rId5835" xr:uid="{E6CFCE4A-8DFC-4E87-B10B-188D9DBDBD1E}"/>
    <hyperlink ref="A5846" r:id="rId5836" xr:uid="{086D1553-A209-4745-A280-9D387D3F6439}"/>
    <hyperlink ref="A5847" r:id="rId5837" xr:uid="{72C03148-8F10-4A61-A97D-5FBC990F55D5}"/>
    <hyperlink ref="A5848" r:id="rId5838" xr:uid="{3684633E-616D-409E-8155-80F834396416}"/>
    <hyperlink ref="A5849" r:id="rId5839" xr:uid="{9B341231-574A-4E09-A3B3-7CD43DD45153}"/>
    <hyperlink ref="A5850" r:id="rId5840" xr:uid="{F225E9C9-353F-45CA-A474-C8D7BA1EB85C}"/>
    <hyperlink ref="A5851" r:id="rId5841" xr:uid="{78CFACF8-1C7E-4F7C-B980-96F4A00D49F1}"/>
    <hyperlink ref="A5852" r:id="rId5842" xr:uid="{D8B7236F-B566-4BF4-8932-E8B61864C52F}"/>
    <hyperlink ref="A5853" r:id="rId5843" xr:uid="{45A324A1-33D1-4B16-A558-0C41507B72AE}"/>
    <hyperlink ref="A5854" r:id="rId5844" xr:uid="{1AE80473-D132-4982-AFC1-966D14763147}"/>
    <hyperlink ref="A5855" r:id="rId5845" xr:uid="{30166712-62FA-44CF-A6EE-99E359067833}"/>
    <hyperlink ref="A5856" r:id="rId5846" xr:uid="{B674EE92-4ACE-4E31-BE51-A884F6A75062}"/>
    <hyperlink ref="A5857" r:id="rId5847" xr:uid="{945D1A63-CC10-4F83-9D85-D9822A15AF38}"/>
    <hyperlink ref="A5858" r:id="rId5848" xr:uid="{3E247911-8D15-4BED-98A3-B4AC1B84CBC8}"/>
    <hyperlink ref="A5859" r:id="rId5849" xr:uid="{5A171337-68AF-4F72-AF39-EDE093CA9A9F}"/>
    <hyperlink ref="A5860" r:id="rId5850" xr:uid="{51C56C82-A832-4BDA-B333-51AB4C71DB66}"/>
    <hyperlink ref="A5861" r:id="rId5851" xr:uid="{DAA88CC5-62A4-4BC3-B0AE-4F18C5CDF449}"/>
    <hyperlink ref="A5862" r:id="rId5852" xr:uid="{56E6E50E-A306-4CAD-807F-0E1BBA93E8FD}"/>
    <hyperlink ref="A5863" r:id="rId5853" xr:uid="{DBE592C7-364C-4160-A021-B535CDA3ABC7}"/>
    <hyperlink ref="A5864" r:id="rId5854" xr:uid="{F8129A48-32C7-49DD-A85A-5C2278F409E6}"/>
    <hyperlink ref="A5865" r:id="rId5855" xr:uid="{7E4A2BD2-9583-4EFE-9108-25F868ECDF4A}"/>
    <hyperlink ref="A5866" r:id="rId5856" xr:uid="{9904E77B-B620-47A7-8E56-7B0A1E36DE30}"/>
    <hyperlink ref="A5867" r:id="rId5857" xr:uid="{5F427BD1-78E5-48D1-A350-99C72FF1AC69}"/>
    <hyperlink ref="A5868" r:id="rId5858" xr:uid="{41AC54D3-DA61-4263-A272-AA30882B1E93}"/>
    <hyperlink ref="A5869" r:id="rId5859" xr:uid="{927294CB-9DF3-423F-B94F-A48D9AA9BAD2}"/>
    <hyperlink ref="A5870" r:id="rId5860" xr:uid="{2C36C47F-1536-4AF0-B9DF-8258B1E871AC}"/>
    <hyperlink ref="A5871" r:id="rId5861" xr:uid="{86FDFA95-AD51-478D-955A-571C153575CC}"/>
    <hyperlink ref="A5872" r:id="rId5862" xr:uid="{D8C91F4D-1B46-4ED4-AEAE-DE18C174C357}"/>
    <hyperlink ref="A5873" r:id="rId5863" xr:uid="{B2D9EB5D-9275-41C8-8141-853E82CD153B}"/>
    <hyperlink ref="A5874" r:id="rId5864" xr:uid="{1317E0D1-C4A8-4AF9-A729-088B042502A2}"/>
    <hyperlink ref="A5875" r:id="rId5865" xr:uid="{C3986FAA-7398-4FCA-A322-98DD1230199C}"/>
    <hyperlink ref="A5876" r:id="rId5866" xr:uid="{75B751EB-2196-42BA-A1B4-ED6003649D43}"/>
    <hyperlink ref="A5877" r:id="rId5867" xr:uid="{C2F65ABC-C346-4345-A4A4-3BDD89C8CB3E}"/>
    <hyperlink ref="A5878" r:id="rId5868" xr:uid="{5362A189-2E94-454A-9EA4-CC9BEB7D1164}"/>
    <hyperlink ref="A5879" r:id="rId5869" xr:uid="{FD968FC6-55F3-4D7E-82C6-F5F38260F9FE}"/>
    <hyperlink ref="A5880" r:id="rId5870" xr:uid="{1DB56165-119E-420E-B8A8-29D07514C7D1}"/>
    <hyperlink ref="A5881" r:id="rId5871" xr:uid="{EEB9703E-88FA-475A-9479-7D9687D0193A}"/>
    <hyperlink ref="A5882" r:id="rId5872" xr:uid="{A5E6A23D-9F38-439F-AD17-6017F813BED9}"/>
    <hyperlink ref="A5883" r:id="rId5873" xr:uid="{29D98570-41FA-421E-A4BE-1BEEBDDBC0BA}"/>
    <hyperlink ref="A5884" r:id="rId5874" xr:uid="{1CB34613-DD8F-41E6-A96E-B65ADFEEE97B}"/>
    <hyperlink ref="A5885" r:id="rId5875" xr:uid="{F9D90BC8-F3AC-4299-8DE3-FAA7C2FF401A}"/>
    <hyperlink ref="A5886" r:id="rId5876" xr:uid="{3F38B50F-1288-4954-B0E2-A58DEEDF2E14}"/>
    <hyperlink ref="A5887" r:id="rId5877" xr:uid="{642F6A77-313C-474D-B7E2-F8AFE55186AA}"/>
    <hyperlink ref="A5888" r:id="rId5878" xr:uid="{0F23276A-3D81-453D-AD68-CEF83579611E}"/>
    <hyperlink ref="A5889" r:id="rId5879" xr:uid="{1AAC8884-0568-4632-B62A-9EA9B0B587B2}"/>
    <hyperlink ref="A5890" r:id="rId5880" xr:uid="{F526A3C4-747B-47D8-B4ED-DD84DC5D8433}"/>
    <hyperlink ref="A5891" r:id="rId5881" xr:uid="{677E987E-6D29-4A70-8498-662443AE1D4B}"/>
    <hyperlink ref="A5892" r:id="rId5882" xr:uid="{B0C113A1-A3AB-4784-B62E-2EAB714850F5}"/>
    <hyperlink ref="A5893" r:id="rId5883" xr:uid="{F21A5B93-8816-4784-8591-BE0203E2A8C9}"/>
    <hyperlink ref="A5894" r:id="rId5884" xr:uid="{F8B44022-E0C8-4359-BA54-CAC13A18BF5A}"/>
    <hyperlink ref="A5895" r:id="rId5885" xr:uid="{F755EA56-1139-45D9-A08F-6F86BA2E9392}"/>
    <hyperlink ref="A5896" r:id="rId5886" xr:uid="{3AE2477F-B78E-4C83-954A-B75AB6EA3B55}"/>
    <hyperlink ref="A5897" r:id="rId5887" xr:uid="{50B4E078-348A-40EB-887D-C1E94B2BACCF}"/>
    <hyperlink ref="A5898" r:id="rId5888" xr:uid="{97DEADDC-BDE1-4107-8C3E-69E61989D966}"/>
    <hyperlink ref="A5899" r:id="rId5889" xr:uid="{71A6CF6E-637B-43AD-93B6-F8A399730575}"/>
    <hyperlink ref="A5900" r:id="rId5890" xr:uid="{B4C2F176-207A-483A-A480-BDB22461DB84}"/>
    <hyperlink ref="A5901" r:id="rId5891" xr:uid="{01EA90D5-FDC1-4166-9491-BFF66AB8AD43}"/>
    <hyperlink ref="A5902" r:id="rId5892" xr:uid="{CB018FC3-E490-485D-9873-83ED0111136B}"/>
    <hyperlink ref="A5903" r:id="rId5893" xr:uid="{9C40821E-EF12-498A-81B3-344D16129DDD}"/>
    <hyperlink ref="A5904" r:id="rId5894" xr:uid="{BB18693C-C25D-46D7-A523-1DBB9F8C22D8}"/>
    <hyperlink ref="A5905" r:id="rId5895" xr:uid="{41F97C33-A5EA-4535-A777-105EE35EC6B4}"/>
    <hyperlink ref="A5906" r:id="rId5896" xr:uid="{D1F645F3-97EA-43F3-96E5-C109A5D83B02}"/>
    <hyperlink ref="A5907" r:id="rId5897" xr:uid="{1CC3FB0D-F9CC-411F-A5F5-5E5065092465}"/>
    <hyperlink ref="A5908" r:id="rId5898" xr:uid="{E4975EE4-6AD6-4383-A42E-BD1D0813052D}"/>
    <hyperlink ref="A5909" r:id="rId5899" xr:uid="{24ECCA78-BC89-4E30-96BA-0C538C265384}"/>
    <hyperlink ref="A5910" r:id="rId5900" xr:uid="{74B03EE7-AD47-480F-B4BB-6568C6E8EEAA}"/>
    <hyperlink ref="A5911" r:id="rId5901" xr:uid="{F73ED88F-6CD2-41BB-8258-91FC5CFF479A}"/>
    <hyperlink ref="A5912" r:id="rId5902" xr:uid="{BEAE8852-E3BE-4C1F-956F-F51A3EFBF1BE}"/>
    <hyperlink ref="A5913" r:id="rId5903" xr:uid="{6A564B4F-5102-4628-952F-B73D1288787D}"/>
    <hyperlink ref="A5914" r:id="rId5904" xr:uid="{594CEE33-358C-4553-AD8C-8E748036F955}"/>
    <hyperlink ref="A5915" r:id="rId5905" xr:uid="{74C0B1FE-6A24-4327-9920-C2000567B83C}"/>
    <hyperlink ref="A5916" r:id="rId5906" xr:uid="{09FFF89C-01EA-456F-8722-E9D81F1F7814}"/>
    <hyperlink ref="A5917" r:id="rId5907" xr:uid="{F4AF768E-4322-45EE-AF4E-8733065A6A7A}"/>
    <hyperlink ref="A5918" r:id="rId5908" xr:uid="{E345AD8A-F276-4A28-8CD3-7CD323D6296C}"/>
    <hyperlink ref="A5919" r:id="rId5909" xr:uid="{D28B62DC-7C26-4E2B-845D-61C49E0CC4B3}"/>
    <hyperlink ref="A5920" r:id="rId5910" xr:uid="{BE071CA6-6BDB-477F-8275-A19B89782716}"/>
    <hyperlink ref="A5921" r:id="rId5911" xr:uid="{03585C53-AB7F-4A6E-A033-D9E2F5EF353C}"/>
    <hyperlink ref="A5922" r:id="rId5912" xr:uid="{3A6D70CE-8BD5-4137-95D4-722C35D43B7D}"/>
    <hyperlink ref="A5923" r:id="rId5913" xr:uid="{7D29DECA-5EA9-4905-829D-D54E4BC8E6CC}"/>
    <hyperlink ref="A5924" r:id="rId5914" xr:uid="{2264332E-DAA6-4DBB-833F-C0975452199B}"/>
    <hyperlink ref="A5925" r:id="rId5915" xr:uid="{06680C0F-DE7B-4DF7-829E-8B3EB143AF00}"/>
    <hyperlink ref="A5926" r:id="rId5916" xr:uid="{09FCA712-AD9F-4D02-B65C-1DAD5AE0F7B4}"/>
    <hyperlink ref="A5927" r:id="rId5917" xr:uid="{8B05FB46-2DE0-40CA-802A-92F6240BBD4E}"/>
    <hyperlink ref="A5928" r:id="rId5918" xr:uid="{6EBBE489-3B99-4750-91D3-88BA9450AF05}"/>
    <hyperlink ref="A5929" r:id="rId5919" xr:uid="{3648C308-8A42-4D66-9D29-DD04127C66C0}"/>
    <hyperlink ref="A5930" r:id="rId5920" xr:uid="{6150E26A-B1BF-4915-B266-A468BB89C70D}"/>
    <hyperlink ref="A5931" r:id="rId5921" xr:uid="{B2603C76-1462-46FF-8705-C771FC3AB004}"/>
    <hyperlink ref="A5932" r:id="rId5922" xr:uid="{1141383A-F77D-415B-B74C-BBD617F9DE95}"/>
    <hyperlink ref="A5933" r:id="rId5923" xr:uid="{51384C1A-0B51-4BE0-9CA4-FB4F720E6299}"/>
    <hyperlink ref="A5934" r:id="rId5924" xr:uid="{D10714A0-A388-47FD-A935-173BA817B7E8}"/>
    <hyperlink ref="A5935" r:id="rId5925" xr:uid="{857FC5C1-7B87-4C00-A172-CD04DBEFACA0}"/>
    <hyperlink ref="A5936" r:id="rId5926" xr:uid="{D3F9B23D-C22D-47C1-ACA6-044668CA26AA}"/>
    <hyperlink ref="A5937" r:id="rId5927" xr:uid="{B00BE0BC-6CC1-4829-A246-C0CCB1E08A4A}"/>
    <hyperlink ref="A5938" r:id="rId5928" xr:uid="{C463889E-8BC1-449C-B764-0A050F1B94FE}"/>
    <hyperlink ref="A5939" r:id="rId5929" xr:uid="{73F6CC4A-5721-458D-86E8-E0B356A9F961}"/>
    <hyperlink ref="A5940" r:id="rId5930" xr:uid="{1AFAE590-7D42-4A0F-B557-460A0854954C}"/>
    <hyperlink ref="A5941" r:id="rId5931" xr:uid="{5A8A3AA6-7801-476F-8B68-59388C047F5A}"/>
    <hyperlink ref="A5942" r:id="rId5932" xr:uid="{2051D786-5758-466B-9D9D-5B35BF0BBCB2}"/>
    <hyperlink ref="A5943" r:id="rId5933" xr:uid="{62A886C2-57F5-4187-AE9E-AAB3C875D08A}"/>
    <hyperlink ref="A5944" r:id="rId5934" xr:uid="{0B9B9550-D2AB-42E1-9103-A58D55C8D81B}"/>
    <hyperlink ref="A5945" r:id="rId5935" xr:uid="{6E6BE8E7-1F73-4C12-AB77-E3192A51DCD3}"/>
    <hyperlink ref="A5946" r:id="rId5936" xr:uid="{B0F568BA-DF85-4689-BB0A-E3B6194ED28D}"/>
    <hyperlink ref="A5947" r:id="rId5937" xr:uid="{8FD59E82-2F93-4C02-A48B-B9EB6DE70082}"/>
    <hyperlink ref="A5948" r:id="rId5938" xr:uid="{72B2149E-088B-4560-97B9-4115B58DBE7C}"/>
    <hyperlink ref="A5949" r:id="rId5939" xr:uid="{00549E98-294E-41CA-A2CD-E73F717658B4}"/>
    <hyperlink ref="A5950" r:id="rId5940" xr:uid="{E1A260D3-2242-4D7F-B8DA-083E3FB5F22E}"/>
    <hyperlink ref="A5951" r:id="rId5941" xr:uid="{6DABDD3B-EFCF-4A15-ACBA-F7CDF5399BB1}"/>
    <hyperlink ref="A5952" r:id="rId5942" xr:uid="{DCE14E92-1E03-4E93-839C-C5B92F4CA94A}"/>
    <hyperlink ref="A5953" r:id="rId5943" xr:uid="{755CADCE-F14A-4B10-A927-758CB70ED276}"/>
    <hyperlink ref="A5954" r:id="rId5944" xr:uid="{F4546DCD-BAE0-47E2-AFC9-27F210F7D3CB}"/>
    <hyperlink ref="A5955" r:id="rId5945" xr:uid="{4522E837-1AE9-4F0F-B43F-341B400CF7F8}"/>
    <hyperlink ref="A5956" r:id="rId5946" xr:uid="{788F51DF-FB2A-4F92-99E0-91FE1F76E895}"/>
    <hyperlink ref="A5957" r:id="rId5947" xr:uid="{62CC64FB-E8F0-4C5A-9FB8-023018844BA2}"/>
    <hyperlink ref="A5958" r:id="rId5948" xr:uid="{E9ACE037-C559-40E1-A4D9-EF692D8A2962}"/>
    <hyperlink ref="A5959" r:id="rId5949" xr:uid="{AAF1FE5A-AAF6-4DE7-AFA9-44FF9EE4FDAA}"/>
    <hyperlink ref="A5960" r:id="rId5950" xr:uid="{5C0C49F2-ADA5-4323-8E1A-D3B5FF7E07DE}"/>
    <hyperlink ref="A5961" r:id="rId5951" xr:uid="{E311E249-A3B5-45DF-8A58-0DB0CE0BDBA2}"/>
    <hyperlink ref="A5962" r:id="rId5952" xr:uid="{D7EA218C-8B37-41E3-B47E-B31BF307940B}"/>
    <hyperlink ref="A5963" r:id="rId5953" xr:uid="{ADEEF03F-5310-4F40-A491-8980EF506D24}"/>
    <hyperlink ref="A5964" r:id="rId5954" xr:uid="{23BA6A7D-8851-42BB-9721-82E143085D5E}"/>
    <hyperlink ref="A5965" r:id="rId5955" xr:uid="{14ECD1DE-78B8-4BCB-A913-AD6A6A125508}"/>
    <hyperlink ref="A5966" r:id="rId5956" xr:uid="{9FB9A4AC-6D30-4E10-809A-FC5D9A595AE0}"/>
    <hyperlink ref="A5967" r:id="rId5957" xr:uid="{DAFC6A5F-EACF-46E0-B89D-6DD5DA8F9E0C}"/>
    <hyperlink ref="A5968" r:id="rId5958" xr:uid="{C96D8094-43B5-4CCC-8EBF-8A17B19C8495}"/>
    <hyperlink ref="A5969" r:id="rId5959" xr:uid="{88D2180E-37D7-4AD8-B00B-EBEB65BB21F2}"/>
    <hyperlink ref="A5970" r:id="rId5960" xr:uid="{5B5BC3C8-666F-4B9D-A21B-A28AF78CABA0}"/>
    <hyperlink ref="A5971" r:id="rId5961" xr:uid="{9D179C8F-DC21-48CB-9C59-B55752C11587}"/>
    <hyperlink ref="A5972" r:id="rId5962" xr:uid="{92208F31-36E7-433A-A53D-DC98640DD6F0}"/>
    <hyperlink ref="A5973" r:id="rId5963" xr:uid="{2A9521CF-3322-4002-A448-C088B098362A}"/>
    <hyperlink ref="A5974" r:id="rId5964" xr:uid="{4B49367C-67E4-4A2F-9B59-FCD80FBDED5A}"/>
    <hyperlink ref="A5975" r:id="rId5965" xr:uid="{1B87FEF9-49B2-4462-B092-FC72E3EC92F4}"/>
    <hyperlink ref="A5976" r:id="rId5966" xr:uid="{59CD7A66-A93F-43C5-8A40-229D58D53A54}"/>
    <hyperlink ref="A5977" r:id="rId5967" xr:uid="{E9227BD4-A715-4F9C-9936-F48B820F2219}"/>
    <hyperlink ref="A5978" r:id="rId5968" xr:uid="{EEF4D11A-8EF2-4253-A039-90C2B8391062}"/>
    <hyperlink ref="A5979" r:id="rId5969" xr:uid="{31E9E5FB-D7FF-43C6-91B6-3F354DE0544A}"/>
    <hyperlink ref="A5980" r:id="rId5970" xr:uid="{8BCAE5C9-95C1-4FE7-8DE9-1085752C5292}"/>
    <hyperlink ref="A5981" r:id="rId5971" xr:uid="{FE163E7B-B59E-4E54-AEF2-289EB0894FC4}"/>
    <hyperlink ref="A5982" r:id="rId5972" xr:uid="{702A0D87-43D9-47B8-9CDC-A12374BDE51C}"/>
    <hyperlink ref="A5983" r:id="rId5973" xr:uid="{11F1F6A7-E8E5-453F-8385-C1B4FD1632CE}"/>
    <hyperlink ref="A5984" r:id="rId5974" xr:uid="{9A6BA736-5765-486C-8A71-98B2DAEF1DEB}"/>
    <hyperlink ref="A5985" r:id="rId5975" xr:uid="{BFAE4680-EE29-434A-AC9B-A9193A301340}"/>
    <hyperlink ref="A5986" r:id="rId5976" xr:uid="{6726DF03-B8E2-40A6-BFA6-970C996548DB}"/>
    <hyperlink ref="A5987" r:id="rId5977" xr:uid="{D03EF3FA-16B9-4D69-AD89-2AA10E008B77}"/>
    <hyperlink ref="A5988" r:id="rId5978" xr:uid="{19E7CF38-E8D4-4D4E-AF65-C17F08B9792B}"/>
    <hyperlink ref="A5989" r:id="rId5979" xr:uid="{91A41094-E176-4551-B129-8F9EFE426E37}"/>
    <hyperlink ref="A5990" r:id="rId5980" xr:uid="{3988CDB3-38A1-4E6C-AAD2-91C79ED0CAF7}"/>
    <hyperlink ref="A5991" r:id="rId5981" xr:uid="{86FEFBCE-621C-47CA-AF73-7D7222B1FC2A}"/>
    <hyperlink ref="A5992" r:id="rId5982" xr:uid="{C32514FF-BB56-4A27-8258-5753807F3792}"/>
    <hyperlink ref="A5993" r:id="rId5983" xr:uid="{BA52559A-BDA3-4C94-A66D-C8C459F71534}"/>
    <hyperlink ref="A5994" r:id="rId5984" xr:uid="{E64AC547-EE38-459E-A52B-AAAF71981A75}"/>
    <hyperlink ref="A5995" r:id="rId5985" xr:uid="{93DA78B1-DD63-4709-90C1-39A52A28A2B3}"/>
    <hyperlink ref="A5996" r:id="rId5986" xr:uid="{EB423A2A-BDA5-4523-9064-7CAFAC2A4E0E}"/>
    <hyperlink ref="A5997" r:id="rId5987" xr:uid="{7F68A3FB-9DAB-499F-A933-EDFD500E1D78}"/>
    <hyperlink ref="A5998" r:id="rId5988" xr:uid="{7FCF8ECC-6238-4CCA-B41C-E9349365585C}"/>
    <hyperlink ref="A5999" r:id="rId5989" xr:uid="{A502C054-9E9B-497C-A29B-1429C035F5B8}"/>
    <hyperlink ref="A6000" r:id="rId5990" xr:uid="{66027F74-1CF0-4E55-B8C7-F3D59502BD64}"/>
    <hyperlink ref="A6001" r:id="rId5991" xr:uid="{18DE0C92-9656-4414-B284-50321BAB383F}"/>
    <hyperlink ref="A6002" r:id="rId5992" xr:uid="{6C57BAEC-B735-43AD-9D37-D66CBEA56276}"/>
    <hyperlink ref="A6003" r:id="rId5993" xr:uid="{821EA751-1171-4CF4-A5CF-9CC33BBF2394}"/>
    <hyperlink ref="A6004" r:id="rId5994" xr:uid="{1FDFFB41-CAEC-4AA0-95FD-D8123DBC26FE}"/>
    <hyperlink ref="A6005" r:id="rId5995" xr:uid="{B2F2B01D-6317-4D8A-B9AE-92FD7C7017F4}"/>
    <hyperlink ref="A6006" r:id="rId5996" xr:uid="{E988DD66-B824-47FE-8193-3BCD8995DDDE}"/>
    <hyperlink ref="A6007" r:id="rId5997" xr:uid="{B12186C4-9E38-41CC-99E1-97892E0DEE4A}"/>
    <hyperlink ref="A6008" r:id="rId5998" xr:uid="{6636A6F5-4511-4804-B0E2-908577278974}"/>
    <hyperlink ref="A6009" r:id="rId5999" xr:uid="{C28B9D83-2227-4A35-BBF0-80E82956BC14}"/>
    <hyperlink ref="A6010" r:id="rId6000" xr:uid="{FC0F9664-A086-46D2-A53E-B2EB00F37D1D}"/>
    <hyperlink ref="A6011" r:id="rId6001" xr:uid="{BED05711-469E-4C9D-AAB2-6741A0339E8F}"/>
    <hyperlink ref="A6012" r:id="rId6002" xr:uid="{D79203F0-9BD6-48AD-80B6-BA9882C5E39C}"/>
    <hyperlink ref="A6013" r:id="rId6003" xr:uid="{2332E529-F123-4D9F-9930-DAC2647EC633}"/>
    <hyperlink ref="A6014" r:id="rId6004" xr:uid="{DAC43309-6748-41D7-B3D7-BFA2F7BE51F4}"/>
    <hyperlink ref="A6015" r:id="rId6005" xr:uid="{2D9A0472-81CE-4B45-8051-EF29414215E8}"/>
    <hyperlink ref="A6016" r:id="rId6006" xr:uid="{44FF82BA-06F9-48C4-B3A2-5A0C8C800C69}"/>
    <hyperlink ref="A6017" r:id="rId6007" xr:uid="{3C584A12-9CAB-4303-B459-5982B5F949F8}"/>
    <hyperlink ref="A6018" r:id="rId6008" xr:uid="{E46EAFB5-BF64-467C-8BA4-3A97C318AC3C}"/>
    <hyperlink ref="A6019" r:id="rId6009" xr:uid="{2A3F3EFF-4C32-437B-BEF5-8779DA4EAFC7}"/>
    <hyperlink ref="A6020" r:id="rId6010" xr:uid="{A97EC812-9B22-4DA1-900E-4BABF016AB8C}"/>
    <hyperlink ref="A6021" r:id="rId6011" xr:uid="{A81E981C-091F-452B-B586-AAECED8E83BB}"/>
    <hyperlink ref="A6022" r:id="rId6012" xr:uid="{CBD0B016-4209-4B74-9217-2D61E9E00E4F}"/>
    <hyperlink ref="A6023" r:id="rId6013" xr:uid="{13754C5C-0754-4E27-BEED-4A8F88B8120F}"/>
    <hyperlink ref="A6024" r:id="rId6014" xr:uid="{CBC85409-66DF-4ECC-9303-192AB5342FD3}"/>
    <hyperlink ref="A6025" r:id="rId6015" xr:uid="{DCD73C95-812B-4B4F-ACE9-AC80CA246181}"/>
    <hyperlink ref="A6026" r:id="rId6016" xr:uid="{10F72ECA-1DAF-4C38-8FB2-621C18220FB4}"/>
    <hyperlink ref="A6027" r:id="rId6017" xr:uid="{E9D68F79-75F9-4275-B27E-ACC1A4F991FC}"/>
    <hyperlink ref="A6028" r:id="rId6018" xr:uid="{5C2F9769-EBD0-4D6D-9CE4-3A1938705B5C}"/>
    <hyperlink ref="A6029" r:id="rId6019" xr:uid="{56C6F0F5-1A54-4699-8C50-BF073D5A1284}"/>
    <hyperlink ref="A6030" r:id="rId6020" xr:uid="{19BADF98-F249-4BCB-8F00-ED6848101DEC}"/>
    <hyperlink ref="A6031" r:id="rId6021" xr:uid="{94C623AD-5BBA-4A39-AD47-A4BF8D2F3C9A}"/>
    <hyperlink ref="A6032" r:id="rId6022" xr:uid="{852C384B-D138-4746-8166-D18FB908C44C}"/>
    <hyperlink ref="A6033" r:id="rId6023" xr:uid="{86EB93A4-B1DA-46A3-9566-B197A30A31EA}"/>
    <hyperlink ref="A6034" r:id="rId6024" xr:uid="{D056E420-73E8-4A55-A708-6182AC024A55}"/>
    <hyperlink ref="A6035" r:id="rId6025" xr:uid="{2C992ED3-CDB9-4D30-8330-EBC2DF06499E}"/>
    <hyperlink ref="A6036" r:id="rId6026" xr:uid="{DE5A17D0-4C58-4294-BD41-5BB93A02F5DF}"/>
    <hyperlink ref="A6037" r:id="rId6027" xr:uid="{56B291AF-3E82-4698-A2E2-0753AC6E6DFE}"/>
    <hyperlink ref="A6038" r:id="rId6028" xr:uid="{21721601-0A70-4926-AB0F-020501AF22EA}"/>
    <hyperlink ref="A6039" r:id="rId6029" xr:uid="{72AE808A-0E13-4A2D-A57E-B5A2C3B15B9F}"/>
    <hyperlink ref="A6040" r:id="rId6030" xr:uid="{9D1EE554-0D4E-463A-A303-29FCE29D0ADE}"/>
    <hyperlink ref="A6041" r:id="rId6031" xr:uid="{2FC65075-B671-4356-B651-BF7E158144F6}"/>
    <hyperlink ref="A6042" r:id="rId6032" xr:uid="{62AF9C33-EE31-4C1A-968C-5236A5157EB1}"/>
    <hyperlink ref="A6043" r:id="rId6033" xr:uid="{5D70BB7C-2FF5-4D16-A856-C66C49963A62}"/>
    <hyperlink ref="A6044" r:id="rId6034" xr:uid="{4247F15D-43D2-45D7-BAD1-717F97A16705}"/>
    <hyperlink ref="A6045" r:id="rId6035" xr:uid="{66844538-0C52-4031-987A-2E99560EE7B5}"/>
    <hyperlink ref="A6046" r:id="rId6036" xr:uid="{CE6F2556-E51B-41C9-8906-476571A8335F}"/>
    <hyperlink ref="A6047" r:id="rId6037" xr:uid="{1A35F9AC-9116-4470-974F-89F6E6232D6C}"/>
    <hyperlink ref="A6048" r:id="rId6038" xr:uid="{AE4D0B7B-C4C8-4095-A1D6-A16F1B0681AA}"/>
    <hyperlink ref="A6049" r:id="rId6039" xr:uid="{5304D775-F675-429F-9F28-0CA3D6B11EA0}"/>
    <hyperlink ref="A6050" r:id="rId6040" xr:uid="{1801E754-8B7F-4445-BDFC-071F6138D005}"/>
    <hyperlink ref="A6051" r:id="rId6041" xr:uid="{EB84EA63-BCD8-4DF2-86BA-C5327B8594D8}"/>
    <hyperlink ref="A6052" r:id="rId6042" xr:uid="{16067577-302F-43AD-BE04-FEE3FD6D0068}"/>
    <hyperlink ref="A6053" r:id="rId6043" xr:uid="{35AAB376-9FAA-45E1-9FEC-D0F374E98E9D}"/>
    <hyperlink ref="A6054" r:id="rId6044" xr:uid="{453BDB39-201E-48EF-9B0D-24381830DF23}"/>
    <hyperlink ref="A6055" r:id="rId6045" xr:uid="{FDDD76AB-DA05-431C-985A-B8E84BAC6C31}"/>
    <hyperlink ref="A6056" r:id="rId6046" xr:uid="{B597CAFE-8903-41C1-90A2-5F598241C08D}"/>
    <hyperlink ref="A6057" r:id="rId6047" xr:uid="{155DDB27-7669-433A-A1DF-C4F26317AF67}"/>
    <hyperlink ref="A6058" r:id="rId6048" xr:uid="{F8C76D84-D183-4F0A-92F5-F3A0AF9014C8}"/>
    <hyperlink ref="A6059" r:id="rId6049" xr:uid="{174D57E7-C7BF-4D7E-8737-A6E60E930A5D}"/>
    <hyperlink ref="A6060" r:id="rId6050" xr:uid="{0A11F079-E15A-4EC2-93E2-5C68C8F4686F}"/>
    <hyperlink ref="A6061" r:id="rId6051" xr:uid="{17F18EE2-4E5B-418D-A95C-79557B53C729}"/>
    <hyperlink ref="A6062" r:id="rId6052" xr:uid="{68AAC886-7721-4CF0-B007-0E2B59126E18}"/>
    <hyperlink ref="A6063" r:id="rId6053" xr:uid="{C0958B8B-25CB-4675-9BC7-F6945AA830CD}"/>
    <hyperlink ref="A6064" r:id="rId6054" xr:uid="{552DC6F1-6479-41D6-8296-C040416C2B89}"/>
    <hyperlink ref="A6065" r:id="rId6055" xr:uid="{1DD2F231-A715-4F80-9147-1AFBCFA06D31}"/>
    <hyperlink ref="A6066" r:id="rId6056" xr:uid="{D95C690C-696E-4396-BCC7-2945B1EE7703}"/>
    <hyperlink ref="A6067" r:id="rId6057" xr:uid="{585B53D7-9511-4021-95BC-742C8F82F175}"/>
    <hyperlink ref="A6068" r:id="rId6058" xr:uid="{79BDC67C-8904-4B80-A2A8-4BE4D1A4447A}"/>
    <hyperlink ref="A6069" r:id="rId6059" xr:uid="{338154E1-E593-4C1B-89AA-0768780D638C}"/>
    <hyperlink ref="A6070" r:id="rId6060" xr:uid="{AD1AF36C-65DA-4A3D-B429-44999845A65E}"/>
    <hyperlink ref="A6071" r:id="rId6061" xr:uid="{B163E137-6CE3-4D9D-84F0-65F2C2B66F6D}"/>
    <hyperlink ref="A6072" r:id="rId6062" xr:uid="{2435B7A7-BACA-4E01-99A7-C2F715C9F31E}"/>
    <hyperlink ref="A6073" r:id="rId6063" xr:uid="{7DB45A9B-3D71-4DAA-A7AD-8B86E04C8533}"/>
    <hyperlink ref="A6074" r:id="rId6064" xr:uid="{6395714E-D771-4F0D-9BC3-426B7DFF4BD9}"/>
    <hyperlink ref="A6075" r:id="rId6065" xr:uid="{2A15D0A9-0E3E-42A6-BDCD-F188AA9EFBAC}"/>
    <hyperlink ref="A6076" r:id="rId6066" xr:uid="{33434423-DCB3-4E4D-88A4-925AB5443BA5}"/>
    <hyperlink ref="A6077" r:id="rId6067" xr:uid="{89841148-205D-4856-82EE-779007464A64}"/>
    <hyperlink ref="A6078" r:id="rId6068" xr:uid="{2E443287-88BC-4FEC-BCB4-A6C27A5E4E07}"/>
    <hyperlink ref="A6079" r:id="rId6069" xr:uid="{467250BA-F373-48DE-8135-4FDC844928AF}"/>
    <hyperlink ref="A6080" r:id="rId6070" xr:uid="{471AC60A-2844-4104-A021-93BDDDB71086}"/>
    <hyperlink ref="A6081" r:id="rId6071" xr:uid="{F3AF9B2B-55D3-4BFB-8EE4-2D6DAED6E66D}"/>
    <hyperlink ref="A6082" r:id="rId6072" xr:uid="{57AA24DC-BCC3-4F0F-9580-85773CAD69AF}"/>
    <hyperlink ref="A6083" r:id="rId6073" xr:uid="{26619D58-9C60-42B6-AD8F-283A14E1035C}"/>
    <hyperlink ref="A6084" r:id="rId6074" xr:uid="{214046C0-C90D-4A3D-BC71-8086D61B5D70}"/>
    <hyperlink ref="A6085" r:id="rId6075" xr:uid="{FAF05A8A-EF2A-4E50-BC86-2FBBD2DE0901}"/>
    <hyperlink ref="A6086" r:id="rId6076" xr:uid="{7D42BD41-E6B6-44D0-BC21-9F715F43CC47}"/>
    <hyperlink ref="A6087" r:id="rId6077" xr:uid="{70F1AC3C-329C-414E-8B7F-6E5A23767BCC}"/>
    <hyperlink ref="A6088" r:id="rId6078" xr:uid="{01D2C97B-CB13-4400-9E29-9B686DFCF926}"/>
    <hyperlink ref="A6089" r:id="rId6079" xr:uid="{E0DF170D-6320-4043-B52D-092B7352F508}"/>
    <hyperlink ref="A6090" r:id="rId6080" xr:uid="{7B320757-CA2B-4CF6-9135-262E5CA83509}"/>
    <hyperlink ref="A6091" r:id="rId6081" xr:uid="{3DAD9D4B-D254-42B1-8DAC-6BC5DD80B331}"/>
    <hyperlink ref="A6092" r:id="rId6082" xr:uid="{2A736060-E81D-4D6C-BF30-D2C6E7AA9CCC}"/>
    <hyperlink ref="A6093" r:id="rId6083" xr:uid="{31DCA007-F172-4F7C-BC79-53DD5482E2B0}"/>
    <hyperlink ref="A6094" r:id="rId6084" xr:uid="{C5E328D0-59C3-4B43-B704-0BA8D125BD69}"/>
    <hyperlink ref="A6095" r:id="rId6085" xr:uid="{49743A08-6AD6-4667-98C5-98EF7223B22A}"/>
    <hyperlink ref="A6096" r:id="rId6086" xr:uid="{0FD73734-B520-4763-A429-9C072CC408A8}"/>
    <hyperlink ref="A6097" r:id="rId6087" xr:uid="{9F3F01BB-8B71-40B0-B7C8-C91B6C9CCB8E}"/>
    <hyperlink ref="A6098" r:id="rId6088" xr:uid="{1BB01190-ABC1-4C03-ADF5-CC89BCB701DE}"/>
    <hyperlink ref="A6099" r:id="rId6089" xr:uid="{C3E36B93-0DE8-415D-AA52-EF27AF80AE93}"/>
    <hyperlink ref="A6100" r:id="rId6090" xr:uid="{2736CAB4-D161-4A2F-A763-E70CAC6C9364}"/>
    <hyperlink ref="A6101" r:id="rId6091" xr:uid="{0F08F492-33F6-4158-AF39-9CE702374F8B}"/>
    <hyperlink ref="A6102" r:id="rId6092" xr:uid="{F76579BD-E6E0-4F43-AF9E-4A547AC53D42}"/>
    <hyperlink ref="A6103" r:id="rId6093" xr:uid="{98F923A0-3F19-4320-B35B-CEFB8DEA5155}"/>
    <hyperlink ref="A6104" r:id="rId6094" xr:uid="{D672771F-9F84-4B8A-BB25-735244644118}"/>
    <hyperlink ref="A6105" r:id="rId6095" xr:uid="{C0FCA9C4-7D13-4059-AFC4-BF8CB15FDD3F}"/>
    <hyperlink ref="A6106" r:id="rId6096" xr:uid="{E9396682-52DD-4CF2-A430-54DB6E879152}"/>
    <hyperlink ref="A6107" r:id="rId6097" xr:uid="{F4C1E4BD-533D-4D2D-8F2E-1574A55F6689}"/>
    <hyperlink ref="A6108" r:id="rId6098" xr:uid="{B0B141C9-C9A4-4791-833F-437C72FA47FE}"/>
    <hyperlink ref="A6109" r:id="rId6099" xr:uid="{67966D6F-94E0-41CF-8589-05105AF4B7CC}"/>
    <hyperlink ref="A6110" r:id="rId6100" xr:uid="{E2F485E3-E181-4CFB-B4AD-5ACC2A4B1B9B}"/>
    <hyperlink ref="A6111" r:id="rId6101" xr:uid="{74C6A7B7-9290-4955-9A70-DA03F5341C1E}"/>
    <hyperlink ref="A6112" r:id="rId6102" xr:uid="{6FD78484-09A9-4613-B43D-C5B130B8A93B}"/>
    <hyperlink ref="A6113" r:id="rId6103" xr:uid="{058DF66D-AA59-4A43-97B7-768089A59055}"/>
    <hyperlink ref="A6114" r:id="rId6104" xr:uid="{C74F1B46-87D5-44D6-8CBC-FE664E5C1380}"/>
    <hyperlink ref="A6115" r:id="rId6105" xr:uid="{56CA6890-7C5D-4063-BB93-448F54D3FDEC}"/>
    <hyperlink ref="A6116" r:id="rId6106" xr:uid="{6C7FA07E-55D5-4F9C-BA34-D42DE3BDF99C}"/>
    <hyperlink ref="A6117" r:id="rId6107" xr:uid="{BF0BD8F2-6044-434C-AF7F-86285B27054E}"/>
    <hyperlink ref="A6118" r:id="rId6108" xr:uid="{67AAD98A-435B-4E01-88B9-A295E47FE108}"/>
    <hyperlink ref="A6119" r:id="rId6109" xr:uid="{65292C3F-743C-4623-A272-0AEB3A92A91B}"/>
    <hyperlink ref="A6120" r:id="rId6110" xr:uid="{5D8F4DEE-9E76-4A82-96C2-5C87DD8618C3}"/>
    <hyperlink ref="A6121" r:id="rId6111" xr:uid="{1B489356-EA0D-48EB-812D-1C094269226F}"/>
    <hyperlink ref="A6122" r:id="rId6112" xr:uid="{30C3E71E-DE3B-4B48-A805-0C61842676F2}"/>
    <hyperlink ref="A6123" r:id="rId6113" xr:uid="{53352E06-0B96-40B8-BC0D-8C5B4D768956}"/>
    <hyperlink ref="A6124" r:id="rId6114" xr:uid="{3420B9E0-F5B6-49D4-8698-B1FA8897D0B7}"/>
    <hyperlink ref="A6125" r:id="rId6115" xr:uid="{405BC073-F376-4117-9E37-21A4DCB118B1}"/>
    <hyperlink ref="A6126" r:id="rId6116" xr:uid="{B7D91291-F81C-419E-969F-8DB6FFCD1F26}"/>
    <hyperlink ref="A6127" r:id="rId6117" xr:uid="{8CCA4908-C0B8-4A1F-9895-0A4ABEF0E1B3}"/>
    <hyperlink ref="A6128" r:id="rId6118" xr:uid="{84796716-BC45-45D8-9D64-CEAE900045C4}"/>
    <hyperlink ref="A6129" r:id="rId6119" xr:uid="{B5C6FD1B-5FFA-44F6-A752-B0CE469845BF}"/>
    <hyperlink ref="A6130" r:id="rId6120" xr:uid="{6E15126A-2EFF-4C34-B71D-46520667F918}"/>
    <hyperlink ref="A6131" r:id="rId6121" xr:uid="{565E47C5-8D0D-4487-A3FB-F8D664F1B676}"/>
    <hyperlink ref="A6132" r:id="rId6122" xr:uid="{0DE200B7-ECA5-4CB7-AA25-133F0E1BBE1E}"/>
    <hyperlink ref="A6133" r:id="rId6123" xr:uid="{7755F862-EEC9-4C7F-A63C-1C981C0E18A2}"/>
    <hyperlink ref="A6134" r:id="rId6124" xr:uid="{40873077-6DE7-42D2-A6E1-DE93D6AD297B}"/>
    <hyperlink ref="A6135" r:id="rId6125" xr:uid="{9DA432B6-5EED-46F7-A2F3-FBC0D3D2B038}"/>
    <hyperlink ref="A6136" r:id="rId6126" xr:uid="{A3893631-D7A7-4317-BA1E-295724B71F93}"/>
    <hyperlink ref="A6137" r:id="rId6127" xr:uid="{ADAA011D-3A92-49DC-B9D1-44CCECA2CBAD}"/>
    <hyperlink ref="A6138" r:id="rId6128" xr:uid="{85A2A9C3-F1B4-4400-A9BC-86926D2FA3ED}"/>
    <hyperlink ref="A6139" r:id="rId6129" xr:uid="{441C0739-165B-471C-A8C0-0E02FDF67CBE}"/>
    <hyperlink ref="A6140" r:id="rId6130" xr:uid="{FF89B896-F89B-40D8-BE28-FA6277B615E1}"/>
    <hyperlink ref="A6141" r:id="rId6131" xr:uid="{DB06A5D5-8267-4FD5-B5EF-3F12886A89EC}"/>
    <hyperlink ref="A6142" r:id="rId6132" xr:uid="{EE8332EC-9022-4CB7-923B-F356234AE4AF}"/>
    <hyperlink ref="A6143" r:id="rId6133" xr:uid="{D29FE8D6-1EC9-4F06-B3A0-A96DAF64CE22}"/>
    <hyperlink ref="A6144" r:id="rId6134" xr:uid="{F071E058-31AF-4BC7-9B40-86E12CD92DBE}"/>
    <hyperlink ref="A6145" r:id="rId6135" xr:uid="{F6D1F6D5-12CE-4B3D-976F-A6EFB1BD7DE4}"/>
    <hyperlink ref="A6146" r:id="rId6136" xr:uid="{5DFAC764-258C-4A16-9D61-6C67D1393A32}"/>
    <hyperlink ref="A6147" r:id="rId6137" xr:uid="{E0C5C9C8-0EE6-4EA8-AC4B-0FC3F8BB5818}"/>
    <hyperlink ref="A6148" r:id="rId6138" xr:uid="{88479721-C9A7-4C72-A863-339D53BA0443}"/>
    <hyperlink ref="A6149" r:id="rId6139" xr:uid="{EE7E79CA-E36D-4966-8D89-66FE725DEC5B}"/>
    <hyperlink ref="A6150" r:id="rId6140" xr:uid="{8EBD95BD-2209-4310-9D88-F2FB4C97023F}"/>
    <hyperlink ref="A6151" r:id="rId6141" xr:uid="{E8926122-BD1F-4247-8FA9-9F467872EED4}"/>
    <hyperlink ref="A6152" r:id="rId6142" xr:uid="{3C2CB59E-AF54-4A7C-A5F7-EEB7E2A567D0}"/>
    <hyperlink ref="A6153" r:id="rId6143" xr:uid="{01096908-66AF-42EC-9C32-42D6686F58F7}"/>
    <hyperlink ref="A6154" r:id="rId6144" xr:uid="{14C950C6-4AF5-4097-AC86-A896884A154F}"/>
    <hyperlink ref="A6155" r:id="rId6145" xr:uid="{C79006B2-1400-4A54-8BA4-69EAEEA8756C}"/>
    <hyperlink ref="A6156" r:id="rId6146" xr:uid="{7C69D032-6FD9-4713-86A5-824E7AD7CC14}"/>
    <hyperlink ref="A6157" r:id="rId6147" xr:uid="{66CC5711-5A73-41DD-A5C8-9297BBD8CB2B}"/>
    <hyperlink ref="A6158" r:id="rId6148" xr:uid="{BCF4943B-6D23-48CA-8695-D0163E8DC73E}"/>
    <hyperlink ref="A6159" r:id="rId6149" xr:uid="{B579C2D6-BEF9-47B4-A328-24FA6A1BF82C}"/>
    <hyperlink ref="A6160" r:id="rId6150" xr:uid="{22837418-7E64-44FA-979C-1F31B7C8F959}"/>
    <hyperlink ref="A6161" r:id="rId6151" xr:uid="{4643DC11-A083-48DC-8BBD-A22E4C43098C}"/>
    <hyperlink ref="A6162" r:id="rId6152" xr:uid="{8C19F2AE-2022-4A5F-9753-B52497B99DF3}"/>
    <hyperlink ref="A6163" r:id="rId6153" xr:uid="{C6CF4A9F-2760-4A3A-AE62-B88790A77FF9}"/>
    <hyperlink ref="A6164" r:id="rId6154" xr:uid="{9DA992F7-63C8-466B-94F5-FC0F83EA0D62}"/>
    <hyperlink ref="A6165" r:id="rId6155" xr:uid="{B49D74A2-2362-411E-BC94-2792553CB379}"/>
    <hyperlink ref="A6166" r:id="rId6156" xr:uid="{D1BA26D9-B555-4545-98FE-7FADDC3F3338}"/>
    <hyperlink ref="A6167" r:id="rId6157" xr:uid="{7943918C-55E3-4025-8E65-025D683A1D06}"/>
    <hyperlink ref="A6168" r:id="rId6158" xr:uid="{63D45430-769F-4A67-BEF5-49889DFCDA48}"/>
    <hyperlink ref="A6169" r:id="rId6159" xr:uid="{90FA3CC8-199F-4108-A14F-54020D3BF2D5}"/>
    <hyperlink ref="A6170" r:id="rId6160" xr:uid="{D11E7AEF-796B-4AED-9EB1-E1ED10C3C8C4}"/>
    <hyperlink ref="A6171" r:id="rId6161" xr:uid="{D200E63A-76EB-4B90-8086-2AE9E36F3C5C}"/>
    <hyperlink ref="A6172" r:id="rId6162" xr:uid="{3ABA452F-D533-43F5-9215-ABBD02FA76BB}"/>
    <hyperlink ref="A6173" r:id="rId6163" xr:uid="{563A547E-DBD2-496D-B69E-5D9DB40C428F}"/>
    <hyperlink ref="A6174" r:id="rId6164" xr:uid="{7AF5E097-117A-42DD-873A-5048846EAD71}"/>
    <hyperlink ref="A6175" r:id="rId6165" xr:uid="{ACC9F340-6940-405F-BBAD-0C311F59562E}"/>
    <hyperlink ref="A6176" r:id="rId6166" xr:uid="{B58ECEF6-7537-428A-B89B-F0B7041D73F9}"/>
    <hyperlink ref="A6177" r:id="rId6167" xr:uid="{CA5930AF-0735-4442-AE82-7857293F9655}"/>
    <hyperlink ref="A6178" r:id="rId6168" xr:uid="{8DC36CFF-3409-4FA8-959B-1C96833827F3}"/>
    <hyperlink ref="A6179" r:id="rId6169" xr:uid="{F60F83A7-E540-4B3B-8D5D-CF664777AEE4}"/>
    <hyperlink ref="A6180" r:id="rId6170" xr:uid="{0B6450C6-A863-4889-B191-F46CE588F012}"/>
    <hyperlink ref="A6181" r:id="rId6171" xr:uid="{19739AD3-DEC5-4262-A7A1-225D96126231}"/>
    <hyperlink ref="A6182" r:id="rId6172" xr:uid="{5109A7EB-27FB-4228-AC6A-EA3A136B4F46}"/>
    <hyperlink ref="A6183" r:id="rId6173" xr:uid="{4E86E782-41F2-406D-ADEA-F380EFABDA1A}"/>
    <hyperlink ref="A6184" r:id="rId6174" xr:uid="{F1308695-B4FE-4039-8B3E-E348E9954AEE}"/>
    <hyperlink ref="A6185" r:id="rId6175" xr:uid="{E52443F7-3B3C-4B91-9B85-C270AF1C458C}"/>
    <hyperlink ref="A6186" r:id="rId6176" xr:uid="{1BD68780-11C5-4178-9463-11E17829A13D}"/>
    <hyperlink ref="A6187" r:id="rId6177" xr:uid="{6D295EE4-662D-4C6E-BAB7-A7CE6831BECC}"/>
    <hyperlink ref="A6188" r:id="rId6178" xr:uid="{31E3E19D-7455-4514-9F63-823803240497}"/>
    <hyperlink ref="A6189" r:id="rId6179" xr:uid="{3457F7EB-9173-43C7-9E56-555B143ECAA9}"/>
    <hyperlink ref="A6190" r:id="rId6180" xr:uid="{0CECE0F8-E178-4421-BD5E-79759F92620B}"/>
    <hyperlink ref="A6191" r:id="rId6181" xr:uid="{A59C23E6-AB8C-4A34-A18A-DFBF79E09462}"/>
    <hyperlink ref="A6192" r:id="rId6182" xr:uid="{B1CE597C-812F-466B-9ECF-578239B7BCC6}"/>
    <hyperlink ref="A6193" r:id="rId6183" xr:uid="{537DB0B2-5A91-4BCF-9B95-EA2C8B07A9E6}"/>
    <hyperlink ref="A6194" r:id="rId6184" xr:uid="{D47CF6F4-512A-4734-A562-BB3ADB0F3210}"/>
    <hyperlink ref="A6195" r:id="rId6185" xr:uid="{53DC7872-0ED1-405D-8EA0-04A4021F761C}"/>
    <hyperlink ref="A6196" r:id="rId6186" xr:uid="{473BCAEE-2866-45B0-AC75-EEA862337F25}"/>
    <hyperlink ref="A6197" r:id="rId6187" xr:uid="{02FBF531-4F48-4186-866B-D1AD35A966BF}"/>
    <hyperlink ref="A6198" r:id="rId6188" xr:uid="{31583239-E75D-4341-84C7-CDE9CEF08142}"/>
    <hyperlink ref="A6199" r:id="rId6189" xr:uid="{26B7824B-81B6-48E7-88D0-F41AECD29597}"/>
    <hyperlink ref="A6200" r:id="rId6190" xr:uid="{218C42E1-131C-4882-9039-153B000339A6}"/>
    <hyperlink ref="A6201" r:id="rId6191" xr:uid="{0CBC3B69-38D1-4199-AECA-A83ECC082E7E}"/>
    <hyperlink ref="A6202" r:id="rId6192" xr:uid="{F835D908-1EAF-4E26-99B3-E8AF78785A25}"/>
    <hyperlink ref="A6203" r:id="rId6193" xr:uid="{F6025D2F-CC07-421F-AA14-0CA3D2886C62}"/>
    <hyperlink ref="A6204" r:id="rId6194" xr:uid="{849F7ACA-0297-4EB7-A7E6-89CEC4F17FE6}"/>
    <hyperlink ref="A6205" r:id="rId6195" xr:uid="{EEFA77D3-7842-48AA-99ED-16F1A5153011}"/>
    <hyperlink ref="A6206" r:id="rId6196" xr:uid="{9B73C6F8-4C10-468C-B4B2-98525E334636}"/>
    <hyperlink ref="A6207" r:id="rId6197" xr:uid="{E65591FF-1521-411F-9AB0-C6D9B51E1F66}"/>
    <hyperlink ref="A6208" r:id="rId6198" xr:uid="{46C05069-E0BA-4DA4-9FE1-1BBECB0315BD}"/>
    <hyperlink ref="A6209" r:id="rId6199" xr:uid="{A6CC7100-0F9E-4192-AF09-BF42A37E7E1D}"/>
    <hyperlink ref="A6210" r:id="rId6200" xr:uid="{76F89149-B876-4E28-A5EF-807A0620EC1F}"/>
    <hyperlink ref="A6211" r:id="rId6201" xr:uid="{307EA778-8F10-4E55-A69D-49D7EBD0F705}"/>
    <hyperlink ref="A6212" r:id="rId6202" xr:uid="{13C31716-EDD6-48C5-9564-681498F593FE}"/>
    <hyperlink ref="A6213" r:id="rId6203" xr:uid="{C9492B0A-FFDC-4EFD-A03F-D99FDDBD21B6}"/>
    <hyperlink ref="A6214" r:id="rId6204" xr:uid="{5676986E-3C62-43C7-B620-9A0E781347CF}"/>
    <hyperlink ref="A6215" r:id="rId6205" xr:uid="{63A3DC8D-563F-47F1-A216-672132DB0918}"/>
    <hyperlink ref="A6216" r:id="rId6206" xr:uid="{0BABF56B-4F21-407E-8694-9A3EC2376E49}"/>
    <hyperlink ref="A6217" r:id="rId6207" xr:uid="{5065C60D-49D2-45BF-90C5-897325B6F8E8}"/>
    <hyperlink ref="A6218" r:id="rId6208" xr:uid="{89E6419D-B6F6-4F0D-A5C8-80167894CAEE}"/>
    <hyperlink ref="A6219" r:id="rId6209" xr:uid="{25C9690A-4426-41DE-AB8E-8AA3A3E5BEA6}"/>
    <hyperlink ref="A6220" r:id="rId6210" xr:uid="{8FF706A8-0463-49CB-B0C6-01FD5C73B224}"/>
    <hyperlink ref="A6221" r:id="rId6211" xr:uid="{2FA4A07A-00BD-4137-AB48-4CCBF95E31EA}"/>
    <hyperlink ref="A6222" r:id="rId6212" xr:uid="{032AD5A4-867A-4676-A6E4-0F94CB3417F4}"/>
    <hyperlink ref="A6223" r:id="rId6213" xr:uid="{6616011F-AF21-4F04-97B5-F73EDDEB4F9A}"/>
    <hyperlink ref="A6224" r:id="rId6214" xr:uid="{36F3DE4F-17CA-4D4E-8552-8556421A337B}"/>
    <hyperlink ref="A6225" r:id="rId6215" xr:uid="{065A3A5F-7971-4859-8B19-88E7D34CAD31}"/>
    <hyperlink ref="A6226" r:id="rId6216" xr:uid="{87001FF3-C948-4FAB-A146-6FD27D332BB2}"/>
    <hyperlink ref="A6227" r:id="rId6217" xr:uid="{F2BB87D1-58E1-4134-A6B3-5C8CDF38033A}"/>
    <hyperlink ref="A6228" r:id="rId6218" xr:uid="{FC5CB41F-5344-4810-89AE-1F5D03F20D8C}"/>
    <hyperlink ref="A6229" r:id="rId6219" xr:uid="{D12B00CD-F6BB-46D6-9FBC-568B85F88BB6}"/>
    <hyperlink ref="A6230" r:id="rId6220" xr:uid="{AAFB30AB-D9C8-48FE-BFD4-D8C9695F4040}"/>
    <hyperlink ref="A6231" r:id="rId6221" xr:uid="{4F2F09C6-AFC5-49F5-9F3B-797E120B4856}"/>
    <hyperlink ref="A6232" r:id="rId6222" xr:uid="{A96F1EA8-BFBE-4B06-9380-12E48F15F42A}"/>
    <hyperlink ref="A6233" r:id="rId6223" xr:uid="{FE0040A9-6E91-45CA-BF1E-599403D04BFD}"/>
    <hyperlink ref="A6234" r:id="rId6224" xr:uid="{B4361D3B-F97B-4118-A574-F4BC49568EE7}"/>
    <hyperlink ref="A6235" r:id="rId6225" xr:uid="{0DD778D8-8B34-4084-843A-1BF5EA9CE414}"/>
    <hyperlink ref="A6236" r:id="rId6226" xr:uid="{25377C8C-558E-4F65-B111-8346C6E6C129}"/>
    <hyperlink ref="A6237" r:id="rId6227" xr:uid="{EFCFFF58-F03D-43DF-8ECE-83C0836F4141}"/>
    <hyperlink ref="A6238" r:id="rId6228" xr:uid="{F14D9C55-0465-40CD-A2FB-6D87DD3A0ABB}"/>
    <hyperlink ref="A6239" r:id="rId6229" xr:uid="{DFCC4BFB-0FF7-4BE5-8369-EA2F8309E6C7}"/>
    <hyperlink ref="A6240" r:id="rId6230" xr:uid="{B05F7A67-36B7-4443-858A-320C9C916A16}"/>
    <hyperlink ref="A6241" r:id="rId6231" xr:uid="{63E32CF3-2161-4921-983C-D82A2413DEEC}"/>
    <hyperlink ref="A6242" r:id="rId6232" xr:uid="{BAFE32C2-EB77-4E72-97BC-F4809FF9EBE3}"/>
    <hyperlink ref="A6243" r:id="rId6233" xr:uid="{5C894C5E-700F-4E4C-968F-D5911EA27AFF}"/>
    <hyperlink ref="A6244" r:id="rId6234" xr:uid="{F810DF3E-703D-48B7-A723-27583A470E84}"/>
    <hyperlink ref="A6245" r:id="rId6235" xr:uid="{1819E5C4-C215-43B1-BC65-59D0EC283F42}"/>
    <hyperlink ref="A6246" r:id="rId6236" xr:uid="{2ED29AC8-C29F-4662-89B9-C71E0FF8D0B3}"/>
    <hyperlink ref="A6247" r:id="rId6237" xr:uid="{6D9544DE-9AE7-48EF-91CA-CF976DD27BFF}"/>
    <hyperlink ref="A6248" r:id="rId6238" xr:uid="{CE7C6EC0-233B-40DA-8978-C0CC663FE412}"/>
    <hyperlink ref="A6249" r:id="rId6239" xr:uid="{72FC51FE-D4B1-4FEE-AB5A-5F4F7D8A807B}"/>
    <hyperlink ref="A6250" r:id="rId6240" xr:uid="{3DC2FAD1-CA51-4BC4-8E4B-309052AEB88D}"/>
    <hyperlink ref="A6251" r:id="rId6241" xr:uid="{3D0E6478-AA3D-4D00-8E8B-3BD657DF69C9}"/>
    <hyperlink ref="A6252" r:id="rId6242" xr:uid="{92DD4D28-2D70-4DF0-A9E7-9819D1275E3B}"/>
    <hyperlink ref="A6253" r:id="rId6243" xr:uid="{C1E77DE0-5589-4E7D-904C-E143D20B3DBA}"/>
    <hyperlink ref="A6254" r:id="rId6244" xr:uid="{675382B8-8F65-433C-960F-AFFAF4DD2B4C}"/>
    <hyperlink ref="A6255" r:id="rId6245" xr:uid="{A086DAE0-A00C-401D-8984-2F54D565B9DB}"/>
    <hyperlink ref="A6256" r:id="rId6246" xr:uid="{11ADF3FE-6AA3-4679-90EC-113C1BFED99D}"/>
    <hyperlink ref="A6257" r:id="rId6247" xr:uid="{D1E69B6B-1994-429F-BC43-DE89BEFCB6EF}"/>
    <hyperlink ref="A6258" r:id="rId6248" xr:uid="{590658E2-2398-4CC2-828C-DC8B215AEBA0}"/>
    <hyperlink ref="A6259" r:id="rId6249" xr:uid="{2F580CEB-EADA-4B71-B211-5FFEBA656C64}"/>
    <hyperlink ref="A6260" r:id="rId6250" xr:uid="{46186CED-379F-4EC2-87FD-5D55A95F61C4}"/>
    <hyperlink ref="A6261" r:id="rId6251" xr:uid="{ABE225E9-79F7-4115-9661-182EB45FD04C}"/>
    <hyperlink ref="A6262" r:id="rId6252" xr:uid="{5ECF314D-8B02-4F20-8525-5B2AABCB0B8D}"/>
    <hyperlink ref="A6263" r:id="rId6253" xr:uid="{3B25BFE3-8ECA-4EC2-B3BB-D5060081A14B}"/>
    <hyperlink ref="A6264" r:id="rId6254" xr:uid="{38F3C537-7F70-4E52-8715-69C9BA1B5677}"/>
    <hyperlink ref="A6265" r:id="rId6255" xr:uid="{02F9D4F1-C3A9-4D19-8B99-100FBFF50744}"/>
    <hyperlink ref="A6266" r:id="rId6256" xr:uid="{6ADE53F1-510F-4EC5-B9B2-E0AA04E64142}"/>
    <hyperlink ref="A6267" r:id="rId6257" xr:uid="{ACCDB74E-5315-41AC-9096-3ABE5BA17D17}"/>
    <hyperlink ref="A6268" r:id="rId6258" xr:uid="{6AB16BD1-BE27-4385-9C04-D2D3717C2A89}"/>
    <hyperlink ref="A6269" r:id="rId6259" xr:uid="{7E2097FC-58AE-4EE2-8F8E-C196CC6998D2}"/>
    <hyperlink ref="A6270" r:id="rId6260" xr:uid="{214BF82F-CC61-4AFD-9C3F-164164D38384}"/>
    <hyperlink ref="A6271" r:id="rId6261" xr:uid="{E7CBACA9-EDDE-427D-A893-29414F8C9FB7}"/>
    <hyperlink ref="A6272" r:id="rId6262" xr:uid="{2A852047-E639-4755-931F-7BA835598378}"/>
    <hyperlink ref="A6273" r:id="rId6263" xr:uid="{CB620F7D-09B1-49F9-AD3B-7160CCE26651}"/>
    <hyperlink ref="A6274" r:id="rId6264" xr:uid="{BCF6FED8-15F3-4B12-9257-5DC94F8D57F6}"/>
    <hyperlink ref="A6275" r:id="rId6265" xr:uid="{8B4AD18F-30C1-443F-9425-5A12B8F973DE}"/>
    <hyperlink ref="A6276" r:id="rId6266" xr:uid="{7FC3FCED-F4E9-462E-A4F6-5CF4BC8BA82F}"/>
    <hyperlink ref="A6277" r:id="rId6267" xr:uid="{1CAA956F-D246-40B5-AB12-97E15E212E03}"/>
    <hyperlink ref="A6278" r:id="rId6268" xr:uid="{B3B82EDC-BECA-49F4-A1BD-182FAB9E50CA}"/>
    <hyperlink ref="A6279" r:id="rId6269" xr:uid="{5195EC32-6672-4460-B1BB-6285E7854D0B}"/>
    <hyperlink ref="A6280" r:id="rId6270" xr:uid="{784DCAD9-0F6F-431B-B0A6-BB00DA7B100C}"/>
    <hyperlink ref="A6281" r:id="rId6271" xr:uid="{3D89494F-CB1B-4AB8-AC66-398E93A2E85E}"/>
    <hyperlink ref="A6282" r:id="rId6272" xr:uid="{443C577A-B0BE-4D59-924F-EDCFF9D026DC}"/>
    <hyperlink ref="A6283" r:id="rId6273" xr:uid="{6FD01F4B-019D-4975-A1F1-8F12493E81D8}"/>
    <hyperlink ref="A6284" r:id="rId6274" xr:uid="{20D58212-1CEE-4373-9650-2EC8453E6A18}"/>
    <hyperlink ref="A6285" r:id="rId6275" xr:uid="{6633D512-AA8E-416B-9432-56F596370088}"/>
    <hyperlink ref="A6286" r:id="rId6276" xr:uid="{A9D48A8E-D3B9-47EA-81B8-B98EE28C29C8}"/>
    <hyperlink ref="A6287" r:id="rId6277" xr:uid="{77CCEDEE-EEBC-46F6-A17E-D4CF09A09619}"/>
    <hyperlink ref="A6288" r:id="rId6278" xr:uid="{A313DB1D-D84B-4B82-AC11-268C179F36E1}"/>
    <hyperlink ref="A6289" r:id="rId6279" xr:uid="{0C632DAC-A900-47A0-9450-E0D3E607E910}"/>
    <hyperlink ref="A6290" r:id="rId6280" xr:uid="{1722948B-259F-4586-8047-20621E1DF117}"/>
    <hyperlink ref="A6291" r:id="rId6281" xr:uid="{6EA44411-2F7D-4ABD-84A3-593A36C181CA}"/>
    <hyperlink ref="A6292" r:id="rId6282" xr:uid="{5B1952D1-5F82-485D-9435-E6022DFE157B}"/>
    <hyperlink ref="A6293" r:id="rId6283" xr:uid="{5745918B-4A05-4A88-B213-CEF1D0DB9F04}"/>
    <hyperlink ref="A6294" r:id="rId6284" xr:uid="{2A362527-DC84-4E03-B174-D21FAE29469E}"/>
    <hyperlink ref="A6295" r:id="rId6285" xr:uid="{A669D9AF-1758-48AF-88D1-A24F78D29AC6}"/>
    <hyperlink ref="A6296" r:id="rId6286" xr:uid="{92968631-5A50-4E22-A4B3-296185E88A9A}"/>
    <hyperlink ref="A6297" r:id="rId6287" xr:uid="{3DA2225F-B7AD-407A-892B-99EDE65BABBD}"/>
    <hyperlink ref="A6298" r:id="rId6288" xr:uid="{B9405DBC-716C-4FF5-A0FD-CA1E3393BCD9}"/>
    <hyperlink ref="A6299" r:id="rId6289" xr:uid="{CD1FB64E-F491-41A8-B6A9-F7A95642F85E}"/>
    <hyperlink ref="A6300" r:id="rId6290" xr:uid="{0EB59A53-E78A-4098-B46B-5135CB223D4F}"/>
    <hyperlink ref="A6301" r:id="rId6291" xr:uid="{16167AB4-EC3E-4949-90B7-F05E77FAFDC3}"/>
    <hyperlink ref="A6302" r:id="rId6292" xr:uid="{C6E83AA7-F18A-4C35-8A4F-995708A3C5F8}"/>
    <hyperlink ref="A6303" r:id="rId6293" xr:uid="{99E7536C-3230-44BF-BA0C-801DC53C825D}"/>
    <hyperlink ref="A6304" r:id="rId6294" xr:uid="{2740B411-BA7A-4203-9B40-D8037B05328A}"/>
    <hyperlink ref="A6305" r:id="rId6295" xr:uid="{0BBEF126-21B1-4CCC-B591-45239ABACC76}"/>
    <hyperlink ref="A6306" r:id="rId6296" xr:uid="{FBF91C73-916D-4840-B310-7C5EDB164A33}"/>
    <hyperlink ref="A6307" r:id="rId6297" xr:uid="{8103853B-65CD-4EA9-B779-0A4E11B8C511}"/>
    <hyperlink ref="A6308" r:id="rId6298" xr:uid="{88C00AC2-08B6-4FF5-A1CE-43AD8D7E3770}"/>
    <hyperlink ref="A6309" r:id="rId6299" xr:uid="{A3FD0A2B-BAC5-40CB-BBEB-CF7AE1DE0562}"/>
    <hyperlink ref="A6310" r:id="rId6300" xr:uid="{E3487C17-1F1D-4623-AEDC-F6FC9645ECD1}"/>
    <hyperlink ref="A6311" r:id="rId6301" xr:uid="{C215F1CC-9EA1-4FEF-BC53-89C434149F98}"/>
    <hyperlink ref="A6312" r:id="rId6302" xr:uid="{44CF5AC5-1B13-4EC1-BE5A-E6348F20263D}"/>
    <hyperlink ref="A6313" r:id="rId6303" xr:uid="{87CAD586-DF02-49EC-9931-005E6F51FE17}"/>
    <hyperlink ref="A6314" r:id="rId6304" xr:uid="{62B5C513-E1A6-4E83-9E48-A2FF089BC8AA}"/>
    <hyperlink ref="A6315" r:id="rId6305" xr:uid="{AEE13E23-7F10-44B4-B733-2C2169BEC04C}"/>
    <hyperlink ref="A6316" r:id="rId6306" xr:uid="{98CC1147-6397-4858-8606-CEA89A4E90B9}"/>
    <hyperlink ref="A6317" r:id="rId6307" xr:uid="{F8345CCF-C764-423D-BF35-4AA68C24DDC2}"/>
    <hyperlink ref="A6318" r:id="rId6308" xr:uid="{5104203B-6FB1-465A-AB71-20342EBCD8D5}"/>
    <hyperlink ref="A6319" r:id="rId6309" xr:uid="{1414F7C2-9AA2-4B08-AEB5-B176FFAC893A}"/>
    <hyperlink ref="A6320" r:id="rId6310" xr:uid="{991243CC-F01D-4EAA-AAFE-74488F81437E}"/>
    <hyperlink ref="A6321" r:id="rId6311" xr:uid="{046F8358-D74E-436D-93E5-66260DBE3F8B}"/>
    <hyperlink ref="A6322" r:id="rId6312" xr:uid="{957360BE-7A1E-473B-8A85-6D358C8E4512}"/>
    <hyperlink ref="A6323" r:id="rId6313" xr:uid="{A6CEBBF9-FE15-4156-B55E-3183E6D5C317}"/>
    <hyperlink ref="A6324" r:id="rId6314" xr:uid="{B34C88C3-5621-497B-B7A2-62FD94C9E76E}"/>
    <hyperlink ref="A6325" r:id="rId6315" xr:uid="{2E351405-AFD1-443C-8A7C-A0E1E4216010}"/>
    <hyperlink ref="A6326" r:id="rId6316" xr:uid="{B4352247-8ADF-4F55-B05E-FAECFF1466A0}"/>
    <hyperlink ref="A6327" r:id="rId6317" xr:uid="{7BAF49A2-6927-432C-8DE6-BBB3987C9674}"/>
    <hyperlink ref="A6328" r:id="rId6318" xr:uid="{7BF6E86E-D810-4CEE-8CFF-6ADB1EA28B3B}"/>
    <hyperlink ref="A6329" r:id="rId6319" xr:uid="{79443202-9AE3-4862-AEAF-25EEA47DAC7F}"/>
    <hyperlink ref="A6330" r:id="rId6320" xr:uid="{11ADB954-89A5-461B-923F-1E45943D7E1C}"/>
    <hyperlink ref="A6331" r:id="rId6321" xr:uid="{4DF46F30-590F-482C-BC11-1E54CFA4576D}"/>
    <hyperlink ref="A6332" r:id="rId6322" xr:uid="{CDE960E4-B611-4A1A-85A5-DB6BB17F4937}"/>
    <hyperlink ref="A6333" r:id="rId6323" xr:uid="{9BFE3E3C-A77D-40B0-8BD5-FA4FDEDFB382}"/>
    <hyperlink ref="A6334" r:id="rId6324" xr:uid="{8F5EEA67-ABB5-4D57-931C-04A24CA60502}"/>
    <hyperlink ref="A6335" r:id="rId6325" xr:uid="{BBEED086-0C3B-4499-80C1-74D47A274A47}"/>
    <hyperlink ref="A6336" r:id="rId6326" xr:uid="{C0B90100-6B2B-4448-882E-63613A92F176}"/>
    <hyperlink ref="A6337" r:id="rId6327" xr:uid="{642DF5AF-31AE-4264-B406-000EA264B206}"/>
    <hyperlink ref="A6338" r:id="rId6328" xr:uid="{FA6AD23D-8E8F-49D4-82B5-DD9CEC220AEC}"/>
    <hyperlink ref="A6339" r:id="rId6329" xr:uid="{F998F538-7C33-44B8-88AC-BCE20CD1EE8A}"/>
    <hyperlink ref="A6340" r:id="rId6330" xr:uid="{3EEBEB47-8662-4EE8-BCB1-178BABC35985}"/>
    <hyperlink ref="A6341" r:id="rId6331" xr:uid="{8E0AAEB2-C890-42EE-BB5A-2F56A44C7268}"/>
    <hyperlink ref="A6342" r:id="rId6332" xr:uid="{E949C702-EB2C-4ED8-B6E9-7665BDD48831}"/>
    <hyperlink ref="A6343" r:id="rId6333" xr:uid="{358BEF75-2393-4C89-876B-D7D46B36AAF2}"/>
    <hyperlink ref="A6344" r:id="rId6334" xr:uid="{E28818DE-03C2-4434-89BD-7FF97501F4BB}"/>
    <hyperlink ref="A6345" r:id="rId6335" xr:uid="{FE2D0463-C572-4C80-A304-153E978AD7A2}"/>
    <hyperlink ref="A6346" r:id="rId6336" xr:uid="{1B10A3DE-634F-43A1-9A6D-24D325156D44}"/>
    <hyperlink ref="A6347" r:id="rId6337" xr:uid="{0E05B6E6-4F53-42E3-AD2E-E5563C70E96D}"/>
    <hyperlink ref="A6348" r:id="rId6338" xr:uid="{475C138D-5219-48D0-862C-9E9CCA444D4B}"/>
    <hyperlink ref="A6349" r:id="rId6339" xr:uid="{958D6E50-7615-4C35-AFEF-F511AD7E07C3}"/>
    <hyperlink ref="A6350" r:id="rId6340" xr:uid="{5A751FD1-3E16-4CF4-AFDD-FB4B0FB410A5}"/>
    <hyperlink ref="A6351" r:id="rId6341" xr:uid="{3C01B4C5-7870-46EE-8F63-7DAD413A1C6F}"/>
    <hyperlink ref="A6352" r:id="rId6342" xr:uid="{4ECC4DFC-E671-49C6-A8EE-F9045798588B}"/>
    <hyperlink ref="A6353" r:id="rId6343" xr:uid="{3E2D3D0C-678F-45A7-BB4B-75D08F01D667}"/>
    <hyperlink ref="A6354" r:id="rId6344" xr:uid="{DA0D4607-266A-45D0-86B1-D5FA619E98F5}"/>
    <hyperlink ref="A6355" r:id="rId6345" xr:uid="{932E2C13-36B3-4079-96E6-5E0996CF292C}"/>
    <hyperlink ref="A6356" r:id="rId6346" xr:uid="{1F23DAC8-7F30-4B41-9C27-7F4956AB750B}"/>
    <hyperlink ref="A6357" r:id="rId6347" xr:uid="{DAAEDD16-144E-4F7F-B25E-47CA44A98A65}"/>
    <hyperlink ref="A6358" r:id="rId6348" xr:uid="{5407E3AB-B5F9-4B93-89CB-A503F5B6BC19}"/>
    <hyperlink ref="A6359" r:id="rId6349" xr:uid="{21AAB1BE-0E27-41B6-98ED-90B66CA0DD83}"/>
    <hyperlink ref="A6360" r:id="rId6350" xr:uid="{859CD83C-6A8D-4EEB-BEDA-93F76800A626}"/>
    <hyperlink ref="A6361" r:id="rId6351" xr:uid="{4946227C-AC85-41D8-8D1A-DD0D8A0AE622}"/>
    <hyperlink ref="A6362" r:id="rId6352" xr:uid="{F17996C6-2B0B-424C-98FC-6A0808E35DF2}"/>
    <hyperlink ref="A6363" r:id="rId6353" xr:uid="{A7DDD0D8-B424-470A-B4A0-0E96A522D4A6}"/>
    <hyperlink ref="A6364" r:id="rId6354" xr:uid="{C000394E-23DD-40E0-987E-718EF8482209}"/>
    <hyperlink ref="A6365" r:id="rId6355" xr:uid="{54080E40-9C54-4DD3-9307-AABF80FB9E6D}"/>
    <hyperlink ref="A6366" r:id="rId6356" xr:uid="{374C06AB-5F87-4F22-A2AE-138BAD0E402A}"/>
    <hyperlink ref="A6367" r:id="rId6357" xr:uid="{049A84D3-0B54-4295-89F9-C549D2583FC4}"/>
    <hyperlink ref="A6368" r:id="rId6358" xr:uid="{1948E04B-9101-4436-896E-3213277D5F89}"/>
    <hyperlink ref="A6369" r:id="rId6359" xr:uid="{5F18EA79-6A3F-456E-A5F9-E22DCB352CD6}"/>
    <hyperlink ref="A6370" r:id="rId6360" xr:uid="{0B2CFB6A-968C-4FBC-A829-CF2FA7FBE0E7}"/>
    <hyperlink ref="A6371" r:id="rId6361" xr:uid="{9825CBE7-836A-44B6-B123-BC2ECDE54CCA}"/>
    <hyperlink ref="A6372" r:id="rId6362" xr:uid="{C7757427-91B5-4D43-A00C-9E584B4CF9F9}"/>
    <hyperlink ref="A6373" r:id="rId6363" xr:uid="{BC28A057-9724-4CE3-A5C0-1795AA43EA80}"/>
    <hyperlink ref="A6374" r:id="rId6364" xr:uid="{42EF7C48-1493-4ADC-AF47-7E260DBDA148}"/>
    <hyperlink ref="A6375" r:id="rId6365" xr:uid="{10E7A87B-0ECC-4F42-A08C-0AA7E23C0B25}"/>
    <hyperlink ref="A6376" r:id="rId6366" xr:uid="{7C92886B-313F-4A44-ABF6-5BB0949139E6}"/>
    <hyperlink ref="A6377" r:id="rId6367" xr:uid="{ED1D8DD5-6594-419F-AED1-6C45DDF1423F}"/>
    <hyperlink ref="A6378" r:id="rId6368" xr:uid="{2E20A4E9-9CDA-4C34-BE11-8945836CA99C}"/>
    <hyperlink ref="A6379" r:id="rId6369" xr:uid="{FEB67818-2756-422A-A1A5-36E06EB704AD}"/>
    <hyperlink ref="A6380" r:id="rId6370" xr:uid="{07AD72A4-CE3F-4301-BEF5-E17D5AFFAD83}"/>
    <hyperlink ref="A6381" r:id="rId6371" xr:uid="{01E0D7DF-6957-41A1-8203-D9A76FF28F9C}"/>
    <hyperlink ref="A6382" r:id="rId6372" xr:uid="{330B1416-5E30-4EC2-A99E-AE1DB6D6B0B8}"/>
    <hyperlink ref="A6383" r:id="rId6373" xr:uid="{7722E9CA-47C8-4E51-8FB4-2AB150DA3682}"/>
    <hyperlink ref="A6384" r:id="rId6374" xr:uid="{B780DC7C-6286-463A-8DE0-0DFA5E277053}"/>
    <hyperlink ref="A6385" r:id="rId6375" xr:uid="{20B42F2B-32FA-4192-BBB2-8F45C37DDB21}"/>
    <hyperlink ref="A6386" r:id="rId6376" xr:uid="{1C18F9DA-2732-4289-AF82-1FD9193172F2}"/>
    <hyperlink ref="A6387" r:id="rId6377" xr:uid="{A5E3D8D5-368E-4F17-96F0-3389C24EDFAE}"/>
    <hyperlink ref="A6388" r:id="rId6378" xr:uid="{A9082D99-5749-4CE6-9FBC-9207A937042B}"/>
    <hyperlink ref="A6389" r:id="rId6379" xr:uid="{9B8349EC-9591-45CD-A555-6EA231F61732}"/>
    <hyperlink ref="A6390" r:id="rId6380" xr:uid="{68F6D8ED-1F36-4FBE-A83B-250B270B3A7E}"/>
    <hyperlink ref="A6391" r:id="rId6381" xr:uid="{BE82602E-F68D-4FE2-8B36-6B19505FA0E0}"/>
    <hyperlink ref="A6392" r:id="rId6382" xr:uid="{DEA2CC3B-C3A1-4D07-A2D1-08F8CB6AA899}"/>
    <hyperlink ref="A6393" r:id="rId6383" xr:uid="{F3949581-5BFD-4881-9B92-D76363CBAFAB}"/>
    <hyperlink ref="A6394" r:id="rId6384" xr:uid="{96EFF96E-93C7-4913-B3F0-32F72E68F2F9}"/>
    <hyperlink ref="A6395" r:id="rId6385" xr:uid="{74A77B4A-D598-4393-AB55-BCB5ADC01B6E}"/>
    <hyperlink ref="A6396" r:id="rId6386" xr:uid="{4CF07F6B-B80A-47C7-8F4B-34B1A7925B2C}"/>
    <hyperlink ref="A6397" r:id="rId6387" xr:uid="{841BC208-9BCD-4C90-BD5B-E1D4BAF67812}"/>
    <hyperlink ref="A6398" r:id="rId6388" xr:uid="{08218022-A926-4AE4-B2A4-CFDFFFC3BE74}"/>
    <hyperlink ref="A6399" r:id="rId6389" xr:uid="{4E5EC536-5E7E-4F82-BE8A-775B4460482C}"/>
    <hyperlink ref="A6400" r:id="rId6390" xr:uid="{1522A548-A852-449C-A8BB-B4E19A893BF8}"/>
    <hyperlink ref="A6401" r:id="rId6391" xr:uid="{403B4A52-0E84-4CEB-AFEC-419A08425CB1}"/>
    <hyperlink ref="A6402" r:id="rId6392" xr:uid="{D9B42917-E4DA-4899-A2A9-257778758FC8}"/>
    <hyperlink ref="A6403" r:id="rId6393" xr:uid="{C63B0850-A78A-4F70-817C-1620F026F2F2}"/>
    <hyperlink ref="A6404" r:id="rId6394" xr:uid="{07685F3D-6C11-4EAF-A77C-6F5A075D1472}"/>
    <hyperlink ref="A6405" r:id="rId6395" xr:uid="{907F00E3-3B03-4F54-84CC-5F15CBBA633C}"/>
    <hyperlink ref="A6406" r:id="rId6396" xr:uid="{B37FF432-8D37-4905-858F-DDE1C4D691F1}"/>
    <hyperlink ref="A6407" r:id="rId6397" xr:uid="{B5F872D0-D0EA-4CC0-A8EB-6E0F7DA256CD}"/>
    <hyperlink ref="A6408" r:id="rId6398" xr:uid="{C967D4DC-D872-4DE1-A713-EC562A23FD8B}"/>
    <hyperlink ref="A6409" r:id="rId6399" xr:uid="{F3FAF12B-1C40-46F9-9696-5FE6624596D7}"/>
    <hyperlink ref="A6410" r:id="rId6400" xr:uid="{099C3A71-6AD4-45C1-960F-E03297750542}"/>
    <hyperlink ref="A6411" r:id="rId6401" xr:uid="{0BA85D22-EFE8-4E62-BD6E-B54DBD86C4A0}"/>
    <hyperlink ref="A6412" r:id="rId6402" xr:uid="{09A04512-82BF-4429-9BA0-F49ACDA9FAF7}"/>
    <hyperlink ref="A6413" r:id="rId6403" xr:uid="{CB72726E-077A-4FF1-8922-2DCC45CF54F5}"/>
    <hyperlink ref="A6414" r:id="rId6404" xr:uid="{04A2598E-2CC2-4EC3-B3D1-D199E4BCE9BE}"/>
    <hyperlink ref="A6415" r:id="rId6405" xr:uid="{739F3C77-B1CB-4CC7-A56E-904FC4ABC05F}"/>
    <hyperlink ref="A6416" r:id="rId6406" xr:uid="{97B97A26-FA35-46FA-9C2B-076AD7859F44}"/>
    <hyperlink ref="A6417" r:id="rId6407" xr:uid="{356A1522-55C0-4C98-9149-5023CD9ED9A0}"/>
    <hyperlink ref="A6418" r:id="rId6408" xr:uid="{C3CCC92D-2300-41D3-8C43-192D5172D1A5}"/>
    <hyperlink ref="A6419" r:id="rId6409" xr:uid="{A8162653-9E5F-4542-8EA6-A34B8C3B19EE}"/>
    <hyperlink ref="A6420" r:id="rId6410" xr:uid="{978C5C40-FB60-474C-884B-65E2AE3AC7AB}"/>
    <hyperlink ref="A6421" r:id="rId6411" xr:uid="{C9176A4F-E595-49ED-AA70-5ED824EEAF86}"/>
    <hyperlink ref="A6422" r:id="rId6412" xr:uid="{CFF5C12C-2A1C-463F-A82E-2DFBACB5A177}"/>
    <hyperlink ref="A6423" r:id="rId6413" xr:uid="{129B7756-0421-43F0-A5AF-AA032136FD26}"/>
    <hyperlink ref="A6424" r:id="rId6414" xr:uid="{5135E278-2E46-4DD5-9D1E-37B1082FCF73}"/>
    <hyperlink ref="A6425" r:id="rId6415" xr:uid="{D38DE339-D0D7-41EF-A696-8916F12A3B66}"/>
    <hyperlink ref="A6426" r:id="rId6416" xr:uid="{55F4744F-F85D-42DA-8362-AA81B70BF1E0}"/>
    <hyperlink ref="A6427" r:id="rId6417" xr:uid="{050CC9E3-F5A6-4C44-8582-61FEB85BD88A}"/>
    <hyperlink ref="A6428" r:id="rId6418" xr:uid="{88A60D28-0E23-4DC0-B8B3-9A2E3A57F30B}"/>
    <hyperlink ref="A6429" r:id="rId6419" xr:uid="{C4BBECA2-7109-4175-8124-FBBCE31E4138}"/>
    <hyperlink ref="A6430" r:id="rId6420" xr:uid="{EB6D679D-96AE-481C-A522-8F6329651813}"/>
    <hyperlink ref="A6431" r:id="rId6421" xr:uid="{29CECA04-217C-4006-8BCE-BBE76D265E42}"/>
    <hyperlink ref="A6432" r:id="rId6422" xr:uid="{D1134FDA-D1BE-4465-9A3B-7EB45C42ECC0}"/>
    <hyperlink ref="A6433" r:id="rId6423" xr:uid="{48D9CFAB-62BB-4474-B1F8-A9840E98AB36}"/>
    <hyperlink ref="A6434" r:id="rId6424" xr:uid="{54D25819-0B42-46F4-9986-BCE326A0736C}"/>
    <hyperlink ref="A6435" r:id="rId6425" xr:uid="{256B5946-7293-4FC4-8D2E-72AF49607917}"/>
    <hyperlink ref="A6436" r:id="rId6426" xr:uid="{FD7E1FE0-1C1B-4002-89CF-1166C002CAA1}"/>
    <hyperlink ref="A6437" r:id="rId6427" xr:uid="{6BB2A519-C591-48A7-964A-5A12CD8A7F2F}"/>
    <hyperlink ref="A6438" r:id="rId6428" xr:uid="{B0315CBD-699C-4CF0-B4DB-DA2DB4A7938B}"/>
    <hyperlink ref="A6439" r:id="rId6429" xr:uid="{F97C2EB9-6DF9-421A-A041-76240F102285}"/>
    <hyperlink ref="A6440" r:id="rId6430" xr:uid="{2F081464-D233-445C-A354-E4EA52FD34AC}"/>
    <hyperlink ref="A6441" r:id="rId6431" xr:uid="{6E62DA60-2D7F-4C16-A4C4-ED9D2F845E3E}"/>
    <hyperlink ref="A6442" r:id="rId6432" xr:uid="{35E63594-0E20-4EC0-A75D-97A90179133E}"/>
    <hyperlink ref="A6443" r:id="rId6433" xr:uid="{4E74B766-5629-4B0E-AF95-3B9A6B2A265B}"/>
    <hyperlink ref="A6444" r:id="rId6434" xr:uid="{3600CD42-C386-4ABF-BC90-207F8C2CF2CD}"/>
    <hyperlink ref="A6445" r:id="rId6435" xr:uid="{0667CB5E-2C3C-4D6A-AEC4-1557430F359E}"/>
    <hyperlink ref="A6446" r:id="rId6436" xr:uid="{AF739344-8CC3-4766-B93F-3D27E0BBBBDB}"/>
    <hyperlink ref="A6447" r:id="rId6437" xr:uid="{EAC039F2-D03F-4A59-88C1-AB4143DE7A86}"/>
    <hyperlink ref="A6448" r:id="rId6438" xr:uid="{5512A7BB-EBF2-40D6-B41B-C892BD74D855}"/>
    <hyperlink ref="A6449" r:id="rId6439" xr:uid="{1F5D5D1C-7B64-42EB-8942-0E9B1831A3F1}"/>
    <hyperlink ref="A6450" r:id="rId6440" xr:uid="{1A237DD3-4752-4C8E-AE52-4139D80B91EB}"/>
    <hyperlink ref="A6451" r:id="rId6441" xr:uid="{B67EF1CA-1569-46F0-B0A4-8B3E801AF957}"/>
    <hyperlink ref="A6452" r:id="rId6442" xr:uid="{CBB6E8E9-0F8A-4C52-A597-CF4808FA9767}"/>
    <hyperlink ref="A6453" r:id="rId6443" xr:uid="{19076DCE-B6DC-4229-A01B-DEECAA40A41E}"/>
    <hyperlink ref="A6454" r:id="rId6444" xr:uid="{32462D38-8B58-48B2-BBF5-EAC103D650FF}"/>
    <hyperlink ref="A6455" r:id="rId6445" xr:uid="{B8FC01D8-41FF-4395-8044-A3690B6CAC6F}"/>
    <hyperlink ref="A6456" r:id="rId6446" xr:uid="{ADEA7962-367C-4FAD-B6B5-3D27706BDD48}"/>
    <hyperlink ref="A6457" r:id="rId6447" xr:uid="{B45A3910-BD70-4AD2-AE83-F45FA1BFC002}"/>
    <hyperlink ref="A6458" r:id="rId6448" xr:uid="{C8E96DE0-7226-4494-8BEC-D4BFD39077FB}"/>
    <hyperlink ref="A6459" r:id="rId6449" xr:uid="{AC7D515B-A049-47AC-B24B-D0D1D1693E3E}"/>
    <hyperlink ref="A6460" r:id="rId6450" xr:uid="{43C758BE-FB69-40B4-ADF5-A42679875087}"/>
    <hyperlink ref="A6461" r:id="rId6451" xr:uid="{C818995A-9D9D-4703-838B-29F43B1F0409}"/>
    <hyperlink ref="A6462" r:id="rId6452" xr:uid="{55F975A8-3AF4-4FFF-93FF-A0680553E9AC}"/>
    <hyperlink ref="A6463" r:id="rId6453" xr:uid="{B7AA5CA6-1FF1-4B93-A14B-01EC1A642218}"/>
    <hyperlink ref="A6464" r:id="rId6454" xr:uid="{11D2F2F0-42D8-4C7C-90D6-7DD7AA04D8D8}"/>
    <hyperlink ref="A6465" r:id="rId6455" xr:uid="{700C8EBE-D01E-498B-B256-C5C038BE0967}"/>
    <hyperlink ref="A6466" r:id="rId6456" xr:uid="{C39667EA-804D-44E9-9C0E-FD52B8A86B2D}"/>
    <hyperlink ref="A6467" r:id="rId6457" xr:uid="{EAC74366-B45A-40CE-A9DC-FDF33FC6541D}"/>
    <hyperlink ref="A6468" r:id="rId6458" xr:uid="{25DDDC78-5AA3-4D32-B486-4E0920340270}"/>
    <hyperlink ref="A6469" r:id="rId6459" xr:uid="{C45D4293-1B08-41C0-B726-BCEFAEBDC9B4}"/>
    <hyperlink ref="A6470" r:id="rId6460" xr:uid="{FD81BDD8-0980-4942-B27D-F9741BB386DA}"/>
    <hyperlink ref="A6471" r:id="rId6461" xr:uid="{16911070-AAE2-4A7B-A8FB-937F10CE1D4F}"/>
    <hyperlink ref="A6472" r:id="rId6462" xr:uid="{50C4F198-D2F2-4CC8-A730-C6D58CF9199A}"/>
    <hyperlink ref="A6473" r:id="rId6463" xr:uid="{75A59A3C-A9A5-4AFE-AD11-1ACDDB9A02A1}"/>
    <hyperlink ref="A6474" r:id="rId6464" xr:uid="{EC9BC372-6A66-4C41-8109-339D078E8732}"/>
    <hyperlink ref="A6475" r:id="rId6465" xr:uid="{96313A23-B815-4DA7-868D-1C2859A375A1}"/>
    <hyperlink ref="A6476" r:id="rId6466" xr:uid="{2E060665-1679-4E77-AEBD-B859162D9165}"/>
    <hyperlink ref="A6477" r:id="rId6467" xr:uid="{5EDFC44D-5882-4480-A005-C8EFCBC64EDF}"/>
    <hyperlink ref="A6478" r:id="rId6468" xr:uid="{CB164491-DD6C-4936-98BE-771EB018899A}"/>
    <hyperlink ref="A6479" r:id="rId6469" xr:uid="{C0528342-D4C3-422B-AB9F-518C50AE3A70}"/>
    <hyperlink ref="A6480" r:id="rId6470" xr:uid="{210F5502-579C-4E66-8491-9AC3F89D11B5}"/>
    <hyperlink ref="A6481" r:id="rId6471" xr:uid="{3E17247A-AABA-49E8-93B8-2F7644BB1BA6}"/>
    <hyperlink ref="A6482" r:id="rId6472" xr:uid="{4ACC622F-A8AD-4F9E-8144-D7EF91C561A0}"/>
    <hyperlink ref="A6483" r:id="rId6473" xr:uid="{8F3A5CFA-134B-45C5-8842-2789DFEEEDC6}"/>
    <hyperlink ref="A6484" r:id="rId6474" xr:uid="{90A4F5D3-2D0A-4E78-854F-F146F5059B61}"/>
    <hyperlink ref="A6485" r:id="rId6475" xr:uid="{5524C809-C285-4ADC-884A-95462E73CB2E}"/>
    <hyperlink ref="A6486" r:id="rId6476" xr:uid="{71578FF1-9858-4343-B4B5-9BFE02005B79}"/>
    <hyperlink ref="A6487" r:id="rId6477" xr:uid="{56105C28-DB41-4049-B344-5746FFD08CCA}"/>
    <hyperlink ref="A6488" r:id="rId6478" xr:uid="{0347795B-3E5C-4666-B881-CC0407AE83DF}"/>
    <hyperlink ref="A6489" r:id="rId6479" xr:uid="{70E0B497-B267-499F-AE2A-E11E1F0DF6DA}"/>
    <hyperlink ref="A6490" r:id="rId6480" xr:uid="{F261337F-1A74-4BDD-A184-6D0E3752E936}"/>
    <hyperlink ref="A6491" r:id="rId6481" xr:uid="{9F4A1B3E-8213-4B09-B68D-D10CF2DA64F0}"/>
    <hyperlink ref="A6492" r:id="rId6482" xr:uid="{3E739CF4-B3B7-44B0-B271-2C7FE22E8B46}"/>
    <hyperlink ref="A6493" r:id="rId6483" xr:uid="{C5FF0131-18FC-4353-BD64-F0FA61F4F430}"/>
    <hyperlink ref="A6494" r:id="rId6484" xr:uid="{20D90D32-7D00-42CE-8106-C21A1B843E66}"/>
    <hyperlink ref="A6495" r:id="rId6485" xr:uid="{067905F3-BED4-4EF8-A253-B9D5A72D4A46}"/>
    <hyperlink ref="A6496" r:id="rId6486" xr:uid="{475A8649-9763-48B7-BD32-66F1CFB94C64}"/>
    <hyperlink ref="A6497" r:id="rId6487" xr:uid="{F9069193-E78D-49AD-9BA1-9A011B8C5559}"/>
    <hyperlink ref="A6498" r:id="rId6488" xr:uid="{3C009267-AAB2-4984-959D-9FE6761D499B}"/>
    <hyperlink ref="A6499" r:id="rId6489" xr:uid="{452F8A7F-C9AF-4CCC-9BE0-B4FFB7C10260}"/>
    <hyperlink ref="A6500" r:id="rId6490" xr:uid="{81F340C3-CDC4-42BE-941A-00C2F47257B2}"/>
    <hyperlink ref="A6501" r:id="rId6491" xr:uid="{7528E910-5619-4AC1-AABD-0B28926ECA19}"/>
    <hyperlink ref="A6502" r:id="rId6492" xr:uid="{E2D7F79D-74C5-44D3-8491-1E80CE370DB6}"/>
    <hyperlink ref="A6503" r:id="rId6493" xr:uid="{F24E1063-133A-4B01-9A4E-4CEB0349F185}"/>
    <hyperlink ref="A6504" r:id="rId6494" xr:uid="{EF615679-E8F4-490A-8557-4F3E7546C355}"/>
    <hyperlink ref="A6505" r:id="rId6495" xr:uid="{B0D05FBA-FC79-4071-B97B-564F666DE033}"/>
    <hyperlink ref="A6506" r:id="rId6496" xr:uid="{E12F5C96-5A01-4991-B155-B863D750B6E4}"/>
    <hyperlink ref="A6507" r:id="rId6497" xr:uid="{C08B65F2-57EE-40CC-9D1A-FA5FC81B52A8}"/>
    <hyperlink ref="A6508" r:id="rId6498" xr:uid="{AF68AB0E-F731-4D8E-A178-4165D64DFA28}"/>
    <hyperlink ref="A6509" r:id="rId6499" xr:uid="{8193F971-45D5-4F2B-B929-264C64C0EC92}"/>
    <hyperlink ref="A6510" r:id="rId6500" xr:uid="{A909D502-3358-4776-8AAA-26B1EF2C69CD}"/>
    <hyperlink ref="A6511" r:id="rId6501" xr:uid="{741E15EB-8A0A-4A79-8D5A-46EC4F54D867}"/>
    <hyperlink ref="A6512" r:id="rId6502" xr:uid="{EEBEFBC8-6747-4CCD-8FF5-29CD508987F9}"/>
    <hyperlink ref="A6513" r:id="rId6503" xr:uid="{5856E636-EC7C-4BFB-9746-EF0F07636E15}"/>
    <hyperlink ref="A6514" r:id="rId6504" xr:uid="{896FF49F-5966-4450-95C6-7D874BD0540C}"/>
    <hyperlink ref="A6515" r:id="rId6505" xr:uid="{498E6090-9D06-49C5-9AD0-01E6B235ACD1}"/>
    <hyperlink ref="A6516" r:id="rId6506" xr:uid="{CDD03111-6E13-4FDB-B225-2C8B06D9EE87}"/>
    <hyperlink ref="A6517" r:id="rId6507" xr:uid="{944695D2-DA01-4258-801A-D79159BDF64B}"/>
    <hyperlink ref="A6518" r:id="rId6508" xr:uid="{C832343F-5113-4DAB-A61A-286587D509BE}"/>
    <hyperlink ref="A6519" r:id="rId6509" xr:uid="{6D372AB2-D3F8-41BC-A9C2-208F17666FFC}"/>
    <hyperlink ref="A6520" r:id="rId6510" xr:uid="{4D591F59-7F5B-413E-907B-3D49C4A66299}"/>
    <hyperlink ref="A6521" r:id="rId6511" xr:uid="{F42BEAD3-EC1A-4BCD-BEE1-823E2294100E}"/>
    <hyperlink ref="A6522" r:id="rId6512" xr:uid="{717355C0-8C3B-451E-BB5A-930039A2DA81}"/>
    <hyperlink ref="A6523" r:id="rId6513" xr:uid="{C931684F-4692-4B86-8A6C-D71806C853A0}"/>
    <hyperlink ref="A6524" r:id="rId6514" xr:uid="{41BA42C7-C084-42C7-9BEC-572BC9E18AA3}"/>
    <hyperlink ref="A6525" r:id="rId6515" xr:uid="{F60D9DB8-EB83-4A18-82D2-FA8048DD20DB}"/>
    <hyperlink ref="A6526" r:id="rId6516" xr:uid="{74E84C73-3449-4393-9540-90604E14319D}"/>
    <hyperlink ref="A6527" r:id="rId6517" xr:uid="{32E7B1A7-A199-47B5-9A9A-824458A675A3}"/>
    <hyperlink ref="A6528" r:id="rId6518" xr:uid="{3FD28789-FD93-41CA-ACA5-97456ED1CFD6}"/>
    <hyperlink ref="A6529" r:id="rId6519" xr:uid="{B93B0048-408C-49B6-A547-A42CC15F9F40}"/>
    <hyperlink ref="A6530" r:id="rId6520" xr:uid="{FD93BE05-610F-4FB5-A5BD-D60A090B0E54}"/>
    <hyperlink ref="A6531" r:id="rId6521" xr:uid="{B1120FC0-BE1E-469B-8981-971C2FE20335}"/>
    <hyperlink ref="A6532" r:id="rId6522" xr:uid="{4AE642E2-ABE8-49C1-814A-5740B829B9A1}"/>
    <hyperlink ref="A6533" r:id="rId6523" xr:uid="{7DE3F168-A838-4462-BBA5-5EFF157BB5C2}"/>
    <hyperlink ref="A6534" r:id="rId6524" xr:uid="{37246FB9-FDAE-47A3-B4CD-CF0D12DCBE84}"/>
    <hyperlink ref="A6535" r:id="rId6525" xr:uid="{AF4CDBC5-AB18-41CA-B41E-644F884BB4D0}"/>
    <hyperlink ref="A6536" r:id="rId6526" xr:uid="{8C5B16AC-4688-4293-AF37-02F9030D8D89}"/>
    <hyperlink ref="A6537" r:id="rId6527" xr:uid="{EAE3D3E1-8E4A-47BC-9B57-B498D9C7E17F}"/>
    <hyperlink ref="A6538" r:id="rId6528" xr:uid="{C3B47918-9086-4A30-AB58-E20CCC47B8C9}"/>
    <hyperlink ref="A6539" r:id="rId6529" xr:uid="{64CA91A7-CC7F-4C2F-BC5A-C6AAE83F451E}"/>
    <hyperlink ref="A6540" r:id="rId6530" xr:uid="{65941708-90EC-4781-8A7F-33DA900F74C3}"/>
    <hyperlink ref="A6541" r:id="rId6531" xr:uid="{1C13AD54-4241-4D36-914F-E1D7B99B3FC7}"/>
    <hyperlink ref="A6542" r:id="rId6532" xr:uid="{6C9F9141-248B-4A43-B404-AB2A2C84A529}"/>
    <hyperlink ref="A6543" r:id="rId6533" xr:uid="{4095C806-C1D1-4A6C-9AC4-D5B8B8B7139F}"/>
    <hyperlink ref="A6544" r:id="rId6534" xr:uid="{731014E1-0CAC-449A-A1D9-8F56C56F70D6}"/>
    <hyperlink ref="A6545" r:id="rId6535" xr:uid="{1C552E51-9AE5-4149-8EFE-B4D82C42F3F0}"/>
    <hyperlink ref="A6546" r:id="rId6536" xr:uid="{97CD0C8F-0647-4A37-9A8C-D0B94DDD3165}"/>
    <hyperlink ref="A6547" r:id="rId6537" xr:uid="{8C42F1BC-9D2A-478C-A4E3-E1CC1EFA4551}"/>
    <hyperlink ref="A6548" r:id="rId6538" xr:uid="{0A34AD21-53EF-4D81-B2FA-024180D5AB16}"/>
    <hyperlink ref="A6549" r:id="rId6539" xr:uid="{5440D8BA-1EB1-4995-90A3-848D751ECD7A}"/>
    <hyperlink ref="A6550" r:id="rId6540" xr:uid="{F47AE843-AAC8-4762-969F-CAABF5417C96}"/>
    <hyperlink ref="A6551" r:id="rId6541" xr:uid="{CD774B33-A57F-47FF-9DFF-6A0974A3E3DE}"/>
    <hyperlink ref="A6552" r:id="rId6542" xr:uid="{1E99A91E-FBE1-4EBB-A9D9-AA27A5244193}"/>
    <hyperlink ref="A6553" r:id="rId6543" xr:uid="{EFF3BD2A-A75B-44AF-A396-4EE166DC819A}"/>
    <hyperlink ref="A6554" r:id="rId6544" xr:uid="{1415EF56-7343-4EAF-834A-2610352E13F4}"/>
    <hyperlink ref="A6555" r:id="rId6545" xr:uid="{66E0F4F2-E43B-4444-B165-C7A64120E1ED}"/>
    <hyperlink ref="A6556" r:id="rId6546" xr:uid="{8446ED16-9A87-43DE-91F8-00A1357F5202}"/>
    <hyperlink ref="A6557" r:id="rId6547" xr:uid="{1C1D5089-DEFB-475E-9E09-63B66D10C36D}"/>
    <hyperlink ref="A6558" r:id="rId6548" xr:uid="{2CDF6ABE-8A27-4408-B364-9CF89D33CA13}"/>
    <hyperlink ref="A6559" r:id="rId6549" xr:uid="{CBBFF6D1-26AC-4631-93C1-476727170C98}"/>
    <hyperlink ref="A6560" r:id="rId6550" xr:uid="{9851D09A-BA88-49E4-B626-4C88C1416978}"/>
    <hyperlink ref="A6561" r:id="rId6551" xr:uid="{9294542B-6BC0-47B0-AB56-61AFC3688369}"/>
    <hyperlink ref="A6562" r:id="rId6552" xr:uid="{EAFBC511-242E-4895-8257-27FF6BBC2A15}"/>
    <hyperlink ref="A6563" r:id="rId6553" xr:uid="{0B603CA1-0FA0-4EB5-8F2F-C7F90C039F60}"/>
    <hyperlink ref="A6564" r:id="rId6554" xr:uid="{4C8E97AF-5070-4B8C-B560-9DDFDFDC2FBA}"/>
    <hyperlink ref="A6565" r:id="rId6555" xr:uid="{A215E858-A6D6-4489-B0EE-0A48FAC22998}"/>
    <hyperlink ref="A6566" r:id="rId6556" xr:uid="{F74EF3D0-ABFC-446F-95C3-E5E1B1C0C54E}"/>
    <hyperlink ref="A6567" r:id="rId6557" xr:uid="{90AEDE78-7B80-4686-AE75-AF7E60200C86}"/>
    <hyperlink ref="A6568" r:id="rId6558" xr:uid="{66ACB501-88B9-4F19-88F3-B47493ECF417}"/>
    <hyperlink ref="A6569" r:id="rId6559" xr:uid="{1266B536-1555-4AC7-B5F9-A89C32EAFD00}"/>
    <hyperlink ref="A6570" r:id="rId6560" xr:uid="{071AE429-0DF6-43D3-9EEE-C1F2E0294F70}"/>
    <hyperlink ref="A6571" r:id="rId6561" xr:uid="{719B2A8B-24CD-4AED-B5D2-E00F3811D097}"/>
    <hyperlink ref="A6572" r:id="rId6562" xr:uid="{A931E48D-BB85-4F17-A3C0-5726DB3118EA}"/>
    <hyperlink ref="A6573" r:id="rId6563" xr:uid="{D99CF986-AF97-48B1-82C4-FA3397DE4AE8}"/>
    <hyperlink ref="A6574" r:id="rId6564" xr:uid="{5733E3AF-4496-4C73-8789-9D81144CDAD5}"/>
    <hyperlink ref="A6575" r:id="rId6565" xr:uid="{A3DE6FCD-FBD0-4679-815A-5D7132CF828D}"/>
    <hyperlink ref="A6576" r:id="rId6566" xr:uid="{B51FE29D-6BD7-4544-A6A7-1848EA85ABAD}"/>
    <hyperlink ref="A6577" r:id="rId6567" xr:uid="{0E408155-111B-4684-9926-5F6831D41E64}"/>
    <hyperlink ref="A6578" r:id="rId6568" xr:uid="{5700127D-E724-4E46-8B63-C583AFE6D741}"/>
    <hyperlink ref="A6579" r:id="rId6569" xr:uid="{6DF0FF2C-1732-4EED-BF7F-01D2A0549AB9}"/>
    <hyperlink ref="A6580" r:id="rId6570" xr:uid="{1ACD7850-9A63-42F3-AE9B-E7660644B8FE}"/>
    <hyperlink ref="A6581" r:id="rId6571" xr:uid="{FC704D54-AF32-4EE0-884D-66909AB7604A}"/>
    <hyperlink ref="A6582" r:id="rId6572" xr:uid="{8E7F9116-F8D3-41A9-9C4F-2A2C6815B869}"/>
    <hyperlink ref="A6583" r:id="rId6573" xr:uid="{7ED00A28-576E-462E-967B-DECAA7F1B0C2}"/>
    <hyperlink ref="A6584" r:id="rId6574" xr:uid="{5639F5A7-6F7E-4EBF-908A-993405E79B5A}"/>
    <hyperlink ref="A6585" r:id="rId6575" xr:uid="{9DD1E674-AC61-4300-B541-F5354D225F90}"/>
    <hyperlink ref="A6586" r:id="rId6576" xr:uid="{980F4AD1-D3BE-4224-A316-65C77E4EE9BD}"/>
    <hyperlink ref="A6587" r:id="rId6577" xr:uid="{47342A0D-05D2-4123-884B-4B305ADF094D}"/>
    <hyperlink ref="A6588" r:id="rId6578" xr:uid="{7A0E5500-0B61-4AF9-8FF9-E58ABD28B7AB}"/>
    <hyperlink ref="A6589" r:id="rId6579" xr:uid="{1BE1A98B-6DCD-4F44-AA45-54EEA9CA7162}"/>
    <hyperlink ref="A6590" r:id="rId6580" xr:uid="{6C8D0AB9-1DE3-4D4C-8DEC-E20970963F3F}"/>
    <hyperlink ref="A6591" r:id="rId6581" xr:uid="{AFB7353D-5E64-4CD3-8A2C-81E884205D0E}"/>
    <hyperlink ref="A6592" r:id="rId6582" xr:uid="{9EF6AAE7-57B5-41DA-83C7-CC52E3DC83A7}"/>
    <hyperlink ref="A6593" r:id="rId6583" xr:uid="{23FCA457-83EE-4796-BEB2-7107B37C8547}"/>
    <hyperlink ref="A6594" r:id="rId6584" xr:uid="{3F3EEE03-39D2-4978-83B9-3145D21F7CAD}"/>
    <hyperlink ref="A6595" r:id="rId6585" xr:uid="{FA9E728F-AD05-462F-AE39-CCA3C86DD0AB}"/>
    <hyperlink ref="A6596" r:id="rId6586" xr:uid="{35BC5B15-F398-483C-ABA6-CF0505344AA8}"/>
    <hyperlink ref="A6597" r:id="rId6587" xr:uid="{370692D3-FCCE-4CC1-BD80-59C2BFD5BFE5}"/>
    <hyperlink ref="A6598" r:id="rId6588" xr:uid="{E552D378-FDE2-4F08-815A-5BE0849BC737}"/>
    <hyperlink ref="A6599" r:id="rId6589" xr:uid="{DA39AAC2-DC9A-4405-84E1-B6FBDFBC1A38}"/>
    <hyperlink ref="A6600" r:id="rId6590" xr:uid="{D0BD86AA-76CD-4F35-AB1C-5F877F4FA53C}"/>
    <hyperlink ref="A6601" r:id="rId6591" xr:uid="{A62B17F6-8F81-44DB-9146-B8BC69BAFF61}"/>
    <hyperlink ref="A6602" r:id="rId6592" xr:uid="{6CCE2D2B-2FD7-4382-8DF0-A09B8A3524CD}"/>
    <hyperlink ref="A6603" r:id="rId6593" xr:uid="{EF84BCA3-423F-46E8-8337-ACB500D3B93F}"/>
    <hyperlink ref="A6604" r:id="rId6594" xr:uid="{EC71BC1A-4A2C-41B8-BF14-3F9D4CE99963}"/>
    <hyperlink ref="A6605" r:id="rId6595" xr:uid="{21BE3BCC-D3AE-45AA-AF7D-1782BAEF802A}"/>
    <hyperlink ref="A6606" r:id="rId6596" xr:uid="{CCD49DF5-46BE-40C2-B526-522D0394000E}"/>
    <hyperlink ref="A6607" r:id="rId6597" xr:uid="{25F2F1FC-4326-4212-BE6B-CF8AF675BE95}"/>
    <hyperlink ref="A6608" r:id="rId6598" xr:uid="{168132E2-5E51-480C-A026-1B22E90C7EAD}"/>
    <hyperlink ref="A6609" r:id="rId6599" xr:uid="{BB8D4B44-59DF-493C-9B06-16164C37C18F}"/>
    <hyperlink ref="A6610" r:id="rId6600" xr:uid="{00433DCB-3D78-4D33-9A5C-C77E85F762D9}"/>
    <hyperlink ref="A6611" r:id="rId6601" xr:uid="{9EF584DC-FFB8-49E3-8B81-44F685214521}"/>
    <hyperlink ref="A6612" r:id="rId6602" xr:uid="{9E4F6178-5281-481C-A54E-0A8FA462F4F6}"/>
    <hyperlink ref="A6613" r:id="rId6603" xr:uid="{BC098EAF-6790-43E4-8CA0-30DD97A06E50}"/>
    <hyperlink ref="A6614" r:id="rId6604" xr:uid="{65D3C965-79E9-486D-9773-F756F27403EF}"/>
    <hyperlink ref="A6615" r:id="rId6605" xr:uid="{7E146D78-3C52-444C-835A-F3333980B166}"/>
    <hyperlink ref="A6616" r:id="rId6606" xr:uid="{0AB3E61D-C145-45F2-B832-018A86F53384}"/>
    <hyperlink ref="A6617" r:id="rId6607" xr:uid="{3BDEAEC7-8A8D-4657-90EF-A1AB4B340983}"/>
    <hyperlink ref="A6618" r:id="rId6608" xr:uid="{90582E23-55FC-4D81-A016-A8CBE2CB8DE4}"/>
    <hyperlink ref="A6619" r:id="rId6609" xr:uid="{E3FC2CC0-41D3-4A38-9A51-91348FDB9918}"/>
    <hyperlink ref="A6620" r:id="rId6610" xr:uid="{1F769158-7496-4802-8CE1-CA5C0376075F}"/>
    <hyperlink ref="A6621" r:id="rId6611" xr:uid="{B0E67E48-4C00-4297-862D-F083E23BAAEA}"/>
    <hyperlink ref="A6622" r:id="rId6612" xr:uid="{ADF41AEB-1CAD-40D1-9B7C-42CE909CED35}"/>
    <hyperlink ref="A6623" r:id="rId6613" xr:uid="{15A46B01-C77E-48D1-A327-08B6119FFD86}"/>
    <hyperlink ref="A6624" r:id="rId6614" xr:uid="{93DC5824-D62F-4BDF-9FFA-2A9F64DD6860}"/>
    <hyperlink ref="A6625" r:id="rId6615" xr:uid="{0456B31C-C899-46F6-B11A-C1DFDCCAD7D9}"/>
    <hyperlink ref="A6626" r:id="rId6616" xr:uid="{C6767B0E-9C9B-41A1-96DD-E6F271C1C35E}"/>
    <hyperlink ref="A6627" r:id="rId6617" xr:uid="{3625C85D-76E4-48FB-8F14-48A301F307F4}"/>
    <hyperlink ref="A6628" r:id="rId6618" xr:uid="{D9DFB822-118A-424A-A741-EAB27F4ED8DA}"/>
    <hyperlink ref="A6629" r:id="rId6619" xr:uid="{40698A4C-AC0F-4996-A619-1EB91CCBD763}"/>
    <hyperlink ref="A6630" r:id="rId6620" xr:uid="{6C668B5D-7B45-4DB2-891F-70A08FFF41E9}"/>
    <hyperlink ref="A6631" r:id="rId6621" xr:uid="{751F6E49-5BFD-4FE1-ABFC-497517ABCF40}"/>
    <hyperlink ref="A6632" r:id="rId6622" xr:uid="{7DF5FF31-E0F8-4202-9754-88F1E9FAB941}"/>
    <hyperlink ref="A6633" r:id="rId6623" xr:uid="{E9E42416-7218-4C11-B240-D819C3BA55E5}"/>
    <hyperlink ref="A6634" r:id="rId6624" xr:uid="{FEECFD3E-47B3-4EF6-B9DB-40BF33921A8B}"/>
    <hyperlink ref="A6635" r:id="rId6625" xr:uid="{EA2E83C8-3F11-434C-8923-053C5DE32FEE}"/>
    <hyperlink ref="A6636" r:id="rId6626" xr:uid="{78C6373E-8AFD-4DA6-9AF9-2D4689065572}"/>
    <hyperlink ref="A6637" r:id="rId6627" xr:uid="{C28C970D-80A7-475B-9288-ADD8094A4200}"/>
    <hyperlink ref="A6638" r:id="rId6628" xr:uid="{4C4FCD58-3BD5-4C03-B491-05C5E93AA4A9}"/>
    <hyperlink ref="A6639" r:id="rId6629" xr:uid="{CC5FFCBC-A551-40B1-9C97-07B44FDF0147}"/>
    <hyperlink ref="A6640" r:id="rId6630" xr:uid="{89F9C76E-68E4-45C3-B28F-9C2F8E8989CC}"/>
    <hyperlink ref="A6641" r:id="rId6631" xr:uid="{91CEAC9C-66C9-4473-BA59-D8210DDCF4D4}"/>
    <hyperlink ref="A6642" r:id="rId6632" xr:uid="{F712B402-FB46-47A1-88DB-D2A071FE5BFF}"/>
    <hyperlink ref="A6643" r:id="rId6633" xr:uid="{0F5E5F33-46D2-48BC-8479-4538E26E88A3}"/>
    <hyperlink ref="A6644" r:id="rId6634" xr:uid="{50326794-D75D-414B-983A-70600E2EDC80}"/>
    <hyperlink ref="A6645" r:id="rId6635" xr:uid="{D464AEDD-5A8F-4986-B32D-205131D7129C}"/>
    <hyperlink ref="A6646" r:id="rId6636" xr:uid="{C047C262-74A0-4CB6-B1DB-533F4F105046}"/>
    <hyperlink ref="A6647" r:id="rId6637" xr:uid="{21EF6919-7055-49F9-9847-EEEEB9DA071B}"/>
    <hyperlink ref="A6648" r:id="rId6638" xr:uid="{01A58706-CEBC-4C42-B31B-2EA2840A9DB6}"/>
    <hyperlink ref="A6649" r:id="rId6639" xr:uid="{351F69B3-08B3-4063-AEA4-C4ABAA972F99}"/>
    <hyperlink ref="A6650" r:id="rId6640" xr:uid="{5E036A4B-137B-48FD-8349-7AC1E82230F8}"/>
    <hyperlink ref="A6651" r:id="rId6641" xr:uid="{CBB3F18E-7585-4442-B28A-7C328FE6951E}"/>
    <hyperlink ref="A6652" r:id="rId6642" xr:uid="{0084D59D-311C-4D37-A3AC-DBE32D1207D9}"/>
    <hyperlink ref="A6653" r:id="rId6643" xr:uid="{0352318B-4410-4020-BF6B-5B348DB98151}"/>
    <hyperlink ref="A6654" r:id="rId6644" xr:uid="{5AAD7D1B-9B63-437E-B5F0-38C7013C8451}"/>
    <hyperlink ref="A6655" r:id="rId6645" xr:uid="{BAC323DA-BB32-470B-BD5B-4FBBB0573E8B}"/>
    <hyperlink ref="A6656" r:id="rId6646" xr:uid="{B62650B6-768B-4876-9E47-0471A8C2A32D}"/>
    <hyperlink ref="A6657" r:id="rId6647" xr:uid="{FC75E278-F2F0-497A-85CF-F02A695266BB}"/>
    <hyperlink ref="A6658" r:id="rId6648" xr:uid="{D38C0012-9660-4F3E-B8DA-01DAEB5F854E}"/>
    <hyperlink ref="A6659" r:id="rId6649" xr:uid="{EC71181B-C9FD-46B8-93E0-520E0F7169E5}"/>
    <hyperlink ref="A6660" r:id="rId6650" xr:uid="{ADED726C-72E9-41B9-919D-8ADFD70D77A6}"/>
    <hyperlink ref="A6661" r:id="rId6651" xr:uid="{18F866FC-4364-41B2-93B1-59E5880C361F}"/>
    <hyperlink ref="A6662" r:id="rId6652" xr:uid="{2C904EEA-DF49-49A7-B2CF-772889BC30DD}"/>
    <hyperlink ref="A6663" r:id="rId6653" xr:uid="{4483B527-9EAC-4CB3-9493-CC3ABE5376C7}"/>
    <hyperlink ref="A6664" r:id="rId6654" xr:uid="{CDA98EB7-91F6-441C-A3DC-6EB2BF202536}"/>
    <hyperlink ref="A6665" r:id="rId6655" xr:uid="{8221DCE4-E842-4D43-9FAE-B7E287119EB8}"/>
    <hyperlink ref="A6666" r:id="rId6656" xr:uid="{74A1DB1A-7FD0-4D33-B38E-FD7FAED3EB1E}"/>
    <hyperlink ref="A6667" r:id="rId6657" xr:uid="{1B902A8F-681A-4C50-9B09-1F888C068AA9}"/>
    <hyperlink ref="A6668" r:id="rId6658" xr:uid="{C0C210E1-87A3-42AC-9ED6-5AF6464C10E2}"/>
    <hyperlink ref="A6669" r:id="rId6659" xr:uid="{3DE565D4-5B35-4E44-8D2F-CB191351330C}"/>
    <hyperlink ref="A6670" r:id="rId6660" xr:uid="{18DEE6D8-5908-40F5-83EA-DEBF290C0585}"/>
    <hyperlink ref="A6671" r:id="rId6661" xr:uid="{30CE4B1F-01AC-4F92-AA85-58AEBC79119E}"/>
    <hyperlink ref="A6672" r:id="rId6662" xr:uid="{CE375B66-458B-475A-8DDB-68955C1395E4}"/>
    <hyperlink ref="A6673" r:id="rId6663" xr:uid="{6E6A2341-A6F3-4605-96C5-391D53D42CE0}"/>
    <hyperlink ref="A6674" r:id="rId6664" xr:uid="{1EF746DF-A7E6-4459-A14B-E31FDA4B8B47}"/>
    <hyperlink ref="A6675" r:id="rId6665" xr:uid="{83ED6598-44CF-4966-BDF5-8611467299A5}"/>
    <hyperlink ref="A6676" r:id="rId6666" xr:uid="{D0C1FE4F-9D94-4900-99C1-0FC187982162}"/>
    <hyperlink ref="A6677" r:id="rId6667" xr:uid="{41A73573-7684-47C0-9D12-015C140A3870}"/>
    <hyperlink ref="A6678" r:id="rId6668" xr:uid="{BD03E045-DAF3-42BF-990B-77602B16EBFD}"/>
    <hyperlink ref="A6679" r:id="rId6669" xr:uid="{464C5634-42EA-4356-971C-BC7C09039B71}"/>
    <hyperlink ref="A6680" r:id="rId6670" xr:uid="{7D083F6A-B904-48EE-90FF-D5A083607FAF}"/>
    <hyperlink ref="A6681" r:id="rId6671" xr:uid="{C4260061-9379-4287-A43A-DEBCED12329F}"/>
    <hyperlink ref="A6682" r:id="rId6672" xr:uid="{A643561C-C298-430B-9F33-7BC2662123C4}"/>
    <hyperlink ref="A6683" r:id="rId6673" xr:uid="{6FFACD89-5644-490F-A426-C94226F86121}"/>
    <hyperlink ref="A6684" r:id="rId6674" xr:uid="{16B98E02-4B9A-4F29-954B-0D2225266391}"/>
    <hyperlink ref="A6685" r:id="rId6675" xr:uid="{3496BC51-773E-448F-A23E-6CB9C6D07BBA}"/>
    <hyperlink ref="A6686" r:id="rId6676" xr:uid="{8B0483C5-80EE-46E2-BD98-0EBF2C0C3195}"/>
    <hyperlink ref="A6687" r:id="rId6677" xr:uid="{C07C64C5-0188-4BC2-8F35-E9FA444602F6}"/>
    <hyperlink ref="A6688" r:id="rId6678" xr:uid="{E2278BD7-A79C-46D3-BA46-3883874405E1}"/>
    <hyperlink ref="A6689" r:id="rId6679" xr:uid="{1F3BF2BA-0EA8-4A87-8AFE-5CAD477E84A9}"/>
    <hyperlink ref="A6690" r:id="rId6680" xr:uid="{6A28FA6C-D2E1-4E68-B329-CB3FB4340917}"/>
    <hyperlink ref="A6691" r:id="rId6681" xr:uid="{72659227-4BBD-4CC3-A412-9B15B1495EF6}"/>
    <hyperlink ref="A6692" r:id="rId6682" xr:uid="{10E4A7E6-EA63-49B5-9480-612051E22837}"/>
    <hyperlink ref="A6693" r:id="rId6683" xr:uid="{CE0754CE-A541-4858-88EF-A49C2C471D97}"/>
    <hyperlink ref="A6694" r:id="rId6684" xr:uid="{A6AFC6AE-A6D0-4049-8FC4-D2D2F0138927}"/>
    <hyperlink ref="A6695" r:id="rId6685" xr:uid="{F76FB7FF-62C9-4A51-8DE3-1F01A030D382}"/>
    <hyperlink ref="A6696" r:id="rId6686" xr:uid="{B8F23958-EF2B-4F5C-A1F5-5FB2C8307730}"/>
    <hyperlink ref="A6697" r:id="rId6687" xr:uid="{9BA0E7B3-2C1E-4360-B53B-29883FDA060F}"/>
    <hyperlink ref="A6698" r:id="rId6688" xr:uid="{1D3C52DF-EA48-45DA-991D-95D02DC42098}"/>
    <hyperlink ref="A6699" r:id="rId6689" xr:uid="{269CDD92-DA56-45CA-A4E3-00A0F0E84E7C}"/>
    <hyperlink ref="A6700" r:id="rId6690" xr:uid="{8006F5F4-6931-49CD-B0A7-BAE1455B8110}"/>
    <hyperlink ref="A6701" r:id="rId6691" xr:uid="{83614462-CB3A-47A6-B99F-716EF559DB29}"/>
    <hyperlink ref="A6702" r:id="rId6692" xr:uid="{C7998213-4648-44D8-966D-F0E2809AF51F}"/>
    <hyperlink ref="A6703" r:id="rId6693" xr:uid="{165C3B50-3380-4418-8E34-B9EF784CB23C}"/>
    <hyperlink ref="A6704" r:id="rId6694" xr:uid="{2910989E-1125-49F5-8E4C-14292B765B2B}"/>
    <hyperlink ref="A6705" r:id="rId6695" xr:uid="{E616C3FE-56EE-4092-BA10-CD34600F0CD2}"/>
    <hyperlink ref="A6706" r:id="rId6696" xr:uid="{272545A2-61EB-42AA-8C71-24FD7DA833A4}"/>
    <hyperlink ref="A6707" r:id="rId6697" xr:uid="{C947E9D7-3E76-47BC-9458-00A8743448E4}"/>
    <hyperlink ref="A6708" r:id="rId6698" xr:uid="{2390F1E8-F68E-4F61-AB95-5AA385339E99}"/>
    <hyperlink ref="A6709" r:id="rId6699" xr:uid="{7EEDD979-9CB3-4FFE-A78A-E2066D907121}"/>
    <hyperlink ref="A6710" r:id="rId6700" xr:uid="{BF4E2A0E-1C3D-47DE-8124-DAB302D2E80C}"/>
    <hyperlink ref="A6711" r:id="rId6701" xr:uid="{23F350A3-5C37-416B-8B36-87B4CCA8BA79}"/>
    <hyperlink ref="A6712" r:id="rId6702" xr:uid="{9363774A-FE93-4CD7-9F42-5B29DEF4C7F7}"/>
    <hyperlink ref="A6713" r:id="rId6703" xr:uid="{C75DECCB-B4FA-41BD-A5BA-A69CA9777C02}"/>
    <hyperlink ref="A6714" r:id="rId6704" xr:uid="{6B2AC384-4A50-4E0D-B0AB-EDF71756BE89}"/>
    <hyperlink ref="A6715" r:id="rId6705" xr:uid="{46780DFE-C515-4AD4-B843-9BA98802D2D0}"/>
    <hyperlink ref="A6716" r:id="rId6706" xr:uid="{78251780-7DD3-451A-868C-6ECB0D2FF62F}"/>
    <hyperlink ref="A6717" r:id="rId6707" xr:uid="{F5C79391-5972-4906-9C62-DE7DF6C90702}"/>
    <hyperlink ref="A6718" r:id="rId6708" xr:uid="{A113AEA3-325A-45F4-855D-2D72A6147394}"/>
    <hyperlink ref="A6719" r:id="rId6709" xr:uid="{E54F80CD-C7E8-4733-B563-E1730474353E}"/>
    <hyperlink ref="A6720" r:id="rId6710" xr:uid="{A6350B94-2FFD-4951-9EA2-9120F6E5301A}"/>
    <hyperlink ref="A6721" r:id="rId6711" xr:uid="{D84F923F-7539-47F8-85FD-D8A6DBBAFFE1}"/>
    <hyperlink ref="A6722" r:id="rId6712" xr:uid="{735E6612-60C0-40DE-AAB1-07DE825C3E02}"/>
    <hyperlink ref="A6723" r:id="rId6713" xr:uid="{44EB5CE6-71B6-4368-A930-BF207B19B695}"/>
    <hyperlink ref="A6724" r:id="rId6714" xr:uid="{2FE2BCEE-3F17-40D8-AED9-011E32FC97D4}"/>
    <hyperlink ref="A6725" r:id="rId6715" xr:uid="{9F753534-DB65-4C71-9556-32EEFCC1DD70}"/>
    <hyperlink ref="A6726" r:id="rId6716" xr:uid="{7ECFFAB8-BB73-4F96-ADE5-97D67AF81318}"/>
    <hyperlink ref="A6727" r:id="rId6717" xr:uid="{B2EFD99A-E507-49E2-AE1C-E03CCEE58858}"/>
    <hyperlink ref="A6728" r:id="rId6718" xr:uid="{2F4025BE-C132-441E-83B1-C2A70EA9054C}"/>
    <hyperlink ref="A6729" r:id="rId6719" xr:uid="{2161AAC4-6894-4266-9A7D-D4E63C5FB2E1}"/>
    <hyperlink ref="A6730" r:id="rId6720" xr:uid="{A30B3CC8-426A-41AF-9EEB-DB1C90F8F148}"/>
    <hyperlink ref="A6731" r:id="rId6721" xr:uid="{3CAA88EF-00B7-4756-958D-F290D026D92D}"/>
    <hyperlink ref="A6732" r:id="rId6722" xr:uid="{4D00C9A8-11FA-4E6B-9FB9-BD66F033DEAD}"/>
    <hyperlink ref="A6733" r:id="rId6723" xr:uid="{7D57F203-4E68-4BAE-AE2C-5556ED2C45A4}"/>
    <hyperlink ref="A6734" r:id="rId6724" xr:uid="{A7B244C3-B8BF-4116-B69D-A585721AAFCD}"/>
    <hyperlink ref="A6735" r:id="rId6725" xr:uid="{A46B16F0-3DA9-45BF-A2D3-5AAAE7712F83}"/>
    <hyperlink ref="A6736" r:id="rId6726" xr:uid="{43CCD57D-2C45-43ED-A0F1-B3BE3E269F8A}"/>
    <hyperlink ref="A6737" r:id="rId6727" xr:uid="{ADD69C8B-5769-4161-8C96-E491BEFABFF8}"/>
    <hyperlink ref="A6738" r:id="rId6728" xr:uid="{869DF28F-855E-47F7-A346-C179E903F2F6}"/>
    <hyperlink ref="A6739" r:id="rId6729" xr:uid="{78681BD5-58DB-4D2A-9D46-6906BB1AA9C0}"/>
    <hyperlink ref="A6740" r:id="rId6730" xr:uid="{59C5470C-054A-4452-A06B-C75470CA8093}"/>
    <hyperlink ref="A6741" r:id="rId6731" xr:uid="{DA51B05B-16C0-4EE0-B29B-D7C580B6A079}"/>
    <hyperlink ref="A6742" r:id="rId6732" xr:uid="{2CC7BAEA-2B6B-476D-9142-60E3B5DCA2AB}"/>
    <hyperlink ref="A6743" r:id="rId6733" xr:uid="{981D3696-854D-4B8D-B671-3D2C930864EF}"/>
    <hyperlink ref="A6744" r:id="rId6734" xr:uid="{13292CED-DB54-4177-B477-FA2AA6A9C246}"/>
    <hyperlink ref="A6745" r:id="rId6735" xr:uid="{6D7E2CF4-3052-44CA-802B-EB35282AAD0C}"/>
    <hyperlink ref="A6746" r:id="rId6736" xr:uid="{EF8AD8D9-BB35-45B1-8CAE-3728E0B392A7}"/>
    <hyperlink ref="A6747" r:id="rId6737" xr:uid="{6BD83F63-9597-464E-AFAF-82932120F605}"/>
    <hyperlink ref="A6748" r:id="rId6738" xr:uid="{E1200F47-6E7B-43BC-8070-69CE887096AB}"/>
    <hyperlink ref="A6749" r:id="rId6739" xr:uid="{C8618EFE-ED26-4756-BF56-3CCB2F1A24E9}"/>
    <hyperlink ref="A6750" r:id="rId6740" xr:uid="{9ECBCF47-D5A5-4906-B6FD-2A06F4DD569D}"/>
    <hyperlink ref="A6751" r:id="rId6741" xr:uid="{CCCA4488-59A1-48B5-BD57-9C503DE41B68}"/>
    <hyperlink ref="A6752" r:id="rId6742" xr:uid="{4B6584ED-F2E1-4B33-BBDD-2A10A308770D}"/>
    <hyperlink ref="A6753" r:id="rId6743" xr:uid="{D0131D36-D8A0-4568-AC8A-EB6313AC9A71}"/>
    <hyperlink ref="A6754" r:id="rId6744" xr:uid="{C8DD51EA-C502-4EE0-84BB-FE406803C0AF}"/>
    <hyperlink ref="A6755" r:id="rId6745" xr:uid="{C4641A07-0748-40CE-9012-FFBF96968A16}"/>
    <hyperlink ref="A6756" r:id="rId6746" xr:uid="{3F6FD645-03C8-45F8-BCDA-7728CFFD6104}"/>
    <hyperlink ref="A6757" r:id="rId6747" xr:uid="{67126AD9-D70A-431A-916A-B57E8F7ED6AE}"/>
    <hyperlink ref="A6758" r:id="rId6748" xr:uid="{D4B6EE31-D55E-44C1-89BB-EFAFFAF42DE5}"/>
    <hyperlink ref="A6759" r:id="rId6749" xr:uid="{00FE972F-81D7-46D2-AF43-8ED99A18AF22}"/>
    <hyperlink ref="A6760" r:id="rId6750" xr:uid="{E9C1DF1D-041E-4DAF-8C88-3940E4FF207A}"/>
    <hyperlink ref="A6761" r:id="rId6751" xr:uid="{67AB623A-7092-492E-ABE8-5A7121DDB276}"/>
    <hyperlink ref="A6762" r:id="rId6752" xr:uid="{776887A8-F322-40CC-88B0-830588592D1D}"/>
    <hyperlink ref="A6763" r:id="rId6753" xr:uid="{62BCE856-8095-4CCD-B799-7C7F0C999FAF}"/>
    <hyperlink ref="A6764" r:id="rId6754" xr:uid="{5725C865-DBFD-4954-B361-E09A1C1898EE}"/>
    <hyperlink ref="A6765" r:id="rId6755" xr:uid="{5D050158-E68F-4A15-805B-8944407264CF}"/>
    <hyperlink ref="A6766" r:id="rId6756" xr:uid="{4FFF164E-1E83-40B5-8B04-18BEAB566A70}"/>
    <hyperlink ref="A6767" r:id="rId6757" xr:uid="{FB66B4C5-FB04-4A1A-AFE0-9B0FA998305B}"/>
    <hyperlink ref="A6768" r:id="rId6758" xr:uid="{95B7EE90-0BB6-4F11-9E71-FF9922A526C6}"/>
    <hyperlink ref="A6769" r:id="rId6759" xr:uid="{9F868057-E68E-48D0-8AC4-CE05532591AC}"/>
    <hyperlink ref="A6770" r:id="rId6760" xr:uid="{58917AC0-39C4-4C7D-9CB3-2F06B5F318D2}"/>
    <hyperlink ref="A6771" r:id="rId6761" xr:uid="{A910E77A-BC74-40FA-BB29-42ECF66BFF15}"/>
    <hyperlink ref="A6772" r:id="rId6762" xr:uid="{2A1DC691-8C3B-4D80-9BA0-7AFC2BD93DDD}"/>
    <hyperlink ref="A6773" r:id="rId6763" xr:uid="{60662922-6E99-470C-8665-B8F74EFD48A9}"/>
    <hyperlink ref="A6774" r:id="rId6764" xr:uid="{6FD06F3A-3BF9-4912-855B-40BBA8D15243}"/>
    <hyperlink ref="A6775" r:id="rId6765" xr:uid="{F4C6C88E-E235-4505-BF3E-11E7D47DC6FA}"/>
    <hyperlink ref="A6776" r:id="rId6766" xr:uid="{713F599C-3C70-42F8-AB61-F0E500AD395F}"/>
    <hyperlink ref="A6777" r:id="rId6767" xr:uid="{E5C25706-C053-4593-B9B0-5759C61F60CA}"/>
    <hyperlink ref="A6778" r:id="rId6768" xr:uid="{58541C28-CFB2-4285-ADB9-750DEC3EF2F1}"/>
    <hyperlink ref="A6779" r:id="rId6769" xr:uid="{8C108981-BBD6-4E26-A8CA-839072E4AF9E}"/>
    <hyperlink ref="A6780" r:id="rId6770" xr:uid="{7BE746F3-8931-4D0A-A758-CB28AE73A134}"/>
    <hyperlink ref="A6781" r:id="rId6771" xr:uid="{8B61D7E8-AF73-4B9E-A08C-DB3F15C52FB7}"/>
    <hyperlink ref="A6782" r:id="rId6772" xr:uid="{B38FE257-81FB-4561-BF7A-4C179E8B8332}"/>
    <hyperlink ref="A6783" r:id="rId6773" xr:uid="{B94278D9-88C6-4654-9A09-19C93194D810}"/>
    <hyperlink ref="A6784" r:id="rId6774" xr:uid="{6BABAF8D-D49E-4121-B742-F9CBFF67DECE}"/>
    <hyperlink ref="A6785" r:id="rId6775" xr:uid="{74143A0C-0886-40C8-9769-E944E38C9DC8}"/>
    <hyperlink ref="A6786" r:id="rId6776" xr:uid="{1AFD6A8B-9F23-4E31-949D-69C064ED47E3}"/>
    <hyperlink ref="A6787" r:id="rId6777" xr:uid="{82F68EF1-4E1A-44F3-B8BC-A4D6DC214EAE}"/>
    <hyperlink ref="A6788" r:id="rId6778" xr:uid="{BE7423AF-1BAF-42C2-BECC-80176B993D61}"/>
    <hyperlink ref="A6789" r:id="rId6779" xr:uid="{B5A8AAAC-F2E9-4D41-8BF9-454CC5BD6E54}"/>
    <hyperlink ref="A6790" r:id="rId6780" xr:uid="{016BAEE2-84E7-4C18-920B-F374DD245020}"/>
    <hyperlink ref="A6791" r:id="rId6781" xr:uid="{71611E8E-0690-4DFC-B4DB-8CAFFAC287A8}"/>
    <hyperlink ref="A6792" r:id="rId6782" xr:uid="{7A148BC6-D55F-4433-BF65-26B0B0F18F5D}"/>
    <hyperlink ref="A6793" r:id="rId6783" xr:uid="{7EAEC16F-7E64-4DC4-81BA-F09D02DDE647}"/>
    <hyperlink ref="A6794" r:id="rId6784" xr:uid="{CAD1C05D-9CEE-437B-88B2-418EABD22BC3}"/>
    <hyperlink ref="A6795" r:id="rId6785" xr:uid="{39C9FDF8-9F46-487B-AB80-48ED67C7CDF5}"/>
    <hyperlink ref="A6796" r:id="rId6786" xr:uid="{06A19F19-D2FF-4131-B008-BF8497BB1007}"/>
    <hyperlink ref="A6797" r:id="rId6787" xr:uid="{E539D906-59B6-4B96-B9A0-EA3CBC2E6BE9}"/>
    <hyperlink ref="A6798" r:id="rId6788" xr:uid="{8DC82523-3D55-4B9A-8D92-D6A4CC6B3F0C}"/>
    <hyperlink ref="A6799" r:id="rId6789" xr:uid="{2FCB175D-1C24-4337-A9EF-AF1E2B623C5B}"/>
    <hyperlink ref="A6800" r:id="rId6790" xr:uid="{4770F7C7-1406-474D-B89C-9C0929A19192}"/>
    <hyperlink ref="A6801" r:id="rId6791" xr:uid="{8BC8C4B0-A870-4285-8780-A1678150390A}"/>
    <hyperlink ref="A6802" r:id="rId6792" xr:uid="{72637215-8005-4205-AED0-E61FE6A2D9C6}"/>
    <hyperlink ref="A6803" r:id="rId6793" xr:uid="{3FA08432-9D78-42A6-A863-EC33275547FD}"/>
    <hyperlink ref="A6804" r:id="rId6794" xr:uid="{BAD42398-B3F1-4E48-8C5E-0366B96719E7}"/>
    <hyperlink ref="A6805" r:id="rId6795" xr:uid="{C9D9F20F-6594-41C2-AA78-814AED0EE45A}"/>
    <hyperlink ref="A6806" r:id="rId6796" xr:uid="{9A1B6DAB-4DD6-4588-9AC0-19704C887332}"/>
    <hyperlink ref="A6807" r:id="rId6797" xr:uid="{FCCD79EA-5FDD-42F8-8BD6-4C7F0B5247B4}"/>
    <hyperlink ref="A6808" r:id="rId6798" xr:uid="{0E2B6FEF-0B89-4322-9928-497FF9F95D1F}"/>
    <hyperlink ref="A6809" r:id="rId6799" xr:uid="{C9FCF7E0-CB76-4F87-81D2-2E7274AA06C0}"/>
    <hyperlink ref="A6810" r:id="rId6800" xr:uid="{D545B6A9-F457-465C-9FD0-0DA1AFF3272C}"/>
    <hyperlink ref="A6811" r:id="rId6801" xr:uid="{99A6C532-AA04-439A-BB7F-B90A9E487606}"/>
    <hyperlink ref="A6812" r:id="rId6802" xr:uid="{664D9CA7-9A24-48BA-B5C0-560A6734861A}"/>
    <hyperlink ref="A6813" r:id="rId6803" xr:uid="{382376EE-AA4C-4787-A627-F747DEAC5150}"/>
    <hyperlink ref="A6814" r:id="rId6804" xr:uid="{9581265B-1A5F-4619-B1BF-C16A0B8BE230}"/>
    <hyperlink ref="A6815" r:id="rId6805" xr:uid="{4336F617-0BC5-4CEA-B517-1B75CFAE2EED}"/>
    <hyperlink ref="A6816" r:id="rId6806" xr:uid="{2DF0080B-66F3-451F-A120-23703A435082}"/>
    <hyperlink ref="A6817" r:id="rId6807" xr:uid="{90F3A104-5848-44B4-9687-83DCAD5035CC}"/>
    <hyperlink ref="A6818" r:id="rId6808" xr:uid="{3920CE7E-B6F4-490C-8952-505BD722F2CB}"/>
    <hyperlink ref="A6819" r:id="rId6809" xr:uid="{9F3950A5-2937-4386-AA54-65C5BD60E163}"/>
    <hyperlink ref="A6820" r:id="rId6810" xr:uid="{98EF2328-2DC3-499F-9C4A-8AA90857DB72}"/>
    <hyperlink ref="A6821" r:id="rId6811" xr:uid="{3121097A-D5AC-4301-8AB1-0BA4C3083E0B}"/>
    <hyperlink ref="A6822" r:id="rId6812" xr:uid="{6E0F8D2B-ECE6-45D4-B715-FC9C2E77A3F1}"/>
    <hyperlink ref="A6823" r:id="rId6813" xr:uid="{DA484FC7-A40A-4CA5-957E-1E4D0778C376}"/>
    <hyperlink ref="A6824" r:id="rId6814" xr:uid="{EA3E3C19-2C93-4694-AA1D-8B230DF12ADC}"/>
    <hyperlink ref="A6825" r:id="rId6815" xr:uid="{17829A83-AE20-4F50-AAB9-05061C8BAFA3}"/>
    <hyperlink ref="A6826" r:id="rId6816" xr:uid="{A877E3BD-A702-4835-BE4F-5D536DEE43EF}"/>
    <hyperlink ref="A6827" r:id="rId6817" xr:uid="{0590A60D-212C-441F-ABB7-37C4FCC75172}"/>
    <hyperlink ref="A6828" r:id="rId6818" xr:uid="{E1F14386-0401-4307-B117-263B16FD63D3}"/>
    <hyperlink ref="A6829" r:id="rId6819" xr:uid="{5B517452-70FB-4D26-B53A-564FB928459D}"/>
    <hyperlink ref="A6830" r:id="rId6820" xr:uid="{75EDD648-A185-4C57-B856-469EC38F757E}"/>
    <hyperlink ref="A6831" r:id="rId6821" xr:uid="{9831B062-7D7D-4E4A-B170-8FC19E2E09F0}"/>
    <hyperlink ref="A6832" r:id="rId6822" xr:uid="{B816484D-FA6F-4D20-B337-BFD0504FB851}"/>
    <hyperlink ref="A6833" r:id="rId6823" xr:uid="{F9B90E5B-9363-4107-8D46-AC5774C2721A}"/>
    <hyperlink ref="A6834" r:id="rId6824" xr:uid="{D342A65C-EE6A-419D-A48F-A7951F118AF0}"/>
    <hyperlink ref="A6835" r:id="rId6825" xr:uid="{6AD18F2F-9FBF-4A9A-93BA-1BF93A242937}"/>
    <hyperlink ref="A6836" r:id="rId6826" xr:uid="{D827A5C9-7251-4E1E-B0F9-B02E6CFF6D0D}"/>
    <hyperlink ref="A6837" r:id="rId6827" xr:uid="{354A975A-8F38-4F7F-981F-963784146EA5}"/>
    <hyperlink ref="A6838" r:id="rId6828" xr:uid="{0855843B-520A-4815-977D-2295374631F4}"/>
    <hyperlink ref="A6839" r:id="rId6829" xr:uid="{8864824E-912C-4AD7-B0D1-1EC0095873D0}"/>
    <hyperlink ref="A6840" r:id="rId6830" xr:uid="{0FFF5757-C696-4EFE-AFF1-1498C6C15616}"/>
    <hyperlink ref="A6841" r:id="rId6831" xr:uid="{2FC9E235-8BFB-4971-BFA1-F2C4287B876E}"/>
    <hyperlink ref="A6842" r:id="rId6832" xr:uid="{C0F399E5-C4DE-4FC1-9154-E1448109C098}"/>
    <hyperlink ref="A6843" r:id="rId6833" xr:uid="{FF584169-07DB-4122-8E36-A7EE892BEE8C}"/>
    <hyperlink ref="A6844" r:id="rId6834" xr:uid="{B14A6E0B-AA2E-4C03-AF7B-8721FFED2A27}"/>
    <hyperlink ref="A6845" r:id="rId6835" xr:uid="{C86B68D4-9F2A-453A-B56D-ABD58CF6BCA5}"/>
    <hyperlink ref="A6846" r:id="rId6836" xr:uid="{C925DE8B-237B-40E6-8DEB-B377E94D91DE}"/>
    <hyperlink ref="A6847" r:id="rId6837" xr:uid="{188F69CE-3B4E-4C0D-BE36-60D2AB5AE9C9}"/>
    <hyperlink ref="A6848" r:id="rId6838" xr:uid="{9EB0A213-79DD-472F-B725-679D1327CD36}"/>
    <hyperlink ref="A6849" r:id="rId6839" xr:uid="{C0B3B643-A889-4DCE-9770-1CB916349A58}"/>
    <hyperlink ref="A6850" r:id="rId6840" xr:uid="{D196E461-3496-4ADE-966B-8696948BBA61}"/>
    <hyperlink ref="A6851" r:id="rId6841" xr:uid="{7E1275A9-512E-4BAC-A377-CA23A8F2F1E1}"/>
    <hyperlink ref="A6852" r:id="rId6842" xr:uid="{92F19E77-A13C-43BF-8A86-7EE47DF779B9}"/>
    <hyperlink ref="A6853" r:id="rId6843" xr:uid="{0D8EF5BF-2E1C-4E46-A2F1-B82276E4D0E9}"/>
    <hyperlink ref="A6854" r:id="rId6844" xr:uid="{EA0CFCF3-6464-4466-A637-C53C5CB0C345}"/>
    <hyperlink ref="A6855" r:id="rId6845" xr:uid="{2D7158BD-6521-4D62-A716-2D247E11B35F}"/>
    <hyperlink ref="A6856" r:id="rId6846" xr:uid="{8406EA49-01ED-45D8-A006-E147CB7EE323}"/>
    <hyperlink ref="A6857" r:id="rId6847" xr:uid="{B2E3FDB1-ECC4-4EEE-8F3B-6E15CDB19839}"/>
    <hyperlink ref="A6858" r:id="rId6848" xr:uid="{7BB6F8F7-5F41-4BF3-B146-2C4CF12A5B18}"/>
    <hyperlink ref="A6859" r:id="rId6849" xr:uid="{B2CD3443-D1E1-41B1-9689-E074A769AC98}"/>
    <hyperlink ref="A6860" r:id="rId6850" xr:uid="{2DA50AE7-FD89-4653-90A6-A16C945BA758}"/>
    <hyperlink ref="A6861" r:id="rId6851" xr:uid="{077C6192-95BD-4675-A779-17F706DF9282}"/>
    <hyperlink ref="A6862" r:id="rId6852" xr:uid="{18373116-F8D0-4FB1-A512-C9C47DAC7DB6}"/>
    <hyperlink ref="A6863" r:id="rId6853" xr:uid="{98B29794-D819-47A7-BED0-B6970368B8B4}"/>
    <hyperlink ref="A6864" r:id="rId6854" xr:uid="{6886307F-AAFE-4500-A9ED-A2F13C45BFF5}"/>
    <hyperlink ref="A6865" r:id="rId6855" xr:uid="{141FECC9-1D0D-468F-AC13-9A07E83929FF}"/>
    <hyperlink ref="A6866" r:id="rId6856" xr:uid="{6D4F2910-7AFF-4D10-86EB-2A6A311AAFFD}"/>
    <hyperlink ref="A6867" r:id="rId6857" xr:uid="{0849CF62-B90B-4256-823C-90BFB8E3A95B}"/>
    <hyperlink ref="A6868" r:id="rId6858" xr:uid="{0AE4B1A5-DCF4-4C3C-82AC-A2FFB94C4317}"/>
    <hyperlink ref="A6869" r:id="rId6859" xr:uid="{E8D2FD26-3BE3-4375-85DD-2B60116CA368}"/>
    <hyperlink ref="A6870" r:id="rId6860" xr:uid="{29822742-FC00-44C6-BAD1-69496592B329}"/>
    <hyperlink ref="A6871" r:id="rId6861" xr:uid="{207BE8AB-8EE3-434B-B83F-8973991B1069}"/>
    <hyperlink ref="A6872" r:id="rId6862" xr:uid="{F11DBBE4-D022-4182-8FBB-B75659950D85}"/>
    <hyperlink ref="A6873" r:id="rId6863" xr:uid="{F5085791-0480-4CBF-B6D4-6DA50EEBE95C}"/>
    <hyperlink ref="A6874" r:id="rId6864" xr:uid="{3269E5ED-AF0C-45A6-A3FB-624D79F874F6}"/>
    <hyperlink ref="A6875" r:id="rId6865" xr:uid="{7044D01D-E196-4E65-ADA6-37C375463D52}"/>
    <hyperlink ref="A6876" r:id="rId6866" xr:uid="{DA986B81-4568-46C4-8E89-35B2B631A0BD}"/>
    <hyperlink ref="A6877" r:id="rId6867" xr:uid="{B0A95C54-7BA8-4636-95C3-B12D4D927BD1}"/>
    <hyperlink ref="A6878" r:id="rId6868" xr:uid="{AC794408-AF77-4F5A-8A6B-8BF6C18F4BA3}"/>
    <hyperlink ref="A6879" r:id="rId6869" xr:uid="{E6EB90F4-339B-45C3-B7BC-0884EC2D942E}"/>
    <hyperlink ref="A6880" r:id="rId6870" xr:uid="{F4085E4F-9DC4-44D3-8AF5-FD85427BBFEE}"/>
    <hyperlink ref="A6881" r:id="rId6871" xr:uid="{0AE16CE1-60B0-4E00-8DD9-D155B7CD8E06}"/>
    <hyperlink ref="A6882" r:id="rId6872" xr:uid="{A295290D-DEBE-42E0-851D-B5ACD1D0681F}"/>
    <hyperlink ref="A6883" r:id="rId6873" xr:uid="{89A0033A-DC87-406C-AE69-AEA53C9BA894}"/>
    <hyperlink ref="A6884" r:id="rId6874" xr:uid="{ABD17B21-4BC4-4562-8CB1-E1B0E057D549}"/>
    <hyperlink ref="A6885" r:id="rId6875" xr:uid="{36483D6D-FF44-4F94-87F3-DCBB31D9105C}"/>
    <hyperlink ref="A6886" r:id="rId6876" xr:uid="{A8B17B3A-953E-44D6-8035-340FCC8B4ED3}"/>
    <hyperlink ref="A6887" r:id="rId6877" xr:uid="{A70EDA80-3152-4EE0-8888-0D8395FEE10E}"/>
    <hyperlink ref="A6888" r:id="rId6878" xr:uid="{87250848-666A-47AD-A436-BA8CE2B5D2A2}"/>
    <hyperlink ref="A6889" r:id="rId6879" xr:uid="{D9FB9379-F3F6-491E-BAC0-68CD118EFAF9}"/>
    <hyperlink ref="A6890" r:id="rId6880" xr:uid="{56CA34B7-E686-4F24-9411-990AEFDBCE89}"/>
    <hyperlink ref="A6891" r:id="rId6881" xr:uid="{FE10B03F-FA52-4460-8C13-6FDA40AD08E0}"/>
    <hyperlink ref="A6892" r:id="rId6882" xr:uid="{0E88F66F-07A4-4A31-9C2A-885BA9F030D8}"/>
    <hyperlink ref="A6893" r:id="rId6883" xr:uid="{A56164A2-E246-4762-A547-8E592417B9E0}"/>
    <hyperlink ref="A6894" r:id="rId6884" xr:uid="{5FFBF501-B79B-4A63-8D66-EFBF7EDFD474}"/>
    <hyperlink ref="A6895" r:id="rId6885" xr:uid="{FCAEBA07-51CA-4B25-8E47-4BFDF915DB72}"/>
    <hyperlink ref="A6896" r:id="rId6886" xr:uid="{991AB93E-4C34-446B-9D16-580461BC93B0}"/>
    <hyperlink ref="A6897" r:id="rId6887" xr:uid="{6B645C1F-9CF4-409E-AC2D-80CB1FFB5088}"/>
    <hyperlink ref="A6898" r:id="rId6888" xr:uid="{7429B4E2-43AD-425A-904A-6CB30C6C6F63}"/>
    <hyperlink ref="A6899" r:id="rId6889" xr:uid="{FFEA7725-0A91-4832-BD07-BE045EC0FFB1}"/>
    <hyperlink ref="A6900" r:id="rId6890" xr:uid="{E2ADDF03-D827-4EBC-A392-B273BC8F6D12}"/>
    <hyperlink ref="A6901" r:id="rId6891" xr:uid="{C55BD3A4-60DB-47D8-8979-A91EB359B190}"/>
    <hyperlink ref="A6902" r:id="rId6892" xr:uid="{41BB4D4C-5DE5-407E-ABE8-8E17DD2E997D}"/>
    <hyperlink ref="A6903" r:id="rId6893" xr:uid="{1C5D79E8-532A-49AA-AAF1-F868774B6986}"/>
    <hyperlink ref="A6904" r:id="rId6894" xr:uid="{1DFB43E7-3283-440F-99D5-F6C31A9FF99E}"/>
    <hyperlink ref="A6905" r:id="rId6895" xr:uid="{FE593B58-1A83-41CB-8D9F-37D77B7E71EF}"/>
    <hyperlink ref="A6906" r:id="rId6896" xr:uid="{CAED93BA-B379-407A-812E-E69BD2BFCBD4}"/>
    <hyperlink ref="A6907" r:id="rId6897" xr:uid="{1E58D5AA-E041-4242-856B-435BDA96546B}"/>
    <hyperlink ref="A6908" r:id="rId6898" xr:uid="{67E9DC65-EF6B-489A-A386-F956BB097155}"/>
    <hyperlink ref="A6909" r:id="rId6899" xr:uid="{E489B17E-E5D4-4ADB-96F1-19DE85046058}"/>
    <hyperlink ref="A6910" r:id="rId6900" xr:uid="{FF5AEE22-EBBC-43E4-9F21-23AB4AFD246F}"/>
    <hyperlink ref="A6911" r:id="rId6901" xr:uid="{F082D76A-E820-4F89-8290-6A857EF3F4AA}"/>
    <hyperlink ref="A6912" r:id="rId6902" xr:uid="{E5F834E4-5E08-46A3-AFE6-391032C4EE7E}"/>
    <hyperlink ref="A6913" r:id="rId6903" xr:uid="{FD73013E-FBCE-40B3-9687-C7F011AC44C3}"/>
    <hyperlink ref="A6914" r:id="rId6904" xr:uid="{6BAD7304-5331-4FFC-ACEA-8A3505E08FCA}"/>
    <hyperlink ref="A6915" r:id="rId6905" xr:uid="{F129E652-6854-4E5F-A66B-4DB0B3D681FC}"/>
    <hyperlink ref="A6916" r:id="rId6906" xr:uid="{C5BDB8E5-9F89-41AF-A8D2-65F044C56DB0}"/>
    <hyperlink ref="A6917" r:id="rId6907" xr:uid="{2243976A-1BA1-4AC4-9C57-54BFFFFE00AB}"/>
    <hyperlink ref="A6918" r:id="rId6908" xr:uid="{81D5D41F-BEFA-41E5-BEE4-0232E22BB1A4}"/>
    <hyperlink ref="A6919" r:id="rId6909" xr:uid="{10A89B46-E60B-43EC-9156-9BF9FF3A2ABB}"/>
    <hyperlink ref="A6920" r:id="rId6910" xr:uid="{54E11AC3-8DBE-414B-BA98-67C5E53E384F}"/>
    <hyperlink ref="A6921" r:id="rId6911" xr:uid="{1A9A13EB-3ED4-4631-8C0D-75328E628C07}"/>
    <hyperlink ref="A6922" r:id="rId6912" xr:uid="{8E3FDD14-F650-4C9D-A890-C27E052A784C}"/>
    <hyperlink ref="A6923" r:id="rId6913" xr:uid="{55FD51A0-1525-475D-9672-CDF2E52FF040}"/>
    <hyperlink ref="A6924" r:id="rId6914" xr:uid="{BA967ED2-3943-468E-AE69-1D696DCF9E25}"/>
    <hyperlink ref="A6925" r:id="rId6915" xr:uid="{703E4F19-6223-4F42-89C8-71B9963EC00C}"/>
    <hyperlink ref="A6926" r:id="rId6916" xr:uid="{19A31978-DA15-4EB2-98CC-118D0F2A839B}"/>
    <hyperlink ref="A6927" r:id="rId6917" xr:uid="{E66CCCB0-E145-49EC-BF10-E2F21FB6311D}"/>
    <hyperlink ref="A6928" r:id="rId6918" xr:uid="{FC235093-4CB5-4C4D-824E-F5B438BEA4DF}"/>
    <hyperlink ref="A6929" r:id="rId6919" xr:uid="{4A6D0D3A-8603-430A-B286-437224E5FFC8}"/>
    <hyperlink ref="A6930" r:id="rId6920" xr:uid="{3B292B8E-AB1E-4916-881B-7DFA598A76FF}"/>
    <hyperlink ref="A6931" r:id="rId6921" xr:uid="{2C997F5C-514F-42BA-89F2-C8CA3FA577A9}"/>
    <hyperlink ref="A6932" r:id="rId6922" xr:uid="{1323BE3F-A25A-4EB1-B45B-F9CF3B09C0E6}"/>
    <hyperlink ref="A6933" r:id="rId6923" xr:uid="{22859EBD-1079-49E2-BCA0-EA970B124532}"/>
    <hyperlink ref="A6934" r:id="rId6924" xr:uid="{11AC01E5-8ED0-463C-9DEE-14354D57AE78}"/>
    <hyperlink ref="A6935" r:id="rId6925" xr:uid="{303D955D-8AF4-4066-BB51-FAD9E1B0AD28}"/>
    <hyperlink ref="A6936" r:id="rId6926" xr:uid="{6C2A0718-7742-40A4-BA20-C987AAFDE1C8}"/>
    <hyperlink ref="A6937" r:id="rId6927" xr:uid="{272814F8-5AB4-41E2-9D31-E79620F3D281}"/>
    <hyperlink ref="A6938" r:id="rId6928" xr:uid="{F6088BFA-5449-4599-B0DF-2B14C289E80F}"/>
    <hyperlink ref="A6939" r:id="rId6929" xr:uid="{6F081CC7-6F00-41A7-BCD3-1F4F3CA2D96F}"/>
    <hyperlink ref="A6940" r:id="rId6930" xr:uid="{8352BF12-8BC9-4E24-98AF-A5076B6EA11D}"/>
    <hyperlink ref="A6941" r:id="rId6931" xr:uid="{4522D79C-AD8A-41DD-82F9-5685315A3C70}"/>
    <hyperlink ref="A6942" r:id="rId6932" xr:uid="{A94677F6-7A26-4E8B-BECE-8AF6E5484368}"/>
    <hyperlink ref="A6943" r:id="rId6933" xr:uid="{24654A93-795D-45B3-9F85-FE87AD4F72DF}"/>
    <hyperlink ref="A6944" r:id="rId6934" xr:uid="{B7AC34D8-E406-4FB5-840B-CC0AB5E27AC8}"/>
    <hyperlink ref="A6945" r:id="rId6935" xr:uid="{BA294A74-BE0F-4CD7-A513-787D0FB1AB38}"/>
    <hyperlink ref="A6946" r:id="rId6936" xr:uid="{6BD74388-5E6D-4A29-92F8-7C84B00B060C}"/>
    <hyperlink ref="A6947" r:id="rId6937" xr:uid="{453836E4-59B9-4ED5-B1A7-C8D84B3F47DF}"/>
    <hyperlink ref="A6948" r:id="rId6938" xr:uid="{0E2D3938-5FA3-45A8-9931-40909081A290}"/>
    <hyperlink ref="A6949" r:id="rId6939" xr:uid="{E728224C-03B9-4F1E-B49C-A6C76E59ED3D}"/>
    <hyperlink ref="A6950" r:id="rId6940" xr:uid="{51035B6C-DE1D-4357-881D-2A5C1EB9746B}"/>
    <hyperlink ref="A6951" r:id="rId6941" xr:uid="{B5A03DC9-DB9C-4C68-9A36-02CF0C48C921}"/>
    <hyperlink ref="A6952" r:id="rId6942" xr:uid="{9647574B-7173-4DD6-AC4C-A0617DDF271F}"/>
    <hyperlink ref="A6953" r:id="rId6943" xr:uid="{5E8FF6A2-272B-4A59-9F2A-6E06867E0615}"/>
    <hyperlink ref="A6954" r:id="rId6944" xr:uid="{F21887AC-7772-44C8-9A59-885A72C1EFEC}"/>
    <hyperlink ref="A6955" r:id="rId6945" xr:uid="{FEEA2EBE-842E-4CBF-B6F1-CD0E5C8A2D45}"/>
    <hyperlink ref="A6956" r:id="rId6946" xr:uid="{CEF9BCCE-B431-4643-ADDB-1A0EC2F948B7}"/>
    <hyperlink ref="A6957" r:id="rId6947" xr:uid="{FCB57844-B167-4209-829D-66136AB4D4BE}"/>
    <hyperlink ref="A6958" r:id="rId6948" xr:uid="{DCCB870B-FC8D-4D4E-A4E3-49F46F0D6D4E}"/>
    <hyperlink ref="A6959" r:id="rId6949" xr:uid="{87E5A9FA-932B-4CD2-AF4F-AE3BAEDE34F3}"/>
    <hyperlink ref="A6960" r:id="rId6950" xr:uid="{1C5D91A5-70D2-4C21-B03A-464E92152060}"/>
    <hyperlink ref="A6961" r:id="rId6951" xr:uid="{16E9B3B1-3A8E-490C-AFFB-AFCDA3D52D85}"/>
    <hyperlink ref="A6962" r:id="rId6952" xr:uid="{3EC9D0FD-6D95-47AF-BBA7-1B8B24361A28}"/>
    <hyperlink ref="A6963" r:id="rId6953" xr:uid="{E446F770-66F1-4E4F-80EF-F60268F0E754}"/>
    <hyperlink ref="A6964" r:id="rId6954" xr:uid="{9CD1BD60-2459-495F-B371-9851AC708708}"/>
    <hyperlink ref="A6965" r:id="rId6955" xr:uid="{C1DEDF32-79BA-4C0A-BFAA-9CC87C1F9745}"/>
    <hyperlink ref="A6966" r:id="rId6956" xr:uid="{7CC4551E-A559-4536-B466-B0102FCE0578}"/>
    <hyperlink ref="A6967" r:id="rId6957" xr:uid="{BFE1BD2A-1F16-4D30-AD95-02944E86411D}"/>
    <hyperlink ref="A6968" r:id="rId6958" xr:uid="{EC348182-DA96-4721-98FF-E576B63F2205}"/>
    <hyperlink ref="A6969" r:id="rId6959" xr:uid="{79D6CF1F-4519-4FB5-ACB7-9882CFEF07C2}"/>
    <hyperlink ref="A6970" r:id="rId6960" xr:uid="{90DC34C1-E8C3-45CC-9BA2-FBC1AEBDCB48}"/>
    <hyperlink ref="A6971" r:id="rId6961" xr:uid="{B571D448-AB7A-45C3-AAEE-052FDFAEF049}"/>
    <hyperlink ref="A6972" r:id="rId6962" xr:uid="{47E5DCAD-80AB-410B-9B09-F9942F4EF496}"/>
    <hyperlink ref="A6973" r:id="rId6963" xr:uid="{E071AE4E-AE39-40BA-A83F-4892A1BF28CF}"/>
    <hyperlink ref="A6974" r:id="rId6964" xr:uid="{831AAAEE-2EAF-41CD-80B6-83F7CFA93288}"/>
    <hyperlink ref="A6975" r:id="rId6965" xr:uid="{1F5B7AEF-DC9A-47B8-96CE-D0D5AF4076A2}"/>
    <hyperlink ref="A6976" r:id="rId6966" xr:uid="{16B5ABD1-B147-4803-BDE7-5356E68EDB0C}"/>
    <hyperlink ref="A6977" r:id="rId6967" xr:uid="{96AE94D9-F6F5-4029-ADB4-0F1F6FC55AD9}"/>
    <hyperlink ref="A6978" r:id="rId6968" xr:uid="{100FD468-3A81-4C68-A9CA-11D2C913EC73}"/>
    <hyperlink ref="A6979" r:id="rId6969" xr:uid="{C3887876-677F-420D-BE51-0A2AA125F1FE}"/>
    <hyperlink ref="A6980" r:id="rId6970" xr:uid="{CD734824-1C9D-4B17-BD29-F71467D7F589}"/>
    <hyperlink ref="A6981" r:id="rId6971" xr:uid="{0BD2B989-9951-4701-ABE1-B5AE02CA95A3}"/>
    <hyperlink ref="A6982" r:id="rId6972" xr:uid="{B86182FD-2877-494B-BC38-8C89C5A6F960}"/>
    <hyperlink ref="A6983" r:id="rId6973" xr:uid="{C0C129D8-AA92-4C6D-8547-465C6D5AD5DA}"/>
    <hyperlink ref="A6984" r:id="rId6974" xr:uid="{E2BEE979-A626-437D-9688-95103E197AE2}"/>
    <hyperlink ref="A6985" r:id="rId6975" xr:uid="{83CD929E-8904-48AB-89BA-3A4302E25DDF}"/>
    <hyperlink ref="A6986" r:id="rId6976" xr:uid="{35638210-8338-4EBC-B51C-414AE794E06A}"/>
    <hyperlink ref="A6987" r:id="rId6977" xr:uid="{E5D063DD-D3BD-47E1-B2F7-0DF965F8A17C}"/>
    <hyperlink ref="A6988" r:id="rId6978" xr:uid="{327B12D7-0E81-46D8-91B9-7688051728C3}"/>
    <hyperlink ref="A6989" r:id="rId6979" xr:uid="{C8A2A0AF-3699-4C94-9BAE-CDBA413FD9ED}"/>
    <hyperlink ref="A6990" r:id="rId6980" xr:uid="{D18F8D1D-84BB-42AE-AEBE-9DC916A12CE4}"/>
    <hyperlink ref="A6991" r:id="rId6981" xr:uid="{35A07D98-F563-40D3-BEDB-806A00E6637D}"/>
    <hyperlink ref="A6992" r:id="rId6982" xr:uid="{BE92687B-513F-4878-9033-FB95A1ACBF35}"/>
    <hyperlink ref="A6993" r:id="rId6983" xr:uid="{1BA393B5-06F7-4FF9-8CAB-36E52A4EBBBE}"/>
    <hyperlink ref="A6994" r:id="rId6984" xr:uid="{5CC3F31B-1F1F-4141-9BD9-9CA09D24EE45}"/>
    <hyperlink ref="A6995" r:id="rId6985" xr:uid="{B9B4214D-87E4-4BE3-B0CA-5A0848537AE0}"/>
    <hyperlink ref="A6996" r:id="rId6986" xr:uid="{80F8FF2F-B0DC-4998-9DCF-EA347DD5F611}"/>
    <hyperlink ref="A6997" r:id="rId6987" xr:uid="{09281B48-2A69-433D-A473-F987A160E667}"/>
    <hyperlink ref="A6998" r:id="rId6988" xr:uid="{E4059CB4-9318-4581-8633-2DE121FF9E75}"/>
    <hyperlink ref="A6999" r:id="rId6989" xr:uid="{F6DD1ED6-7EF0-44C2-B2C0-98928E68C480}"/>
    <hyperlink ref="A7000" r:id="rId6990" xr:uid="{115E7212-9C21-4471-9D89-62CC00B5A428}"/>
    <hyperlink ref="A7001" r:id="rId6991" xr:uid="{CD9695CC-70C1-499F-9F8B-896CD03AC34F}"/>
    <hyperlink ref="A7002" r:id="rId6992" xr:uid="{E2569A2C-1C3F-4510-B802-749AB49A323C}"/>
    <hyperlink ref="A7003" r:id="rId6993" xr:uid="{0763DA9D-A921-4B54-9A9A-4CBCA21FEF35}"/>
    <hyperlink ref="A7004" r:id="rId6994" xr:uid="{8B183C44-660F-4B4B-903D-A4B7F39F322E}"/>
    <hyperlink ref="A7005" r:id="rId6995" xr:uid="{27A972F9-2751-42C0-A3CB-401A9FA2847E}"/>
    <hyperlink ref="A7006" r:id="rId6996" xr:uid="{E59E820C-865C-4998-8A1A-3C389720C308}"/>
    <hyperlink ref="A7007" r:id="rId6997" xr:uid="{09FFE109-AC8E-40FC-BFC0-73162AEE4ACB}"/>
    <hyperlink ref="A7008" r:id="rId6998" xr:uid="{8AF8D89D-9EF9-4ACF-BD06-89D19270FA3A}"/>
    <hyperlink ref="A7009" r:id="rId6999" xr:uid="{73158F1F-8E84-454D-9534-55B7476D1280}"/>
    <hyperlink ref="A7010" r:id="rId7000" xr:uid="{C7CFF9E6-453A-4737-A743-ACB82742AD60}"/>
    <hyperlink ref="A7011" r:id="rId7001" xr:uid="{1A2DECBF-50DE-4790-9555-5381F11E2C1D}"/>
    <hyperlink ref="A7012" r:id="rId7002" xr:uid="{A1133DC5-4977-467C-BAAD-CB82038294B3}"/>
    <hyperlink ref="A7013" r:id="rId7003" xr:uid="{6D2097B9-3ABF-4FBA-9199-E3CA7874CB69}"/>
    <hyperlink ref="A7014" r:id="rId7004" xr:uid="{323C686E-69D8-4A67-8B66-02F87CA18DF7}"/>
    <hyperlink ref="A7015" r:id="rId7005" xr:uid="{F58347C1-CDAB-462B-A658-5141CDCCDC45}"/>
    <hyperlink ref="A7016" r:id="rId7006" xr:uid="{BCE3D927-11C4-4B62-9DD1-9B29DCC70032}"/>
    <hyperlink ref="A7017" r:id="rId7007" xr:uid="{BD00C502-BF77-4771-A7E2-26BB74E9B037}"/>
    <hyperlink ref="A7018" r:id="rId7008" xr:uid="{97196ADD-BA17-45B7-B8F6-2FF1E1F96E68}"/>
    <hyperlink ref="A7019" r:id="rId7009" xr:uid="{FD123A31-96A8-4CBB-9E1F-35C3603BF891}"/>
    <hyperlink ref="A7020" r:id="rId7010" xr:uid="{F7EB769F-185D-472B-9B86-E622F5923C18}"/>
    <hyperlink ref="A7021" r:id="rId7011" xr:uid="{80E24062-CE5A-41C1-AED7-809C231CBDE0}"/>
    <hyperlink ref="A7022" r:id="rId7012" xr:uid="{EF9B6995-CB9D-4B41-A668-04A2DFCB990F}"/>
    <hyperlink ref="A7023" r:id="rId7013" xr:uid="{AE03106C-95DA-45D2-9D6B-5D68C60C3598}"/>
    <hyperlink ref="A7024" r:id="rId7014" xr:uid="{C7B7ADC1-444D-4948-981D-09B9E101E949}"/>
    <hyperlink ref="A7025" r:id="rId7015" xr:uid="{E0400F4E-F85B-46D5-96CF-D5CF68D9D3C9}"/>
    <hyperlink ref="A7026" r:id="rId7016" xr:uid="{D8E83D00-7562-4E0E-910C-D78BEDD465E0}"/>
    <hyperlink ref="A7027" r:id="rId7017" xr:uid="{04F2AC67-6CF5-40D1-A7AE-879EE5AD4698}"/>
    <hyperlink ref="A7028" r:id="rId7018" xr:uid="{23667ACD-F8F4-492A-BFE2-995F6AD01948}"/>
    <hyperlink ref="A7029" r:id="rId7019" xr:uid="{D62D9271-9D7B-411D-89B2-0CE8E7CD190C}"/>
    <hyperlink ref="A7030" r:id="rId7020" xr:uid="{F6F5214C-2B23-44D0-9A6D-FEE282FE9CEB}"/>
    <hyperlink ref="A7031" r:id="rId7021" xr:uid="{BA79B04C-5552-4136-B845-99BD4A1EA1E6}"/>
    <hyperlink ref="A7032" r:id="rId7022" xr:uid="{301F1393-3C9A-4309-8282-D3F5CCF67A59}"/>
    <hyperlink ref="A7033" r:id="rId7023" xr:uid="{ADC8C562-7261-43D6-A2E3-436DEB7E3DD3}"/>
    <hyperlink ref="A7034" r:id="rId7024" xr:uid="{A0A31604-6A16-4525-9416-107189500B53}"/>
    <hyperlink ref="A7035" r:id="rId7025" xr:uid="{E0F5BCCC-9BDB-4AF3-BAA9-068C72B7068F}"/>
    <hyperlink ref="A7036" r:id="rId7026" xr:uid="{D4FE422B-F454-4244-B1BA-29BCE3E87826}"/>
    <hyperlink ref="A7037" r:id="rId7027" xr:uid="{5A8E36AF-64F9-4DA4-8D81-2746F9D5E796}"/>
    <hyperlink ref="A7038" r:id="rId7028" xr:uid="{AF0AE742-553E-478D-B4AE-EF9E4B4383C3}"/>
    <hyperlink ref="A7039" r:id="rId7029" xr:uid="{53804E2E-0A7A-4307-AFF9-68CE2DAF29FF}"/>
    <hyperlink ref="A7040" r:id="rId7030" xr:uid="{15425F95-E170-41B6-B179-FC1A790DFB3C}"/>
    <hyperlink ref="A7041" r:id="rId7031" xr:uid="{7B5B8956-E72D-4190-841F-2FD620278CBE}"/>
    <hyperlink ref="A7042" r:id="rId7032" xr:uid="{19FBD63C-7E13-47F0-B763-231AC860D893}"/>
    <hyperlink ref="A7043" r:id="rId7033" xr:uid="{A8C418DF-9202-4038-841B-6F01709F983E}"/>
    <hyperlink ref="A7044" r:id="rId7034" xr:uid="{872A61B0-CEB8-40CF-848E-8A588D644F1C}"/>
    <hyperlink ref="A7045" r:id="rId7035" xr:uid="{D751D06A-401C-4E67-8486-F633D2893CE6}"/>
    <hyperlink ref="A7046" r:id="rId7036" xr:uid="{02E981E6-6509-40EE-86B3-DF26FD11D83E}"/>
    <hyperlink ref="A7047" r:id="rId7037" xr:uid="{3709B438-16E2-4ABA-8932-D19050737A56}"/>
    <hyperlink ref="A7048" r:id="rId7038" xr:uid="{AD7F8FD9-7F76-42B0-8847-53D6355AB239}"/>
    <hyperlink ref="A7049" r:id="rId7039" xr:uid="{CD185042-4BF8-4FDD-BF15-9019A0BD40C5}"/>
    <hyperlink ref="A7050" r:id="rId7040" xr:uid="{8E67C5CA-3585-4D20-8E46-3E8AD8DFCACA}"/>
    <hyperlink ref="A7051" r:id="rId7041" xr:uid="{DDDE65A8-72EB-4997-B8D0-46FE121C07E4}"/>
    <hyperlink ref="A7052" r:id="rId7042" xr:uid="{A81803E4-EA0D-47B9-B488-90993DBDAB07}"/>
    <hyperlink ref="A7053" r:id="rId7043" xr:uid="{817AE183-641F-4594-97E5-02E08465DDA3}"/>
    <hyperlink ref="A7054" r:id="rId7044" xr:uid="{C9E502E5-C09D-49D8-A1D5-DCCFA058E003}"/>
    <hyperlink ref="A7055" r:id="rId7045" xr:uid="{A405B8D3-BF6B-42EF-8F11-85B64DA31EC2}"/>
    <hyperlink ref="A7056" r:id="rId7046" xr:uid="{BF28DC2C-FBEA-4C6F-A94B-F342F1C55F1C}"/>
    <hyperlink ref="A7057" r:id="rId7047" xr:uid="{3E49DF6D-1B74-4B6A-A7C7-F213FC077419}"/>
    <hyperlink ref="A7058" r:id="rId7048" xr:uid="{32676FA5-DDAB-4C2D-8599-663032FBECA7}"/>
    <hyperlink ref="A7059" r:id="rId7049" xr:uid="{2C63C7A9-202E-4C56-B302-9D014D9A0AC9}"/>
    <hyperlink ref="A7060" r:id="rId7050" xr:uid="{3F11AE7E-6BF0-485A-99BA-C5D243E6417E}"/>
    <hyperlink ref="A7061" r:id="rId7051" xr:uid="{DA7DD0FB-1DD3-437D-AFFF-3EFE48324BC1}"/>
    <hyperlink ref="A7062" r:id="rId7052" xr:uid="{EB84956F-D267-4258-90ED-4F19B7D31999}"/>
    <hyperlink ref="A7063" r:id="rId7053" xr:uid="{F104C798-7201-4C3E-AFCB-05D8FA8DCC52}"/>
    <hyperlink ref="A7064" r:id="rId7054" xr:uid="{107E5713-1E29-46BE-A342-CE7D24AAA4C6}"/>
    <hyperlink ref="A7065" r:id="rId7055" xr:uid="{28570F56-1CE5-442A-A2EE-88FFB20B814B}"/>
    <hyperlink ref="A7066" r:id="rId7056" xr:uid="{E0524D67-BE7C-4FA8-95CC-3274D34E83A5}"/>
    <hyperlink ref="A7067" r:id="rId7057" xr:uid="{08F72425-600D-468A-AF5F-75650A471CE6}"/>
    <hyperlink ref="A7068" r:id="rId7058" xr:uid="{69317120-B721-4022-8288-5FF9DEF12324}"/>
    <hyperlink ref="A7069" r:id="rId7059" xr:uid="{8E36C359-4AC4-46CE-998E-05394585CF10}"/>
    <hyperlink ref="A7070" r:id="rId7060" xr:uid="{7B1ADCB8-25E3-4695-97E5-40ABAC4D45AA}"/>
    <hyperlink ref="A7071" r:id="rId7061" xr:uid="{D96745EC-60AD-40F0-8AC8-F3052174E0D0}"/>
    <hyperlink ref="A7072" r:id="rId7062" xr:uid="{65CAF47E-CC17-4A45-9A92-752A7E63AC74}"/>
    <hyperlink ref="A7073" r:id="rId7063" xr:uid="{6AB89247-E0FD-4A40-9551-C54AE973FEA0}"/>
    <hyperlink ref="A7074" r:id="rId7064" xr:uid="{D40E7497-A235-4876-89FF-7E9EE1ED093F}"/>
    <hyperlink ref="A7075" r:id="rId7065" xr:uid="{834BD595-636A-4A1F-B124-E1D8D31BD2C1}"/>
    <hyperlink ref="A7076" r:id="rId7066" xr:uid="{3ABED6CB-29E6-4CD7-87A1-3C416120CD87}"/>
    <hyperlink ref="A7077" r:id="rId7067" xr:uid="{C6B779BC-17E5-4DF4-9638-E2D91C03EDEC}"/>
    <hyperlink ref="A7078" r:id="rId7068" xr:uid="{ED4B9A79-CCDA-4EFA-B9C7-00838CE8214E}"/>
    <hyperlink ref="A7079" r:id="rId7069" xr:uid="{B94354FA-4925-4C35-B354-8FA136661604}"/>
    <hyperlink ref="A7080" r:id="rId7070" xr:uid="{D370D375-5717-4875-992D-6BD8BF7C4EFB}"/>
    <hyperlink ref="A7081" r:id="rId7071" xr:uid="{CA9719AF-B99B-4A36-A6E2-C4A504EC4A25}"/>
    <hyperlink ref="A7082" r:id="rId7072" xr:uid="{E43FFCA2-DB29-4505-B8F1-63394D1D62E1}"/>
    <hyperlink ref="A7083" r:id="rId7073" xr:uid="{6FE93EBF-7EA5-4D42-B68F-DF4FA113B691}"/>
    <hyperlink ref="A7084" r:id="rId7074" xr:uid="{01B1E28A-9D7D-478C-A33D-15C7F27A5559}"/>
    <hyperlink ref="A7085" r:id="rId7075" xr:uid="{8487A889-7480-45B3-AA51-11BCD0607588}"/>
    <hyperlink ref="A7086" r:id="rId7076" xr:uid="{FACAAE57-890E-432D-9684-3B3864D1D0E6}"/>
    <hyperlink ref="A7087" r:id="rId7077" xr:uid="{04433268-4675-4CBA-AF83-4C852596C8EB}"/>
    <hyperlink ref="A7088" r:id="rId7078" xr:uid="{3E9D4D01-410B-4A5A-9546-B5F5AC92FC7F}"/>
    <hyperlink ref="A7089" r:id="rId7079" xr:uid="{CF39F804-DBF5-4883-8926-4C176765869E}"/>
    <hyperlink ref="A7090" r:id="rId7080" xr:uid="{F0DC27CA-443F-45BD-8A3C-534286F3A35F}"/>
    <hyperlink ref="A7091" r:id="rId7081" xr:uid="{6DA6A53B-18CC-44C5-927A-0E6A7D35C422}"/>
    <hyperlink ref="A7092" r:id="rId7082" xr:uid="{03A57BF3-D09E-407C-B8BC-AF84A4EA1E33}"/>
    <hyperlink ref="A7093" r:id="rId7083" xr:uid="{D8259B73-0CCE-4FC4-AF22-F6AB23CF3C67}"/>
    <hyperlink ref="A7094" r:id="rId7084" xr:uid="{A0544CDC-2CBD-4E17-A95A-EB035A8EE73B}"/>
    <hyperlink ref="A7095" r:id="rId7085" xr:uid="{DC30C4A2-D8A9-4EB7-AB53-D9E01F474787}"/>
    <hyperlink ref="A7096" r:id="rId7086" xr:uid="{BFFAF229-A862-4806-BF61-9EA22543B895}"/>
    <hyperlink ref="A7097" r:id="rId7087" xr:uid="{5CCF4E21-055C-4590-97C2-E5B624442446}"/>
    <hyperlink ref="A7098" r:id="rId7088" xr:uid="{BAD5C845-4625-464E-A493-3C083A1B48EC}"/>
    <hyperlink ref="A7099" r:id="rId7089" xr:uid="{9ADD14EA-F0F5-42E5-B193-496FC4954F8A}"/>
    <hyperlink ref="A7100" r:id="rId7090" xr:uid="{65A2FE25-CA0E-4815-92B9-3630B3AA281E}"/>
    <hyperlink ref="A7101" r:id="rId7091" xr:uid="{077AAD33-0787-4BE7-8D07-FE889F9939BF}"/>
    <hyperlink ref="A7102" r:id="rId7092" xr:uid="{850FCACC-B529-429E-9306-CF5E46B2E2E0}"/>
    <hyperlink ref="A7103" r:id="rId7093" xr:uid="{47F1292C-A284-4158-9910-5F023EB57DFC}"/>
    <hyperlink ref="A7104" r:id="rId7094" xr:uid="{305CC3CB-CC9C-4803-B0F9-C6CCADECF200}"/>
    <hyperlink ref="A7105" r:id="rId7095" xr:uid="{9BC4A591-F388-4B9B-B280-CC465EA4DDAB}"/>
    <hyperlink ref="A7106" r:id="rId7096" xr:uid="{868F079F-4E43-4C21-893A-8980328658DE}"/>
    <hyperlink ref="A7107" r:id="rId7097" xr:uid="{E7BA4972-9D5F-4762-BA06-74212FC4F533}"/>
    <hyperlink ref="A7108" r:id="rId7098" xr:uid="{60B18895-3D7E-4B67-9CCE-7B367721A21C}"/>
    <hyperlink ref="A7109" r:id="rId7099" xr:uid="{E737EA2A-D32C-49C4-8D7F-674FB9247124}"/>
    <hyperlink ref="A7110" r:id="rId7100" xr:uid="{918631F1-E3BA-4587-832E-BC5169208DAB}"/>
    <hyperlink ref="A7111" r:id="rId7101" xr:uid="{5AB12A41-90E4-4665-BA03-26B6252B9011}"/>
    <hyperlink ref="A7112" r:id="rId7102" xr:uid="{9DD9EC5E-E805-4988-8D9E-A71E0D05E3B1}"/>
    <hyperlink ref="A7113" r:id="rId7103" xr:uid="{FF1F981D-8D18-4930-9DEA-4F8B588331E7}"/>
    <hyperlink ref="A7114" r:id="rId7104" xr:uid="{2654931B-0F96-4770-BB2C-F2E9E3EDE5CA}"/>
    <hyperlink ref="A7115" r:id="rId7105" xr:uid="{A14C776E-BEDB-44E3-A5A2-07F8B2293562}"/>
    <hyperlink ref="A7116" r:id="rId7106" xr:uid="{65C9B945-AEA1-42AC-895B-7A854602284D}"/>
    <hyperlink ref="A7117" r:id="rId7107" xr:uid="{9B4035FC-B8D7-45CB-B663-63BCBF7C7461}"/>
    <hyperlink ref="A7118" r:id="rId7108" xr:uid="{3DF713AA-7438-4934-A5FE-B6434E5F43FF}"/>
    <hyperlink ref="A7119" r:id="rId7109" xr:uid="{22A20067-270A-4534-845B-51ADBBECC3A9}"/>
    <hyperlink ref="A7120" r:id="rId7110" xr:uid="{81CABFB0-43FD-46E3-8776-98CCEA80F86C}"/>
    <hyperlink ref="A7121" r:id="rId7111" xr:uid="{59B50207-B24D-4A37-829D-929420467417}"/>
    <hyperlink ref="A7122" r:id="rId7112" xr:uid="{3A35ADA2-7C50-4AF3-B4C9-C3918288331C}"/>
    <hyperlink ref="A7123" r:id="rId7113" xr:uid="{50F68294-76EA-437A-AFBF-BF7971243FE7}"/>
    <hyperlink ref="A7124" r:id="rId7114" xr:uid="{02D7288E-A4C9-4322-98BE-FDA6F67DEB24}"/>
    <hyperlink ref="A7125" r:id="rId7115" xr:uid="{47ADD690-3E1A-486E-96C0-307FFB03026F}"/>
    <hyperlink ref="A7126" r:id="rId7116" xr:uid="{63ABD48A-172E-4296-B86C-6734B18D54AA}"/>
    <hyperlink ref="A7127" r:id="rId7117" xr:uid="{7C525E8C-918B-4E77-95F5-47644CE39DBA}"/>
    <hyperlink ref="A7128" r:id="rId7118" xr:uid="{CB5655C1-DC8E-4F98-ACDA-DC51178E0881}"/>
    <hyperlink ref="A7129" r:id="rId7119" xr:uid="{194723B0-D5B3-40CE-AF1B-C9A488D0BD46}"/>
    <hyperlink ref="A7130" r:id="rId7120" xr:uid="{CAC4CC3F-BCEF-4015-AA84-0B99B3A30A30}"/>
    <hyperlink ref="A7131" r:id="rId7121" xr:uid="{DA6D6D41-1992-4986-B2F7-01CC58273A44}"/>
    <hyperlink ref="A7132" r:id="rId7122" xr:uid="{A1257C85-6A5D-49B0-A76D-61DD9D0CEB51}"/>
    <hyperlink ref="A7133" r:id="rId7123" xr:uid="{96CEF215-98B1-48C7-8A01-F668EA071DDA}"/>
    <hyperlink ref="A7134" r:id="rId7124" xr:uid="{B43FE06F-9875-45A8-8BA7-5B66EE982279}"/>
    <hyperlink ref="A7135" r:id="rId7125" xr:uid="{95E41A87-6784-449F-A415-BF0E8FBD2ED7}"/>
    <hyperlink ref="A7136" r:id="rId7126" xr:uid="{BA799D10-B5C9-4309-BB05-2EFA7D8D8DC0}"/>
    <hyperlink ref="A7137" r:id="rId7127" xr:uid="{217A7F4D-6682-4F98-87BF-9D7AF8DA5612}"/>
    <hyperlink ref="A7138" r:id="rId7128" xr:uid="{7B123735-565B-4E57-B821-AF494B62187B}"/>
    <hyperlink ref="A7139" r:id="rId7129" xr:uid="{849971D3-39DF-4AC3-94D4-63C6B508C4BD}"/>
    <hyperlink ref="A7140" r:id="rId7130" xr:uid="{71455D05-6B90-4B31-AAF8-35E130085A37}"/>
    <hyperlink ref="A7141" r:id="rId7131" xr:uid="{243A559A-48F1-48A8-B111-1F76E5A6963F}"/>
    <hyperlink ref="A7142" r:id="rId7132" xr:uid="{1A7BADA3-04ED-4F7A-A449-B92A5B69C7ED}"/>
    <hyperlink ref="A7143" r:id="rId7133" xr:uid="{90FC6054-FE6F-4FF0-ADCF-39C2515C95B3}"/>
    <hyperlink ref="A7144" r:id="rId7134" xr:uid="{A7A00167-8779-4396-B527-E91BD8693C42}"/>
    <hyperlink ref="A7145" r:id="rId7135" xr:uid="{AE86BECD-5933-488D-A7F4-C73E682B5E98}"/>
    <hyperlink ref="A7146" r:id="rId7136" xr:uid="{6407D65D-A433-44F7-AA69-F05738A7D423}"/>
    <hyperlink ref="A7147" r:id="rId7137" xr:uid="{93875EA7-B000-4831-A4B5-EDE431767062}"/>
    <hyperlink ref="A7148" r:id="rId7138" xr:uid="{E7CDC5BF-C77C-4816-BC1A-DE89AD54AD3B}"/>
    <hyperlink ref="A7149" r:id="rId7139" xr:uid="{4F705107-F21A-41B1-924B-F9445BFA4186}"/>
    <hyperlink ref="A7150" r:id="rId7140" xr:uid="{E44B2856-86EB-4553-9E1C-2712D6480228}"/>
    <hyperlink ref="A7151" r:id="rId7141" xr:uid="{07AE4C07-842E-47C3-BEA7-6F90D123FD4E}"/>
    <hyperlink ref="A7152" r:id="rId7142" xr:uid="{3A3345BF-8761-418A-A3AD-7D9692596503}"/>
    <hyperlink ref="A7153" r:id="rId7143" xr:uid="{E51B31E9-085D-44F7-850F-F4576FB024F6}"/>
    <hyperlink ref="A7154" r:id="rId7144" xr:uid="{A596EF08-2478-42DB-94F0-10A9836D25CD}"/>
    <hyperlink ref="A7155" r:id="rId7145" xr:uid="{4F701DB5-723C-4469-B2E2-E00A4EBE2103}"/>
    <hyperlink ref="A7156" r:id="rId7146" xr:uid="{8DBC7557-FC39-4E19-B26F-6AB9388D415B}"/>
    <hyperlink ref="A7157" r:id="rId7147" xr:uid="{EC2EE2C3-EB0C-40D9-AD54-CBD4DC2F747A}"/>
    <hyperlink ref="A7158" r:id="rId7148" xr:uid="{2DBF7AE9-AD3C-40F6-9C68-0B78CD755642}"/>
    <hyperlink ref="A7159" r:id="rId7149" xr:uid="{88A17306-78E3-4F27-8D6A-554B802E3462}"/>
    <hyperlink ref="A7160" r:id="rId7150" xr:uid="{F03D3B01-9BB8-441F-A325-F95A5164F9F6}"/>
    <hyperlink ref="A7161" r:id="rId7151" xr:uid="{271DD5A5-09E2-4906-A351-AA892D0082C5}"/>
    <hyperlink ref="A7162" r:id="rId7152" xr:uid="{E60D602D-4F82-4455-9FE6-E5E5A7103ACD}"/>
    <hyperlink ref="A7163" r:id="rId7153" xr:uid="{7222C20A-8AF0-4B82-873E-3B550A7EE856}"/>
    <hyperlink ref="A7164" r:id="rId7154" xr:uid="{1D9870A7-E44F-42BC-B152-CB4281494F2D}"/>
    <hyperlink ref="A7165" r:id="rId7155" xr:uid="{B0E8E663-9B60-44C2-9A14-58E715A8A4FC}"/>
    <hyperlink ref="A7166" r:id="rId7156" xr:uid="{B0B6C81D-D064-410D-97B3-2430FCCB853D}"/>
    <hyperlink ref="A7167" r:id="rId7157" xr:uid="{06434911-B6F3-4ACB-BD99-73A800958F90}"/>
    <hyperlink ref="A7168" r:id="rId7158" xr:uid="{DB055FB8-B233-47EE-8CB2-6BA2DAA5BB8E}"/>
    <hyperlink ref="A7169" r:id="rId7159" xr:uid="{F8189429-25CC-47EB-A5FB-F0446753CDCA}"/>
    <hyperlink ref="A7170" r:id="rId7160" xr:uid="{D7B824BD-C5E8-4D02-9069-AA9BD9C73DF6}"/>
    <hyperlink ref="A7171" r:id="rId7161" xr:uid="{1467E98C-C1AD-487B-A58D-E84B046F7836}"/>
    <hyperlink ref="A7172" r:id="rId7162" xr:uid="{C38324EE-3960-4D7D-9469-3D4014BF93FB}"/>
    <hyperlink ref="A7173" r:id="rId7163" xr:uid="{8A762214-2ECE-4AFB-8993-DA99532B8384}"/>
    <hyperlink ref="A7174" r:id="rId7164" xr:uid="{357CD5F7-C3A2-48DF-AC7A-94288815B7E7}"/>
    <hyperlink ref="A7175" r:id="rId7165" xr:uid="{BF841EB4-D35B-4814-AAEC-66C8030F9684}"/>
    <hyperlink ref="A7176" r:id="rId7166" xr:uid="{9A1F1578-1E39-4842-9510-9C25458B5E73}"/>
    <hyperlink ref="A7177" r:id="rId7167" xr:uid="{8D9ECEB0-CFD7-4CE2-B632-C57CE699FDFC}"/>
    <hyperlink ref="A7178" r:id="rId7168" xr:uid="{E0297752-4198-4F71-A208-E6311C1BA9F5}"/>
    <hyperlink ref="A7179" r:id="rId7169" xr:uid="{B796B0D4-377F-4422-BBF6-AACD0F69ADCF}"/>
    <hyperlink ref="A7180" r:id="rId7170" xr:uid="{C3A6FF2B-D922-4F1C-9F84-9FF0EE15AB54}"/>
    <hyperlink ref="A7181" r:id="rId7171" xr:uid="{FE98CC1B-DB1F-43F9-A0E2-6D51FBB93A3F}"/>
    <hyperlink ref="A7182" r:id="rId7172" xr:uid="{368FB5A3-D1EC-40F5-A3F3-77D91CC1CE28}"/>
    <hyperlink ref="A7183" r:id="rId7173" xr:uid="{7DB0282A-F664-46D8-AC8E-9740444ED21D}"/>
    <hyperlink ref="A7184" r:id="rId7174" xr:uid="{3EA776F0-EDC1-496D-8DD6-FEBCD66ECD62}"/>
    <hyperlink ref="A7185" r:id="rId7175" xr:uid="{300ED566-AF9B-402D-BC3C-4FD27A585E5A}"/>
    <hyperlink ref="A7186" r:id="rId7176" xr:uid="{E6881B8D-9C7B-42C0-B950-2B91D15C9C54}"/>
    <hyperlink ref="A7187" r:id="rId7177" xr:uid="{3755F4C2-DE9C-45ED-9008-17BC45E06A68}"/>
    <hyperlink ref="A7188" r:id="rId7178" xr:uid="{226E13EF-C6C1-4D98-AB9F-75B465F0CBB0}"/>
    <hyperlink ref="A7189" r:id="rId7179" xr:uid="{0EC49241-F8A9-482F-8A66-55491719DD87}"/>
    <hyperlink ref="A7190" r:id="rId7180" xr:uid="{E70C7C9B-F6F1-4431-A4C7-77EC227DB280}"/>
    <hyperlink ref="A7191" r:id="rId7181" xr:uid="{0D4BA560-FCE6-498B-BC79-BF30F74796D7}"/>
    <hyperlink ref="A7192" r:id="rId7182" xr:uid="{C904413B-CDA7-4869-B2CC-B88EC3C32B6D}"/>
    <hyperlink ref="A7193" r:id="rId7183" xr:uid="{AD77DF94-2236-4BA4-86B6-FE5D12FA5D08}"/>
    <hyperlink ref="A7194" r:id="rId7184" xr:uid="{14F40E00-528F-4C21-B8EF-E57A87638C7B}"/>
    <hyperlink ref="A7195" r:id="rId7185" xr:uid="{7FF099AA-B0EC-4106-993E-9F5FA93B67C7}"/>
    <hyperlink ref="A7196" r:id="rId7186" xr:uid="{3ABA1CAA-DC89-415C-873F-3801ED4375CF}"/>
    <hyperlink ref="A7197" r:id="rId7187" xr:uid="{5F96B7C0-B200-49B7-9601-8587EFA72B57}"/>
    <hyperlink ref="A7198" r:id="rId7188" xr:uid="{463FC8D2-6BC0-41D7-AF84-1FB516C2ACF7}"/>
    <hyperlink ref="A7199" r:id="rId7189" xr:uid="{55F930BC-A1D1-4A0F-B187-71BB09082947}"/>
    <hyperlink ref="A7200" r:id="rId7190" xr:uid="{559E12F5-0A8F-4135-8066-B2F455DD3078}"/>
    <hyperlink ref="A7201" r:id="rId7191" xr:uid="{F2CBAB7C-28E3-4745-9684-7DD4E0F089EE}"/>
    <hyperlink ref="A7202" r:id="rId7192" xr:uid="{87459592-39B8-4FE3-BCB1-616029D15101}"/>
    <hyperlink ref="A7203" r:id="rId7193" xr:uid="{CA699A02-3DF9-4DCB-AFE6-21DBC3A33861}"/>
    <hyperlink ref="A7204" r:id="rId7194" xr:uid="{795ED754-3386-4BEE-8677-98C8F04AAFDC}"/>
    <hyperlink ref="A7205" r:id="rId7195" xr:uid="{55B9891B-E686-47D6-B1BE-7AA257565F11}"/>
    <hyperlink ref="A7206" r:id="rId7196" xr:uid="{31A05C58-4F89-4F57-8A2B-F1D4E41F9646}"/>
    <hyperlink ref="A7207" r:id="rId7197" xr:uid="{F8EF9C77-69DD-4BD2-B3D4-FBBC8C436215}"/>
    <hyperlink ref="A7208" r:id="rId7198" xr:uid="{945AC8B9-F198-48AA-B207-B450918BAC75}"/>
    <hyperlink ref="A7209" r:id="rId7199" xr:uid="{4A53A3C1-AABD-48C5-B869-8C99A1A48162}"/>
    <hyperlink ref="A7210" r:id="rId7200" xr:uid="{1AA0526C-A88F-4E18-8E9C-FA12EEDBA443}"/>
    <hyperlink ref="A7211" r:id="rId7201" xr:uid="{2D709ACF-E298-4B23-AE23-EDB81B6F0E7A}"/>
    <hyperlink ref="A7212" r:id="rId7202" xr:uid="{EB6C3D70-A25E-4222-B197-C3A4C805A2D4}"/>
    <hyperlink ref="A7213" r:id="rId7203" xr:uid="{1C0F58A0-B7E8-4723-A73C-2D4C17E79303}"/>
    <hyperlink ref="A7214" r:id="rId7204" xr:uid="{2BC59375-8C33-454A-9A4D-116CFFB7BF91}"/>
    <hyperlink ref="A7215" r:id="rId7205" xr:uid="{5CD40656-9EFB-4DB4-B472-D99D22B6B5B8}"/>
    <hyperlink ref="A7216" r:id="rId7206" xr:uid="{7EEDF159-303E-4271-8369-6A0ECEC7928E}"/>
    <hyperlink ref="A7217" r:id="rId7207" xr:uid="{B8B587E4-D788-4CC8-B006-F9F30CE9AB12}"/>
    <hyperlink ref="A7218" r:id="rId7208" xr:uid="{B9139EED-1D8B-4EBA-919A-25FE2A10A1CA}"/>
    <hyperlink ref="A7219" r:id="rId7209" xr:uid="{723785FB-FED1-463B-AA48-6172B4A21168}"/>
    <hyperlink ref="A7220" r:id="rId7210" xr:uid="{C33B824C-F9C0-43C5-9C4C-F9F632DD29AE}"/>
    <hyperlink ref="A7221" r:id="rId7211" xr:uid="{D5938FC7-3FEA-42CB-AAC9-4A1636B65CF7}"/>
    <hyperlink ref="A7222" r:id="rId7212" xr:uid="{9E07FF64-0A93-49BC-8BCC-50AFA99928A7}"/>
    <hyperlink ref="A7223" r:id="rId7213" xr:uid="{0B4BA7FD-9F23-4986-A67B-425392E9C50D}"/>
    <hyperlink ref="A7224" r:id="rId7214" xr:uid="{DEBB91BA-CFCE-4775-AF76-398D7FA8EAD5}"/>
    <hyperlink ref="A7225" r:id="rId7215" xr:uid="{76A250B7-7052-4099-8F55-18D27C5EB6D2}"/>
    <hyperlink ref="A7226" r:id="rId7216" xr:uid="{71E54ED2-06A2-4225-BDEB-BAF0E55A6839}"/>
    <hyperlink ref="A7227" r:id="rId7217" xr:uid="{AAA01170-47D3-4C0E-BCCE-4A83998FDA38}"/>
    <hyperlink ref="A7228" r:id="rId7218" xr:uid="{270DFE54-8818-4347-9BA3-C6426FB942B3}"/>
    <hyperlink ref="A7229" r:id="rId7219" xr:uid="{66BC6E61-1BE7-4528-810B-CF7177F00982}"/>
    <hyperlink ref="A7230" r:id="rId7220" xr:uid="{EBF58BC8-7BE5-4C9A-AA94-9A38B201E202}"/>
    <hyperlink ref="A7231" r:id="rId7221" xr:uid="{B61D22F8-C561-4759-8E90-25840C0687E0}"/>
    <hyperlink ref="A7232" r:id="rId7222" xr:uid="{8B3DA280-2A05-4874-89A6-3767A0E0F48A}"/>
    <hyperlink ref="A7233" r:id="rId7223" xr:uid="{18CB1059-6465-42F3-A7D0-6C4C587816B6}"/>
    <hyperlink ref="A7234" r:id="rId7224" xr:uid="{C1A16411-6B6B-41F8-ADF5-681840766A09}"/>
    <hyperlink ref="A7235" r:id="rId7225" xr:uid="{41309A1D-9121-48B5-BA46-4C021C097182}"/>
    <hyperlink ref="A7236" r:id="rId7226" xr:uid="{DFDD23BE-7EF5-4A5F-A1D0-3F725E62D57D}"/>
    <hyperlink ref="A7237" r:id="rId7227" xr:uid="{8AFEC7F0-B6F6-4C93-A518-14BA2BFC7CF2}"/>
    <hyperlink ref="A7238" r:id="rId7228" xr:uid="{C28315B5-9673-4849-9899-CB4ED3BB1A22}"/>
    <hyperlink ref="A7239" r:id="rId7229" xr:uid="{CA82EB9F-1CE4-42DF-97F1-AFC3708A1641}"/>
    <hyperlink ref="A7240" r:id="rId7230" xr:uid="{A78B056A-4150-459E-A5CA-AEEDB35F5306}"/>
    <hyperlink ref="A7241" r:id="rId7231" xr:uid="{FDD10339-4319-4BDD-8A75-7846CF80A36E}"/>
    <hyperlink ref="A7242" r:id="rId7232" xr:uid="{B2E28ED5-54A8-40E5-BFED-89BF614ACD24}"/>
    <hyperlink ref="A7243" r:id="rId7233" xr:uid="{A3CF1E96-4B44-4D1B-BBE2-C1FE276EC9C2}"/>
    <hyperlink ref="A7244" r:id="rId7234" xr:uid="{DD97ED1B-24B8-43B3-B9B8-F03B59102A2D}"/>
    <hyperlink ref="A7245" r:id="rId7235" xr:uid="{58B08553-C6B6-442D-AEF7-B52D17F80488}"/>
    <hyperlink ref="A7246" r:id="rId7236" xr:uid="{E18F3E04-09AA-4ECA-BD69-6B2C59C4C155}"/>
    <hyperlink ref="A7247" r:id="rId7237" xr:uid="{5BA18F8D-4AFE-45E6-844D-268484A607BD}"/>
    <hyperlink ref="A7248" r:id="rId7238" xr:uid="{91DC4759-D90E-4E8E-8DBD-45142711615F}"/>
    <hyperlink ref="A7249" r:id="rId7239" xr:uid="{CE4525CE-A7C9-4F22-82F1-4DA993B9A6E0}"/>
    <hyperlink ref="A7250" r:id="rId7240" xr:uid="{9E5AF29F-2E95-491A-AB60-50F293C3873C}"/>
    <hyperlink ref="A7251" r:id="rId7241" xr:uid="{10DD35A9-9B9D-4F15-A444-82768B731799}"/>
    <hyperlink ref="A7252" r:id="rId7242" xr:uid="{6DD0481C-BD3B-4D32-A102-2104A43B3132}"/>
    <hyperlink ref="A7253" r:id="rId7243" xr:uid="{1F0B9565-2D3D-43B7-B78C-D21C8382944D}"/>
    <hyperlink ref="A7254" r:id="rId7244" xr:uid="{31CDB383-BAD7-4D72-925D-745524DE57C4}"/>
    <hyperlink ref="A7255" r:id="rId7245" xr:uid="{F008DEBE-3ECB-4F17-9AB6-FF2D0990F060}"/>
    <hyperlink ref="A7256" r:id="rId7246" xr:uid="{4A3CC2CF-7866-4AB0-A27F-DC72472DD83C}"/>
    <hyperlink ref="A7257" r:id="rId7247" xr:uid="{A0201A47-8AF9-4CAD-9114-A1A2D779B72B}"/>
    <hyperlink ref="A7258" r:id="rId7248" xr:uid="{D7E647F6-DFB9-4D90-9874-51DDBE8514F7}"/>
    <hyperlink ref="A7259" r:id="rId7249" xr:uid="{BCC2B11F-F216-4B54-8E44-C4ADCC62AE02}"/>
    <hyperlink ref="A7260" r:id="rId7250" xr:uid="{08AE7370-0C46-4D9E-A84B-59F29CD2D008}"/>
    <hyperlink ref="A7261" r:id="rId7251" xr:uid="{8C096A28-267C-4619-8A7D-4B4BAA8C2E1E}"/>
    <hyperlink ref="A7262" r:id="rId7252" xr:uid="{4C2DC139-4F6F-4E78-9D01-4AD58E2A27B9}"/>
    <hyperlink ref="A7263" r:id="rId7253" xr:uid="{5BB33365-2533-4E29-978A-744F11953F24}"/>
    <hyperlink ref="A7264" r:id="rId7254" xr:uid="{C5C2746B-36FC-4679-96B0-585B57AB4878}"/>
    <hyperlink ref="A7265" r:id="rId7255" xr:uid="{AAF496D2-6F7B-440F-B085-1D544B3D8AC7}"/>
    <hyperlink ref="A7266" r:id="rId7256" xr:uid="{072A931E-6B07-4B70-A35A-0FA0F7596926}"/>
    <hyperlink ref="A7267" r:id="rId7257" xr:uid="{A4B99851-0519-4C2E-B3C2-9F04DD61F2AA}"/>
    <hyperlink ref="A7268" r:id="rId7258" xr:uid="{48FD5C09-0769-4D80-8CC2-C8001DB2F8D5}"/>
    <hyperlink ref="A7269" r:id="rId7259" xr:uid="{8A5A61BB-5A13-4DDE-93D8-DC89107E4E85}"/>
    <hyperlink ref="A7270" r:id="rId7260" xr:uid="{05635307-DBD0-40BC-A7B5-9A6EDC397B8C}"/>
    <hyperlink ref="A7271" r:id="rId7261" xr:uid="{9A0942F7-0232-414B-8FA2-340A49CB88DE}"/>
    <hyperlink ref="A7272" r:id="rId7262" xr:uid="{E8EE1CE1-0889-48BB-BE90-BF896846F401}"/>
    <hyperlink ref="A7273" r:id="rId7263" xr:uid="{D742841C-ABE6-4D12-A4A1-CABCBA8D8E3A}"/>
    <hyperlink ref="A7274" r:id="rId7264" xr:uid="{F41FA6FA-B16A-4189-BC0D-350C05E52D5A}"/>
    <hyperlink ref="A7275" r:id="rId7265" xr:uid="{BE8041A3-1EC6-4C07-840A-33AE729D0CD0}"/>
    <hyperlink ref="A7276" r:id="rId7266" xr:uid="{C99413E0-1E60-4B91-9DD7-7472FC892878}"/>
    <hyperlink ref="A7277" r:id="rId7267" xr:uid="{4C9E8FAF-7DBC-4E3E-9A6A-D0BD2B86BFE2}"/>
    <hyperlink ref="A7278" r:id="rId7268" xr:uid="{B92F44C4-F1E8-4929-8639-AAC12672404E}"/>
    <hyperlink ref="A7279" r:id="rId7269" xr:uid="{9F3691A3-8A7B-4E23-9C20-58C3F0364148}"/>
    <hyperlink ref="A7280" r:id="rId7270" xr:uid="{9854B713-1A21-450E-9EFD-5AFBBA30DE9E}"/>
    <hyperlink ref="A7281" r:id="rId7271" xr:uid="{CDF33231-FD38-457C-848C-3EADA8959C0F}"/>
    <hyperlink ref="A7282" r:id="rId7272" xr:uid="{1B26DDA1-1E16-41DF-9F4B-D144E9D4F2E8}"/>
    <hyperlink ref="A7283" r:id="rId7273" xr:uid="{7B50EFBE-6DF4-4C69-8BD0-C69B067D9649}"/>
    <hyperlink ref="A7284" r:id="rId7274" xr:uid="{E73161FB-770A-4BDE-B656-D56E503320F4}"/>
    <hyperlink ref="A7285" r:id="rId7275" xr:uid="{01C3C61A-3B24-444F-B974-0AF9323929F1}"/>
    <hyperlink ref="A7286" r:id="rId7276" xr:uid="{80E26430-ACE6-463F-8164-1A1771613BB8}"/>
    <hyperlink ref="A7287" r:id="rId7277" xr:uid="{F02AC236-C0DB-458D-ACEE-CB5432B89B10}"/>
    <hyperlink ref="A7288" r:id="rId7278" xr:uid="{D193A114-A105-4BD2-9F6C-7D24CA270FC5}"/>
    <hyperlink ref="A7289" r:id="rId7279" xr:uid="{2AEFCF16-037F-4EA4-995F-FE746E50A8FC}"/>
    <hyperlink ref="A7290" r:id="rId7280" xr:uid="{AEDC26D9-47EE-4CF7-9CEE-839CBB6CB2BD}"/>
    <hyperlink ref="A7291" r:id="rId7281" xr:uid="{74661D34-C303-4360-A877-03B68DFCE3CD}"/>
    <hyperlink ref="A7292" r:id="rId7282" xr:uid="{55A6045F-2A47-428B-96DC-37634CE39282}"/>
    <hyperlink ref="A7293" r:id="rId7283" xr:uid="{73904209-226F-4E39-88A7-D08D8BDD3639}"/>
    <hyperlink ref="A7294" r:id="rId7284" xr:uid="{96028CAA-31F8-485F-860F-5474F65F4429}"/>
    <hyperlink ref="A7295" r:id="rId7285" xr:uid="{CC842731-B8AA-41B4-B6ED-D9CE4994B05D}"/>
    <hyperlink ref="A7296" r:id="rId7286" xr:uid="{C7E9CA3A-CC92-4855-A69E-29EE7D7C7B34}"/>
    <hyperlink ref="A7297" r:id="rId7287" xr:uid="{28A9445D-F9C8-49CB-84E3-EDABB24D7FD8}"/>
    <hyperlink ref="A7298" r:id="rId7288" xr:uid="{C51119E8-D68B-4881-A754-C19B6C2D513C}"/>
    <hyperlink ref="A7299" r:id="rId7289" xr:uid="{87C9A9D8-63BF-4F6E-B6E4-130E6908DA7B}"/>
    <hyperlink ref="A7300" r:id="rId7290" xr:uid="{BE4B76E9-9561-4328-8ECA-25EECF48AE36}"/>
    <hyperlink ref="A7301" r:id="rId7291" xr:uid="{1DC40D83-21FE-431B-A475-B3A7090BC583}"/>
    <hyperlink ref="A7302" r:id="rId7292" xr:uid="{813C90E5-C9FA-4F8E-9EE5-3BD8C0F4BAE8}"/>
    <hyperlink ref="A7303" r:id="rId7293" xr:uid="{F2CD1404-4B23-4DD4-B79F-FD0E656A5960}"/>
    <hyperlink ref="A7304" r:id="rId7294" xr:uid="{0386CD75-0CF6-4971-A808-F8025F8714E8}"/>
    <hyperlink ref="A7305" r:id="rId7295" xr:uid="{188E9D46-C794-4A94-AF84-6CEF7B40503F}"/>
    <hyperlink ref="A7306" r:id="rId7296" xr:uid="{A9BB8623-969C-41C2-B74A-8C40816A2CB6}"/>
    <hyperlink ref="A7307" r:id="rId7297" xr:uid="{9FB1586E-E0E0-4A78-9AFF-FABB9327C182}"/>
    <hyperlink ref="A7308" r:id="rId7298" xr:uid="{BF3D2437-C86D-4BD1-A41A-3D78CE5B0D01}"/>
    <hyperlink ref="A7309" r:id="rId7299" xr:uid="{7F62CD8A-3C55-4728-ACBE-DA6EF42B3578}"/>
    <hyperlink ref="A7310" r:id="rId7300" xr:uid="{F960BB20-8007-4731-894F-4E93FBD922EE}"/>
    <hyperlink ref="A7311" r:id="rId7301" xr:uid="{50698D13-8062-49C8-8406-D00C13F4BBC9}"/>
    <hyperlink ref="A7312" r:id="rId7302" xr:uid="{BF7D5251-CF9D-4AD7-AE07-86DCDF99B7C0}"/>
    <hyperlink ref="A7313" r:id="rId7303" xr:uid="{79259D26-CEDA-42F5-820F-C516EA6FA582}"/>
    <hyperlink ref="A7314" r:id="rId7304" xr:uid="{BD9025EA-5A4F-4515-928A-112672548480}"/>
    <hyperlink ref="A7315" r:id="rId7305" xr:uid="{976B9D79-5195-4C6C-A670-8EA4482436BB}"/>
    <hyperlink ref="A7316" r:id="rId7306" xr:uid="{E10C1051-439B-4AAA-B894-87C83268C33D}"/>
    <hyperlink ref="A7317" r:id="rId7307" xr:uid="{4AFEF2FD-B400-416F-908B-5BFC82FA048C}"/>
    <hyperlink ref="A7318" r:id="rId7308" xr:uid="{7F5673C2-1C7B-4D97-BB7C-568DBCE83A1E}"/>
    <hyperlink ref="A7319" r:id="rId7309" xr:uid="{1CD17770-CEE7-4C29-8816-FD9E217CE411}"/>
    <hyperlink ref="A7320" r:id="rId7310" xr:uid="{50B8A58B-7A6F-4E26-A978-D1536EEC03F7}"/>
    <hyperlink ref="A7321" r:id="rId7311" xr:uid="{245634F5-E67E-412F-9529-6622792BF85A}"/>
    <hyperlink ref="A7322" r:id="rId7312" xr:uid="{17781F93-EF96-426E-8436-B4631AF831B0}"/>
    <hyperlink ref="A7323" r:id="rId7313" xr:uid="{9774DADA-F236-476F-9B75-06C176347F0E}"/>
    <hyperlink ref="A7324" r:id="rId7314" xr:uid="{8914694D-9353-4E30-9ED6-717018A9863C}"/>
    <hyperlink ref="A7325" r:id="rId7315" xr:uid="{F30AEBF7-907F-45CB-812F-95EEC642E4E1}"/>
    <hyperlink ref="A7326" r:id="rId7316" xr:uid="{9CF49524-4CD9-436F-95E2-389EEF5044D0}"/>
    <hyperlink ref="A7327" r:id="rId7317" xr:uid="{58C9EC72-D2E1-4CAC-AC08-128E981B588A}"/>
    <hyperlink ref="A7328" r:id="rId7318" xr:uid="{55358933-A398-432A-A655-FC04B6A4F86A}"/>
    <hyperlink ref="A7329" r:id="rId7319" xr:uid="{B969E999-AB5D-451F-A6C8-3E0418CA6754}"/>
    <hyperlink ref="A7330" r:id="rId7320" xr:uid="{68D6DAD2-D90E-46FF-BB5D-848499FFA814}"/>
    <hyperlink ref="A7331" r:id="rId7321" xr:uid="{A31D29CA-DFA0-4DB0-81D9-5ED9D8075F76}"/>
    <hyperlink ref="A7332" r:id="rId7322" xr:uid="{C305542E-F541-453B-A6ED-E348A9C190B8}"/>
    <hyperlink ref="A7333" r:id="rId7323" xr:uid="{BB6FA0EB-08DE-4BA9-9DE0-CFF0878B0E85}"/>
    <hyperlink ref="A7334" r:id="rId7324" xr:uid="{6003711A-9793-4BFA-8D23-06D7F0E86F25}"/>
    <hyperlink ref="A7335" r:id="rId7325" xr:uid="{FBD00CFC-257B-4389-95E6-A54C9853AF95}"/>
    <hyperlink ref="A7336" r:id="rId7326" xr:uid="{2555ACE3-14B1-4A1E-AD4B-4775254FD5B3}"/>
    <hyperlink ref="A7337" r:id="rId7327" xr:uid="{F7D59CB4-4DAC-4E8A-A754-00D67AA27314}"/>
    <hyperlink ref="A7338" r:id="rId7328" xr:uid="{2F4D6060-0B1F-469F-849F-0B8F883BAA90}"/>
    <hyperlink ref="A7339" r:id="rId7329" xr:uid="{7481B5FB-0023-409E-B63E-4BA32839F606}"/>
    <hyperlink ref="A7340" r:id="rId7330" xr:uid="{19419EAF-9433-45D2-9AC0-1D163CF87761}"/>
    <hyperlink ref="A7341" r:id="rId7331" xr:uid="{F26B543D-0745-4F48-81CB-6F9C176FC19B}"/>
    <hyperlink ref="A7342" r:id="rId7332" xr:uid="{48473BF5-FA49-412D-8622-452AD5349FCD}"/>
    <hyperlink ref="A7343" r:id="rId7333" xr:uid="{C15EA38E-9A0A-4D4C-A0A2-17F530242A52}"/>
    <hyperlink ref="A7344" r:id="rId7334" xr:uid="{E5014639-A7CF-40A8-A6CB-DF25221B0F3D}"/>
    <hyperlink ref="A7345" r:id="rId7335" xr:uid="{280F1791-C2E2-4627-9C56-61E48B93B924}"/>
    <hyperlink ref="A7346" r:id="rId7336" xr:uid="{8446439B-7BC5-49D3-AC0D-90D35B429E74}"/>
    <hyperlink ref="A7347" r:id="rId7337" xr:uid="{70710641-BA73-4125-B68D-E3797203153C}"/>
    <hyperlink ref="A7348" r:id="rId7338" xr:uid="{08162421-9CF2-48A2-BED5-68DA03B729AE}"/>
    <hyperlink ref="A7349" r:id="rId7339" xr:uid="{F14ACAA6-9CE9-4015-AF59-6BDC35DF7B75}"/>
    <hyperlink ref="A7350" r:id="rId7340" xr:uid="{851CC07A-A8AD-426A-BDC9-2E39775AFB86}"/>
    <hyperlink ref="A7351" r:id="rId7341" xr:uid="{63434D5C-2538-4838-A49A-42ED48516212}"/>
    <hyperlink ref="A7352" r:id="rId7342" xr:uid="{186E5C7A-EB91-4C02-9AE7-9CF26EB9B307}"/>
    <hyperlink ref="A7353" r:id="rId7343" xr:uid="{D08BB2DE-9D11-42DF-9263-76F7D2D7B55F}"/>
    <hyperlink ref="A7354" r:id="rId7344" xr:uid="{62A88EBE-F699-4BF6-ABFF-683A2826F81D}"/>
    <hyperlink ref="A7355" r:id="rId7345" xr:uid="{157F9D47-2BED-4ECA-AF16-1BFF3849A309}"/>
    <hyperlink ref="A7356" r:id="rId7346" xr:uid="{F1E93E01-14D6-4E3F-B0F4-0F09D5F5966C}"/>
    <hyperlink ref="A7357" r:id="rId7347" xr:uid="{8CF0C193-4F49-46C9-B4E8-BC09ED26CF17}"/>
    <hyperlink ref="A7358" r:id="rId7348" xr:uid="{D41EE863-2CF0-4EDA-9144-448681A23987}"/>
    <hyperlink ref="A7359" r:id="rId7349" xr:uid="{7BB56C1B-8770-4DEE-A5BA-927A8C226D75}"/>
    <hyperlink ref="A7360" r:id="rId7350" xr:uid="{688C119D-757B-400E-BB82-0C66AD04C0C4}"/>
    <hyperlink ref="A7361" r:id="rId7351" xr:uid="{2DF15F24-89A8-4BDD-A7D3-D2BD7DFD88F1}"/>
    <hyperlink ref="A7362" r:id="rId7352" xr:uid="{631C2FE3-360B-477F-B890-E87F023D4C5A}"/>
    <hyperlink ref="A7363" r:id="rId7353" xr:uid="{6F7E75C3-6282-47D0-9F4A-799AF22471C9}"/>
    <hyperlink ref="A7364" r:id="rId7354" xr:uid="{26F3B792-7D74-4022-8652-E6FC08BF3247}"/>
    <hyperlink ref="A7365" r:id="rId7355" xr:uid="{5C206DCE-B944-4C81-A4FC-1C6DDFD4ECEC}"/>
    <hyperlink ref="A7366" r:id="rId7356" xr:uid="{E8A11C68-A472-409F-97AB-B08501CA4895}"/>
    <hyperlink ref="A7367" r:id="rId7357" xr:uid="{0C670C80-8AD0-41E5-B6ED-09CC586D2F3A}"/>
    <hyperlink ref="A7368" r:id="rId7358" xr:uid="{B69A4950-B704-4EA4-B2E3-F42FDF472A57}"/>
    <hyperlink ref="A7369" r:id="rId7359" xr:uid="{3A8A8BF8-82F6-49D7-8308-B290C24BA6BF}"/>
    <hyperlink ref="A7370" r:id="rId7360" xr:uid="{40262EF1-AD6F-450B-AC66-A67BB2F093C6}"/>
    <hyperlink ref="A7371" r:id="rId7361" xr:uid="{138DE4D7-F53E-4E75-8257-7CCCF0A21CA1}"/>
    <hyperlink ref="A7372" r:id="rId7362" xr:uid="{EBD4365D-3888-40FC-A885-1679FF8256FE}"/>
    <hyperlink ref="A7373" r:id="rId7363" xr:uid="{ED11B004-B07C-4FEE-8693-1FD285CD7DB9}"/>
    <hyperlink ref="A7374" r:id="rId7364" xr:uid="{C30044E1-D469-4583-AE77-3D21C2595108}"/>
    <hyperlink ref="A7375" r:id="rId7365" xr:uid="{96EC20EF-3A17-49C8-B5FC-2BA3A69D21D6}"/>
    <hyperlink ref="A7376" r:id="rId7366" xr:uid="{7276EFEB-2F48-4014-9101-AADD3BA94A35}"/>
    <hyperlink ref="A7377" r:id="rId7367" xr:uid="{19CA4392-4123-4B40-AB8A-3E2111991487}"/>
    <hyperlink ref="A7378" r:id="rId7368" xr:uid="{A191D189-A131-4BAC-9CF0-7C4057C2BCD0}"/>
    <hyperlink ref="A7379" r:id="rId7369" xr:uid="{C54900C8-3951-4C6B-9F61-0E9E884AB79E}"/>
    <hyperlink ref="A7380" r:id="rId7370" xr:uid="{52DFC20B-07DE-45D5-96BE-D55B073EB597}"/>
    <hyperlink ref="A7381" r:id="rId7371" xr:uid="{113409C0-0E48-4DE5-8DF8-20799D547B76}"/>
    <hyperlink ref="A7382" r:id="rId7372" xr:uid="{8C69BB46-9E18-486A-9475-1B747D765957}"/>
    <hyperlink ref="A7383" r:id="rId7373" xr:uid="{5BF322A1-6E60-4652-BC29-4B5B6154CF34}"/>
    <hyperlink ref="A7384" r:id="rId7374" xr:uid="{444DF372-453F-49C2-893A-F8E33A0AA970}"/>
    <hyperlink ref="A7385" r:id="rId7375" xr:uid="{5B2797DA-E175-41CE-B0B4-7206550F9680}"/>
    <hyperlink ref="A7386" r:id="rId7376" xr:uid="{794C9ACB-43FB-4608-B8F1-7CC4273E7BEC}"/>
    <hyperlink ref="A7387" r:id="rId7377" xr:uid="{2BB966B7-B8EA-46F2-B32B-2BC63777ECEB}"/>
    <hyperlink ref="A7388" r:id="rId7378" xr:uid="{2583BC4E-3FF5-4055-9AB6-A3684A3219EA}"/>
    <hyperlink ref="A7389" r:id="rId7379" xr:uid="{75760FC4-D89B-42FB-B834-398EF9ED3C52}"/>
    <hyperlink ref="A7390" r:id="rId7380" xr:uid="{B28A2F08-EB57-468B-9C5F-E733D46E5875}"/>
    <hyperlink ref="A7391" r:id="rId7381" xr:uid="{AAA455B1-590D-496C-AA2E-4A68393020C3}"/>
    <hyperlink ref="A7392" r:id="rId7382" xr:uid="{F7FB1CB2-4679-4746-916C-C61B8F7FEB79}"/>
    <hyperlink ref="A7393" r:id="rId7383" xr:uid="{EB315F4D-1E78-4AB6-B2E3-0B24F9BE545E}"/>
    <hyperlink ref="A7394" r:id="rId7384" xr:uid="{D0FC4F4D-6091-4F03-9D08-9B5CD43B1742}"/>
    <hyperlink ref="A7395" r:id="rId7385" xr:uid="{97A4A122-2262-44C0-9F32-9CF609B864FD}"/>
    <hyperlink ref="A7396" r:id="rId7386" xr:uid="{99EEBADC-6905-4B65-9389-1E96B64063C2}"/>
    <hyperlink ref="A7397" r:id="rId7387" xr:uid="{65DAF894-6418-4DAB-945D-082958A8BCA0}"/>
    <hyperlink ref="A7398" r:id="rId7388" xr:uid="{5379A5AF-EACB-4AD1-B085-28097DA8AA32}"/>
    <hyperlink ref="A7399" r:id="rId7389" xr:uid="{27794546-E877-441C-A23C-474A66611191}"/>
    <hyperlink ref="A7400" r:id="rId7390" xr:uid="{E78C93A4-DA75-44B2-A6DF-EE3051A6DC24}"/>
    <hyperlink ref="A7401" r:id="rId7391" xr:uid="{74C9A2EE-7A0C-4FAF-8575-D59FA6EF2A87}"/>
    <hyperlink ref="A7402" r:id="rId7392" xr:uid="{0AE4927B-A091-47C2-9855-249AD69346A7}"/>
    <hyperlink ref="A7403" r:id="rId7393" xr:uid="{3868BB30-A091-4BA9-B103-79D52607FD75}"/>
    <hyperlink ref="A7404" r:id="rId7394" xr:uid="{B84D4BC0-9C01-49CE-BE3B-F91192D2812C}"/>
    <hyperlink ref="A7405" r:id="rId7395" xr:uid="{819F9693-11B0-4648-BCD6-D6399139D481}"/>
    <hyperlink ref="A7406" r:id="rId7396" xr:uid="{D90088C5-07DD-4327-B522-30F02159FE6F}"/>
    <hyperlink ref="A7407" r:id="rId7397" xr:uid="{6DBA7707-5193-44D2-AB2D-8BE57ED5AF60}"/>
    <hyperlink ref="A7408" r:id="rId7398" xr:uid="{753914DB-9107-4E82-9885-FBE1F44B7B3F}"/>
    <hyperlink ref="A7409" r:id="rId7399" xr:uid="{C3B1B6F5-F312-4EFA-9436-0ACB06A54556}"/>
    <hyperlink ref="A7410" r:id="rId7400" xr:uid="{2B0F72B7-60FC-489D-A422-CF48A18ED3F7}"/>
    <hyperlink ref="A7411" r:id="rId7401" xr:uid="{3F8DD299-4A77-4DFE-A1D2-747441EF23EC}"/>
    <hyperlink ref="A7412" r:id="rId7402" xr:uid="{9482FAAF-E9E4-4EC5-B811-91380B3FD58D}"/>
    <hyperlink ref="A7413" r:id="rId7403" xr:uid="{A0A750C4-4BF8-4745-96F8-94ABEF094612}"/>
    <hyperlink ref="A7414" r:id="rId7404" xr:uid="{38068404-7D3B-48C8-80AD-692BF7D4D66B}"/>
    <hyperlink ref="A7415" r:id="rId7405" xr:uid="{C8AA7292-EEDC-44EE-80D2-8446ED265BA0}"/>
    <hyperlink ref="A7416" r:id="rId7406" xr:uid="{E3EF1272-9047-433F-B034-8C9110B2D522}"/>
    <hyperlink ref="A7417" r:id="rId7407" xr:uid="{89395205-CAA9-45E1-9C58-78CC0D724528}"/>
    <hyperlink ref="A7418" r:id="rId7408" xr:uid="{7A77F2F8-45C4-428F-9212-DCD309C4DBC1}"/>
    <hyperlink ref="A7419" r:id="rId7409" xr:uid="{F5E274CD-4345-4531-933E-A7E1524D47B8}"/>
    <hyperlink ref="A7420" r:id="rId7410" xr:uid="{9AF913D8-3BAB-4F53-94E0-F0A843A4E3C4}"/>
    <hyperlink ref="A7421" r:id="rId7411" xr:uid="{B67E0195-A42F-4740-95FC-9D5CEE5CEA0A}"/>
    <hyperlink ref="A7422" r:id="rId7412" xr:uid="{EAD4095A-67F4-4A43-9927-3892E16AAC2C}"/>
    <hyperlink ref="A7423" r:id="rId7413" xr:uid="{C5006A73-5CC5-4D07-A4C5-D754944BFE67}"/>
    <hyperlink ref="A7424" r:id="rId7414" xr:uid="{B5AD5F71-4A90-4213-BD6E-169C085C22CE}"/>
    <hyperlink ref="A7425" r:id="rId7415" xr:uid="{79FADBF3-9140-417E-A363-A0E511C7F946}"/>
    <hyperlink ref="A7426" r:id="rId7416" xr:uid="{0A1C6923-12BB-40DB-880A-30F4C85AE1FB}"/>
    <hyperlink ref="A7427" r:id="rId7417" xr:uid="{D1BC9DFE-06E7-436C-A2F0-5EC0A1817E7A}"/>
    <hyperlink ref="A7428" r:id="rId7418" xr:uid="{C4637775-7844-46D3-AD32-28C338652575}"/>
    <hyperlink ref="A7429" r:id="rId7419" xr:uid="{EEAE491C-E0EB-4119-A9E7-DFC4F8B73C69}"/>
    <hyperlink ref="A7430" r:id="rId7420" xr:uid="{769D8E44-0EAC-46D7-A7FC-F4E337485895}"/>
    <hyperlink ref="A7431" r:id="rId7421" xr:uid="{F880E1DD-3AD7-4E93-B074-91522EF2FD28}"/>
    <hyperlink ref="A7432" r:id="rId7422" xr:uid="{4B39E293-E746-49B2-ACA5-1FF792EADA1A}"/>
    <hyperlink ref="A7433" r:id="rId7423" xr:uid="{4A4BDB2F-8527-4790-9C35-EB7302C05AF7}"/>
    <hyperlink ref="A7434" r:id="rId7424" xr:uid="{24F8DB29-1441-465A-8F22-D24BBE60E45B}"/>
    <hyperlink ref="A7435" r:id="rId7425" xr:uid="{FF70E528-9ACF-4308-B930-CA31D62C0DE8}"/>
    <hyperlink ref="A7436" r:id="rId7426" xr:uid="{5A97DACD-4C43-4F8D-A031-47F7CFFA0749}"/>
    <hyperlink ref="A7437" r:id="rId7427" xr:uid="{70022E95-E2CC-48CC-BC1B-F07D90239D20}"/>
    <hyperlink ref="A7438" r:id="rId7428" xr:uid="{0344BD0B-AD2D-47A9-AEA8-D86469F35290}"/>
    <hyperlink ref="A7439" r:id="rId7429" xr:uid="{58AE5B19-1856-4F7D-B079-9EA3E2ADFA91}"/>
    <hyperlink ref="A7440" r:id="rId7430" xr:uid="{186CD15B-DDC7-4928-9166-5706CEAA58DE}"/>
    <hyperlink ref="A7441" r:id="rId7431" xr:uid="{33F8FF10-DE13-4DEE-BF9B-F812F4DB7BA4}"/>
    <hyperlink ref="A7442" r:id="rId7432" xr:uid="{FBC701B8-27C1-4433-A60F-FD04E1DAC021}"/>
    <hyperlink ref="A7443" r:id="rId7433" xr:uid="{7854A670-4F72-4BF3-9571-0201F19A68D7}"/>
    <hyperlink ref="A7444" r:id="rId7434" xr:uid="{7E6709AE-B237-4D7B-8A4D-433FB566D897}"/>
    <hyperlink ref="A7445" r:id="rId7435" xr:uid="{F157BF28-E3BE-442A-BAD5-DABFF454BFF2}"/>
    <hyperlink ref="A7446" r:id="rId7436" xr:uid="{F959D8E9-6EAF-488B-9FAD-CF7631A9F3BA}"/>
    <hyperlink ref="A7447" r:id="rId7437" xr:uid="{C670DDF0-32BF-4255-A306-D21ECF3E4176}"/>
    <hyperlink ref="A7448" r:id="rId7438" xr:uid="{69B63555-F7BD-4F47-810B-3C8C0CF920EB}"/>
    <hyperlink ref="A7449" r:id="rId7439" xr:uid="{06CC1D14-D79F-4EC0-B452-0F4A93A32619}"/>
    <hyperlink ref="A7450" r:id="rId7440" xr:uid="{8E787720-FE42-45E1-B696-1B386E46B914}"/>
    <hyperlink ref="A7451" r:id="rId7441" xr:uid="{23961741-62BE-4EDA-86ED-6947CB134972}"/>
    <hyperlink ref="A7452" r:id="rId7442" xr:uid="{3218BCF2-46E2-4E21-9B28-154D2A32CC15}"/>
    <hyperlink ref="A7453" r:id="rId7443" xr:uid="{B0EF79D5-97D8-4690-8FE7-B0A01F96A4DA}"/>
    <hyperlink ref="A7454" r:id="rId7444" xr:uid="{DCFCCCE9-68EC-4863-ABDD-C8D928B1880D}"/>
    <hyperlink ref="A7455" r:id="rId7445" xr:uid="{63849D52-99E4-4159-9DC8-3CAD951789F6}"/>
    <hyperlink ref="A7456" r:id="rId7446" xr:uid="{C0FF33A3-3D46-4806-B23A-B68417EA8398}"/>
    <hyperlink ref="A7457" r:id="rId7447" xr:uid="{DA62E103-D925-40F5-B557-6E6F61A9C943}"/>
    <hyperlink ref="A7458" r:id="rId7448" xr:uid="{2CBCD8DE-A706-4627-89CF-4B0B6D57C942}"/>
    <hyperlink ref="A7459" r:id="rId7449" xr:uid="{93D81ABA-BE78-461A-ACCB-6F8AE521EB8B}"/>
    <hyperlink ref="A7460" r:id="rId7450" xr:uid="{D99457A6-2435-4DF4-B93E-AF084E43359F}"/>
    <hyperlink ref="A7461" r:id="rId7451" xr:uid="{87E529ED-1121-4ADF-99A5-79712C1D5016}"/>
    <hyperlink ref="A7462" r:id="rId7452" xr:uid="{290CCB15-BC6C-4E08-9E04-287C45841670}"/>
    <hyperlink ref="A7463" r:id="rId7453" xr:uid="{15585BB1-7D4C-4C02-9EA6-973F7F3F5F9A}"/>
    <hyperlink ref="A7464" r:id="rId7454" xr:uid="{069B5D5D-F925-478A-B1F9-4AE6652E0879}"/>
    <hyperlink ref="A7465" r:id="rId7455" xr:uid="{8EE3B7A1-E526-40BA-B66A-6D94B4E46B80}"/>
    <hyperlink ref="A7466" r:id="rId7456" xr:uid="{29E3B6F2-4AB9-4D1A-BC7A-8676D8440D59}"/>
    <hyperlink ref="A7467" r:id="rId7457" xr:uid="{65EA22D8-2D28-4C05-9E34-C6F25759ADEA}"/>
    <hyperlink ref="A7468" r:id="rId7458" xr:uid="{9B0E816B-C900-4A12-BA30-1995EB9EBEF3}"/>
    <hyperlink ref="A7469" r:id="rId7459" xr:uid="{29C1CA04-8ABC-4227-96B4-06D25C7F0B75}"/>
    <hyperlink ref="A7470" r:id="rId7460" xr:uid="{78C3AFAB-C4D3-4640-A734-A9425271557A}"/>
    <hyperlink ref="A7471" r:id="rId7461" xr:uid="{9779BBE0-A72A-4DD6-BFFD-CF9B69B7B42B}"/>
    <hyperlink ref="A7472" r:id="rId7462" xr:uid="{58C9F44E-9CAA-4588-93C5-A192BE7E96C3}"/>
    <hyperlink ref="A7473" r:id="rId7463" xr:uid="{71419F9F-E87A-4CF8-A205-E664A13D4DD8}"/>
    <hyperlink ref="A7474" r:id="rId7464" xr:uid="{35DC7623-B301-4018-9726-2926313FC68F}"/>
    <hyperlink ref="A7475" r:id="rId7465" xr:uid="{AC2086C8-590B-40E1-A3AF-35590FB7DEFC}"/>
    <hyperlink ref="A7476" r:id="rId7466" xr:uid="{2421AE27-444C-44B3-B0B8-C341B61BB835}"/>
    <hyperlink ref="A7477" r:id="rId7467" xr:uid="{E9EACD14-95C5-4440-8815-B28AE2E0C758}"/>
    <hyperlink ref="A7478" r:id="rId7468" xr:uid="{5A3963A0-3649-4F9A-8EE9-2E5FC52C0EE7}"/>
    <hyperlink ref="A7479" r:id="rId7469" xr:uid="{7A82EA62-2285-4C1C-8599-4B5611262AD6}"/>
    <hyperlink ref="A7480" r:id="rId7470" xr:uid="{78E9ED07-5591-4FE5-850C-86632EED95D4}"/>
    <hyperlink ref="A7481" r:id="rId7471" xr:uid="{8B2E6DD0-9FFF-4EFB-8E5B-9F144E41F85F}"/>
    <hyperlink ref="A7482" r:id="rId7472" xr:uid="{115FE102-6325-4274-B8BD-AE31400F0540}"/>
    <hyperlink ref="A7483" r:id="rId7473" xr:uid="{3774AF5A-AC62-4D2E-A648-1E59679B9C99}"/>
    <hyperlink ref="A7484" r:id="rId7474" xr:uid="{5A9450FD-FE46-4ED8-A537-83EF8D05CCAD}"/>
    <hyperlink ref="A7485" r:id="rId7475" xr:uid="{45669659-65DD-4678-87E5-A290D23F3A03}"/>
    <hyperlink ref="A7486" r:id="rId7476" xr:uid="{64AC76C9-0156-4AE3-A82D-7DF18E6B23BB}"/>
    <hyperlink ref="A7487" r:id="rId7477" xr:uid="{26D2BD74-7563-4774-B9D8-1975B08DE3CD}"/>
    <hyperlink ref="A7488" r:id="rId7478" xr:uid="{407AC819-7A7A-49A4-B5F4-DF979083C4D0}"/>
    <hyperlink ref="A7489" r:id="rId7479" xr:uid="{8888244F-36F8-49A5-A32E-003B602BE134}"/>
    <hyperlink ref="A7490" r:id="rId7480" xr:uid="{C90599C6-945A-40CF-BFAF-2D444E5A2C47}"/>
    <hyperlink ref="A7491" r:id="rId7481" xr:uid="{3FAB6A10-6625-4AAE-B1C2-72226F03DA0D}"/>
    <hyperlink ref="A7492" r:id="rId7482" xr:uid="{31E9E4B9-2ACB-4A2D-87BB-84C3989ABE1D}"/>
    <hyperlink ref="A7493" r:id="rId7483" xr:uid="{1E463C2E-AB1B-40A8-98BF-CCE6818ABD93}"/>
    <hyperlink ref="A7494" r:id="rId7484" xr:uid="{8FC54D91-13B3-407E-9DB6-7DB69DC9D105}"/>
    <hyperlink ref="A7495" r:id="rId7485" xr:uid="{25FEF8AB-1E3A-4113-AC4A-B79C65A2B68E}"/>
    <hyperlink ref="A7496" r:id="rId7486" xr:uid="{352B5DBB-AEE5-40DC-AED8-5D885E7DF026}"/>
    <hyperlink ref="A7497" r:id="rId7487" xr:uid="{B616B545-C2E2-4C3A-877D-E599B121F9F4}"/>
    <hyperlink ref="A7498" r:id="rId7488" xr:uid="{3B0501A4-0D0B-4561-B922-2EF16FB50677}"/>
    <hyperlink ref="A7499" r:id="rId7489" xr:uid="{447882E7-BEE2-410C-A8E9-D4E7D047BA47}"/>
    <hyperlink ref="A7500" r:id="rId7490" xr:uid="{708E0867-B5BE-4C6E-BE1D-3DDD48A968BB}"/>
    <hyperlink ref="A7501" r:id="rId7491" xr:uid="{38FA7EA0-55EE-43DE-BE8F-820C90592B90}"/>
    <hyperlink ref="A7502" r:id="rId7492" xr:uid="{650D3607-D29F-44CF-8CF6-FDE78F14241B}"/>
    <hyperlink ref="A7503" r:id="rId7493" xr:uid="{0658C971-E3D9-4473-9DDB-E2FDB850CE1F}"/>
    <hyperlink ref="A7504" r:id="rId7494" xr:uid="{62A568C0-011C-4E90-8835-E6859EC5AAFE}"/>
    <hyperlink ref="A7505" r:id="rId7495" xr:uid="{67D82EB4-26AB-48C7-82FD-537D607A8502}"/>
    <hyperlink ref="A7506" r:id="rId7496" xr:uid="{ECFA6ABC-BC6B-4FFE-886C-EDE946E625CE}"/>
    <hyperlink ref="A7507" r:id="rId7497" xr:uid="{E6BC417F-615A-41EC-918B-6F4AEABF0EFE}"/>
    <hyperlink ref="A7508" r:id="rId7498" xr:uid="{B7364D0E-7206-467B-BBE6-086CE08D5E49}"/>
    <hyperlink ref="A7509" r:id="rId7499" xr:uid="{278FF771-0079-48B3-B50A-EBF6892DC3ED}"/>
    <hyperlink ref="A7510" r:id="rId7500" xr:uid="{E6FF9CDB-E607-44BB-96A2-23D56200F430}"/>
    <hyperlink ref="A7511" r:id="rId7501" xr:uid="{3D56B59C-51F3-4A9A-90B0-5FBEC6C45C77}"/>
    <hyperlink ref="A7512" r:id="rId7502" xr:uid="{6B4841BF-7CD2-410C-A8AA-F6A289B4C775}"/>
    <hyperlink ref="A7513" r:id="rId7503" xr:uid="{141A3A4C-5378-4D12-94DB-BF4A4B47B2A7}"/>
    <hyperlink ref="A7514" r:id="rId7504" xr:uid="{D1665AFA-494C-4F42-8D6D-D85802C91C00}"/>
    <hyperlink ref="A7515" r:id="rId7505" xr:uid="{FBA5DD7E-432E-4F8C-94CB-BD1105637BBC}"/>
    <hyperlink ref="A7516" r:id="rId7506" xr:uid="{E8D7026D-4645-4484-9764-D144AFC6C66E}"/>
    <hyperlink ref="A7517" r:id="rId7507" xr:uid="{395E625B-E529-4462-8DF1-D6F592F83DAF}"/>
    <hyperlink ref="A7518" r:id="rId7508" xr:uid="{B7364532-28EA-48C6-9219-0DBB5622FD53}"/>
    <hyperlink ref="A7519" r:id="rId7509" xr:uid="{D30EE638-2665-474E-921D-A90D979FB095}"/>
    <hyperlink ref="A7520" r:id="rId7510" xr:uid="{BBB49A03-E6EF-4C10-8C84-C3EB959E7608}"/>
    <hyperlink ref="A7521" r:id="rId7511" xr:uid="{6775A936-A361-4EEF-9114-049926183098}"/>
    <hyperlink ref="A7522" r:id="rId7512" xr:uid="{A0D911C8-5795-492A-B034-CF5285D4667E}"/>
    <hyperlink ref="A7523" r:id="rId7513" xr:uid="{D52E0522-169A-4602-8A53-902219367482}"/>
    <hyperlink ref="A7524" r:id="rId7514" xr:uid="{BE5C60E9-013B-4502-AD6E-39CAD2598171}"/>
    <hyperlink ref="A7525" r:id="rId7515" xr:uid="{77A6B85A-7042-48EC-95AA-7ABDFEBBC6F0}"/>
    <hyperlink ref="A7526" r:id="rId7516" xr:uid="{855E1C45-5020-4BF8-B886-02D2CA79E3D8}"/>
    <hyperlink ref="A7527" r:id="rId7517" xr:uid="{398DB190-405A-494A-A81B-036D200FAD0F}"/>
    <hyperlink ref="A7528" r:id="rId7518" xr:uid="{EBBCBA0E-B646-432A-A2BB-8BB503F9BBB9}"/>
    <hyperlink ref="A7529" r:id="rId7519" xr:uid="{80B16103-2D70-4D5B-B529-252CA40CAEAF}"/>
    <hyperlink ref="A7530" r:id="rId7520" xr:uid="{7134AF0F-9BD8-4CDA-B3F2-B0B7E00C6A52}"/>
    <hyperlink ref="A7531" r:id="rId7521" xr:uid="{F0F7562D-6B9E-4345-822D-1E46EBD9B6BD}"/>
    <hyperlink ref="A7532" r:id="rId7522" xr:uid="{D113069C-717E-4984-A3D4-C878F21F5250}"/>
    <hyperlink ref="A7533" r:id="rId7523" xr:uid="{CF2B5DDA-B8EF-4324-AFF6-2AE34BA135BB}"/>
    <hyperlink ref="A7534" r:id="rId7524" xr:uid="{1C55A2CA-BE5D-488B-AE4C-713413E9F8D5}"/>
    <hyperlink ref="A7535" r:id="rId7525" xr:uid="{557F6DB3-32DD-45E0-94BA-82CDE7A861CA}"/>
    <hyperlink ref="A7536" r:id="rId7526" xr:uid="{93F58D02-F5F3-479F-8ECC-9C6F7998E1E7}"/>
    <hyperlink ref="A7537" r:id="rId7527" xr:uid="{30FE0A9D-E18F-4C51-BE5D-18371A45077C}"/>
    <hyperlink ref="A7538" r:id="rId7528" xr:uid="{90646E24-B2AF-4175-B744-0BD9FDFC4762}"/>
    <hyperlink ref="A7539" r:id="rId7529" xr:uid="{90A2326E-A100-45B7-A14B-D760339BBCCE}"/>
    <hyperlink ref="A7540" r:id="rId7530" xr:uid="{B40A51E5-DE28-4C19-A83E-2BD528A1AEA1}"/>
    <hyperlink ref="A7541" r:id="rId7531" xr:uid="{2B99A365-0F85-4B78-8CC0-324B7B1100FE}"/>
    <hyperlink ref="A7542" r:id="rId7532" xr:uid="{3FA3DF8C-DFA9-4076-94E4-64DF18E572BC}"/>
    <hyperlink ref="A7543" r:id="rId7533" xr:uid="{75D5696F-B31D-4CA8-A28C-1EB2BE74C0AC}"/>
    <hyperlink ref="A7544" r:id="rId7534" xr:uid="{6A2F6B39-4510-4ECE-AD6B-838D461EA7A5}"/>
    <hyperlink ref="A7545" r:id="rId7535" xr:uid="{28766169-A38D-41F3-9694-EE2D77F66182}"/>
    <hyperlink ref="A7546" r:id="rId7536" xr:uid="{C6238485-068A-4D3C-B0B1-832D71041FB9}"/>
    <hyperlink ref="A7547" r:id="rId7537" xr:uid="{5DCC523D-D86D-493B-BCD5-6E245F1F367B}"/>
    <hyperlink ref="A7548" r:id="rId7538" xr:uid="{F3105B16-55E4-4A74-A299-1C1F5CE0C973}"/>
    <hyperlink ref="A7549" r:id="rId7539" xr:uid="{2990F671-217B-4E83-9A8B-946D0E4E3FD4}"/>
    <hyperlink ref="A7550" r:id="rId7540" xr:uid="{7F15BD96-E0E3-4285-9B4F-CDDBABBAADFB}"/>
    <hyperlink ref="A7551" r:id="rId7541" xr:uid="{1D70B402-A55A-4B09-93F5-9662C5E3B055}"/>
    <hyperlink ref="A7552" r:id="rId7542" xr:uid="{DECC51F7-7C68-4FCE-885C-151CFAE57A75}"/>
    <hyperlink ref="A7553" r:id="rId7543" xr:uid="{B72EF336-6278-4890-8D8E-32F32879B6DD}"/>
    <hyperlink ref="A7554" r:id="rId7544" xr:uid="{BC14302D-707B-47B6-9501-A504B406A40E}"/>
    <hyperlink ref="A7555" r:id="rId7545" xr:uid="{ED0C1272-B1AB-48FB-9C03-EE8514B818A5}"/>
    <hyperlink ref="A7556" r:id="rId7546" xr:uid="{1567B62E-B664-4237-B07C-EBF430450AE5}"/>
    <hyperlink ref="A7557" r:id="rId7547" xr:uid="{AC377273-8388-47AE-8F0C-682EEB25A6A4}"/>
    <hyperlink ref="A7558" r:id="rId7548" xr:uid="{FAF7D5BC-6B51-4366-933B-6B58475EFD4D}"/>
    <hyperlink ref="A7559" r:id="rId7549" xr:uid="{F5827A9E-80D9-463A-98DE-932806F7D153}"/>
    <hyperlink ref="A7560" r:id="rId7550" xr:uid="{0753142D-9AFA-48A8-A906-85D22D9748CF}"/>
    <hyperlink ref="A7561" r:id="rId7551" xr:uid="{8A4933C1-BA68-4EB0-810F-8AC89898B69C}"/>
    <hyperlink ref="A7562" r:id="rId7552" xr:uid="{696C965B-F565-4291-893D-F43AD44EDE6C}"/>
    <hyperlink ref="A7563" r:id="rId7553" xr:uid="{47B193AF-D35D-4308-B599-121E30C594D9}"/>
    <hyperlink ref="A7564" r:id="rId7554" xr:uid="{62A4967F-AA80-4261-A9B3-3C666D274A41}"/>
    <hyperlink ref="A7565" r:id="rId7555" xr:uid="{F60D71FE-7026-4E30-BB6D-BB49C4215C23}"/>
    <hyperlink ref="A7566" r:id="rId7556" xr:uid="{666AB5B3-8E4E-42A2-B8C5-63CCB3E7869B}"/>
    <hyperlink ref="A7567" r:id="rId7557" xr:uid="{57A05E4A-EE37-45C4-BE76-8BA6D98C97E1}"/>
    <hyperlink ref="A7568" r:id="rId7558" xr:uid="{14690216-3AF6-4535-92BB-2ED9233950A5}"/>
    <hyperlink ref="A7569" r:id="rId7559" xr:uid="{6165C467-396D-4F67-833A-293AA02E308A}"/>
    <hyperlink ref="A7570" r:id="rId7560" xr:uid="{8D3FEB99-F296-4C28-B7C2-2E028DDAF538}"/>
    <hyperlink ref="A7571" r:id="rId7561" xr:uid="{483CAE21-A2E7-414F-B864-822FAB54103C}"/>
    <hyperlink ref="A7572" r:id="rId7562" xr:uid="{073BB216-3F84-47F0-9039-7D41C9D0DB92}"/>
    <hyperlink ref="A7573" r:id="rId7563" xr:uid="{B78A303C-9AD6-441F-ABE2-AA55FA538453}"/>
    <hyperlink ref="A7574" r:id="rId7564" xr:uid="{87B99808-8EA1-4F59-A69E-C0FFE1B933BF}"/>
    <hyperlink ref="A7575" r:id="rId7565" xr:uid="{62D55206-86C1-4F19-9357-1DCE29237C62}"/>
    <hyperlink ref="A7576" r:id="rId7566" xr:uid="{DD2CBC5F-A936-402B-A0C2-B8BA1FCA2811}"/>
    <hyperlink ref="A7577" r:id="rId7567" xr:uid="{0716B2BD-253E-47FE-9DFB-5D489AAEE705}"/>
    <hyperlink ref="A7578" r:id="rId7568" xr:uid="{AE2703E9-05FB-4009-B313-BE71655758B7}"/>
    <hyperlink ref="A7579" r:id="rId7569" xr:uid="{4482D039-EE39-4927-B3E1-AEFA1AB58E5E}"/>
    <hyperlink ref="A7580" r:id="rId7570" xr:uid="{BF90A2AA-CBEB-49EE-88F5-E33B29F427E1}"/>
    <hyperlink ref="A7581" r:id="rId7571" xr:uid="{CBEF985C-6D0A-4450-ABAD-32303DE31325}"/>
    <hyperlink ref="A7582" r:id="rId7572" xr:uid="{A3DC6E1C-4EAF-4472-BED8-83CBA23CEF88}"/>
    <hyperlink ref="A7583" r:id="rId7573" xr:uid="{0E3F5576-0C0C-4ADA-82E5-78D85D86E63B}"/>
    <hyperlink ref="A7584" r:id="rId7574" xr:uid="{7CBE902E-6C78-4112-812F-9067D6E21696}"/>
    <hyperlink ref="A7585" r:id="rId7575" xr:uid="{CBD30473-6EE8-4DE6-B7C5-2B2AFF04FF2E}"/>
    <hyperlink ref="A7586" r:id="rId7576" xr:uid="{5B90D661-FD4E-44EC-B38F-92E356D8E383}"/>
    <hyperlink ref="A7587" r:id="rId7577" xr:uid="{E8561B18-5627-44E1-A57D-BF284CCBFD91}"/>
    <hyperlink ref="A7588" r:id="rId7578" xr:uid="{6C978481-027A-42A7-BCAD-273E243F5FC2}"/>
    <hyperlink ref="A7589" r:id="rId7579" xr:uid="{1F7C838B-DC15-40DA-A174-3FA63DD0749A}"/>
    <hyperlink ref="A7590" r:id="rId7580" xr:uid="{1D62C1A1-1D67-4F97-97FB-9E02A4B0C6A2}"/>
    <hyperlink ref="A7591" r:id="rId7581" xr:uid="{45C48D9C-79C1-4E41-8E66-BF4498CC6688}"/>
    <hyperlink ref="A7592" r:id="rId7582" xr:uid="{AB531B8B-5953-4B5F-9D20-8987022C3821}"/>
    <hyperlink ref="A7593" r:id="rId7583" xr:uid="{3D17B30F-1D3F-4C8C-A5FC-0C8D9E88CD20}"/>
    <hyperlink ref="A7594" r:id="rId7584" xr:uid="{754A8DB9-95FD-4214-A2C9-01AF9454B07A}"/>
    <hyperlink ref="A7595" r:id="rId7585" xr:uid="{EE300EB3-09BF-47E9-B58E-2B86A15D40B4}"/>
    <hyperlink ref="A7596" r:id="rId7586" xr:uid="{08B98953-B771-4159-9B9A-5E31ECA5078E}"/>
    <hyperlink ref="A7597" r:id="rId7587" xr:uid="{4F7A200C-C942-4B0E-8562-3A9EC0907349}"/>
    <hyperlink ref="A7598" r:id="rId7588" xr:uid="{423B9003-8344-4C65-9417-4C264BDCF647}"/>
    <hyperlink ref="A7599" r:id="rId7589" xr:uid="{52272745-70A6-414E-A996-20A9181DE2EB}"/>
    <hyperlink ref="A7600" r:id="rId7590" xr:uid="{DA7995E0-2CDB-4D2C-9912-FD18CA39EFE6}"/>
    <hyperlink ref="A7601" r:id="rId7591" xr:uid="{3D0D3FB9-22BA-40C9-BC62-E87AD35C2B61}"/>
    <hyperlink ref="A7602" r:id="rId7592" xr:uid="{6A568282-7634-4B7F-8A18-5394D35D3349}"/>
    <hyperlink ref="A7603" r:id="rId7593" xr:uid="{5265E052-11EA-4DA6-A663-CFBF829B8EE3}"/>
    <hyperlink ref="A7604" r:id="rId7594" xr:uid="{FFC928F0-A314-4EA1-AD63-9C3AB6F21EFD}"/>
    <hyperlink ref="A7605" r:id="rId7595" xr:uid="{9D7B81D9-F4F3-4CDE-895C-1FCD203E0215}"/>
    <hyperlink ref="A7606" r:id="rId7596" xr:uid="{BF326B6E-C32D-4249-B793-37ADE6686739}"/>
    <hyperlink ref="A7607" r:id="rId7597" xr:uid="{34F8B492-25D9-47F2-A246-C451E9F5B2D1}"/>
    <hyperlink ref="A7608" r:id="rId7598" xr:uid="{F6560690-57EB-438D-BE1F-BB5EBEAC8558}"/>
    <hyperlink ref="A7609" r:id="rId7599" xr:uid="{70F22ACE-8475-40E5-9D2E-9DDA350CDF92}"/>
    <hyperlink ref="A7610" r:id="rId7600" xr:uid="{653954C3-15A6-4750-BCE8-991B58BDB168}"/>
    <hyperlink ref="A7611" r:id="rId7601" xr:uid="{EC4907DF-D764-42C9-B0A9-C537FC3A7BAA}"/>
    <hyperlink ref="A7612" r:id="rId7602" xr:uid="{B811B854-601C-48F3-B5DA-62D6AE4B25D4}"/>
    <hyperlink ref="A7613" r:id="rId7603" xr:uid="{55D4CCD1-C59B-4474-A45C-7C20BBFAF4CF}"/>
    <hyperlink ref="A7614" r:id="rId7604" xr:uid="{D12383E6-B046-48CB-BF52-FFF0D71CED70}"/>
    <hyperlink ref="A7615" r:id="rId7605" xr:uid="{AA9E76CD-66F9-44DF-9B93-38F298FBB413}"/>
    <hyperlink ref="A7616" r:id="rId7606" xr:uid="{852D3356-DC17-46D7-8254-8479099201B0}"/>
    <hyperlink ref="A7617" r:id="rId7607" xr:uid="{3AD753E3-EAAC-4E65-8527-CB3DEA872F3E}"/>
    <hyperlink ref="A7618" r:id="rId7608" xr:uid="{F4189791-AF33-4A26-A517-0F6A029EBED0}"/>
    <hyperlink ref="A7619" r:id="rId7609" xr:uid="{5F32599D-3C00-42CB-80E4-805A94265FA7}"/>
    <hyperlink ref="A7620" r:id="rId7610" xr:uid="{B6852794-AB99-43E4-8EDB-7E56409B878A}"/>
    <hyperlink ref="A7621" r:id="rId7611" xr:uid="{0543BABC-CA56-4EDD-B221-DF63064C1239}"/>
    <hyperlink ref="A7622" r:id="rId7612" xr:uid="{4F9B2112-EC76-45CB-BA3A-5796DD376858}"/>
    <hyperlink ref="A7623" r:id="rId7613" xr:uid="{C743B764-638A-4BCD-9B92-3AC1E3B7B093}"/>
    <hyperlink ref="A7624" r:id="rId7614" xr:uid="{C66D9F4B-D5AD-4AC5-885A-A8765E562E51}"/>
    <hyperlink ref="A7625" r:id="rId7615" xr:uid="{C292AB47-479D-497C-A610-CA5EA5423D53}"/>
    <hyperlink ref="A7626" r:id="rId7616" xr:uid="{2F68E0D1-76DB-4AE0-8160-6F9A20259CBF}"/>
    <hyperlink ref="A7627" r:id="rId7617" xr:uid="{40EEBBEC-6180-42FC-8DFC-50970A125622}"/>
    <hyperlink ref="A7628" r:id="rId7618" xr:uid="{EF20345A-CBB2-4920-9C09-B493F7169E7F}"/>
    <hyperlink ref="A7629" r:id="rId7619" xr:uid="{B1B16743-8551-4F79-9416-A2F25FB20F91}"/>
    <hyperlink ref="A7630" r:id="rId7620" xr:uid="{79B494FD-0351-4B2A-8B21-C104F995F646}"/>
    <hyperlink ref="A7631" r:id="rId7621" xr:uid="{7252CFF1-E437-45CD-B94A-60C52AB17C4C}"/>
    <hyperlink ref="A7632" r:id="rId7622" xr:uid="{8627D747-A3AA-49CC-A9F7-5F8BD62D0249}"/>
    <hyperlink ref="A7633" r:id="rId7623" xr:uid="{F6C4781E-C4FE-4F6E-B76F-1ABADF151529}"/>
    <hyperlink ref="A7634" r:id="rId7624" xr:uid="{25F89985-4CDB-4D35-A53B-5610B64380C4}"/>
    <hyperlink ref="A7635" r:id="rId7625" xr:uid="{127B564A-7508-40DD-88A8-306AB369D335}"/>
    <hyperlink ref="A7636" r:id="rId7626" xr:uid="{7DB97BD5-551B-4D40-AA68-92B1067D6202}"/>
    <hyperlink ref="A7637" r:id="rId7627" xr:uid="{E0107181-77C9-424A-8BBB-1712919D39A0}"/>
    <hyperlink ref="A7638" r:id="rId7628" xr:uid="{6F9F8708-7570-48C2-8D94-AD0EED2C9BFE}"/>
    <hyperlink ref="A7639" r:id="rId7629" xr:uid="{9C062A26-5C3D-4D3D-A9E1-B19DC6AA113E}"/>
    <hyperlink ref="A7640" r:id="rId7630" xr:uid="{5C6E1107-2667-4F7B-A310-6F6D31B58CE4}"/>
    <hyperlink ref="A7641" r:id="rId7631" xr:uid="{CDADB798-9D02-442F-976A-C812744B0E43}"/>
    <hyperlink ref="A7642" r:id="rId7632" xr:uid="{8890F2AC-132B-49F1-81DC-05A0C0FAF08C}"/>
    <hyperlink ref="A7643" r:id="rId7633" xr:uid="{09E7E032-6688-4D63-8F31-B661C444FC15}"/>
    <hyperlink ref="A7644" r:id="rId7634" xr:uid="{E17DDB5F-60AD-47B5-9817-AC87BA527DD1}"/>
    <hyperlink ref="A7645" r:id="rId7635" xr:uid="{D0D52800-95F2-4324-B373-2B6D612980B9}"/>
    <hyperlink ref="A7646" r:id="rId7636" xr:uid="{9ED13956-4CDB-4A6E-B062-DC59F27AF9EB}"/>
    <hyperlink ref="A7647" r:id="rId7637" xr:uid="{5044A58C-43C6-4F7A-A2DD-94870F54AF32}"/>
    <hyperlink ref="A7648" r:id="rId7638" xr:uid="{7B9389FE-6F6A-42F1-B295-0FCED643DB67}"/>
    <hyperlink ref="A7649" r:id="rId7639" xr:uid="{8DCCD649-DAC0-48AE-B08A-3BE1C75E6E2F}"/>
    <hyperlink ref="A7650" r:id="rId7640" xr:uid="{217A2C5F-CD5E-4080-A476-CF5C2A2F5BFB}"/>
    <hyperlink ref="A7651" r:id="rId7641" xr:uid="{3638FE2F-552E-41F9-9154-B4D9FAB9919F}"/>
    <hyperlink ref="A7652" r:id="rId7642" xr:uid="{31B46F66-73D7-4551-9D1D-FAF6554D2FDC}"/>
    <hyperlink ref="A7653" r:id="rId7643" xr:uid="{3C8AEB77-1D29-458D-BEB9-9F803815A845}"/>
    <hyperlink ref="A7654" r:id="rId7644" xr:uid="{FD46979C-0704-4993-8E6D-8BB5D3280202}"/>
    <hyperlink ref="A7655" r:id="rId7645" xr:uid="{39B99D4B-7F5F-45BC-9D9D-0EB6D25A58AF}"/>
    <hyperlink ref="A7656" r:id="rId7646" xr:uid="{4175F9BD-2273-41AC-9B32-041B2F035CB6}"/>
    <hyperlink ref="A7657" r:id="rId7647" xr:uid="{1C5DB52F-03ED-44DC-98C7-F016D6A4D537}"/>
    <hyperlink ref="A7658" r:id="rId7648" xr:uid="{C2123742-9E55-4B73-A7F3-3F0E9451F6AC}"/>
    <hyperlink ref="A7659" r:id="rId7649" xr:uid="{A02A1EF3-611F-46DB-98F7-17710FFE82C1}"/>
    <hyperlink ref="A7660" r:id="rId7650" xr:uid="{7F3EFAB8-FDF1-4C54-9CE3-D41C1FBB86E6}"/>
    <hyperlink ref="A7661" r:id="rId7651" xr:uid="{A9A8DFC6-5501-4AFB-AA9D-3F4461AD927E}"/>
    <hyperlink ref="A7662" r:id="rId7652" xr:uid="{1CC232C8-712D-499D-8023-6D6CC84476F7}"/>
    <hyperlink ref="A7663" r:id="rId7653" xr:uid="{145D6055-94A0-4ABC-9CBF-51DE9D14AB24}"/>
    <hyperlink ref="A7664" r:id="rId7654" xr:uid="{70BE6E2D-D00D-4752-8A0F-DAEF17C46229}"/>
    <hyperlink ref="A7665" r:id="rId7655" xr:uid="{69F5FDB2-6EBA-4589-B59E-88DA6AA1F866}"/>
    <hyperlink ref="A7666" r:id="rId7656" xr:uid="{52A3D1F8-B141-429A-91A6-B53D35BEA5EA}"/>
    <hyperlink ref="A7667" r:id="rId7657" xr:uid="{295C1C86-D95A-4B8C-ABA1-0C5F77C67125}"/>
    <hyperlink ref="A7668" r:id="rId7658" xr:uid="{3FD97622-A98E-4EEE-9FFA-B7E7E5F6440A}"/>
    <hyperlink ref="A7669" r:id="rId7659" xr:uid="{23AD2987-F944-49E5-93BA-8B28A5D94327}"/>
    <hyperlink ref="A7670" r:id="rId7660" xr:uid="{050598AD-93D4-43DD-8C6A-CBCAE3FF6D59}"/>
    <hyperlink ref="A7671" r:id="rId7661" xr:uid="{C5D86F90-744C-402F-9C74-C04932AF5D61}"/>
    <hyperlink ref="A7672" r:id="rId7662" xr:uid="{63E0C6FF-CABA-42CC-A588-F1B6AFB4F11B}"/>
    <hyperlink ref="A7673" r:id="rId7663" xr:uid="{6D245F12-232B-49C8-9E99-3888566C574F}"/>
    <hyperlink ref="A7674" r:id="rId7664" xr:uid="{280998BB-C613-4792-8880-1C3426BFA6C1}"/>
    <hyperlink ref="A7675" r:id="rId7665" xr:uid="{69D9655A-D6FE-48C2-BCDF-750FA62CBEAB}"/>
    <hyperlink ref="A7676" r:id="rId7666" xr:uid="{25CADB3C-39DD-4165-804C-019FAA7FB4CD}"/>
    <hyperlink ref="A7677" r:id="rId7667" xr:uid="{5FA15F32-B18D-4CC7-9308-E2E427A8D19A}"/>
    <hyperlink ref="A7678" r:id="rId7668" xr:uid="{8EF915F1-30E6-49EE-9D20-7CC2DCD25A8C}"/>
    <hyperlink ref="A7679" r:id="rId7669" xr:uid="{299CB793-279C-4F92-BEEC-515199292364}"/>
    <hyperlink ref="A7680" r:id="rId7670" xr:uid="{1CA8242A-6302-4B0D-B6A9-5608A71B862F}"/>
    <hyperlink ref="A7681" r:id="rId7671" xr:uid="{B560C8E9-F105-44B5-9C1C-87423F9277E2}"/>
    <hyperlink ref="A7682" r:id="rId7672" xr:uid="{24307A1A-51AA-4471-8982-66B8295F2978}"/>
    <hyperlink ref="A7683" r:id="rId7673" xr:uid="{170959BF-6B97-420F-B794-EFA8F1C2AAF2}"/>
    <hyperlink ref="A7684" r:id="rId7674" xr:uid="{4EFAEE46-1EE3-4640-A66C-F34DEA45665E}"/>
    <hyperlink ref="A7685" r:id="rId7675" xr:uid="{C7463E4B-F485-4038-AED2-421F18D342F3}"/>
    <hyperlink ref="A7686" r:id="rId7676" xr:uid="{E9BD2E5B-A03F-4245-BBF9-210CF48E24C9}"/>
    <hyperlink ref="A7687" r:id="rId7677" xr:uid="{EA9AF472-4095-4773-A56F-1425249C8142}"/>
    <hyperlink ref="A7688" r:id="rId7678" xr:uid="{423AB545-8151-44BB-9A98-6648A36089B8}"/>
    <hyperlink ref="A7689" r:id="rId7679" xr:uid="{AA413E45-0301-47D9-89F8-C5AFE8C7E3FE}"/>
    <hyperlink ref="A7690" r:id="rId7680" xr:uid="{EA5809B5-0718-400B-A9A3-EB2039C0467C}"/>
    <hyperlink ref="A7691" r:id="rId7681" xr:uid="{4BFE7E2C-8C39-49AD-A233-AE431A7FADE9}"/>
    <hyperlink ref="A7692" r:id="rId7682" xr:uid="{35207859-A76F-425B-A6E6-641C6ECB5C0A}"/>
    <hyperlink ref="A7693" r:id="rId7683" xr:uid="{17DA2A28-4D68-4F1E-8523-B21CD5BD9449}"/>
    <hyperlink ref="A7694" r:id="rId7684" xr:uid="{0429004A-7248-44E4-B17E-55FE9C9375E0}"/>
    <hyperlink ref="A7695" r:id="rId7685" xr:uid="{AC3533A4-BBB8-42AF-972C-6FE5B38E386C}"/>
    <hyperlink ref="A7696" r:id="rId7686" xr:uid="{C27AD6EE-9BE6-4B73-905B-D500826F08D9}"/>
    <hyperlink ref="A7697" r:id="rId7687" xr:uid="{F5D5623D-2910-4DBF-9B4F-09EE916E2BF0}"/>
    <hyperlink ref="A7698" r:id="rId7688" xr:uid="{BA470BE7-393F-43BE-AD7D-B59ADFFFC53D}"/>
    <hyperlink ref="A7699" r:id="rId7689" xr:uid="{EC792014-9961-4925-912D-CE17A2A6E821}"/>
    <hyperlink ref="A7700" r:id="rId7690" xr:uid="{B20DB436-776D-488C-8FA1-1ABD465DB1B7}"/>
    <hyperlink ref="A7701" r:id="rId7691" xr:uid="{EA6727EA-521E-4E21-83B9-04F7FCC6768F}"/>
    <hyperlink ref="A7702" r:id="rId7692" xr:uid="{8C3FC7EB-FE27-4053-B6F2-700367BD8EEA}"/>
    <hyperlink ref="A7703" r:id="rId7693" xr:uid="{F5046DD0-FC0D-4468-86B5-A99950F286A3}"/>
    <hyperlink ref="A7704" r:id="rId7694" xr:uid="{CD5E6BC5-BCD3-436A-ACF1-D59D7E466E43}"/>
    <hyperlink ref="A7705" r:id="rId7695" xr:uid="{960E90E1-57A2-4595-8F68-DE481D5779AD}"/>
    <hyperlink ref="A7706" r:id="rId7696" xr:uid="{712BB297-DAA8-4240-B781-D35D65C8B72F}"/>
    <hyperlink ref="A7707" r:id="rId7697" xr:uid="{D21ED0F0-6633-4FDB-92A2-CB539CB4B521}"/>
    <hyperlink ref="A7708" r:id="rId7698" xr:uid="{5F64C729-0C03-4F53-A689-2056ADE06E54}"/>
    <hyperlink ref="A7709" r:id="rId7699" xr:uid="{8B7EB2D5-7FCF-4B09-8BDB-9AACA6B7BCD1}"/>
    <hyperlink ref="A7710" r:id="rId7700" xr:uid="{B9EF2D74-351C-4D6A-8860-1DC3F9CB854C}"/>
    <hyperlink ref="A7711" r:id="rId7701" xr:uid="{5916F70E-D9B3-4B50-BA6C-F338E2731145}"/>
    <hyperlink ref="A7712" r:id="rId7702" xr:uid="{23CAEDF8-EDDB-4E74-B273-3495798E4075}"/>
    <hyperlink ref="A7713" r:id="rId7703" xr:uid="{14814498-C0EB-4C76-9C41-1CAE2D48E95D}"/>
    <hyperlink ref="A7714" r:id="rId7704" xr:uid="{E0961262-883F-4C72-B638-0762FD7B7DC7}"/>
    <hyperlink ref="A7715" r:id="rId7705" xr:uid="{244944EE-C130-4DAE-AA03-236403205710}"/>
    <hyperlink ref="A7716" r:id="rId7706" xr:uid="{267401A1-2795-49FE-8AE6-2B2E903F5388}"/>
    <hyperlink ref="A7717" r:id="rId7707" xr:uid="{C65BB19D-43F4-43AD-9EBF-5404AB683719}"/>
    <hyperlink ref="A7718" r:id="rId7708" xr:uid="{920BDA43-1E39-4429-ABA7-2BB943A7AEE4}"/>
    <hyperlink ref="A7719" r:id="rId7709" xr:uid="{94387B3C-AC79-4C66-8805-22DB831C08AB}"/>
    <hyperlink ref="A7720" r:id="rId7710" xr:uid="{5FF40029-A557-4388-817E-D113C13A3F43}"/>
    <hyperlink ref="A7721" r:id="rId7711" xr:uid="{6ECB00E7-359D-4E17-9FE4-9E5355F7DD7D}"/>
    <hyperlink ref="A7722" r:id="rId7712" xr:uid="{965879CF-4439-4D75-8441-68F37A936422}"/>
    <hyperlink ref="A7723" r:id="rId7713" xr:uid="{5989D139-ADE4-4507-B044-60975132184C}"/>
    <hyperlink ref="A7724" r:id="rId7714" xr:uid="{450B379E-5CFF-494A-BC43-6FA7ADAFDB22}"/>
    <hyperlink ref="A7725" r:id="rId7715" xr:uid="{FB5D510E-7BD7-463F-8503-414FD53D5C7F}"/>
    <hyperlink ref="A7726" r:id="rId7716" xr:uid="{5400BAD2-99FD-4D51-858C-9A7A171DE330}"/>
    <hyperlink ref="A7727" r:id="rId7717" xr:uid="{EE79A7A4-1E9E-42C8-85F8-D7CDC2472AA8}"/>
    <hyperlink ref="A7728" r:id="rId7718" xr:uid="{EC4B6E3D-ED53-4CCD-B86C-731BB4F33F0B}"/>
    <hyperlink ref="A7729" r:id="rId7719" xr:uid="{7A417576-97EB-4455-B1F0-3D98C5A1B41F}"/>
    <hyperlink ref="A7730" r:id="rId7720" xr:uid="{C83BD563-2835-4823-9ACD-BCD4FD9B052E}"/>
    <hyperlink ref="A7731" r:id="rId7721" xr:uid="{C60B3E73-3026-4DDA-958B-AED359DD2262}"/>
    <hyperlink ref="A7732" r:id="rId7722" xr:uid="{792B92FB-FCFD-435D-BD59-2C48426C993D}"/>
    <hyperlink ref="A7733" r:id="rId7723" xr:uid="{7DC49CF7-04DB-4151-B074-2BBEDAC69E12}"/>
    <hyperlink ref="A7734" r:id="rId7724" xr:uid="{EF845DD5-5AA6-4E66-BA0D-10FF32145166}"/>
    <hyperlink ref="A7735" r:id="rId7725" xr:uid="{3B0C0E8A-3387-4F2F-A475-BF46A81BEF44}"/>
    <hyperlink ref="A7736" r:id="rId7726" xr:uid="{975051CD-BC8B-448F-8EA6-C861BA4B3EAC}"/>
    <hyperlink ref="A7737" r:id="rId7727" xr:uid="{1863621A-CD75-4C9C-B51C-738179B621FB}"/>
    <hyperlink ref="A7738" r:id="rId7728" xr:uid="{EEB18C07-CB3A-4A45-8DA5-3AAFAE287EE5}"/>
    <hyperlink ref="A7739" r:id="rId7729" xr:uid="{2B520333-084D-43C3-B1CA-3782B53F61E6}"/>
    <hyperlink ref="A7740" r:id="rId7730" xr:uid="{DC98FF33-978C-4DA7-BB73-82A61D050588}"/>
    <hyperlink ref="A7741" r:id="rId7731" xr:uid="{A2959C86-F9F7-4902-83C7-98E3ABB1688B}"/>
    <hyperlink ref="A7742" r:id="rId7732" xr:uid="{807A23F2-1CF2-4C9E-9756-CC56D5315596}"/>
    <hyperlink ref="A7743" r:id="rId7733" xr:uid="{BE53816F-9B9A-491F-9E17-CF50FBAD8982}"/>
    <hyperlink ref="A7744" r:id="rId7734" xr:uid="{FBF2FDCF-7B72-41B3-A26A-6844F7A3BFB1}"/>
    <hyperlink ref="A7745" r:id="rId7735" xr:uid="{32740B8C-9B04-427C-ABB2-488DAD9A31F9}"/>
    <hyperlink ref="A7746" r:id="rId7736" xr:uid="{A8EA5E92-8267-46AA-82B6-0B7D4BFE7B87}"/>
    <hyperlink ref="A7747" r:id="rId7737" xr:uid="{633339EA-DC34-4A24-A9CE-CDE0F615C05A}"/>
    <hyperlink ref="A7748" r:id="rId7738" xr:uid="{4046955D-AF23-4D23-A541-4C21831143AE}"/>
    <hyperlink ref="A7749" r:id="rId7739" xr:uid="{59A523D8-8E79-49D7-BDA1-77C19E9B864D}"/>
    <hyperlink ref="A7750" r:id="rId7740" xr:uid="{DA05AE8E-6B96-437D-8F9F-7FD1986C4C2E}"/>
    <hyperlink ref="A7751" r:id="rId7741" xr:uid="{1E9A2F3F-B34E-431D-8324-10B73A85C4F7}"/>
    <hyperlink ref="A7752" r:id="rId7742" xr:uid="{5994359F-BE2F-492A-BB08-87C5E0258EFF}"/>
    <hyperlink ref="A7753" r:id="rId7743" xr:uid="{A728760D-5CB7-46BE-A65C-DCD9AE89FE1A}"/>
    <hyperlink ref="A7754" r:id="rId7744" xr:uid="{383A43E4-86AE-475A-8B70-312E875DF0FD}"/>
    <hyperlink ref="A7755" r:id="rId7745" xr:uid="{8E8963B0-1806-4B01-B612-3937DD782F77}"/>
    <hyperlink ref="A7756" r:id="rId7746" xr:uid="{D5CB013D-E725-4110-8A09-155ECFE30272}"/>
    <hyperlink ref="A7757" r:id="rId7747" xr:uid="{42058AF1-F73C-4D82-8A6F-21502EC7190A}"/>
    <hyperlink ref="A7758" r:id="rId7748" xr:uid="{D245BDD3-57A2-4253-837C-F13D774F84EB}"/>
    <hyperlink ref="A7759" r:id="rId7749" xr:uid="{CC1C5FA0-81E5-4C67-83D1-59B50BD971B8}"/>
    <hyperlink ref="A7760" r:id="rId7750" xr:uid="{4E70594B-E49F-4641-AB7E-880E402E1EDA}"/>
    <hyperlink ref="A7761" r:id="rId7751" xr:uid="{914C3D00-34B7-4120-921D-2C0FF4E426D3}"/>
    <hyperlink ref="A7762" r:id="rId7752" xr:uid="{9D133721-B1AB-46E9-8898-72277A810007}"/>
    <hyperlink ref="A7763" r:id="rId7753" xr:uid="{80B2C6BC-0CB7-4119-8A93-E1C32F58D160}"/>
    <hyperlink ref="A7764" r:id="rId7754" xr:uid="{A715D37D-B320-414B-B6A5-9029D5BF02FB}"/>
    <hyperlink ref="A7765" r:id="rId7755" xr:uid="{7FA64DB2-760C-48D1-B435-C099EA09CFE8}"/>
    <hyperlink ref="A7766" r:id="rId7756" xr:uid="{139D911F-7EF9-418C-95ED-2AF3FF92E30E}"/>
    <hyperlink ref="A7767" r:id="rId7757" xr:uid="{ACD29895-2D32-4746-875F-92D9B990298A}"/>
    <hyperlink ref="A7768" r:id="rId7758" xr:uid="{898B9AE9-93E7-4288-99B7-B8612AC80560}"/>
    <hyperlink ref="A7769" r:id="rId7759" xr:uid="{8DAF1769-6301-408C-A4AF-35D59113590F}"/>
    <hyperlink ref="A7770" r:id="rId7760" xr:uid="{5280BE2C-E552-4673-B030-09DEAB2637DD}"/>
    <hyperlink ref="A7771" r:id="rId7761" xr:uid="{16997E52-5B7B-4AB3-8BE7-10D6CEF25376}"/>
    <hyperlink ref="A7772" r:id="rId7762" xr:uid="{9CFB73B1-CA88-434B-93B1-F4727EE63ABE}"/>
    <hyperlink ref="A7773" r:id="rId7763" xr:uid="{7A4475DC-06ED-498B-A9A2-EB4770EC69EA}"/>
    <hyperlink ref="A7774" r:id="rId7764" xr:uid="{3DB2A10F-D8FB-420E-AF38-139D2F6C4F3B}"/>
    <hyperlink ref="A7775" r:id="rId7765" xr:uid="{F8F1CB62-A91F-41AB-87C3-6ACF1436D2E2}"/>
    <hyperlink ref="A7776" r:id="rId7766" xr:uid="{3A2E2A8F-8F96-4FCA-BAA7-899A3D701B90}"/>
    <hyperlink ref="A7777" r:id="rId7767" xr:uid="{90B41601-E4F5-47C5-A5A1-855108074A53}"/>
    <hyperlink ref="A7778" r:id="rId7768" xr:uid="{3C237C00-31C4-4AAC-A912-93531E09CAA9}"/>
    <hyperlink ref="A7779" r:id="rId7769" xr:uid="{49DD7072-3C7C-48CF-A4E5-B1FAEEDB050B}"/>
    <hyperlink ref="A7780" r:id="rId7770" xr:uid="{0A320654-655B-40F4-AE67-D7DCA29E1BEE}"/>
    <hyperlink ref="A7781" r:id="rId7771" xr:uid="{C6B2A213-EA38-4CC9-BDC4-EDFF300E0B68}"/>
    <hyperlink ref="A7782" r:id="rId7772" xr:uid="{1A7155ED-24F1-4F78-875E-C0D4B54E220D}"/>
    <hyperlink ref="A7783" r:id="rId7773" xr:uid="{DBFFA94F-8764-4E74-8856-BC98CD9218A5}"/>
    <hyperlink ref="A7784" r:id="rId7774" xr:uid="{05D8AAF6-2855-4BC5-B4E8-C0B39FD27822}"/>
    <hyperlink ref="A7785" r:id="rId7775" xr:uid="{95A5A084-BFAF-4F59-AAF7-4E2A0E0A9EF8}"/>
    <hyperlink ref="A7786" r:id="rId7776" xr:uid="{BA36817C-FB53-42DF-B6F7-70C74EA2EFA5}"/>
    <hyperlink ref="A7787" r:id="rId7777" xr:uid="{557FB113-869E-4A0F-940C-8BCA5EC4FD8D}"/>
    <hyperlink ref="A7788" r:id="rId7778" xr:uid="{07D1CF42-69A5-4DC3-AA23-2410D6ACA434}"/>
    <hyperlink ref="A7789" r:id="rId7779" xr:uid="{1E98E60A-9880-419E-A5D8-A04C39D5ACF4}"/>
    <hyperlink ref="A7790" r:id="rId7780" xr:uid="{512C44DB-74C4-4FF7-B017-18EB25F30F8C}"/>
    <hyperlink ref="A7791" r:id="rId7781" xr:uid="{998BFDEB-1BDF-4CE7-B888-30129E746E79}"/>
    <hyperlink ref="A7792" r:id="rId7782" xr:uid="{9573D5E4-120F-4721-8C47-97C5807AA2BD}"/>
    <hyperlink ref="A7793" r:id="rId7783" xr:uid="{2214C8FA-0063-4818-A46B-E777EBDC6063}"/>
    <hyperlink ref="A7794" r:id="rId7784" xr:uid="{5D3BECE8-0163-49EC-964E-04C9877184CF}"/>
    <hyperlink ref="A7795" r:id="rId7785" xr:uid="{0E049235-1BEF-47E5-8D48-DC93ED7692C2}"/>
    <hyperlink ref="A7796" r:id="rId7786" xr:uid="{7AC5B473-AEB1-46E4-9DE9-975FC7B043DD}"/>
    <hyperlink ref="A7797" r:id="rId7787" xr:uid="{CD605985-A578-406D-90E5-1E27918860FA}"/>
    <hyperlink ref="A7798" r:id="rId7788" xr:uid="{54F3BF12-9E30-4511-A60D-AFE9C98388FB}"/>
    <hyperlink ref="A7799" r:id="rId7789" xr:uid="{2BC6AA27-BBB6-4260-AD04-3F22E1E9C76E}"/>
    <hyperlink ref="A7800" r:id="rId7790" xr:uid="{C5C808A3-C926-4438-AC5B-E6EE2836324F}"/>
    <hyperlink ref="A7801" r:id="rId7791" xr:uid="{62B379B4-D617-47F1-B073-A3B2002D60B8}"/>
    <hyperlink ref="A7802" r:id="rId7792" xr:uid="{1B6C6430-EDB9-4635-8B1C-3E8AC77A26B2}"/>
    <hyperlink ref="A7803" r:id="rId7793" xr:uid="{19D8A2C7-E6E4-46A5-B144-F360E63CB3E7}"/>
    <hyperlink ref="A7804" r:id="rId7794" xr:uid="{1A83C1BC-337B-4208-A24B-27552306F8C2}"/>
    <hyperlink ref="A7805" r:id="rId7795" xr:uid="{027AAE07-E5AA-4AD9-B9D5-D0A43B3BBAD9}"/>
    <hyperlink ref="A7806" r:id="rId7796" xr:uid="{EA0AC5C7-C354-4FD9-BE26-B874B2491D81}"/>
    <hyperlink ref="A7807" r:id="rId7797" xr:uid="{9129DF34-657E-44D8-99EC-26BBFD6A49E1}"/>
    <hyperlink ref="A7808" r:id="rId7798" xr:uid="{A5DF0689-6660-469F-969C-EDF2A42B291F}"/>
    <hyperlink ref="A7809" r:id="rId7799" xr:uid="{25B8BA9D-EC56-44ED-93A2-98EBC77E42B9}"/>
    <hyperlink ref="A7810" r:id="rId7800" xr:uid="{BE1FDA2F-08F8-4AD3-9E8F-6709B392B3FA}"/>
    <hyperlink ref="A7811" r:id="rId7801" xr:uid="{E748CD04-A90A-423A-9A5D-B244FA6F9A87}"/>
    <hyperlink ref="A7812" r:id="rId7802" xr:uid="{7C0D9A0A-4F42-4E37-9663-3E9AB3FC45B6}"/>
    <hyperlink ref="A7813" r:id="rId7803" xr:uid="{AEA32CEF-CC07-4EB6-AFC6-859068499EB6}"/>
    <hyperlink ref="A7814" r:id="rId7804" xr:uid="{2456DE21-3791-4B5D-AA92-77D089B87C86}"/>
    <hyperlink ref="A7815" r:id="rId7805" xr:uid="{7331F713-6B72-43B4-BE02-93EF42508270}"/>
    <hyperlink ref="A7816" r:id="rId7806" xr:uid="{A389CA1D-0F8B-4C78-A07F-C7E090A6B876}"/>
    <hyperlink ref="A7817" r:id="rId7807" xr:uid="{68C1ABB1-1E28-41E6-B408-5B3E27202AC0}"/>
    <hyperlink ref="A7818" r:id="rId7808" xr:uid="{4C9C828E-8228-4F2B-854A-400EB5B4E08A}"/>
    <hyperlink ref="A7819" r:id="rId7809" xr:uid="{90E1A2CF-F6D2-4624-A877-8CECDA649A0C}"/>
    <hyperlink ref="A7820" r:id="rId7810" xr:uid="{43C64670-110B-414C-ABC4-1B725D940C23}"/>
    <hyperlink ref="A7821" r:id="rId7811" xr:uid="{1F5D08DD-9C88-42EC-86DB-38A745F8E692}"/>
    <hyperlink ref="A7822" r:id="rId7812" xr:uid="{2C60F326-3894-4DC5-9231-09533369668E}"/>
    <hyperlink ref="A7823" r:id="rId7813" xr:uid="{D1272D2D-45C6-41D0-A9DF-AFFEB6AC1E7D}"/>
    <hyperlink ref="A7824" r:id="rId7814" xr:uid="{A25BF03E-F2FD-4D8E-BF31-0E800873AEB5}"/>
    <hyperlink ref="A7825" r:id="rId7815" xr:uid="{163735FD-7E13-4BE8-923E-CE8BF512F6B3}"/>
    <hyperlink ref="A7826" r:id="rId7816" xr:uid="{076D5D88-F416-4DED-86DB-985F63A41FFB}"/>
    <hyperlink ref="A7827" r:id="rId7817" xr:uid="{F5D32C8A-08CF-40E7-95AA-BF2717EC6134}"/>
    <hyperlink ref="A7828" r:id="rId7818" xr:uid="{95B08CE5-3213-45FE-AA49-422BDD83F0C0}"/>
    <hyperlink ref="A7829" r:id="rId7819" xr:uid="{C49359B7-EDCC-4BEB-BFCF-330244194D11}"/>
    <hyperlink ref="A7830" r:id="rId7820" xr:uid="{12282F48-F478-4B30-BF87-A4C78BA9CB11}"/>
    <hyperlink ref="A7831" r:id="rId7821" xr:uid="{3FB6DCD4-4812-417D-949A-1F97EA016C2B}"/>
    <hyperlink ref="A7832" r:id="rId7822" xr:uid="{864F3414-1C74-48C2-8CFD-BD56CC3EC1F7}"/>
    <hyperlink ref="A7833" r:id="rId7823" xr:uid="{00B895C4-FEF3-4F61-BE99-11E41EA5773E}"/>
    <hyperlink ref="A7834" r:id="rId7824" xr:uid="{E4C86DA8-83A9-4737-9003-545FD0D50041}"/>
    <hyperlink ref="A7835" r:id="rId7825" xr:uid="{B0C631D2-558D-43D8-8D66-351CEE6D7F23}"/>
    <hyperlink ref="A7836" r:id="rId7826" xr:uid="{9708EB3A-73A1-438E-BADC-1AE5CFE698BB}"/>
    <hyperlink ref="A7837" r:id="rId7827" xr:uid="{105CFAC3-B451-4EE4-BA08-64212591E94D}"/>
    <hyperlink ref="A7838" r:id="rId7828" xr:uid="{4D597711-2642-4AD5-9329-4902B0155443}"/>
    <hyperlink ref="A7839" r:id="rId7829" xr:uid="{CA46A875-A260-4D6F-9014-CD0FA7395E2E}"/>
    <hyperlink ref="A7840" r:id="rId7830" xr:uid="{6AAA4A58-E8F7-43A0-8F9E-5C356CEECF6F}"/>
    <hyperlink ref="A7841" r:id="rId7831" xr:uid="{1F679E92-EF63-441C-9616-6259C0A00133}"/>
    <hyperlink ref="A7842" r:id="rId7832" xr:uid="{76B8C6BE-9A4D-4FF6-B199-A0F4264E3F8E}"/>
    <hyperlink ref="A7843" r:id="rId7833" xr:uid="{0F1002B5-3E2A-4391-A624-CEA988B3C331}"/>
    <hyperlink ref="A7844" r:id="rId7834" xr:uid="{CB064770-B40A-40CF-AD87-7D4CE33E3F5C}"/>
    <hyperlink ref="A7845" r:id="rId7835" xr:uid="{90106BAF-7A93-49BF-B84D-D8FB74A0CFF4}"/>
    <hyperlink ref="A7846" r:id="rId7836" xr:uid="{30D6002B-8F17-4C07-A014-A7600DD3D5F9}"/>
    <hyperlink ref="A7847" r:id="rId7837" xr:uid="{5E76F878-14F3-440B-9B7A-B8345702DCCE}"/>
    <hyperlink ref="A7848" r:id="rId7838" xr:uid="{AF89B98E-F8E0-4AC9-9C6D-9BE0D37E23B2}"/>
    <hyperlink ref="A7849" r:id="rId7839" xr:uid="{C08A8EAD-80F5-4862-9F4F-3A4D3D8004BB}"/>
    <hyperlink ref="A7850" r:id="rId7840" xr:uid="{2B258C93-AF45-42C3-8FB2-39818F559599}"/>
    <hyperlink ref="A7851" r:id="rId7841" xr:uid="{F5271EF0-F2AD-4AD4-9E93-24D7F06D2779}"/>
    <hyperlink ref="A7852" r:id="rId7842" xr:uid="{C03B8735-3685-4238-95C0-EEF47BAAD391}"/>
    <hyperlink ref="A7853" r:id="rId7843" xr:uid="{896A3693-6CF7-4441-B0ED-BC132B94DD9B}"/>
    <hyperlink ref="A7854" r:id="rId7844" xr:uid="{C8BEA1A4-945F-427E-939E-349DBFAE31F6}"/>
    <hyperlink ref="A7855" r:id="rId7845" xr:uid="{D7A82EDA-E797-482F-B94D-A2609CFA3145}"/>
    <hyperlink ref="A7856" r:id="rId7846" xr:uid="{A7B16C03-D840-41F5-9E49-6AB209A30E79}"/>
    <hyperlink ref="A7857" r:id="rId7847" xr:uid="{CAAE10D5-FD09-463E-8EC3-D670FB02A7A6}"/>
    <hyperlink ref="A7858" r:id="rId7848" xr:uid="{6B34B4E5-1F42-4B48-9A6F-4FADE7B7C21D}"/>
    <hyperlink ref="A7859" r:id="rId7849" xr:uid="{DBC421EC-CBD5-4711-9A00-947180DF08CE}"/>
    <hyperlink ref="A7860" r:id="rId7850" xr:uid="{2DFD1632-A10D-4C32-B850-F95112173F3E}"/>
    <hyperlink ref="A7861" r:id="rId7851" xr:uid="{D776E6C5-9448-48D3-90A0-FDB8D7E20FEC}"/>
    <hyperlink ref="A7862" r:id="rId7852" xr:uid="{94DA206C-5979-4479-9650-7238A02D2434}"/>
    <hyperlink ref="A7863" r:id="rId7853" xr:uid="{96CD26ED-289B-4C64-8812-81BFD2FB7D70}"/>
    <hyperlink ref="A7864" r:id="rId7854" xr:uid="{4A81D62C-5D3F-45F4-94EA-B093BEE1B089}"/>
    <hyperlink ref="A7865" r:id="rId7855" xr:uid="{2303219C-2F9F-4C87-B5A0-7A9EC5361710}"/>
    <hyperlink ref="A7866" r:id="rId7856" xr:uid="{8A2D29FC-D06C-4A96-A25B-DA4785A0A931}"/>
    <hyperlink ref="A7867" r:id="rId7857" xr:uid="{56CB50BF-03A6-4D38-B547-E9FE1CE89FA7}"/>
    <hyperlink ref="A7868" r:id="rId7858" xr:uid="{18A24389-881C-4F78-A95C-7614094DCF9A}"/>
    <hyperlink ref="A7869" r:id="rId7859" xr:uid="{6C56990C-D801-4E45-8558-58A66885D9CD}"/>
    <hyperlink ref="A7870" r:id="rId7860" xr:uid="{814E1D37-00FF-4743-BAFE-6520C30B2ECD}"/>
    <hyperlink ref="A7871" r:id="rId7861" xr:uid="{9E49311D-B46E-4AB7-B487-82B9FE83A5B2}"/>
    <hyperlink ref="A7872" r:id="rId7862" xr:uid="{665A0218-1A2A-44E7-B175-2EC62D2E8B76}"/>
    <hyperlink ref="A7873" r:id="rId7863" xr:uid="{6D4EEEE7-FE6E-4AC7-A5D5-1D5EF1B19C2B}"/>
    <hyperlink ref="A7874" r:id="rId7864" xr:uid="{0AF74921-1BA4-4B00-B11C-F79D3031A4E5}"/>
    <hyperlink ref="A7875" r:id="rId7865" xr:uid="{D03E57C8-CA70-485A-BB7E-A0F58316E177}"/>
    <hyperlink ref="A7876" r:id="rId7866" xr:uid="{C20CECF5-7088-46E7-B468-536FF7940FAD}"/>
    <hyperlink ref="A7877" r:id="rId7867" xr:uid="{DCAD0426-7400-46BE-B125-516E24075F7D}"/>
    <hyperlink ref="A7878" r:id="rId7868" xr:uid="{ADA9DE6F-1873-4617-B193-27EFA32FB5AA}"/>
    <hyperlink ref="A7879" r:id="rId7869" xr:uid="{9DC12432-A083-411F-B872-7D3217393A65}"/>
    <hyperlink ref="A7880" r:id="rId7870" xr:uid="{32EED21A-1F1B-4F6F-9916-53949A602A2E}"/>
    <hyperlink ref="A7881" r:id="rId7871" xr:uid="{3B894562-52D5-4AD6-862D-D6F7D9673D5F}"/>
    <hyperlink ref="A7882" r:id="rId7872" xr:uid="{34D5D374-EF42-4BC9-8E56-CEAF6D46AD7A}"/>
    <hyperlink ref="A7883" r:id="rId7873" xr:uid="{5C8858C5-CC60-4F5C-9A85-1C418C354F52}"/>
    <hyperlink ref="A7884" r:id="rId7874" xr:uid="{E6BCDE7D-8DF5-4EE3-9058-9E9A0B25404E}"/>
    <hyperlink ref="A7885" r:id="rId7875" xr:uid="{C394A2C3-1112-4954-A307-D0B7D76AC89F}"/>
    <hyperlink ref="A7886" r:id="rId7876" xr:uid="{E0EDCC05-56FB-4289-8837-AD58586CFD02}"/>
    <hyperlink ref="A7887" r:id="rId7877" xr:uid="{B62B7228-A25E-4C6B-835B-E14B97D7FF68}"/>
    <hyperlink ref="A7888" r:id="rId7878" xr:uid="{FAEBFCE0-DE57-4E8B-A61C-6640D0804B5A}"/>
    <hyperlink ref="A7889" r:id="rId7879" xr:uid="{B7B87965-B812-4AD8-98FF-8EF9A9A61683}"/>
    <hyperlink ref="A7890" r:id="rId7880" xr:uid="{5E2E3D83-ACD9-472F-902F-7ADDC0A63A2E}"/>
    <hyperlink ref="A7891" r:id="rId7881" xr:uid="{EDCE93A6-97D5-4299-864F-C3E80C752E6D}"/>
    <hyperlink ref="A7892" r:id="rId7882" xr:uid="{4E69833A-F520-4521-90CD-AE207CF0CFC3}"/>
    <hyperlink ref="A7893" r:id="rId7883" xr:uid="{8185C3CD-FF75-4E09-A491-7B7472C846C2}"/>
    <hyperlink ref="A7894" r:id="rId7884" xr:uid="{B19FE965-CAC0-4F4A-ABD3-555B9915DF43}"/>
    <hyperlink ref="A7895" r:id="rId7885" xr:uid="{6CF65533-8E82-4D7D-903D-941133E536F6}"/>
    <hyperlink ref="A7896" r:id="rId7886" xr:uid="{56390254-76A6-4C9D-9E49-F458308B4FF4}"/>
    <hyperlink ref="A7897" r:id="rId7887" xr:uid="{DEC39D73-D37E-4C73-9CFB-2EA26EAB2272}"/>
    <hyperlink ref="A7898" r:id="rId7888" xr:uid="{1A9F19AA-0816-4C74-B351-709E33B439D4}"/>
    <hyperlink ref="A7899" r:id="rId7889" xr:uid="{0F2D90C8-015E-44E2-B27E-4B450553F824}"/>
    <hyperlink ref="A7900" r:id="rId7890" xr:uid="{AD93B0D8-8119-46E8-A4C7-4E3615E21579}"/>
    <hyperlink ref="A7901" r:id="rId7891" xr:uid="{D642969F-BC81-4BBA-8E08-0E0B4C6F85BB}"/>
    <hyperlink ref="A7902" r:id="rId7892" xr:uid="{9563B73A-07C8-4805-940E-7F166CE9104C}"/>
    <hyperlink ref="A7903" r:id="rId7893" xr:uid="{99B89C9B-0EED-42F2-BCED-147BD971F53E}"/>
    <hyperlink ref="A7904" r:id="rId7894" xr:uid="{8928F2A8-8E9E-4661-A0EB-352342360B51}"/>
    <hyperlink ref="A7905" r:id="rId7895" xr:uid="{B745A09A-C25C-4457-BD8A-DC0FA0328498}"/>
    <hyperlink ref="A7906" r:id="rId7896" xr:uid="{3745BC3D-8A60-4B58-92FD-5FF9BCB58AD4}"/>
    <hyperlink ref="A7907" r:id="rId7897" xr:uid="{1CE73DDE-5BD4-4E88-B99B-B637C90D5E19}"/>
    <hyperlink ref="A7908" r:id="rId7898" xr:uid="{213830B8-0DD1-4A7F-9881-F9EEE4014760}"/>
    <hyperlink ref="A7909" r:id="rId7899" xr:uid="{E659C40F-0A74-4695-A959-4DA5933B1071}"/>
    <hyperlink ref="A7910" r:id="rId7900" xr:uid="{2133B9F6-DAA7-4A35-B24A-CB7DECD205D4}"/>
    <hyperlink ref="A7911" r:id="rId7901" xr:uid="{D7888248-9413-4268-A5FB-AC9F8953FE06}"/>
    <hyperlink ref="A7912" r:id="rId7902" xr:uid="{36E237B3-E2C1-41FB-87B3-356D6B549A11}"/>
    <hyperlink ref="A7913" r:id="rId7903" xr:uid="{136104C9-9081-422A-8A61-ECF64EFD452E}"/>
    <hyperlink ref="A7914" r:id="rId7904" xr:uid="{A6946A4D-4707-4C37-983C-91E6772F9A99}"/>
    <hyperlink ref="A7915" r:id="rId7905" xr:uid="{A55F7DFA-65CB-4939-AB1D-67170E00E495}"/>
    <hyperlink ref="A7916" r:id="rId7906" xr:uid="{DCEFB2CC-4C73-42AC-8C50-3588F981F49E}"/>
    <hyperlink ref="A7917" r:id="rId7907" xr:uid="{24D2AE6D-F99E-46F0-B3D5-7E803B36DF49}"/>
    <hyperlink ref="A7918" r:id="rId7908" xr:uid="{F74F4BE4-80B7-40FD-8EC5-167CF6FBC391}"/>
    <hyperlink ref="A7919" r:id="rId7909" xr:uid="{EE5AEBEC-23FB-4EB8-B04C-2704111468C8}"/>
    <hyperlink ref="A7920" r:id="rId7910" xr:uid="{74E4C591-EF4B-497E-99FA-9B651604FD66}"/>
    <hyperlink ref="A7921" r:id="rId7911" xr:uid="{F3A352C4-5372-4C38-8380-3A1635938E1B}"/>
    <hyperlink ref="A7922" r:id="rId7912" xr:uid="{C6C45E09-A8D0-467C-8F68-4A01ADADC2AF}"/>
    <hyperlink ref="A7923" r:id="rId7913" xr:uid="{BB7EB657-DEC2-4CF4-8CEB-187F324AF6C2}"/>
    <hyperlink ref="A7924" r:id="rId7914" xr:uid="{C44E3E38-30F4-40E0-85A3-E035C78DC744}"/>
    <hyperlink ref="A7925" r:id="rId7915" xr:uid="{731FBD40-86DE-48E3-998F-8FBF0999A959}"/>
    <hyperlink ref="A7926" r:id="rId7916" xr:uid="{B3A57427-749D-49D1-B31C-85B2A9D1CD2C}"/>
    <hyperlink ref="A7927" r:id="rId7917" xr:uid="{6B4703EC-8EEF-46B8-AE39-9390A4968EB4}"/>
    <hyperlink ref="A7928" r:id="rId7918" xr:uid="{864B25C7-C417-4072-979F-2FAD04940FC0}"/>
    <hyperlink ref="A7929" r:id="rId7919" xr:uid="{B7D48F76-C4F4-4BCA-B6F7-44A87C3B3F8E}"/>
    <hyperlink ref="A7930" r:id="rId7920" xr:uid="{E9059DB7-44CE-459E-8AE3-AD0989F36169}"/>
    <hyperlink ref="A7931" r:id="rId7921" xr:uid="{4715A887-D6B1-4892-9DA8-580EA13307C2}"/>
    <hyperlink ref="A7932" r:id="rId7922" xr:uid="{58819D77-ACEE-4EDE-AA5B-539081272D65}"/>
    <hyperlink ref="A7933" r:id="rId7923" xr:uid="{CCEE45DD-D4FD-4E79-9A0D-791616DFBBC9}"/>
    <hyperlink ref="A7934" r:id="rId7924" xr:uid="{DD591EB2-1120-4F9E-B79F-CFE05BD1C60D}"/>
    <hyperlink ref="A7935" r:id="rId7925" xr:uid="{DA638989-5F71-428E-847F-249AB389DEA7}"/>
    <hyperlink ref="A7936" r:id="rId7926" xr:uid="{8899EF23-AC96-436D-8EEF-1264FFE6B30C}"/>
    <hyperlink ref="A7937" r:id="rId7927" xr:uid="{5C8D2244-1683-46FF-BFD1-5B5C6E6915E2}"/>
    <hyperlink ref="A7938" r:id="rId7928" xr:uid="{FFFEC06A-4811-4818-AA78-FF422CB71E77}"/>
    <hyperlink ref="A7939" r:id="rId7929" xr:uid="{1A1AA16F-5D95-4D32-A8B9-0BB8DFE60647}"/>
    <hyperlink ref="A7940" r:id="rId7930" xr:uid="{642A6C29-076E-47D3-814F-108A2025CB97}"/>
    <hyperlink ref="A7941" r:id="rId7931" xr:uid="{AB9EE3BE-9BBC-4198-B03C-F2C1E94B7E0A}"/>
    <hyperlink ref="A7942" r:id="rId7932" xr:uid="{395C4ABD-AA38-471A-88C9-EB3ED44307F7}"/>
    <hyperlink ref="A7943" r:id="rId7933" xr:uid="{946BBA1E-9874-4FDA-BBAD-6AD86F5B2BE9}"/>
    <hyperlink ref="A7944" r:id="rId7934" xr:uid="{A904CA39-7D49-423E-8F3D-CEDF08683217}"/>
    <hyperlink ref="A7945" r:id="rId7935" xr:uid="{CD55D534-315C-4E14-B872-60169E3413F7}"/>
    <hyperlink ref="A7946" r:id="rId7936" xr:uid="{F0B8DBE1-9BC4-4FA7-92DA-36FE024EE8DA}"/>
    <hyperlink ref="A7947" r:id="rId7937" xr:uid="{9DA9F0F4-7843-4D76-BBE7-01D9939A93D6}"/>
    <hyperlink ref="A7948" r:id="rId7938" xr:uid="{997C30BB-2538-4102-A784-F8DF6DB6AE89}"/>
    <hyperlink ref="A7949" r:id="rId7939" xr:uid="{9050644E-DF16-420E-90FD-6FC70070390F}"/>
    <hyperlink ref="A7950" r:id="rId7940" xr:uid="{56281E28-9B7D-4DAE-BE18-D22FE6EAC691}"/>
    <hyperlink ref="A7951" r:id="rId7941" xr:uid="{B9D020B4-3761-4224-BCC6-33AA5DF74B73}"/>
    <hyperlink ref="A7952" r:id="rId7942" xr:uid="{1D39E0E0-32AE-4C6E-A604-9DA99C914641}"/>
    <hyperlink ref="A7953" r:id="rId7943" xr:uid="{20A87B82-9BCC-40DC-B1CC-81FF981166B2}"/>
    <hyperlink ref="A7954" r:id="rId7944" xr:uid="{E7545117-5DB0-45E2-8C21-181AC2F0961C}"/>
    <hyperlink ref="A7955" r:id="rId7945" xr:uid="{324355E8-5BA2-4A4E-BDC3-1AC175340D61}"/>
    <hyperlink ref="A7956" r:id="rId7946" xr:uid="{02CAA613-94E3-4F3D-94E7-48FAC4F9AD04}"/>
    <hyperlink ref="A7957" r:id="rId7947" xr:uid="{9B922B8E-A9CB-4DFB-B096-B3AA25370EB4}"/>
    <hyperlink ref="A7958" r:id="rId7948" xr:uid="{3480385F-1D49-4AB6-8F8F-8DEAD59E3736}"/>
    <hyperlink ref="A7959" r:id="rId7949" xr:uid="{058207C0-E5AB-49D6-A88B-866BCB8EB4DC}"/>
    <hyperlink ref="A7960" r:id="rId7950" xr:uid="{9E2B80FF-BD19-4F16-9E84-D5699AD834E4}"/>
    <hyperlink ref="A7961" r:id="rId7951" xr:uid="{AD6336E2-B309-47A5-9A36-701C1C375604}"/>
    <hyperlink ref="A7962" r:id="rId7952" xr:uid="{FBE40769-B6AA-43B7-99DC-5F4F99E4784E}"/>
    <hyperlink ref="A7963" r:id="rId7953" xr:uid="{3D60469E-37A7-4DAC-BDF3-247F5F4B89BB}"/>
    <hyperlink ref="A7964" r:id="rId7954" xr:uid="{0A4D56A1-03E6-41EB-BC48-CB19EA1D19A8}"/>
    <hyperlink ref="A7965" r:id="rId7955" xr:uid="{749CF27D-76A1-4BF8-B999-78BA2EEE5BCA}"/>
    <hyperlink ref="A7966" r:id="rId7956" xr:uid="{29D75484-261D-42C0-977E-5BC81B0152E3}"/>
    <hyperlink ref="A7967" r:id="rId7957" xr:uid="{2D493AEA-1DF4-412F-9D3B-AF225FFBFBEA}"/>
    <hyperlink ref="A7968" r:id="rId7958" xr:uid="{63510992-E6FF-4229-A644-D2D106B28DB5}"/>
    <hyperlink ref="A7969" r:id="rId7959" xr:uid="{F8C3F387-8288-4B9D-B755-6E5338CF7F52}"/>
    <hyperlink ref="A7970" r:id="rId7960" xr:uid="{9473166F-D1D7-49E6-A1D8-3B6A628C1823}"/>
    <hyperlink ref="A7971" r:id="rId7961" xr:uid="{1BB161E1-9CDD-4056-A4A9-BCE67BA29BE0}"/>
    <hyperlink ref="A7972" r:id="rId7962" xr:uid="{8184F65D-5BE3-433C-8068-142CABAE1EF4}"/>
    <hyperlink ref="A7973" r:id="rId7963" xr:uid="{576B6672-C220-4E64-921C-425E6CD4E270}"/>
    <hyperlink ref="A7974" r:id="rId7964" xr:uid="{3AE30BA6-3031-42E6-9962-3E1665988908}"/>
    <hyperlink ref="A7975" r:id="rId7965" xr:uid="{5ADEDFA2-E902-4439-B6E4-FB8459E56034}"/>
    <hyperlink ref="A7976" r:id="rId7966" xr:uid="{8AD6F73D-D6B9-4236-AA6E-3BAD7DD9DC82}"/>
    <hyperlink ref="A7977" r:id="rId7967" xr:uid="{CDABD454-01B2-497C-B57A-D54FCCE6FA65}"/>
    <hyperlink ref="A7978" r:id="rId7968" xr:uid="{85AA4D9B-D09B-480B-AAC5-B1789C78D214}"/>
    <hyperlink ref="A7979" r:id="rId7969" xr:uid="{8873D55C-7DEB-45DE-A3ED-49A6903FBFD0}"/>
    <hyperlink ref="A7980" r:id="rId7970" xr:uid="{2A8E4AED-FA26-47EC-BE88-EDD5132F391B}"/>
    <hyperlink ref="A7981" r:id="rId7971" xr:uid="{487836BF-7C87-4363-8417-041B7C150F3C}"/>
    <hyperlink ref="A7982" r:id="rId7972" xr:uid="{E4744E8F-A0C4-4385-9701-EBA26AC30145}"/>
    <hyperlink ref="A7983" r:id="rId7973" xr:uid="{E633D52D-F2E8-4D3B-9320-4D5C5940A8B9}"/>
    <hyperlink ref="A7984" r:id="rId7974" xr:uid="{6D373E1B-1510-43F0-AFC6-99CDC8FF123B}"/>
    <hyperlink ref="A7985" r:id="rId7975" xr:uid="{DBC488BD-ADE2-41E5-B755-530D65E7E138}"/>
    <hyperlink ref="A7986" r:id="rId7976" xr:uid="{CD77957B-423C-47CB-B7F9-E69468E5F888}"/>
    <hyperlink ref="A7987" r:id="rId7977" xr:uid="{7D126E92-0F86-418B-A4AE-4300333045DD}"/>
    <hyperlink ref="A7988" r:id="rId7978" xr:uid="{EA30A294-B44C-4F95-96AC-2E733F47234A}"/>
    <hyperlink ref="A7989" r:id="rId7979" xr:uid="{EE7859FD-D482-40AC-804F-EA08FCE2FCD4}"/>
    <hyperlink ref="A7990" r:id="rId7980" xr:uid="{92A27919-B1CB-4DE7-A04B-81EC3FF4811E}"/>
    <hyperlink ref="A7991" r:id="rId7981" xr:uid="{4934CE67-08E7-4D2F-987A-283D6DB8D898}"/>
    <hyperlink ref="A7992" r:id="rId7982" xr:uid="{1161A484-2BCD-4F14-B573-E9ED5C9B334A}"/>
    <hyperlink ref="A7993" r:id="rId7983" xr:uid="{63EC3CC2-4425-4EE9-8389-6C5FE7338763}"/>
    <hyperlink ref="A7994" r:id="rId7984" xr:uid="{E235D844-7E0E-44E3-8849-35290CAC74CC}"/>
    <hyperlink ref="A7995" r:id="rId7985" xr:uid="{BC19B33D-6D15-464B-9397-EA55099A8FFA}"/>
    <hyperlink ref="A7996" r:id="rId7986" xr:uid="{CCDAC147-A2E6-4BE5-8A6D-C942CDBC3AA5}"/>
    <hyperlink ref="A7997" r:id="rId7987" xr:uid="{12BDC674-640E-46C4-BA34-A9A478E14210}"/>
    <hyperlink ref="A7998" r:id="rId7988" xr:uid="{190D17D4-6349-4A79-804F-F88947538E4C}"/>
    <hyperlink ref="A7999" r:id="rId7989" xr:uid="{3C9BDD8B-3ACE-4A48-B0E4-07DA96425084}"/>
    <hyperlink ref="A8000" r:id="rId7990" xr:uid="{0FB5D73A-9BEE-4C2F-AF1A-DDF95C5ACD45}"/>
    <hyperlink ref="A8001" r:id="rId7991" xr:uid="{D9100F41-8275-4528-81E9-F0472C7736A4}"/>
    <hyperlink ref="A8002" r:id="rId7992" xr:uid="{D4886945-209E-42DD-BF8B-CC841EB95B19}"/>
    <hyperlink ref="A8003" r:id="rId7993" xr:uid="{DCE39141-1CE4-4888-BE0A-6D6C1E1F4546}"/>
    <hyperlink ref="A8004" r:id="rId7994" xr:uid="{D50292F9-380A-4416-B586-AC1028001BFE}"/>
    <hyperlink ref="A8005" r:id="rId7995" xr:uid="{9AAB88E1-3049-4936-A619-F03F17B8EFA3}"/>
    <hyperlink ref="A8006" r:id="rId7996" xr:uid="{F5A7F917-D47B-44B6-83C2-7D894EB6AF0F}"/>
    <hyperlink ref="A8007" r:id="rId7997" xr:uid="{66D7FEAE-9C29-4157-8E14-5E7E1473834B}"/>
    <hyperlink ref="A8008" r:id="rId7998" xr:uid="{7FDB5220-DDE2-40AD-9B78-BF09EEBC6BBC}"/>
    <hyperlink ref="A8009" r:id="rId7999" xr:uid="{B2CB5653-A009-4B58-A1EB-1847B848E0B4}"/>
    <hyperlink ref="A8010" r:id="rId8000" xr:uid="{5A132ED5-3D4B-45B8-93A2-4A8CFAFDE438}"/>
    <hyperlink ref="A8011" r:id="rId8001" xr:uid="{08793270-8FC9-4199-9A4A-9A6577F9C664}"/>
    <hyperlink ref="A8012" r:id="rId8002" xr:uid="{E1D5EFCE-8050-4A76-B6FF-DF7BF6C9F353}"/>
    <hyperlink ref="A8013" r:id="rId8003" xr:uid="{BA0DF36B-F65F-4689-BF37-52640556531D}"/>
    <hyperlink ref="A8014" r:id="rId8004" xr:uid="{765AE307-826E-4168-A03D-A8C8254FCB38}"/>
    <hyperlink ref="A8015" r:id="rId8005" xr:uid="{06BBB659-01F0-494E-99A2-ABC0FF05D44F}"/>
    <hyperlink ref="A8016" r:id="rId8006" xr:uid="{198BD282-9739-499F-9C18-81BAE3C6961C}"/>
    <hyperlink ref="A8017" r:id="rId8007" xr:uid="{8D85AE00-7E73-4391-B11F-A1C62BD008B3}"/>
    <hyperlink ref="A8018" r:id="rId8008" xr:uid="{AA8CC622-FCCB-4DD4-BEF0-A10A837239DD}"/>
    <hyperlink ref="A8019" r:id="rId8009" xr:uid="{84A93A3E-45DA-430F-9E09-B393BF4F5CB6}"/>
    <hyperlink ref="A8020" r:id="rId8010" xr:uid="{69AEE3A5-98CE-46F0-A389-5C08EF43A145}"/>
    <hyperlink ref="A8021" r:id="rId8011" xr:uid="{651A428F-C353-4A8B-BF29-19F13DBB9E23}"/>
    <hyperlink ref="A8022" r:id="rId8012" xr:uid="{A32DBFF5-F52C-4718-97D6-15BB2F536342}"/>
    <hyperlink ref="A8023" r:id="rId8013" xr:uid="{786CE41E-3F66-4F15-B66F-8A9C7FA917B2}"/>
    <hyperlink ref="A8024" r:id="rId8014" xr:uid="{C21893FB-F906-4C29-96DE-5FACAC861B70}"/>
    <hyperlink ref="A8025" r:id="rId8015" xr:uid="{6763537E-8475-4F21-A3AD-61797B63ED1F}"/>
    <hyperlink ref="A8026" r:id="rId8016" xr:uid="{8F04F196-A6A4-4584-89C0-8757C35D51F5}"/>
    <hyperlink ref="A8027" r:id="rId8017" xr:uid="{1EC519BF-4845-4246-B580-D2839D160CA4}"/>
    <hyperlink ref="A8028" r:id="rId8018" xr:uid="{7266C9F9-A107-44CD-976C-AEA8AB2816E4}"/>
    <hyperlink ref="A8029" r:id="rId8019" xr:uid="{4C8CA3A7-F60B-4CB8-B9AE-FBA28F3ACBAE}"/>
    <hyperlink ref="A8030" r:id="rId8020" xr:uid="{66162AA9-65DB-49E5-B178-8A4EA74C2518}"/>
    <hyperlink ref="A8031" r:id="rId8021" xr:uid="{0654DC16-3160-4306-A72B-6B5CF495D133}"/>
    <hyperlink ref="A8032" r:id="rId8022" xr:uid="{7BCFD980-91AC-4D55-88C5-F3E460CADCC4}"/>
    <hyperlink ref="A8033" r:id="rId8023" xr:uid="{67FBB4EC-D7E0-4D2D-BD5C-4E7368F71BA3}"/>
    <hyperlink ref="A8034" r:id="rId8024" xr:uid="{608EC407-120D-419D-9947-42482471E9CC}"/>
    <hyperlink ref="A8035" r:id="rId8025" xr:uid="{286AA2F5-26E9-425A-8EE6-C3F69A5392E7}"/>
    <hyperlink ref="A8036" r:id="rId8026" xr:uid="{6C988311-2372-4C1B-BCCB-F7F799887DA7}"/>
    <hyperlink ref="A8037" r:id="rId8027" xr:uid="{DAF56D3C-D0F2-4599-A437-22BF2C0154FB}"/>
    <hyperlink ref="A8038" r:id="rId8028" xr:uid="{829BEA03-3AFC-45B1-995A-E3D516BD3D7A}"/>
    <hyperlink ref="A8039" r:id="rId8029" xr:uid="{7ABD9A5D-B3D8-40E1-92C3-981932EA96D8}"/>
    <hyperlink ref="A8040" r:id="rId8030" xr:uid="{EC8E2C69-2FD6-4D77-BC9A-7F03A36AB408}"/>
    <hyperlink ref="A8041" r:id="rId8031" xr:uid="{9607DA83-ABE3-40E8-81A5-6D7170A2506F}"/>
    <hyperlink ref="A8042" r:id="rId8032" xr:uid="{15CE4814-AA52-494E-B4D7-8A587C42E5FC}"/>
    <hyperlink ref="A8043" r:id="rId8033" xr:uid="{6E66E0EE-31D5-4207-9E6F-79D546C91156}"/>
    <hyperlink ref="A8044" r:id="rId8034" xr:uid="{1258AA68-FFE9-4999-AAAB-579609A8DC82}"/>
    <hyperlink ref="A8045" r:id="rId8035" xr:uid="{DC78CA30-4A69-467B-B9E2-4464BEEAA9A5}"/>
    <hyperlink ref="A8046" r:id="rId8036" xr:uid="{C22FA8B2-7E1B-481E-8552-7CFB0E2F0959}"/>
    <hyperlink ref="A8047" r:id="rId8037" xr:uid="{A111FABF-5311-4BA2-8D24-F77604EC4E50}"/>
    <hyperlink ref="A8048" r:id="rId8038" xr:uid="{809E8A6F-2A4D-498D-AD70-AC0779FAA260}"/>
    <hyperlink ref="A8049" r:id="rId8039" xr:uid="{D889DCC6-3CBB-4CC1-B414-56937DB01EAB}"/>
    <hyperlink ref="A8050" r:id="rId8040" xr:uid="{E1B9B367-C305-463F-BF38-B4EBECB4D56F}"/>
    <hyperlink ref="A8051" r:id="rId8041" xr:uid="{260B9D5A-B380-405F-92DE-2C94E8A0FE4E}"/>
    <hyperlink ref="A8052" r:id="rId8042" xr:uid="{302CF15D-8FA3-4A8D-B0C8-8E54B52081B6}"/>
    <hyperlink ref="A8053" r:id="rId8043" xr:uid="{7931E9E6-3045-4711-86B4-2A2F4845D738}"/>
    <hyperlink ref="A8054" r:id="rId8044" xr:uid="{A66047A3-ED1C-47AD-B431-F1F4421EE809}"/>
    <hyperlink ref="A8055" r:id="rId8045" xr:uid="{39FD83C3-DF69-4DF9-89B9-8220A1B96F5A}"/>
    <hyperlink ref="A8056" r:id="rId8046" xr:uid="{19F0D34F-EE32-4CD6-9DB2-9AC3134E1D00}"/>
    <hyperlink ref="A8057" r:id="rId8047" xr:uid="{E6482348-22E9-4715-817C-8BF8A94080C1}"/>
    <hyperlink ref="A8058" r:id="rId8048" xr:uid="{4CCDBC78-19DD-447F-A446-9614DB5916CE}"/>
    <hyperlink ref="A8059" r:id="rId8049" xr:uid="{8D1A1D41-B95A-428D-90DB-43EFA7838D36}"/>
    <hyperlink ref="A8060" r:id="rId8050" xr:uid="{F748E8D0-8D83-44CD-8D6E-BD5A299C07E6}"/>
    <hyperlink ref="A8061" r:id="rId8051" xr:uid="{CF0EF06F-28AD-463F-95FB-04DF63D112C6}"/>
    <hyperlink ref="A8062" r:id="rId8052" xr:uid="{E6F251F5-26E7-465D-8615-8E373565BEAD}"/>
    <hyperlink ref="A8063" r:id="rId8053" xr:uid="{17261A14-15CE-4B55-A162-D119AB93AE7A}"/>
    <hyperlink ref="A8064" r:id="rId8054" xr:uid="{625311A5-F0AC-4DCD-8532-ADE9BF610AF2}"/>
    <hyperlink ref="A8065" r:id="rId8055" xr:uid="{E8836067-EAA6-4CE1-9151-00EC4742F332}"/>
    <hyperlink ref="A8066" r:id="rId8056" xr:uid="{CC2FAAF4-9BE1-46B9-874A-C6549C885AAD}"/>
    <hyperlink ref="A8067" r:id="rId8057" xr:uid="{59E7F87A-9641-4D84-B79A-89407881A643}"/>
    <hyperlink ref="A8068" r:id="rId8058" xr:uid="{27FE570E-B73C-4A05-AD4C-258B0A38BCA9}"/>
    <hyperlink ref="A8069" r:id="rId8059" xr:uid="{13CDD3CB-4B1E-4417-8237-3DBBB64BABBA}"/>
    <hyperlink ref="A8070" r:id="rId8060" xr:uid="{3C8B2F58-A4FB-4DD8-901E-C7B8238189C8}"/>
    <hyperlink ref="A8071" r:id="rId8061" xr:uid="{81B962F3-0876-452D-992F-68D88C6108CC}"/>
    <hyperlink ref="A8072" r:id="rId8062" xr:uid="{3E8E6423-70B7-4383-9B8C-580D98AD0B87}"/>
    <hyperlink ref="A8073" r:id="rId8063" xr:uid="{98E9973F-E20F-4D31-9677-0C1A13E64923}"/>
    <hyperlink ref="A8074" r:id="rId8064" xr:uid="{64985DD8-290B-456D-B413-6F5A3274CF54}"/>
    <hyperlink ref="A8075" r:id="rId8065" xr:uid="{F5F777C1-9D1A-4AAB-AE5C-82946EA643B5}"/>
    <hyperlink ref="A8076" r:id="rId8066" xr:uid="{8FFE2680-9C55-4CE7-9620-8D38BB4C14F0}"/>
    <hyperlink ref="A8077" r:id="rId8067" xr:uid="{AD34C9F7-F3FA-45A4-A0EE-37CE8EDD8F6B}"/>
    <hyperlink ref="A8078" r:id="rId8068" xr:uid="{89B20165-44AF-4877-9278-AE8CEB287150}"/>
    <hyperlink ref="A8079" r:id="rId8069" xr:uid="{CFB4018B-075A-4C20-9E1B-ACFACD3E7A37}"/>
    <hyperlink ref="A8080" r:id="rId8070" xr:uid="{CA936D1B-8971-4BE9-9F8A-577C87F01C71}"/>
    <hyperlink ref="A8081" r:id="rId8071" xr:uid="{B923E0F0-9847-49A1-85B0-13ED39E08FA4}"/>
    <hyperlink ref="A8082" r:id="rId8072" xr:uid="{F0B974BD-08FB-4C0D-8CCB-4B8A4359C710}"/>
    <hyperlink ref="A8083" r:id="rId8073" xr:uid="{2419FCB5-D2D2-4D66-8C5A-42295347CF5B}"/>
    <hyperlink ref="A8084" r:id="rId8074" xr:uid="{414A020C-8E42-4DE0-B25C-A57216EAB026}"/>
    <hyperlink ref="A8085" r:id="rId8075" xr:uid="{97F020A5-A464-43FF-A715-2092546AD25E}"/>
    <hyperlink ref="A8086" r:id="rId8076" xr:uid="{2725DAD1-49A1-4372-A291-B7F853BCAC1E}"/>
    <hyperlink ref="A8087" r:id="rId8077" xr:uid="{EDD14CFC-B763-4CB6-B76D-2F66B2D124E0}"/>
    <hyperlink ref="A8088" r:id="rId8078" xr:uid="{6FBA4E2C-8E14-4410-9B18-CDC67637353B}"/>
    <hyperlink ref="A8089" r:id="rId8079" xr:uid="{A614D1C6-2957-4E48-9336-8D82B4FC87FC}"/>
    <hyperlink ref="A8090" r:id="rId8080" xr:uid="{65D0145F-1CED-4924-9B5C-7783BBD22774}"/>
    <hyperlink ref="A8091" r:id="rId8081" xr:uid="{791791E3-7D8E-4CFF-95F3-0C61F7DB37F6}"/>
    <hyperlink ref="A8092" r:id="rId8082" xr:uid="{060BCD45-EA55-4F34-9E99-462E39D2689C}"/>
    <hyperlink ref="A8093" r:id="rId8083" xr:uid="{9EB2828D-4170-4F18-9EEB-FCE32A49B225}"/>
    <hyperlink ref="A8094" r:id="rId8084" xr:uid="{51E14A2A-39A7-4FA0-950D-22D50532A3F7}"/>
    <hyperlink ref="A8095" r:id="rId8085" xr:uid="{13F407AE-A0A7-4117-8452-43A212AE55CE}"/>
    <hyperlink ref="A8096" r:id="rId8086" xr:uid="{516ED1AB-0E4F-4B22-8042-361FC959527D}"/>
    <hyperlink ref="A8097" r:id="rId8087" xr:uid="{2A0FC80E-4A08-4FD2-B1A9-C5AC402457C5}"/>
    <hyperlink ref="A8098" r:id="rId8088" xr:uid="{EF473AA4-B949-4699-AA7E-FF2C1A456743}"/>
    <hyperlink ref="A8099" r:id="rId8089" xr:uid="{C0556337-A811-42DE-A675-C9AEBF1A4F0A}"/>
    <hyperlink ref="A8100" r:id="rId8090" xr:uid="{FBA6F02A-3A1C-4F15-8111-E3CBE4CFF2BF}"/>
    <hyperlink ref="A8101" r:id="rId8091" xr:uid="{0692A16A-6610-4F0F-88AC-07018481B9A5}"/>
    <hyperlink ref="A8102" r:id="rId8092" xr:uid="{547C7CE7-BB70-4557-B18C-988AA6B1FC16}"/>
    <hyperlink ref="A8103" r:id="rId8093" xr:uid="{9AFD89BF-152D-47C6-84F7-C3500027F5D2}"/>
    <hyperlink ref="A8104" r:id="rId8094" xr:uid="{D995856D-36F3-4C4B-B3C5-912FF07219CD}"/>
    <hyperlink ref="A8105" r:id="rId8095" xr:uid="{301C351F-4CA0-4918-9F73-FED328B888F5}"/>
    <hyperlink ref="A8106" r:id="rId8096" xr:uid="{1CB0E41F-CCCC-4B9B-9C46-3B294EF33F0E}"/>
    <hyperlink ref="A8107" r:id="rId8097" xr:uid="{3871D228-11EC-4136-B75E-83A11B171781}"/>
    <hyperlink ref="A8108" r:id="rId8098" xr:uid="{3FA1A9D5-49F4-43CE-908B-864AB4AA0248}"/>
    <hyperlink ref="A8109" r:id="rId8099" xr:uid="{CCD57751-5BFA-408F-ABFC-CB95B67F755A}"/>
    <hyperlink ref="A8110" r:id="rId8100" xr:uid="{107EEED7-2306-48C4-A66F-9F568CEBF4FC}"/>
    <hyperlink ref="A8111" r:id="rId8101" xr:uid="{E0425A26-FC9E-4EC1-9051-C24A8FEF076B}"/>
    <hyperlink ref="A8112" r:id="rId8102" xr:uid="{4B94578F-645C-4E3A-8630-89B1E47FE605}"/>
    <hyperlink ref="A8113" r:id="rId8103" xr:uid="{C9DD2D3A-459F-461B-8D45-9CEB3B5B2B66}"/>
    <hyperlink ref="A8114" r:id="rId8104" xr:uid="{B5BF669B-8899-4482-8DAE-262052240242}"/>
    <hyperlink ref="A8115" r:id="rId8105" xr:uid="{1C2D931D-950A-4E2A-96C5-AA92AD1FDA2D}"/>
    <hyperlink ref="A8116" r:id="rId8106" xr:uid="{1B3FFB77-2101-4AD3-95B0-332F3AA5C1A4}"/>
    <hyperlink ref="A8117" r:id="rId8107" xr:uid="{420B6BE4-8750-48AB-AD08-F0F82E196877}"/>
    <hyperlink ref="A8118" r:id="rId8108" xr:uid="{E9EB9A54-67CF-44AC-BD84-46BC854FEFCB}"/>
    <hyperlink ref="A8119" r:id="rId8109" xr:uid="{D9D11EEF-41F6-4459-A3CA-AF0FAD0330B7}"/>
    <hyperlink ref="A8120" r:id="rId8110" xr:uid="{2355733C-6A62-444F-B751-C8653D761B0C}"/>
    <hyperlink ref="A8121" r:id="rId8111" xr:uid="{F73224F6-C218-4356-9544-407F7A215276}"/>
    <hyperlink ref="A8122" r:id="rId8112" xr:uid="{E0FFA950-59A9-45A4-B4D1-BBD6A2DD17E6}"/>
    <hyperlink ref="A8123" r:id="rId8113" xr:uid="{F9965060-3ECD-4A7B-8AB0-0EFFD725BA12}"/>
    <hyperlink ref="A8124" r:id="rId8114" xr:uid="{20BDDC83-B1AF-47DF-A2AD-BE24F893AD75}"/>
    <hyperlink ref="A8125" r:id="rId8115" xr:uid="{45B18378-9573-4B59-A548-9F7FECBE0DF2}"/>
    <hyperlink ref="A8126" r:id="rId8116" xr:uid="{8A247DA3-6125-4A89-8483-5C8C58F8B169}"/>
    <hyperlink ref="A8127" r:id="rId8117" xr:uid="{8F72C2DA-250F-4AEA-BAB8-7AC235FECBED}"/>
    <hyperlink ref="A8128" r:id="rId8118" xr:uid="{2E50C394-FA37-49DE-9455-093829E3523B}"/>
    <hyperlink ref="A8129" r:id="rId8119" xr:uid="{C218AF55-799A-4C69-9039-F9C29C1C4977}"/>
    <hyperlink ref="A8130" r:id="rId8120" xr:uid="{5AD9FBDD-A04A-4C03-9969-A64B470F706B}"/>
    <hyperlink ref="A8131" r:id="rId8121" xr:uid="{1512E37F-4C62-455B-9581-714AE73D930E}"/>
    <hyperlink ref="A8132" r:id="rId8122" xr:uid="{4C750866-34F3-414D-ACA1-3BC88955B7E3}"/>
    <hyperlink ref="A8133" r:id="rId8123" xr:uid="{84B3DB5F-9569-4DAD-A3CF-0ED28069A5C5}"/>
    <hyperlink ref="A8134" r:id="rId8124" xr:uid="{69FEB48F-8F1D-4077-9464-28EF0C01E548}"/>
    <hyperlink ref="A8135" r:id="rId8125" xr:uid="{B5BB4991-DE7D-4BA5-A87F-2737377EBD12}"/>
    <hyperlink ref="A8136" r:id="rId8126" xr:uid="{CC99D588-5E15-4783-BAB2-E4CCB2AF1DA9}"/>
    <hyperlink ref="A8137" r:id="rId8127" xr:uid="{5B51805F-9B1E-4202-906E-72F6F2279901}"/>
    <hyperlink ref="A8138" r:id="rId8128" xr:uid="{E9B18829-2DFF-4A27-A41D-8D3B63AA457E}"/>
    <hyperlink ref="A8139" r:id="rId8129" xr:uid="{EC2D197E-012E-45E8-ADB7-2EEE441348DA}"/>
    <hyperlink ref="A8140" r:id="rId8130" xr:uid="{587E37EC-7C4D-47A7-A9BD-4DC4CC74BEA1}"/>
    <hyperlink ref="A8141" r:id="rId8131" xr:uid="{387D7C1C-4B5C-4E85-B231-7685D3540637}"/>
    <hyperlink ref="A8142" r:id="rId8132" xr:uid="{5FBDE9CD-76EA-4292-ABCD-B939ED0DBBCF}"/>
    <hyperlink ref="A8143" r:id="rId8133" xr:uid="{CA8E5C09-9871-4C63-9851-F8DC0CC9741A}"/>
    <hyperlink ref="A8144" r:id="rId8134" xr:uid="{388EB615-F155-4A69-83FD-295CBCE4AC9A}"/>
    <hyperlink ref="A8145" r:id="rId8135" xr:uid="{AD43C20A-8C2B-4AE0-AF8D-393ED074516D}"/>
    <hyperlink ref="A8146" r:id="rId8136" xr:uid="{47488031-64E3-49D9-AEBC-2E47A2C3FD74}"/>
    <hyperlink ref="A8147" r:id="rId8137" xr:uid="{BC3D01BF-BBE1-4454-ADE1-C57F095BD4CB}"/>
    <hyperlink ref="A8148" r:id="rId8138" xr:uid="{59BB7A74-E1D6-4148-81E2-132CEDC12B3F}"/>
    <hyperlink ref="A8149" r:id="rId8139" xr:uid="{73F1F73D-DDFA-4325-BB94-612D6923FE1E}"/>
    <hyperlink ref="A8150" r:id="rId8140" xr:uid="{8641D5EE-8EAD-4020-B4CD-4022F5390ADC}"/>
    <hyperlink ref="A8151" r:id="rId8141" xr:uid="{7C68A946-6F12-430D-9516-EAA16C524A78}"/>
    <hyperlink ref="A8152" r:id="rId8142" xr:uid="{E653CC49-5761-4606-8FD4-1AB880A02699}"/>
    <hyperlink ref="A8153" r:id="rId8143" xr:uid="{11C10ED8-6EE9-4A3D-92E7-CA385D2D5055}"/>
    <hyperlink ref="A8154" r:id="rId8144" xr:uid="{1262F1AC-BFC0-4BED-8289-F38091F13667}"/>
    <hyperlink ref="A8155" r:id="rId8145" xr:uid="{E326DF65-F98D-4CE1-A479-88FCFB657D93}"/>
    <hyperlink ref="A8156" r:id="rId8146" xr:uid="{D4D68CE6-B9A2-43BB-A0CC-E064939143E1}"/>
    <hyperlink ref="A8157" r:id="rId8147" xr:uid="{8DE05984-8B94-4C2D-9051-79D7CB17F2C7}"/>
    <hyperlink ref="A8158" r:id="rId8148" xr:uid="{458FD3EB-F981-4BC4-87D5-4DD3B9112EBD}"/>
    <hyperlink ref="A8159" r:id="rId8149" xr:uid="{B083F981-04FB-4886-B2F3-0A4E148AC2D6}"/>
    <hyperlink ref="A8160" r:id="rId8150" xr:uid="{20FD8F5A-BEBB-4BF2-9F36-DAA2A1A37FED}"/>
    <hyperlink ref="A8161" r:id="rId8151" xr:uid="{51182C3D-A9EF-4903-85E3-94B251B77655}"/>
    <hyperlink ref="A8162" r:id="rId8152" xr:uid="{E4B84136-1923-4993-B73F-7418FE08A4AF}"/>
    <hyperlink ref="A8163" r:id="rId8153" xr:uid="{305DAC2F-F0F6-4443-8D07-0838A419729B}"/>
    <hyperlink ref="A8164" r:id="rId8154" xr:uid="{A39B2CB7-804B-4A32-9241-16528DCDD1EB}"/>
    <hyperlink ref="A8165" r:id="rId8155" xr:uid="{BDF377A5-68D9-4B9C-8CFA-215080F30C2A}"/>
    <hyperlink ref="A8166" r:id="rId8156" xr:uid="{4033876C-C838-479F-A9D6-5EE39BE8FD62}"/>
    <hyperlink ref="A8167" r:id="rId8157" xr:uid="{70F3E05E-DCBD-451A-9EB1-234816D17BF1}"/>
    <hyperlink ref="A8168" r:id="rId8158" xr:uid="{A85F2D6B-595E-40BC-96D5-634273595B1E}"/>
    <hyperlink ref="A8169" r:id="rId8159" xr:uid="{8692808C-D092-40FA-98FC-3A0AC61BD106}"/>
    <hyperlink ref="A8170" r:id="rId8160" xr:uid="{24079D96-090A-49E1-8A82-0F5914CA8BC7}"/>
    <hyperlink ref="A8171" r:id="rId8161" xr:uid="{EDDAA242-F524-4331-A2EE-751C20905E8E}"/>
    <hyperlink ref="A8172" r:id="rId8162" xr:uid="{833E48B4-4EF8-40AA-A855-6151EC555625}"/>
    <hyperlink ref="A8173" r:id="rId8163" xr:uid="{D7B1587C-9618-4751-BA06-EFCD0E47C7FD}"/>
    <hyperlink ref="A8174" r:id="rId8164" xr:uid="{E072F0B4-E0B3-4CBB-B746-D3A77C1E193B}"/>
    <hyperlink ref="A8175" r:id="rId8165" xr:uid="{F885F1C3-C9CC-4A18-B2A3-EA2E7439EE8F}"/>
    <hyperlink ref="A8176" r:id="rId8166" xr:uid="{E8266667-129A-4212-9C0E-F6C7FBFBF943}"/>
    <hyperlink ref="A8177" r:id="rId8167" xr:uid="{B1D07C2C-D6CA-43EF-9B8A-44AEECCFA60D}"/>
    <hyperlink ref="A8178" r:id="rId8168" xr:uid="{21C56D3A-8964-487A-9534-34E12DA0740A}"/>
    <hyperlink ref="A8179" r:id="rId8169" xr:uid="{4CE638D1-EA17-48DD-9262-6C92A1E3F41C}"/>
    <hyperlink ref="A8180" r:id="rId8170" xr:uid="{0E1C8D23-2C5A-4DEF-89AA-74D9B8F1D163}"/>
    <hyperlink ref="A8181" r:id="rId8171" xr:uid="{A6CD8C6C-73A1-4BF9-A0A1-24CB0FBBFAA9}"/>
    <hyperlink ref="A8182" r:id="rId8172" xr:uid="{9CEFACAA-7997-4574-ACFC-F9CFF8EFCC51}"/>
    <hyperlink ref="A8183" r:id="rId8173" xr:uid="{38EE560B-6055-4882-B9E3-BB1E1631C005}"/>
    <hyperlink ref="A8184" r:id="rId8174" xr:uid="{6F3C5A2B-8D32-4FEC-B163-3FBE5BB2C924}"/>
    <hyperlink ref="A8185" r:id="rId8175" xr:uid="{C58A598B-D5D2-4EE8-B8AB-68E64716D9AE}"/>
    <hyperlink ref="A8186" r:id="rId8176" xr:uid="{6FB36C7A-9004-4538-AC25-4477A40420AD}"/>
    <hyperlink ref="A8187" r:id="rId8177" xr:uid="{9F5B1848-7B9E-4132-AF3D-59784E98588E}"/>
    <hyperlink ref="A8188" r:id="rId8178" xr:uid="{62D18CEB-4FE7-4DA5-8C7E-7C40A944CDD2}"/>
    <hyperlink ref="A8189" r:id="rId8179" xr:uid="{4C37009D-89A0-4EB2-ACB0-EAAC54EB9BFB}"/>
    <hyperlink ref="A8190" r:id="rId8180" xr:uid="{899EFC67-3789-4FFF-B8D7-27A14EFA37CE}"/>
    <hyperlink ref="A8191" r:id="rId8181" xr:uid="{EF4931CD-E633-48CA-81DB-5F5367DC430B}"/>
    <hyperlink ref="A8192" r:id="rId8182" xr:uid="{31468DC5-C08C-45C7-93CE-82649EE04697}"/>
    <hyperlink ref="A8193" r:id="rId8183" xr:uid="{4E724EE9-07EC-418C-A180-97319FB0BB05}"/>
    <hyperlink ref="A8194" r:id="rId8184" xr:uid="{35A5585F-90EC-4872-B478-49FAA84FEDEA}"/>
    <hyperlink ref="A8195" r:id="rId8185" xr:uid="{1E771003-DEBD-4E61-92F3-08D162AC73BD}"/>
    <hyperlink ref="A8196" r:id="rId8186" xr:uid="{DCD164DA-38FC-49B4-842D-89DE780A0E81}"/>
    <hyperlink ref="A8197" r:id="rId8187" xr:uid="{6FBB4346-DD2C-40F6-8F6C-31E3ACFFD2AB}"/>
    <hyperlink ref="A8198" r:id="rId8188" xr:uid="{5437741C-208E-48F6-8DB0-C7A1AD22E0E0}"/>
    <hyperlink ref="A8199" r:id="rId8189" xr:uid="{08CE3E3A-46DD-4160-992D-8D04A9F2A2F2}"/>
    <hyperlink ref="A8200" r:id="rId8190" xr:uid="{39C00CD7-87FA-45A0-ADEB-36627C73DAAB}"/>
    <hyperlink ref="A8201" r:id="rId8191" xr:uid="{8D566D12-1E27-4F77-A12C-E741A67B159C}"/>
    <hyperlink ref="A8202" r:id="rId8192" xr:uid="{9E2E15EB-8CCB-4CF6-B199-E46F61DF363D}"/>
    <hyperlink ref="A8203" r:id="rId8193" xr:uid="{D06FEB8D-E938-4952-BEEB-F7018FB26425}"/>
    <hyperlink ref="A8204" r:id="rId8194" xr:uid="{6383BE9A-03D7-407C-AF5E-1E7D21A693A8}"/>
    <hyperlink ref="A8205" r:id="rId8195" xr:uid="{30492BF6-3E3F-442A-B11B-DAE5FDFC3DFA}"/>
    <hyperlink ref="A8206" r:id="rId8196" xr:uid="{CDAF5EDF-5A96-4C9B-BA7C-A20815CC7041}"/>
    <hyperlink ref="A8207" r:id="rId8197" xr:uid="{BE8935D3-5BD9-472C-94AA-53FD9757A0B1}"/>
    <hyperlink ref="A8208" r:id="rId8198" xr:uid="{1D5A45F4-277E-49DF-84C9-99A9B571F3F3}"/>
    <hyperlink ref="A8209" r:id="rId8199" xr:uid="{788A0023-F57D-4346-A2C5-A72346088211}"/>
    <hyperlink ref="A8210" r:id="rId8200" xr:uid="{D288C1F9-1F62-403D-B45E-7EF18D9B8A10}"/>
    <hyperlink ref="A8211" r:id="rId8201" xr:uid="{C7FF809C-5219-43F4-B83F-BFEE91E85969}"/>
    <hyperlink ref="A8212" r:id="rId8202" xr:uid="{F38ABF79-CC55-43AC-A962-8923B8DA0ED8}"/>
    <hyperlink ref="A8213" r:id="rId8203" xr:uid="{F3A1F9DA-126E-4B49-9FF6-A72999878D66}"/>
    <hyperlink ref="A8214" r:id="rId8204" xr:uid="{619DACA2-AC65-4148-8A8E-8F85EEE2E529}"/>
    <hyperlink ref="A8215" r:id="rId8205" xr:uid="{7A48CDBE-E9C3-4AAE-A001-DA22DAD4FA00}"/>
    <hyperlink ref="A8216" r:id="rId8206" xr:uid="{FC093853-8A26-41C9-9CDD-4E9719FAB1D7}"/>
    <hyperlink ref="A8217" r:id="rId8207" xr:uid="{A3C37733-4A68-40A9-935D-B6F58B2283C6}"/>
    <hyperlink ref="A8218" r:id="rId8208" xr:uid="{F77ADF2F-EF82-4918-94DD-9EF45E1CD11D}"/>
    <hyperlink ref="A8219" r:id="rId8209" xr:uid="{E4B4B403-E8A6-4A25-A3DA-DCC9DFB79FA3}"/>
    <hyperlink ref="A8220" r:id="rId8210" xr:uid="{94A49CA2-5229-46C2-AF6D-AC9CBE633F30}"/>
    <hyperlink ref="A8221" r:id="rId8211" xr:uid="{81504740-8F9B-4AA3-AB1D-3FC4DD7D6B04}"/>
    <hyperlink ref="A8222" r:id="rId8212" xr:uid="{D5B9B02E-251B-491D-8AD9-66DAC1DDEE03}"/>
    <hyperlink ref="A8223" r:id="rId8213" xr:uid="{2399C621-E17C-4A35-A538-6C88786CC571}"/>
    <hyperlink ref="A8224" r:id="rId8214" xr:uid="{86B48A90-CE5D-4B4F-89C0-07F23A964825}"/>
    <hyperlink ref="A8225" r:id="rId8215" xr:uid="{6B3D25BA-29A5-4665-A060-37D30BDA2540}"/>
    <hyperlink ref="A8226" r:id="rId8216" xr:uid="{C972425D-0E5E-4DB8-9BEB-14D8134E4547}"/>
    <hyperlink ref="A8227" r:id="rId8217" xr:uid="{474C29EC-EB9E-4813-906D-8AA2393A8434}"/>
    <hyperlink ref="A8228" r:id="rId8218" xr:uid="{721C6BE4-E25B-4FB0-8849-BF7DEC73DAEC}"/>
    <hyperlink ref="A8229" r:id="rId8219" xr:uid="{4DACA721-59C0-4435-8F91-B594EE77762C}"/>
    <hyperlink ref="A8230" r:id="rId8220" xr:uid="{FDF829AF-5507-4947-8F4F-20BBDB663E02}"/>
    <hyperlink ref="A8231" r:id="rId8221" xr:uid="{CEEFD41B-980B-44A1-9DCF-BBFCFF09D5B9}"/>
    <hyperlink ref="A8232" r:id="rId8222" xr:uid="{5EAFE744-D8E9-43AE-89D9-A5C9A8568665}"/>
    <hyperlink ref="A8233" r:id="rId8223" xr:uid="{21A45D13-D456-488D-A2F3-571878B86C8D}"/>
    <hyperlink ref="A8234" r:id="rId8224" xr:uid="{40FEB922-9F42-47C9-B09F-6944164C5FC9}"/>
    <hyperlink ref="A8235" r:id="rId8225" xr:uid="{435828FC-4E0F-47EC-B876-44D1787779E4}"/>
    <hyperlink ref="A8236" r:id="rId8226" xr:uid="{BEC890D2-7AD2-49BE-A9A3-9538F37AFBC5}"/>
    <hyperlink ref="A8237" r:id="rId8227" xr:uid="{B5470CC7-7363-415F-82E5-3DDFA9FED4C4}"/>
    <hyperlink ref="A8238" r:id="rId8228" xr:uid="{799E1ACD-B84C-4992-89D3-6D9E001301E5}"/>
    <hyperlink ref="A8239" r:id="rId8229" xr:uid="{9A654B53-C4AD-44F5-80A7-DD9D1085FA25}"/>
    <hyperlink ref="A8240" r:id="rId8230" xr:uid="{F1FFB465-C7EA-4468-A056-4B6B71D49B4A}"/>
    <hyperlink ref="A8241" r:id="rId8231" xr:uid="{D4FA9701-F463-4EFE-BB7F-CE0174BC61A5}"/>
    <hyperlink ref="A8242" r:id="rId8232" xr:uid="{0036C60B-E26D-463F-866A-4F2D599A67A7}"/>
    <hyperlink ref="A8243" r:id="rId8233" xr:uid="{0944AB15-CFE1-499E-91D7-CA749C117BCD}"/>
    <hyperlink ref="A8244" r:id="rId8234" xr:uid="{BE10C32A-2AF3-4CC7-A86B-AB6073A269BE}"/>
    <hyperlink ref="A8245" r:id="rId8235" xr:uid="{FCE8A1C9-E2D0-4AA3-92E7-3401A06C119D}"/>
    <hyperlink ref="A8246" r:id="rId8236" xr:uid="{1A22DD19-E9CE-4AB3-B237-7F9586C97935}"/>
    <hyperlink ref="A8247" r:id="rId8237" xr:uid="{8A91444C-CF4C-4086-8D27-F12041E15497}"/>
    <hyperlink ref="A8248" r:id="rId8238" xr:uid="{8B8E4BE2-9FB2-4039-AF4E-6B65BF65E317}"/>
    <hyperlink ref="A8249" r:id="rId8239" xr:uid="{C6B62A8E-CB26-4114-92BC-71A2EC4FDDBC}"/>
    <hyperlink ref="A8250" r:id="rId8240" xr:uid="{D3ED81E2-EA9B-4915-A86D-F89BB155EE17}"/>
    <hyperlink ref="A8251" r:id="rId8241" xr:uid="{4F17F855-5119-4C53-8FCC-BFCADDC6521C}"/>
    <hyperlink ref="A8252" r:id="rId8242" xr:uid="{31207B21-DC80-4841-BFC9-79069A7D227F}"/>
    <hyperlink ref="A8253" r:id="rId8243" xr:uid="{E8D6FB45-2D4E-4ACE-9124-7FFFFCAA07A0}"/>
    <hyperlink ref="A8254" r:id="rId8244" xr:uid="{BDC7338B-EBE8-45C5-8CCC-FEEFE20AE2A4}"/>
    <hyperlink ref="A8255" r:id="rId8245" xr:uid="{7231157C-F937-458E-AB27-EDCB427031CD}"/>
    <hyperlink ref="A8256" r:id="rId8246" xr:uid="{86F9C96E-A477-4758-A36D-E2F43357C665}"/>
    <hyperlink ref="A8257" r:id="rId8247" xr:uid="{401EF28B-2A8E-4348-9B9F-17855E7A402A}"/>
    <hyperlink ref="A8258" r:id="rId8248" xr:uid="{D2747F61-92EA-4CF3-BB9F-96683A952582}"/>
    <hyperlink ref="A8259" r:id="rId8249" xr:uid="{BD7B63C6-B91D-4880-BDEA-AB1E3DE972FF}"/>
    <hyperlink ref="A8260" r:id="rId8250" xr:uid="{2D5E4112-B516-4C4F-A2CE-783A0BD90A53}"/>
    <hyperlink ref="A8261" r:id="rId8251" xr:uid="{E977F3E8-C65A-45DD-A555-E122331E67C6}"/>
    <hyperlink ref="A8262" r:id="rId8252" xr:uid="{A601D1E7-D817-4D26-A327-449F8B12137A}"/>
    <hyperlink ref="A8263" r:id="rId8253" xr:uid="{B601AE90-BF45-4832-BBFA-84AEC91E4FB6}"/>
    <hyperlink ref="A8264" r:id="rId8254" xr:uid="{82637A29-B130-464F-B781-A9D7374A451D}"/>
    <hyperlink ref="A8265" r:id="rId8255" xr:uid="{2BFB6ED7-3849-463A-BABB-02423D3B4095}"/>
    <hyperlink ref="A8266" r:id="rId8256" xr:uid="{CCD9C1DD-A4FC-4E96-B9A3-3C5F8C251CAC}"/>
    <hyperlink ref="A8267" r:id="rId8257" xr:uid="{B1B63636-F2A0-4F43-9A3D-53414494B12D}"/>
    <hyperlink ref="A8268" r:id="rId8258" xr:uid="{2B5005C3-8AE9-4974-88B9-8C35D01C0643}"/>
    <hyperlink ref="A8269" r:id="rId8259" xr:uid="{A5FCC039-4A0D-4501-A8F7-AFEF77E3B9E4}"/>
    <hyperlink ref="A8270" r:id="rId8260" xr:uid="{9971B5C0-FC67-4432-A346-A2F197745ACD}"/>
    <hyperlink ref="A8271" r:id="rId8261" xr:uid="{0B380611-1ED3-49E2-9D9F-13AD734DC674}"/>
    <hyperlink ref="A8272" r:id="rId8262" xr:uid="{76B5BA6B-15EB-4471-A609-2C3F9537A1FC}"/>
    <hyperlink ref="A8273" r:id="rId8263" xr:uid="{1EACE256-0E85-4962-96D2-CEDB6C795513}"/>
    <hyperlink ref="A8274" r:id="rId8264" xr:uid="{3431B267-FDE5-4523-90EA-271895F6C4AA}"/>
    <hyperlink ref="A8275" r:id="rId8265" xr:uid="{7DD4AE91-B453-4CD9-AB9C-296033F70368}"/>
    <hyperlink ref="A8276" r:id="rId8266" xr:uid="{F001CB6B-AA68-45EA-8ABB-DE85F5F1030B}"/>
    <hyperlink ref="A8277" r:id="rId8267" xr:uid="{7C042F5E-6B50-4BD1-8AFD-41C620FC42A4}"/>
    <hyperlink ref="A8278" r:id="rId8268" xr:uid="{6F45B160-EDD0-4071-A40E-B0E43497F24B}"/>
    <hyperlink ref="A8279" r:id="rId8269" xr:uid="{99A19260-4D9A-4360-8C70-933E2B4FA737}"/>
    <hyperlink ref="A8280" r:id="rId8270" xr:uid="{34316253-7AE0-41D5-A8E1-243F7905B459}"/>
    <hyperlink ref="A8281" r:id="rId8271" xr:uid="{6E92F91D-A930-478D-B3D5-1A1329EC075A}"/>
    <hyperlink ref="A8282" r:id="rId8272" xr:uid="{84041350-1C75-47BD-96E9-78660CFB8DB8}"/>
    <hyperlink ref="A8283" r:id="rId8273" xr:uid="{99501C98-36CA-48BF-A9CA-C4F4DB3BDEF0}"/>
    <hyperlink ref="A8284" r:id="rId8274" xr:uid="{473E2948-D2FB-47D8-8B94-A4BA5EE3870E}"/>
    <hyperlink ref="A8285" r:id="rId8275" xr:uid="{94333531-2242-4540-AE68-3DE05CC09A83}"/>
    <hyperlink ref="A8286" r:id="rId8276" xr:uid="{516313DC-D17E-4646-BCFB-AAD028B5D52D}"/>
    <hyperlink ref="A8287" r:id="rId8277" xr:uid="{DB172940-AB4F-43BA-A1A6-A9D939DFA2BB}"/>
    <hyperlink ref="A8288" r:id="rId8278" xr:uid="{3BADCEB4-7AD4-4A45-A0C8-4656DB37F893}"/>
    <hyperlink ref="A8289" r:id="rId8279" xr:uid="{57600B11-157E-48D4-A37F-9E095E49ABF9}"/>
    <hyperlink ref="A8290" r:id="rId8280" xr:uid="{79E79F8D-1A8C-4F8D-AFEC-12AFCBD17D97}"/>
    <hyperlink ref="A8291" r:id="rId8281" xr:uid="{603F3B7B-0915-41A7-9489-37F1DEC8B581}"/>
    <hyperlink ref="A8292" r:id="rId8282" xr:uid="{35DE9ED4-D79B-4B89-AD5E-AF7B2484C248}"/>
    <hyperlink ref="A8293" r:id="rId8283" xr:uid="{8F37C486-754A-41E7-A85A-AA2F37D900BB}"/>
    <hyperlink ref="A8294" r:id="rId8284" xr:uid="{AC43B1E6-5A0B-4B98-BD82-5158DB427D8D}"/>
    <hyperlink ref="A8295" r:id="rId8285" xr:uid="{6D675C64-F48A-48AA-BE86-7B18F59A7758}"/>
    <hyperlink ref="A8296" r:id="rId8286" xr:uid="{BC57077F-5D40-4BE3-9416-FD7D13D6F3BB}"/>
    <hyperlink ref="A8297" r:id="rId8287" xr:uid="{36BF9B60-09D4-466F-8706-5B952D37264D}"/>
    <hyperlink ref="A8298" r:id="rId8288" xr:uid="{B4F1C3EE-81AF-4B79-8999-725667AFFDA4}"/>
    <hyperlink ref="A8299" r:id="rId8289" xr:uid="{8DB58491-6AE3-465B-B309-510BCFF5DB39}"/>
    <hyperlink ref="A8300" r:id="rId8290" xr:uid="{389E9D51-E291-4A27-B1E7-D1808B987F6B}"/>
    <hyperlink ref="A8301" r:id="rId8291" xr:uid="{63D0F3F9-D7DF-44DC-8CD7-C15C50C4F828}"/>
    <hyperlink ref="A8302" r:id="rId8292" xr:uid="{22B0B4BC-745F-4234-93BD-004304729239}"/>
    <hyperlink ref="A8303" r:id="rId8293" xr:uid="{8C0F6278-6070-4D13-8994-DFCE0A2CE253}"/>
    <hyperlink ref="A8304" r:id="rId8294" xr:uid="{602A1911-8022-42F6-B8B9-8F7F2988921B}"/>
    <hyperlink ref="A8305" r:id="rId8295" xr:uid="{CC6FF540-8470-4464-AB0A-C4528C1468B5}"/>
    <hyperlink ref="A8306" r:id="rId8296" xr:uid="{478A5AE2-0E53-433E-BA18-B2257416AD00}"/>
    <hyperlink ref="A8307" r:id="rId8297" xr:uid="{DDFACC30-FC40-4A62-BB39-F9C6A5258D0C}"/>
    <hyperlink ref="A8308" r:id="rId8298" xr:uid="{E76B5625-8372-4F52-97BF-F9926CB2670F}"/>
    <hyperlink ref="A8309" r:id="rId8299" xr:uid="{CD6FC7E8-1267-45E0-8656-B585A6F23460}"/>
    <hyperlink ref="A8310" r:id="rId8300" xr:uid="{AD3846AB-DA97-43CA-98A2-2975900B6F67}"/>
    <hyperlink ref="A8311" r:id="rId8301" xr:uid="{D2B71835-4EB5-48F7-8D7F-363A7650943D}"/>
    <hyperlink ref="A8312" r:id="rId8302" xr:uid="{2C39B8A1-0596-4274-B04A-C7BADFA53402}"/>
    <hyperlink ref="A8313" r:id="rId8303" xr:uid="{E3537666-DD24-43F6-A26F-8921E6A852A4}"/>
    <hyperlink ref="A8314" r:id="rId8304" xr:uid="{278FB3CA-672D-401A-A811-7AF7D87859C9}"/>
    <hyperlink ref="A8315" r:id="rId8305" xr:uid="{5389D6EF-8099-4A39-BC63-3AED31126495}"/>
    <hyperlink ref="A8316" r:id="rId8306" xr:uid="{9D922925-2456-4D16-8991-E0FFE9979059}"/>
    <hyperlink ref="A8317" r:id="rId8307" xr:uid="{F8F44054-E146-42F5-BB79-F7DDA77D5C6C}"/>
    <hyperlink ref="A8318" r:id="rId8308" xr:uid="{71C0889E-12F2-41E5-9C25-75274DF8CC03}"/>
    <hyperlink ref="A8319" r:id="rId8309" xr:uid="{9268C8B9-8B89-4162-9DF1-27D3BF1C13B7}"/>
    <hyperlink ref="A8320" r:id="rId8310" xr:uid="{FFFBB344-BE0F-4555-989E-47BA4C15A3FE}"/>
    <hyperlink ref="A8321" r:id="rId8311" xr:uid="{88AE4554-B9AC-4348-BA14-E604D546B266}"/>
    <hyperlink ref="A8322" r:id="rId8312" xr:uid="{9674AF34-F427-4F07-96EA-521623BC43C7}"/>
    <hyperlink ref="A8323" r:id="rId8313" xr:uid="{1E4EE916-8EB9-460A-8CAE-2EAB62B747F7}"/>
    <hyperlink ref="A8324" r:id="rId8314" xr:uid="{0432B3BE-BFE3-4D8D-A1A3-BACC97AEAB14}"/>
    <hyperlink ref="A8325" r:id="rId8315" xr:uid="{5E6A8A07-2698-45D8-819B-EDC31B2C1251}"/>
    <hyperlink ref="A8326" r:id="rId8316" xr:uid="{D75F063C-6F44-4D47-9606-576BBD8BFA75}"/>
    <hyperlink ref="A8327" r:id="rId8317" xr:uid="{5E049247-AAD7-42D8-9E06-0165E4411A21}"/>
    <hyperlink ref="A8328" r:id="rId8318" xr:uid="{CCF6B3D5-E0C0-4C1B-8F89-F5B710F6FA55}"/>
    <hyperlink ref="A8329" r:id="rId8319" xr:uid="{9C4CF8BA-112E-41DB-AC3E-37370C802345}"/>
    <hyperlink ref="A8330" r:id="rId8320" xr:uid="{034DF153-60F2-47E8-A43B-EDDD895E70FE}"/>
    <hyperlink ref="A8331" r:id="rId8321" xr:uid="{F8651964-3ECB-4577-AD05-C8CBAED725AC}"/>
    <hyperlink ref="A8332" r:id="rId8322" xr:uid="{D067A018-0F15-434D-A56F-135DE6911A79}"/>
    <hyperlink ref="A8333" r:id="rId8323" xr:uid="{A18C2BC1-057F-4FD8-9474-5F9DFB8CAA6E}"/>
    <hyperlink ref="A8334" r:id="rId8324" xr:uid="{EDBAC345-7964-473D-B206-F6E8FD7343AE}"/>
    <hyperlink ref="A8335" r:id="rId8325" xr:uid="{281C89BC-C5F4-4C42-8C39-41E653A9538C}"/>
    <hyperlink ref="A8336" r:id="rId8326" xr:uid="{6FDDB96A-17BA-4559-AC13-CBE704E30A22}"/>
    <hyperlink ref="A8337" r:id="rId8327" xr:uid="{1BAACB52-43EC-4B37-B8F6-E029345A2B70}"/>
    <hyperlink ref="A8338" r:id="rId8328" xr:uid="{66BE3CD9-5CEB-48EE-8FD9-E6DF04C0B62F}"/>
    <hyperlink ref="A8339" r:id="rId8329" xr:uid="{A6174782-5D38-4627-903D-71035B3F61C4}"/>
    <hyperlink ref="A8340" r:id="rId8330" xr:uid="{FBEF579E-C1C3-49D7-9A92-BFCAF9FA31F1}"/>
    <hyperlink ref="A8341" r:id="rId8331" xr:uid="{DCE14F1B-46B7-461D-8C49-1130741C2EA2}"/>
    <hyperlink ref="A8342" r:id="rId8332" xr:uid="{004E79BF-8BDB-4368-8420-F034232E3ABE}"/>
    <hyperlink ref="A8343" r:id="rId8333" xr:uid="{064B3A56-83A2-48D8-B24E-D279CB5AD3D8}"/>
    <hyperlink ref="A8344" r:id="rId8334" xr:uid="{47142792-9BBA-402B-9155-8B2236AA14F8}"/>
    <hyperlink ref="A8345" r:id="rId8335" xr:uid="{2A4F7228-BA63-4F98-A38B-535B0A8A7C11}"/>
    <hyperlink ref="A8346" r:id="rId8336" xr:uid="{6699E952-74A4-4C9E-A298-A0F2D95D2037}"/>
    <hyperlink ref="A8347" r:id="rId8337" xr:uid="{377E6F1C-5A6D-4994-9000-28D36289AA38}"/>
    <hyperlink ref="A8348" r:id="rId8338" xr:uid="{D7443386-2F12-4299-A769-0098BFEEF3FE}"/>
    <hyperlink ref="A8349" r:id="rId8339" xr:uid="{1A8E1E9B-C156-4E64-A60F-D1411AA8C7DD}"/>
    <hyperlink ref="A8350" r:id="rId8340" xr:uid="{5B42DADF-FD6B-42B1-8A3F-4C959AAC47CD}"/>
    <hyperlink ref="A8351" r:id="rId8341" xr:uid="{94D8BC59-5DF2-4953-85D6-3AEF2A77F6C3}"/>
    <hyperlink ref="A8352" r:id="rId8342" xr:uid="{7CB179B1-6907-43D8-AC7B-7D705D4F7A6D}"/>
    <hyperlink ref="A8353" r:id="rId8343" xr:uid="{89CC0B31-C9B1-4A25-8BBF-36EC57378BFC}"/>
    <hyperlink ref="A8354" r:id="rId8344" xr:uid="{F73079FD-BE01-4CB1-B223-AAA86232C5B8}"/>
    <hyperlink ref="A8355" r:id="rId8345" xr:uid="{ED1AF3FA-666D-4CF9-88CB-C50C07AB80B0}"/>
    <hyperlink ref="A8356" r:id="rId8346" xr:uid="{DBAF3A45-7BEF-4992-87FE-C0ACFA24BEEA}"/>
    <hyperlink ref="A8357" r:id="rId8347" xr:uid="{0EC225EB-9E20-4486-BF9E-7D09A9712645}"/>
    <hyperlink ref="A8358" r:id="rId8348" xr:uid="{A32ED6D6-FF02-47C0-8F9C-E0E0E5278E56}"/>
    <hyperlink ref="A8359" r:id="rId8349" xr:uid="{A4481D8D-2BBF-410F-BD94-3AEB6A644CDC}"/>
    <hyperlink ref="A8360" r:id="rId8350" xr:uid="{05B8AB8C-8351-40DC-A1C1-DCDEC060B3F4}"/>
    <hyperlink ref="A8361" r:id="rId8351" xr:uid="{480A6234-F9B2-40C0-9B10-11A035DDCE37}"/>
    <hyperlink ref="A8362" r:id="rId8352" xr:uid="{0E83A739-0434-4A61-B32F-7A17499188F3}"/>
    <hyperlink ref="A8363" r:id="rId8353" xr:uid="{2AD6F6CE-5C81-4A0F-B164-FA67F133D201}"/>
    <hyperlink ref="A8364" r:id="rId8354" xr:uid="{78B9FDFE-EA87-430C-AC8D-9D3D73920300}"/>
    <hyperlink ref="A8365" r:id="rId8355" xr:uid="{92FC42CF-D021-4CD6-B627-4405B4DD6A19}"/>
    <hyperlink ref="A8366" r:id="rId8356" xr:uid="{99EF5DD6-8C32-413C-89F6-4F8010112030}"/>
    <hyperlink ref="A8367" r:id="rId8357" xr:uid="{31C39800-59A4-4FF4-A81E-B76E23E88A74}"/>
    <hyperlink ref="A8368" r:id="rId8358" xr:uid="{25AD563A-A971-4642-BEDD-C4940342D902}"/>
    <hyperlink ref="A8369" r:id="rId8359" xr:uid="{D08F59E9-BE2C-4DDD-882F-2ED0E0AF0010}"/>
    <hyperlink ref="A8370" r:id="rId8360" xr:uid="{3A8C3B27-88F9-4F98-B1B9-B0FB915D1760}"/>
    <hyperlink ref="A8371" r:id="rId8361" xr:uid="{5EB328D8-F444-4601-89AB-3DAD687C0E16}"/>
    <hyperlink ref="A8372" r:id="rId8362" xr:uid="{5DCB99FF-CFE0-4761-B468-54CD0C4AA9EB}"/>
    <hyperlink ref="A8373" r:id="rId8363" xr:uid="{44D65F4A-E692-486A-B43D-B37D920AB5B2}"/>
    <hyperlink ref="A8374" r:id="rId8364" xr:uid="{4667F2EB-7BE6-487E-A8C5-5CFA1E9615A4}"/>
    <hyperlink ref="A8375" r:id="rId8365" xr:uid="{77B025A5-9772-489E-890D-1C0CB80707BA}"/>
    <hyperlink ref="A8376" r:id="rId8366" xr:uid="{B5788ABD-1AFE-42E0-9EBE-12B3E5275354}"/>
    <hyperlink ref="A8377" r:id="rId8367" xr:uid="{0BB574BD-14CC-4FDC-A6CB-B6167C2DB6EA}"/>
    <hyperlink ref="A8378" r:id="rId8368" xr:uid="{FD1DC347-94EA-412E-9EB0-DF94823A385D}"/>
    <hyperlink ref="A8379" r:id="rId8369" xr:uid="{D9C0610F-1232-4860-BCDB-9EA1196B5E71}"/>
    <hyperlink ref="A8380" r:id="rId8370" xr:uid="{40B80492-1F9E-43EE-B22F-7A9FACE57175}"/>
    <hyperlink ref="A8381" r:id="rId8371" xr:uid="{B7136AE5-9C40-4E02-84A9-832EA4B9A8FE}"/>
    <hyperlink ref="A8382" r:id="rId8372" xr:uid="{B4EE2530-C2B1-4687-BFD7-3974D4D68278}"/>
    <hyperlink ref="A8383" r:id="rId8373" xr:uid="{60B67C2A-9262-4611-88C4-7371C9CDEBB6}"/>
    <hyperlink ref="A8384" r:id="rId8374" xr:uid="{577FE553-FF6F-48FD-83E7-3C2D3F4D578F}"/>
    <hyperlink ref="A8385" r:id="rId8375" xr:uid="{B51808C5-66C5-4F22-BAA2-1D7E02428C42}"/>
    <hyperlink ref="A8386" r:id="rId8376" xr:uid="{B176A4D8-FF95-4D5B-A47E-6C2F7AD31199}"/>
    <hyperlink ref="A8387" r:id="rId8377" xr:uid="{1DA7D446-FEC9-4DA6-96E1-66DA14531192}"/>
    <hyperlink ref="A8388" r:id="rId8378" xr:uid="{F9E491C7-BDC6-4E5A-A12C-DAA5D6F2FC1C}"/>
    <hyperlink ref="A8389" r:id="rId8379" xr:uid="{71773943-8923-416C-8B83-140435474CEA}"/>
    <hyperlink ref="A8390" r:id="rId8380" xr:uid="{2BAC0359-61C6-4286-9623-DA6D82611E9B}"/>
    <hyperlink ref="A8391" r:id="rId8381" xr:uid="{BCCC867B-20E9-4C82-8E99-1521B229CD5D}"/>
    <hyperlink ref="A8392" r:id="rId8382" xr:uid="{8F3B68E1-D28C-4FF7-8ABC-84145C97175A}"/>
    <hyperlink ref="A8393" r:id="rId8383" xr:uid="{A8A05E10-B903-43FF-B4A6-6E551E62267F}"/>
    <hyperlink ref="A8394" r:id="rId8384" xr:uid="{00A3B18E-EEDA-4739-A03D-9504F9FB3D14}"/>
    <hyperlink ref="A8395" r:id="rId8385" xr:uid="{D315F007-3F6B-4242-9590-65A239E272F8}"/>
    <hyperlink ref="A8396" r:id="rId8386" xr:uid="{099F95FF-5EFE-4C61-A667-45397557FDC4}"/>
    <hyperlink ref="A8397" r:id="rId8387" xr:uid="{D32669D4-52A8-4EA5-9BC5-2C57F4C7241D}"/>
    <hyperlink ref="A8398" r:id="rId8388" xr:uid="{0CD553C1-4670-4041-81EC-35188934EADC}"/>
    <hyperlink ref="A8399" r:id="rId8389" xr:uid="{A66470CA-141C-4EC8-9192-0AF6EA666EDE}"/>
    <hyperlink ref="A8400" r:id="rId8390" xr:uid="{70C24D0C-A3A0-41AA-A17A-45CCD0F9B537}"/>
    <hyperlink ref="A8401" r:id="rId8391" xr:uid="{7E756C02-2D86-479B-BFE2-A0A72E2B09B4}"/>
    <hyperlink ref="A8402" r:id="rId8392" xr:uid="{19E8A199-93DB-4BD4-A70D-9B1A98BFB29E}"/>
    <hyperlink ref="A8403" r:id="rId8393" xr:uid="{3856BC77-8ECF-4F7E-9F1D-C1413F83AC16}"/>
    <hyperlink ref="A8404" r:id="rId8394" xr:uid="{3D8C6BEC-8040-4D8C-B846-B440FF823038}"/>
    <hyperlink ref="A8405" r:id="rId8395" xr:uid="{F0DAAB43-6AEC-4172-9701-B3AB88A00B34}"/>
    <hyperlink ref="A8406" r:id="rId8396" xr:uid="{4DB06EA3-5211-4994-AFD8-606666C2D2A6}"/>
    <hyperlink ref="A8407" r:id="rId8397" xr:uid="{8BD0C5B2-7313-446B-A967-DD63F9F4AFB1}"/>
    <hyperlink ref="A8408" r:id="rId8398" xr:uid="{B080535B-2150-49BA-90DF-B1A39C2CE758}"/>
    <hyperlink ref="A8409" r:id="rId8399" xr:uid="{3A090D69-CB04-40DA-9DF7-DDBA1EE98855}"/>
    <hyperlink ref="A8410" r:id="rId8400" xr:uid="{0A934E93-C98E-48BA-89BB-5A5CF1DD0182}"/>
    <hyperlink ref="A8411" r:id="rId8401" xr:uid="{D8A52669-7128-412B-83A3-CC2234AD4833}"/>
    <hyperlink ref="A8412" r:id="rId8402" xr:uid="{68CE940B-DFD2-4D71-90BC-D270A490F0D8}"/>
    <hyperlink ref="A8413" r:id="rId8403" xr:uid="{5DC8EBB1-BF36-43B5-8662-1DA6EC127724}"/>
    <hyperlink ref="A8414" r:id="rId8404" xr:uid="{B50FEBCC-354F-4198-9D9B-1940D48E39BD}"/>
    <hyperlink ref="A8415" r:id="rId8405" xr:uid="{79A7ECDA-3DFD-4519-93F6-7906DD875D27}"/>
    <hyperlink ref="A8416" r:id="rId8406" xr:uid="{62D7524D-7CFA-4DC0-A720-2D7C4D2E4781}"/>
    <hyperlink ref="A8417" r:id="rId8407" xr:uid="{B75DE41D-C249-45D0-9ABC-0EEE48D13A83}"/>
    <hyperlink ref="A8418" r:id="rId8408" xr:uid="{C031D7C0-B851-44C3-A195-12D3837ADFB0}"/>
    <hyperlink ref="A8419" r:id="rId8409" xr:uid="{51EC974A-09A7-42CD-9116-3D47BCCA41A1}"/>
    <hyperlink ref="A8420" r:id="rId8410" xr:uid="{120DEBE8-1350-4CB2-A88A-97AA0E6B795A}"/>
    <hyperlink ref="A8421" r:id="rId8411" xr:uid="{0D7DBB5C-F538-401B-BC7D-A8A63BFCAA04}"/>
    <hyperlink ref="A8422" r:id="rId8412" xr:uid="{3097CD17-2850-40DA-BF92-86167B14EDD9}"/>
    <hyperlink ref="A8423" r:id="rId8413" xr:uid="{CEEB8313-8776-43AA-B854-1FE98495F470}"/>
    <hyperlink ref="A8424" r:id="rId8414" xr:uid="{523A21B5-CEEE-4AC5-9530-875EDFBD1380}"/>
    <hyperlink ref="A8425" r:id="rId8415" xr:uid="{E96F9511-1C5A-4245-AA1A-CCC478AAC336}"/>
    <hyperlink ref="A8426" r:id="rId8416" xr:uid="{3E4979B7-ACB8-44CE-B684-F59CBA2EAE38}"/>
    <hyperlink ref="A8427" r:id="rId8417" xr:uid="{6873925D-7971-4780-9279-8E98F6116247}"/>
    <hyperlink ref="A8428" r:id="rId8418" xr:uid="{8964BA7B-DB1C-4AB5-9F7C-BEA61FC55459}"/>
    <hyperlink ref="A8429" r:id="rId8419" xr:uid="{598F805C-AD5E-45EF-942A-3CBABF287DF8}"/>
    <hyperlink ref="A8430" r:id="rId8420" xr:uid="{F0FA5628-2099-4225-9A2F-106BD2670131}"/>
    <hyperlink ref="A8431" r:id="rId8421" xr:uid="{1DB0E7A6-4385-4295-86BA-05B04F2DC3BD}"/>
    <hyperlink ref="A8432" r:id="rId8422" xr:uid="{CF1C73A5-E477-4B97-85F4-BBC53F703ABC}"/>
    <hyperlink ref="A8433" r:id="rId8423" xr:uid="{52A50668-08BF-4F2E-A510-56C3FC79DF9B}"/>
    <hyperlink ref="A8434" r:id="rId8424" xr:uid="{D126E473-56A7-47BD-8886-4467F34AE4F8}"/>
    <hyperlink ref="A8435" r:id="rId8425" xr:uid="{4D94F257-D405-465E-84D0-83C05938EE24}"/>
    <hyperlink ref="A8436" r:id="rId8426" xr:uid="{F6C00A66-E837-4984-B9EE-E3944D7582F8}"/>
    <hyperlink ref="A8437" r:id="rId8427" xr:uid="{007E5480-514C-4CDC-8FA7-4A1C14A3AF25}"/>
    <hyperlink ref="A8438" r:id="rId8428" xr:uid="{C0A7DB0E-EF06-48B5-99F1-A508F7113763}"/>
    <hyperlink ref="A8439" r:id="rId8429" xr:uid="{F4C1B39F-3A3D-4E59-8310-50D1977AFCF5}"/>
    <hyperlink ref="A8440" r:id="rId8430" xr:uid="{FB2DD6DA-75DA-47F7-A67B-C69CB4D8B107}"/>
    <hyperlink ref="A8441" r:id="rId8431" xr:uid="{2123A87E-DEA3-4160-8BAB-D649D84B6343}"/>
    <hyperlink ref="A8442" r:id="rId8432" xr:uid="{00D06331-068C-4352-B2DD-308912751FF2}"/>
    <hyperlink ref="A8443" r:id="rId8433" xr:uid="{48B812BC-DA69-42B0-9BB6-61F86A7CA7B9}"/>
    <hyperlink ref="A8444" r:id="rId8434" xr:uid="{2A7EC5D0-82F0-44BE-B0F5-FC3513A53A65}"/>
    <hyperlink ref="A8445" r:id="rId8435" xr:uid="{454836E3-F380-4D6B-9351-30CF5AC8533D}"/>
    <hyperlink ref="A8446" r:id="rId8436" xr:uid="{4244BA00-0B08-4E21-BF2D-66E27F38C58C}"/>
    <hyperlink ref="A8447" r:id="rId8437" xr:uid="{03F0BFAC-1301-4FE6-9FEF-296BEB9A0CC8}"/>
    <hyperlink ref="A8448" r:id="rId8438" xr:uid="{47CE1CD1-12EC-4867-BE40-84C403CC3D83}"/>
    <hyperlink ref="A8449" r:id="rId8439" xr:uid="{1A14A725-02CC-4405-A587-9323205A56DC}"/>
    <hyperlink ref="A8450" r:id="rId8440" xr:uid="{B478A079-EEFC-499E-85AA-04739284F7E5}"/>
    <hyperlink ref="A8451" r:id="rId8441" xr:uid="{48F77E35-28AD-4021-9D69-140F0FE3C37B}"/>
    <hyperlink ref="A8452" r:id="rId8442" xr:uid="{4D35EC03-D2A7-4F4E-9BF6-2E4E0459C572}"/>
    <hyperlink ref="A8453" r:id="rId8443" xr:uid="{0C9EC9CE-D0CF-4E60-A5BC-093D39F4715C}"/>
    <hyperlink ref="A8454" r:id="rId8444" xr:uid="{C99DA93E-FCF0-4BCC-8CEC-70243639209A}"/>
    <hyperlink ref="A8455" r:id="rId8445" xr:uid="{95563D9C-0B07-481D-9E79-316EF6690F6E}"/>
    <hyperlink ref="A8456" r:id="rId8446" xr:uid="{268F94FE-FC7D-4F6D-9E25-928ACE1AE5F9}"/>
    <hyperlink ref="A8457" r:id="rId8447" xr:uid="{43FF6514-CD47-4E23-8FD6-C1581CF05F5A}"/>
    <hyperlink ref="A8458" r:id="rId8448" xr:uid="{739817CA-368F-4B3B-B821-7C688FA493EE}"/>
    <hyperlink ref="A8459" r:id="rId8449" xr:uid="{D95E48C0-15F7-467A-A38F-3A78B579BD3F}"/>
    <hyperlink ref="A8460" r:id="rId8450" xr:uid="{746595A9-20C2-44FC-BC4D-1D9575869CEC}"/>
    <hyperlink ref="A8461" r:id="rId8451" xr:uid="{C952EEFF-0782-4EBD-9976-35C69D65A9B8}"/>
    <hyperlink ref="A8462" r:id="rId8452" xr:uid="{803A0DEA-9687-4C62-8407-00F884754119}"/>
    <hyperlink ref="A8463" r:id="rId8453" xr:uid="{86A75E36-A5D4-4AE0-99BB-0878A7472C51}"/>
    <hyperlink ref="A8464" r:id="rId8454" xr:uid="{F5D8FEB1-9F49-4006-90CE-270960E230DD}"/>
    <hyperlink ref="A8465" r:id="rId8455" xr:uid="{0C814BB9-37B3-4DDA-9671-40677E8C8445}"/>
    <hyperlink ref="A8466" r:id="rId8456" xr:uid="{956DEA7F-5446-4FE5-92AD-103582EABF97}"/>
    <hyperlink ref="A8467" r:id="rId8457" xr:uid="{7A9AE0A7-8F5F-43BA-81CB-36A7094604A0}"/>
    <hyperlink ref="A8468" r:id="rId8458" xr:uid="{48D5631C-88FD-42F5-BEA6-1A5F96A8E94F}"/>
    <hyperlink ref="A8469" r:id="rId8459" xr:uid="{2BC5910A-E460-4216-812D-49C3366385AA}"/>
    <hyperlink ref="A8470" r:id="rId8460" xr:uid="{68380C3E-4197-4931-A1E9-33BD0EF3DC30}"/>
    <hyperlink ref="A8471" r:id="rId8461" xr:uid="{7816E7C7-E184-4630-83E1-6224AC63A2B3}"/>
    <hyperlink ref="A8472" r:id="rId8462" xr:uid="{1138A680-8958-4B15-91C4-19068D5B9429}"/>
    <hyperlink ref="A8473" r:id="rId8463" xr:uid="{46A15670-3D99-46D8-977B-3B9C83522E6A}"/>
    <hyperlink ref="A8474" r:id="rId8464" xr:uid="{558D947F-D694-4FA1-9817-3DB9F9534FCF}"/>
    <hyperlink ref="A8475" r:id="rId8465" xr:uid="{4EF9B660-E962-4869-9FA5-B49A60DA24B6}"/>
    <hyperlink ref="A8476" r:id="rId8466" xr:uid="{C7C63194-48CC-4820-B773-88AC38792721}"/>
    <hyperlink ref="A8477" r:id="rId8467" xr:uid="{E3636E17-76E7-4E36-B312-1B0368631F1A}"/>
    <hyperlink ref="A8478" r:id="rId8468" xr:uid="{98F1A49C-9486-4E93-BA6B-557FF4EF9444}"/>
    <hyperlink ref="A8479" r:id="rId8469" xr:uid="{C6CA6C05-5BAF-4558-8A1D-0DC90970BEF4}"/>
    <hyperlink ref="A8480" r:id="rId8470" xr:uid="{78843858-6ADC-4C7E-86D7-5AEAC94B5C7E}"/>
    <hyperlink ref="A8481" r:id="rId8471" xr:uid="{1F122FAA-F279-4DFB-BC52-22869DF81D8D}"/>
    <hyperlink ref="A8482" r:id="rId8472" xr:uid="{C0B2E4ED-29AE-49EF-A6F2-2E9A7315D1B3}"/>
    <hyperlink ref="A8483" r:id="rId8473" xr:uid="{55638F49-4508-4FFC-BE44-D6069D70A20B}"/>
    <hyperlink ref="A8484" r:id="rId8474" xr:uid="{7BED1FBD-3D39-4CF5-8D6E-D76A79C90421}"/>
    <hyperlink ref="A8485" r:id="rId8475" xr:uid="{430E6CB8-DA21-4454-9849-FEAB5E42A1AA}"/>
    <hyperlink ref="A8486" r:id="rId8476" xr:uid="{E4E1137B-402A-494C-878D-94EBFEC4CC0E}"/>
    <hyperlink ref="A8487" r:id="rId8477" xr:uid="{116834A6-9C47-41D1-BA37-F68FA6DC680B}"/>
    <hyperlink ref="A8488" r:id="rId8478" xr:uid="{FAE8E8D1-1F68-4EDB-9853-6F7434BBBAA2}"/>
    <hyperlink ref="A8489" r:id="rId8479" xr:uid="{842DD586-A924-481A-8AC8-17FF0A950C16}"/>
    <hyperlink ref="A8490" r:id="rId8480" xr:uid="{94687C7C-53C0-4208-9A18-173F0778BC2F}"/>
    <hyperlink ref="A8491" r:id="rId8481" xr:uid="{9AADC6D9-2D5A-4240-940B-2AFCA336FD4C}"/>
    <hyperlink ref="A8492" r:id="rId8482" xr:uid="{BA58BBE3-ADB5-4056-9CA2-73ED73FAC962}"/>
    <hyperlink ref="A8493" r:id="rId8483" xr:uid="{9BB1B936-6D5B-468B-802A-9087B229A192}"/>
    <hyperlink ref="A8494" r:id="rId8484" xr:uid="{FB587215-DC93-4B63-9E75-22E28DD20B1A}"/>
    <hyperlink ref="A8495" r:id="rId8485" xr:uid="{E1BAA3D7-66EC-41A1-B8C1-9029A87016C0}"/>
    <hyperlink ref="A8496" r:id="rId8486" xr:uid="{F1F7D111-F49C-4478-A76A-DA6EC4ACADFF}"/>
    <hyperlink ref="A8497" r:id="rId8487" xr:uid="{DF095DBB-CFE6-45DC-8CE2-A581C0925801}"/>
    <hyperlink ref="A8498" r:id="rId8488" xr:uid="{BC269F0A-55A2-4F95-A288-D36062EF142D}"/>
    <hyperlink ref="A8499" r:id="rId8489" xr:uid="{06FA6234-B7D1-46D9-B3C0-C2408C45AD40}"/>
    <hyperlink ref="A8500" r:id="rId8490" xr:uid="{F1A2FF20-D565-4F5E-86C8-13B39238014D}"/>
    <hyperlink ref="A8501" r:id="rId8491" xr:uid="{CEE3EF00-9B6B-4AAA-B080-A93742EF2CC4}"/>
    <hyperlink ref="A8502" r:id="rId8492" xr:uid="{DBB34420-3CCC-406F-911E-18197B162B49}"/>
    <hyperlink ref="A8503" r:id="rId8493" xr:uid="{9E9177D1-D3C4-4F2E-AB06-2FF89672AC6F}"/>
    <hyperlink ref="A8504" r:id="rId8494" xr:uid="{6C3C2C5F-D688-405A-AEAE-C2DF6330E192}"/>
    <hyperlink ref="A8505" r:id="rId8495" xr:uid="{879C8B18-2439-4806-8659-C57D52ECC609}"/>
    <hyperlink ref="A8506" r:id="rId8496" xr:uid="{ABE83F83-DA8D-4F50-A822-099E006A96DB}"/>
    <hyperlink ref="A8507" r:id="rId8497" xr:uid="{BA719F39-C389-4887-8517-075FE0EAF2BC}"/>
    <hyperlink ref="A8508" r:id="rId8498" xr:uid="{BDA861B0-00DC-4F91-85D7-75DBCA589854}"/>
    <hyperlink ref="A8509" r:id="rId8499" xr:uid="{FE021407-1EDA-4732-A9A2-8720B17D8022}"/>
    <hyperlink ref="A8510" r:id="rId8500" xr:uid="{A4C68E1D-B967-4457-B09A-8DFE50AF426D}"/>
    <hyperlink ref="A8511" r:id="rId8501" xr:uid="{C1CB8FE3-F27C-435D-9F49-38FE0F3B5BC7}"/>
    <hyperlink ref="A8512" r:id="rId8502" xr:uid="{E28DE7C8-C818-499F-BC76-DD4C5FC25F24}"/>
    <hyperlink ref="A8513" r:id="rId8503" xr:uid="{27E905A9-EEDC-459D-904E-E7652176380F}"/>
    <hyperlink ref="A8514" r:id="rId8504" xr:uid="{15433FFE-2C3D-48AF-B529-12D28ED3F8CA}"/>
    <hyperlink ref="A8515" r:id="rId8505" xr:uid="{A4754F41-D6D1-4FD7-9B39-0E2C6A53EA62}"/>
    <hyperlink ref="A8516" r:id="rId8506" xr:uid="{AF6AFD0E-5E2D-4E49-882E-9D622C6A0B4A}"/>
    <hyperlink ref="A8517" r:id="rId8507" xr:uid="{09DC9E96-4A8D-4AFE-B973-042433AE7E22}"/>
    <hyperlink ref="A8518" r:id="rId8508" xr:uid="{8ED87867-E23B-4ACF-9289-E7E034E0E605}"/>
    <hyperlink ref="A8519" r:id="rId8509" xr:uid="{BE4C69D1-DC58-45DC-B5BE-D1BD196232BC}"/>
    <hyperlink ref="A8520" r:id="rId8510" xr:uid="{729C5B7A-C29F-4AB8-8AE2-6715324471C5}"/>
    <hyperlink ref="A8521" r:id="rId8511" xr:uid="{9F7886A6-AEDB-4061-994F-CCC8F1B3B61F}"/>
    <hyperlink ref="A8522" r:id="rId8512" xr:uid="{6AFA3E72-DE0B-436E-9B66-7124D3861493}"/>
    <hyperlink ref="A8523" r:id="rId8513" xr:uid="{083CD921-9DD1-4CFA-9054-7B208B54910D}"/>
    <hyperlink ref="A8524" r:id="rId8514" xr:uid="{3E7A053F-2211-4B2C-A2A3-54F249AF7CB1}"/>
    <hyperlink ref="A8525" r:id="rId8515" xr:uid="{28CE55F5-F584-4D17-837F-F0A534A566FF}"/>
    <hyperlink ref="A8526" r:id="rId8516" xr:uid="{4D825FF3-7C5D-46A3-A5A7-57BF0B74CD88}"/>
    <hyperlink ref="A8527" r:id="rId8517" xr:uid="{D1EE2BF8-4647-4999-A454-6796A8970B0A}"/>
    <hyperlink ref="A8528" r:id="rId8518" xr:uid="{D658044C-D57C-4FFE-B660-761D7C7C7A2F}"/>
    <hyperlink ref="A8529" r:id="rId8519" xr:uid="{5B05FB4B-1F9B-4A73-B971-CBDF70D23F95}"/>
    <hyperlink ref="A8530" r:id="rId8520" xr:uid="{BEA02C57-89CE-493E-BD72-B445CE2ADE65}"/>
    <hyperlink ref="A8531" r:id="rId8521" xr:uid="{04D58EA9-B7D1-49BC-A724-A776B5136AF6}"/>
    <hyperlink ref="A8532" r:id="rId8522" xr:uid="{E888C7AF-99E8-4321-9741-B4E977CD33AC}"/>
    <hyperlink ref="A8533" r:id="rId8523" xr:uid="{8BD5851C-4768-4805-84DB-D05A43B5DC60}"/>
    <hyperlink ref="A8534" r:id="rId8524" xr:uid="{DF2B2134-B614-4895-AAAF-72EBED11B83F}"/>
    <hyperlink ref="A8535" r:id="rId8525" xr:uid="{0D2C6174-D31F-4D11-8796-CFE7EA4EA67B}"/>
    <hyperlink ref="A8536" r:id="rId8526" xr:uid="{5449EC99-11FA-4142-B81B-02D007576FA1}"/>
    <hyperlink ref="A8537" r:id="rId8527" xr:uid="{9C580150-E170-48D7-B3A6-9E3BB3419676}"/>
    <hyperlink ref="A8538" r:id="rId8528" xr:uid="{2A4DD9F7-C925-4BAC-827C-2EAAA06157E7}"/>
    <hyperlink ref="A8539" r:id="rId8529" xr:uid="{17D95209-5B72-4EF5-93D8-719E714CC237}"/>
    <hyperlink ref="A8540" r:id="rId8530" xr:uid="{20C69140-14EB-468D-91A5-6B228F7E2322}"/>
    <hyperlink ref="A8541" r:id="rId8531" xr:uid="{38697DA5-7A6E-434E-A14B-2E9DDDED6254}"/>
    <hyperlink ref="A8542" r:id="rId8532" xr:uid="{466402CF-BFDB-4744-AE34-5C9DC5472762}"/>
    <hyperlink ref="A8543" r:id="rId8533" xr:uid="{3E4D3FD6-35C3-47A2-9B21-CCBFD98EAD90}"/>
    <hyperlink ref="A8544" r:id="rId8534" xr:uid="{479F6182-A361-4328-8C50-0AE3616268CB}"/>
    <hyperlink ref="A8545" r:id="rId8535" xr:uid="{EA5476E2-C733-4A5F-BA51-E80B3C4BF904}"/>
    <hyperlink ref="A8546" r:id="rId8536" xr:uid="{CA12BDDA-F3BD-45EB-B88B-CFC56F549FA6}"/>
    <hyperlink ref="A8547" r:id="rId8537" xr:uid="{5256F4AC-5F9E-4C8E-ACA1-818BC8798E66}"/>
    <hyperlink ref="A8548" r:id="rId8538" xr:uid="{9DAEE2DB-014D-42C6-800C-46F3B4BFE05A}"/>
    <hyperlink ref="A8549" r:id="rId8539" xr:uid="{EA6ACE13-A671-499F-BAA4-7A19AF271A4B}"/>
    <hyperlink ref="A8550" r:id="rId8540" xr:uid="{259B23DC-DDDE-4195-97A3-8EE9D859A772}"/>
    <hyperlink ref="A8551" r:id="rId8541" xr:uid="{C9EA0FE4-B26D-4505-8E0B-8EE8046015C6}"/>
    <hyperlink ref="A8552" r:id="rId8542" xr:uid="{64D6D2C4-BE7A-4A65-B30A-738563C7FABD}"/>
    <hyperlink ref="A8553" r:id="rId8543" xr:uid="{727D5BA2-457D-4650-B398-C1B6F09A44FE}"/>
    <hyperlink ref="A8554" r:id="rId8544" xr:uid="{B6886F45-828C-4AAC-91C2-BDB64E0669EA}"/>
    <hyperlink ref="A8555" r:id="rId8545" xr:uid="{6624F8D8-CA3F-452F-A6F0-72881D416E63}"/>
    <hyperlink ref="A8556" r:id="rId8546" xr:uid="{9CFE023A-09D5-4315-B08A-DF1A593D8A0A}"/>
    <hyperlink ref="A8557" r:id="rId8547" xr:uid="{A3FBCAA2-D916-45B2-B006-A9D97DF6BDCA}"/>
    <hyperlink ref="A8558" r:id="rId8548" xr:uid="{1BA49E05-6976-41B5-801F-3C4B8918DA32}"/>
    <hyperlink ref="A8559" r:id="rId8549" xr:uid="{3917F811-0D7D-431D-A15E-A7A35AD25128}"/>
    <hyperlink ref="A8560" r:id="rId8550" xr:uid="{0E99AFC5-FF00-4A54-A030-0CEFAAF1D66A}"/>
    <hyperlink ref="A8561" r:id="rId8551" xr:uid="{5FE8AE9F-03E9-40DB-8D6F-4A6E5AE7A323}"/>
    <hyperlink ref="A8562" r:id="rId8552" xr:uid="{F26050F9-8CC9-49AA-9B98-AD80B6985100}"/>
    <hyperlink ref="A8563" r:id="rId8553" xr:uid="{22A99328-28CD-459D-AAC8-7825C6856C72}"/>
    <hyperlink ref="A8564" r:id="rId8554" xr:uid="{A6C669DC-2121-4606-BEA5-690AF0DAAA72}"/>
    <hyperlink ref="A8565" r:id="rId8555" xr:uid="{0E006736-DDE5-43A9-A1A7-935F625492A6}"/>
    <hyperlink ref="A8566" r:id="rId8556" xr:uid="{EC3A450D-391D-4973-BA1E-E6E0C5BB39E2}"/>
    <hyperlink ref="A8567" r:id="rId8557" xr:uid="{9E065D18-3101-4287-A919-A12BFEDA17D4}"/>
    <hyperlink ref="A8568" r:id="rId8558" xr:uid="{D72E860F-3EE8-4566-AB05-F17403FDA6DD}"/>
    <hyperlink ref="A8569" r:id="rId8559" xr:uid="{9B92841F-E1CD-4872-A6C6-B252DAC88AEB}"/>
    <hyperlink ref="A8570" r:id="rId8560" xr:uid="{BEB76934-2B10-4110-A729-73E5F6F39802}"/>
    <hyperlink ref="A8571" r:id="rId8561" xr:uid="{D215A3C9-7BD3-477D-9C35-B21B7D5C9DFE}"/>
    <hyperlink ref="A8572" r:id="rId8562" xr:uid="{D3A6B759-604A-4E8B-A57D-F57F51328C59}"/>
    <hyperlink ref="A8573" r:id="rId8563" xr:uid="{00C9F445-A22B-4265-A01F-C75CBA883192}"/>
    <hyperlink ref="A8574" r:id="rId8564" xr:uid="{8F690CE4-04AA-4B08-9571-8D66D86E2974}"/>
    <hyperlink ref="A8575" r:id="rId8565" xr:uid="{0B1C8212-314E-4B7A-B062-EAE8849543EA}"/>
    <hyperlink ref="A8576" r:id="rId8566" xr:uid="{260EEE85-FEDC-4467-9E9C-F07F6021B8A3}"/>
    <hyperlink ref="A8577" r:id="rId8567" xr:uid="{F8F186D7-68D3-433F-A0B1-E360FF1C4582}"/>
    <hyperlink ref="A8578" r:id="rId8568" xr:uid="{AB688486-FF1F-4809-9C92-F8773B0CC4E1}"/>
    <hyperlink ref="A8579" r:id="rId8569" xr:uid="{81F063D0-CFD6-4A0E-92B2-19F30F5C0778}"/>
    <hyperlink ref="A8580" r:id="rId8570" xr:uid="{B8F7D55A-0A32-4DA0-A1C0-CE6F807EF17B}"/>
    <hyperlink ref="A8581" r:id="rId8571" xr:uid="{D6EC1713-2741-4BBD-85D1-2B8838D01B31}"/>
    <hyperlink ref="A8582" r:id="rId8572" xr:uid="{884751C0-565F-4DB3-9C67-8A95B7B144CF}"/>
    <hyperlink ref="A8583" r:id="rId8573" xr:uid="{3280BF63-CBA5-47EA-94EB-4F13D03FA263}"/>
    <hyperlink ref="A8584" r:id="rId8574" xr:uid="{2F1EF416-0617-438D-B3B3-AF22999BC8B6}"/>
    <hyperlink ref="A8585" r:id="rId8575" xr:uid="{3AF1D00F-8F7D-4BDE-819B-284C42A4D3E1}"/>
    <hyperlink ref="A8586" r:id="rId8576" xr:uid="{C1A4BA4B-6716-4296-A61F-B75DBDCD4006}"/>
    <hyperlink ref="A8587" r:id="rId8577" xr:uid="{442D0FFC-B0C5-481B-A292-E5DB2E09E8D7}"/>
    <hyperlink ref="A8588" r:id="rId8578" xr:uid="{15BB5198-AC8F-4CD1-81C9-710C768A1E1A}"/>
    <hyperlink ref="A8589" r:id="rId8579" xr:uid="{C44E83F7-C024-40B1-B76E-E85C39A6D06C}"/>
    <hyperlink ref="A8590" r:id="rId8580" xr:uid="{CC9B8AD1-ADB7-4AA1-AF6E-0CFBA9C6EE3D}"/>
    <hyperlink ref="A8591" r:id="rId8581" xr:uid="{59B95C19-93AD-42CC-BD7D-20231C3C9252}"/>
    <hyperlink ref="A8592" r:id="rId8582" xr:uid="{8A683621-C1E7-4191-B0A8-69D1F825352E}"/>
    <hyperlink ref="A8593" r:id="rId8583" xr:uid="{594009D1-9791-4340-82B2-ACD9475CD489}"/>
    <hyperlink ref="A8594" r:id="rId8584" xr:uid="{26944635-E8B4-4BDE-8D8B-ACF5C2CA7524}"/>
    <hyperlink ref="A8595" r:id="rId8585" xr:uid="{3FD04B34-8AE2-4BB6-9942-E651849EB593}"/>
    <hyperlink ref="A8596" r:id="rId8586" xr:uid="{B6E54093-6D07-46BC-8992-83B8F7490854}"/>
    <hyperlink ref="A8597" r:id="rId8587" xr:uid="{ADBA6643-4450-447D-8659-B22E4AE3912A}"/>
    <hyperlink ref="A8598" r:id="rId8588" xr:uid="{5D3F5AF3-1174-4A8C-A85C-F6A7577658A3}"/>
    <hyperlink ref="A8599" r:id="rId8589" xr:uid="{D573750F-42F4-471C-971A-2A719C528196}"/>
    <hyperlink ref="A8600" r:id="rId8590" xr:uid="{6341CAD2-7BF3-4A9C-A4F2-CEC5E016B1BF}"/>
    <hyperlink ref="A8601" r:id="rId8591" xr:uid="{DFC49EDB-F960-4747-92EC-1AEADBCCCFFE}"/>
    <hyperlink ref="A8602" r:id="rId8592" xr:uid="{07EA074E-FF1A-4868-83C5-46ACAE010310}"/>
    <hyperlink ref="A8603" r:id="rId8593" xr:uid="{198480BC-EA64-4FE5-86BA-9430BDD61B8A}"/>
    <hyperlink ref="A8604" r:id="rId8594" xr:uid="{CE187996-DD7A-4CBD-B171-119C0F176A86}"/>
    <hyperlink ref="A8605" r:id="rId8595" xr:uid="{64AA8A3A-6864-4EE7-9A66-84CEB450D12F}"/>
    <hyperlink ref="A8606" r:id="rId8596" xr:uid="{5679F533-3CFD-4DEF-A424-1E8DA670ED0D}"/>
    <hyperlink ref="A8607" r:id="rId8597" xr:uid="{11D3AD38-426D-4870-A519-FC1793E3807C}"/>
    <hyperlink ref="A8608" r:id="rId8598" xr:uid="{F00E6AC0-CED0-45B6-81F9-A9E98024C64E}"/>
    <hyperlink ref="A8609" r:id="rId8599" xr:uid="{D80F2C57-C53B-49EF-8B8D-DDBAB49A050C}"/>
    <hyperlink ref="A8610" r:id="rId8600" xr:uid="{65D7B82A-78A2-4D36-A1FB-9BA6777F23DE}"/>
    <hyperlink ref="A8611" r:id="rId8601" xr:uid="{98D2EA86-71C5-4C9E-B01A-DA08F077DF79}"/>
    <hyperlink ref="A8612" r:id="rId8602" xr:uid="{61FD010D-21CA-4615-9AB1-3B1274771DC5}"/>
    <hyperlink ref="A8613" r:id="rId8603" xr:uid="{D7BD998B-C63C-4A7B-B09F-C1C090FC4D1A}"/>
    <hyperlink ref="A8614" r:id="rId8604" xr:uid="{7C00352D-14C7-4BD5-9297-A1831FC58E42}"/>
    <hyperlink ref="A8615" r:id="rId8605" xr:uid="{A42EBD6B-D2A6-477D-B4DE-1C849B7C2883}"/>
    <hyperlink ref="A8616" r:id="rId8606" xr:uid="{9BA7869B-049B-49EB-BBD9-C062426887A9}"/>
    <hyperlink ref="A8617" r:id="rId8607" xr:uid="{8399C7C6-485B-4271-B111-2C8CC0777975}"/>
    <hyperlink ref="A8618" r:id="rId8608" xr:uid="{32A3ED4A-1355-4C93-A794-E5081FC97938}"/>
    <hyperlink ref="A8619" r:id="rId8609" xr:uid="{7734CB81-2C5B-4C38-990C-D2FCC775293D}"/>
    <hyperlink ref="A8620" r:id="rId8610" xr:uid="{25108E29-5EA4-4B9E-8FFD-5F5AEE79296D}"/>
    <hyperlink ref="A8621" r:id="rId8611" xr:uid="{2F3EFBD5-67DA-4417-BA23-7F3A797EF32B}"/>
    <hyperlink ref="A8622" r:id="rId8612" xr:uid="{9C41E40E-0CA0-423E-BF96-CDBDC383D167}"/>
    <hyperlink ref="A8623" r:id="rId8613" xr:uid="{B4C2B064-9670-43FD-9BF4-54FB1021D622}"/>
    <hyperlink ref="A8624" r:id="rId8614" xr:uid="{C8DF0920-87E1-4C29-9F6B-B369435F05FD}"/>
    <hyperlink ref="A8625" r:id="rId8615" xr:uid="{5AD2EDB4-457A-4ADE-A2DD-EA1CBD5AEBEF}"/>
    <hyperlink ref="A8626" r:id="rId8616" xr:uid="{FAC9A5D6-71E9-4FF9-9F10-36B7A27905B1}"/>
    <hyperlink ref="A8627" r:id="rId8617" xr:uid="{54976CA0-571A-4629-9185-511E6A7676D5}"/>
    <hyperlink ref="A8628" r:id="rId8618" xr:uid="{20A65F8B-2A83-406A-B759-8636FC1DCC4A}"/>
    <hyperlink ref="A8629" r:id="rId8619" xr:uid="{BD949E76-F84A-4115-9359-81556C1D006D}"/>
    <hyperlink ref="A8630" r:id="rId8620" xr:uid="{37229673-969D-4676-A97A-7CA24B2F9E6A}"/>
    <hyperlink ref="A8631" r:id="rId8621" xr:uid="{0312DE86-8B65-4108-B115-798B132919EA}"/>
    <hyperlink ref="A8632" r:id="rId8622" xr:uid="{A41FE0C4-307F-430B-8D14-B9D363CBAB03}"/>
    <hyperlink ref="A8633" r:id="rId8623" xr:uid="{C0E363A6-1111-4CB0-8D38-3CEF735882AF}"/>
    <hyperlink ref="A8634" r:id="rId8624" xr:uid="{E9E4F396-DC09-4A99-B661-FE42AAC7EC9C}"/>
    <hyperlink ref="A8635" r:id="rId8625" xr:uid="{9F34A0E7-F7B9-4778-97D6-8F0C02BE516A}"/>
    <hyperlink ref="A8636" r:id="rId8626" xr:uid="{6B6F3CAB-7857-47D6-B5D4-D69EF962473B}"/>
    <hyperlink ref="A8637" r:id="rId8627" xr:uid="{88962024-B32F-471F-815A-12783D0C0BEF}"/>
    <hyperlink ref="A8638" r:id="rId8628" xr:uid="{16002F23-0B37-4902-B76A-CB9028C57C9A}"/>
    <hyperlink ref="A8639" r:id="rId8629" xr:uid="{2A30CB88-26BB-44FA-BA3A-3CC647C5BD04}"/>
    <hyperlink ref="A8640" r:id="rId8630" xr:uid="{E7802335-4A04-494A-9737-4916E9537BCE}"/>
    <hyperlink ref="A8641" r:id="rId8631" xr:uid="{2FAE8187-F3E1-4E7F-ACAB-DCCA1E054285}"/>
    <hyperlink ref="A8642" r:id="rId8632" xr:uid="{60B34677-C3F5-444E-A89C-6007E88A0CE9}"/>
    <hyperlink ref="A8643" r:id="rId8633" xr:uid="{4BF53212-F33E-4540-B212-09FAC9106AFD}"/>
    <hyperlink ref="A8644" r:id="rId8634" xr:uid="{D49A4D80-442A-4946-8ECC-5ADB709310A1}"/>
    <hyperlink ref="A8645" r:id="rId8635" xr:uid="{DE43B927-2003-499C-97F9-25B19D986126}"/>
    <hyperlink ref="A8646" r:id="rId8636" xr:uid="{C43D5481-3EC4-499E-AA6D-2B48481E2AF2}"/>
    <hyperlink ref="A8647" r:id="rId8637" xr:uid="{B1D5A5E4-F129-4CD4-91A5-1B7EC641AD56}"/>
    <hyperlink ref="A8648" r:id="rId8638" xr:uid="{2B4807AA-BE88-4450-A46A-83D4D18EF76F}"/>
    <hyperlink ref="A8649" r:id="rId8639" xr:uid="{5214ECBA-8918-4B17-9BA7-B14FB99E8D85}"/>
    <hyperlink ref="A8650" r:id="rId8640" xr:uid="{87EEE3D8-C90C-4AA9-9855-B866B4F44F4F}"/>
    <hyperlink ref="A8651" r:id="rId8641" xr:uid="{4183716A-E743-47A7-9257-F99BB773C02C}"/>
    <hyperlink ref="A8652" r:id="rId8642" xr:uid="{59417EFC-C8CA-4EEF-A541-3A2677579903}"/>
    <hyperlink ref="A8653" r:id="rId8643" xr:uid="{167A7F17-9428-4219-B68D-D755084B834C}"/>
    <hyperlink ref="A8654" r:id="rId8644" xr:uid="{514C3BD3-CF22-4A05-90AA-B4EE4E566636}"/>
    <hyperlink ref="A8655" r:id="rId8645" xr:uid="{92A14222-8403-495E-87AF-C65B7025C81D}"/>
    <hyperlink ref="A8656" r:id="rId8646" xr:uid="{F212C47D-A7BF-40F1-8F2D-7F3F1D9B2654}"/>
    <hyperlink ref="A8657" r:id="rId8647" xr:uid="{8EFBC7CD-820D-479D-978E-66718D495AB4}"/>
    <hyperlink ref="A8658" r:id="rId8648" xr:uid="{3F3B1369-1BE1-4D3C-915D-91F4A5277C33}"/>
    <hyperlink ref="A8659" r:id="rId8649" xr:uid="{7E7208F6-C135-45C7-BC19-32F589E9EF7D}"/>
    <hyperlink ref="A8660" r:id="rId8650" xr:uid="{AE39E4F6-BC21-4E58-A1FD-932329610005}"/>
    <hyperlink ref="A8661" r:id="rId8651" xr:uid="{B90410BC-9502-468A-9D70-BED58FBF0BDC}"/>
    <hyperlink ref="A8662" r:id="rId8652" xr:uid="{DF890ADB-D841-4777-B568-346624565D78}"/>
    <hyperlink ref="A8663" r:id="rId8653" xr:uid="{9985F6CF-5D0A-4371-A72D-264223BEF88E}"/>
    <hyperlink ref="A8664" r:id="rId8654" xr:uid="{5267F2BC-C6C0-4CC8-A0A2-8E197FF538C8}"/>
    <hyperlink ref="A8665" r:id="rId8655" xr:uid="{35C18F5F-9018-4883-8A73-B95E09CA63A0}"/>
    <hyperlink ref="A8666" r:id="rId8656" xr:uid="{DA978949-3E84-439B-847D-43F2377C74D8}"/>
    <hyperlink ref="A8667" r:id="rId8657" xr:uid="{76BF93F0-C683-4E0C-8FEB-C6283181E824}"/>
    <hyperlink ref="A8668" r:id="rId8658" xr:uid="{E33028F8-E6E6-4C11-AC90-39729F8E37ED}"/>
    <hyperlink ref="A8669" r:id="rId8659" xr:uid="{1434DB9B-C60F-4F3F-A475-FB179715C3A7}"/>
    <hyperlink ref="A8670" r:id="rId8660" xr:uid="{B5E1E393-3E2A-4344-9C86-1E0BDC5B6684}"/>
    <hyperlink ref="A8671" r:id="rId8661" xr:uid="{3ED842F4-546E-4F0A-86C6-BDD1A44EE091}"/>
    <hyperlink ref="A8672" r:id="rId8662" xr:uid="{E745C024-44AE-40B0-8754-A326C47E0D8D}"/>
    <hyperlink ref="A8673" r:id="rId8663" xr:uid="{146AF172-71CE-4153-BADC-19613823D94B}"/>
    <hyperlink ref="A8674" r:id="rId8664" xr:uid="{B71F2525-EF13-487C-895B-CB62B17C4376}"/>
    <hyperlink ref="A8675" r:id="rId8665" xr:uid="{5C4B59C2-3658-4ACE-88CF-E689065D06B6}"/>
    <hyperlink ref="A8676" r:id="rId8666" xr:uid="{81DF887F-14BB-46A7-BFC9-0E38A0699213}"/>
    <hyperlink ref="A8677" r:id="rId8667" xr:uid="{02FFDF06-55D3-463F-A3B1-5073F18DDA36}"/>
    <hyperlink ref="A8678" r:id="rId8668" xr:uid="{FD0A6EB9-9932-43BA-BAE7-90D3A9FD24B7}"/>
    <hyperlink ref="A8679" r:id="rId8669" xr:uid="{A1E7AF98-C81B-4EDE-B971-0DB34214FA20}"/>
    <hyperlink ref="A8680" r:id="rId8670" xr:uid="{4ADAFA7F-093B-4645-B985-DA342DBA6419}"/>
    <hyperlink ref="A8681" r:id="rId8671" xr:uid="{BD7762A1-EA60-474E-9672-A3DF5044AE9E}"/>
    <hyperlink ref="A8682" r:id="rId8672" xr:uid="{788ACDA0-2A6C-45CE-86C7-3D31C0FE2465}"/>
    <hyperlink ref="A8683" r:id="rId8673" xr:uid="{3E87FF04-E01F-47C3-8882-3F610D2884A3}"/>
    <hyperlink ref="A8684" r:id="rId8674" xr:uid="{887B2CD2-BE6A-4794-9DCC-11802689D644}"/>
    <hyperlink ref="A8685" r:id="rId8675" xr:uid="{8438AF80-F8B6-4C3C-8115-7CCFAB33D00F}"/>
    <hyperlink ref="A8686" r:id="rId8676" xr:uid="{CA1428E8-D135-47BC-9CA4-16BA4A3734AD}"/>
    <hyperlink ref="A8687" r:id="rId8677" xr:uid="{B2A792DC-DB62-4714-8F42-2C7BD287FF49}"/>
    <hyperlink ref="A8688" r:id="rId8678" xr:uid="{4B805B79-0814-4FDD-AB26-B2C05B613DAF}"/>
    <hyperlink ref="A8689" r:id="rId8679" xr:uid="{B2E2BF50-688A-465F-9E7D-68FEB5EDEDE4}"/>
    <hyperlink ref="A8690" r:id="rId8680" xr:uid="{22A5FD72-D6F5-4AE2-BB69-F0EA5E275662}"/>
    <hyperlink ref="A8691" r:id="rId8681" xr:uid="{52DE3643-07EE-4620-B980-210670460AA0}"/>
    <hyperlink ref="A8692" r:id="rId8682" xr:uid="{D301A5D0-28AF-49D6-89AA-AE6DB3416A97}"/>
    <hyperlink ref="A8693" r:id="rId8683" xr:uid="{2F72691C-0CC8-41CB-BF74-01940AE534AD}"/>
    <hyperlink ref="A8694" r:id="rId8684" xr:uid="{99A9E969-A139-4CE4-98CB-D4E746145B29}"/>
    <hyperlink ref="A8695" r:id="rId8685" xr:uid="{84F2E22D-5FF7-4C30-9F3F-4FD8F39CFD30}"/>
    <hyperlink ref="A8696" r:id="rId8686" xr:uid="{83C4C472-4532-4733-93F4-559700DA3C52}"/>
    <hyperlink ref="A8697" r:id="rId8687" xr:uid="{8FD74E5C-32AE-4C37-B7DD-0586D1C22BBE}"/>
    <hyperlink ref="A8698" r:id="rId8688" xr:uid="{AF45E2F3-6C81-405B-9617-BFA3F50919BE}"/>
    <hyperlink ref="A8699" r:id="rId8689" xr:uid="{B980D24C-B8A9-4CA8-967B-371D107D8DCD}"/>
    <hyperlink ref="A8700" r:id="rId8690" xr:uid="{80DEF4CE-F2C3-4C00-A931-C2A148834EA5}"/>
    <hyperlink ref="A8701" r:id="rId8691" xr:uid="{78E6E4C9-6864-4970-AF29-38CFB857E6CD}"/>
    <hyperlink ref="A8702" r:id="rId8692" xr:uid="{ABADAB2D-4993-4FAE-A54D-C18CF7F43102}"/>
    <hyperlink ref="A8703" r:id="rId8693" xr:uid="{8113E2CE-5D4A-47ED-82D6-7E448E463F38}"/>
    <hyperlink ref="A8704" r:id="rId8694" xr:uid="{1D08E53A-3BF9-44DA-A978-D24D3FCB1461}"/>
    <hyperlink ref="A8705" r:id="rId8695" xr:uid="{FEB54D43-8FD1-4EAC-8169-0206CEA4D8A4}"/>
    <hyperlink ref="A8706" r:id="rId8696" xr:uid="{346016E5-38B7-4F9A-B341-869FC34814F6}"/>
    <hyperlink ref="A8707" r:id="rId8697" xr:uid="{08935298-B60C-4428-ADB2-DF4969615070}"/>
    <hyperlink ref="A8708" r:id="rId8698" xr:uid="{7B618788-BD21-4A3F-AA65-B75ADAC12BA5}"/>
    <hyperlink ref="A8709" r:id="rId8699" xr:uid="{00B466BD-26B1-48A0-A592-F37B60A260A6}"/>
    <hyperlink ref="A8710" r:id="rId8700" xr:uid="{4E3761FF-70A1-45BD-8E79-87978C4FFE11}"/>
    <hyperlink ref="A8711" r:id="rId8701" xr:uid="{9D6C8133-C0B5-4AE5-AE63-010E9A3DDBEA}"/>
    <hyperlink ref="A8712" r:id="rId8702" xr:uid="{98D9AD20-ED29-48E6-80CD-0D21892F7053}"/>
    <hyperlink ref="A8713" r:id="rId8703" xr:uid="{A6525B43-B336-4D11-B40B-13C3D91FF858}"/>
    <hyperlink ref="A8714" r:id="rId8704" xr:uid="{0B80053E-4BD9-4615-88CD-2FE01A9A6E74}"/>
    <hyperlink ref="A8715" r:id="rId8705" xr:uid="{B753DD62-A67E-4E49-8631-12E92F78B6C2}"/>
    <hyperlink ref="A8716" r:id="rId8706" xr:uid="{24DE59CE-EBAD-4AB1-9A98-4F346F1DA6A4}"/>
    <hyperlink ref="A8717" r:id="rId8707" xr:uid="{2232B07C-A316-4705-B8AE-EAE6F433720D}"/>
    <hyperlink ref="A8718" r:id="rId8708" xr:uid="{8EE91516-8A9E-423F-B3DB-BA3C126E2D8B}"/>
    <hyperlink ref="A8719" r:id="rId8709" xr:uid="{72003D1E-8B4D-49F3-9C71-5EF49A302995}"/>
    <hyperlink ref="A8720" r:id="rId8710" xr:uid="{A4D6EEFA-89BB-4866-A3D7-B7080F881BBD}"/>
    <hyperlink ref="A8721" r:id="rId8711" xr:uid="{8FA77C4D-EC6B-4D71-B474-EFD55228193F}"/>
    <hyperlink ref="A8722" r:id="rId8712" xr:uid="{45060AD2-4539-4A5F-A0F7-0CA3CB313DA2}"/>
    <hyperlink ref="A8723" r:id="rId8713" xr:uid="{89C2DF72-50E2-434B-A3D5-D5BA93CB29DC}"/>
    <hyperlink ref="A8724" r:id="rId8714" xr:uid="{2DF325DF-E19E-4295-BFF3-24B090E23521}"/>
    <hyperlink ref="A8725" r:id="rId8715" xr:uid="{DC652848-6413-4663-844C-6C331075FE30}"/>
    <hyperlink ref="A8726" r:id="rId8716" xr:uid="{077CC1FD-E7A7-427C-9F32-E10631BB9E66}"/>
    <hyperlink ref="A8727" r:id="rId8717" xr:uid="{25859138-5616-4763-BAB0-4E4B42D97CCA}"/>
    <hyperlink ref="A8728" r:id="rId8718" xr:uid="{3B02A99B-0C3C-48F6-B5D5-F72EAF6F4424}"/>
    <hyperlink ref="A8729" r:id="rId8719" xr:uid="{54393C56-8FB6-4453-AC3F-FEC4ACBC6F68}"/>
    <hyperlink ref="A8730" r:id="rId8720" xr:uid="{20A9740D-17C5-4C1C-B7EB-AA4070EA6A2B}"/>
    <hyperlink ref="A8731" r:id="rId8721" xr:uid="{E8214540-A2ED-4F75-8E3A-0DC4E6A6A0D8}"/>
    <hyperlink ref="A8732" r:id="rId8722" xr:uid="{D9E1D9A2-A366-4F34-B50F-CE8D6221C268}"/>
    <hyperlink ref="A8733" r:id="rId8723" xr:uid="{B227041E-2A1B-449A-98A9-6CF05E0AA784}"/>
    <hyperlink ref="A8734" r:id="rId8724" xr:uid="{FB33C97D-0D22-4711-8689-586AF934BAC9}"/>
    <hyperlink ref="A8735" r:id="rId8725" xr:uid="{5877204B-04E6-4AAB-B0BF-AA98521F2E14}"/>
    <hyperlink ref="A8736" r:id="rId8726" xr:uid="{BC6A47AF-C967-4531-94CE-590CD50EFFB3}"/>
    <hyperlink ref="A8737" r:id="rId8727" xr:uid="{A4D16C05-79AB-4769-A78A-C789BB0F18E7}"/>
    <hyperlink ref="A8738" r:id="rId8728" xr:uid="{8C37C13D-AB23-4BDC-B9C6-E37F25DB4EC5}"/>
    <hyperlink ref="A8739" r:id="rId8729" xr:uid="{52859818-2E80-47A5-B846-924BA472A3BF}"/>
    <hyperlink ref="A8740" r:id="rId8730" xr:uid="{41FCB1E1-21AC-4C0C-8B7F-7879C5CF7564}"/>
    <hyperlink ref="A8741" r:id="rId8731" xr:uid="{BC9382DF-0751-40E3-A067-C8C8228AE8E2}"/>
    <hyperlink ref="A8742" r:id="rId8732" xr:uid="{321C5FC6-2247-4FD3-A1C2-797467CC3FFE}"/>
    <hyperlink ref="A8743" r:id="rId8733" xr:uid="{39F6C2D3-CAAA-47FE-B1EC-1117D8C80C41}"/>
    <hyperlink ref="A8744" r:id="rId8734" xr:uid="{C8694A9C-6F8D-43BB-995A-5A07908A73CC}"/>
    <hyperlink ref="A8745" r:id="rId8735" xr:uid="{E6E946BC-040B-4028-A8DB-62C3F6570FB9}"/>
    <hyperlink ref="A8746" r:id="rId8736" xr:uid="{CA866099-FA5C-4F7C-B945-E59B6AA9521D}"/>
    <hyperlink ref="A8747" r:id="rId8737" xr:uid="{64CF7042-C917-4323-A177-06D124666131}"/>
    <hyperlink ref="A8748" r:id="rId8738" xr:uid="{956DC483-2A35-47AE-AF02-23DBE4C64143}"/>
    <hyperlink ref="A8749" r:id="rId8739" xr:uid="{8C50C4E8-ED48-4784-999F-F0388926C444}"/>
    <hyperlink ref="A8750" r:id="rId8740" xr:uid="{EC75F2BD-9F57-4B22-A0D7-6A75426920D5}"/>
    <hyperlink ref="A8751" r:id="rId8741" xr:uid="{9C96D4E1-8F00-465D-AEC3-A34117C15C3A}"/>
    <hyperlink ref="A8752" r:id="rId8742" xr:uid="{4404D13E-314C-4081-B3B4-CCD1E4FF1282}"/>
    <hyperlink ref="A8753" r:id="rId8743" xr:uid="{C5C89665-584E-4BBC-B65E-7E944658C3D8}"/>
    <hyperlink ref="A8754" r:id="rId8744" xr:uid="{AF1A3DCE-A1D1-420E-BEBD-DFFF2448D546}"/>
    <hyperlink ref="A8755" r:id="rId8745" xr:uid="{A1C7DC75-05B3-4545-B889-7A5CB30FA9EA}"/>
    <hyperlink ref="A8756" r:id="rId8746" xr:uid="{88F99B95-F86E-4643-A930-02764C2F99B4}"/>
    <hyperlink ref="A8757" r:id="rId8747" xr:uid="{1745F733-BAC1-456C-9F27-01DEE8852CC5}"/>
    <hyperlink ref="A8758" r:id="rId8748" xr:uid="{57C4B929-9495-4F92-9222-433BEFCC4397}"/>
    <hyperlink ref="A8759" r:id="rId8749" xr:uid="{7C5BC9AD-020F-4D9B-A22A-BDC3B61EA602}"/>
    <hyperlink ref="A8760" r:id="rId8750" xr:uid="{BDF324B6-26C8-4B88-AF95-66997D723C47}"/>
    <hyperlink ref="A8761" r:id="rId8751" xr:uid="{565C4423-40F9-4762-A682-8A39F0F99A03}"/>
    <hyperlink ref="A8762" r:id="rId8752" xr:uid="{014AF932-A35F-4F69-AB92-AE233AAFC8CD}"/>
    <hyperlink ref="A8763" r:id="rId8753" xr:uid="{99406957-030F-4604-98D7-7AED491DAC31}"/>
    <hyperlink ref="A8764" r:id="rId8754" xr:uid="{80CEF15D-5CB1-4015-BD16-240EB1A52514}"/>
    <hyperlink ref="A8765" r:id="rId8755" xr:uid="{CF0DE891-567A-449E-A58F-A4D4513F81CC}"/>
    <hyperlink ref="A8766" r:id="rId8756" xr:uid="{B05DFF8B-64A8-4C54-B004-EE73D6A09F13}"/>
    <hyperlink ref="A8767" r:id="rId8757" xr:uid="{9528D3B1-B7CA-4A34-867B-E7AFDD6273BF}"/>
    <hyperlink ref="A8768" r:id="rId8758" xr:uid="{BED65CAA-4E21-430A-A11B-DFCB9E695EC4}"/>
    <hyperlink ref="A8769" r:id="rId8759" xr:uid="{C76C5B0D-4E2D-4A95-A518-B5397B9E03E1}"/>
    <hyperlink ref="A8770" r:id="rId8760" xr:uid="{AD44619C-D9CF-44DC-B72E-129A585B91B2}"/>
    <hyperlink ref="A8771" r:id="rId8761" xr:uid="{5A3724A9-CA4C-4BA0-995C-99C059DC17C4}"/>
    <hyperlink ref="A8772" r:id="rId8762" xr:uid="{83A63F68-A7D5-4C73-AEA6-69217245050D}"/>
    <hyperlink ref="A8773" r:id="rId8763" xr:uid="{AEC053AE-26FD-46E2-84B6-956D94F1DCC8}"/>
    <hyperlink ref="A8774" r:id="rId8764" xr:uid="{09F5F366-B46C-4DE2-9288-5E22DE02D167}"/>
    <hyperlink ref="A8775" r:id="rId8765" xr:uid="{D188A858-C400-4548-B084-F1FE1F66A16C}"/>
    <hyperlink ref="A8776" r:id="rId8766" xr:uid="{8C2DC722-565C-4A77-BDC3-42D6FB98BDA6}"/>
    <hyperlink ref="A8777" r:id="rId8767" xr:uid="{67C7655D-55D0-4279-9A67-B5E48E82C273}"/>
    <hyperlink ref="A8778" r:id="rId8768" xr:uid="{536A9F14-A188-4CD6-BA47-1BE772339DE1}"/>
    <hyperlink ref="A8779" r:id="rId8769" xr:uid="{9FDB5B8C-E8D0-4D37-91BC-1A07486C7279}"/>
    <hyperlink ref="A8780" r:id="rId8770" xr:uid="{769B401C-267E-4857-9407-0CD784F1CC33}"/>
    <hyperlink ref="A8781" r:id="rId8771" xr:uid="{A436FEEE-CD63-4FDB-AA2F-DD0706CD92D7}"/>
    <hyperlink ref="A8782" r:id="rId8772" xr:uid="{2DDC6648-F06C-4142-B1A2-3812106E896D}"/>
    <hyperlink ref="A8783" r:id="rId8773" xr:uid="{5C3E9F04-BD97-4E1D-A9F1-C55FC80D6A3A}"/>
    <hyperlink ref="A8784" r:id="rId8774" xr:uid="{A23B7E34-9560-4950-A972-864E0289E45D}"/>
    <hyperlink ref="A8785" r:id="rId8775" xr:uid="{0AA59DA3-0E3D-4420-AF52-5D92FBE24FDD}"/>
    <hyperlink ref="A8786" r:id="rId8776" xr:uid="{3BDEE879-436C-46E1-8E75-18B1A7C9F5A8}"/>
    <hyperlink ref="A8787" r:id="rId8777" xr:uid="{A28EE0B3-927F-4CB7-BBF4-8D9B6C86489A}"/>
    <hyperlink ref="A8788" r:id="rId8778" xr:uid="{B6BD3F44-F362-4824-B9AF-817CED27667A}"/>
    <hyperlink ref="A8789" r:id="rId8779" xr:uid="{5C7C4DC4-A1AF-4BBE-ADC5-CA917F55303E}"/>
    <hyperlink ref="A8790" r:id="rId8780" xr:uid="{F1C4B0DC-B1B2-4943-91E5-C41984F44A2E}"/>
    <hyperlink ref="A8791" r:id="rId8781" xr:uid="{FF008B17-E9D6-4CB2-9DDE-DD40532252B9}"/>
    <hyperlink ref="A8792" r:id="rId8782" xr:uid="{88C636B6-AF52-4EFA-A260-96837774521C}"/>
    <hyperlink ref="A8793" r:id="rId8783" xr:uid="{E8223BCA-0285-4BD0-92DC-C38319F7259B}"/>
    <hyperlink ref="A8794" r:id="rId8784" xr:uid="{45FAE3FB-D3F4-4E9E-B9AF-5E13AEE8D20D}"/>
    <hyperlink ref="A8795" r:id="rId8785" xr:uid="{CE670F16-CCAD-4E57-AAD2-B75B3D27BED0}"/>
    <hyperlink ref="A8796" r:id="rId8786" xr:uid="{0E0BAC5B-E779-4233-B6A3-AA8D60EDB280}"/>
    <hyperlink ref="A8797" r:id="rId8787" xr:uid="{A97CDD78-4E10-4AA4-9DF4-E2CB3AFAD96D}"/>
    <hyperlink ref="A8798" r:id="rId8788" xr:uid="{0888035E-B0B8-4D2E-B1EC-BF3D9FE45530}"/>
    <hyperlink ref="A8799" r:id="rId8789" xr:uid="{633F7ED0-3AB3-40A8-AE61-2D6DACDD5C8E}"/>
    <hyperlink ref="A8800" r:id="rId8790" xr:uid="{E75C2CD5-3EBB-4810-A510-CE0BBFDD3377}"/>
    <hyperlink ref="A8801" r:id="rId8791" xr:uid="{234474AA-9795-4189-9615-F84770DF7369}"/>
    <hyperlink ref="A8802" r:id="rId8792" xr:uid="{64BA58AF-A54F-4B27-83A9-184561D78DF3}"/>
    <hyperlink ref="A8803" r:id="rId8793" xr:uid="{07DE78FA-43AA-436D-9EE0-92A14E6E4584}"/>
    <hyperlink ref="A8804" r:id="rId8794" xr:uid="{F7ADF23E-B8FA-4282-8F4A-DC9342EB879E}"/>
    <hyperlink ref="A8805" r:id="rId8795" xr:uid="{203DF94F-A6E6-4699-92D9-E6BFEFD55C23}"/>
    <hyperlink ref="A8806" r:id="rId8796" xr:uid="{335CA896-9798-4EAE-A222-7534D73471FA}"/>
    <hyperlink ref="A8807" r:id="rId8797" xr:uid="{619BB810-CAC5-4F7C-829F-B187C2E90DCE}"/>
    <hyperlink ref="A8808" r:id="rId8798" xr:uid="{7BB7E807-69C2-4013-B036-C2072008D488}"/>
    <hyperlink ref="A8809" r:id="rId8799" xr:uid="{13087BCF-2BE7-4A21-9345-A48ED87AB89B}"/>
    <hyperlink ref="A8810" r:id="rId8800" xr:uid="{7FBF23DE-0E00-452D-B8CA-56476B417FCB}"/>
    <hyperlink ref="A8811" r:id="rId8801" xr:uid="{50FB1496-7143-44B3-A104-EF1A84E26443}"/>
    <hyperlink ref="A8812" r:id="rId8802" xr:uid="{DE323D61-144C-498F-A6AC-D2323A8596B9}"/>
    <hyperlink ref="A8813" r:id="rId8803" xr:uid="{B54B94DF-4F4B-4387-B2FF-E2D920F32F13}"/>
    <hyperlink ref="A8814" r:id="rId8804" xr:uid="{AA447975-3D2A-4553-ACBE-587ACFBA49D5}"/>
    <hyperlink ref="A8815" r:id="rId8805" xr:uid="{19788BCB-16FB-469F-9492-4621265B3546}"/>
    <hyperlink ref="A8816" r:id="rId8806" xr:uid="{03C51560-0714-4F92-AA23-7D9B6C3D386F}"/>
    <hyperlink ref="A8817" r:id="rId8807" xr:uid="{D33BD400-E583-46FF-9B3F-1593E071660D}"/>
    <hyperlink ref="A8818" r:id="rId8808" xr:uid="{D1FD7C66-1429-4C26-BD9D-4508F52DC4BD}"/>
    <hyperlink ref="A8819" r:id="rId8809" xr:uid="{2FC4A8D5-4F33-415B-A76E-F56B661A6599}"/>
    <hyperlink ref="A8820" r:id="rId8810" xr:uid="{7E411C35-96E1-414C-93CD-E4CA867F2997}"/>
    <hyperlink ref="A8821" r:id="rId8811" xr:uid="{1D4B7F69-2DD1-4408-8F88-8BFCDA3BEFD8}"/>
    <hyperlink ref="A8822" r:id="rId8812" xr:uid="{7FF689F4-E7FC-471A-B60F-972222E0A844}"/>
    <hyperlink ref="A8823" r:id="rId8813" xr:uid="{C630BE18-796A-4553-AB9E-95B078D1F2D1}"/>
    <hyperlink ref="A8824" r:id="rId8814" xr:uid="{B199D3BF-BAFE-4158-88EE-539FBB2A5940}"/>
    <hyperlink ref="A8825" r:id="rId8815" xr:uid="{7664FB63-BEC8-4B7E-A2DB-A2D305DD45BD}"/>
    <hyperlink ref="A8826" r:id="rId8816" xr:uid="{819F47ED-0799-4892-B2AC-47E4733125F0}"/>
    <hyperlink ref="A8827" r:id="rId8817" xr:uid="{6821F14E-EE8D-4566-91BB-5245E9E1D5CA}"/>
    <hyperlink ref="A8828" r:id="rId8818" xr:uid="{503A19A1-1500-45B5-92DE-D4616841B9DC}"/>
    <hyperlink ref="A8829" r:id="rId8819" xr:uid="{DE2FEC8F-4F42-4B80-9E03-1CB3284E4C1C}"/>
    <hyperlink ref="A8830" r:id="rId8820" xr:uid="{A885FAB6-D715-4505-94FC-597E411CD26F}"/>
    <hyperlink ref="A8831" r:id="rId8821" xr:uid="{EE59F37F-BCBE-4459-84FB-F4125ECDA1DD}"/>
    <hyperlink ref="A8832" r:id="rId8822" xr:uid="{C519ACCF-9BD6-4B98-B730-BB57403EF4EC}"/>
    <hyperlink ref="A8833" r:id="rId8823" xr:uid="{71BAA09C-ACC3-4AB7-9CD3-AF88B7F3929F}"/>
    <hyperlink ref="A8834" r:id="rId8824" xr:uid="{7D76D300-E09D-48C6-A8BA-7597D1E8057B}"/>
    <hyperlink ref="A8835" r:id="rId8825" xr:uid="{B89D6621-EC0F-434A-9D8B-00C1DA6E8A57}"/>
    <hyperlink ref="A8836" r:id="rId8826" xr:uid="{6C793FB9-B74F-4A62-9591-558D246B06AB}"/>
    <hyperlink ref="A8837" r:id="rId8827" xr:uid="{1A645C40-942B-44D9-B083-554550EC0735}"/>
    <hyperlink ref="A8838" r:id="rId8828" xr:uid="{F774267D-84AB-455B-8FDC-4010E1F86A1C}"/>
    <hyperlink ref="A8839" r:id="rId8829" xr:uid="{2B72F71F-EADD-4ED3-AB0F-444EC3F3762C}"/>
    <hyperlink ref="A8840" r:id="rId8830" xr:uid="{481867EA-89E7-42AE-9734-FA07F5CB4B64}"/>
    <hyperlink ref="A8841" r:id="rId8831" xr:uid="{CAACD34A-AEFB-4AC5-82B2-488F37328421}"/>
    <hyperlink ref="A8842" r:id="rId8832" xr:uid="{F5B38C51-F9C4-4E89-98E6-9962854F2215}"/>
    <hyperlink ref="A8843" r:id="rId8833" xr:uid="{942E1123-BE36-4328-B77A-F147CD788588}"/>
    <hyperlink ref="A8844" r:id="rId8834" xr:uid="{23AD61C1-35E6-4B7C-A0D6-033D3922A621}"/>
    <hyperlink ref="A8845" r:id="rId8835" xr:uid="{DD5B976F-40AD-487C-B05B-7C7E1AA56FBE}"/>
    <hyperlink ref="A8846" r:id="rId8836" xr:uid="{EEFE643A-B667-4A13-B68D-8EE4C8EEE225}"/>
    <hyperlink ref="A8847" r:id="rId8837" xr:uid="{23CB18BE-ED15-4D6A-8BC4-811244A36B73}"/>
    <hyperlink ref="A8848" r:id="rId8838" xr:uid="{52FAE24E-1342-483C-AFCF-E97FA4061DBA}"/>
    <hyperlink ref="A8849" r:id="rId8839" xr:uid="{FC2640CE-2F59-4BDE-8581-14AFCA8E919A}"/>
    <hyperlink ref="A8850" r:id="rId8840" xr:uid="{5661F913-CB96-4343-9A41-4BDC81E05E7C}"/>
    <hyperlink ref="A8851" r:id="rId8841" xr:uid="{68552E2F-7544-42A4-BF89-6709E831F845}"/>
    <hyperlink ref="A8852" r:id="rId8842" xr:uid="{2533068B-2E9B-4592-83C7-619096E4DB17}"/>
    <hyperlink ref="A8853" r:id="rId8843" xr:uid="{062EBE37-180D-44BB-91F1-7D6733F73714}"/>
    <hyperlink ref="A8854" r:id="rId8844" xr:uid="{7D100251-5238-4DE3-983E-79071F62DA04}"/>
    <hyperlink ref="A8855" r:id="rId8845" xr:uid="{C4B1C1F5-6DE0-4BB8-B259-05C0B94A2B05}"/>
    <hyperlink ref="A8856" r:id="rId8846" xr:uid="{82255DCF-93AD-4B52-A5A3-DC92F7D9E5FB}"/>
    <hyperlink ref="A8857" r:id="rId8847" xr:uid="{FF743928-ADA5-4B63-882C-B160D2135BF8}"/>
    <hyperlink ref="A8858" r:id="rId8848" xr:uid="{0EAD7457-34F3-4FB3-9947-30D57CB3961B}"/>
    <hyperlink ref="A8859" r:id="rId8849" xr:uid="{2EB08C7B-BEF0-4F95-ACE1-CD8DB03E942F}"/>
    <hyperlink ref="A8860" r:id="rId8850" xr:uid="{DBD86CF3-67E1-4C92-9B6E-D9FBF1F417E3}"/>
    <hyperlink ref="A8861" r:id="rId8851" xr:uid="{69D9AFCE-0233-49FD-86BC-DB2C5B122376}"/>
    <hyperlink ref="A8862" r:id="rId8852" xr:uid="{E38B61EF-6F9C-4953-90E1-BCD6B24D3246}"/>
    <hyperlink ref="A8863" r:id="rId8853" xr:uid="{1A02D9F0-4F28-4BC6-B82C-E9CBF99B35A1}"/>
    <hyperlink ref="A8864" r:id="rId8854" xr:uid="{DD4748C9-83C6-4782-A322-2DF0DBEB09E9}"/>
    <hyperlink ref="A8865" r:id="rId8855" xr:uid="{692DEC8E-FDDE-46E7-AAE5-C36CA9E5964C}"/>
    <hyperlink ref="A8866" r:id="rId8856" xr:uid="{AAE5B5B3-4C59-4F67-99BA-0396AFC8ABCA}"/>
    <hyperlink ref="A8867" r:id="rId8857" xr:uid="{5956EBD1-BB9E-4694-91FD-FE3563511CA0}"/>
    <hyperlink ref="A8868" r:id="rId8858" xr:uid="{3C55D8E1-EBE5-4D38-BBD3-56C711943BB4}"/>
    <hyperlink ref="A8869" r:id="rId8859" xr:uid="{A5B88626-AD09-4C11-A028-CC50B3E28D51}"/>
    <hyperlink ref="A8870" r:id="rId8860" xr:uid="{E375008B-F8C4-41F8-93E3-001234AF5699}"/>
    <hyperlink ref="A8871" r:id="rId8861" xr:uid="{BEAE9414-462B-46A7-8F82-72FE47F4B28C}"/>
    <hyperlink ref="A8872" r:id="rId8862" xr:uid="{E16B27F7-4223-4A7C-82EF-D84F6759B295}"/>
    <hyperlink ref="A8873" r:id="rId8863" xr:uid="{CE4FBEB6-2A94-4A25-BF7D-22A86FE47155}"/>
    <hyperlink ref="A8874" r:id="rId8864" xr:uid="{15C5FC10-8C1E-48C3-9392-4884B8D10880}"/>
    <hyperlink ref="A8875" r:id="rId8865" xr:uid="{10946661-5207-47EF-B729-D10932CCFAB1}"/>
    <hyperlink ref="A8876" r:id="rId8866" xr:uid="{D693888F-DCA6-4A80-AB75-1AFC59EAFBEE}"/>
    <hyperlink ref="A8877" r:id="rId8867" xr:uid="{66ECAE2D-6474-4B21-ABE7-D8DC33ADD082}"/>
    <hyperlink ref="A8878" r:id="rId8868" xr:uid="{849422D5-78BD-4069-BF71-78D5F9679956}"/>
    <hyperlink ref="A8879" r:id="rId8869" xr:uid="{031127D6-AFE4-45CC-B65C-B335FCCAD18E}"/>
    <hyperlink ref="A8880" r:id="rId8870" xr:uid="{99664988-701B-4942-87EC-D5DD69EEC828}"/>
    <hyperlink ref="A8881" r:id="rId8871" xr:uid="{A0A164EC-94A7-4E9C-9540-B113D9FB9C69}"/>
    <hyperlink ref="A8882" r:id="rId8872" xr:uid="{2001FDEC-F403-494B-9758-3DC3275A3E47}"/>
    <hyperlink ref="A8883" r:id="rId8873" xr:uid="{76F6898E-453B-45F5-A2B2-BD9AAFC44BAC}"/>
    <hyperlink ref="A8884" r:id="rId8874" xr:uid="{B7D5C44D-0514-4B76-8BCB-022C7E935AF0}"/>
    <hyperlink ref="A8885" r:id="rId8875" xr:uid="{323FB491-3FFB-4457-A134-FACE81444B2C}"/>
    <hyperlink ref="A8886" r:id="rId8876" xr:uid="{96186B66-A53A-4E60-B57A-5AD3DE2FB950}"/>
    <hyperlink ref="A8887" r:id="rId8877" xr:uid="{162CFDF4-7262-4B49-AC9A-C8704F49C35D}"/>
    <hyperlink ref="A8888" r:id="rId8878" xr:uid="{250515D5-94C9-4151-9E55-E580B58051A1}"/>
    <hyperlink ref="A8889" r:id="rId8879" xr:uid="{C7A12B3A-935D-4D3D-98BA-59C9D0B82786}"/>
    <hyperlink ref="A8890" r:id="rId8880" xr:uid="{A8E3D37F-3527-4AE0-8A5A-F07DBC406896}"/>
    <hyperlink ref="A8891" r:id="rId8881" xr:uid="{472FCFA2-85BE-4605-9012-4CB9641BBB4E}"/>
    <hyperlink ref="A8892" r:id="rId8882" xr:uid="{D79A722D-326A-456D-85B4-D6CBBBB979FC}"/>
    <hyperlink ref="A8893" r:id="rId8883" xr:uid="{E6F2932E-6836-49F7-87E3-06285A580F06}"/>
    <hyperlink ref="A8894" r:id="rId8884" xr:uid="{CFC7497B-4F82-4F2B-895F-92DA91B9C14C}"/>
    <hyperlink ref="A8895" r:id="rId8885" xr:uid="{B5C5C2E2-9238-4D60-99CA-186875E8456D}"/>
    <hyperlink ref="A8896" r:id="rId8886" xr:uid="{04FADE03-E952-48F9-A0DD-AD175221167A}"/>
    <hyperlink ref="A8897" r:id="rId8887" xr:uid="{F9723A83-4A61-4BD6-A72B-6FDC50F7067A}"/>
    <hyperlink ref="A8898" r:id="rId8888" xr:uid="{6D06F80A-E8CF-4F61-9EB4-B2DC750B6C88}"/>
    <hyperlink ref="A8899" r:id="rId8889" xr:uid="{24A8F846-2CF0-4099-A644-F40763A8B7AC}"/>
    <hyperlink ref="A8900" r:id="rId8890" xr:uid="{862F68EE-DD7C-4F34-8B4A-F996CE449FA1}"/>
    <hyperlink ref="A8901" r:id="rId8891" xr:uid="{834568F2-4004-4207-8750-1A32CF8B120D}"/>
    <hyperlink ref="A8902" r:id="rId8892" xr:uid="{31013DB6-279E-4984-9C97-5BCC15B072E7}"/>
    <hyperlink ref="A8903" r:id="rId8893" xr:uid="{138A2FCD-FD06-4614-AAF9-C24E4EE4C547}"/>
    <hyperlink ref="A8904" r:id="rId8894" xr:uid="{814E8DFA-2F94-421B-9211-A95892E8FEAF}"/>
    <hyperlink ref="A8905" r:id="rId8895" xr:uid="{4371A32E-C95A-45A5-A9C7-3621FEFC9E31}"/>
    <hyperlink ref="A8906" r:id="rId8896" xr:uid="{81F94697-EFF8-4FD5-9F7C-C363DA6384CD}"/>
    <hyperlink ref="A8907" r:id="rId8897" xr:uid="{39FBB624-2D89-4452-B8CF-2E812DDDC579}"/>
    <hyperlink ref="A8908" r:id="rId8898" xr:uid="{28233668-8775-416C-B6FB-35E3DF0CA602}"/>
    <hyperlink ref="A8909" r:id="rId8899" xr:uid="{00038354-5D13-49A3-860A-ECF5D4353014}"/>
    <hyperlink ref="A8910" r:id="rId8900" xr:uid="{1FC7C1D6-765B-4AC2-A92B-0C41D46069EA}"/>
    <hyperlink ref="A8911" r:id="rId8901" xr:uid="{C7BCA07A-C883-49AF-8AC5-CAC32AA97958}"/>
    <hyperlink ref="A8912" r:id="rId8902" xr:uid="{324011E9-78E6-4CA4-8CF4-DA79B9AF12DD}"/>
    <hyperlink ref="A8913" r:id="rId8903" xr:uid="{03EF713B-67C7-4171-9437-6B42D719069F}"/>
    <hyperlink ref="A8914" r:id="rId8904" xr:uid="{727E6BDE-9D8C-4731-B6A1-B31821CFAE78}"/>
    <hyperlink ref="A8915" r:id="rId8905" xr:uid="{4D1E4A2D-6A40-4254-A72F-563AD74C863D}"/>
    <hyperlink ref="A8916" r:id="rId8906" xr:uid="{A39A7F22-60F3-4CB1-A73D-DDBCA6D22C67}"/>
    <hyperlink ref="A8917" r:id="rId8907" xr:uid="{55229678-5500-445E-8036-68376653B830}"/>
    <hyperlink ref="A8918" r:id="rId8908" xr:uid="{ACEEA83F-1D8F-4DC0-8FA3-DAB0F89BE606}"/>
    <hyperlink ref="A8919" r:id="rId8909" xr:uid="{C4C98371-EAFF-4112-84A6-3D9B09302692}"/>
    <hyperlink ref="A8920" r:id="rId8910" xr:uid="{BFB65603-D863-4E77-B85C-37C6E9FFDDE1}"/>
    <hyperlink ref="A8921" r:id="rId8911" xr:uid="{86332309-BA45-4A75-B4CB-4D9542550F63}"/>
    <hyperlink ref="A8922" r:id="rId8912" xr:uid="{3D2BE17A-0C5D-4A8A-AAB1-FC42FED8062A}"/>
    <hyperlink ref="A8923" r:id="rId8913" xr:uid="{BAC253EC-AC97-447F-8B86-C261526304E5}"/>
    <hyperlink ref="A8924" r:id="rId8914" xr:uid="{D909A0C1-6920-4EA3-A148-CD472B2EFA27}"/>
    <hyperlink ref="A8925" r:id="rId8915" xr:uid="{F65ED217-1D2D-4164-8F44-D04E75C1778D}"/>
    <hyperlink ref="A8926" r:id="rId8916" xr:uid="{AF476C05-E41E-4A54-8024-BF89E86521F8}"/>
    <hyperlink ref="A8927" r:id="rId8917" xr:uid="{CCAD6624-0989-4FF2-868A-5EBE6BB445D8}"/>
    <hyperlink ref="A8928" r:id="rId8918" xr:uid="{FF0215E3-49AA-4291-973C-7C180912043D}"/>
    <hyperlink ref="A8929" r:id="rId8919" xr:uid="{00BA6AC6-94B6-44A1-9C61-BA4EAFDAFCB0}"/>
    <hyperlink ref="A8930" r:id="rId8920" xr:uid="{0DF90FAA-DC2F-495D-878E-541378C97E9A}"/>
    <hyperlink ref="A8931" r:id="rId8921" xr:uid="{A356E5F6-96AF-4A0A-B9FB-1F4F8A0DA8D0}"/>
    <hyperlink ref="A8932" r:id="rId8922" xr:uid="{29535899-5EEF-4115-A4A7-7CB295D157FE}"/>
    <hyperlink ref="A8933" r:id="rId8923" xr:uid="{FA8B21D7-FF0B-442D-887C-C76DE594E55F}"/>
    <hyperlink ref="A8934" r:id="rId8924" xr:uid="{6F5B08E5-A8D2-4FAE-A30C-986D1AE4F6A1}"/>
    <hyperlink ref="A8935" r:id="rId8925" xr:uid="{F725EEA3-9A3D-4C8D-8F91-C735BA690539}"/>
    <hyperlink ref="A8936" r:id="rId8926" xr:uid="{413E913B-4397-4153-A410-98D714A464F1}"/>
    <hyperlink ref="A8937" r:id="rId8927" xr:uid="{C460476E-C63B-4A8B-82BC-4D894383D46D}"/>
    <hyperlink ref="A8938" r:id="rId8928" xr:uid="{549603F3-94D0-4FE8-946F-0019A1698775}"/>
    <hyperlink ref="A8939" r:id="rId8929" xr:uid="{964A8035-C487-4593-B057-F1076A2F53C2}"/>
    <hyperlink ref="A8940" r:id="rId8930" xr:uid="{3BDD5087-9A79-43C8-8D52-AB13FF8C859F}"/>
    <hyperlink ref="A8941" r:id="rId8931" xr:uid="{8D7B452A-D06C-454C-AF01-61021FC4C0B1}"/>
    <hyperlink ref="A8942" r:id="rId8932" xr:uid="{53BEA566-EA83-42E7-A053-DE44270FB339}"/>
    <hyperlink ref="A8943" r:id="rId8933" xr:uid="{48C27C47-06B4-45FB-A696-DD1CC1443415}"/>
    <hyperlink ref="A8944" r:id="rId8934" xr:uid="{54D05AFB-0F7D-4A9C-A749-F9B51E2F98BE}"/>
    <hyperlink ref="A8945" r:id="rId8935" xr:uid="{20726FF0-125D-4F87-8D42-2E7F547A4808}"/>
    <hyperlink ref="A8946" r:id="rId8936" xr:uid="{BE6055F8-38AC-4D9F-A105-DCB00BACC9D1}"/>
    <hyperlink ref="A8947" r:id="rId8937" xr:uid="{1D60FA01-7EE2-47F5-A88F-C10FB485302B}"/>
    <hyperlink ref="A8948" r:id="rId8938" xr:uid="{976F391B-C0E1-45AC-B7FC-F73B60D65684}"/>
    <hyperlink ref="A8949" r:id="rId8939" xr:uid="{E63C2249-D3B1-4070-9DC8-03D9D5A36C7A}"/>
    <hyperlink ref="A8950" r:id="rId8940" xr:uid="{696CDA41-98EA-48DE-8CB1-E0A78C55AEB3}"/>
    <hyperlink ref="A8951" r:id="rId8941" xr:uid="{36767B2C-4C50-4BB7-ABE1-2E1ABA6E9A92}"/>
    <hyperlink ref="A8952" r:id="rId8942" xr:uid="{227148A2-1086-4577-8F4C-1083AA2906EE}"/>
    <hyperlink ref="A8953" r:id="rId8943" xr:uid="{74105852-C108-4623-A7E0-895BCFBA0C7C}"/>
    <hyperlink ref="A8954" r:id="rId8944" xr:uid="{14C1B16E-4ECB-486B-A0B6-2759F8C32A82}"/>
    <hyperlink ref="A8955" r:id="rId8945" xr:uid="{336748DE-C7CF-45BE-8540-FB011114EA75}"/>
    <hyperlink ref="A8956" r:id="rId8946" xr:uid="{2F531725-CBB3-497A-A441-8AAD90F70A33}"/>
    <hyperlink ref="A8957" r:id="rId8947" xr:uid="{50416D49-5364-4D55-B1C8-83B62DA40778}"/>
    <hyperlink ref="A8958" r:id="rId8948" xr:uid="{586B7772-E615-4D84-8432-B2CBFB4F99F9}"/>
    <hyperlink ref="A8959" r:id="rId8949" xr:uid="{93EC263C-F124-4D9B-A631-2F83E4E4D8A6}"/>
    <hyperlink ref="A8960" r:id="rId8950" xr:uid="{F0B8E44E-5327-47C2-9EB5-9CCEB72A687F}"/>
    <hyperlink ref="A8961" r:id="rId8951" xr:uid="{A2FECE95-020A-43FC-8649-E7675B2FE536}"/>
    <hyperlink ref="A8962" r:id="rId8952" xr:uid="{976B80A0-68D8-4F05-96AF-90CF8257A0AF}"/>
    <hyperlink ref="A8963" r:id="rId8953" xr:uid="{10F932F7-71A9-4EAD-9AA4-3607C6DB501A}"/>
    <hyperlink ref="A8964" r:id="rId8954" xr:uid="{C1E2F1EB-89F8-4CF5-84F2-A3763E5D5C9C}"/>
    <hyperlink ref="A8965" r:id="rId8955" xr:uid="{A39565E1-ECCF-4BE4-ADD4-7DE350F5D93E}"/>
    <hyperlink ref="A8966" r:id="rId8956" xr:uid="{50DD36C7-902A-4121-B59A-19FD0D901A98}"/>
    <hyperlink ref="A8967" r:id="rId8957" xr:uid="{07048EAB-4452-4EB8-9B60-0A0AF37BAC4D}"/>
    <hyperlink ref="A8968" r:id="rId8958" xr:uid="{5DFDAE64-4179-48FD-A612-295FBA2B02C5}"/>
    <hyperlink ref="A8969" r:id="rId8959" xr:uid="{EA976D15-7257-4687-8897-9F8C396CFBE7}"/>
    <hyperlink ref="A8970" r:id="rId8960" xr:uid="{3319BE4D-BC2D-487B-ADFC-A8AE44E55046}"/>
    <hyperlink ref="A8971" r:id="rId8961" xr:uid="{B5E682BB-79E1-47B8-8704-1EA5F7D56C5B}"/>
    <hyperlink ref="A8972" r:id="rId8962" xr:uid="{DCCCFD34-984A-4483-A803-4E1AB755D6A1}"/>
    <hyperlink ref="A8973" r:id="rId8963" xr:uid="{9C589337-93C7-44B6-8A64-802C906E25E7}"/>
    <hyperlink ref="A8974" r:id="rId8964" xr:uid="{04D6C38E-F16D-4003-9FAE-B7CB3C2D000C}"/>
    <hyperlink ref="A8975" r:id="rId8965" xr:uid="{F7A6213F-9B05-4EC4-9788-8C01B8132E0F}"/>
    <hyperlink ref="A8976" r:id="rId8966" xr:uid="{95B4E461-1EC4-495E-A817-CC527A166B21}"/>
    <hyperlink ref="A8977" r:id="rId8967" xr:uid="{3EE76264-2302-4C79-A6CE-C7FD9C3322A1}"/>
    <hyperlink ref="A8978" r:id="rId8968" xr:uid="{3469456E-9FBF-41F5-BC49-B72931BF6A94}"/>
    <hyperlink ref="A8979" r:id="rId8969" xr:uid="{C984E255-E1FD-4176-8E1D-E1F3174B01F8}"/>
    <hyperlink ref="A8980" r:id="rId8970" xr:uid="{44CFDF2D-0AD4-4157-AEE0-60A01B735FF6}"/>
    <hyperlink ref="A8981" r:id="rId8971" xr:uid="{2B1CBDAC-E5F5-445F-B47A-203993AF6B32}"/>
    <hyperlink ref="A8982" r:id="rId8972" xr:uid="{649185F7-EA31-4542-9577-E80AFA9E6271}"/>
    <hyperlink ref="A8983" r:id="rId8973" xr:uid="{5D039FD0-E7B5-4BDC-976A-99B478793812}"/>
    <hyperlink ref="A8984" r:id="rId8974" xr:uid="{3194F121-AB98-4AAC-8D6B-05167CFBF0D3}"/>
    <hyperlink ref="A8985" r:id="rId8975" xr:uid="{3AF6EF67-64B1-4B19-B68B-D06DF426050C}"/>
    <hyperlink ref="A8986" r:id="rId8976" xr:uid="{05F445F4-0E4E-436E-856F-EABD1A619E65}"/>
    <hyperlink ref="A8987" r:id="rId8977" xr:uid="{DA6D1ED7-3565-4D22-B4AB-7F0078798F5F}"/>
    <hyperlink ref="A8988" r:id="rId8978" xr:uid="{BC6E6718-131C-4D5A-BA68-BD8747870697}"/>
    <hyperlink ref="A8989" r:id="rId8979" xr:uid="{68EC1D96-DBED-4F4E-A076-4573129343C7}"/>
    <hyperlink ref="A8990" r:id="rId8980" xr:uid="{EE8C8699-09FB-4A72-B5A1-65C5CAACD48D}"/>
    <hyperlink ref="A8991" r:id="rId8981" xr:uid="{27F742D1-5A52-4B58-8777-EC1FB7D2A199}"/>
    <hyperlink ref="A8992" r:id="rId8982" xr:uid="{796D8841-EFDF-45EE-AF1C-8453B1157F80}"/>
    <hyperlink ref="A8993" r:id="rId8983" xr:uid="{B3D48F95-F5F2-4EBC-9516-3A3E9A0A50A6}"/>
    <hyperlink ref="A8994" r:id="rId8984" xr:uid="{F0C1DDAA-AFF0-41B4-8CFD-C0746996492C}"/>
    <hyperlink ref="A8995" r:id="rId8985" xr:uid="{48EE050A-3A55-4429-9FAB-14BA7820A0A3}"/>
    <hyperlink ref="A8996" r:id="rId8986" xr:uid="{69CF0417-9FC8-4859-932F-25A0973821EC}"/>
    <hyperlink ref="A8997" r:id="rId8987" xr:uid="{4BF24F59-83B9-417E-BBBC-4C88119F471A}"/>
    <hyperlink ref="A8998" r:id="rId8988" xr:uid="{26BC0B47-4565-41BA-B3F5-555A31D6A7D5}"/>
    <hyperlink ref="A8999" r:id="rId8989" xr:uid="{6E0C3A6F-E414-4D04-81CF-CCB36D25FB53}"/>
    <hyperlink ref="A9000" r:id="rId8990" xr:uid="{F72F307F-C246-4796-BA43-15FC01BDA315}"/>
    <hyperlink ref="A9001" r:id="rId8991" xr:uid="{120960ED-A18A-496C-AD62-37B21C2DA437}"/>
    <hyperlink ref="A9002" r:id="rId8992" xr:uid="{B6CE7E5F-BC70-44DA-A10D-9C70B327B297}"/>
    <hyperlink ref="A9003" r:id="rId8993" xr:uid="{923C4E02-6552-4F7F-B0BB-F35C68710BF5}"/>
    <hyperlink ref="A9004" r:id="rId8994" xr:uid="{ED76DAA8-8638-4FB6-885D-2EAA438F2528}"/>
    <hyperlink ref="A9005" r:id="rId8995" xr:uid="{4DD0E973-CEF4-48BD-8068-9E69B867D9BD}"/>
    <hyperlink ref="A9006" r:id="rId8996" xr:uid="{06533617-AAB5-4D96-95BD-DD79BF681B38}"/>
    <hyperlink ref="A9007" r:id="rId8997" xr:uid="{FC436879-21BB-4ABD-B8F7-046B8BF5AF0A}"/>
    <hyperlink ref="A9008" r:id="rId8998" xr:uid="{C3A7273D-7267-403C-B0F0-450BFB4990B3}"/>
    <hyperlink ref="A9009" r:id="rId8999" xr:uid="{BF295A05-40A3-4B86-B7AC-215392BF4DA6}"/>
    <hyperlink ref="A9010" r:id="rId9000" xr:uid="{1EDB5EEA-A532-482D-B5DC-D879CC82E8A4}"/>
    <hyperlink ref="A9011" r:id="rId9001" xr:uid="{53E36348-46B6-4F30-92BD-699479EDD9CA}"/>
    <hyperlink ref="A9012" r:id="rId9002" xr:uid="{0FB37DB9-9BB7-4A45-84A6-1E0FAE992ECA}"/>
    <hyperlink ref="A9013" r:id="rId9003" xr:uid="{4EFDD496-7E9F-42AD-BB3B-1C056450E8E3}"/>
    <hyperlink ref="A9014" r:id="rId9004" xr:uid="{9ABBC267-FE89-489D-8151-8968F5847C0A}"/>
    <hyperlink ref="A9015" r:id="rId9005" xr:uid="{F3D8E578-C887-40B3-AF50-AFD8A24AA035}"/>
    <hyperlink ref="A9016" r:id="rId9006" xr:uid="{CB28531D-B42A-4561-A4FA-C773A189BA40}"/>
    <hyperlink ref="A9017" r:id="rId9007" xr:uid="{C0063724-5DAD-4141-BAEA-7955BD6A7767}"/>
    <hyperlink ref="A9018" r:id="rId9008" xr:uid="{5C031F27-69D8-4154-8887-825C1F0DCC1B}"/>
    <hyperlink ref="A9019" r:id="rId9009" xr:uid="{B2947FC1-A8B1-4819-A1F5-B2572B664E1F}"/>
    <hyperlink ref="A9020" r:id="rId9010" xr:uid="{41C69C41-F809-4CE7-B797-40D52C96A69B}"/>
    <hyperlink ref="A9021" r:id="rId9011" xr:uid="{EB004F1B-1A15-409F-8B96-A5AAFC004BB5}"/>
    <hyperlink ref="A9022" r:id="rId9012" xr:uid="{A5ED1F53-C2F4-4772-8B3B-E0732D767436}"/>
    <hyperlink ref="A9023" r:id="rId9013" xr:uid="{ECAFD7F4-F79F-40D2-9D1B-7BB20CDC9DCB}"/>
    <hyperlink ref="A9024" r:id="rId9014" xr:uid="{5DA16164-4F5C-496E-8473-40AB790FAA1D}"/>
    <hyperlink ref="A9025" r:id="rId9015" xr:uid="{766C21F5-208B-4A5D-9ED2-EACECD978F13}"/>
    <hyperlink ref="A9026" r:id="rId9016" xr:uid="{178BB7EB-B9EA-437F-B8B9-9E6008C00AFB}"/>
    <hyperlink ref="A9027" r:id="rId9017" xr:uid="{61B6F461-CA79-478C-9279-8A440D184658}"/>
    <hyperlink ref="A9028" r:id="rId9018" xr:uid="{62CB6AC2-89DF-4E2D-9098-88A707CC185E}"/>
    <hyperlink ref="A9029" r:id="rId9019" xr:uid="{0316839F-B7BD-4B89-AFB0-CFEA19257512}"/>
    <hyperlink ref="A9030" r:id="rId9020" xr:uid="{189A87E2-2C20-456B-AB17-5A1AC4D6ECB6}"/>
    <hyperlink ref="A9031" r:id="rId9021" xr:uid="{AFFF51A0-B890-4F67-8002-7ABFEC68F94C}"/>
    <hyperlink ref="A9032" r:id="rId9022" xr:uid="{197154CE-C919-438B-9883-FC5564BD3228}"/>
    <hyperlink ref="A9033" r:id="rId9023" xr:uid="{6EE17778-9B07-4E24-BF40-1640F2B1CD13}"/>
    <hyperlink ref="A9034" r:id="rId9024" xr:uid="{97D8DF93-61C3-486C-ACF8-33C285E0226F}"/>
    <hyperlink ref="A9035" r:id="rId9025" xr:uid="{15FB64C9-BEBA-44CD-922B-06BA6BE10A2C}"/>
    <hyperlink ref="A9036" r:id="rId9026" xr:uid="{2EA89FD8-AC83-423A-B598-091DF2C18B89}"/>
    <hyperlink ref="A9037" r:id="rId9027" xr:uid="{5E5A3C4B-27D5-45A6-A388-D77204DF25C6}"/>
    <hyperlink ref="A9038" r:id="rId9028" xr:uid="{079A6AB4-E6B2-4785-8524-D38F0BBCBC94}"/>
    <hyperlink ref="A9039" r:id="rId9029" xr:uid="{5E22E5C0-9411-4158-873B-D442BA55A839}"/>
    <hyperlink ref="A9040" r:id="rId9030" xr:uid="{6FBC6B34-C6F0-41D9-AAF0-041D840C3982}"/>
    <hyperlink ref="A9041" r:id="rId9031" xr:uid="{C7FE780E-766F-4582-9FF3-E5590CD0D73E}"/>
    <hyperlink ref="A9042" r:id="rId9032" xr:uid="{B4A4A00B-0EB6-4800-96BA-466EA434F0ED}"/>
    <hyperlink ref="A9043" r:id="rId9033" xr:uid="{DF9ECFCA-B182-406E-9C92-EE7FFC1DCA17}"/>
    <hyperlink ref="A9044" r:id="rId9034" xr:uid="{C1768BEE-23E7-4E43-AAE2-004BF6C2FA5C}"/>
    <hyperlink ref="A9045" r:id="rId9035" xr:uid="{2CFB4C29-71ED-4E6D-8AF6-94D3BB446084}"/>
    <hyperlink ref="A9046" r:id="rId9036" xr:uid="{D1CE1AEA-9615-4E80-960C-4870E3771490}"/>
    <hyperlink ref="A9047" r:id="rId9037" xr:uid="{62AAF830-7A53-427B-A5BD-4A582DDFD8D8}"/>
    <hyperlink ref="A9048" r:id="rId9038" xr:uid="{39921969-73AB-48A2-A043-6D57051B4CD9}"/>
    <hyperlink ref="A9049" r:id="rId9039" xr:uid="{04C776E6-AA54-487E-BAEF-98113CFDDD84}"/>
    <hyperlink ref="A9050" r:id="rId9040" xr:uid="{D7CED7C0-59D5-4674-93AE-AF7EEC25BCD4}"/>
    <hyperlink ref="A9051" r:id="rId9041" xr:uid="{EB515639-BF3A-47D0-A237-08649CC6D81A}"/>
    <hyperlink ref="A9052" r:id="rId9042" xr:uid="{FBC1AE89-9972-43E8-874F-C92DD2D8ED11}"/>
    <hyperlink ref="A9053" r:id="rId9043" xr:uid="{3B419B39-CD73-478B-8A5F-FB56905CAC14}"/>
    <hyperlink ref="A9054" r:id="rId9044" xr:uid="{C390E0D2-2572-4EA0-8A7A-82526B20A7E4}"/>
    <hyperlink ref="A9055" r:id="rId9045" xr:uid="{A02F3574-9397-4CBA-9649-8452CFE1E595}"/>
    <hyperlink ref="A9056" r:id="rId9046" xr:uid="{E959EAF5-1058-4691-8534-3FC91E6F867E}"/>
    <hyperlink ref="A9057" r:id="rId9047" xr:uid="{F990C0C8-FC02-4E86-9D99-B09286779E5D}"/>
    <hyperlink ref="A9058" r:id="rId9048" xr:uid="{3ABB3668-67D4-4D58-BC18-928DF35AB9E2}"/>
    <hyperlink ref="A9059" r:id="rId9049" xr:uid="{3A222C46-35C9-4B69-B6E7-87D139B83C2A}"/>
    <hyperlink ref="A9060" r:id="rId9050" xr:uid="{10166177-CDB3-4478-9D2D-55D8F0346BD9}"/>
    <hyperlink ref="A9061" r:id="rId9051" xr:uid="{95F2F154-12BF-43C9-B465-DC62C3717575}"/>
    <hyperlink ref="A9062" r:id="rId9052" xr:uid="{C40D69A5-5884-4996-83CE-8A4C1FCF2D21}"/>
    <hyperlink ref="A9063" r:id="rId9053" xr:uid="{0686EE45-BB7A-4DDC-B5B4-CCC724DD51A4}"/>
    <hyperlink ref="A9064" r:id="rId9054" xr:uid="{CA6BFCC5-40B6-45A7-BA02-728DDFC00090}"/>
    <hyperlink ref="A9065" r:id="rId9055" xr:uid="{CBFEFE4F-A6A7-4DBD-9AB7-9B568D41F8BC}"/>
    <hyperlink ref="A9066" r:id="rId9056" xr:uid="{ADB70C95-AD97-4302-AEE5-C9724795F0C9}"/>
    <hyperlink ref="A9067" r:id="rId9057" xr:uid="{EC8F9AB1-AE4F-4EDC-A6D6-AD9BCFB00C85}"/>
    <hyperlink ref="A9068" r:id="rId9058" xr:uid="{62B68C55-8123-4D54-9E8F-197FFF58A237}"/>
    <hyperlink ref="A9069" r:id="rId9059" xr:uid="{6D231BAE-B433-4208-AEFC-F9BA13221F52}"/>
    <hyperlink ref="A9070" r:id="rId9060" xr:uid="{D516475B-BABB-4F00-9CC2-FD9F75D4B70A}"/>
    <hyperlink ref="A9071" r:id="rId9061" xr:uid="{8A0CAC80-4B4F-463C-B021-9D7C7B5A7C9A}"/>
    <hyperlink ref="A9072" r:id="rId9062" xr:uid="{57AF1FF3-838C-4FDB-AD73-A0F29A0D0F0A}"/>
    <hyperlink ref="A9073" r:id="rId9063" xr:uid="{107B6E2A-2982-46E8-9E50-2ABEE9CAFD32}"/>
    <hyperlink ref="A9074" r:id="rId9064" xr:uid="{D57C2CFD-4EFA-437A-AB95-E2C4898C6E40}"/>
    <hyperlink ref="A9075" r:id="rId9065" xr:uid="{FF803BE6-4D94-4359-A8FF-8CA55348A39D}"/>
    <hyperlink ref="A9076" r:id="rId9066" xr:uid="{2B17C3CC-DA75-4F9B-B33D-46D0DB1DC4F3}"/>
    <hyperlink ref="A9077" r:id="rId9067" xr:uid="{9340D995-719F-4FB9-9F1B-061A286B6626}"/>
    <hyperlink ref="A9078" r:id="rId9068" xr:uid="{4375CDC2-7D2C-4FEE-A559-49EC8770B3DE}"/>
    <hyperlink ref="A9079" r:id="rId9069" xr:uid="{8EB3E9A0-E55A-4506-92F7-12E8509147EA}"/>
    <hyperlink ref="A9080" r:id="rId9070" xr:uid="{1EA66EC2-2DAD-4557-B3B9-EB68599C0F59}"/>
    <hyperlink ref="A9081" r:id="rId9071" xr:uid="{1D3172A1-A20C-4CA2-86E8-8A753CB2A546}"/>
    <hyperlink ref="A9082" r:id="rId9072" xr:uid="{83625F88-C0F9-48D0-8A99-CC3DEB3B7752}"/>
    <hyperlink ref="A9083" r:id="rId9073" xr:uid="{29F5FDC9-9F98-4383-BD68-AFB465A8CAE2}"/>
    <hyperlink ref="A9084" r:id="rId9074" xr:uid="{F75CC130-8DFA-4568-84AA-BFB2354C1A05}"/>
    <hyperlink ref="A9085" r:id="rId9075" xr:uid="{A6F8E3C4-FF8E-483D-8935-3D6755AC06E2}"/>
    <hyperlink ref="A9086" r:id="rId9076" xr:uid="{8EF2FA32-912A-4EBE-A933-AF6CA3F7F774}"/>
    <hyperlink ref="A9087" r:id="rId9077" xr:uid="{ECD9B3FC-C03D-47F2-93CE-633F1CA4DB12}"/>
    <hyperlink ref="A9088" r:id="rId9078" xr:uid="{9DF3AF28-F08B-450D-AD30-758782AC7248}"/>
    <hyperlink ref="A9089" r:id="rId9079" xr:uid="{D98C2152-765E-4EC5-A486-839F394F75DD}"/>
    <hyperlink ref="A9090" r:id="rId9080" xr:uid="{9E7D3662-4FA9-4246-94E4-4D0F37FF4E51}"/>
    <hyperlink ref="A9091" r:id="rId9081" xr:uid="{380260BC-632C-4751-8849-0DFE840DE9FD}"/>
    <hyperlink ref="A9092" r:id="rId9082" xr:uid="{5545520B-6A4D-4A73-9D73-84E6D060280F}"/>
    <hyperlink ref="A9093" r:id="rId9083" xr:uid="{5DE15E3C-972F-418B-A2CA-10755F84F6E7}"/>
    <hyperlink ref="A9094" r:id="rId9084" xr:uid="{BFD77E55-3F22-46B2-B929-439148ABD1E5}"/>
    <hyperlink ref="A9095" r:id="rId9085" xr:uid="{EE1BC0C7-EC4D-4F48-9E20-AFC8CD72F9ED}"/>
    <hyperlink ref="A9096" r:id="rId9086" xr:uid="{772D0867-565A-4016-A7E5-FCEC88B0C58D}"/>
    <hyperlink ref="A9097" r:id="rId9087" xr:uid="{2F8BFBF8-45F1-489C-A2A2-91B3E2DF9C39}"/>
    <hyperlink ref="A9098" r:id="rId9088" xr:uid="{88CCE504-79EE-40F6-97BE-4324552F7684}"/>
    <hyperlink ref="A9099" r:id="rId9089" xr:uid="{B26FD0D3-41AF-4D1C-AE7F-E079D11EB89B}"/>
    <hyperlink ref="A9100" r:id="rId9090" xr:uid="{576D9F3F-F851-479B-B957-48CB71E79C1B}"/>
    <hyperlink ref="A9101" r:id="rId9091" xr:uid="{6344BCA0-4F17-4289-9F8B-A16A491600FA}"/>
    <hyperlink ref="A9102" r:id="rId9092" xr:uid="{049D327B-C616-42BF-B393-1164E4BFFDA9}"/>
    <hyperlink ref="A9103" r:id="rId9093" xr:uid="{D40A83B1-3A79-4B1D-9F43-38400B653433}"/>
    <hyperlink ref="A9104" r:id="rId9094" xr:uid="{7EBA1255-C386-4E32-8BAC-FD8F83C9B1E0}"/>
    <hyperlink ref="A9105" r:id="rId9095" xr:uid="{C5C81FA0-CE43-45D2-B029-C5CCEC961847}"/>
    <hyperlink ref="A9106" r:id="rId9096" xr:uid="{BCE1359B-FBDE-46F9-8B85-6DA89E6B32A9}"/>
    <hyperlink ref="A9107" r:id="rId9097" xr:uid="{C2FB3C02-15F2-47F2-A29B-A53FE4BEDAA3}"/>
    <hyperlink ref="A9108" r:id="rId9098" xr:uid="{D3887ED0-6001-42BB-96F3-A5EEF10C9972}"/>
    <hyperlink ref="A9109" r:id="rId9099" xr:uid="{4E9EC80F-21C5-4B37-9977-F86A7EEBE12B}"/>
    <hyperlink ref="A9110" r:id="rId9100" xr:uid="{292752D6-14F0-48C7-99F1-44E53CCACE58}"/>
    <hyperlink ref="A9111" r:id="rId9101" xr:uid="{3E9F94E8-550B-4428-B34E-8C449D5CA996}"/>
    <hyperlink ref="A9112" r:id="rId9102" xr:uid="{7F758C3C-AAB8-4933-8777-0A1E7BEE5F14}"/>
    <hyperlink ref="A9113" r:id="rId9103" xr:uid="{FE5F43DE-9160-4EE4-9E1F-58FC188EB55A}"/>
    <hyperlink ref="A9114" r:id="rId9104" xr:uid="{73F7BC62-B22A-4D16-858A-39840072B756}"/>
    <hyperlink ref="A9115" r:id="rId9105" xr:uid="{C4C07577-2B20-49D6-AB32-23714982DD12}"/>
    <hyperlink ref="A9116" r:id="rId9106" xr:uid="{79E24BC3-CFF6-4CC4-B4B7-DED25AAF80A4}"/>
    <hyperlink ref="A9117" r:id="rId9107" xr:uid="{EE1D8BEA-BC49-49B5-8221-313302F92828}"/>
    <hyperlink ref="A9118" r:id="rId9108" xr:uid="{C1221E26-1F53-4C76-993D-5E007173FA11}"/>
    <hyperlink ref="A9119" r:id="rId9109" xr:uid="{1832D49B-40AF-4858-B445-DB0A6127DBBB}"/>
    <hyperlink ref="A9120" r:id="rId9110" xr:uid="{0CA9258C-80A8-4932-BF15-2B711F95B9F5}"/>
    <hyperlink ref="A9121" r:id="rId9111" xr:uid="{BB2DEE66-9E46-4999-BD72-FCC9A81EE569}"/>
    <hyperlink ref="A9122" r:id="rId9112" xr:uid="{228D310A-03C5-46A6-B48B-FC2290EDC3B1}"/>
    <hyperlink ref="A9123" r:id="rId9113" xr:uid="{BE11D0E2-7D9D-45F8-AFD4-8663DE6B8F5D}"/>
    <hyperlink ref="A9124" r:id="rId9114" xr:uid="{57781A2D-F638-4FCC-8E54-69C4F9E1A258}"/>
    <hyperlink ref="A9125" r:id="rId9115" xr:uid="{B4478D24-8CF3-4D15-8FFE-2DBFB7540BAC}"/>
    <hyperlink ref="A9126" r:id="rId9116" xr:uid="{5F842542-A30A-4650-BB7C-4645BE5C83B7}"/>
    <hyperlink ref="A9127" r:id="rId9117" xr:uid="{CF72E9EA-5703-412C-98F5-E30A94DD05E1}"/>
    <hyperlink ref="A9128" r:id="rId9118" xr:uid="{4DC45202-CE18-4913-BA68-0B5D7B23AB03}"/>
    <hyperlink ref="A9129" r:id="rId9119" xr:uid="{206F5F41-EC63-40B0-9D78-2FC0538E1BE7}"/>
    <hyperlink ref="A9130" r:id="rId9120" xr:uid="{34DB1EEE-13BD-4EAA-B951-449A40806BD9}"/>
    <hyperlink ref="A9131" r:id="rId9121" xr:uid="{2BAAD6C6-5065-49FC-B6A7-AAA0BE35DBAF}"/>
    <hyperlink ref="A9132" r:id="rId9122" xr:uid="{F8F38E38-2A45-4BE0-9E2E-D9CB4AE38EDA}"/>
    <hyperlink ref="A9133" r:id="rId9123" xr:uid="{4D75FCCD-6AE6-449C-8A43-6CD709C81C53}"/>
    <hyperlink ref="A9134" r:id="rId9124" xr:uid="{9DE4CC69-DDF2-4FF7-8455-8D42A9F57603}"/>
    <hyperlink ref="A9135" r:id="rId9125" xr:uid="{93808258-4085-4941-AF5E-298EC3CC1E7C}"/>
    <hyperlink ref="A9136" r:id="rId9126" xr:uid="{3CF8440A-D7AF-41C4-AA59-AA8723506969}"/>
    <hyperlink ref="A9137" r:id="rId9127" xr:uid="{3258220F-65C2-4C70-882F-502AB930A0DE}"/>
    <hyperlink ref="A9138" r:id="rId9128" xr:uid="{FE26F9B7-8851-4B43-8360-061FF1435748}"/>
    <hyperlink ref="A9139" r:id="rId9129" xr:uid="{918903B2-E01B-4420-8771-0793F60172B8}"/>
    <hyperlink ref="A9140" r:id="rId9130" xr:uid="{E978C1DB-F29E-416D-AA87-B324DE2FAB31}"/>
    <hyperlink ref="A9141" r:id="rId9131" xr:uid="{F611F8F3-8F0C-47EB-A8D2-19A1114195E4}"/>
    <hyperlink ref="A9142" r:id="rId9132" xr:uid="{7184A9AE-715F-48B4-A933-C47EF2FE5BC6}"/>
    <hyperlink ref="A9143" r:id="rId9133" xr:uid="{81112490-DB38-4EDD-930D-4638D64D7FE4}"/>
    <hyperlink ref="A9144" r:id="rId9134" xr:uid="{40D7652A-F8D8-41E5-BB79-A869E2F3B81E}"/>
    <hyperlink ref="A9145" r:id="rId9135" xr:uid="{6C633223-BA98-4246-9A75-74726C9CCB56}"/>
    <hyperlink ref="A9146" r:id="rId9136" xr:uid="{306D105F-A78E-4991-9DFF-C8EE40B2E30C}"/>
    <hyperlink ref="A9147" r:id="rId9137" xr:uid="{82487707-735D-485A-A968-60E1089B2D5C}"/>
    <hyperlink ref="A9148" r:id="rId9138" xr:uid="{5BC1F5FC-D089-4B3A-9300-39782AC009BC}"/>
    <hyperlink ref="A9149" r:id="rId9139" xr:uid="{564B1815-AF0F-4227-BE58-80B12B13C10D}"/>
    <hyperlink ref="A9150" r:id="rId9140" xr:uid="{7940EAC5-2D9C-42DA-B7BE-AE74D83F0DF5}"/>
    <hyperlink ref="A9151" r:id="rId9141" xr:uid="{AE1A1007-994B-46A0-9AAC-E63B0292A165}"/>
    <hyperlink ref="A9152" r:id="rId9142" xr:uid="{78D7B19A-64EA-4809-9735-4E7FECD96EBD}"/>
    <hyperlink ref="A9153" r:id="rId9143" xr:uid="{15467DA2-5277-4A20-94FE-C4DDB8907B59}"/>
    <hyperlink ref="A9154" r:id="rId9144" xr:uid="{5C676DDC-1C41-4498-890D-2D9A7A478C0B}"/>
    <hyperlink ref="A9155" r:id="rId9145" xr:uid="{5ACB2E02-F8E5-4C1C-82C0-5F197740E241}"/>
    <hyperlink ref="A9156" r:id="rId9146" xr:uid="{E825F162-7AE0-4141-8A97-522B9FA5AF99}"/>
    <hyperlink ref="A9157" r:id="rId9147" xr:uid="{9D68DCD3-5CBE-4375-A104-9D159C15D503}"/>
    <hyperlink ref="A9158" r:id="rId9148" xr:uid="{432601B3-8945-4FD8-A19F-B7D2E47BB766}"/>
    <hyperlink ref="A9159" r:id="rId9149" xr:uid="{DF6DD86F-62AD-49B1-A288-3203577FF62D}"/>
    <hyperlink ref="A9160" r:id="rId9150" xr:uid="{6B7BF848-7E8A-4315-8148-7A1A9B53247E}"/>
    <hyperlink ref="A9161" r:id="rId9151" xr:uid="{8409E3A0-330A-40F5-9FA7-205AD2923993}"/>
    <hyperlink ref="A9162" r:id="rId9152" xr:uid="{86026EAE-A81C-4B70-A05C-80A151A69C07}"/>
    <hyperlink ref="A9163" r:id="rId9153" xr:uid="{FADF1238-BA1D-41BF-90AD-697E66CF8BBD}"/>
    <hyperlink ref="A9164" r:id="rId9154" xr:uid="{B4E00001-972E-400F-BEF6-3196D8570D35}"/>
    <hyperlink ref="A9165" r:id="rId9155" xr:uid="{9B6163B7-33EF-4BEB-9FA7-D33830EECC2A}"/>
    <hyperlink ref="A9166" r:id="rId9156" xr:uid="{85CBAC90-92AB-4340-9409-F3D18AEE1A13}"/>
    <hyperlink ref="A9167" r:id="rId9157" xr:uid="{3296EBAF-375A-4B78-AC67-A84C4B34DC4B}"/>
    <hyperlink ref="A9168" r:id="rId9158" xr:uid="{938D7ED2-D5A2-40ED-8203-F01A19888C1A}"/>
    <hyperlink ref="A9169" r:id="rId9159" xr:uid="{7F280575-CD1B-4BF3-AC7F-62D7F7C6C20A}"/>
    <hyperlink ref="A9170" r:id="rId9160" xr:uid="{2F91C5E2-4B3F-45F8-AD22-720F7C07D7E9}"/>
    <hyperlink ref="A9171" r:id="rId9161" xr:uid="{2FA5AF1E-5ADD-429E-9FE4-7F1563DDD81C}"/>
    <hyperlink ref="A9172" r:id="rId9162" xr:uid="{3ECE371C-3BF9-4C83-BDB1-D065AB8026A5}"/>
    <hyperlink ref="A9173" r:id="rId9163" xr:uid="{9EA93877-6A10-4062-AA20-6DEDF59166A5}"/>
    <hyperlink ref="A9174" r:id="rId9164" xr:uid="{65295AD2-420F-46C8-898B-AD9DA48B9267}"/>
    <hyperlink ref="A9175" r:id="rId9165" xr:uid="{C656075F-F933-469B-B70D-F1C80BF1C2CA}"/>
    <hyperlink ref="A9176" r:id="rId9166" xr:uid="{D282E032-1C44-4D5E-AC32-A1572D10ADE3}"/>
    <hyperlink ref="A9177" r:id="rId9167" xr:uid="{A31E8D22-E9EF-41CE-8791-F489CB8A972A}"/>
    <hyperlink ref="A9178" r:id="rId9168" xr:uid="{DD3354D9-3EBA-4B51-B932-402A60757CFF}"/>
    <hyperlink ref="A9179" r:id="rId9169" xr:uid="{361B09A8-17AF-46E9-B86A-F80CF1DC19E1}"/>
    <hyperlink ref="A9180" r:id="rId9170" xr:uid="{43A0C6D0-A729-4EB4-9A9A-8CBD11885683}"/>
    <hyperlink ref="A9181" r:id="rId9171" xr:uid="{ABB97F3D-121E-435A-A9C0-CF2FEFF49B8E}"/>
    <hyperlink ref="A9182" r:id="rId9172" xr:uid="{FACB7EA4-663E-48DE-BBED-E7AE6206C60C}"/>
    <hyperlink ref="A9183" r:id="rId9173" xr:uid="{460918F1-4A2E-4DCE-9E5D-3FD343FF03E0}"/>
    <hyperlink ref="A9184" r:id="rId9174" xr:uid="{E1E01BD0-2A3D-4082-B15D-1AC41B49BF12}"/>
    <hyperlink ref="A9185" r:id="rId9175" xr:uid="{79B170F4-B6ED-45CC-9667-7D092F4A3AB8}"/>
    <hyperlink ref="A9186" r:id="rId9176" xr:uid="{EC1C5974-2BF3-4961-898C-A76F94B07DA9}"/>
    <hyperlink ref="A9187" r:id="rId9177" xr:uid="{A2A9A53B-26C8-4007-B2BB-E29BFCACB104}"/>
    <hyperlink ref="A9188" r:id="rId9178" xr:uid="{D09BF228-9BEF-4A69-8D0D-181A2DE5F537}"/>
    <hyperlink ref="A9189" r:id="rId9179" xr:uid="{C6A90831-A31C-4634-8E72-2F40A526EB57}"/>
    <hyperlink ref="A9190" r:id="rId9180" xr:uid="{AE56C91D-4AAD-433B-97FC-AF6D7F38B939}"/>
    <hyperlink ref="A9191" r:id="rId9181" xr:uid="{766123C1-CE1A-4E42-A7C8-BE2C8CF6987A}"/>
    <hyperlink ref="A9192" r:id="rId9182" xr:uid="{2BBFFAA1-D825-40E5-89FF-06D98A20568A}"/>
    <hyperlink ref="A9193" r:id="rId9183" xr:uid="{207A0A39-11E5-4C1F-9020-33141775FE50}"/>
    <hyperlink ref="A9194" r:id="rId9184" xr:uid="{F26B89A1-471F-48B0-99D3-BCCB87680A95}"/>
    <hyperlink ref="A9195" r:id="rId9185" xr:uid="{E4E5A454-DE78-439F-968F-01B9DF8F254E}"/>
    <hyperlink ref="A9196" r:id="rId9186" xr:uid="{1B206ED9-FD9A-4C8F-BD27-79A7203C291A}"/>
    <hyperlink ref="A9197" r:id="rId9187" xr:uid="{DA004547-4AA2-4007-8A84-A5321FF72DAA}"/>
    <hyperlink ref="A9198" r:id="rId9188" xr:uid="{B4E1B007-A509-4356-801E-A07340DB3B14}"/>
    <hyperlink ref="A9199" r:id="rId9189" xr:uid="{2FE1CC50-9387-4C62-A1BF-020AC0F49248}"/>
    <hyperlink ref="A9200" r:id="rId9190" xr:uid="{785FCBE2-1B53-4873-B07E-C0F25E986703}"/>
    <hyperlink ref="A9201" r:id="rId9191" xr:uid="{92D918CB-5726-4A5E-881A-DFCA7ACC3242}"/>
    <hyperlink ref="A9202" r:id="rId9192" xr:uid="{FE9F476F-7516-477C-8023-5C867414B4A7}"/>
    <hyperlink ref="A9203" r:id="rId9193" xr:uid="{3808550D-A0C5-460B-BDF8-0EC03523F480}"/>
    <hyperlink ref="A9204" r:id="rId9194" xr:uid="{7556D0E3-A7B5-49D1-9143-E9C9BD800B46}"/>
    <hyperlink ref="A9205" r:id="rId9195" xr:uid="{3D32C491-E601-4253-A810-CA21DF4B38E1}"/>
    <hyperlink ref="A9206" r:id="rId9196" xr:uid="{35F5F240-1BA7-42C6-956B-BB684EFF0207}"/>
    <hyperlink ref="A9207" r:id="rId9197" xr:uid="{31371210-CC13-480C-8BD9-D2566EC38BD2}"/>
    <hyperlink ref="A9208" r:id="rId9198" xr:uid="{B64E747E-FE7F-4C5A-B45D-109B95BFF0F3}"/>
    <hyperlink ref="A9209" r:id="rId9199" xr:uid="{CB68ACD3-E9A2-4142-AD0D-26FAD9C4C4C6}"/>
    <hyperlink ref="A9210" r:id="rId9200" xr:uid="{EE3B5484-079A-490C-9B61-BB07DA776E2C}"/>
    <hyperlink ref="A9211" r:id="rId9201" xr:uid="{4BEAED40-804F-47FE-BF8E-E5A7DE92C864}"/>
    <hyperlink ref="A9212" r:id="rId9202" xr:uid="{EA6E97D7-46F8-4916-9FF6-FE54F7BE083B}"/>
    <hyperlink ref="A9213" r:id="rId9203" xr:uid="{DDB5D1B8-4A4F-4BC6-BEF1-7D5588761CA2}"/>
    <hyperlink ref="A9214" r:id="rId9204" xr:uid="{3A893557-EABF-4452-B34B-051A82748269}"/>
    <hyperlink ref="A9215" r:id="rId9205" xr:uid="{066EF440-23F2-4052-A8E9-A6ED82A9FED0}"/>
    <hyperlink ref="A9216" r:id="rId9206" xr:uid="{AD8848ED-3C50-4F53-A2BA-938018A2264A}"/>
    <hyperlink ref="A9217" r:id="rId9207" xr:uid="{41276A2D-7555-44D7-BFD1-D89D7464DB81}"/>
    <hyperlink ref="A9218" r:id="rId9208" xr:uid="{97E11176-954F-4C16-AD3F-FFEA677AD5B3}"/>
    <hyperlink ref="A9219" r:id="rId9209" xr:uid="{B9ABA0B8-18D7-4571-BE95-F3619F0789BA}"/>
    <hyperlink ref="A9220" r:id="rId9210" xr:uid="{7435445F-2C84-4888-84E4-93AE51AF0453}"/>
    <hyperlink ref="A9221" r:id="rId9211" xr:uid="{7215680B-1849-4348-B505-8484130C7F40}"/>
    <hyperlink ref="A9222" r:id="rId9212" xr:uid="{138704DE-3BE9-42BC-BEEF-42AE992952C2}"/>
    <hyperlink ref="A9223" r:id="rId9213" xr:uid="{17350B32-B7A1-45E8-AEE4-D0C5450F0CF7}"/>
    <hyperlink ref="A9224" r:id="rId9214" xr:uid="{37D0D5D1-AEE3-4420-9450-61100B46E2A8}"/>
    <hyperlink ref="A9225" r:id="rId9215" xr:uid="{05E62678-A0D8-4C04-8445-006B1B83311B}"/>
    <hyperlink ref="A9226" r:id="rId9216" xr:uid="{16C026F6-9A29-4D97-AB9A-A9479AF524EE}"/>
    <hyperlink ref="A9227" r:id="rId9217" xr:uid="{E6244D43-B744-412D-9A43-CD78E05CA6A7}"/>
    <hyperlink ref="A9228" r:id="rId9218" xr:uid="{AB624685-6DD1-4067-A973-B10B1859BA4D}"/>
    <hyperlink ref="A9229" r:id="rId9219" xr:uid="{370BE948-045A-4DBC-8B61-22F7AD11EEEB}"/>
    <hyperlink ref="A9230" r:id="rId9220" xr:uid="{5A469F06-8087-4D01-8FAB-835B0C43AE52}"/>
    <hyperlink ref="A9231" r:id="rId9221" xr:uid="{E97CD769-94C3-493F-B318-F382C09568C7}"/>
    <hyperlink ref="A9232" r:id="rId9222" xr:uid="{92E55EBE-7C81-4CC7-92E1-1A796908115C}"/>
    <hyperlink ref="A9233" r:id="rId9223" xr:uid="{D1F9BD9F-8490-4DD3-BB7B-69B3D18F99C6}"/>
    <hyperlink ref="A9234" r:id="rId9224" xr:uid="{B6CC9152-4555-41BF-8AC7-0AE4FACDDF98}"/>
    <hyperlink ref="A9235" r:id="rId9225" xr:uid="{76F81D63-622F-4EF2-8478-B175B3E23811}"/>
    <hyperlink ref="A9236" r:id="rId9226" xr:uid="{CD0509F4-7CBA-4E2D-AF1F-86A9B8F2242F}"/>
    <hyperlink ref="A9237" r:id="rId9227" xr:uid="{8E6902E1-152D-4AD7-89F6-E7F7A9F7A56A}"/>
    <hyperlink ref="A9238" r:id="rId9228" xr:uid="{FB215E75-2F43-43A6-9BBE-5BE71091A547}"/>
    <hyperlink ref="A9239" r:id="rId9229" xr:uid="{BBC5F748-A08A-4D4A-9600-A0076E0580B8}"/>
    <hyperlink ref="A9240" r:id="rId9230" xr:uid="{EC31F670-9F3D-432B-9261-82895EA2CEF1}"/>
    <hyperlink ref="A9241" r:id="rId9231" xr:uid="{3B858AA5-5B0B-4FF2-AA60-D287BAFD8A65}"/>
    <hyperlink ref="A9242" r:id="rId9232" xr:uid="{61880007-B78D-4F20-8C2C-5D35636F3339}"/>
    <hyperlink ref="A9243" r:id="rId9233" xr:uid="{F1B7B2A0-47C4-498D-8DC4-3DC764BD3089}"/>
    <hyperlink ref="A9244" r:id="rId9234" xr:uid="{4C87908A-7237-477C-AF03-55CCC735A78F}"/>
    <hyperlink ref="A9245" r:id="rId9235" xr:uid="{AF93E7C1-CCCB-4AD3-B3B3-D1A5CFF46E5B}"/>
    <hyperlink ref="A9246" r:id="rId9236" xr:uid="{15E23784-A315-456F-BB57-C1F4AE4FD901}"/>
    <hyperlink ref="A9247" r:id="rId9237" xr:uid="{757002BD-AD37-4211-AD3C-242C5A2D4A2C}"/>
    <hyperlink ref="A9248" r:id="rId9238" xr:uid="{917ADDD6-03B6-40AD-B5C3-DE14724C97A3}"/>
    <hyperlink ref="A9249" r:id="rId9239" xr:uid="{BA61F4A4-CF15-45A1-B619-E0BECDE44F75}"/>
    <hyperlink ref="A9250" r:id="rId9240" xr:uid="{5F688B9D-2E67-4531-8217-4B51CB57F686}"/>
    <hyperlink ref="A9251" r:id="rId9241" xr:uid="{297FEA62-55C9-4589-A899-7599DE447BC9}"/>
    <hyperlink ref="A9252" r:id="rId9242" xr:uid="{0170E0B8-32A2-4397-8558-8F0045D13FA5}"/>
    <hyperlink ref="A9253" r:id="rId9243" xr:uid="{D18C7146-4086-4A7E-8F4A-C5C6B6667753}"/>
    <hyperlink ref="A9254" r:id="rId9244" xr:uid="{334A3BBF-13CC-4FE4-A9A5-8BFA640D4340}"/>
    <hyperlink ref="A9255" r:id="rId9245" xr:uid="{DA97198B-924C-444B-9BBA-991304F4F2BC}"/>
    <hyperlink ref="A9256" r:id="rId9246" xr:uid="{2AE916E3-4965-4731-9C38-D79F65F09352}"/>
    <hyperlink ref="A9257" r:id="rId9247" xr:uid="{F62D0DDC-6438-42F9-8CB2-31AD28DF0E1B}"/>
    <hyperlink ref="A9258" r:id="rId9248" xr:uid="{13AF4442-5DE8-4BBA-8883-CB27AB79682E}"/>
    <hyperlink ref="A9259" r:id="rId9249" xr:uid="{650EA6D0-6588-49E1-8352-2584AF76B539}"/>
    <hyperlink ref="A9260" r:id="rId9250" xr:uid="{482A79FF-95E0-4A15-B1D8-8DB98400BD18}"/>
    <hyperlink ref="A9261" r:id="rId9251" xr:uid="{802B65A8-01A0-4D7F-9097-72790FE604EB}"/>
    <hyperlink ref="A9262" r:id="rId9252" xr:uid="{9C32C91A-7B69-423B-BBD3-CC13B5448D11}"/>
    <hyperlink ref="A9263" r:id="rId9253" xr:uid="{74044200-AB9C-4F9A-8BAE-F7AB39FB56CE}"/>
    <hyperlink ref="A9264" r:id="rId9254" xr:uid="{942BB1D6-4BCB-4DD2-85A1-267F77F29FCD}"/>
    <hyperlink ref="A9265" r:id="rId9255" xr:uid="{6B65FFB5-C3F9-4EAE-AF08-F9B13F874189}"/>
    <hyperlink ref="A9266" r:id="rId9256" xr:uid="{1592B462-3FF8-460B-921A-3BD514F6C573}"/>
    <hyperlink ref="A9267" r:id="rId9257" xr:uid="{492D0218-0358-4551-9BFB-A3792DBA850A}"/>
    <hyperlink ref="A9268" r:id="rId9258" xr:uid="{154459D3-C9E0-4772-9BC5-2E609904D422}"/>
    <hyperlink ref="A9269" r:id="rId9259" xr:uid="{42AED2A1-7985-482D-983D-8284AA04AE7E}"/>
    <hyperlink ref="A9270" r:id="rId9260" xr:uid="{D7946175-B357-43C5-89DB-7E468DC4E3D4}"/>
    <hyperlink ref="A9271" r:id="rId9261" xr:uid="{BBB06164-4BCF-46B1-8845-84859742BBBC}"/>
    <hyperlink ref="A9272" r:id="rId9262" xr:uid="{F1C56EB7-2058-40F1-A3AE-34C675A6FF29}"/>
    <hyperlink ref="A9273" r:id="rId9263" xr:uid="{508E3F25-97BE-4F6F-9FD0-BAF431F81AD7}"/>
    <hyperlink ref="A9274" r:id="rId9264" xr:uid="{EA05F7B8-CFF1-4987-9441-4AE52EBF7ADA}"/>
    <hyperlink ref="A9275" r:id="rId9265" xr:uid="{C7104522-6110-46CA-A241-6FAFF9409762}"/>
    <hyperlink ref="A9276" r:id="rId9266" xr:uid="{FBE7BD8C-7B1B-4AAD-97B2-B4448CD64442}"/>
    <hyperlink ref="A9277" r:id="rId9267" xr:uid="{772D9885-66F8-4BEC-A60F-13ED1C50B1B0}"/>
    <hyperlink ref="A9278" r:id="rId9268" xr:uid="{936F6E9C-1182-48DE-87F8-DC4F877C6D5A}"/>
    <hyperlink ref="A9279" r:id="rId9269" xr:uid="{BA6ED004-2C97-4F7D-A147-7D365DB87624}"/>
    <hyperlink ref="A9280" r:id="rId9270" xr:uid="{51860861-F02F-4594-A3A3-08C84403E0F7}"/>
    <hyperlink ref="A9281" r:id="rId9271" xr:uid="{34E26273-64D9-486F-AA99-3DFC43824D77}"/>
    <hyperlink ref="A9282" r:id="rId9272" xr:uid="{DCEA543E-DDCE-4737-8E1B-E891D1695A63}"/>
    <hyperlink ref="A9283" r:id="rId9273" xr:uid="{36D5DAA5-9326-4577-8260-7969CE291903}"/>
    <hyperlink ref="A9284" r:id="rId9274" xr:uid="{C2A12CB3-3A25-40C9-80D0-7E5613222B49}"/>
    <hyperlink ref="A9285" r:id="rId9275" xr:uid="{F81D3E37-4766-4360-B2DD-1792B6571725}"/>
    <hyperlink ref="A9286" r:id="rId9276" xr:uid="{6F2480AA-8B71-4A1B-B57F-6D69EBEEA15B}"/>
    <hyperlink ref="A9287" r:id="rId9277" xr:uid="{089C0ABB-CFBC-4CAD-B9DE-1D57C3246A2F}"/>
    <hyperlink ref="A9288" r:id="rId9278" xr:uid="{C0780BEC-6354-44D8-8531-9EB2C041F8A8}"/>
    <hyperlink ref="A9289" r:id="rId9279" xr:uid="{DCD6CF9C-284D-4E4B-8F23-FCCC13624B6F}"/>
    <hyperlink ref="A9290" r:id="rId9280" xr:uid="{C593FFFB-DC27-465D-BE41-F1729FD278F3}"/>
    <hyperlink ref="A9291" r:id="rId9281" xr:uid="{33AB38FC-B59F-49E3-9C10-10B79AC6EAE4}"/>
    <hyperlink ref="A9292" r:id="rId9282" xr:uid="{EAA8D235-4217-4363-A06E-AC0B1C17B298}"/>
    <hyperlink ref="A9293" r:id="rId9283" xr:uid="{081BFAB0-42BD-455F-A08E-B1C410579DA2}"/>
    <hyperlink ref="A9294" r:id="rId9284" xr:uid="{F8AAECEC-1538-4F7A-BD4A-81BB54F6A4F3}"/>
    <hyperlink ref="A9295" r:id="rId9285" xr:uid="{178C706D-3671-41E4-B658-C2C5A4EB18F9}"/>
    <hyperlink ref="A9296" r:id="rId9286" xr:uid="{4F52D4D0-5E65-4753-A54C-854F83162212}"/>
    <hyperlink ref="A9297" r:id="rId9287" xr:uid="{AFBDE2F7-44F6-4269-980C-6C823005BA38}"/>
    <hyperlink ref="A9298" r:id="rId9288" xr:uid="{878D08C3-82E9-49F9-BFF7-1BE1458AC224}"/>
    <hyperlink ref="A9299" r:id="rId9289" xr:uid="{E8ABD059-6FC9-4E80-AF5E-52A962B80212}"/>
    <hyperlink ref="A9300" r:id="rId9290" xr:uid="{2C1EE2B3-8D2C-4A52-99EF-5B1F39C17800}"/>
    <hyperlink ref="A9301" r:id="rId9291" xr:uid="{2FC84F63-0D2D-42DF-B85C-00D9FDC12C66}"/>
    <hyperlink ref="A9302" r:id="rId9292" xr:uid="{45AFD62A-98B4-4764-9903-633511993812}"/>
    <hyperlink ref="A9303" r:id="rId9293" xr:uid="{7EB88691-F97F-4538-AEC4-2C5E6BA062FA}"/>
    <hyperlink ref="A9304" r:id="rId9294" xr:uid="{C221B960-B1A9-4621-BEDA-091E8A45B786}"/>
    <hyperlink ref="A9305" r:id="rId9295" xr:uid="{12A980F7-E91B-496D-8790-376A8DD26370}"/>
    <hyperlink ref="A9306" r:id="rId9296" xr:uid="{FBB6C0C1-8807-4845-93C2-C4283EBDC14E}"/>
    <hyperlink ref="A9307" r:id="rId9297" xr:uid="{F4780B85-5D4A-49B8-AF58-B93035729BCA}"/>
    <hyperlink ref="A9308" r:id="rId9298" xr:uid="{A86EEC45-2A55-4829-B7F7-7510C5152EC4}"/>
    <hyperlink ref="A9309" r:id="rId9299" xr:uid="{072932D2-98FA-4745-B830-A10F090F70F1}"/>
    <hyperlink ref="A9310" r:id="rId9300" xr:uid="{AD5DB404-8363-4ECB-B430-699186CE5DD0}"/>
    <hyperlink ref="A9311" r:id="rId9301" xr:uid="{950134A2-159D-497B-837F-F28F1A917B1C}"/>
    <hyperlink ref="A9312" r:id="rId9302" xr:uid="{2035A13B-CDF2-49B0-BCAA-6F80865C8376}"/>
    <hyperlink ref="A9313" r:id="rId9303" xr:uid="{6EFF10E9-EC57-441B-B5B6-CA1D968E5A56}"/>
    <hyperlink ref="A9314" r:id="rId9304" xr:uid="{B7B9CC1A-1803-4631-97AB-BAA6D7A8FB0B}"/>
    <hyperlink ref="A9315" r:id="rId9305" xr:uid="{EC9EFE9F-828D-42AF-B307-6EFAF5A267C5}"/>
    <hyperlink ref="A9316" r:id="rId9306" xr:uid="{A5C67043-8F6C-4F39-A4CA-E422489B8DAB}"/>
    <hyperlink ref="A9317" r:id="rId9307" xr:uid="{41BA8485-62CF-48E2-9D3E-8309E502E2A3}"/>
    <hyperlink ref="A9318" r:id="rId9308" xr:uid="{974401E6-657B-4080-AAE9-7C76DE9530B2}"/>
    <hyperlink ref="A9319" r:id="rId9309" xr:uid="{11BC7252-C7CD-42D1-B51F-6D4A3EC0925E}"/>
    <hyperlink ref="A9320" r:id="rId9310" xr:uid="{25AD8341-7C92-4C48-806B-EA751530E23C}"/>
    <hyperlink ref="A9321" r:id="rId9311" xr:uid="{738FB495-8273-4C54-BA57-0F0FE669E170}"/>
    <hyperlink ref="A9322" r:id="rId9312" xr:uid="{4A8C5C15-F05C-4A2E-A4DB-2A8312F6A639}"/>
    <hyperlink ref="A9323" r:id="rId9313" xr:uid="{D434D31D-4EB6-47A8-BAD6-A308A2DAFD5E}"/>
    <hyperlink ref="A9324" r:id="rId9314" xr:uid="{3FFB01E5-57F5-4F3B-BDEF-A7EF7527D79D}"/>
    <hyperlink ref="A9325" r:id="rId9315" xr:uid="{C742DB01-E8DE-4BE0-B5BC-5043994C31A1}"/>
    <hyperlink ref="A9326" r:id="rId9316" xr:uid="{E6A8A32B-5133-4F6E-ABA3-C250FE54B831}"/>
    <hyperlink ref="A9327" r:id="rId9317" xr:uid="{CAA19562-876C-4FDB-BAD2-59FAFF87CB1D}"/>
    <hyperlink ref="A9328" r:id="rId9318" xr:uid="{B65D5D45-43FA-4CE0-9E7D-C70810991C33}"/>
    <hyperlink ref="A9329" r:id="rId9319" xr:uid="{CA4ED466-56D1-4787-AF66-191F3A569439}"/>
    <hyperlink ref="A9330" r:id="rId9320" xr:uid="{C222C7AD-F466-4475-A30E-04B1F8C03054}"/>
    <hyperlink ref="A9331" r:id="rId9321" xr:uid="{7F0FD3DB-E94C-4ED4-9127-B08E87DDA59C}"/>
    <hyperlink ref="A9332" r:id="rId9322" xr:uid="{A88EBEDC-2224-4C58-9B22-0FCEAAAC1986}"/>
    <hyperlink ref="A9333" r:id="rId9323" xr:uid="{5C6D4915-BC31-49B5-AB58-B0F33279896D}"/>
    <hyperlink ref="A9334" r:id="rId9324" xr:uid="{107CCF0E-5359-47FF-B113-1017D08DEDEC}"/>
    <hyperlink ref="A9335" r:id="rId9325" xr:uid="{06D0FC6F-9CAE-4A43-B9E1-6CEB1E2ACD89}"/>
    <hyperlink ref="A9336" r:id="rId9326" xr:uid="{2BA71AF2-E319-455D-A8C0-4C6ED17F9A6A}"/>
    <hyperlink ref="A9337" r:id="rId9327" xr:uid="{C13DAD5B-F282-486D-A92D-845AE100845B}"/>
    <hyperlink ref="A9338" r:id="rId9328" xr:uid="{64B2545F-6FD2-4439-BF50-C4E82E343D8B}"/>
    <hyperlink ref="A9339" r:id="rId9329" xr:uid="{DB0B1C97-D11D-40E4-A599-F8A04BB0803B}"/>
    <hyperlink ref="A9340" r:id="rId9330" xr:uid="{73094BAB-C8BA-481D-9F8F-9619EEBA3239}"/>
    <hyperlink ref="A9341" r:id="rId9331" xr:uid="{2A344516-A386-4CE9-A447-AD87B1247FAD}"/>
    <hyperlink ref="A9342" r:id="rId9332" xr:uid="{4E72D33B-D9A7-4BA0-8959-EE29C4913682}"/>
    <hyperlink ref="A9343" r:id="rId9333" xr:uid="{81966C61-D035-4322-B8BE-D82D7FCA50DB}"/>
    <hyperlink ref="A9344" r:id="rId9334" xr:uid="{3E6E925B-3E8E-41E5-955E-93D425D997B3}"/>
    <hyperlink ref="A9345" r:id="rId9335" xr:uid="{997392C3-C161-4707-A0B8-8D2C6AD649D1}"/>
    <hyperlink ref="A9346" r:id="rId9336" xr:uid="{CE6F0BF2-3274-4C64-9003-04117A12BC87}"/>
    <hyperlink ref="A9347" r:id="rId9337" xr:uid="{A5B7180E-7ECF-4507-9BFF-8F588AE06914}"/>
    <hyperlink ref="A9348" r:id="rId9338" xr:uid="{6D729CAE-CA68-40E8-9E74-A58B0125BA20}"/>
    <hyperlink ref="A9349" r:id="rId9339" xr:uid="{7F0FE067-782A-4055-AA9D-1489800284C7}"/>
    <hyperlink ref="A9350" r:id="rId9340" xr:uid="{9DC1FD44-B6A3-40DB-8A07-6719E97D1DDE}"/>
    <hyperlink ref="A9351" r:id="rId9341" xr:uid="{35C3AC21-2893-4D97-998E-A29968264701}"/>
    <hyperlink ref="A9352" r:id="rId9342" xr:uid="{02F8379F-99F6-45A0-8D33-692233334BC4}"/>
    <hyperlink ref="A9353" r:id="rId9343" xr:uid="{C65D6DA7-01BD-4504-8756-234D57F25D30}"/>
    <hyperlink ref="A9354" r:id="rId9344" xr:uid="{8B29A465-4533-4126-9B57-5E18B10FADAB}"/>
    <hyperlink ref="A9355" r:id="rId9345" xr:uid="{1EB51B4A-966E-434C-99CB-7CD1EA883BB3}"/>
    <hyperlink ref="A9356" r:id="rId9346" xr:uid="{092DCE72-B417-451B-B6D5-E6B5BBAB529F}"/>
    <hyperlink ref="A9357" r:id="rId9347" xr:uid="{D50F169F-B7E7-4AA5-991D-186FABB8F4DA}"/>
    <hyperlink ref="A9358" r:id="rId9348" xr:uid="{2D11086F-8D22-4816-9CE2-EE63A5C2D957}"/>
    <hyperlink ref="A9359" r:id="rId9349" xr:uid="{DFD7FAED-5FAC-436A-B189-0536A943B0D2}"/>
    <hyperlink ref="A9360" r:id="rId9350" xr:uid="{83B1EA8E-6589-423A-BF3A-6589FD441A9E}"/>
    <hyperlink ref="A9361" r:id="rId9351" xr:uid="{A465A57B-3B20-4E30-8BE2-BA277258E8F6}"/>
    <hyperlink ref="A9362" r:id="rId9352" xr:uid="{C4127250-237B-4703-BBDD-735301E57343}"/>
    <hyperlink ref="A9363" r:id="rId9353" xr:uid="{955CE194-1B40-4445-B623-C82BD2345FD6}"/>
    <hyperlink ref="A9364" r:id="rId9354" xr:uid="{7A276F0B-555D-4AA4-8DBD-DE147FAD7C33}"/>
    <hyperlink ref="A9365" r:id="rId9355" xr:uid="{071D98EF-8FB3-475F-9BFC-B8102B9F169F}"/>
    <hyperlink ref="A9366" r:id="rId9356" xr:uid="{62D559E8-A22D-4A0A-A216-27E71D3FDA07}"/>
    <hyperlink ref="A9367" r:id="rId9357" xr:uid="{5580031D-AB98-4742-9471-7412EA19BA7B}"/>
    <hyperlink ref="A9368" r:id="rId9358" xr:uid="{F92ED642-BA7A-4C55-BFA9-541E587F871C}"/>
    <hyperlink ref="A9369" r:id="rId9359" xr:uid="{C2E2F2EA-A6E9-4819-9DA0-A89528898FDA}"/>
    <hyperlink ref="A9370" r:id="rId9360" xr:uid="{1CFDE81A-25EE-46B0-9CD5-9277B859207C}"/>
    <hyperlink ref="A9371" r:id="rId9361" xr:uid="{9E5AADB5-4BA3-413A-9C17-9DE76387C54F}"/>
    <hyperlink ref="A9372" r:id="rId9362" xr:uid="{34381D4E-B28D-4F72-9067-D25034A7A793}"/>
    <hyperlink ref="A9373" r:id="rId9363" xr:uid="{E57F83E9-33BF-40F5-A21C-9E07779DF2A0}"/>
    <hyperlink ref="A9374" r:id="rId9364" xr:uid="{FEC5392C-286C-4C60-90D0-4277D17992E1}"/>
    <hyperlink ref="A9375" r:id="rId9365" xr:uid="{B1ECD1F5-848F-4AB2-A9F0-37FFA147938F}"/>
    <hyperlink ref="A9376" r:id="rId9366" xr:uid="{CCFA86EC-A8EA-4CD0-88BF-D4A7BDB77E27}"/>
    <hyperlink ref="A9377" r:id="rId9367" xr:uid="{969308DA-328A-487D-9C1C-09AF05DCE220}"/>
    <hyperlink ref="A9378" r:id="rId9368" xr:uid="{2C7FC0D6-FF75-437F-8412-11B907E0F492}"/>
    <hyperlink ref="A9379" r:id="rId9369" xr:uid="{943B8399-D761-43AF-A10A-0046A5E3E79C}"/>
    <hyperlink ref="A9380" r:id="rId9370" xr:uid="{C49CC0CF-703B-4D56-B3FC-B61FDEA65C0B}"/>
    <hyperlink ref="A9381" r:id="rId9371" xr:uid="{04C6D70E-9650-46E1-B207-BDC4472CDA2D}"/>
    <hyperlink ref="A9382" r:id="rId9372" xr:uid="{A725E5D8-DCAE-422A-A831-2DB55443DBED}"/>
    <hyperlink ref="A9383" r:id="rId9373" xr:uid="{81898E61-5BE2-4DC8-A193-E933C2D09A81}"/>
    <hyperlink ref="A9384" r:id="rId9374" xr:uid="{3C553AFE-FB15-4CF4-A8F5-ACE39CF76502}"/>
    <hyperlink ref="A9385" r:id="rId9375" xr:uid="{69C3D06B-B437-4141-B26A-74A8E7A4B57D}"/>
    <hyperlink ref="A9386" r:id="rId9376" xr:uid="{4D3EB43C-0FB6-4639-98FE-2656A087ECD2}"/>
    <hyperlink ref="A9387" r:id="rId9377" xr:uid="{B27949F3-B005-4F42-9415-2AC36EBEB6C2}"/>
    <hyperlink ref="A9388" r:id="rId9378" xr:uid="{21A1049A-A306-47A1-B0A7-97C506290E74}"/>
    <hyperlink ref="A9389" r:id="rId9379" xr:uid="{40AC62B5-A3B0-4C0C-AFB4-3551FC5935B0}"/>
    <hyperlink ref="A9390" r:id="rId9380" xr:uid="{5B013218-098A-4A9B-993A-359C54E7B2E0}"/>
    <hyperlink ref="A9391" r:id="rId9381" xr:uid="{9BE05B6D-D6EB-4948-9DB8-F0CDACA9FF41}"/>
    <hyperlink ref="A9392" r:id="rId9382" xr:uid="{687E4CC0-18EC-451A-BCA3-0C4F52212170}"/>
    <hyperlink ref="A9393" r:id="rId9383" xr:uid="{A4B55337-A98E-4432-8690-3F5E246CDFBA}"/>
    <hyperlink ref="A9394" r:id="rId9384" xr:uid="{C71E0C2A-D6BF-4C6A-AB61-921ED29174C0}"/>
    <hyperlink ref="A9395" r:id="rId9385" xr:uid="{57B4EB7A-B21B-45EC-8109-5E8E10767F33}"/>
    <hyperlink ref="A9396" r:id="rId9386" xr:uid="{CDAE8BB6-321C-481F-9F6F-CDE3897AE0CC}"/>
    <hyperlink ref="A9397" r:id="rId9387" xr:uid="{775C3B84-4112-4066-8FF7-1447B1D516F8}"/>
    <hyperlink ref="A9398" r:id="rId9388" xr:uid="{040FAF30-4773-4080-873A-6704525E8179}"/>
    <hyperlink ref="A9399" r:id="rId9389" xr:uid="{B98F492D-B753-407F-BA34-FBB7AEDD1F2C}"/>
    <hyperlink ref="A9400" r:id="rId9390" xr:uid="{5D8BCD6F-AFCA-4F5E-A9BF-880D1B13A3CD}"/>
    <hyperlink ref="A9401" r:id="rId9391" xr:uid="{F6D3E874-D5A5-4310-81D1-50C0F8C29AE1}"/>
    <hyperlink ref="A9402" r:id="rId9392" xr:uid="{CC1A49A4-3FD7-405B-990F-9B764F547443}"/>
    <hyperlink ref="A9403" r:id="rId9393" xr:uid="{9FA81A21-4477-4443-9D4E-31413B7FDB83}"/>
    <hyperlink ref="A9404" r:id="rId9394" xr:uid="{492C04CD-A097-405B-B136-854B9F6E51DB}"/>
    <hyperlink ref="A9405" r:id="rId9395" xr:uid="{5B63FFC7-779E-404B-8F0C-073A6ACA81F6}"/>
    <hyperlink ref="A9406" r:id="rId9396" xr:uid="{E9C9E7E0-04EB-45D4-ADEA-75928DB3ED7C}"/>
    <hyperlink ref="A9407" r:id="rId9397" xr:uid="{6DA1A86D-7E11-4ED1-B525-639A3884B9C0}"/>
    <hyperlink ref="A9408" r:id="rId9398" xr:uid="{C8D933D2-DB21-4627-9C9A-E502F571C9EA}"/>
    <hyperlink ref="A9409" r:id="rId9399" xr:uid="{A1083041-34A7-4E35-903A-286C6BA111E6}"/>
    <hyperlink ref="A9410" r:id="rId9400" xr:uid="{5163E62E-ABF4-474A-A9A3-DF2126E02B25}"/>
    <hyperlink ref="A9411" r:id="rId9401" xr:uid="{9AB61828-53D9-4D66-9C60-88FC72BEAFCF}"/>
    <hyperlink ref="A9412" r:id="rId9402" xr:uid="{D6CBB296-9AE8-488F-835E-EA382B518C6E}"/>
    <hyperlink ref="A9413" r:id="rId9403" xr:uid="{ECEAD742-F400-421F-95AD-1EDFA33CE42F}"/>
    <hyperlink ref="A9414" r:id="rId9404" xr:uid="{B995AF4D-C879-4640-9874-CFBC7EA4C570}"/>
    <hyperlink ref="A9415" r:id="rId9405" xr:uid="{C07DEDB0-512D-4F12-B3B3-BE269FB7D007}"/>
    <hyperlink ref="A9416" r:id="rId9406" xr:uid="{DAE72FEE-2861-4B57-82CF-57F6C61EEE89}"/>
    <hyperlink ref="A9417" r:id="rId9407" xr:uid="{6CAD22E9-CB79-4C2D-B6AD-FEF91839B4C4}"/>
    <hyperlink ref="A9418" r:id="rId9408" xr:uid="{8508E45F-6325-4029-9BA2-0BB982FCB5A4}"/>
    <hyperlink ref="A9419" r:id="rId9409" xr:uid="{B386BCD4-2E20-4C5F-A1F1-8A9A15B8C77C}"/>
    <hyperlink ref="A9420" r:id="rId9410" xr:uid="{9312E2F1-A730-4103-BB0F-6664C5D8E353}"/>
    <hyperlink ref="A9421" r:id="rId9411" xr:uid="{D332355E-B9E1-4336-A132-627EED089C26}"/>
    <hyperlink ref="A9422" r:id="rId9412" xr:uid="{BE136B28-448D-46E1-A893-173E98C8CBCE}"/>
    <hyperlink ref="A9423" r:id="rId9413" xr:uid="{A3070BB8-0378-48C0-B44B-18F2C43F9073}"/>
    <hyperlink ref="A9424" r:id="rId9414" xr:uid="{579B2589-5976-4F70-91BE-DA9370400C4E}"/>
    <hyperlink ref="A9425" r:id="rId9415" xr:uid="{077D0366-8495-47B5-AF1D-10D9ADDB1171}"/>
    <hyperlink ref="A9426" r:id="rId9416" xr:uid="{B90F17C6-BF4C-44F6-8307-464211A9DCA9}"/>
    <hyperlink ref="A9427" r:id="rId9417" xr:uid="{CF1DC72D-8D2C-4146-8650-9F70C7A93B06}"/>
    <hyperlink ref="A9428" r:id="rId9418" xr:uid="{78B1F50B-E4CC-4E04-B621-E1362005B6A7}"/>
    <hyperlink ref="A9429" r:id="rId9419" xr:uid="{9A740A7B-FDAE-4DFD-A3D2-E3A1CC1D3ADB}"/>
    <hyperlink ref="A9430" r:id="rId9420" xr:uid="{B285E069-D02B-4957-8544-26D318C922D4}"/>
    <hyperlink ref="A9431" r:id="rId9421" xr:uid="{56EAB20D-762D-4089-81AD-3E07E94D2DA8}"/>
    <hyperlink ref="A9432" r:id="rId9422" xr:uid="{1E92A05A-5B87-46D8-B811-95073596B995}"/>
    <hyperlink ref="A9433" r:id="rId9423" xr:uid="{83654F8E-04DF-4155-B866-1189F63C1741}"/>
    <hyperlink ref="A9434" r:id="rId9424" xr:uid="{DA3AD32B-4903-491F-8FAC-273BED543C57}"/>
    <hyperlink ref="A9435" r:id="rId9425" xr:uid="{102661C4-F156-4C28-A0C4-5D452F958FB8}"/>
    <hyperlink ref="A9436" r:id="rId9426" xr:uid="{0AC829B0-664E-471E-A3A4-EC6ACEC58EED}"/>
    <hyperlink ref="A9437" r:id="rId9427" xr:uid="{8A795391-4FA4-4290-97C9-5B4FAD342085}"/>
    <hyperlink ref="A9438" r:id="rId9428" xr:uid="{BDA3A22F-805A-49C5-B0A8-045F78EA8CEC}"/>
    <hyperlink ref="A9439" r:id="rId9429" xr:uid="{9103E115-AFBE-42E4-B754-14396E7D212F}"/>
    <hyperlink ref="A9440" r:id="rId9430" xr:uid="{119851BE-AC10-4055-850E-D750F8DA4F99}"/>
    <hyperlink ref="A9441" r:id="rId9431" xr:uid="{57CA429E-3BFB-4177-B3E5-3D3CCD8A9FE3}"/>
    <hyperlink ref="A9442" r:id="rId9432" xr:uid="{0121E052-3CEA-4A27-BD56-9F0395F0B970}"/>
    <hyperlink ref="A9443" r:id="rId9433" xr:uid="{F3BFD173-1202-4A8C-B700-E3C174395980}"/>
    <hyperlink ref="A9444" r:id="rId9434" xr:uid="{4B61BE8B-A026-4C39-83DA-64B05A053F15}"/>
    <hyperlink ref="A9445" r:id="rId9435" xr:uid="{C495B037-1D00-48FE-8FDD-1F9D27B9B206}"/>
    <hyperlink ref="A9446" r:id="rId9436" xr:uid="{47222BCF-E266-492E-BC18-2EDEDE2CC4F6}"/>
    <hyperlink ref="A9447" r:id="rId9437" xr:uid="{C87EA1FF-1A6B-4CEE-B4E7-997818F1548C}"/>
    <hyperlink ref="A9448" r:id="rId9438" xr:uid="{88543C34-3606-4101-8811-7E0AF1AB2B10}"/>
    <hyperlink ref="A9449" r:id="rId9439" xr:uid="{F28917EB-9A39-4AD3-86EA-1736F79BEEBD}"/>
    <hyperlink ref="A9450" r:id="rId9440" xr:uid="{F9090956-221E-4015-9AD1-B2D40A212F45}"/>
    <hyperlink ref="A9451" r:id="rId9441" xr:uid="{73288906-A19D-4815-A4FA-677807FC9D31}"/>
    <hyperlink ref="A9452" r:id="rId9442" xr:uid="{99C20B12-DF8B-4913-B2C3-442E1FD980A9}"/>
    <hyperlink ref="A9453" r:id="rId9443" xr:uid="{B1E38034-3513-465D-A7D6-1B775B29B1F4}"/>
    <hyperlink ref="A9454" r:id="rId9444" xr:uid="{011766C3-51C0-4CB5-AD03-9143F7C43E6E}"/>
    <hyperlink ref="A9455" r:id="rId9445" xr:uid="{B14D5514-7056-425A-AFB7-AE1F3E8115CB}"/>
    <hyperlink ref="A9456" r:id="rId9446" xr:uid="{044B198B-9227-4325-8C85-A2F7C31646D9}"/>
    <hyperlink ref="A9457" r:id="rId9447" xr:uid="{72447881-AA72-4694-AABD-A5F8090535FE}"/>
    <hyperlink ref="A9458" r:id="rId9448" xr:uid="{D9BEE602-43E3-4B38-ABF5-1B7630DC2524}"/>
    <hyperlink ref="A9459" r:id="rId9449" xr:uid="{38F12524-8A88-45B7-81E1-37AD69B38F3D}"/>
    <hyperlink ref="A9460" r:id="rId9450" xr:uid="{8A26795F-6B3A-4C4D-B2AA-8B0B7EDCF637}"/>
    <hyperlink ref="A9461" r:id="rId9451" xr:uid="{B1BAEE8E-4CA0-4C5D-998F-3A932D631304}"/>
    <hyperlink ref="A9462" r:id="rId9452" xr:uid="{3920F083-F572-4833-BE0D-BD1EB2F32025}"/>
    <hyperlink ref="A9463" r:id="rId9453" xr:uid="{50C5C003-928B-43EB-9A79-C083F3228F27}"/>
    <hyperlink ref="A9464" r:id="rId9454" xr:uid="{F75886A6-D541-4423-A1F3-75D0AEA8E82F}"/>
    <hyperlink ref="A9465" r:id="rId9455" xr:uid="{359368D9-9143-40D8-956C-1E96837898B3}"/>
    <hyperlink ref="A9466" r:id="rId9456" xr:uid="{A4F57A48-8C00-4618-8995-BF2F91FEFCC8}"/>
    <hyperlink ref="A9467" r:id="rId9457" xr:uid="{96EDE8B0-F45E-4D5B-9A51-0211BF198054}"/>
    <hyperlink ref="A9468" r:id="rId9458" xr:uid="{BD4AB7AA-9736-4CAF-B2C9-2C49379F2D0B}"/>
    <hyperlink ref="A9469" r:id="rId9459" xr:uid="{6B311EE4-C67B-4591-9E56-12FE855E0001}"/>
    <hyperlink ref="A9470" r:id="rId9460" xr:uid="{7304D507-AA02-4321-9C26-6ACC078BD642}"/>
    <hyperlink ref="A9471" r:id="rId9461" xr:uid="{7EFB7058-1BB8-4EA8-B3C0-036048581019}"/>
    <hyperlink ref="A9472" r:id="rId9462" xr:uid="{7C4FF67B-9B19-4BAE-9956-B661F81BDC4C}"/>
    <hyperlink ref="A9473" r:id="rId9463" xr:uid="{95573173-D8DF-42A3-B58C-FC150D2F0BF5}"/>
    <hyperlink ref="A9474" r:id="rId9464" xr:uid="{8CBD8911-264B-4E8A-B7BB-F8881FEA5EDD}"/>
    <hyperlink ref="A9475" r:id="rId9465" xr:uid="{CF815447-58DD-471D-B19C-AC0008FFA1AE}"/>
    <hyperlink ref="A9476" r:id="rId9466" xr:uid="{3036DB26-4432-4D73-9537-975EDCD97795}"/>
    <hyperlink ref="A9477" r:id="rId9467" xr:uid="{923BC2F5-5366-41AA-8921-5FEC68313ED9}"/>
    <hyperlink ref="A9478" r:id="rId9468" xr:uid="{92E6044C-C3BD-4525-9B04-F3F319487BE2}"/>
    <hyperlink ref="A9479" r:id="rId9469" xr:uid="{93595A83-432C-4935-9A29-35840F4055FB}"/>
    <hyperlink ref="A9480" r:id="rId9470" xr:uid="{9F0E4010-36CA-4311-966C-58F0547D4826}"/>
    <hyperlink ref="A9481" r:id="rId9471" xr:uid="{F34722BB-B81C-4475-808D-78AD9342BB99}"/>
    <hyperlink ref="A9482" r:id="rId9472" xr:uid="{D82DD72D-D657-48F0-A95C-C4145BB6DF70}"/>
    <hyperlink ref="A9483" r:id="rId9473" xr:uid="{26110F0A-7819-4A96-899E-8E136E5E22FF}"/>
    <hyperlink ref="A9484" r:id="rId9474" xr:uid="{C23A8A8D-E22D-4E4B-9238-BE72F26F05B5}"/>
    <hyperlink ref="A9485" r:id="rId9475" xr:uid="{3CB85C9A-0537-4AEB-93C6-752A0B57FAA3}"/>
    <hyperlink ref="A9486" r:id="rId9476" xr:uid="{0E7D0C50-C80C-4836-8463-19BD306DFDF5}"/>
    <hyperlink ref="A9487" r:id="rId9477" xr:uid="{4D2332E1-A1B2-4412-B4C7-626F3F5308F0}"/>
    <hyperlink ref="A9488" r:id="rId9478" xr:uid="{7049718A-B53C-4AF4-8B78-462ADD132F1F}"/>
    <hyperlink ref="A9489" r:id="rId9479" xr:uid="{22CF08F7-B8FD-4199-B473-8A1E4918185E}"/>
    <hyperlink ref="A9490" r:id="rId9480" xr:uid="{CBDB4927-B35D-48E9-AE02-3481BCC86084}"/>
    <hyperlink ref="A9491" r:id="rId9481" xr:uid="{96F3DD62-D7F4-42C1-8007-FEDA53915F36}"/>
    <hyperlink ref="A9492" r:id="rId9482" xr:uid="{589BAC17-D297-41EE-944E-3CCDB481D279}"/>
    <hyperlink ref="A9493" r:id="rId9483" xr:uid="{7966619B-C207-430A-A472-DE407E84ABD5}"/>
    <hyperlink ref="A9494" r:id="rId9484" xr:uid="{0ACDB9E5-3E8C-45D8-9507-1ECA2D74ADF9}"/>
    <hyperlink ref="A9495" r:id="rId9485" xr:uid="{FC641F8A-66E6-4C6C-85EA-2BFAD2D8C297}"/>
    <hyperlink ref="A9496" r:id="rId9486" xr:uid="{11829C39-E6D1-42B1-81C5-A11B52E32415}"/>
    <hyperlink ref="A9497" r:id="rId9487" xr:uid="{4E860AEF-65EB-4544-8C2E-FC4DE0BB26CE}"/>
    <hyperlink ref="A9498" r:id="rId9488" xr:uid="{425D51DA-C943-4B0E-8A9B-20F9D99343B3}"/>
    <hyperlink ref="A9499" r:id="rId9489" xr:uid="{15E6B61B-D92C-45B9-B4EA-06ED94E2AAE0}"/>
    <hyperlink ref="A9500" r:id="rId9490" xr:uid="{7A6D2460-70C1-4203-AC8C-2962919E3628}"/>
    <hyperlink ref="A9501" r:id="rId9491" xr:uid="{60B74B1C-7DDC-4FA7-AA0E-CAAB9B6C31A0}"/>
    <hyperlink ref="A9502" r:id="rId9492" xr:uid="{7C832F20-DEFC-43D6-A3F5-B0939A1902E8}"/>
    <hyperlink ref="A9503" r:id="rId9493" xr:uid="{75C25DB9-F304-49C1-9D52-8B01D05C3FE9}"/>
    <hyperlink ref="A9504" r:id="rId9494" xr:uid="{1274D01C-1C6C-49B8-9984-AC9D4D73739A}"/>
    <hyperlink ref="A9505" r:id="rId9495" xr:uid="{F48036C1-E4C9-4822-BEB7-7AE0C584663C}"/>
    <hyperlink ref="A9506" r:id="rId9496" xr:uid="{814E730E-6CCC-4EEF-8939-8693E5060A56}"/>
    <hyperlink ref="A9507" r:id="rId9497" xr:uid="{18D7D051-4A1E-467A-9474-D20D31726192}"/>
    <hyperlink ref="A9508" r:id="rId9498" xr:uid="{925CDFD2-E4EB-47BD-975E-5D3D6F8D239F}"/>
    <hyperlink ref="A9509" r:id="rId9499" xr:uid="{9C162B06-A46F-4E11-AA6A-5F96C52A5B33}"/>
    <hyperlink ref="A9510" r:id="rId9500" xr:uid="{053F7067-7556-4457-8E53-1F64C2A98FE1}"/>
    <hyperlink ref="A9511" r:id="rId9501" xr:uid="{67E8829B-E0E3-4778-9C9C-795C38B2BF63}"/>
    <hyperlink ref="A9512" r:id="rId9502" xr:uid="{1D14F7F1-CF64-4AA8-AA07-623961A65634}"/>
    <hyperlink ref="A9513" r:id="rId9503" xr:uid="{07424C7E-D939-4830-8BFA-D37D586790F8}"/>
    <hyperlink ref="A9514" r:id="rId9504" xr:uid="{23C409B3-56A2-4821-A76E-F292DC41DCC7}"/>
    <hyperlink ref="A9515" r:id="rId9505" xr:uid="{D394D9DC-89BF-4370-84B7-D19637290A11}"/>
    <hyperlink ref="A9516" r:id="rId9506" xr:uid="{28C34CB4-0C6C-420F-9104-C6B5703203E6}"/>
    <hyperlink ref="A9517" r:id="rId9507" xr:uid="{E5BAFD23-AE53-46B2-AF8A-5387DEF230CC}"/>
    <hyperlink ref="A9518" r:id="rId9508" xr:uid="{03A61FBA-49A4-4592-9FFB-5165F4EC4A74}"/>
    <hyperlink ref="A9519" r:id="rId9509" xr:uid="{3AC98DBE-F1FA-4D66-85F7-6FF767D7D211}"/>
    <hyperlink ref="A9520" r:id="rId9510" xr:uid="{3069849C-8ED1-4E13-8413-890F9A0AB0B0}"/>
    <hyperlink ref="A9521" r:id="rId9511" xr:uid="{DA83C24C-DC4B-4304-8EB3-399C28BFC283}"/>
    <hyperlink ref="A9522" r:id="rId9512" xr:uid="{75CA37B8-B1DC-4557-8794-54B5B770EC03}"/>
    <hyperlink ref="A9523" r:id="rId9513" xr:uid="{101E46C4-7C66-48BD-9E3E-9FB7002F70F7}"/>
    <hyperlink ref="A9524" r:id="rId9514" xr:uid="{492AA49D-5EF2-49F5-8E5D-09A6EFC451A7}"/>
    <hyperlink ref="A9525" r:id="rId9515" xr:uid="{B9EC6A54-26A2-4DAF-94A4-A123BE93891B}"/>
    <hyperlink ref="A9526" r:id="rId9516" xr:uid="{B0BD6CE7-1EF7-49E0-875F-A7E81CA1A4AA}"/>
    <hyperlink ref="A9527" r:id="rId9517" xr:uid="{35BD3324-2A6D-4966-BB68-2D031DD90AD0}"/>
    <hyperlink ref="A9528" r:id="rId9518" xr:uid="{EAB1A381-D9DF-4D9E-A6D5-9A8F1A99EAF3}"/>
    <hyperlink ref="A9529" r:id="rId9519" xr:uid="{1EBC2978-C85F-4F58-B08B-2E88CB18DECF}"/>
    <hyperlink ref="A9530" r:id="rId9520" xr:uid="{001D9D6C-3C1A-4B55-A246-1CF166DDCDD5}"/>
    <hyperlink ref="A9531" r:id="rId9521" xr:uid="{8E411EDB-10D9-44F8-826F-2E835A375C85}"/>
    <hyperlink ref="A9532" r:id="rId9522" xr:uid="{E1372534-8984-4328-99E6-34DAE5F2D2CE}"/>
    <hyperlink ref="A9533" r:id="rId9523" xr:uid="{16DBCBA4-70EE-4782-A803-03D06FDD9F13}"/>
    <hyperlink ref="A9534" r:id="rId9524" xr:uid="{FFB05FA2-E7B6-4E56-BB81-3B6C9CFEBF58}"/>
    <hyperlink ref="A9535" r:id="rId9525" xr:uid="{3E86BF8E-8F5B-4E14-AD4E-7F6B7C2E4CDB}"/>
    <hyperlink ref="A9536" r:id="rId9526" xr:uid="{CC6329FB-0B15-497C-AF91-42280C3398AC}"/>
    <hyperlink ref="A9537" r:id="rId9527" xr:uid="{9A4325A4-0720-4DAC-945F-A6E8D667BA32}"/>
    <hyperlink ref="A9538" r:id="rId9528" xr:uid="{F9F05627-82CB-46CD-859C-AD7EA9BA9883}"/>
    <hyperlink ref="A9539" r:id="rId9529" xr:uid="{009E20EB-09AB-48D8-8807-41980E00590D}"/>
    <hyperlink ref="A9540" r:id="rId9530" xr:uid="{D62EE7F2-DA71-47E7-BCED-40124AA1C2CD}"/>
    <hyperlink ref="A9541" r:id="rId9531" xr:uid="{F75C1FA9-B7DB-4CDE-91DE-57F306191F02}"/>
    <hyperlink ref="A9542" r:id="rId9532" xr:uid="{A89BDC28-046D-4FC6-A426-BDD45BEF6325}"/>
    <hyperlink ref="A9543" r:id="rId9533" xr:uid="{EA3659C9-3D02-4B37-A617-2F53CE7B22A1}"/>
    <hyperlink ref="A9544" r:id="rId9534" xr:uid="{7F6BFD77-C2F0-4644-B7B0-564E8D1F37B0}"/>
    <hyperlink ref="A9545" r:id="rId9535" xr:uid="{042915D5-8F74-4FE0-AD1D-8D43936320D7}"/>
    <hyperlink ref="A9546" r:id="rId9536" xr:uid="{175EC98B-7B3D-4FDC-BB34-1F8B03B37E09}"/>
    <hyperlink ref="A9547" r:id="rId9537" xr:uid="{52216F05-BC49-4B7A-BD27-2E028C04DE05}"/>
    <hyperlink ref="A9548" r:id="rId9538" xr:uid="{A81DFBFB-B4DC-483A-BF20-597C528AF441}"/>
    <hyperlink ref="A9549" r:id="rId9539" xr:uid="{8EE1779D-238D-48D9-9D78-E4C4EB29B3BC}"/>
    <hyperlink ref="A9550" r:id="rId9540" xr:uid="{0C20CC3D-B907-4892-BAB9-58A122E80655}"/>
    <hyperlink ref="A9551" r:id="rId9541" xr:uid="{9F1081C8-A962-4E54-87FD-1AC185BAA0EC}"/>
    <hyperlink ref="A9552" r:id="rId9542" xr:uid="{B3B2EF32-FE68-4C0D-BCC3-E9B144999A17}"/>
    <hyperlink ref="A9553" r:id="rId9543" xr:uid="{52953CFB-52FE-437F-BCF5-5319F1D06F61}"/>
    <hyperlink ref="A9554" r:id="rId9544" xr:uid="{559BD6D2-9C08-4243-BC29-4434CBD2F634}"/>
    <hyperlink ref="A9555" r:id="rId9545" xr:uid="{801FA9EF-777C-40FB-95D3-F2EC0B0CCE34}"/>
    <hyperlink ref="A9556" r:id="rId9546" xr:uid="{ACBC0100-F82D-4067-AE6C-13E98E826BFE}"/>
    <hyperlink ref="A9557" r:id="rId9547" xr:uid="{60BC791A-9707-4A8E-A309-973A7A752C30}"/>
    <hyperlink ref="A9558" r:id="rId9548" xr:uid="{739FA67D-57F2-42E5-BEA8-FAE9C1FAF46C}"/>
    <hyperlink ref="A9559" r:id="rId9549" xr:uid="{E62FF6D2-5F97-49FF-8007-3A15C34D3C20}"/>
    <hyperlink ref="A9560" r:id="rId9550" xr:uid="{62EA8A25-4854-4A9B-AF8B-D11198E24EDA}"/>
    <hyperlink ref="A9561" r:id="rId9551" xr:uid="{F623EBF2-6A7D-48F6-BB4F-294FD6C7785C}"/>
    <hyperlink ref="A9562" r:id="rId9552" xr:uid="{136EC545-AE56-4BB8-8540-FCEA084892B5}"/>
    <hyperlink ref="A9563" r:id="rId9553" xr:uid="{2E0B7506-A669-4336-9EC6-43874E303302}"/>
    <hyperlink ref="A9564" r:id="rId9554" xr:uid="{D71442F5-D77D-425D-AD1E-C47929767540}"/>
    <hyperlink ref="A9565" r:id="rId9555" xr:uid="{9696975D-0949-4903-8DD1-9A4D1B7BC892}"/>
    <hyperlink ref="A9566" r:id="rId9556" xr:uid="{476C5E83-7BA7-498A-8A50-A1C4C12F89E1}"/>
    <hyperlink ref="A9567" r:id="rId9557" xr:uid="{D74EAC44-237B-4FF9-BE7D-3C16E7058EA4}"/>
    <hyperlink ref="A9568" r:id="rId9558" xr:uid="{B1586650-675A-4349-8492-E7D90FC1C7ED}"/>
    <hyperlink ref="A9569" r:id="rId9559" xr:uid="{B845398F-D8DF-4059-8B95-726FB4E72379}"/>
    <hyperlink ref="A9570" r:id="rId9560" xr:uid="{4C8578F1-113D-409B-92CC-5940B5A6353A}"/>
    <hyperlink ref="A9571" r:id="rId9561" xr:uid="{F056971F-21CB-4A89-9AF8-28716F00CA6B}"/>
    <hyperlink ref="A9572" r:id="rId9562" xr:uid="{5A2E9235-7D16-4870-8B67-A3BF56092B58}"/>
    <hyperlink ref="A9573" r:id="rId9563" xr:uid="{F2CEC264-2D34-4915-B417-341564CA7657}"/>
    <hyperlink ref="A9574" r:id="rId9564" xr:uid="{8835399D-2C3A-434D-96AA-A9DBB37CAD58}"/>
    <hyperlink ref="A9575" r:id="rId9565" xr:uid="{E449A196-05A1-415D-8398-A86C6961B709}"/>
    <hyperlink ref="A9576" r:id="rId9566" xr:uid="{37F8A30B-02D3-4E7B-88E2-E9EF3564B8E2}"/>
    <hyperlink ref="A9577" r:id="rId9567" xr:uid="{287042B6-61C9-4782-8B80-57E28D7F9944}"/>
    <hyperlink ref="A9578" r:id="rId9568" xr:uid="{2ABC7DA4-75AB-4796-84BB-061801863F80}"/>
    <hyperlink ref="A9579" r:id="rId9569" xr:uid="{C2E36663-F6FB-447A-BA46-AACE21385AC4}"/>
    <hyperlink ref="A9580" r:id="rId9570" xr:uid="{DF7524CD-1A9E-4C62-A77F-528A2D586245}"/>
    <hyperlink ref="A9581" r:id="rId9571" xr:uid="{EB0A21DD-6311-486D-8FD2-7D9AE445BC4E}"/>
    <hyperlink ref="A9582" r:id="rId9572" xr:uid="{F7D87EA2-DDA3-4453-8608-BE93F321B5BA}"/>
    <hyperlink ref="A9583" r:id="rId9573" xr:uid="{DC8FB9AF-FA9D-4C42-ADE5-BF8ED2BCD4C4}"/>
    <hyperlink ref="A9584" r:id="rId9574" xr:uid="{398730E2-C300-4E89-A9E5-332E3B166D53}"/>
    <hyperlink ref="A9585" r:id="rId9575" xr:uid="{79216CAB-0D37-4997-A12C-242244A79C6C}"/>
    <hyperlink ref="A9586" r:id="rId9576" xr:uid="{06FE35EB-7837-4DF1-81ED-5DE5A0968927}"/>
    <hyperlink ref="A9587" r:id="rId9577" xr:uid="{02A7947F-426C-4A42-834D-2ABBD6B8D1E3}"/>
    <hyperlink ref="A9588" r:id="rId9578" xr:uid="{FA821114-EE0E-43D2-9602-CD6CD801BAEF}"/>
    <hyperlink ref="A9589" r:id="rId9579" xr:uid="{DA7B862D-37E5-417A-AD0C-DB1AD9E1EF44}"/>
    <hyperlink ref="A9590" r:id="rId9580" xr:uid="{16681125-758A-45CC-9539-B7BFCEAD166D}"/>
    <hyperlink ref="A9591" r:id="rId9581" xr:uid="{AD48D753-F8A7-4686-91D2-E44E8D792402}"/>
    <hyperlink ref="A9592" r:id="rId9582" xr:uid="{24F978FF-DD35-4EDC-AB66-218B8B3D6AA2}"/>
    <hyperlink ref="A9593" r:id="rId9583" xr:uid="{43A84653-8103-40E6-86E3-8E979B2128B6}"/>
    <hyperlink ref="A9594" r:id="rId9584" xr:uid="{33C87193-2341-4F09-AF42-483B4B98BA05}"/>
    <hyperlink ref="A9595" r:id="rId9585" xr:uid="{57A6D8C5-7A8C-45BD-B165-B5D39586C982}"/>
    <hyperlink ref="A9596" r:id="rId9586" xr:uid="{397A29E7-980B-451B-8F0E-BBD5C1BE4670}"/>
    <hyperlink ref="A9597" r:id="rId9587" xr:uid="{B626E852-486D-47F9-901D-CB8796B7E715}"/>
    <hyperlink ref="A9598" r:id="rId9588" xr:uid="{5F559163-04A6-4C57-A1ED-A4764A001ADC}"/>
    <hyperlink ref="A9599" r:id="rId9589" xr:uid="{F6C56FE1-5FAE-44A3-BD61-6DE839A617A7}"/>
    <hyperlink ref="A9600" r:id="rId9590" xr:uid="{01519474-5147-48BC-B856-BDCEEC49C742}"/>
    <hyperlink ref="A9601" r:id="rId9591" xr:uid="{3EC1B6C7-ACBF-44E8-AE3D-8E6E2484BB9C}"/>
    <hyperlink ref="A9602" r:id="rId9592" xr:uid="{68232DB3-7EB9-43DD-9B21-A6FAEB2F01A6}"/>
    <hyperlink ref="A9603" r:id="rId9593" xr:uid="{2190295E-FF8A-4257-92E4-47910584F567}"/>
    <hyperlink ref="A9604" r:id="rId9594" xr:uid="{D7DC3B4A-8518-4087-8263-3220EB4CE567}"/>
    <hyperlink ref="A9605" r:id="rId9595" xr:uid="{448600BE-2EB7-4A75-9C13-76F9B2271700}"/>
    <hyperlink ref="A9606" r:id="rId9596" xr:uid="{DBE05EB4-C8CC-4096-A8FC-C64EA3DF1031}"/>
    <hyperlink ref="A9607" r:id="rId9597" xr:uid="{D09A8649-8F8A-4381-AF56-5ECF2F2F1205}"/>
    <hyperlink ref="A9608" r:id="rId9598" xr:uid="{2CEFFA61-D7FA-4340-8EE1-0864369302C8}"/>
    <hyperlink ref="A9609" r:id="rId9599" xr:uid="{A3827BE8-AE9B-4295-8315-18E8F0E10503}"/>
    <hyperlink ref="A9610" r:id="rId9600" xr:uid="{EAED4A67-04C3-4D31-9904-66C5069CDB7F}"/>
    <hyperlink ref="A9611" r:id="rId9601" xr:uid="{2910D93A-6640-4623-A362-532C17F126FE}"/>
    <hyperlink ref="A9612" r:id="rId9602" xr:uid="{5EA1AF8E-7A86-477F-82DF-0440E8B081EB}"/>
    <hyperlink ref="A9613" r:id="rId9603" xr:uid="{A61306A7-6ED9-4FFE-9AA0-1509A6C90E42}"/>
    <hyperlink ref="A9614" r:id="rId9604" xr:uid="{4A832275-91F7-4583-94D2-6BAA1E7C9AA6}"/>
    <hyperlink ref="A9615" r:id="rId9605" xr:uid="{5BCED49E-353A-4913-96A9-BAD14201BF6A}"/>
    <hyperlink ref="A9616" r:id="rId9606" xr:uid="{9D1E6105-E8A7-48CA-B368-0D6C46AA90BD}"/>
    <hyperlink ref="A9617" r:id="rId9607" xr:uid="{89F5FA4C-C81F-4CCE-ABBC-E89A48EA4983}"/>
    <hyperlink ref="A9618" r:id="rId9608" xr:uid="{0706EEDC-CA40-472E-96D6-046A02CC9FC2}"/>
    <hyperlink ref="A9619" r:id="rId9609" xr:uid="{14F1660C-340A-4B01-8898-8E8344CD20EE}"/>
    <hyperlink ref="A9620" r:id="rId9610" xr:uid="{45EDA953-0EAF-43F4-B2FC-F91AA9E05C1A}"/>
    <hyperlink ref="A9621" r:id="rId9611" xr:uid="{2D6005A3-1680-4622-A00B-7E6693EF7ECC}"/>
    <hyperlink ref="A9622" r:id="rId9612" xr:uid="{8F6C35F4-9264-4278-9C75-160B44344FBB}"/>
    <hyperlink ref="A9623" r:id="rId9613" xr:uid="{35067101-93F7-4411-89A8-E99495FA679F}"/>
    <hyperlink ref="A9624" r:id="rId9614" xr:uid="{B8B7C333-26D9-4593-B2E2-E544E5F1A15F}"/>
    <hyperlink ref="A9625" r:id="rId9615" xr:uid="{EA9FE06A-2268-484C-859D-AA369B6C7B75}"/>
    <hyperlink ref="A9626" r:id="rId9616" xr:uid="{EEE6E5EA-E367-4479-B7FC-91DCDFF0E5F0}"/>
    <hyperlink ref="A9627" r:id="rId9617" xr:uid="{F4D55751-C1E1-4992-B478-07B6DC5CD573}"/>
    <hyperlink ref="A9628" r:id="rId9618" xr:uid="{15160E14-55E2-4716-9E24-5528D26A610C}"/>
    <hyperlink ref="A9629" r:id="rId9619" xr:uid="{CDFB7044-6D4E-4476-9F08-1DEBEF06FC12}"/>
    <hyperlink ref="A9630" r:id="rId9620" xr:uid="{35BD897C-27DC-4BF3-928B-07F391FAA4E9}"/>
    <hyperlink ref="A9631" r:id="rId9621" xr:uid="{4E0D1190-4021-4624-85A9-5AD176ADFFB4}"/>
    <hyperlink ref="A9632" r:id="rId9622" xr:uid="{B1D5161D-E540-4A0E-A555-188829A72B4A}"/>
    <hyperlink ref="A9633" r:id="rId9623" xr:uid="{EBA90E26-C946-490B-A7EE-50995C7F7C08}"/>
    <hyperlink ref="A9634" r:id="rId9624" xr:uid="{03C6E296-214E-4F1E-A8B4-DE4DB8C65FE2}"/>
    <hyperlink ref="A9635" r:id="rId9625" xr:uid="{AC4E7A8D-3364-4BA9-AA21-7B1779273D67}"/>
    <hyperlink ref="A9636" r:id="rId9626" xr:uid="{58E4E6F7-42EA-4B2D-B7E0-E80B0922BCF0}"/>
    <hyperlink ref="A9637" r:id="rId9627" xr:uid="{651046B1-BA0D-4FA7-B432-DEC438DCB4E6}"/>
    <hyperlink ref="A9638" r:id="rId9628" xr:uid="{21CE37E9-FF3D-4F96-9879-EC4585212385}"/>
    <hyperlink ref="A9639" r:id="rId9629" xr:uid="{5A1F7BC7-75EA-43C1-B62C-923D77A932A7}"/>
    <hyperlink ref="A9640" r:id="rId9630" xr:uid="{ECE08177-A69D-496D-8243-A99FF9BC13D4}"/>
    <hyperlink ref="A9641" r:id="rId9631" xr:uid="{E776A997-63BB-4154-A78E-9C275B958EEE}"/>
    <hyperlink ref="A9642" r:id="rId9632" xr:uid="{0F9A6037-864C-42C6-93A5-5359AA69611E}"/>
    <hyperlink ref="A9643" r:id="rId9633" xr:uid="{D5E7E1FC-42CA-408C-9293-6DE2B8043A6B}"/>
    <hyperlink ref="A9644" r:id="rId9634" xr:uid="{CE49A963-3FA8-4B37-9C5B-3093481070D2}"/>
    <hyperlink ref="A9645" r:id="rId9635" xr:uid="{9FFB67E6-E44A-48BC-BCF1-746BF199F4A2}"/>
    <hyperlink ref="A9646" r:id="rId9636" xr:uid="{6DF5049F-1755-441D-95DC-3AC7B5A2BB65}"/>
    <hyperlink ref="A9647" r:id="rId9637" xr:uid="{4F936465-C0D8-4FFC-81C6-A2E639F0DF95}"/>
    <hyperlink ref="A9648" r:id="rId9638" xr:uid="{F7C43C78-92AC-4C15-A01E-868A62D916DD}"/>
    <hyperlink ref="A9649" r:id="rId9639" xr:uid="{99A3B5A6-DB0C-4E56-A29A-4ABDD0034F9E}"/>
    <hyperlink ref="A9650" r:id="rId9640" xr:uid="{6C11CD36-E3B6-4CDE-A788-E3B27B404DEE}"/>
    <hyperlink ref="A9651" r:id="rId9641" xr:uid="{85C97317-2488-4ED3-A388-8D5B9B12D0E6}"/>
    <hyperlink ref="A9652" r:id="rId9642" xr:uid="{71D36569-E1D2-42AD-A1CB-25925A1D3B00}"/>
    <hyperlink ref="A9653" r:id="rId9643" xr:uid="{18B05770-E59F-4C3F-9F14-A8DE08590CF1}"/>
    <hyperlink ref="A9654" r:id="rId9644" xr:uid="{CA9B91DC-4ABB-41BA-8D94-3F843997BC64}"/>
    <hyperlink ref="A9655" r:id="rId9645" xr:uid="{3475C318-5743-47D7-9086-25C239346764}"/>
    <hyperlink ref="A9656" r:id="rId9646" xr:uid="{6B77096F-D9E2-444D-B9BF-59469FA29CB0}"/>
    <hyperlink ref="A9657" r:id="rId9647" xr:uid="{7C2F2F78-50AE-49DA-83E0-9414B8252557}"/>
    <hyperlink ref="A9658" r:id="rId9648" xr:uid="{43527C52-F2E3-4740-808C-A5CE083DFF96}"/>
    <hyperlink ref="A9659" r:id="rId9649" xr:uid="{FCBE50F7-BF82-4C6C-A254-DF110C1F88CC}"/>
    <hyperlink ref="A9660" r:id="rId9650" xr:uid="{3DB001E0-FFE1-40FC-83D1-A4E92F150894}"/>
    <hyperlink ref="A9661" r:id="rId9651" xr:uid="{A1DEBB5F-E29E-46CC-AC98-2380DEB74A52}"/>
    <hyperlink ref="A9662" r:id="rId9652" xr:uid="{F4B7465A-642A-4E57-8C91-13B918E5DBCB}"/>
    <hyperlink ref="A9663" r:id="rId9653" xr:uid="{2DA83D16-F8C2-45FB-B201-A8FDAEA91039}"/>
    <hyperlink ref="A9664" r:id="rId9654" xr:uid="{D4C9049E-A4EC-4AA5-96C6-D19F29786CDE}"/>
    <hyperlink ref="A9665" r:id="rId9655" xr:uid="{13B1691E-F824-4545-B41C-26CE14822465}"/>
    <hyperlink ref="A9666" r:id="rId9656" xr:uid="{B6F39DD6-FC07-4ADB-BE49-33E0128D5E0F}"/>
    <hyperlink ref="A9667" r:id="rId9657" xr:uid="{38AB126B-A82D-47F6-BF1A-7E5EB1CB0415}"/>
    <hyperlink ref="A9668" r:id="rId9658" xr:uid="{99E56DFB-CA99-4437-9D16-206668D9CEDD}"/>
    <hyperlink ref="A9669" r:id="rId9659" xr:uid="{D3312253-9BA7-4536-929B-8D96863E6328}"/>
    <hyperlink ref="A9670" r:id="rId9660" xr:uid="{66A31B42-C5D7-4CF2-9B77-89880C73F6B0}"/>
    <hyperlink ref="A9671" r:id="rId9661" xr:uid="{A76F9295-2579-4FC0-AABF-EF7D879602D5}"/>
    <hyperlink ref="A9672" r:id="rId9662" xr:uid="{B44FFD63-DC7B-4991-9806-62496B09FA39}"/>
    <hyperlink ref="A9673" r:id="rId9663" xr:uid="{AD78787B-EB46-403E-8AED-F8EBFCCAD882}"/>
    <hyperlink ref="A9674" r:id="rId9664" xr:uid="{C62585D5-6573-4C77-9CCF-CF2082625393}"/>
    <hyperlink ref="A9675" r:id="rId9665" xr:uid="{C2E39A43-7480-4D42-ABBA-D14BC139C2EB}"/>
    <hyperlink ref="A9676" r:id="rId9666" xr:uid="{CCE19053-D17F-4C8F-BF85-545202A4FF70}"/>
    <hyperlink ref="A9677" r:id="rId9667" xr:uid="{3B6837C0-0014-44FE-BDB3-DEA7BA755DC1}"/>
    <hyperlink ref="A9678" r:id="rId9668" xr:uid="{0B513B75-2C85-4BE8-ADC0-C5146E4B9FA2}"/>
    <hyperlink ref="A9679" r:id="rId9669" xr:uid="{ABE7B1EC-6338-4E3E-B8CA-55F1D018FCCD}"/>
    <hyperlink ref="A9680" r:id="rId9670" xr:uid="{BC713CB7-0C37-426D-ABB8-5CFD0593375E}"/>
    <hyperlink ref="A9681" r:id="rId9671" xr:uid="{EE8340E8-0BC4-43B9-BE35-6448EBF61E8B}"/>
    <hyperlink ref="A9682" r:id="rId9672" xr:uid="{73F3FD24-8FA3-4294-AD85-DF6B54CE4845}"/>
    <hyperlink ref="A9683" r:id="rId9673" xr:uid="{5448B54C-7F7B-44AE-BD42-3FD42F7AC897}"/>
    <hyperlink ref="A9684" r:id="rId9674" xr:uid="{D6C5DCEF-440C-4F8B-B817-06AC169C9ED7}"/>
    <hyperlink ref="A9685" r:id="rId9675" xr:uid="{7F2EC541-01D4-40B9-B4B4-4ADA5A2E00BC}"/>
    <hyperlink ref="A9686" r:id="rId9676" xr:uid="{EC4D8DC6-121F-49EF-9154-002D5BE11896}"/>
    <hyperlink ref="A9687" r:id="rId9677" xr:uid="{6E3FE391-F56F-41DC-89DD-432FADDB5412}"/>
    <hyperlink ref="A9688" r:id="rId9678" xr:uid="{1CF5C8AB-2892-4307-B108-891429C5C2B5}"/>
    <hyperlink ref="A9689" r:id="rId9679" xr:uid="{3AAD41DE-31D0-434E-B101-11EE3F53B45B}"/>
    <hyperlink ref="A9690" r:id="rId9680" xr:uid="{62E71E8D-2B0B-4327-9C05-13BE90F9C8C2}"/>
    <hyperlink ref="A9691" r:id="rId9681" xr:uid="{73397B42-40C2-4EEB-9986-F21D5A9537CE}"/>
    <hyperlink ref="A9692" r:id="rId9682" xr:uid="{54D9A43A-7389-45E9-A261-D44E7B4FA46D}"/>
    <hyperlink ref="A9693" r:id="rId9683" xr:uid="{F273A4BE-7A13-4145-98F0-1595C9DDC182}"/>
    <hyperlink ref="A9694" r:id="rId9684" xr:uid="{0FDB4CA2-96B6-4286-86B8-F78982E8CE51}"/>
    <hyperlink ref="A9695" r:id="rId9685" xr:uid="{A7683466-F3BD-4EED-BAAC-DB9483F72A56}"/>
    <hyperlink ref="A9696" r:id="rId9686" xr:uid="{E6B77FCD-37C9-446A-85EB-A9FD3FD7D96F}"/>
    <hyperlink ref="A9697" r:id="rId9687" xr:uid="{2A1F3D58-1256-4164-872F-DF571DF6F5EA}"/>
    <hyperlink ref="A9698" r:id="rId9688" xr:uid="{BDAF7D79-DCD5-47EE-B86F-19D6E8C090FC}"/>
    <hyperlink ref="A9699" r:id="rId9689" xr:uid="{7C34C4D5-0224-42CE-88EA-F0BCF7D722A5}"/>
    <hyperlink ref="A9700" r:id="rId9690" xr:uid="{3DB63BC3-5424-41D6-9A2A-D26A21A07256}"/>
    <hyperlink ref="A9701" r:id="rId9691" xr:uid="{50B86BD4-5855-4404-9E6E-033957392F47}"/>
    <hyperlink ref="A9702" r:id="rId9692" xr:uid="{0B53F1D9-4B7D-4061-B7EA-1CAAC5FBAA9F}"/>
    <hyperlink ref="A9703" r:id="rId9693" xr:uid="{8C3E3FD2-D212-4928-AE8E-BDC887EE0A69}"/>
    <hyperlink ref="A9704" r:id="rId9694" xr:uid="{993B92F8-F66C-40EF-A916-F85259557E65}"/>
    <hyperlink ref="A9705" r:id="rId9695" xr:uid="{C9EA0783-5376-42C5-B85D-CDC9ED868B67}"/>
    <hyperlink ref="A9706" r:id="rId9696" xr:uid="{3575237D-4B86-4B01-85A1-6D2DCB5B952A}"/>
    <hyperlink ref="A9707" r:id="rId9697" xr:uid="{F435F8B7-8CE4-4769-87F5-5B68CD15C9BA}"/>
    <hyperlink ref="A9708" r:id="rId9698" xr:uid="{9A530893-19CF-4F22-8E21-07A7250CBA27}"/>
    <hyperlink ref="A9709" r:id="rId9699" xr:uid="{023F11EB-CCE1-4DE5-BAA3-79474D74EA65}"/>
    <hyperlink ref="A9710" r:id="rId9700" xr:uid="{AF0D1314-9A2B-4D27-B715-2B14F2A7FB5B}"/>
    <hyperlink ref="A9711" r:id="rId9701" xr:uid="{A5B09D64-483A-4B79-B83A-17FEE3D8D042}"/>
    <hyperlink ref="A9712" r:id="rId9702" xr:uid="{CAE129E8-FBCF-4A94-8630-7454F1668FE7}"/>
    <hyperlink ref="A9713" r:id="rId9703" xr:uid="{37024BCC-D3D9-4D04-846A-A9F5F5FF7AEF}"/>
    <hyperlink ref="A9714" r:id="rId9704" xr:uid="{A2A2D3CB-7EA3-49EE-88CD-47AE25E06810}"/>
    <hyperlink ref="A9715" r:id="rId9705" xr:uid="{32322A56-88B7-4187-92E8-057E118646C6}"/>
    <hyperlink ref="A9716" r:id="rId9706" xr:uid="{F26E8305-6EEB-47AC-BC95-5C712A6F21EC}"/>
    <hyperlink ref="A9717" r:id="rId9707" xr:uid="{76D0D1D8-FB7B-4189-9FFA-685220F66D65}"/>
    <hyperlink ref="A9718" r:id="rId9708" xr:uid="{61159042-F273-4FE9-AE45-8985A4981ECB}"/>
    <hyperlink ref="A9719" r:id="rId9709" xr:uid="{2F1E800C-86C3-470E-BAAF-2655773A273C}"/>
    <hyperlink ref="A9720" r:id="rId9710" xr:uid="{8F339228-CACA-4934-8082-0640995AEBBA}"/>
    <hyperlink ref="A9721" r:id="rId9711" xr:uid="{BBDCDB52-95E6-42B2-AEA2-8BE759C4C6B7}"/>
    <hyperlink ref="A9722" r:id="rId9712" xr:uid="{5CFDF8AF-6B69-410D-9C17-12EC7E5139E2}"/>
    <hyperlink ref="A9723" r:id="rId9713" xr:uid="{D7BCEDB2-2499-425F-BCAF-F1AFA871E1C4}"/>
    <hyperlink ref="A9724" r:id="rId9714" xr:uid="{CD19D3BD-CB80-4702-9DAD-9E835E4FB336}"/>
    <hyperlink ref="A9725" r:id="rId9715" xr:uid="{D3B62B35-D395-4E2C-96DC-DE39578EAAD0}"/>
    <hyperlink ref="A9726" r:id="rId9716" xr:uid="{C41DB319-700A-45DF-B116-3D95BC69A335}"/>
    <hyperlink ref="A9727" r:id="rId9717" xr:uid="{541B3448-488C-43A4-835B-B4EA701EAAD1}"/>
    <hyperlink ref="A9728" r:id="rId9718" xr:uid="{59E3EDA8-EC65-4F9C-BB90-F0DA33141A12}"/>
    <hyperlink ref="A9729" r:id="rId9719" xr:uid="{496A9D02-4B47-4BAE-9B5F-356D74C1CE2E}"/>
    <hyperlink ref="A9730" r:id="rId9720" xr:uid="{73BBE922-54AF-4AB9-8F3B-8215CE865BC6}"/>
    <hyperlink ref="A9731" r:id="rId9721" xr:uid="{22BCA92F-D8BF-4BC8-AE54-99CB24E26483}"/>
    <hyperlink ref="A9732" r:id="rId9722" xr:uid="{F2D45186-5698-4DC9-ACB8-E00E66A60AAB}"/>
    <hyperlink ref="A9733" r:id="rId9723" xr:uid="{54FB53B3-85AB-4528-AC53-4C5698650362}"/>
  </hyperlinks>
  <pageMargins left="0.511811024" right="0.511811024" top="0.78740157499999996" bottom="0.78740157499999996" header="0.31496062000000002" footer="0.31496062000000002"/>
  <pageSetup paperSize="9" orientation="portrait" r:id="rId972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AF80C-B5BA-4540-A88C-125A6BBEAD84}">
  <dimension ref="A1:G4903"/>
  <sheetViews>
    <sheetView workbookViewId="0">
      <selection activeCell="O10" sqref="O10"/>
    </sheetView>
  </sheetViews>
  <sheetFormatPr defaultColWidth="9.140625" defaultRowHeight="15" x14ac:dyDescent="0.25"/>
  <cols>
    <col min="1" max="1" width="17.7109375" customWidth="1"/>
    <col min="2" max="2" width="14.7109375" customWidth="1"/>
    <col min="3" max="3" width="60.7109375" customWidth="1"/>
    <col min="4" max="4" width="10.7109375" customWidth="1"/>
    <col min="5" max="5" width="11.7109375" customWidth="1"/>
    <col min="6" max="7" width="16.7109375" customWidth="1"/>
  </cols>
  <sheetData>
    <row r="1" spans="1:7" x14ac:dyDescent="0.25">
      <c r="A1" s="125" t="s">
        <v>7111</v>
      </c>
    </row>
    <row r="2" spans="1:7" x14ac:dyDescent="0.25">
      <c r="A2" s="126" t="s">
        <v>9239</v>
      </c>
    </row>
    <row r="3" spans="1:7" x14ac:dyDescent="0.25">
      <c r="A3" s="126" t="s">
        <v>7113</v>
      </c>
      <c r="B3" s="127" t="s">
        <v>14788</v>
      </c>
      <c r="E3" s="128" t="s">
        <v>7114</v>
      </c>
    </row>
    <row r="4" spans="1:7" x14ac:dyDescent="0.25">
      <c r="A4" s="126" t="s">
        <v>7115</v>
      </c>
      <c r="B4" s="127" t="s">
        <v>14789</v>
      </c>
      <c r="E4" s="129" t="s">
        <v>7116</v>
      </c>
      <c r="F4" s="130" t="s">
        <v>7117</v>
      </c>
      <c r="G4" s="130" t="s">
        <v>14001</v>
      </c>
    </row>
    <row r="5" spans="1:7" x14ac:dyDescent="0.25">
      <c r="E5" s="130" t="s">
        <v>7118</v>
      </c>
      <c r="F5" s="131" t="s">
        <v>7119</v>
      </c>
      <c r="G5" s="131" t="s">
        <v>14002</v>
      </c>
    </row>
    <row r="6" spans="1:7" x14ac:dyDescent="0.25">
      <c r="A6" s="125" t="s">
        <v>9240</v>
      </c>
      <c r="B6" s="126" t="s">
        <v>9241</v>
      </c>
      <c r="C6" s="126" t="s">
        <v>9242</v>
      </c>
      <c r="E6" s="130" t="s">
        <v>7122</v>
      </c>
      <c r="F6" s="132">
        <v>1.0751999999999999</v>
      </c>
      <c r="G6" s="132">
        <v>1.1548</v>
      </c>
    </row>
    <row r="7" spans="1:7" x14ac:dyDescent="0.25">
      <c r="A7" s="137" t="s">
        <v>9243</v>
      </c>
      <c r="E7" s="130" t="s">
        <v>7124</v>
      </c>
      <c r="F7" s="132">
        <v>0.64800000000000002</v>
      </c>
      <c r="G7" s="132">
        <v>0.71540000000000004</v>
      </c>
    </row>
    <row r="9" spans="1:7" x14ac:dyDescent="0.25">
      <c r="A9" s="133" t="s">
        <v>9244</v>
      </c>
      <c r="E9" s="129" t="s">
        <v>9245</v>
      </c>
    </row>
    <row r="10" spans="1:7" ht="25.5" x14ac:dyDescent="0.25">
      <c r="A10" s="130" t="s">
        <v>9246</v>
      </c>
      <c r="B10" s="130" t="s">
        <v>9247</v>
      </c>
      <c r="C10" s="130" t="s">
        <v>9248</v>
      </c>
      <c r="D10" s="130" t="s">
        <v>7128</v>
      </c>
      <c r="E10" s="130" t="s">
        <v>9249</v>
      </c>
      <c r="F10" s="130" t="s">
        <v>7117</v>
      </c>
      <c r="G10" s="130" t="s">
        <v>14001</v>
      </c>
    </row>
    <row r="11" spans="1:7" x14ac:dyDescent="0.25">
      <c r="A11" s="134" t="s">
        <v>10277</v>
      </c>
      <c r="B11" s="134">
        <v>45333</v>
      </c>
      <c r="C11" s="126" t="s">
        <v>14776</v>
      </c>
      <c r="D11" s="134" t="s">
        <v>33</v>
      </c>
      <c r="E11" s="134" t="s">
        <v>4500</v>
      </c>
      <c r="F11" s="135">
        <v>213.23</v>
      </c>
      <c r="G11" s="135">
        <v>197.12</v>
      </c>
    </row>
    <row r="12" spans="1:7" x14ac:dyDescent="0.25">
      <c r="A12" s="134" t="s">
        <v>9250</v>
      </c>
      <c r="B12" s="134">
        <v>11270</v>
      </c>
      <c r="C12" s="126" t="s">
        <v>9251</v>
      </c>
      <c r="D12" s="134" t="s">
        <v>33</v>
      </c>
      <c r="E12" s="134" t="s">
        <v>4500</v>
      </c>
      <c r="F12" s="135">
        <v>3</v>
      </c>
      <c r="G12" s="135">
        <v>2.88</v>
      </c>
    </row>
    <row r="13" spans="1:7" x14ac:dyDescent="0.25">
      <c r="A13" s="134" t="s">
        <v>9250</v>
      </c>
      <c r="B13" s="134">
        <v>412</v>
      </c>
      <c r="C13" s="126" t="s">
        <v>9252</v>
      </c>
      <c r="D13" s="134" t="s">
        <v>33</v>
      </c>
      <c r="E13" s="134" t="s">
        <v>4500</v>
      </c>
      <c r="F13" s="135">
        <v>1.49</v>
      </c>
      <c r="G13" s="135">
        <v>1.1299999999999999</v>
      </c>
    </row>
    <row r="14" spans="1:7" x14ac:dyDescent="0.25">
      <c r="A14" s="134" t="s">
        <v>9250</v>
      </c>
      <c r="B14" s="134">
        <v>414</v>
      </c>
      <c r="C14" s="126" t="s">
        <v>9253</v>
      </c>
      <c r="D14" s="134" t="s">
        <v>33</v>
      </c>
      <c r="E14" s="134" t="s">
        <v>4500</v>
      </c>
      <c r="F14" s="135">
        <v>0.09</v>
      </c>
      <c r="G14" s="135">
        <v>7.0000000000000007E-2</v>
      </c>
    </row>
    <row r="15" spans="1:7" x14ac:dyDescent="0.25">
      <c r="A15" s="134" t="s">
        <v>9250</v>
      </c>
      <c r="B15" s="134">
        <v>410</v>
      </c>
      <c r="C15" s="126" t="s">
        <v>9254</v>
      </c>
      <c r="D15" s="134" t="s">
        <v>33</v>
      </c>
      <c r="E15" s="134" t="s">
        <v>4500</v>
      </c>
      <c r="F15" s="135">
        <v>0.23</v>
      </c>
      <c r="G15" s="135">
        <v>0.17</v>
      </c>
    </row>
    <row r="16" spans="1:7" x14ac:dyDescent="0.25">
      <c r="A16" s="134" t="s">
        <v>9250</v>
      </c>
      <c r="B16" s="134">
        <v>411</v>
      </c>
      <c r="C16" s="126" t="s">
        <v>9255</v>
      </c>
      <c r="D16" s="134" t="s">
        <v>33</v>
      </c>
      <c r="E16" s="134" t="s">
        <v>9256</v>
      </c>
      <c r="F16" s="135">
        <v>0.28999999999999998</v>
      </c>
      <c r="G16" s="135">
        <v>0.22</v>
      </c>
    </row>
    <row r="17" spans="1:7" x14ac:dyDescent="0.25">
      <c r="A17" s="134" t="s">
        <v>9250</v>
      </c>
      <c r="B17" s="134">
        <v>408</v>
      </c>
      <c r="C17" s="126" t="s">
        <v>9257</v>
      </c>
      <c r="D17" s="134" t="s">
        <v>33</v>
      </c>
      <c r="E17" s="134" t="s">
        <v>4500</v>
      </c>
      <c r="F17" s="135">
        <v>1.44</v>
      </c>
      <c r="G17" s="135">
        <v>1.0900000000000001</v>
      </c>
    </row>
    <row r="18" spans="1:7" x14ac:dyDescent="0.25">
      <c r="A18" s="134" t="s">
        <v>9250</v>
      </c>
      <c r="B18" s="134">
        <v>39131</v>
      </c>
      <c r="C18" s="126" t="s">
        <v>9258</v>
      </c>
      <c r="D18" s="134" t="s">
        <v>33</v>
      </c>
      <c r="E18" s="134" t="s">
        <v>4500</v>
      </c>
      <c r="F18" s="135">
        <v>5.42</v>
      </c>
      <c r="G18" s="135">
        <v>3.59</v>
      </c>
    </row>
    <row r="19" spans="1:7" x14ac:dyDescent="0.25">
      <c r="A19" s="134" t="s">
        <v>9250</v>
      </c>
      <c r="B19" s="134">
        <v>394</v>
      </c>
      <c r="C19" s="126" t="s">
        <v>9259</v>
      </c>
      <c r="D19" s="134" t="s">
        <v>33</v>
      </c>
      <c r="E19" s="134" t="s">
        <v>4500</v>
      </c>
      <c r="F19" s="135">
        <v>5.49</v>
      </c>
      <c r="G19" s="135">
        <v>3.63</v>
      </c>
    </row>
    <row r="20" spans="1:7" x14ac:dyDescent="0.25">
      <c r="A20" s="134" t="s">
        <v>9250</v>
      </c>
      <c r="B20" s="134">
        <v>39130</v>
      </c>
      <c r="C20" s="126" t="s">
        <v>9260</v>
      </c>
      <c r="D20" s="134" t="s">
        <v>33</v>
      </c>
      <c r="E20" s="134" t="s">
        <v>4500</v>
      </c>
      <c r="F20" s="135">
        <v>4.95</v>
      </c>
      <c r="G20" s="135">
        <v>3.27</v>
      </c>
    </row>
    <row r="21" spans="1:7" x14ac:dyDescent="0.25">
      <c r="A21" s="134" t="s">
        <v>9250</v>
      </c>
      <c r="B21" s="134">
        <v>395</v>
      </c>
      <c r="C21" s="126" t="s">
        <v>9261</v>
      </c>
      <c r="D21" s="134" t="s">
        <v>33</v>
      </c>
      <c r="E21" s="134" t="s">
        <v>4500</v>
      </c>
      <c r="F21" s="135">
        <v>5.29</v>
      </c>
      <c r="G21" s="135">
        <v>3.5</v>
      </c>
    </row>
    <row r="22" spans="1:7" x14ac:dyDescent="0.25">
      <c r="A22" s="134" t="s">
        <v>9250</v>
      </c>
      <c r="B22" s="134">
        <v>39129</v>
      </c>
      <c r="C22" s="126" t="s">
        <v>9262</v>
      </c>
      <c r="D22" s="134" t="s">
        <v>33</v>
      </c>
      <c r="E22" s="134" t="s">
        <v>4500</v>
      </c>
      <c r="F22" s="135">
        <v>3.05</v>
      </c>
      <c r="G22" s="135">
        <v>2.02</v>
      </c>
    </row>
    <row r="23" spans="1:7" x14ac:dyDescent="0.25">
      <c r="A23" s="134" t="s">
        <v>9250</v>
      </c>
      <c r="B23" s="134">
        <v>393</v>
      </c>
      <c r="C23" s="126" t="s">
        <v>9263</v>
      </c>
      <c r="D23" s="134" t="s">
        <v>33</v>
      </c>
      <c r="E23" s="134" t="s">
        <v>9256</v>
      </c>
      <c r="F23" s="135">
        <v>3.19</v>
      </c>
      <c r="G23" s="135">
        <v>2.11</v>
      </c>
    </row>
    <row r="24" spans="1:7" x14ac:dyDescent="0.25">
      <c r="A24" s="134" t="s">
        <v>9250</v>
      </c>
      <c r="B24" s="134">
        <v>39127</v>
      </c>
      <c r="C24" s="126" t="s">
        <v>9264</v>
      </c>
      <c r="D24" s="134" t="s">
        <v>33</v>
      </c>
      <c r="E24" s="134" t="s">
        <v>4500</v>
      </c>
      <c r="F24" s="135">
        <v>2.61</v>
      </c>
      <c r="G24" s="135">
        <v>1.72</v>
      </c>
    </row>
    <row r="25" spans="1:7" x14ac:dyDescent="0.25">
      <c r="A25" s="134" t="s">
        <v>9250</v>
      </c>
      <c r="B25" s="134">
        <v>392</v>
      </c>
      <c r="C25" s="126" t="s">
        <v>9265</v>
      </c>
      <c r="D25" s="134" t="s">
        <v>33</v>
      </c>
      <c r="E25" s="134" t="s">
        <v>4500</v>
      </c>
      <c r="F25" s="135">
        <v>2.68</v>
      </c>
      <c r="G25" s="135">
        <v>1.77</v>
      </c>
    </row>
    <row r="26" spans="1:7" x14ac:dyDescent="0.25">
      <c r="A26" s="134" t="s">
        <v>9250</v>
      </c>
      <c r="B26" s="134">
        <v>39133</v>
      </c>
      <c r="C26" s="126" t="s">
        <v>9266</v>
      </c>
      <c r="D26" s="134" t="s">
        <v>33</v>
      </c>
      <c r="E26" s="134" t="s">
        <v>4500</v>
      </c>
      <c r="F26" s="135">
        <v>7.12</v>
      </c>
      <c r="G26" s="135">
        <v>4.71</v>
      </c>
    </row>
    <row r="27" spans="1:7" x14ac:dyDescent="0.25">
      <c r="A27" s="134" t="s">
        <v>9250</v>
      </c>
      <c r="B27" s="134">
        <v>397</v>
      </c>
      <c r="C27" s="126" t="s">
        <v>9267</v>
      </c>
      <c r="D27" s="134" t="s">
        <v>33</v>
      </c>
      <c r="E27" s="134" t="s">
        <v>4500</v>
      </c>
      <c r="F27" s="135">
        <v>7.87</v>
      </c>
      <c r="G27" s="135">
        <v>5.2</v>
      </c>
    </row>
    <row r="28" spans="1:7" x14ac:dyDescent="0.25">
      <c r="A28" s="134" t="s">
        <v>9250</v>
      </c>
      <c r="B28" s="134">
        <v>39132</v>
      </c>
      <c r="C28" s="126" t="s">
        <v>9268</v>
      </c>
      <c r="D28" s="134" t="s">
        <v>33</v>
      </c>
      <c r="E28" s="134" t="s">
        <v>4500</v>
      </c>
      <c r="F28" s="135">
        <v>5.7</v>
      </c>
      <c r="G28" s="135">
        <v>3.77</v>
      </c>
    </row>
    <row r="29" spans="1:7" x14ac:dyDescent="0.25">
      <c r="A29" s="134" t="s">
        <v>9250</v>
      </c>
      <c r="B29" s="134">
        <v>396</v>
      </c>
      <c r="C29" s="126" t="s">
        <v>9269</v>
      </c>
      <c r="D29" s="134" t="s">
        <v>33</v>
      </c>
      <c r="E29" s="134" t="s">
        <v>4500</v>
      </c>
      <c r="F29" s="135">
        <v>6.1</v>
      </c>
      <c r="G29" s="135">
        <v>4.04</v>
      </c>
    </row>
    <row r="30" spans="1:7" x14ac:dyDescent="0.25">
      <c r="A30" s="134" t="s">
        <v>9250</v>
      </c>
      <c r="B30" s="134">
        <v>39135</v>
      </c>
      <c r="C30" s="126" t="s">
        <v>9270</v>
      </c>
      <c r="D30" s="134" t="s">
        <v>33</v>
      </c>
      <c r="E30" s="134" t="s">
        <v>4500</v>
      </c>
      <c r="F30" s="135">
        <v>11.4</v>
      </c>
      <c r="G30" s="135">
        <v>7.54</v>
      </c>
    </row>
    <row r="31" spans="1:7" x14ac:dyDescent="0.25">
      <c r="A31" s="134" t="s">
        <v>9250</v>
      </c>
      <c r="B31" s="134">
        <v>39134</v>
      </c>
      <c r="C31" s="126" t="s">
        <v>9271</v>
      </c>
      <c r="D31" s="134" t="s">
        <v>33</v>
      </c>
      <c r="E31" s="134" t="s">
        <v>4500</v>
      </c>
      <c r="F31" s="135">
        <v>9.5</v>
      </c>
      <c r="G31" s="135">
        <v>6.28</v>
      </c>
    </row>
    <row r="32" spans="1:7" x14ac:dyDescent="0.25">
      <c r="A32" s="134" t="s">
        <v>9250</v>
      </c>
      <c r="B32" s="134">
        <v>398</v>
      </c>
      <c r="C32" s="126" t="s">
        <v>9272</v>
      </c>
      <c r="D32" s="134" t="s">
        <v>33</v>
      </c>
      <c r="E32" s="134" t="s">
        <v>4500</v>
      </c>
      <c r="F32" s="135">
        <v>8.75</v>
      </c>
      <c r="G32" s="135">
        <v>5.79</v>
      </c>
    </row>
    <row r="33" spans="1:7" x14ac:dyDescent="0.25">
      <c r="A33" s="134" t="s">
        <v>9250</v>
      </c>
      <c r="B33" s="134">
        <v>39128</v>
      </c>
      <c r="C33" s="126" t="s">
        <v>9273</v>
      </c>
      <c r="D33" s="134" t="s">
        <v>33</v>
      </c>
      <c r="E33" s="134" t="s">
        <v>4500</v>
      </c>
      <c r="F33" s="135">
        <v>2.85</v>
      </c>
      <c r="G33" s="135">
        <v>1.88</v>
      </c>
    </row>
    <row r="34" spans="1:7" x14ac:dyDescent="0.25">
      <c r="A34" s="134" t="s">
        <v>9250</v>
      </c>
      <c r="B34" s="134">
        <v>400</v>
      </c>
      <c r="C34" s="126" t="s">
        <v>9274</v>
      </c>
      <c r="D34" s="134" t="s">
        <v>33</v>
      </c>
      <c r="E34" s="134" t="s">
        <v>4500</v>
      </c>
      <c r="F34" s="135">
        <v>2.78</v>
      </c>
      <c r="G34" s="135">
        <v>1.84</v>
      </c>
    </row>
    <row r="35" spans="1:7" x14ac:dyDescent="0.25">
      <c r="A35" s="134" t="s">
        <v>9250</v>
      </c>
      <c r="B35" s="134">
        <v>39125</v>
      </c>
      <c r="C35" s="126" t="s">
        <v>9275</v>
      </c>
      <c r="D35" s="134" t="s">
        <v>33</v>
      </c>
      <c r="E35" s="134" t="s">
        <v>4500</v>
      </c>
      <c r="F35" s="135">
        <v>2.85</v>
      </c>
      <c r="G35" s="135">
        <v>1.88</v>
      </c>
    </row>
    <row r="36" spans="1:7" x14ac:dyDescent="0.25">
      <c r="A36" s="134" t="s">
        <v>9250</v>
      </c>
      <c r="B36" s="134">
        <v>39126</v>
      </c>
      <c r="C36" s="126" t="s">
        <v>9276</v>
      </c>
      <c r="D36" s="134" t="s">
        <v>33</v>
      </c>
      <c r="E36" s="134" t="s">
        <v>4500</v>
      </c>
      <c r="F36" s="135">
        <v>12.82</v>
      </c>
      <c r="G36" s="135">
        <v>8.48</v>
      </c>
    </row>
    <row r="37" spans="1:7" x14ac:dyDescent="0.25">
      <c r="A37" s="134" t="s">
        <v>9250</v>
      </c>
      <c r="B37" s="134">
        <v>399</v>
      </c>
      <c r="C37" s="126" t="s">
        <v>9277</v>
      </c>
      <c r="D37" s="134" t="s">
        <v>33</v>
      </c>
      <c r="E37" s="134" t="s">
        <v>4500</v>
      </c>
      <c r="F37" s="135">
        <v>11.3</v>
      </c>
      <c r="G37" s="135">
        <v>7.47</v>
      </c>
    </row>
    <row r="38" spans="1:7" x14ac:dyDescent="0.25">
      <c r="A38" s="134" t="s">
        <v>9250</v>
      </c>
      <c r="B38" s="134">
        <v>39158</v>
      </c>
      <c r="C38" s="126" t="s">
        <v>9278</v>
      </c>
      <c r="D38" s="134" t="s">
        <v>33</v>
      </c>
      <c r="E38" s="134" t="s">
        <v>4500</v>
      </c>
      <c r="F38" s="135">
        <v>30.33</v>
      </c>
      <c r="G38" s="135">
        <v>20.059999999999999</v>
      </c>
    </row>
    <row r="39" spans="1:7" x14ac:dyDescent="0.25">
      <c r="A39" s="134" t="s">
        <v>9250</v>
      </c>
      <c r="B39" s="134">
        <v>39141</v>
      </c>
      <c r="C39" s="126" t="s">
        <v>9279</v>
      </c>
      <c r="D39" s="134" t="s">
        <v>33</v>
      </c>
      <c r="E39" s="134" t="s">
        <v>4500</v>
      </c>
      <c r="F39" s="135">
        <v>2.2000000000000002</v>
      </c>
      <c r="G39" s="135">
        <v>1.45</v>
      </c>
    </row>
    <row r="40" spans="1:7" x14ac:dyDescent="0.25">
      <c r="A40" s="134" t="s">
        <v>9250</v>
      </c>
      <c r="B40" s="134">
        <v>39140</v>
      </c>
      <c r="C40" s="126" t="s">
        <v>9280</v>
      </c>
      <c r="D40" s="134" t="s">
        <v>33</v>
      </c>
      <c r="E40" s="134" t="s">
        <v>4500</v>
      </c>
      <c r="F40" s="135">
        <v>2</v>
      </c>
      <c r="G40" s="135">
        <v>1.32</v>
      </c>
    </row>
    <row r="41" spans="1:7" x14ac:dyDescent="0.25">
      <c r="A41" s="134" t="s">
        <v>9250</v>
      </c>
      <c r="B41" s="134">
        <v>39139</v>
      </c>
      <c r="C41" s="126" t="s">
        <v>9281</v>
      </c>
      <c r="D41" s="134" t="s">
        <v>33</v>
      </c>
      <c r="E41" s="134" t="s">
        <v>4500</v>
      </c>
      <c r="F41" s="135">
        <v>1.66</v>
      </c>
      <c r="G41" s="135">
        <v>1.0900000000000001</v>
      </c>
    </row>
    <row r="42" spans="1:7" x14ac:dyDescent="0.25">
      <c r="A42" s="134" t="s">
        <v>9250</v>
      </c>
      <c r="B42" s="134">
        <v>39137</v>
      </c>
      <c r="C42" s="126" t="s">
        <v>9282</v>
      </c>
      <c r="D42" s="134" t="s">
        <v>33</v>
      </c>
      <c r="E42" s="134" t="s">
        <v>4500</v>
      </c>
      <c r="F42" s="135">
        <v>1.1499999999999999</v>
      </c>
      <c r="G42" s="135">
        <v>0.76</v>
      </c>
    </row>
    <row r="43" spans="1:7" x14ac:dyDescent="0.25">
      <c r="A43" s="134" t="s">
        <v>9250</v>
      </c>
      <c r="B43" s="134">
        <v>39143</v>
      </c>
      <c r="C43" s="126" t="s">
        <v>9283</v>
      </c>
      <c r="D43" s="134" t="s">
        <v>33</v>
      </c>
      <c r="E43" s="134" t="s">
        <v>4500</v>
      </c>
      <c r="F43" s="135">
        <v>4.54</v>
      </c>
      <c r="G43" s="135">
        <v>3</v>
      </c>
    </row>
    <row r="44" spans="1:7" x14ac:dyDescent="0.25">
      <c r="A44" s="134" t="s">
        <v>9250</v>
      </c>
      <c r="B44" s="134">
        <v>39142</v>
      </c>
      <c r="C44" s="126" t="s">
        <v>9284</v>
      </c>
      <c r="D44" s="134" t="s">
        <v>33</v>
      </c>
      <c r="E44" s="134" t="s">
        <v>4500</v>
      </c>
      <c r="F44" s="135">
        <v>3.25</v>
      </c>
      <c r="G44" s="135">
        <v>2.15</v>
      </c>
    </row>
    <row r="45" spans="1:7" x14ac:dyDescent="0.25">
      <c r="A45" s="134" t="s">
        <v>9250</v>
      </c>
      <c r="B45" s="134">
        <v>39144</v>
      </c>
      <c r="C45" s="126" t="s">
        <v>9285</v>
      </c>
      <c r="D45" s="134" t="s">
        <v>33</v>
      </c>
      <c r="E45" s="134" t="s">
        <v>4500</v>
      </c>
      <c r="F45" s="135">
        <v>5.29</v>
      </c>
      <c r="G45" s="135">
        <v>3.5</v>
      </c>
    </row>
    <row r="46" spans="1:7" x14ac:dyDescent="0.25">
      <c r="A46" s="134" t="s">
        <v>9250</v>
      </c>
      <c r="B46" s="134">
        <v>39138</v>
      </c>
      <c r="C46" s="126" t="s">
        <v>9286</v>
      </c>
      <c r="D46" s="134" t="s">
        <v>33</v>
      </c>
      <c r="E46" s="134" t="s">
        <v>4500</v>
      </c>
      <c r="F46" s="135">
        <v>1.22</v>
      </c>
      <c r="G46" s="135">
        <v>0.8</v>
      </c>
    </row>
    <row r="47" spans="1:7" x14ac:dyDescent="0.25">
      <c r="A47" s="134" t="s">
        <v>9250</v>
      </c>
      <c r="B47" s="134">
        <v>39136</v>
      </c>
      <c r="C47" s="126" t="s">
        <v>9287</v>
      </c>
      <c r="D47" s="134" t="s">
        <v>33</v>
      </c>
      <c r="E47" s="134" t="s">
        <v>4500</v>
      </c>
      <c r="F47" s="135">
        <v>0.81</v>
      </c>
      <c r="G47" s="135">
        <v>0.53</v>
      </c>
    </row>
    <row r="48" spans="1:7" x14ac:dyDescent="0.25">
      <c r="A48" s="134" t="s">
        <v>9250</v>
      </c>
      <c r="B48" s="134">
        <v>39145</v>
      </c>
      <c r="C48" s="126" t="s">
        <v>9288</v>
      </c>
      <c r="D48" s="134" t="s">
        <v>33</v>
      </c>
      <c r="E48" s="134" t="s">
        <v>4500</v>
      </c>
      <c r="F48" s="135">
        <v>8.7200000000000006</v>
      </c>
      <c r="G48" s="135">
        <v>5.76</v>
      </c>
    </row>
    <row r="49" spans="1:7" x14ac:dyDescent="0.25">
      <c r="A49" s="134" t="s">
        <v>9250</v>
      </c>
      <c r="B49" s="134">
        <v>12615</v>
      </c>
      <c r="C49" s="126" t="s">
        <v>9289</v>
      </c>
      <c r="D49" s="134" t="s">
        <v>33</v>
      </c>
      <c r="E49" s="134" t="s">
        <v>4500</v>
      </c>
      <c r="F49" s="135">
        <v>13.08</v>
      </c>
      <c r="G49" s="135">
        <v>13.18</v>
      </c>
    </row>
    <row r="50" spans="1:7" x14ac:dyDescent="0.25">
      <c r="A50" s="134" t="s">
        <v>9250</v>
      </c>
      <c r="B50" s="134">
        <v>11927</v>
      </c>
      <c r="C50" s="126" t="s">
        <v>9290</v>
      </c>
      <c r="D50" s="134" t="s">
        <v>33</v>
      </c>
      <c r="E50" s="134" t="s">
        <v>4500</v>
      </c>
      <c r="F50" s="135">
        <v>8.9499999999999993</v>
      </c>
      <c r="G50" s="135">
        <v>8.59</v>
      </c>
    </row>
    <row r="51" spans="1:7" x14ac:dyDescent="0.25">
      <c r="A51" s="134" t="s">
        <v>9250</v>
      </c>
      <c r="B51" s="134">
        <v>11928</v>
      </c>
      <c r="C51" s="126" t="s">
        <v>9291</v>
      </c>
      <c r="D51" s="134" t="s">
        <v>33</v>
      </c>
      <c r="E51" s="134" t="s">
        <v>4500</v>
      </c>
      <c r="F51" s="135">
        <v>10.26</v>
      </c>
      <c r="G51" s="135">
        <v>9.85</v>
      </c>
    </row>
    <row r="52" spans="1:7" x14ac:dyDescent="0.25">
      <c r="A52" s="134" t="s">
        <v>9250</v>
      </c>
      <c r="B52" s="134">
        <v>11929</v>
      </c>
      <c r="C52" s="126" t="s">
        <v>9292</v>
      </c>
      <c r="D52" s="134" t="s">
        <v>33</v>
      </c>
      <c r="E52" s="134" t="s">
        <v>4500</v>
      </c>
      <c r="F52" s="135">
        <v>15.86</v>
      </c>
      <c r="G52" s="135">
        <v>15.23</v>
      </c>
    </row>
    <row r="53" spans="1:7" x14ac:dyDescent="0.25">
      <c r="A53" s="134" t="s">
        <v>9250</v>
      </c>
      <c r="B53" s="134">
        <v>36801</v>
      </c>
      <c r="C53" s="126" t="s">
        <v>9293</v>
      </c>
      <c r="D53" s="134" t="s">
        <v>33</v>
      </c>
      <c r="E53" s="134" t="s">
        <v>4500</v>
      </c>
      <c r="F53" s="135">
        <v>37.22</v>
      </c>
      <c r="G53" s="135">
        <v>30.38</v>
      </c>
    </row>
    <row r="54" spans="1:7" x14ac:dyDescent="0.25">
      <c r="A54" s="134" t="s">
        <v>9250</v>
      </c>
      <c r="B54" s="134">
        <v>36246</v>
      </c>
      <c r="C54" s="126" t="s">
        <v>9294</v>
      </c>
      <c r="D54" s="134" t="s">
        <v>22</v>
      </c>
      <c r="E54" s="134" t="s">
        <v>4500</v>
      </c>
      <c r="F54" s="135">
        <v>5.24</v>
      </c>
      <c r="G54" s="135">
        <v>4.47</v>
      </c>
    </row>
    <row r="55" spans="1:7" x14ac:dyDescent="0.25">
      <c r="A55" s="134" t="s">
        <v>9250</v>
      </c>
      <c r="B55" s="134">
        <v>37600</v>
      </c>
      <c r="C55" s="126" t="s">
        <v>9295</v>
      </c>
      <c r="D55" s="134" t="s">
        <v>33</v>
      </c>
      <c r="E55" s="134" t="s">
        <v>4500</v>
      </c>
      <c r="F55" s="135"/>
      <c r="G55" s="135">
        <v>104.86</v>
      </c>
    </row>
    <row r="56" spans="1:7" x14ac:dyDescent="0.25">
      <c r="A56" s="134" t="s">
        <v>9250</v>
      </c>
      <c r="B56" s="134">
        <v>37599</v>
      </c>
      <c r="C56" s="126" t="s">
        <v>9296</v>
      </c>
      <c r="D56" s="134" t="s">
        <v>33</v>
      </c>
      <c r="E56" s="134" t="s">
        <v>4500</v>
      </c>
      <c r="F56" s="135"/>
      <c r="G56" s="135">
        <v>97.6</v>
      </c>
    </row>
    <row r="57" spans="1:7" x14ac:dyDescent="0.25">
      <c r="A57" s="134" t="s">
        <v>9250</v>
      </c>
      <c r="B57" s="134">
        <v>1</v>
      </c>
      <c r="C57" s="126" t="s">
        <v>14777</v>
      </c>
      <c r="D57" s="134" t="s">
        <v>950</v>
      </c>
      <c r="E57" s="134" t="s">
        <v>9256</v>
      </c>
      <c r="F57" s="135">
        <v>100</v>
      </c>
      <c r="G57" s="135">
        <v>104.5</v>
      </c>
    </row>
    <row r="58" spans="1:7" x14ac:dyDescent="0.25">
      <c r="A58" s="134" t="s">
        <v>9250</v>
      </c>
      <c r="B58" s="134">
        <v>3</v>
      </c>
      <c r="C58" s="126" t="s">
        <v>9297</v>
      </c>
      <c r="D58" s="134" t="s">
        <v>3949</v>
      </c>
      <c r="E58" s="134" t="s">
        <v>4500</v>
      </c>
      <c r="F58" s="135">
        <v>13.58</v>
      </c>
      <c r="G58" s="135">
        <v>17.16</v>
      </c>
    </row>
    <row r="59" spans="1:7" x14ac:dyDescent="0.25">
      <c r="A59" s="134" t="s">
        <v>9250</v>
      </c>
      <c r="B59" s="134">
        <v>43054</v>
      </c>
      <c r="C59" s="126" t="s">
        <v>9298</v>
      </c>
      <c r="D59" s="134" t="s">
        <v>950</v>
      </c>
      <c r="E59" s="134" t="s">
        <v>4500</v>
      </c>
      <c r="F59" s="135">
        <v>8.7200000000000006</v>
      </c>
      <c r="G59" s="135">
        <v>7.53</v>
      </c>
    </row>
    <row r="60" spans="1:7" x14ac:dyDescent="0.25">
      <c r="A60" s="134" t="s">
        <v>9250</v>
      </c>
      <c r="B60" s="134">
        <v>42402</v>
      </c>
      <c r="C60" s="126" t="s">
        <v>9299</v>
      </c>
      <c r="D60" s="134" t="s">
        <v>950</v>
      </c>
      <c r="E60" s="134" t="s">
        <v>4500</v>
      </c>
      <c r="F60" s="135">
        <v>8.33</v>
      </c>
      <c r="G60" s="135">
        <v>7.19</v>
      </c>
    </row>
    <row r="61" spans="1:7" x14ac:dyDescent="0.25">
      <c r="A61" s="134" t="s">
        <v>9250</v>
      </c>
      <c r="B61" s="134">
        <v>42403</v>
      </c>
      <c r="C61" s="126" t="s">
        <v>9300</v>
      </c>
      <c r="D61" s="134" t="s">
        <v>950</v>
      </c>
      <c r="E61" s="134" t="s">
        <v>4500</v>
      </c>
      <c r="F61" s="135">
        <v>10.69</v>
      </c>
      <c r="G61" s="135">
        <v>9.23</v>
      </c>
    </row>
    <row r="62" spans="1:7" x14ac:dyDescent="0.25">
      <c r="A62" s="134" t="s">
        <v>9250</v>
      </c>
      <c r="B62" s="134">
        <v>42404</v>
      </c>
      <c r="C62" s="126" t="s">
        <v>9301</v>
      </c>
      <c r="D62" s="134" t="s">
        <v>950</v>
      </c>
      <c r="E62" s="134" t="s">
        <v>4500</v>
      </c>
      <c r="F62" s="135">
        <v>10.63</v>
      </c>
      <c r="G62" s="135">
        <v>9.18</v>
      </c>
    </row>
    <row r="63" spans="1:7" x14ac:dyDescent="0.25">
      <c r="A63" s="134" t="s">
        <v>9250</v>
      </c>
      <c r="B63" s="134">
        <v>42405</v>
      </c>
      <c r="C63" s="126" t="s">
        <v>9302</v>
      </c>
      <c r="D63" s="134" t="s">
        <v>950</v>
      </c>
      <c r="E63" s="134" t="s">
        <v>4500</v>
      </c>
      <c r="F63" s="135">
        <v>11.32</v>
      </c>
      <c r="G63" s="135">
        <v>9.7799999999999994</v>
      </c>
    </row>
    <row r="64" spans="1:7" x14ac:dyDescent="0.25">
      <c r="A64" s="134" t="s">
        <v>9250</v>
      </c>
      <c r="B64" s="134">
        <v>34341</v>
      </c>
      <c r="C64" s="126" t="s">
        <v>9303</v>
      </c>
      <c r="D64" s="134" t="s">
        <v>950</v>
      </c>
      <c r="E64" s="134" t="s">
        <v>4500</v>
      </c>
      <c r="F64" s="135">
        <v>9.83</v>
      </c>
      <c r="G64" s="135">
        <v>8.48</v>
      </c>
    </row>
    <row r="65" spans="1:7" x14ac:dyDescent="0.25">
      <c r="A65" s="134" t="s">
        <v>9250</v>
      </c>
      <c r="B65" s="134">
        <v>43053</v>
      </c>
      <c r="C65" s="126" t="s">
        <v>9304</v>
      </c>
      <c r="D65" s="134" t="s">
        <v>950</v>
      </c>
      <c r="E65" s="134" t="s">
        <v>4500</v>
      </c>
      <c r="F65" s="135">
        <v>7.79</v>
      </c>
      <c r="G65" s="135">
        <v>6.72</v>
      </c>
    </row>
    <row r="66" spans="1:7" x14ac:dyDescent="0.25">
      <c r="A66" s="134" t="s">
        <v>9250</v>
      </c>
      <c r="B66" s="134">
        <v>43058</v>
      </c>
      <c r="C66" s="126" t="s">
        <v>9305</v>
      </c>
      <c r="D66" s="134" t="s">
        <v>950</v>
      </c>
      <c r="E66" s="134" t="s">
        <v>4500</v>
      </c>
      <c r="F66" s="135">
        <v>8.07</v>
      </c>
      <c r="G66" s="135">
        <v>6.97</v>
      </c>
    </row>
    <row r="67" spans="1:7" x14ac:dyDescent="0.25">
      <c r="A67" s="134" t="s">
        <v>9250</v>
      </c>
      <c r="B67" s="134">
        <v>34</v>
      </c>
      <c r="C67" s="126" t="s">
        <v>9306</v>
      </c>
      <c r="D67" s="134" t="s">
        <v>950</v>
      </c>
      <c r="E67" s="134" t="s">
        <v>4500</v>
      </c>
      <c r="F67" s="135">
        <v>8.11</v>
      </c>
      <c r="G67" s="135">
        <v>7.01</v>
      </c>
    </row>
    <row r="68" spans="1:7" x14ac:dyDescent="0.25">
      <c r="A68" s="134" t="s">
        <v>9250</v>
      </c>
      <c r="B68" s="134">
        <v>43055</v>
      </c>
      <c r="C68" s="126" t="s">
        <v>9307</v>
      </c>
      <c r="D68" s="134" t="s">
        <v>950</v>
      </c>
      <c r="E68" s="134" t="s">
        <v>9256</v>
      </c>
      <c r="F68" s="135">
        <v>7.03</v>
      </c>
      <c r="G68" s="135">
        <v>6.07</v>
      </c>
    </row>
    <row r="69" spans="1:7" x14ac:dyDescent="0.25">
      <c r="A69" s="134" t="s">
        <v>9250</v>
      </c>
      <c r="B69" s="134">
        <v>43056</v>
      </c>
      <c r="C69" s="126" t="s">
        <v>9308</v>
      </c>
      <c r="D69" s="134" t="s">
        <v>950</v>
      </c>
      <c r="E69" s="134" t="s">
        <v>4500</v>
      </c>
      <c r="F69" s="135">
        <v>8.1</v>
      </c>
      <c r="G69" s="135">
        <v>7</v>
      </c>
    </row>
    <row r="70" spans="1:7" x14ac:dyDescent="0.25">
      <c r="A70" s="134" t="s">
        <v>9250</v>
      </c>
      <c r="B70" s="134">
        <v>43057</v>
      </c>
      <c r="C70" s="126" t="s">
        <v>9309</v>
      </c>
      <c r="D70" s="134" t="s">
        <v>950</v>
      </c>
      <c r="E70" s="134" t="s">
        <v>4500</v>
      </c>
      <c r="F70" s="135">
        <v>8.91</v>
      </c>
      <c r="G70" s="135">
        <v>7.69</v>
      </c>
    </row>
    <row r="71" spans="1:7" x14ac:dyDescent="0.25">
      <c r="A71" s="134" t="s">
        <v>9250</v>
      </c>
      <c r="B71" s="134">
        <v>34449</v>
      </c>
      <c r="C71" s="126" t="s">
        <v>9310</v>
      </c>
      <c r="D71" s="134" t="s">
        <v>950</v>
      </c>
      <c r="E71" s="134" t="s">
        <v>4500</v>
      </c>
      <c r="F71" s="135">
        <v>9.52</v>
      </c>
      <c r="G71" s="135">
        <v>8.2200000000000006</v>
      </c>
    </row>
    <row r="72" spans="1:7" x14ac:dyDescent="0.25">
      <c r="A72" s="134" t="s">
        <v>9250</v>
      </c>
      <c r="B72" s="134">
        <v>32</v>
      </c>
      <c r="C72" s="126" t="s">
        <v>9311</v>
      </c>
      <c r="D72" s="134" t="s">
        <v>950</v>
      </c>
      <c r="E72" s="134" t="s">
        <v>4500</v>
      </c>
      <c r="F72" s="135">
        <v>8.56</v>
      </c>
      <c r="G72" s="135">
        <v>7.39</v>
      </c>
    </row>
    <row r="73" spans="1:7" x14ac:dyDescent="0.25">
      <c r="A73" s="134" t="s">
        <v>9250</v>
      </c>
      <c r="B73" s="134">
        <v>33</v>
      </c>
      <c r="C73" s="126" t="s">
        <v>9312</v>
      </c>
      <c r="D73" s="134" t="s">
        <v>950</v>
      </c>
      <c r="E73" s="134" t="s">
        <v>4500</v>
      </c>
      <c r="F73" s="135">
        <v>8.61</v>
      </c>
      <c r="G73" s="135">
        <v>7.43</v>
      </c>
    </row>
    <row r="74" spans="1:7" x14ac:dyDescent="0.25">
      <c r="A74" s="134" t="s">
        <v>9250</v>
      </c>
      <c r="B74" s="134">
        <v>43061</v>
      </c>
      <c r="C74" s="126" t="s">
        <v>9313</v>
      </c>
      <c r="D74" s="134" t="s">
        <v>950</v>
      </c>
      <c r="E74" s="134" t="s">
        <v>4500</v>
      </c>
      <c r="F74" s="135">
        <v>8.0399999999999991</v>
      </c>
      <c r="G74" s="135">
        <v>6.95</v>
      </c>
    </row>
    <row r="75" spans="1:7" x14ac:dyDescent="0.25">
      <c r="A75" s="134" t="s">
        <v>9250</v>
      </c>
      <c r="B75" s="134">
        <v>43059</v>
      </c>
      <c r="C75" s="126" t="s">
        <v>9314</v>
      </c>
      <c r="D75" s="134" t="s">
        <v>950</v>
      </c>
      <c r="E75" s="134" t="s">
        <v>4500</v>
      </c>
      <c r="F75" s="135">
        <v>7.68</v>
      </c>
      <c r="G75" s="135">
        <v>6.63</v>
      </c>
    </row>
    <row r="76" spans="1:7" x14ac:dyDescent="0.25">
      <c r="A76" s="134" t="s">
        <v>9250</v>
      </c>
      <c r="B76" s="134">
        <v>43062</v>
      </c>
      <c r="C76" s="126" t="s">
        <v>9315</v>
      </c>
      <c r="D76" s="134" t="s">
        <v>950</v>
      </c>
      <c r="E76" s="134" t="s">
        <v>4500</v>
      </c>
      <c r="F76" s="135">
        <v>8.51</v>
      </c>
      <c r="G76" s="135">
        <v>7.35</v>
      </c>
    </row>
    <row r="77" spans="1:7" x14ac:dyDescent="0.25">
      <c r="A77" s="134" t="s">
        <v>9250</v>
      </c>
      <c r="B77" s="134">
        <v>43060</v>
      </c>
      <c r="C77" s="126" t="s">
        <v>9316</v>
      </c>
      <c r="D77" s="134" t="s">
        <v>950</v>
      </c>
      <c r="E77" s="134" t="s">
        <v>4500</v>
      </c>
      <c r="F77" s="135">
        <v>6.69</v>
      </c>
      <c r="G77" s="135">
        <v>5.77</v>
      </c>
    </row>
    <row r="78" spans="1:7" x14ac:dyDescent="0.25">
      <c r="A78" s="134" t="s">
        <v>9250</v>
      </c>
      <c r="B78" s="134">
        <v>40410</v>
      </c>
      <c r="C78" s="126" t="s">
        <v>9317</v>
      </c>
      <c r="D78" s="134" t="s">
        <v>33</v>
      </c>
      <c r="E78" s="134" t="s">
        <v>9256</v>
      </c>
      <c r="F78" s="135"/>
      <c r="G78" s="135">
        <v>20.49</v>
      </c>
    </row>
    <row r="79" spans="1:7" x14ac:dyDescent="0.25">
      <c r="A79" s="134" t="s">
        <v>9250</v>
      </c>
      <c r="B79" s="134">
        <v>40411</v>
      </c>
      <c r="C79" s="126" t="s">
        <v>9318</v>
      </c>
      <c r="D79" s="134" t="s">
        <v>33</v>
      </c>
      <c r="E79" s="134" t="s">
        <v>4500</v>
      </c>
      <c r="F79" s="135"/>
      <c r="G79" s="135">
        <v>22.23</v>
      </c>
    </row>
    <row r="80" spans="1:7" x14ac:dyDescent="0.25">
      <c r="A80" s="134" t="s">
        <v>9250</v>
      </c>
      <c r="B80" s="134">
        <v>40412</v>
      </c>
      <c r="C80" s="126" t="s">
        <v>9319</v>
      </c>
      <c r="D80" s="134" t="s">
        <v>33</v>
      </c>
      <c r="E80" s="134" t="s">
        <v>4500</v>
      </c>
      <c r="F80" s="135"/>
      <c r="G80" s="135">
        <v>24.95</v>
      </c>
    </row>
    <row r="81" spans="1:7" x14ac:dyDescent="0.25">
      <c r="A81" s="134" t="s">
        <v>9250</v>
      </c>
      <c r="B81" s="134">
        <v>44254</v>
      </c>
      <c r="C81" s="126" t="s">
        <v>9320</v>
      </c>
      <c r="D81" s="134" t="s">
        <v>33</v>
      </c>
      <c r="E81" s="134" t="s">
        <v>4500</v>
      </c>
      <c r="F81" s="135">
        <v>36.1</v>
      </c>
      <c r="G81" s="135">
        <v>30.96</v>
      </c>
    </row>
    <row r="82" spans="1:7" x14ac:dyDescent="0.25">
      <c r="A82" s="134" t="s">
        <v>9250</v>
      </c>
      <c r="B82" s="134">
        <v>44255</v>
      </c>
      <c r="C82" s="126" t="s">
        <v>9321</v>
      </c>
      <c r="D82" s="134" t="s">
        <v>33</v>
      </c>
      <c r="E82" s="134" t="s">
        <v>4500</v>
      </c>
      <c r="F82" s="135">
        <v>40.020000000000003</v>
      </c>
      <c r="G82" s="135">
        <v>34.31</v>
      </c>
    </row>
    <row r="83" spans="1:7" x14ac:dyDescent="0.25">
      <c r="A83" s="134" t="s">
        <v>9250</v>
      </c>
      <c r="B83" s="134">
        <v>44256</v>
      </c>
      <c r="C83" s="126" t="s">
        <v>9322</v>
      </c>
      <c r="D83" s="134" t="s">
        <v>33</v>
      </c>
      <c r="E83" s="134" t="s">
        <v>4500</v>
      </c>
      <c r="F83" s="135">
        <v>45.2</v>
      </c>
      <c r="G83" s="135">
        <v>38.75</v>
      </c>
    </row>
    <row r="84" spans="1:7" x14ac:dyDescent="0.25">
      <c r="A84" s="134" t="s">
        <v>9250</v>
      </c>
      <c r="B84" s="134">
        <v>44257</v>
      </c>
      <c r="C84" s="126" t="s">
        <v>9323</v>
      </c>
      <c r="D84" s="134" t="s">
        <v>33</v>
      </c>
      <c r="E84" s="134" t="s">
        <v>4500</v>
      </c>
      <c r="F84" s="135">
        <v>71.510000000000005</v>
      </c>
      <c r="G84" s="135">
        <v>61.31</v>
      </c>
    </row>
    <row r="85" spans="1:7" x14ac:dyDescent="0.25">
      <c r="A85" s="134" t="s">
        <v>9250</v>
      </c>
      <c r="B85" s="134">
        <v>44258</v>
      </c>
      <c r="C85" s="126" t="s">
        <v>9324</v>
      </c>
      <c r="D85" s="134" t="s">
        <v>33</v>
      </c>
      <c r="E85" s="134" t="s">
        <v>4500</v>
      </c>
      <c r="F85" s="135">
        <v>81.72</v>
      </c>
      <c r="G85" s="135">
        <v>70.069999999999993</v>
      </c>
    </row>
    <row r="86" spans="1:7" x14ac:dyDescent="0.25">
      <c r="A86" s="134" t="s">
        <v>9250</v>
      </c>
      <c r="B86" s="134">
        <v>44259</v>
      </c>
      <c r="C86" s="126" t="s">
        <v>9325</v>
      </c>
      <c r="D86" s="134" t="s">
        <v>33</v>
      </c>
      <c r="E86" s="134" t="s">
        <v>4500</v>
      </c>
      <c r="F86" s="135">
        <v>112.17</v>
      </c>
      <c r="G86" s="135">
        <v>96.18</v>
      </c>
    </row>
    <row r="87" spans="1:7" x14ac:dyDescent="0.25">
      <c r="A87" s="134" t="s">
        <v>9250</v>
      </c>
      <c r="B87" s="134">
        <v>37997</v>
      </c>
      <c r="C87" s="126" t="s">
        <v>9326</v>
      </c>
      <c r="D87" s="134" t="s">
        <v>33</v>
      </c>
      <c r="E87" s="134" t="s">
        <v>4500</v>
      </c>
      <c r="F87" s="135">
        <v>21.51</v>
      </c>
      <c r="G87" s="135">
        <v>18.45</v>
      </c>
    </row>
    <row r="88" spans="1:7" x14ac:dyDescent="0.25">
      <c r="A88" s="134" t="s">
        <v>9250</v>
      </c>
      <c r="B88" s="134">
        <v>37998</v>
      </c>
      <c r="C88" s="126" t="s">
        <v>9327</v>
      </c>
      <c r="D88" s="134" t="s">
        <v>33</v>
      </c>
      <c r="E88" s="134" t="s">
        <v>4500</v>
      </c>
      <c r="F88" s="135">
        <v>28.79</v>
      </c>
      <c r="G88" s="135">
        <v>24.69</v>
      </c>
    </row>
    <row r="89" spans="1:7" x14ac:dyDescent="0.25">
      <c r="A89" s="134" t="s">
        <v>9250</v>
      </c>
      <c r="B89" s="134">
        <v>55</v>
      </c>
      <c r="C89" s="126" t="s">
        <v>9328</v>
      </c>
      <c r="D89" s="134" t="s">
        <v>33</v>
      </c>
      <c r="E89" s="134" t="s">
        <v>9256</v>
      </c>
      <c r="F89" s="135"/>
      <c r="G89" s="135">
        <v>3.94</v>
      </c>
    </row>
    <row r="90" spans="1:7" x14ac:dyDescent="0.25">
      <c r="A90" s="134" t="s">
        <v>9250</v>
      </c>
      <c r="B90" s="134">
        <v>61</v>
      </c>
      <c r="C90" s="126" t="s">
        <v>9329</v>
      </c>
      <c r="D90" s="134" t="s">
        <v>33</v>
      </c>
      <c r="E90" s="134" t="s">
        <v>4500</v>
      </c>
      <c r="F90" s="135"/>
      <c r="G90" s="135">
        <v>3.72</v>
      </c>
    </row>
    <row r="91" spans="1:7" x14ac:dyDescent="0.25">
      <c r="A91" s="134" t="s">
        <v>9250</v>
      </c>
      <c r="B91" s="134">
        <v>62</v>
      </c>
      <c r="C91" s="126" t="s">
        <v>9330</v>
      </c>
      <c r="D91" s="134" t="s">
        <v>33</v>
      </c>
      <c r="E91" s="134" t="s">
        <v>4500</v>
      </c>
      <c r="F91" s="135"/>
      <c r="G91" s="135">
        <v>7.72</v>
      </c>
    </row>
    <row r="92" spans="1:7" x14ac:dyDescent="0.25">
      <c r="A92" s="134" t="s">
        <v>9250</v>
      </c>
      <c r="B92" s="134">
        <v>10899</v>
      </c>
      <c r="C92" s="126" t="s">
        <v>9331</v>
      </c>
      <c r="D92" s="134" t="s">
        <v>33</v>
      </c>
      <c r="E92" s="134" t="s">
        <v>4500</v>
      </c>
      <c r="F92" s="135">
        <v>78.849999999999994</v>
      </c>
      <c r="G92" s="135">
        <v>144.57</v>
      </c>
    </row>
    <row r="93" spans="1:7" x14ac:dyDescent="0.25">
      <c r="A93" s="134" t="s">
        <v>9250</v>
      </c>
      <c r="B93" s="134">
        <v>10900</v>
      </c>
      <c r="C93" s="126" t="s">
        <v>9332</v>
      </c>
      <c r="D93" s="134" t="s">
        <v>33</v>
      </c>
      <c r="E93" s="134" t="s">
        <v>4500</v>
      </c>
      <c r="F93" s="135">
        <v>61.71</v>
      </c>
      <c r="G93" s="135">
        <v>113.14</v>
      </c>
    </row>
    <row r="94" spans="1:7" x14ac:dyDescent="0.25">
      <c r="A94" s="134" t="s">
        <v>9250</v>
      </c>
      <c r="B94" s="134">
        <v>47</v>
      </c>
      <c r="C94" s="126" t="s">
        <v>9333</v>
      </c>
      <c r="D94" s="134" t="s">
        <v>33</v>
      </c>
      <c r="E94" s="134" t="s">
        <v>4500</v>
      </c>
      <c r="F94" s="135">
        <v>66.12</v>
      </c>
      <c r="G94" s="135">
        <v>90.51</v>
      </c>
    </row>
    <row r="95" spans="1:7" x14ac:dyDescent="0.25">
      <c r="A95" s="134" t="s">
        <v>9250</v>
      </c>
      <c r="B95" s="134">
        <v>48</v>
      </c>
      <c r="C95" s="126" t="s">
        <v>9334</v>
      </c>
      <c r="D95" s="134" t="s">
        <v>33</v>
      </c>
      <c r="E95" s="134" t="s">
        <v>4500</v>
      </c>
      <c r="F95" s="135">
        <v>17.25</v>
      </c>
      <c r="G95" s="135">
        <v>23.61</v>
      </c>
    </row>
    <row r="96" spans="1:7" x14ac:dyDescent="0.25">
      <c r="A96" s="134" t="s">
        <v>9250</v>
      </c>
      <c r="B96" s="134">
        <v>46</v>
      </c>
      <c r="C96" s="126" t="s">
        <v>9335</v>
      </c>
      <c r="D96" s="134" t="s">
        <v>33</v>
      </c>
      <c r="E96" s="134" t="s">
        <v>4500</v>
      </c>
      <c r="F96" s="135">
        <v>38.67</v>
      </c>
      <c r="G96" s="135">
        <v>52.93</v>
      </c>
    </row>
    <row r="97" spans="1:7" x14ac:dyDescent="0.25">
      <c r="A97" s="134" t="s">
        <v>9250</v>
      </c>
      <c r="B97" s="134">
        <v>52</v>
      </c>
      <c r="C97" s="126" t="s">
        <v>9336</v>
      </c>
      <c r="D97" s="134" t="s">
        <v>33</v>
      </c>
      <c r="E97" s="134" t="s">
        <v>4500</v>
      </c>
      <c r="F97" s="135">
        <v>13.1</v>
      </c>
      <c r="G97" s="135">
        <v>17.93</v>
      </c>
    </row>
    <row r="98" spans="1:7" x14ac:dyDescent="0.25">
      <c r="A98" s="134" t="s">
        <v>9250</v>
      </c>
      <c r="B98" s="134">
        <v>43</v>
      </c>
      <c r="C98" s="126" t="s">
        <v>9337</v>
      </c>
      <c r="D98" s="134" t="s">
        <v>33</v>
      </c>
      <c r="E98" s="134" t="s">
        <v>4500</v>
      </c>
      <c r="F98" s="135">
        <v>44.22</v>
      </c>
      <c r="G98" s="135">
        <v>60.53</v>
      </c>
    </row>
    <row r="99" spans="1:7" x14ac:dyDescent="0.25">
      <c r="A99" s="134" t="s">
        <v>9250</v>
      </c>
      <c r="B99" s="134">
        <v>103</v>
      </c>
      <c r="C99" s="126" t="s">
        <v>9338</v>
      </c>
      <c r="D99" s="134" t="s">
        <v>33</v>
      </c>
      <c r="E99" s="134" t="s">
        <v>4500</v>
      </c>
      <c r="F99" s="135">
        <v>47.6</v>
      </c>
      <c r="G99" s="135">
        <v>44.99</v>
      </c>
    </row>
    <row r="100" spans="1:7" x14ac:dyDescent="0.25">
      <c r="A100" s="134" t="s">
        <v>9250</v>
      </c>
      <c r="B100" s="134">
        <v>107</v>
      </c>
      <c r="C100" s="126" t="s">
        <v>9339</v>
      </c>
      <c r="D100" s="134" t="s">
        <v>33</v>
      </c>
      <c r="E100" s="134" t="s">
        <v>4500</v>
      </c>
      <c r="F100" s="135">
        <v>0.89</v>
      </c>
      <c r="G100" s="135">
        <v>0.84</v>
      </c>
    </row>
    <row r="101" spans="1:7" x14ac:dyDescent="0.25">
      <c r="A101" s="134" t="s">
        <v>9250</v>
      </c>
      <c r="B101" s="134">
        <v>65</v>
      </c>
      <c r="C101" s="126" t="s">
        <v>9340</v>
      </c>
      <c r="D101" s="134" t="s">
        <v>33</v>
      </c>
      <c r="E101" s="134" t="s">
        <v>4500</v>
      </c>
      <c r="F101" s="135">
        <v>0.98</v>
      </c>
      <c r="G101" s="135">
        <v>0.93</v>
      </c>
    </row>
    <row r="102" spans="1:7" x14ac:dyDescent="0.25">
      <c r="A102" s="134" t="s">
        <v>9250</v>
      </c>
      <c r="B102" s="134">
        <v>108</v>
      </c>
      <c r="C102" s="126" t="s">
        <v>9341</v>
      </c>
      <c r="D102" s="134" t="s">
        <v>33</v>
      </c>
      <c r="E102" s="134" t="s">
        <v>4500</v>
      </c>
      <c r="F102" s="135">
        <v>1.97</v>
      </c>
      <c r="G102" s="135">
        <v>1.86</v>
      </c>
    </row>
    <row r="103" spans="1:7" x14ac:dyDescent="0.25">
      <c r="A103" s="134" t="s">
        <v>9250</v>
      </c>
      <c r="B103" s="134">
        <v>110</v>
      </c>
      <c r="C103" s="126" t="s">
        <v>9342</v>
      </c>
      <c r="D103" s="134" t="s">
        <v>33</v>
      </c>
      <c r="E103" s="134" t="s">
        <v>4500</v>
      </c>
      <c r="F103" s="135">
        <v>6.85</v>
      </c>
      <c r="G103" s="135">
        <v>6.47</v>
      </c>
    </row>
    <row r="104" spans="1:7" x14ac:dyDescent="0.25">
      <c r="A104" s="134" t="s">
        <v>9250</v>
      </c>
      <c r="B104" s="134">
        <v>109</v>
      </c>
      <c r="C104" s="126" t="s">
        <v>9343</v>
      </c>
      <c r="D104" s="134" t="s">
        <v>33</v>
      </c>
      <c r="E104" s="134" t="s">
        <v>4500</v>
      </c>
      <c r="F104" s="135">
        <v>4.08</v>
      </c>
      <c r="G104" s="135">
        <v>3.85</v>
      </c>
    </row>
    <row r="105" spans="1:7" x14ac:dyDescent="0.25">
      <c r="A105" s="134" t="s">
        <v>9250</v>
      </c>
      <c r="B105" s="134">
        <v>111</v>
      </c>
      <c r="C105" s="126" t="s">
        <v>9344</v>
      </c>
      <c r="D105" s="134" t="s">
        <v>33</v>
      </c>
      <c r="E105" s="134" t="s">
        <v>4500</v>
      </c>
      <c r="F105" s="135">
        <v>9.26</v>
      </c>
      <c r="G105" s="135">
        <v>8.76</v>
      </c>
    </row>
    <row r="106" spans="1:7" x14ac:dyDescent="0.25">
      <c r="A106" s="134" t="s">
        <v>9250</v>
      </c>
      <c r="B106" s="134">
        <v>112</v>
      </c>
      <c r="C106" s="126" t="s">
        <v>9345</v>
      </c>
      <c r="D106" s="134" t="s">
        <v>33</v>
      </c>
      <c r="E106" s="134" t="s">
        <v>4500</v>
      </c>
      <c r="F106" s="135">
        <v>4.91</v>
      </c>
      <c r="G106" s="135">
        <v>4.6399999999999997</v>
      </c>
    </row>
    <row r="107" spans="1:7" x14ac:dyDescent="0.25">
      <c r="A107" s="134" t="s">
        <v>9250</v>
      </c>
      <c r="B107" s="134">
        <v>113</v>
      </c>
      <c r="C107" s="126" t="s">
        <v>9346</v>
      </c>
      <c r="D107" s="134" t="s">
        <v>33</v>
      </c>
      <c r="E107" s="134" t="s">
        <v>4500</v>
      </c>
      <c r="F107" s="135">
        <v>12.29</v>
      </c>
      <c r="G107" s="135">
        <v>11.62</v>
      </c>
    </row>
    <row r="108" spans="1:7" x14ac:dyDescent="0.25">
      <c r="A108" s="134" t="s">
        <v>9250</v>
      </c>
      <c r="B108" s="134">
        <v>104</v>
      </c>
      <c r="C108" s="126" t="s">
        <v>9347</v>
      </c>
      <c r="D108" s="134" t="s">
        <v>33</v>
      </c>
      <c r="E108" s="134" t="s">
        <v>4500</v>
      </c>
      <c r="F108" s="135">
        <v>21.39</v>
      </c>
      <c r="G108" s="135">
        <v>20.22</v>
      </c>
    </row>
    <row r="109" spans="1:7" x14ac:dyDescent="0.25">
      <c r="A109" s="134" t="s">
        <v>9250</v>
      </c>
      <c r="B109" s="134">
        <v>102</v>
      </c>
      <c r="C109" s="126" t="s">
        <v>9348</v>
      </c>
      <c r="D109" s="134" t="s">
        <v>33</v>
      </c>
      <c r="E109" s="134" t="s">
        <v>4500</v>
      </c>
      <c r="F109" s="135">
        <v>29.49</v>
      </c>
      <c r="G109" s="135">
        <v>27.88</v>
      </c>
    </row>
    <row r="110" spans="1:7" x14ac:dyDescent="0.25">
      <c r="A110" s="134" t="s">
        <v>9250</v>
      </c>
      <c r="B110" s="134">
        <v>95</v>
      </c>
      <c r="C110" s="126" t="s">
        <v>9349</v>
      </c>
      <c r="D110" s="134" t="s">
        <v>33</v>
      </c>
      <c r="E110" s="134" t="s">
        <v>4500</v>
      </c>
      <c r="F110" s="135">
        <v>12.46</v>
      </c>
      <c r="G110" s="135">
        <v>11.78</v>
      </c>
    </row>
    <row r="111" spans="1:7" x14ac:dyDescent="0.25">
      <c r="A111" s="134" t="s">
        <v>9250</v>
      </c>
      <c r="B111" s="134">
        <v>96</v>
      </c>
      <c r="C111" s="126" t="s">
        <v>9350</v>
      </c>
      <c r="D111" s="134" t="s">
        <v>33</v>
      </c>
      <c r="E111" s="134" t="s">
        <v>4500</v>
      </c>
      <c r="F111" s="135">
        <v>13.56</v>
      </c>
      <c r="G111" s="135">
        <v>12.81</v>
      </c>
    </row>
    <row r="112" spans="1:7" x14ac:dyDescent="0.25">
      <c r="A112" s="134" t="s">
        <v>9250</v>
      </c>
      <c r="B112" s="134">
        <v>97</v>
      </c>
      <c r="C112" s="126" t="s">
        <v>9351</v>
      </c>
      <c r="D112" s="134" t="s">
        <v>33</v>
      </c>
      <c r="E112" s="134" t="s">
        <v>4500</v>
      </c>
      <c r="F112" s="135">
        <v>20.399999999999999</v>
      </c>
      <c r="G112" s="135">
        <v>19.28</v>
      </c>
    </row>
    <row r="113" spans="1:7" x14ac:dyDescent="0.25">
      <c r="A113" s="134" t="s">
        <v>9250</v>
      </c>
      <c r="B113" s="134">
        <v>98</v>
      </c>
      <c r="C113" s="126" t="s">
        <v>9352</v>
      </c>
      <c r="D113" s="134" t="s">
        <v>33</v>
      </c>
      <c r="E113" s="134" t="s">
        <v>4500</v>
      </c>
      <c r="F113" s="135">
        <v>30.53</v>
      </c>
      <c r="G113" s="135">
        <v>28.86</v>
      </c>
    </row>
    <row r="114" spans="1:7" x14ac:dyDescent="0.25">
      <c r="A114" s="134" t="s">
        <v>9250</v>
      </c>
      <c r="B114" s="134">
        <v>99</v>
      </c>
      <c r="C114" s="126" t="s">
        <v>9353</v>
      </c>
      <c r="D114" s="134" t="s">
        <v>33</v>
      </c>
      <c r="E114" s="134" t="s">
        <v>4500</v>
      </c>
      <c r="F114" s="135">
        <v>28.86</v>
      </c>
      <c r="G114" s="135">
        <v>27.28</v>
      </c>
    </row>
    <row r="115" spans="1:7" x14ac:dyDescent="0.25">
      <c r="A115" s="134" t="s">
        <v>9250</v>
      </c>
      <c r="B115" s="134">
        <v>60</v>
      </c>
      <c r="C115" s="126" t="s">
        <v>9354</v>
      </c>
      <c r="D115" s="134" t="s">
        <v>33</v>
      </c>
      <c r="E115" s="134" t="s">
        <v>4500</v>
      </c>
      <c r="F115" s="135"/>
      <c r="G115" s="135">
        <v>5.1100000000000003</v>
      </c>
    </row>
    <row r="116" spans="1:7" x14ac:dyDescent="0.25">
      <c r="A116" s="134" t="s">
        <v>9250</v>
      </c>
      <c r="B116" s="134">
        <v>72</v>
      </c>
      <c r="C116" s="126" t="s">
        <v>9355</v>
      </c>
      <c r="D116" s="134" t="s">
        <v>33</v>
      </c>
      <c r="E116" s="134" t="s">
        <v>4500</v>
      </c>
      <c r="F116" s="135">
        <v>55.34</v>
      </c>
      <c r="G116" s="135">
        <v>52.31</v>
      </c>
    </row>
    <row r="117" spans="1:7" x14ac:dyDescent="0.25">
      <c r="A117" s="134" t="s">
        <v>9250</v>
      </c>
      <c r="B117" s="134">
        <v>71</v>
      </c>
      <c r="C117" s="126" t="s">
        <v>9356</v>
      </c>
      <c r="D117" s="134" t="s">
        <v>33</v>
      </c>
      <c r="E117" s="134" t="s">
        <v>4500</v>
      </c>
      <c r="F117" s="135">
        <v>34.18</v>
      </c>
      <c r="G117" s="135">
        <v>32.31</v>
      </c>
    </row>
    <row r="118" spans="1:7" x14ac:dyDescent="0.25">
      <c r="A118" s="134" t="s">
        <v>9250</v>
      </c>
      <c r="B118" s="134">
        <v>67</v>
      </c>
      <c r="C118" s="126" t="s">
        <v>9357</v>
      </c>
      <c r="D118" s="134" t="s">
        <v>33</v>
      </c>
      <c r="E118" s="134" t="s">
        <v>4500</v>
      </c>
      <c r="F118" s="135">
        <v>17.89</v>
      </c>
      <c r="G118" s="135">
        <v>16.91</v>
      </c>
    </row>
    <row r="119" spans="1:7" x14ac:dyDescent="0.25">
      <c r="A119" s="134" t="s">
        <v>9250</v>
      </c>
      <c r="B119" s="134">
        <v>73</v>
      </c>
      <c r="C119" s="126" t="s">
        <v>9358</v>
      </c>
      <c r="D119" s="134" t="s">
        <v>33</v>
      </c>
      <c r="E119" s="134" t="s">
        <v>4500</v>
      </c>
      <c r="F119" s="135">
        <v>17.12</v>
      </c>
      <c r="G119" s="135">
        <v>16.190000000000001</v>
      </c>
    </row>
    <row r="120" spans="1:7" x14ac:dyDescent="0.25">
      <c r="A120" s="134" t="s">
        <v>9250</v>
      </c>
      <c r="B120" s="134">
        <v>100</v>
      </c>
      <c r="C120" s="126" t="s">
        <v>9359</v>
      </c>
      <c r="D120" s="134" t="s">
        <v>33</v>
      </c>
      <c r="E120" s="134" t="s">
        <v>4500</v>
      </c>
      <c r="F120" s="135">
        <v>50.42</v>
      </c>
      <c r="G120" s="135">
        <v>47.66</v>
      </c>
    </row>
    <row r="121" spans="1:7" x14ac:dyDescent="0.25">
      <c r="A121" s="134" t="s">
        <v>9250</v>
      </c>
      <c r="B121" s="134">
        <v>75</v>
      </c>
      <c r="C121" s="126" t="s">
        <v>9360</v>
      </c>
      <c r="D121" s="134" t="s">
        <v>33</v>
      </c>
      <c r="E121" s="134" t="s">
        <v>4500</v>
      </c>
      <c r="F121" s="135">
        <v>293.94</v>
      </c>
      <c r="G121" s="135">
        <v>277.86</v>
      </c>
    </row>
    <row r="122" spans="1:7" x14ac:dyDescent="0.25">
      <c r="A122" s="134" t="s">
        <v>9250</v>
      </c>
      <c r="B122" s="134">
        <v>83</v>
      </c>
      <c r="C122" s="126" t="s">
        <v>9361</v>
      </c>
      <c r="D122" s="134" t="s">
        <v>33</v>
      </c>
      <c r="E122" s="134" t="s">
        <v>4500</v>
      </c>
      <c r="F122" s="135">
        <v>235</v>
      </c>
      <c r="G122" s="135">
        <v>222.14</v>
      </c>
    </row>
    <row r="123" spans="1:7" x14ac:dyDescent="0.25">
      <c r="A123" s="134" t="s">
        <v>9250</v>
      </c>
      <c r="B123" s="134">
        <v>74</v>
      </c>
      <c r="C123" s="126" t="s">
        <v>9362</v>
      </c>
      <c r="D123" s="134" t="s">
        <v>33</v>
      </c>
      <c r="E123" s="134" t="s">
        <v>4500</v>
      </c>
      <c r="F123" s="135">
        <v>335.98</v>
      </c>
      <c r="G123" s="135">
        <v>317.60000000000002</v>
      </c>
    </row>
    <row r="124" spans="1:7" x14ac:dyDescent="0.25">
      <c r="A124" s="134" t="s">
        <v>9250</v>
      </c>
      <c r="B124" s="134">
        <v>106</v>
      </c>
      <c r="C124" s="126" t="s">
        <v>9363</v>
      </c>
      <c r="D124" s="134" t="s">
        <v>33</v>
      </c>
      <c r="E124" s="134" t="s">
        <v>4500</v>
      </c>
      <c r="F124" s="135">
        <v>424.86</v>
      </c>
      <c r="G124" s="135">
        <v>401.62</v>
      </c>
    </row>
    <row r="125" spans="1:7" x14ac:dyDescent="0.25">
      <c r="A125" s="134" t="s">
        <v>9250</v>
      </c>
      <c r="B125" s="134">
        <v>88</v>
      </c>
      <c r="C125" s="126" t="s">
        <v>9364</v>
      </c>
      <c r="D125" s="134" t="s">
        <v>33</v>
      </c>
      <c r="E125" s="134" t="s">
        <v>4500</v>
      </c>
      <c r="F125" s="135">
        <v>11.94</v>
      </c>
      <c r="G125" s="135">
        <v>11.29</v>
      </c>
    </row>
    <row r="126" spans="1:7" x14ac:dyDescent="0.25">
      <c r="A126" s="134" t="s">
        <v>9250</v>
      </c>
      <c r="B126" s="134">
        <v>82</v>
      </c>
      <c r="C126" s="126" t="s">
        <v>9365</v>
      </c>
      <c r="D126" s="134" t="s">
        <v>33</v>
      </c>
      <c r="E126" s="134" t="s">
        <v>4500</v>
      </c>
      <c r="F126" s="135">
        <v>223.58</v>
      </c>
      <c r="G126" s="135">
        <v>211.35</v>
      </c>
    </row>
    <row r="127" spans="1:7" x14ac:dyDescent="0.25">
      <c r="A127" s="134" t="s">
        <v>9250</v>
      </c>
      <c r="B127" s="134">
        <v>105</v>
      </c>
      <c r="C127" s="126" t="s">
        <v>9366</v>
      </c>
      <c r="D127" s="134" t="s">
        <v>33</v>
      </c>
      <c r="E127" s="134" t="s">
        <v>4500</v>
      </c>
      <c r="F127" s="135">
        <v>316.81</v>
      </c>
      <c r="G127" s="135">
        <v>299.48</v>
      </c>
    </row>
    <row r="128" spans="1:7" x14ac:dyDescent="0.25">
      <c r="A128" s="134" t="s">
        <v>9250</v>
      </c>
      <c r="B128" s="134">
        <v>39719</v>
      </c>
      <c r="C128" s="126" t="s">
        <v>9367</v>
      </c>
      <c r="D128" s="134" t="s">
        <v>3949</v>
      </c>
      <c r="E128" s="134" t="s">
        <v>4500</v>
      </c>
      <c r="F128" s="135">
        <v>199.15</v>
      </c>
      <c r="G128" s="135">
        <v>155.72</v>
      </c>
    </row>
    <row r="129" spans="1:7" x14ac:dyDescent="0.25">
      <c r="A129" s="134" t="s">
        <v>9250</v>
      </c>
      <c r="B129" s="134">
        <v>3410</v>
      </c>
      <c r="C129" s="126" t="s">
        <v>9368</v>
      </c>
      <c r="D129" s="134" t="s">
        <v>950</v>
      </c>
      <c r="E129" s="134" t="s">
        <v>4500</v>
      </c>
      <c r="F129" s="135">
        <v>44.8</v>
      </c>
      <c r="G129" s="135">
        <v>35.03</v>
      </c>
    </row>
    <row r="130" spans="1:7" x14ac:dyDescent="0.25">
      <c r="A130" s="134" t="s">
        <v>9250</v>
      </c>
      <c r="B130" s="134">
        <v>4791</v>
      </c>
      <c r="C130" s="126" t="s">
        <v>9369</v>
      </c>
      <c r="D130" s="134" t="s">
        <v>950</v>
      </c>
      <c r="E130" s="134" t="s">
        <v>4500</v>
      </c>
      <c r="F130" s="135">
        <v>40.450000000000003</v>
      </c>
      <c r="G130" s="135">
        <v>49.59</v>
      </c>
    </row>
    <row r="131" spans="1:7" x14ac:dyDescent="0.25">
      <c r="A131" s="134" t="s">
        <v>9250</v>
      </c>
      <c r="B131" s="134">
        <v>157</v>
      </c>
      <c r="C131" s="126" t="s">
        <v>9370</v>
      </c>
      <c r="D131" s="134" t="s">
        <v>950</v>
      </c>
      <c r="E131" s="134" t="s">
        <v>4500</v>
      </c>
      <c r="F131" s="135">
        <v>151.12</v>
      </c>
      <c r="G131" s="135">
        <v>151.54</v>
      </c>
    </row>
    <row r="132" spans="1:7" x14ac:dyDescent="0.25">
      <c r="A132" s="134" t="s">
        <v>9250</v>
      </c>
      <c r="B132" s="134">
        <v>156</v>
      </c>
      <c r="C132" s="126" t="s">
        <v>9371</v>
      </c>
      <c r="D132" s="134" t="s">
        <v>950</v>
      </c>
      <c r="E132" s="134" t="s">
        <v>4500</v>
      </c>
      <c r="F132" s="135">
        <v>53.81</v>
      </c>
      <c r="G132" s="135">
        <v>53.95</v>
      </c>
    </row>
    <row r="133" spans="1:7" x14ac:dyDescent="0.25">
      <c r="A133" s="134" t="s">
        <v>9250</v>
      </c>
      <c r="B133" s="134">
        <v>131</v>
      </c>
      <c r="C133" s="126" t="s">
        <v>9372</v>
      </c>
      <c r="D133" s="134" t="s">
        <v>950</v>
      </c>
      <c r="E133" s="134" t="s">
        <v>4500</v>
      </c>
      <c r="F133" s="135">
        <v>46.01</v>
      </c>
      <c r="G133" s="135">
        <v>46.14</v>
      </c>
    </row>
    <row r="134" spans="1:7" x14ac:dyDescent="0.25">
      <c r="A134" s="134" t="s">
        <v>9250</v>
      </c>
      <c r="B134" s="134">
        <v>21114</v>
      </c>
      <c r="C134" s="126" t="s">
        <v>9373</v>
      </c>
      <c r="D134" s="134" t="s">
        <v>33</v>
      </c>
      <c r="E134" s="134" t="s">
        <v>4500</v>
      </c>
      <c r="F134" s="135">
        <v>39.26</v>
      </c>
      <c r="G134" s="135">
        <v>30.69</v>
      </c>
    </row>
    <row r="135" spans="1:7" x14ac:dyDescent="0.25">
      <c r="A135" s="134" t="s">
        <v>9250</v>
      </c>
      <c r="B135" s="134">
        <v>119</v>
      </c>
      <c r="C135" s="126" t="s">
        <v>9374</v>
      </c>
      <c r="D135" s="134" t="s">
        <v>33</v>
      </c>
      <c r="E135" s="134" t="s">
        <v>9256</v>
      </c>
      <c r="F135" s="135">
        <v>9.9499999999999993</v>
      </c>
      <c r="G135" s="135">
        <v>7.78</v>
      </c>
    </row>
    <row r="136" spans="1:7" x14ac:dyDescent="0.25">
      <c r="A136" s="134" t="s">
        <v>9250</v>
      </c>
      <c r="B136" s="134">
        <v>122</v>
      </c>
      <c r="C136" s="126" t="s">
        <v>9375</v>
      </c>
      <c r="D136" s="134" t="s">
        <v>33</v>
      </c>
      <c r="E136" s="134" t="s">
        <v>4500</v>
      </c>
      <c r="F136" s="135">
        <v>76.56</v>
      </c>
      <c r="G136" s="135">
        <v>59.86</v>
      </c>
    </row>
    <row r="137" spans="1:7" x14ac:dyDescent="0.25">
      <c r="A137" s="134" t="s">
        <v>9250</v>
      </c>
      <c r="B137" s="134">
        <v>20080</v>
      </c>
      <c r="C137" s="126" t="s">
        <v>9376</v>
      </c>
      <c r="D137" s="134" t="s">
        <v>33</v>
      </c>
      <c r="E137" s="134" t="s">
        <v>4500</v>
      </c>
      <c r="F137" s="135">
        <v>24.98</v>
      </c>
      <c r="G137" s="135">
        <v>19.53</v>
      </c>
    </row>
    <row r="138" spans="1:7" x14ac:dyDescent="0.25">
      <c r="A138" s="134" t="s">
        <v>9250</v>
      </c>
      <c r="B138" s="134">
        <v>124</v>
      </c>
      <c r="C138" s="126" t="s">
        <v>9377</v>
      </c>
      <c r="D138" s="134" t="s">
        <v>3949</v>
      </c>
      <c r="E138" s="134" t="s">
        <v>4500</v>
      </c>
      <c r="F138" s="135">
        <v>17.739999999999998</v>
      </c>
      <c r="G138" s="135">
        <v>17.79</v>
      </c>
    </row>
    <row r="139" spans="1:7" x14ac:dyDescent="0.25">
      <c r="A139" s="134" t="s">
        <v>9250</v>
      </c>
      <c r="B139" s="134">
        <v>7334</v>
      </c>
      <c r="C139" s="126" t="s">
        <v>9378</v>
      </c>
      <c r="D139" s="134" t="s">
        <v>3949</v>
      </c>
      <c r="E139" s="134" t="s">
        <v>4500</v>
      </c>
      <c r="F139" s="135"/>
      <c r="G139" s="135">
        <v>15.95</v>
      </c>
    </row>
    <row r="140" spans="1:7" x14ac:dyDescent="0.25">
      <c r="A140" s="134" t="s">
        <v>9250</v>
      </c>
      <c r="B140" s="134">
        <v>45146</v>
      </c>
      <c r="C140" s="126" t="s">
        <v>9379</v>
      </c>
      <c r="D140" s="134" t="s">
        <v>950</v>
      </c>
      <c r="E140" s="134" t="s">
        <v>4500</v>
      </c>
      <c r="F140" s="135">
        <v>34.020000000000003</v>
      </c>
      <c r="G140" s="135">
        <v>34.119999999999997</v>
      </c>
    </row>
    <row r="141" spans="1:7" x14ac:dyDescent="0.25">
      <c r="A141" s="134" t="s">
        <v>9250</v>
      </c>
      <c r="B141" s="134">
        <v>123</v>
      </c>
      <c r="C141" s="126" t="s">
        <v>9380</v>
      </c>
      <c r="D141" s="134" t="s">
        <v>3949</v>
      </c>
      <c r="E141" s="134" t="s">
        <v>9256</v>
      </c>
      <c r="F141" s="135">
        <v>7.26</v>
      </c>
      <c r="G141" s="135">
        <v>7.28</v>
      </c>
    </row>
    <row r="142" spans="1:7" x14ac:dyDescent="0.25">
      <c r="A142" s="134" t="s">
        <v>9250</v>
      </c>
      <c r="B142" s="134">
        <v>127</v>
      </c>
      <c r="C142" s="126" t="s">
        <v>9381</v>
      </c>
      <c r="D142" s="134" t="s">
        <v>3949</v>
      </c>
      <c r="E142" s="134" t="s">
        <v>4500</v>
      </c>
      <c r="F142" s="135">
        <v>17.329999999999998</v>
      </c>
      <c r="G142" s="135">
        <v>17.38</v>
      </c>
    </row>
    <row r="143" spans="1:7" x14ac:dyDescent="0.25">
      <c r="A143" s="134" t="s">
        <v>9250</v>
      </c>
      <c r="B143" s="134">
        <v>133</v>
      </c>
      <c r="C143" s="126" t="s">
        <v>9382</v>
      </c>
      <c r="D143" s="134" t="s">
        <v>3949</v>
      </c>
      <c r="E143" s="134" t="s">
        <v>4500</v>
      </c>
      <c r="F143" s="135">
        <v>7.2</v>
      </c>
      <c r="G143" s="135">
        <v>7.22</v>
      </c>
    </row>
    <row r="144" spans="1:7" x14ac:dyDescent="0.25">
      <c r="A144" s="134" t="s">
        <v>9250</v>
      </c>
      <c r="B144" s="134">
        <v>43617</v>
      </c>
      <c r="C144" s="126" t="s">
        <v>9383</v>
      </c>
      <c r="D144" s="134" t="s">
        <v>3949</v>
      </c>
      <c r="E144" s="134" t="s">
        <v>4500</v>
      </c>
      <c r="F144" s="135">
        <v>8.0399999999999991</v>
      </c>
      <c r="G144" s="135">
        <v>8.06</v>
      </c>
    </row>
    <row r="145" spans="1:7" x14ac:dyDescent="0.25">
      <c r="A145" s="134" t="s">
        <v>9250</v>
      </c>
      <c r="B145" s="134">
        <v>132</v>
      </c>
      <c r="C145" s="126" t="s">
        <v>9384</v>
      </c>
      <c r="D145" s="134" t="s">
        <v>3949</v>
      </c>
      <c r="E145" s="134" t="s">
        <v>4500</v>
      </c>
      <c r="F145" s="135">
        <v>7.46</v>
      </c>
      <c r="G145" s="135">
        <v>7.48</v>
      </c>
    </row>
    <row r="146" spans="1:7" x14ac:dyDescent="0.25">
      <c r="A146" s="134" t="s">
        <v>9250</v>
      </c>
      <c r="B146" s="134">
        <v>43618</v>
      </c>
      <c r="C146" s="126" t="s">
        <v>9385</v>
      </c>
      <c r="D146" s="134" t="s">
        <v>950</v>
      </c>
      <c r="E146" s="134" t="s">
        <v>4500</v>
      </c>
      <c r="F146" s="135">
        <v>18.79</v>
      </c>
      <c r="G146" s="135">
        <v>18.84</v>
      </c>
    </row>
    <row r="147" spans="1:7" x14ac:dyDescent="0.25">
      <c r="A147" s="134" t="s">
        <v>9250</v>
      </c>
      <c r="B147" s="134">
        <v>37476</v>
      </c>
      <c r="C147" s="126" t="s">
        <v>9386</v>
      </c>
      <c r="D147" s="134" t="s">
        <v>33</v>
      </c>
      <c r="E147" s="134" t="s">
        <v>4500</v>
      </c>
      <c r="F147" s="135">
        <v>4299.42</v>
      </c>
      <c r="G147" s="135">
        <v>4425.88</v>
      </c>
    </row>
    <row r="148" spans="1:7" x14ac:dyDescent="0.25">
      <c r="A148" s="134" t="s">
        <v>9250</v>
      </c>
      <c r="B148" s="134">
        <v>37478</v>
      </c>
      <c r="C148" s="126" t="s">
        <v>9387</v>
      </c>
      <c r="D148" s="134" t="s">
        <v>33</v>
      </c>
      <c r="E148" s="134" t="s">
        <v>4500</v>
      </c>
      <c r="F148" s="135">
        <v>5385.14</v>
      </c>
      <c r="G148" s="135">
        <v>5543.52</v>
      </c>
    </row>
    <row r="149" spans="1:7" x14ac:dyDescent="0.25">
      <c r="A149" s="134" t="s">
        <v>9250</v>
      </c>
      <c r="B149" s="134">
        <v>37477</v>
      </c>
      <c r="C149" s="126" t="s">
        <v>9388</v>
      </c>
      <c r="D149" s="134" t="s">
        <v>33</v>
      </c>
      <c r="E149" s="134" t="s">
        <v>4500</v>
      </c>
      <c r="F149" s="135">
        <v>7295.99</v>
      </c>
      <c r="G149" s="135">
        <v>7510.58</v>
      </c>
    </row>
    <row r="150" spans="1:7" x14ac:dyDescent="0.25">
      <c r="A150" s="134" t="s">
        <v>9250</v>
      </c>
      <c r="B150" s="134">
        <v>37479</v>
      </c>
      <c r="C150" s="126" t="s">
        <v>9389</v>
      </c>
      <c r="D150" s="134" t="s">
        <v>33</v>
      </c>
      <c r="E150" s="134" t="s">
        <v>4500</v>
      </c>
      <c r="F150" s="135">
        <v>8653.14</v>
      </c>
      <c r="G150" s="135">
        <v>8907.64</v>
      </c>
    </row>
    <row r="151" spans="1:7" x14ac:dyDescent="0.25">
      <c r="A151" s="134" t="s">
        <v>9250</v>
      </c>
      <c r="B151" s="134">
        <v>4319</v>
      </c>
      <c r="C151" s="126" t="s">
        <v>9390</v>
      </c>
      <c r="D151" s="134" t="s">
        <v>33</v>
      </c>
      <c r="E151" s="134" t="s">
        <v>4500</v>
      </c>
      <c r="F151" s="135">
        <v>1.33</v>
      </c>
      <c r="G151" s="135">
        <v>1.92</v>
      </c>
    </row>
    <row r="152" spans="1:7" x14ac:dyDescent="0.25">
      <c r="A152" s="134" t="s">
        <v>9250</v>
      </c>
      <c r="B152" s="134">
        <v>42409</v>
      </c>
      <c r="C152" s="126" t="s">
        <v>9391</v>
      </c>
      <c r="D152" s="134" t="s">
        <v>950</v>
      </c>
      <c r="E152" s="134" t="s">
        <v>4500</v>
      </c>
      <c r="F152" s="135">
        <v>11.83</v>
      </c>
      <c r="G152" s="135">
        <v>11.86</v>
      </c>
    </row>
    <row r="153" spans="1:7" x14ac:dyDescent="0.25">
      <c r="A153" s="134" t="s">
        <v>9250</v>
      </c>
      <c r="B153" s="134">
        <v>40553</v>
      </c>
      <c r="C153" s="126" t="s">
        <v>9392</v>
      </c>
      <c r="D153" s="134" t="s">
        <v>1007</v>
      </c>
      <c r="E153" s="134" t="s">
        <v>9256</v>
      </c>
      <c r="F153" s="135"/>
      <c r="G153" s="135">
        <v>60</v>
      </c>
    </row>
    <row r="154" spans="1:7" x14ac:dyDescent="0.25">
      <c r="A154" s="134" t="s">
        <v>9393</v>
      </c>
      <c r="B154" s="134">
        <v>6114</v>
      </c>
      <c r="C154" s="126" t="s">
        <v>9394</v>
      </c>
      <c r="D154" s="134" t="s">
        <v>374</v>
      </c>
      <c r="E154" s="134" t="s">
        <v>4500</v>
      </c>
      <c r="F154" s="135">
        <v>14.89</v>
      </c>
      <c r="G154" s="135">
        <v>23.87</v>
      </c>
    </row>
    <row r="155" spans="1:7" x14ac:dyDescent="0.25">
      <c r="A155" s="134" t="s">
        <v>9393</v>
      </c>
      <c r="B155" s="134">
        <v>40912</v>
      </c>
      <c r="C155" s="126" t="s">
        <v>9395</v>
      </c>
      <c r="D155" s="134" t="s">
        <v>4271</v>
      </c>
      <c r="E155" s="134" t="s">
        <v>4500</v>
      </c>
      <c r="F155" s="135">
        <v>2605.5</v>
      </c>
      <c r="G155" s="135">
        <v>4182.3100000000004</v>
      </c>
    </row>
    <row r="156" spans="1:7" x14ac:dyDescent="0.25">
      <c r="A156" s="134" t="s">
        <v>9393</v>
      </c>
      <c r="B156" s="134">
        <v>247</v>
      </c>
      <c r="C156" s="126" t="s">
        <v>9396</v>
      </c>
      <c r="D156" s="134" t="s">
        <v>374</v>
      </c>
      <c r="E156" s="134" t="s">
        <v>4500</v>
      </c>
      <c r="F156" s="135">
        <v>14.89</v>
      </c>
      <c r="G156" s="135">
        <v>23.87</v>
      </c>
    </row>
    <row r="157" spans="1:7" x14ac:dyDescent="0.25">
      <c r="A157" s="134" t="s">
        <v>9393</v>
      </c>
      <c r="B157" s="134">
        <v>40919</v>
      </c>
      <c r="C157" s="126" t="s">
        <v>9397</v>
      </c>
      <c r="D157" s="134" t="s">
        <v>4271</v>
      </c>
      <c r="E157" s="134" t="s">
        <v>4500</v>
      </c>
      <c r="F157" s="135">
        <v>2605.5</v>
      </c>
      <c r="G157" s="135">
        <v>4182.3100000000004</v>
      </c>
    </row>
    <row r="158" spans="1:7" x14ac:dyDescent="0.25">
      <c r="A158" s="134" t="s">
        <v>9393</v>
      </c>
      <c r="B158" s="134">
        <v>44499</v>
      </c>
      <c r="C158" s="126" t="s">
        <v>9398</v>
      </c>
      <c r="D158" s="134" t="s">
        <v>374</v>
      </c>
      <c r="E158" s="134" t="s">
        <v>4500</v>
      </c>
      <c r="F158" s="135">
        <v>14.89</v>
      </c>
      <c r="G158" s="135">
        <v>23.87</v>
      </c>
    </row>
    <row r="159" spans="1:7" x14ac:dyDescent="0.25">
      <c r="A159" s="134" t="s">
        <v>9393</v>
      </c>
      <c r="B159" s="134">
        <v>40984</v>
      </c>
      <c r="C159" s="126" t="s">
        <v>9399</v>
      </c>
      <c r="D159" s="134" t="s">
        <v>4271</v>
      </c>
      <c r="E159" s="134" t="s">
        <v>4500</v>
      </c>
      <c r="F159" s="135">
        <v>2605.5</v>
      </c>
      <c r="G159" s="135">
        <v>4182.3100000000004</v>
      </c>
    </row>
    <row r="160" spans="1:7" x14ac:dyDescent="0.25">
      <c r="A160" s="134" t="s">
        <v>9393</v>
      </c>
      <c r="B160" s="134">
        <v>248</v>
      </c>
      <c r="C160" s="126" t="s">
        <v>9400</v>
      </c>
      <c r="D160" s="134" t="s">
        <v>374</v>
      </c>
      <c r="E160" s="134" t="s">
        <v>4500</v>
      </c>
      <c r="F160" s="135">
        <v>15.35</v>
      </c>
      <c r="G160" s="135">
        <v>21.44</v>
      </c>
    </row>
    <row r="161" spans="1:7" x14ac:dyDescent="0.25">
      <c r="A161" s="134" t="s">
        <v>9393</v>
      </c>
      <c r="B161" s="134">
        <v>41086</v>
      </c>
      <c r="C161" s="126" t="s">
        <v>9401</v>
      </c>
      <c r="D161" s="134" t="s">
        <v>4271</v>
      </c>
      <c r="E161" s="134" t="s">
        <v>4500</v>
      </c>
      <c r="F161" s="135">
        <v>2686.28</v>
      </c>
      <c r="G161" s="135">
        <v>3757.05</v>
      </c>
    </row>
    <row r="162" spans="1:7" x14ac:dyDescent="0.25">
      <c r="A162" s="134" t="s">
        <v>9393</v>
      </c>
      <c r="B162" s="134">
        <v>34466</v>
      </c>
      <c r="C162" s="126" t="s">
        <v>9402</v>
      </c>
      <c r="D162" s="134" t="s">
        <v>374</v>
      </c>
      <c r="E162" s="134" t="s">
        <v>4500</v>
      </c>
      <c r="F162" s="135">
        <v>14.89</v>
      </c>
      <c r="G162" s="135">
        <v>23.87</v>
      </c>
    </row>
    <row r="163" spans="1:7" x14ac:dyDescent="0.25">
      <c r="A163" s="134" t="s">
        <v>9393</v>
      </c>
      <c r="B163" s="134">
        <v>41083</v>
      </c>
      <c r="C163" s="126" t="s">
        <v>9403</v>
      </c>
      <c r="D163" s="134" t="s">
        <v>4271</v>
      </c>
      <c r="E163" s="134" t="s">
        <v>4500</v>
      </c>
      <c r="F163" s="135">
        <v>2605.5</v>
      </c>
      <c r="G163" s="135">
        <v>4182.3100000000004</v>
      </c>
    </row>
    <row r="164" spans="1:7" x14ac:dyDescent="0.25">
      <c r="A164" s="134" t="s">
        <v>9393</v>
      </c>
      <c r="B164" s="134">
        <v>252</v>
      </c>
      <c r="C164" s="126" t="s">
        <v>9404</v>
      </c>
      <c r="D164" s="134" t="s">
        <v>374</v>
      </c>
      <c r="E164" s="134" t="s">
        <v>4500</v>
      </c>
      <c r="F164" s="135">
        <v>14.89</v>
      </c>
      <c r="G164" s="135">
        <v>23.87</v>
      </c>
    </row>
    <row r="165" spans="1:7" x14ac:dyDescent="0.25">
      <c r="A165" s="134" t="s">
        <v>9393</v>
      </c>
      <c r="B165" s="134">
        <v>40909</v>
      </c>
      <c r="C165" s="126" t="s">
        <v>9405</v>
      </c>
      <c r="D165" s="134" t="s">
        <v>4271</v>
      </c>
      <c r="E165" s="134" t="s">
        <v>4500</v>
      </c>
      <c r="F165" s="135">
        <v>2605.5</v>
      </c>
      <c r="G165" s="135">
        <v>4182.3100000000004</v>
      </c>
    </row>
    <row r="166" spans="1:7" x14ac:dyDescent="0.25">
      <c r="A166" s="134" t="s">
        <v>9393</v>
      </c>
      <c r="B166" s="134">
        <v>242</v>
      </c>
      <c r="C166" s="126" t="s">
        <v>9406</v>
      </c>
      <c r="D166" s="134" t="s">
        <v>374</v>
      </c>
      <c r="E166" s="134" t="s">
        <v>4500</v>
      </c>
      <c r="F166" s="135">
        <v>15.35</v>
      </c>
      <c r="G166" s="135">
        <v>22.94</v>
      </c>
    </row>
    <row r="167" spans="1:7" x14ac:dyDescent="0.25">
      <c r="A167" s="134" t="s">
        <v>9393</v>
      </c>
      <c r="B167" s="134">
        <v>41085</v>
      </c>
      <c r="C167" s="126" t="s">
        <v>9407</v>
      </c>
      <c r="D167" s="134" t="s">
        <v>4271</v>
      </c>
      <c r="E167" s="134" t="s">
        <v>4500</v>
      </c>
      <c r="F167" s="135">
        <v>2686.28</v>
      </c>
      <c r="G167" s="135">
        <v>4020.48</v>
      </c>
    </row>
    <row r="168" spans="1:7" x14ac:dyDescent="0.25">
      <c r="A168" s="134" t="s">
        <v>9250</v>
      </c>
      <c r="B168" s="134">
        <v>427</v>
      </c>
      <c r="C168" s="126" t="s">
        <v>9408</v>
      </c>
      <c r="D168" s="134" t="s">
        <v>33</v>
      </c>
      <c r="E168" s="134" t="s">
        <v>4500</v>
      </c>
      <c r="F168" s="135">
        <v>12.89</v>
      </c>
      <c r="G168" s="135">
        <v>6.55</v>
      </c>
    </row>
    <row r="169" spans="1:7" x14ac:dyDescent="0.25">
      <c r="A169" s="134" t="s">
        <v>9250</v>
      </c>
      <c r="B169" s="134">
        <v>417</v>
      </c>
      <c r="C169" s="126" t="s">
        <v>9409</v>
      </c>
      <c r="D169" s="134" t="s">
        <v>33</v>
      </c>
      <c r="E169" s="134" t="s">
        <v>4500</v>
      </c>
      <c r="F169" s="135">
        <v>6.08</v>
      </c>
      <c r="G169" s="135">
        <v>3.08</v>
      </c>
    </row>
    <row r="170" spans="1:7" x14ac:dyDescent="0.25">
      <c r="A170" s="134" t="s">
        <v>9250</v>
      </c>
      <c r="B170" s="134">
        <v>11273</v>
      </c>
      <c r="C170" s="126" t="s">
        <v>9410</v>
      </c>
      <c r="D170" s="134" t="s">
        <v>33</v>
      </c>
      <c r="E170" s="134" t="s">
        <v>4500</v>
      </c>
      <c r="F170" s="135">
        <v>18.86</v>
      </c>
      <c r="G170" s="135">
        <v>9.58</v>
      </c>
    </row>
    <row r="171" spans="1:7" x14ac:dyDescent="0.25">
      <c r="A171" s="134" t="s">
        <v>9250</v>
      </c>
      <c r="B171" s="134">
        <v>11272</v>
      </c>
      <c r="C171" s="126" t="s">
        <v>9411</v>
      </c>
      <c r="D171" s="134" t="s">
        <v>33</v>
      </c>
      <c r="E171" s="134" t="s">
        <v>4500</v>
      </c>
      <c r="F171" s="135">
        <v>11.38</v>
      </c>
      <c r="G171" s="135">
        <v>5.78</v>
      </c>
    </row>
    <row r="172" spans="1:7" x14ac:dyDescent="0.25">
      <c r="A172" s="134" t="s">
        <v>9250</v>
      </c>
      <c r="B172" s="134">
        <v>11275</v>
      </c>
      <c r="C172" s="126" t="s">
        <v>9412</v>
      </c>
      <c r="D172" s="134" t="s">
        <v>33</v>
      </c>
      <c r="E172" s="134" t="s">
        <v>4500</v>
      </c>
      <c r="F172" s="135">
        <v>4.57</v>
      </c>
      <c r="G172" s="135">
        <v>2.3199999999999998</v>
      </c>
    </row>
    <row r="173" spans="1:7" x14ac:dyDescent="0.25">
      <c r="A173" s="134" t="s">
        <v>9250</v>
      </c>
      <c r="B173" s="134">
        <v>11274</v>
      </c>
      <c r="C173" s="126" t="s">
        <v>9413</v>
      </c>
      <c r="D173" s="134" t="s">
        <v>33</v>
      </c>
      <c r="E173" s="134" t="s">
        <v>4500</v>
      </c>
      <c r="F173" s="135">
        <v>3.48</v>
      </c>
      <c r="G173" s="135">
        <v>1.77</v>
      </c>
    </row>
    <row r="174" spans="1:7" x14ac:dyDescent="0.25">
      <c r="A174" s="134" t="s">
        <v>9250</v>
      </c>
      <c r="B174" s="134">
        <v>45250</v>
      </c>
      <c r="C174" s="126" t="s">
        <v>14969</v>
      </c>
      <c r="D174" s="134" t="s">
        <v>33</v>
      </c>
      <c r="E174" s="134" t="s">
        <v>4500</v>
      </c>
      <c r="F174" s="135">
        <v>30.71</v>
      </c>
      <c r="G174" s="135">
        <v>35.32</v>
      </c>
    </row>
    <row r="175" spans="1:7" x14ac:dyDescent="0.25">
      <c r="A175" s="134" t="s">
        <v>9250</v>
      </c>
      <c r="B175" s="134">
        <v>38470</v>
      </c>
      <c r="C175" s="126" t="s">
        <v>9414</v>
      </c>
      <c r="D175" s="134" t="s">
        <v>33</v>
      </c>
      <c r="E175" s="134" t="s">
        <v>4500</v>
      </c>
      <c r="F175" s="135">
        <v>31.44</v>
      </c>
      <c r="G175" s="135">
        <v>36.159999999999997</v>
      </c>
    </row>
    <row r="176" spans="1:7" x14ac:dyDescent="0.25">
      <c r="A176" s="134" t="s">
        <v>9250</v>
      </c>
      <c r="B176" s="134">
        <v>38547</v>
      </c>
      <c r="C176" s="126" t="s">
        <v>9415</v>
      </c>
      <c r="D176" s="134" t="s">
        <v>33</v>
      </c>
      <c r="E176" s="134" t="s">
        <v>4500</v>
      </c>
      <c r="F176" s="135">
        <v>208.74</v>
      </c>
      <c r="G176" s="135">
        <v>240.07</v>
      </c>
    </row>
    <row r="177" spans="1:7" x14ac:dyDescent="0.25">
      <c r="A177" s="134" t="s">
        <v>9250</v>
      </c>
      <c r="B177" s="134">
        <v>38467</v>
      </c>
      <c r="C177" s="126" t="s">
        <v>9416</v>
      </c>
      <c r="D177" s="134" t="s">
        <v>33</v>
      </c>
      <c r="E177" s="134" t="s">
        <v>4500</v>
      </c>
      <c r="F177" s="135">
        <v>194.09</v>
      </c>
      <c r="G177" s="135">
        <v>136.13</v>
      </c>
    </row>
    <row r="178" spans="1:7" x14ac:dyDescent="0.25">
      <c r="A178" s="134" t="s">
        <v>9250</v>
      </c>
      <c r="B178" s="134">
        <v>38468</v>
      </c>
      <c r="C178" s="126" t="s">
        <v>9417</v>
      </c>
      <c r="D178" s="134" t="s">
        <v>33</v>
      </c>
      <c r="E178" s="134" t="s">
        <v>4500</v>
      </c>
      <c r="F178" s="135">
        <v>242.28</v>
      </c>
      <c r="G178" s="135">
        <v>169.93</v>
      </c>
    </row>
    <row r="179" spans="1:7" x14ac:dyDescent="0.25">
      <c r="A179" s="134" t="s">
        <v>9250</v>
      </c>
      <c r="B179" s="134">
        <v>38469</v>
      </c>
      <c r="C179" s="126" t="s">
        <v>9418</v>
      </c>
      <c r="D179" s="134" t="s">
        <v>33</v>
      </c>
      <c r="E179" s="134" t="s">
        <v>4500</v>
      </c>
      <c r="F179" s="135">
        <v>199.32</v>
      </c>
      <c r="G179" s="135">
        <v>229.23</v>
      </c>
    </row>
    <row r="180" spans="1:7" x14ac:dyDescent="0.25">
      <c r="A180" s="134" t="s">
        <v>9250</v>
      </c>
      <c r="B180" s="134">
        <v>45197</v>
      </c>
      <c r="C180" s="126" t="s">
        <v>14970</v>
      </c>
      <c r="D180" s="134" t="s">
        <v>33</v>
      </c>
      <c r="E180" s="134" t="s">
        <v>4500</v>
      </c>
      <c r="F180" s="135">
        <v>158.96</v>
      </c>
      <c r="G180" s="135">
        <v>182.82</v>
      </c>
    </row>
    <row r="181" spans="1:7" x14ac:dyDescent="0.25">
      <c r="A181" s="134" t="s">
        <v>9250</v>
      </c>
      <c r="B181" s="134">
        <v>38471</v>
      </c>
      <c r="C181" s="126" t="s">
        <v>9419</v>
      </c>
      <c r="D181" s="134" t="s">
        <v>33</v>
      </c>
      <c r="E181" s="134" t="s">
        <v>4500</v>
      </c>
      <c r="F181" s="135">
        <v>213.17</v>
      </c>
      <c r="G181" s="135">
        <v>245.17</v>
      </c>
    </row>
    <row r="182" spans="1:7" x14ac:dyDescent="0.25">
      <c r="A182" s="134" t="s">
        <v>9250</v>
      </c>
      <c r="B182" s="134">
        <v>45206</v>
      </c>
      <c r="C182" s="126" t="s">
        <v>14971</v>
      </c>
      <c r="D182" s="134" t="s">
        <v>33</v>
      </c>
      <c r="E182" s="134" t="s">
        <v>4500</v>
      </c>
      <c r="F182" s="135">
        <v>42.12</v>
      </c>
      <c r="G182" s="135">
        <v>48.44</v>
      </c>
    </row>
    <row r="183" spans="1:7" x14ac:dyDescent="0.25">
      <c r="A183" s="134" t="s">
        <v>9250</v>
      </c>
      <c r="B183" s="134">
        <v>37370</v>
      </c>
      <c r="C183" s="126" t="s">
        <v>9420</v>
      </c>
      <c r="D183" s="134" t="s">
        <v>374</v>
      </c>
      <c r="E183" s="134" t="s">
        <v>9256</v>
      </c>
      <c r="F183" s="135">
        <v>1.6</v>
      </c>
      <c r="G183" s="135">
        <v>4.33</v>
      </c>
    </row>
    <row r="184" spans="1:7" x14ac:dyDescent="0.25">
      <c r="A184" s="134" t="s">
        <v>9250</v>
      </c>
      <c r="B184" s="134">
        <v>40862</v>
      </c>
      <c r="C184" s="126" t="s">
        <v>9421</v>
      </c>
      <c r="D184" s="134" t="s">
        <v>4271</v>
      </c>
      <c r="E184" s="134" t="s">
        <v>9256</v>
      </c>
      <c r="F184" s="135">
        <v>301.52999999999997</v>
      </c>
      <c r="G184" s="135">
        <v>817.31</v>
      </c>
    </row>
    <row r="185" spans="1:7" x14ac:dyDescent="0.25">
      <c r="A185" s="134" t="s">
        <v>9422</v>
      </c>
      <c r="B185" s="134">
        <v>10658</v>
      </c>
      <c r="C185" s="126" t="s">
        <v>9423</v>
      </c>
      <c r="D185" s="134" t="s">
        <v>33</v>
      </c>
      <c r="E185" s="134" t="s">
        <v>9256</v>
      </c>
      <c r="F185" s="135"/>
      <c r="G185" s="135">
        <v>10408.950000000001</v>
      </c>
    </row>
    <row r="186" spans="1:7" x14ac:dyDescent="0.25">
      <c r="A186" s="134" t="s">
        <v>9393</v>
      </c>
      <c r="B186" s="134">
        <v>253</v>
      </c>
      <c r="C186" s="126" t="s">
        <v>9424</v>
      </c>
      <c r="D186" s="134" t="s">
        <v>374</v>
      </c>
      <c r="E186" s="134" t="s">
        <v>9256</v>
      </c>
      <c r="F186" s="135">
        <v>21.56</v>
      </c>
      <c r="G186" s="135">
        <v>38.049999999999997</v>
      </c>
    </row>
    <row r="187" spans="1:7" x14ac:dyDescent="0.25">
      <c r="A187" s="134" t="s">
        <v>9393</v>
      </c>
      <c r="B187" s="134">
        <v>40809</v>
      </c>
      <c r="C187" s="126" t="s">
        <v>9425</v>
      </c>
      <c r="D187" s="134" t="s">
        <v>4271</v>
      </c>
      <c r="E187" s="134" t="s">
        <v>4500</v>
      </c>
      <c r="F187" s="135">
        <v>3766.99</v>
      </c>
      <c r="G187" s="135">
        <v>6664.67</v>
      </c>
    </row>
    <row r="188" spans="1:7" x14ac:dyDescent="0.25">
      <c r="A188" s="134" t="s">
        <v>9250</v>
      </c>
      <c r="B188" s="134">
        <v>42428</v>
      </c>
      <c r="C188" s="126" t="s">
        <v>9426</v>
      </c>
      <c r="D188" s="134" t="s">
        <v>33</v>
      </c>
      <c r="E188" s="134" t="s">
        <v>9256</v>
      </c>
      <c r="F188" s="135"/>
      <c r="G188" s="135">
        <v>2271</v>
      </c>
    </row>
    <row r="189" spans="1:7" x14ac:dyDescent="0.25">
      <c r="A189" s="134" t="s">
        <v>9250</v>
      </c>
      <c r="B189" s="134">
        <v>301</v>
      </c>
      <c r="C189" s="126" t="s">
        <v>9427</v>
      </c>
      <c r="D189" s="134" t="s">
        <v>33</v>
      </c>
      <c r="E189" s="134" t="s">
        <v>9256</v>
      </c>
      <c r="F189" s="135">
        <v>3</v>
      </c>
      <c r="G189" s="135">
        <v>2.76</v>
      </c>
    </row>
    <row r="190" spans="1:7" x14ac:dyDescent="0.25">
      <c r="A190" s="134" t="s">
        <v>9250</v>
      </c>
      <c r="B190" s="134">
        <v>296</v>
      </c>
      <c r="C190" s="126" t="s">
        <v>9428</v>
      </c>
      <c r="D190" s="134" t="s">
        <v>33</v>
      </c>
      <c r="E190" s="134" t="s">
        <v>4500</v>
      </c>
      <c r="F190" s="135">
        <v>1.69</v>
      </c>
      <c r="G190" s="135">
        <v>1.56</v>
      </c>
    </row>
    <row r="191" spans="1:7" x14ac:dyDescent="0.25">
      <c r="A191" s="134" t="s">
        <v>9250</v>
      </c>
      <c r="B191" s="134">
        <v>297</v>
      </c>
      <c r="C191" s="126" t="s">
        <v>9429</v>
      </c>
      <c r="D191" s="134" t="s">
        <v>33</v>
      </c>
      <c r="E191" s="134" t="s">
        <v>4500</v>
      </c>
      <c r="F191" s="135">
        <v>2.4900000000000002</v>
      </c>
      <c r="G191" s="135">
        <v>2.29</v>
      </c>
    </row>
    <row r="192" spans="1:7" x14ac:dyDescent="0.25">
      <c r="A192" s="134" t="s">
        <v>9250</v>
      </c>
      <c r="B192" s="134">
        <v>299</v>
      </c>
      <c r="C192" s="126" t="s">
        <v>9430</v>
      </c>
      <c r="D192" s="134" t="s">
        <v>33</v>
      </c>
      <c r="E192" s="134" t="s">
        <v>4500</v>
      </c>
      <c r="F192" s="135">
        <v>3.52</v>
      </c>
      <c r="G192" s="135">
        <v>3.24</v>
      </c>
    </row>
    <row r="193" spans="1:7" x14ac:dyDescent="0.25">
      <c r="A193" s="134" t="s">
        <v>9250</v>
      </c>
      <c r="B193" s="134">
        <v>300</v>
      </c>
      <c r="C193" s="126" t="s">
        <v>9431</v>
      </c>
      <c r="D193" s="134" t="s">
        <v>33</v>
      </c>
      <c r="E193" s="134" t="s">
        <v>4500</v>
      </c>
      <c r="F193" s="135">
        <v>12.18</v>
      </c>
      <c r="G193" s="135">
        <v>11.2</v>
      </c>
    </row>
    <row r="194" spans="1:7" x14ac:dyDescent="0.25">
      <c r="A194" s="134" t="s">
        <v>9250</v>
      </c>
      <c r="B194" s="134">
        <v>20085</v>
      </c>
      <c r="C194" s="126" t="s">
        <v>9432</v>
      </c>
      <c r="D194" s="134" t="s">
        <v>33</v>
      </c>
      <c r="E194" s="134" t="s">
        <v>4500</v>
      </c>
      <c r="F194" s="135">
        <v>2.2200000000000002</v>
      </c>
      <c r="G194" s="135">
        <v>2.0499999999999998</v>
      </c>
    </row>
    <row r="195" spans="1:7" x14ac:dyDescent="0.25">
      <c r="A195" s="134" t="s">
        <v>9250</v>
      </c>
      <c r="B195" s="134">
        <v>298</v>
      </c>
      <c r="C195" s="126" t="s">
        <v>9433</v>
      </c>
      <c r="D195" s="134" t="s">
        <v>33</v>
      </c>
      <c r="E195" s="134" t="s">
        <v>4500</v>
      </c>
      <c r="F195" s="135">
        <v>2.7</v>
      </c>
      <c r="G195" s="135">
        <v>2.4900000000000002</v>
      </c>
    </row>
    <row r="196" spans="1:7" x14ac:dyDescent="0.25">
      <c r="A196" s="134" t="s">
        <v>9250</v>
      </c>
      <c r="B196" s="134">
        <v>311</v>
      </c>
      <c r="C196" s="126" t="s">
        <v>9434</v>
      </c>
      <c r="D196" s="134" t="s">
        <v>33</v>
      </c>
      <c r="E196" s="134" t="s">
        <v>4500</v>
      </c>
      <c r="F196" s="135">
        <v>10.039999999999999</v>
      </c>
      <c r="G196" s="135">
        <v>9.24</v>
      </c>
    </row>
    <row r="197" spans="1:7" x14ac:dyDescent="0.25">
      <c r="A197" s="134" t="s">
        <v>9250</v>
      </c>
      <c r="B197" s="134">
        <v>318</v>
      </c>
      <c r="C197" s="126" t="s">
        <v>9435</v>
      </c>
      <c r="D197" s="134" t="s">
        <v>33</v>
      </c>
      <c r="E197" s="134" t="s">
        <v>4500</v>
      </c>
      <c r="F197" s="135">
        <v>20.22</v>
      </c>
      <c r="G197" s="135">
        <v>18.61</v>
      </c>
    </row>
    <row r="198" spans="1:7" x14ac:dyDescent="0.25">
      <c r="A198" s="134" t="s">
        <v>9250</v>
      </c>
      <c r="B198" s="134">
        <v>319</v>
      </c>
      <c r="C198" s="126" t="s">
        <v>9436</v>
      </c>
      <c r="D198" s="134" t="s">
        <v>33</v>
      </c>
      <c r="E198" s="134" t="s">
        <v>4500</v>
      </c>
      <c r="F198" s="135">
        <v>31.71</v>
      </c>
      <c r="G198" s="135">
        <v>29.17</v>
      </c>
    </row>
    <row r="199" spans="1:7" x14ac:dyDescent="0.25">
      <c r="A199" s="134" t="s">
        <v>9250</v>
      </c>
      <c r="B199" s="134">
        <v>303</v>
      </c>
      <c r="C199" s="126" t="s">
        <v>9437</v>
      </c>
      <c r="D199" s="134" t="s">
        <v>33</v>
      </c>
      <c r="E199" s="134" t="s">
        <v>4500</v>
      </c>
      <c r="F199" s="135">
        <v>3.32</v>
      </c>
      <c r="G199" s="135">
        <v>3.05</v>
      </c>
    </row>
    <row r="200" spans="1:7" x14ac:dyDescent="0.25">
      <c r="A200" s="134" t="s">
        <v>9250</v>
      </c>
      <c r="B200" s="134">
        <v>305</v>
      </c>
      <c r="C200" s="126" t="s">
        <v>9438</v>
      </c>
      <c r="D200" s="134" t="s">
        <v>33</v>
      </c>
      <c r="E200" s="134" t="s">
        <v>4500</v>
      </c>
      <c r="F200" s="135">
        <v>10.45</v>
      </c>
      <c r="G200" s="135">
        <v>9.6199999999999992</v>
      </c>
    </row>
    <row r="201" spans="1:7" x14ac:dyDescent="0.25">
      <c r="A201" s="134" t="s">
        <v>9250</v>
      </c>
      <c r="B201" s="134">
        <v>306</v>
      </c>
      <c r="C201" s="126" t="s">
        <v>9439</v>
      </c>
      <c r="D201" s="134" t="s">
        <v>33</v>
      </c>
      <c r="E201" s="134" t="s">
        <v>4500</v>
      </c>
      <c r="F201" s="135">
        <v>15.85</v>
      </c>
      <c r="G201" s="135">
        <v>14.58</v>
      </c>
    </row>
    <row r="202" spans="1:7" x14ac:dyDescent="0.25">
      <c r="A202" s="134" t="s">
        <v>9250</v>
      </c>
      <c r="B202" s="134">
        <v>307</v>
      </c>
      <c r="C202" s="126" t="s">
        <v>9440</v>
      </c>
      <c r="D202" s="134" t="s">
        <v>33</v>
      </c>
      <c r="E202" s="134" t="s">
        <v>4500</v>
      </c>
      <c r="F202" s="135">
        <v>40.06</v>
      </c>
      <c r="G202" s="135">
        <v>36.85</v>
      </c>
    </row>
    <row r="203" spans="1:7" x14ac:dyDescent="0.25">
      <c r="A203" s="134" t="s">
        <v>9250</v>
      </c>
      <c r="B203" s="134">
        <v>309</v>
      </c>
      <c r="C203" s="126" t="s">
        <v>9441</v>
      </c>
      <c r="D203" s="134" t="s">
        <v>33</v>
      </c>
      <c r="E203" s="134" t="s">
        <v>4500</v>
      </c>
      <c r="F203" s="135">
        <v>65.62</v>
      </c>
      <c r="G203" s="135">
        <v>60.37</v>
      </c>
    </row>
    <row r="204" spans="1:7" x14ac:dyDescent="0.25">
      <c r="A204" s="134" t="s">
        <v>9250</v>
      </c>
      <c r="B204" s="134">
        <v>310</v>
      </c>
      <c r="C204" s="126" t="s">
        <v>9442</v>
      </c>
      <c r="D204" s="134" t="s">
        <v>33</v>
      </c>
      <c r="E204" s="134" t="s">
        <v>4500</v>
      </c>
      <c r="F204" s="135">
        <v>90.95</v>
      </c>
      <c r="G204" s="135">
        <v>83.67</v>
      </c>
    </row>
    <row r="205" spans="1:7" x14ac:dyDescent="0.25">
      <c r="A205" s="134" t="s">
        <v>9250</v>
      </c>
      <c r="B205" s="134">
        <v>308</v>
      </c>
      <c r="C205" s="126" t="s">
        <v>9443</v>
      </c>
      <c r="D205" s="134" t="s">
        <v>33</v>
      </c>
      <c r="E205" s="134" t="s">
        <v>4500</v>
      </c>
      <c r="F205" s="135">
        <v>89.4</v>
      </c>
      <c r="G205" s="135">
        <v>82.25</v>
      </c>
    </row>
    <row r="206" spans="1:7" x14ac:dyDescent="0.25">
      <c r="A206" s="134" t="s">
        <v>9250</v>
      </c>
      <c r="B206" s="134">
        <v>328</v>
      </c>
      <c r="C206" s="126" t="s">
        <v>9444</v>
      </c>
      <c r="D206" s="134" t="s">
        <v>33</v>
      </c>
      <c r="E206" s="134" t="s">
        <v>4500</v>
      </c>
      <c r="F206" s="135">
        <v>7.95</v>
      </c>
      <c r="G206" s="135">
        <v>7.31</v>
      </c>
    </row>
    <row r="207" spans="1:7" x14ac:dyDescent="0.25">
      <c r="A207" s="134" t="s">
        <v>9250</v>
      </c>
      <c r="B207" s="134">
        <v>325</v>
      </c>
      <c r="C207" s="126" t="s">
        <v>9445</v>
      </c>
      <c r="D207" s="134" t="s">
        <v>33</v>
      </c>
      <c r="E207" s="134" t="s">
        <v>4500</v>
      </c>
      <c r="F207" s="135">
        <v>2.34</v>
      </c>
      <c r="G207" s="135">
        <v>2.16</v>
      </c>
    </row>
    <row r="208" spans="1:7" x14ac:dyDescent="0.25">
      <c r="A208" s="134" t="s">
        <v>9250</v>
      </c>
      <c r="B208" s="134">
        <v>20326</v>
      </c>
      <c r="C208" s="126" t="s">
        <v>9446</v>
      </c>
      <c r="D208" s="134" t="s">
        <v>33</v>
      </c>
      <c r="E208" s="134" t="s">
        <v>4500</v>
      </c>
      <c r="F208" s="135">
        <v>4.29</v>
      </c>
      <c r="G208" s="135">
        <v>3.95</v>
      </c>
    </row>
    <row r="209" spans="1:7" x14ac:dyDescent="0.25">
      <c r="A209" s="134" t="s">
        <v>9250</v>
      </c>
      <c r="B209" s="134">
        <v>329</v>
      </c>
      <c r="C209" s="126" t="s">
        <v>9447</v>
      </c>
      <c r="D209" s="134" t="s">
        <v>33</v>
      </c>
      <c r="E209" s="134" t="s">
        <v>4500</v>
      </c>
      <c r="F209" s="135">
        <v>6.65</v>
      </c>
      <c r="G209" s="135">
        <v>6.11</v>
      </c>
    </row>
    <row r="210" spans="1:7" x14ac:dyDescent="0.25">
      <c r="A210" s="134" t="s">
        <v>9250</v>
      </c>
      <c r="B210" s="134">
        <v>39642</v>
      </c>
      <c r="C210" s="126" t="s">
        <v>9448</v>
      </c>
      <c r="D210" s="134" t="s">
        <v>33</v>
      </c>
      <c r="E210" s="134" t="s">
        <v>4500</v>
      </c>
      <c r="F210" s="135">
        <v>2.94</v>
      </c>
      <c r="G210" s="135">
        <v>2.71</v>
      </c>
    </row>
    <row r="211" spans="1:7" x14ac:dyDescent="0.25">
      <c r="A211" s="134" t="s">
        <v>9250</v>
      </c>
      <c r="B211" s="134">
        <v>39641</v>
      </c>
      <c r="C211" s="126" t="s">
        <v>9449</v>
      </c>
      <c r="D211" s="134" t="s">
        <v>33</v>
      </c>
      <c r="E211" s="134" t="s">
        <v>4500</v>
      </c>
      <c r="F211" s="135">
        <v>2.58</v>
      </c>
      <c r="G211" s="135">
        <v>2.38</v>
      </c>
    </row>
    <row r="212" spans="1:7" x14ac:dyDescent="0.25">
      <c r="A212" s="134" t="s">
        <v>9250</v>
      </c>
      <c r="B212" s="134">
        <v>39643</v>
      </c>
      <c r="C212" s="126" t="s">
        <v>9450</v>
      </c>
      <c r="D212" s="134" t="s">
        <v>33</v>
      </c>
      <c r="E212" s="134" t="s">
        <v>4500</v>
      </c>
      <c r="F212" s="135">
        <v>3.46</v>
      </c>
      <c r="G212" s="135">
        <v>3.18</v>
      </c>
    </row>
    <row r="213" spans="1:7" x14ac:dyDescent="0.25">
      <c r="A213" s="134" t="s">
        <v>9250</v>
      </c>
      <c r="B213" s="134">
        <v>39644</v>
      </c>
      <c r="C213" s="126" t="s">
        <v>9451</v>
      </c>
      <c r="D213" s="134" t="s">
        <v>33</v>
      </c>
      <c r="E213" s="134" t="s">
        <v>4500</v>
      </c>
      <c r="F213" s="135">
        <v>5.36</v>
      </c>
      <c r="G213" s="135">
        <v>4.93</v>
      </c>
    </row>
    <row r="214" spans="1:7" x14ac:dyDescent="0.25">
      <c r="A214" s="134" t="s">
        <v>9250</v>
      </c>
      <c r="B214" s="134">
        <v>39645</v>
      </c>
      <c r="C214" s="126" t="s">
        <v>9452</v>
      </c>
      <c r="D214" s="134" t="s">
        <v>33</v>
      </c>
      <c r="E214" s="134" t="s">
        <v>4500</v>
      </c>
      <c r="F214" s="135">
        <v>5.88</v>
      </c>
      <c r="G214" s="135">
        <v>5.4</v>
      </c>
    </row>
    <row r="215" spans="1:7" x14ac:dyDescent="0.25">
      <c r="A215" s="134" t="s">
        <v>9250</v>
      </c>
      <c r="B215" s="134">
        <v>41610</v>
      </c>
      <c r="C215" s="126" t="s">
        <v>9453</v>
      </c>
      <c r="D215" s="134" t="s">
        <v>33</v>
      </c>
      <c r="E215" s="134" t="s">
        <v>4500</v>
      </c>
      <c r="F215" s="135">
        <v>797.65</v>
      </c>
      <c r="G215" s="135">
        <v>821.11</v>
      </c>
    </row>
    <row r="216" spans="1:7" x14ac:dyDescent="0.25">
      <c r="A216" s="134" t="s">
        <v>9250</v>
      </c>
      <c r="B216" s="134">
        <v>41611</v>
      </c>
      <c r="C216" s="126" t="s">
        <v>9454</v>
      </c>
      <c r="D216" s="134" t="s">
        <v>33</v>
      </c>
      <c r="E216" s="134" t="s">
        <v>4500</v>
      </c>
      <c r="F216" s="135">
        <v>1257.25</v>
      </c>
      <c r="G216" s="135">
        <v>1294.23</v>
      </c>
    </row>
    <row r="217" spans="1:7" x14ac:dyDescent="0.25">
      <c r="A217" s="134" t="s">
        <v>9250</v>
      </c>
      <c r="B217" s="134">
        <v>41612</v>
      </c>
      <c r="C217" s="126" t="s">
        <v>9455</v>
      </c>
      <c r="D217" s="134" t="s">
        <v>33</v>
      </c>
      <c r="E217" s="134" t="s">
        <v>4500</v>
      </c>
      <c r="F217" s="135">
        <v>1765.37</v>
      </c>
      <c r="G217" s="135">
        <v>1817.29</v>
      </c>
    </row>
    <row r="218" spans="1:7" x14ac:dyDescent="0.25">
      <c r="A218" s="134" t="s">
        <v>9250</v>
      </c>
      <c r="B218" s="134">
        <v>41637</v>
      </c>
      <c r="C218" s="126" t="s">
        <v>9456</v>
      </c>
      <c r="D218" s="134" t="s">
        <v>33</v>
      </c>
      <c r="E218" s="134" t="s">
        <v>4500</v>
      </c>
      <c r="F218" s="135">
        <v>165.02</v>
      </c>
      <c r="G218" s="135">
        <v>169.88</v>
      </c>
    </row>
    <row r="219" spans="1:7" x14ac:dyDescent="0.25">
      <c r="A219" s="134" t="s">
        <v>9250</v>
      </c>
      <c r="B219" s="134">
        <v>41638</v>
      </c>
      <c r="C219" s="126" t="s">
        <v>9457</v>
      </c>
      <c r="D219" s="134" t="s">
        <v>33</v>
      </c>
      <c r="E219" s="134" t="s">
        <v>4500</v>
      </c>
      <c r="F219" s="135">
        <v>214.97</v>
      </c>
      <c r="G219" s="135">
        <v>221.29</v>
      </c>
    </row>
    <row r="220" spans="1:7" x14ac:dyDescent="0.25">
      <c r="A220" s="134" t="s">
        <v>9250</v>
      </c>
      <c r="B220" s="134">
        <v>41639</v>
      </c>
      <c r="C220" s="126" t="s">
        <v>9458</v>
      </c>
      <c r="D220" s="134" t="s">
        <v>33</v>
      </c>
      <c r="E220" s="134" t="s">
        <v>4500</v>
      </c>
      <c r="F220" s="135">
        <v>520.04999999999995</v>
      </c>
      <c r="G220" s="135">
        <v>535.35</v>
      </c>
    </row>
    <row r="221" spans="1:7" x14ac:dyDescent="0.25">
      <c r="A221" s="134" t="s">
        <v>9250</v>
      </c>
      <c r="B221" s="134">
        <v>11789</v>
      </c>
      <c r="C221" s="126" t="s">
        <v>9459</v>
      </c>
      <c r="D221" s="134" t="s">
        <v>33</v>
      </c>
      <c r="E221" s="134" t="s">
        <v>4500</v>
      </c>
      <c r="F221" s="135">
        <v>1.72</v>
      </c>
      <c r="G221" s="135">
        <v>0.87</v>
      </c>
    </row>
    <row r="222" spans="1:7" x14ac:dyDescent="0.25">
      <c r="A222" s="134" t="s">
        <v>9250</v>
      </c>
      <c r="B222" s="134">
        <v>20975</v>
      </c>
      <c r="C222" s="126" t="s">
        <v>9460</v>
      </c>
      <c r="D222" s="134" t="s">
        <v>33</v>
      </c>
      <c r="E222" s="134" t="s">
        <v>4500</v>
      </c>
      <c r="F222" s="135">
        <v>12.36</v>
      </c>
      <c r="G222" s="135">
        <v>22.67</v>
      </c>
    </row>
    <row r="223" spans="1:7" x14ac:dyDescent="0.25">
      <c r="A223" s="134" t="s">
        <v>9250</v>
      </c>
      <c r="B223" s="134">
        <v>20976</v>
      </c>
      <c r="C223" s="126" t="s">
        <v>9461</v>
      </c>
      <c r="D223" s="134" t="s">
        <v>33</v>
      </c>
      <c r="E223" s="134" t="s">
        <v>4500</v>
      </c>
      <c r="F223" s="135">
        <v>18.68</v>
      </c>
      <c r="G223" s="135">
        <v>34.25</v>
      </c>
    </row>
    <row r="224" spans="1:7" x14ac:dyDescent="0.25">
      <c r="A224" s="134" t="s">
        <v>9250</v>
      </c>
      <c r="B224" s="134">
        <v>6138</v>
      </c>
      <c r="C224" s="126" t="s">
        <v>9462</v>
      </c>
      <c r="D224" s="134" t="s">
        <v>33</v>
      </c>
      <c r="E224" s="134" t="s">
        <v>4500</v>
      </c>
      <c r="F224" s="135">
        <v>11.29</v>
      </c>
      <c r="G224" s="135">
        <v>11.03</v>
      </c>
    </row>
    <row r="225" spans="1:7" x14ac:dyDescent="0.25">
      <c r="A225" s="134" t="s">
        <v>9250</v>
      </c>
      <c r="B225" s="134">
        <v>40340</v>
      </c>
      <c r="C225" s="126" t="s">
        <v>9463</v>
      </c>
      <c r="D225" s="134" t="s">
        <v>33</v>
      </c>
      <c r="E225" s="134" t="s">
        <v>4500</v>
      </c>
      <c r="F225" s="135">
        <v>22.07</v>
      </c>
      <c r="G225" s="135">
        <v>20.3</v>
      </c>
    </row>
    <row r="226" spans="1:7" x14ac:dyDescent="0.25">
      <c r="A226" s="134" t="s">
        <v>9250</v>
      </c>
      <c r="B226" s="134">
        <v>40341</v>
      </c>
      <c r="C226" s="126" t="s">
        <v>9464</v>
      </c>
      <c r="D226" s="134" t="s">
        <v>33</v>
      </c>
      <c r="E226" s="134" t="s">
        <v>4500</v>
      </c>
      <c r="F226" s="135">
        <v>26.34</v>
      </c>
      <c r="G226" s="135">
        <v>24.23</v>
      </c>
    </row>
    <row r="227" spans="1:7" x14ac:dyDescent="0.25">
      <c r="A227" s="134" t="s">
        <v>9250</v>
      </c>
      <c r="B227" s="134">
        <v>40342</v>
      </c>
      <c r="C227" s="126" t="s">
        <v>9465</v>
      </c>
      <c r="D227" s="134" t="s">
        <v>33</v>
      </c>
      <c r="E227" s="134" t="s">
        <v>4500</v>
      </c>
      <c r="F227" s="135">
        <v>31.41</v>
      </c>
      <c r="G227" s="135">
        <v>28.9</v>
      </c>
    </row>
    <row r="228" spans="1:7" x14ac:dyDescent="0.25">
      <c r="A228" s="134" t="s">
        <v>9250</v>
      </c>
      <c r="B228" s="134">
        <v>40343</v>
      </c>
      <c r="C228" s="126" t="s">
        <v>9466</v>
      </c>
      <c r="D228" s="134" t="s">
        <v>33</v>
      </c>
      <c r="E228" s="134" t="s">
        <v>4500</v>
      </c>
      <c r="F228" s="135">
        <v>37.26</v>
      </c>
      <c r="G228" s="135">
        <v>34.270000000000003</v>
      </c>
    </row>
    <row r="229" spans="1:7" x14ac:dyDescent="0.25">
      <c r="A229" s="134" t="s">
        <v>9250</v>
      </c>
      <c r="B229" s="134">
        <v>40344</v>
      </c>
      <c r="C229" s="126" t="s">
        <v>9467</v>
      </c>
      <c r="D229" s="134" t="s">
        <v>33</v>
      </c>
      <c r="E229" s="134" t="s">
        <v>4500</v>
      </c>
      <c r="F229" s="135">
        <v>50.79</v>
      </c>
      <c r="G229" s="135">
        <v>46.73</v>
      </c>
    </row>
    <row r="230" spans="1:7" x14ac:dyDescent="0.25">
      <c r="A230" s="134" t="s">
        <v>9250</v>
      </c>
      <c r="B230" s="134">
        <v>40345</v>
      </c>
      <c r="C230" s="126" t="s">
        <v>9468</v>
      </c>
      <c r="D230" s="134" t="s">
        <v>33</v>
      </c>
      <c r="E230" s="134" t="s">
        <v>4500</v>
      </c>
      <c r="F230" s="135">
        <v>62.58</v>
      </c>
      <c r="G230" s="135">
        <v>57.58</v>
      </c>
    </row>
    <row r="231" spans="1:7" x14ac:dyDescent="0.25">
      <c r="A231" s="134" t="s">
        <v>9250</v>
      </c>
      <c r="B231" s="134">
        <v>40346</v>
      </c>
      <c r="C231" s="126" t="s">
        <v>9469</v>
      </c>
      <c r="D231" s="134" t="s">
        <v>33</v>
      </c>
      <c r="E231" s="134" t="s">
        <v>4500</v>
      </c>
      <c r="F231" s="135">
        <v>72.599999999999994</v>
      </c>
      <c r="G231" s="135">
        <v>66.790000000000006</v>
      </c>
    </row>
    <row r="232" spans="1:7" x14ac:dyDescent="0.25">
      <c r="A232" s="134" t="s">
        <v>9250</v>
      </c>
      <c r="B232" s="134">
        <v>40347</v>
      </c>
      <c r="C232" s="126" t="s">
        <v>9470</v>
      </c>
      <c r="D232" s="134" t="s">
        <v>33</v>
      </c>
      <c r="E232" s="134" t="s">
        <v>4500</v>
      </c>
      <c r="F232" s="135">
        <v>91.21</v>
      </c>
      <c r="G232" s="135">
        <v>83.91</v>
      </c>
    </row>
    <row r="233" spans="1:7" x14ac:dyDescent="0.25">
      <c r="A233" s="134" t="s">
        <v>9250</v>
      </c>
      <c r="B233" s="134">
        <v>43424</v>
      </c>
      <c r="C233" s="126" t="s">
        <v>9471</v>
      </c>
      <c r="D233" s="134" t="s">
        <v>33</v>
      </c>
      <c r="E233" s="134" t="s">
        <v>4500</v>
      </c>
      <c r="F233" s="135">
        <v>668.3</v>
      </c>
      <c r="G233" s="135">
        <v>687.95</v>
      </c>
    </row>
    <row r="234" spans="1:7" x14ac:dyDescent="0.25">
      <c r="A234" s="134" t="s">
        <v>9250</v>
      </c>
      <c r="B234" s="134">
        <v>43426</v>
      </c>
      <c r="C234" s="126" t="s">
        <v>9472</v>
      </c>
      <c r="D234" s="134" t="s">
        <v>33</v>
      </c>
      <c r="E234" s="134" t="s">
        <v>4500</v>
      </c>
      <c r="F234" s="135">
        <v>2304.9699999999998</v>
      </c>
      <c r="G234" s="135">
        <v>2372.7600000000002</v>
      </c>
    </row>
    <row r="235" spans="1:7" x14ac:dyDescent="0.25">
      <c r="A235" s="134" t="s">
        <v>9250</v>
      </c>
      <c r="B235" s="134">
        <v>12565</v>
      </c>
      <c r="C235" s="126" t="s">
        <v>9473</v>
      </c>
      <c r="D235" s="134" t="s">
        <v>33</v>
      </c>
      <c r="E235" s="134" t="s">
        <v>4500</v>
      </c>
      <c r="F235" s="135">
        <v>808.32</v>
      </c>
      <c r="G235" s="135">
        <v>832.09</v>
      </c>
    </row>
    <row r="236" spans="1:7" x14ac:dyDescent="0.25">
      <c r="A236" s="134" t="s">
        <v>9250</v>
      </c>
      <c r="B236" s="134">
        <v>12567</v>
      </c>
      <c r="C236" s="126" t="s">
        <v>9474</v>
      </c>
      <c r="D236" s="134" t="s">
        <v>33</v>
      </c>
      <c r="E236" s="134" t="s">
        <v>4500</v>
      </c>
      <c r="F236" s="135">
        <v>1085.71</v>
      </c>
      <c r="G236" s="135">
        <v>1117.6400000000001</v>
      </c>
    </row>
    <row r="237" spans="1:7" x14ac:dyDescent="0.25">
      <c r="A237" s="134" t="s">
        <v>9250</v>
      </c>
      <c r="B237" s="134">
        <v>12568</v>
      </c>
      <c r="C237" s="126" t="s">
        <v>9475</v>
      </c>
      <c r="D237" s="134" t="s">
        <v>33</v>
      </c>
      <c r="E237" s="134" t="s">
        <v>4500</v>
      </c>
      <c r="F237" s="135">
        <v>1519.99</v>
      </c>
      <c r="G237" s="135">
        <v>1564.7</v>
      </c>
    </row>
    <row r="238" spans="1:7" x14ac:dyDescent="0.25">
      <c r="A238" s="134" t="s">
        <v>9250</v>
      </c>
      <c r="B238" s="134">
        <v>43441</v>
      </c>
      <c r="C238" s="126" t="s">
        <v>9476</v>
      </c>
      <c r="D238" s="134" t="s">
        <v>33</v>
      </c>
      <c r="E238" s="134" t="s">
        <v>4500</v>
      </c>
      <c r="F238" s="135">
        <v>195.42</v>
      </c>
      <c r="G238" s="135">
        <v>201.17</v>
      </c>
    </row>
    <row r="239" spans="1:7" x14ac:dyDescent="0.25">
      <c r="A239" s="134" t="s">
        <v>9250</v>
      </c>
      <c r="B239" s="134">
        <v>43423</v>
      </c>
      <c r="C239" s="126" t="s">
        <v>9477</v>
      </c>
      <c r="D239" s="134" t="s">
        <v>33</v>
      </c>
      <c r="E239" s="134" t="s">
        <v>4500</v>
      </c>
      <c r="F239" s="135">
        <v>91.2</v>
      </c>
      <c r="G239" s="135">
        <v>93.88</v>
      </c>
    </row>
    <row r="240" spans="1:7" x14ac:dyDescent="0.25">
      <c r="A240" s="134" t="s">
        <v>9250</v>
      </c>
      <c r="B240" s="134">
        <v>12532</v>
      </c>
      <c r="C240" s="126" t="s">
        <v>9478</v>
      </c>
      <c r="D240" s="134" t="s">
        <v>33</v>
      </c>
      <c r="E240" s="134" t="s">
        <v>4500</v>
      </c>
      <c r="F240" s="135">
        <v>140.65</v>
      </c>
      <c r="G240" s="135">
        <v>144.79</v>
      </c>
    </row>
    <row r="241" spans="1:7" x14ac:dyDescent="0.25">
      <c r="A241" s="134" t="s">
        <v>9250</v>
      </c>
      <c r="B241" s="134">
        <v>43444</v>
      </c>
      <c r="C241" s="126" t="s">
        <v>9479</v>
      </c>
      <c r="D241" s="134" t="s">
        <v>33</v>
      </c>
      <c r="E241" s="134" t="s">
        <v>4500</v>
      </c>
      <c r="F241" s="135">
        <v>472.28</v>
      </c>
      <c r="G241" s="135">
        <v>486.17</v>
      </c>
    </row>
    <row r="242" spans="1:7" x14ac:dyDescent="0.25">
      <c r="A242" s="134" t="s">
        <v>9250</v>
      </c>
      <c r="B242" s="134">
        <v>12551</v>
      </c>
      <c r="C242" s="126" t="s">
        <v>9480</v>
      </c>
      <c r="D242" s="134" t="s">
        <v>33</v>
      </c>
      <c r="E242" s="134" t="s">
        <v>4500</v>
      </c>
      <c r="F242" s="135">
        <v>336.96</v>
      </c>
      <c r="G242" s="135">
        <v>346.87</v>
      </c>
    </row>
    <row r="243" spans="1:7" x14ac:dyDescent="0.25">
      <c r="A243" s="134" t="s">
        <v>9250</v>
      </c>
      <c r="B243" s="134">
        <v>43442</v>
      </c>
      <c r="C243" s="126" t="s">
        <v>9481</v>
      </c>
      <c r="D243" s="134" t="s">
        <v>33</v>
      </c>
      <c r="E243" s="134" t="s">
        <v>4500</v>
      </c>
      <c r="F243" s="135">
        <v>260.57</v>
      </c>
      <c r="G243" s="135">
        <v>268.23</v>
      </c>
    </row>
    <row r="244" spans="1:7" x14ac:dyDescent="0.25">
      <c r="A244" s="134" t="s">
        <v>9250</v>
      </c>
      <c r="B244" s="134">
        <v>43443</v>
      </c>
      <c r="C244" s="126" t="s">
        <v>9482</v>
      </c>
      <c r="D244" s="134" t="s">
        <v>33</v>
      </c>
      <c r="E244" s="134" t="s">
        <v>4500</v>
      </c>
      <c r="F244" s="135">
        <v>341.99</v>
      </c>
      <c r="G244" s="135">
        <v>352.05</v>
      </c>
    </row>
    <row r="245" spans="1:7" x14ac:dyDescent="0.25">
      <c r="A245" s="134" t="s">
        <v>9250</v>
      </c>
      <c r="B245" s="134">
        <v>12544</v>
      </c>
      <c r="C245" s="126" t="s">
        <v>9483</v>
      </c>
      <c r="D245" s="134" t="s">
        <v>33</v>
      </c>
      <c r="E245" s="134" t="s">
        <v>4500</v>
      </c>
      <c r="F245" s="135">
        <v>184.57</v>
      </c>
      <c r="G245" s="135">
        <v>189.99</v>
      </c>
    </row>
    <row r="246" spans="1:7" x14ac:dyDescent="0.25">
      <c r="A246" s="134" t="s">
        <v>9250</v>
      </c>
      <c r="B246" s="134">
        <v>12547</v>
      </c>
      <c r="C246" s="126" t="s">
        <v>9484</v>
      </c>
      <c r="D246" s="134" t="s">
        <v>33</v>
      </c>
      <c r="E246" s="134" t="s">
        <v>4500</v>
      </c>
      <c r="F246" s="135">
        <v>248.23</v>
      </c>
      <c r="G246" s="135">
        <v>255.53</v>
      </c>
    </row>
    <row r="247" spans="1:7" x14ac:dyDescent="0.25">
      <c r="A247" s="134" t="s">
        <v>9250</v>
      </c>
      <c r="B247" s="134">
        <v>43445</v>
      </c>
      <c r="C247" s="126" t="s">
        <v>9485</v>
      </c>
      <c r="D247" s="134" t="s">
        <v>33</v>
      </c>
      <c r="E247" s="134" t="s">
        <v>4500</v>
      </c>
      <c r="F247" s="135">
        <v>651.41999999999996</v>
      </c>
      <c r="G247" s="135">
        <v>670.58</v>
      </c>
    </row>
    <row r="248" spans="1:7" x14ac:dyDescent="0.25">
      <c r="A248" s="134" t="s">
        <v>9250</v>
      </c>
      <c r="B248" s="134">
        <v>12563</v>
      </c>
      <c r="C248" s="126" t="s">
        <v>9486</v>
      </c>
      <c r="D248" s="134" t="s">
        <v>33</v>
      </c>
      <c r="E248" s="134" t="s">
        <v>4500</v>
      </c>
      <c r="F248" s="135">
        <v>466.07</v>
      </c>
      <c r="G248" s="135">
        <v>479.78</v>
      </c>
    </row>
    <row r="249" spans="1:7" x14ac:dyDescent="0.25">
      <c r="A249" s="134" t="s">
        <v>9250</v>
      </c>
      <c r="B249" s="134">
        <v>43425</v>
      </c>
      <c r="C249" s="126" t="s">
        <v>9487</v>
      </c>
      <c r="D249" s="134" t="s">
        <v>33</v>
      </c>
      <c r="E249" s="134" t="s">
        <v>4500</v>
      </c>
      <c r="F249" s="135">
        <v>293.14</v>
      </c>
      <c r="G249" s="135">
        <v>301.76</v>
      </c>
    </row>
    <row r="250" spans="1:7" x14ac:dyDescent="0.25">
      <c r="A250" s="134" t="s">
        <v>9250</v>
      </c>
      <c r="B250" s="134">
        <v>43446</v>
      </c>
      <c r="C250" s="126" t="s">
        <v>9488</v>
      </c>
      <c r="D250" s="134" t="s">
        <v>33</v>
      </c>
      <c r="E250" s="134" t="s">
        <v>4500</v>
      </c>
      <c r="F250" s="135">
        <v>618.85</v>
      </c>
      <c r="G250" s="135">
        <v>637.04999999999995</v>
      </c>
    </row>
    <row r="251" spans="1:7" x14ac:dyDescent="0.25">
      <c r="A251" s="134" t="s">
        <v>9250</v>
      </c>
      <c r="B251" s="134">
        <v>43447</v>
      </c>
      <c r="C251" s="126" t="s">
        <v>9489</v>
      </c>
      <c r="D251" s="134" t="s">
        <v>33</v>
      </c>
      <c r="E251" s="134" t="s">
        <v>4500</v>
      </c>
      <c r="F251" s="135">
        <v>760</v>
      </c>
      <c r="G251" s="135">
        <v>782.35</v>
      </c>
    </row>
    <row r="252" spans="1:7" x14ac:dyDescent="0.25">
      <c r="A252" s="134" t="s">
        <v>9250</v>
      </c>
      <c r="B252" s="134">
        <v>43448</v>
      </c>
      <c r="C252" s="126" t="s">
        <v>9490</v>
      </c>
      <c r="D252" s="134" t="s">
        <v>33</v>
      </c>
      <c r="E252" s="134" t="s">
        <v>4500</v>
      </c>
      <c r="F252" s="135">
        <v>1064</v>
      </c>
      <c r="G252" s="135">
        <v>1095.29</v>
      </c>
    </row>
    <row r="253" spans="1:7" x14ac:dyDescent="0.25">
      <c r="A253" s="134" t="s">
        <v>9250</v>
      </c>
      <c r="B253" s="134">
        <v>13761</v>
      </c>
      <c r="C253" s="126" t="s">
        <v>9491</v>
      </c>
      <c r="D253" s="134" t="s">
        <v>33</v>
      </c>
      <c r="E253" s="134" t="s">
        <v>4500</v>
      </c>
      <c r="F253" s="135">
        <v>4891.4799999999996</v>
      </c>
      <c r="G253" s="135">
        <v>3430.78</v>
      </c>
    </row>
    <row r="254" spans="1:7" x14ac:dyDescent="0.25">
      <c r="A254" s="134" t="s">
        <v>9250</v>
      </c>
      <c r="B254" s="134">
        <v>4814</v>
      </c>
      <c r="C254" s="126" t="s">
        <v>9492</v>
      </c>
      <c r="D254" s="134" t="s">
        <v>33</v>
      </c>
      <c r="E254" s="134" t="s">
        <v>4500</v>
      </c>
      <c r="F254" s="135">
        <v>50.96</v>
      </c>
      <c r="G254" s="135">
        <v>46.32</v>
      </c>
    </row>
    <row r="255" spans="1:7" x14ac:dyDescent="0.25">
      <c r="A255" s="134" t="s">
        <v>9422</v>
      </c>
      <c r="B255" s="134">
        <v>44473</v>
      </c>
      <c r="C255" s="126" t="s">
        <v>14972</v>
      </c>
      <c r="D255" s="134" t="s">
        <v>33</v>
      </c>
      <c r="E255" s="134" t="s">
        <v>4500</v>
      </c>
      <c r="F255" s="135"/>
      <c r="G255" s="135">
        <v>2202.2199999999998</v>
      </c>
    </row>
    <row r="256" spans="1:7" x14ac:dyDescent="0.25">
      <c r="A256" s="134" t="s">
        <v>9393</v>
      </c>
      <c r="B256" s="134">
        <v>6122</v>
      </c>
      <c r="C256" s="126" t="s">
        <v>9493</v>
      </c>
      <c r="D256" s="134" t="s">
        <v>374</v>
      </c>
      <c r="E256" s="134" t="s">
        <v>4500</v>
      </c>
      <c r="F256" s="135">
        <v>20.75</v>
      </c>
      <c r="G256" s="135">
        <v>39.43</v>
      </c>
    </row>
    <row r="257" spans="1:7" x14ac:dyDescent="0.25">
      <c r="A257" s="134" t="s">
        <v>9393</v>
      </c>
      <c r="B257" s="134">
        <v>40810</v>
      </c>
      <c r="C257" s="126" t="s">
        <v>9494</v>
      </c>
      <c r="D257" s="134" t="s">
        <v>4271</v>
      </c>
      <c r="E257" s="134" t="s">
        <v>4500</v>
      </c>
      <c r="F257" s="135">
        <v>3625.63</v>
      </c>
      <c r="G257" s="135">
        <v>6909.2</v>
      </c>
    </row>
    <row r="258" spans="1:7" x14ac:dyDescent="0.25">
      <c r="A258" s="134" t="s">
        <v>9422</v>
      </c>
      <c r="B258" s="134">
        <v>21100</v>
      </c>
      <c r="C258" s="126" t="s">
        <v>9495</v>
      </c>
      <c r="D258" s="134" t="s">
        <v>33</v>
      </c>
      <c r="E258" s="134" t="s">
        <v>4500</v>
      </c>
      <c r="F258" s="135"/>
      <c r="G258" s="135">
        <v>3845.1</v>
      </c>
    </row>
    <row r="259" spans="1:7" x14ac:dyDescent="0.25">
      <c r="A259" s="134" t="s">
        <v>9422</v>
      </c>
      <c r="B259" s="134">
        <v>11811</v>
      </c>
      <c r="C259" s="126" t="s">
        <v>9496</v>
      </c>
      <c r="D259" s="134" t="s">
        <v>33</v>
      </c>
      <c r="E259" s="134" t="s">
        <v>4500</v>
      </c>
      <c r="F259" s="135"/>
      <c r="G259" s="135">
        <v>5550.48</v>
      </c>
    </row>
    <row r="260" spans="1:7" x14ac:dyDescent="0.25">
      <c r="A260" s="134" t="s">
        <v>9422</v>
      </c>
      <c r="B260" s="134">
        <v>11816</v>
      </c>
      <c r="C260" s="126" t="s">
        <v>9497</v>
      </c>
      <c r="D260" s="134" t="s">
        <v>33</v>
      </c>
      <c r="E260" s="134" t="s">
        <v>9256</v>
      </c>
      <c r="F260" s="135"/>
      <c r="G260" s="135">
        <v>4100</v>
      </c>
    </row>
    <row r="261" spans="1:7" x14ac:dyDescent="0.25">
      <c r="A261" s="134" t="s">
        <v>9422</v>
      </c>
      <c r="B261" s="134">
        <v>11814</v>
      </c>
      <c r="C261" s="126" t="s">
        <v>9498</v>
      </c>
      <c r="D261" s="134" t="s">
        <v>33</v>
      </c>
      <c r="E261" s="134" t="s">
        <v>4500</v>
      </c>
      <c r="F261" s="135"/>
      <c r="G261" s="135">
        <v>8924.67</v>
      </c>
    </row>
    <row r="262" spans="1:7" x14ac:dyDescent="0.25">
      <c r="A262" s="134" t="s">
        <v>9422</v>
      </c>
      <c r="B262" s="134">
        <v>14186</v>
      </c>
      <c r="C262" s="126" t="s">
        <v>9499</v>
      </c>
      <c r="D262" s="134" t="s">
        <v>33</v>
      </c>
      <c r="E262" s="134" t="s">
        <v>4500</v>
      </c>
      <c r="F262" s="135"/>
      <c r="G262" s="135">
        <v>11206.13</v>
      </c>
    </row>
    <row r="263" spans="1:7" x14ac:dyDescent="0.25">
      <c r="A263" s="134" t="s">
        <v>9422</v>
      </c>
      <c r="B263" s="134">
        <v>14185</v>
      </c>
      <c r="C263" s="126" t="s">
        <v>9500</v>
      </c>
      <c r="D263" s="134" t="s">
        <v>33</v>
      </c>
      <c r="E263" s="134" t="s">
        <v>4500</v>
      </c>
      <c r="F263" s="135"/>
      <c r="G263" s="135">
        <v>14516.3</v>
      </c>
    </row>
    <row r="264" spans="1:7" x14ac:dyDescent="0.25">
      <c r="A264" s="134" t="s">
        <v>9422</v>
      </c>
      <c r="B264" s="134">
        <v>44498</v>
      </c>
      <c r="C264" s="126" t="s">
        <v>14973</v>
      </c>
      <c r="D264" s="134" t="s">
        <v>33</v>
      </c>
      <c r="E264" s="134" t="s">
        <v>4500</v>
      </c>
      <c r="F264" s="135"/>
      <c r="G264" s="135">
        <v>385137.15</v>
      </c>
    </row>
    <row r="265" spans="1:7" x14ac:dyDescent="0.25">
      <c r="A265" s="134" t="s">
        <v>9422</v>
      </c>
      <c r="B265" s="134">
        <v>34469</v>
      </c>
      <c r="C265" s="126" t="s">
        <v>9501</v>
      </c>
      <c r="D265" s="134" t="s">
        <v>33</v>
      </c>
      <c r="E265" s="134" t="s">
        <v>4500</v>
      </c>
      <c r="F265" s="135"/>
      <c r="G265" s="135">
        <v>9750.75</v>
      </c>
    </row>
    <row r="266" spans="1:7" x14ac:dyDescent="0.25">
      <c r="A266" s="134" t="s">
        <v>9422</v>
      </c>
      <c r="B266" s="134">
        <v>34476</v>
      </c>
      <c r="C266" s="126" t="s">
        <v>9502</v>
      </c>
      <c r="D266" s="134" t="s">
        <v>33</v>
      </c>
      <c r="E266" s="134" t="s">
        <v>4500</v>
      </c>
      <c r="F266" s="135"/>
      <c r="G266" s="135">
        <v>5085.42</v>
      </c>
    </row>
    <row r="267" spans="1:7" x14ac:dyDescent="0.25">
      <c r="A267" s="134" t="s">
        <v>9422</v>
      </c>
      <c r="B267" s="134">
        <v>34477</v>
      </c>
      <c r="C267" s="126" t="s">
        <v>9503</v>
      </c>
      <c r="D267" s="134" t="s">
        <v>33</v>
      </c>
      <c r="E267" s="134" t="s">
        <v>4500</v>
      </c>
      <c r="F267" s="135"/>
      <c r="G267" s="135">
        <v>6749.34</v>
      </c>
    </row>
    <row r="268" spans="1:7" x14ac:dyDescent="0.25">
      <c r="A268" s="134" t="s">
        <v>9422</v>
      </c>
      <c r="B268" s="134">
        <v>34482</v>
      </c>
      <c r="C268" s="126" t="s">
        <v>9504</v>
      </c>
      <c r="D268" s="134" t="s">
        <v>33</v>
      </c>
      <c r="E268" s="134" t="s">
        <v>4500</v>
      </c>
      <c r="F268" s="135"/>
      <c r="G268" s="135">
        <v>6303.51</v>
      </c>
    </row>
    <row r="269" spans="1:7" x14ac:dyDescent="0.25">
      <c r="A269" s="134" t="s">
        <v>9422</v>
      </c>
      <c r="B269" s="134">
        <v>34472</v>
      </c>
      <c r="C269" s="126" t="s">
        <v>9505</v>
      </c>
      <c r="D269" s="134" t="s">
        <v>33</v>
      </c>
      <c r="E269" s="134" t="s">
        <v>9256</v>
      </c>
      <c r="F269" s="135"/>
      <c r="G269" s="135">
        <v>3000</v>
      </c>
    </row>
    <row r="270" spans="1:7" x14ac:dyDescent="0.25">
      <c r="A270" s="134" t="s">
        <v>9422</v>
      </c>
      <c r="B270" s="134">
        <v>42425</v>
      </c>
      <c r="C270" s="126" t="s">
        <v>9506</v>
      </c>
      <c r="D270" s="134" t="s">
        <v>33</v>
      </c>
      <c r="E270" s="134" t="s">
        <v>4500</v>
      </c>
      <c r="F270" s="135"/>
      <c r="G270" s="135">
        <v>2559.0500000000002</v>
      </c>
    </row>
    <row r="271" spans="1:7" x14ac:dyDescent="0.25">
      <c r="A271" s="134" t="s">
        <v>9422</v>
      </c>
      <c r="B271" s="134">
        <v>42422</v>
      </c>
      <c r="C271" s="126" t="s">
        <v>9507</v>
      </c>
      <c r="D271" s="134" t="s">
        <v>33</v>
      </c>
      <c r="E271" s="134" t="s">
        <v>9256</v>
      </c>
      <c r="F271" s="135"/>
      <c r="G271" s="135">
        <v>3799</v>
      </c>
    </row>
    <row r="272" spans="1:7" x14ac:dyDescent="0.25">
      <c r="A272" s="134" t="s">
        <v>9422</v>
      </c>
      <c r="B272" s="134">
        <v>43184</v>
      </c>
      <c r="C272" s="126" t="s">
        <v>9508</v>
      </c>
      <c r="D272" s="134" t="s">
        <v>33</v>
      </c>
      <c r="E272" s="134" t="s">
        <v>4500</v>
      </c>
      <c r="F272" s="135"/>
      <c r="G272" s="135">
        <v>5250.58</v>
      </c>
    </row>
    <row r="273" spans="1:7" x14ac:dyDescent="0.25">
      <c r="A273" s="134" t="s">
        <v>9422</v>
      </c>
      <c r="B273" s="134">
        <v>42424</v>
      </c>
      <c r="C273" s="126" t="s">
        <v>9509</v>
      </c>
      <c r="D273" s="134" t="s">
        <v>33</v>
      </c>
      <c r="E273" s="134" t="s">
        <v>4500</v>
      </c>
      <c r="F273" s="135"/>
      <c r="G273" s="135">
        <v>2285.46</v>
      </c>
    </row>
    <row r="274" spans="1:7" x14ac:dyDescent="0.25">
      <c r="A274" s="134" t="s">
        <v>9422</v>
      </c>
      <c r="B274" s="134">
        <v>42416</v>
      </c>
      <c r="C274" s="126" t="s">
        <v>9510</v>
      </c>
      <c r="D274" s="134" t="s">
        <v>33</v>
      </c>
      <c r="E274" s="134" t="s">
        <v>4500</v>
      </c>
      <c r="F274" s="135"/>
      <c r="G274" s="135">
        <v>9852.34</v>
      </c>
    </row>
    <row r="275" spans="1:7" x14ac:dyDescent="0.25">
      <c r="A275" s="134" t="s">
        <v>9422</v>
      </c>
      <c r="B275" s="134">
        <v>42417</v>
      </c>
      <c r="C275" s="126" t="s">
        <v>9511</v>
      </c>
      <c r="D275" s="134" t="s">
        <v>33</v>
      </c>
      <c r="E275" s="134" t="s">
        <v>4500</v>
      </c>
      <c r="F275" s="135"/>
      <c r="G275" s="135">
        <v>11045.28</v>
      </c>
    </row>
    <row r="276" spans="1:7" x14ac:dyDescent="0.25">
      <c r="A276" s="134" t="s">
        <v>9422</v>
      </c>
      <c r="B276" s="134">
        <v>42419</v>
      </c>
      <c r="C276" s="126" t="s">
        <v>9512</v>
      </c>
      <c r="D276" s="134" t="s">
        <v>33</v>
      </c>
      <c r="E276" s="134" t="s">
        <v>4500</v>
      </c>
      <c r="F276" s="135"/>
      <c r="G276" s="135">
        <v>12478.82</v>
      </c>
    </row>
    <row r="277" spans="1:7" x14ac:dyDescent="0.25">
      <c r="A277" s="134" t="s">
        <v>9422</v>
      </c>
      <c r="B277" s="134">
        <v>42420</v>
      </c>
      <c r="C277" s="126" t="s">
        <v>9513</v>
      </c>
      <c r="D277" s="134" t="s">
        <v>33</v>
      </c>
      <c r="E277" s="134" t="s">
        <v>4500</v>
      </c>
      <c r="F277" s="135"/>
      <c r="G277" s="135">
        <v>17151.22</v>
      </c>
    </row>
    <row r="278" spans="1:7" x14ac:dyDescent="0.25">
      <c r="A278" s="134" t="s">
        <v>9422</v>
      </c>
      <c r="B278" s="134">
        <v>42421</v>
      </c>
      <c r="C278" s="126" t="s">
        <v>9514</v>
      </c>
      <c r="D278" s="134" t="s">
        <v>33</v>
      </c>
      <c r="E278" s="134" t="s">
        <v>4500</v>
      </c>
      <c r="F278" s="135"/>
      <c r="G278" s="135">
        <v>20808.84</v>
      </c>
    </row>
    <row r="279" spans="1:7" x14ac:dyDescent="0.25">
      <c r="A279" s="134" t="s">
        <v>9422</v>
      </c>
      <c r="B279" s="134">
        <v>39556</v>
      </c>
      <c r="C279" s="126" t="s">
        <v>9515</v>
      </c>
      <c r="D279" s="134" t="s">
        <v>33</v>
      </c>
      <c r="E279" s="134" t="s">
        <v>4500</v>
      </c>
      <c r="F279" s="135"/>
      <c r="G279" s="135">
        <v>7226.44</v>
      </c>
    </row>
    <row r="280" spans="1:7" x14ac:dyDescent="0.25">
      <c r="A280" s="134" t="s">
        <v>9422</v>
      </c>
      <c r="B280" s="134">
        <v>39557</v>
      </c>
      <c r="C280" s="126" t="s">
        <v>9516</v>
      </c>
      <c r="D280" s="134" t="s">
        <v>33</v>
      </c>
      <c r="E280" s="134" t="s">
        <v>4500</v>
      </c>
      <c r="F280" s="135"/>
      <c r="G280" s="135">
        <v>7781.3</v>
      </c>
    </row>
    <row r="281" spans="1:7" x14ac:dyDescent="0.25">
      <c r="A281" s="134" t="s">
        <v>9422</v>
      </c>
      <c r="B281" s="134">
        <v>39559</v>
      </c>
      <c r="C281" s="126" t="s">
        <v>9517</v>
      </c>
      <c r="D281" s="134" t="s">
        <v>33</v>
      </c>
      <c r="E281" s="134" t="s">
        <v>4500</v>
      </c>
      <c r="F281" s="135"/>
      <c r="G281" s="135">
        <v>11499.27</v>
      </c>
    </row>
    <row r="282" spans="1:7" x14ac:dyDescent="0.25">
      <c r="A282" s="134" t="s">
        <v>9422</v>
      </c>
      <c r="B282" s="134">
        <v>39560</v>
      </c>
      <c r="C282" s="126" t="s">
        <v>9518</v>
      </c>
      <c r="D282" s="134" t="s">
        <v>33</v>
      </c>
      <c r="E282" s="134" t="s">
        <v>4500</v>
      </c>
      <c r="F282" s="135"/>
      <c r="G282" s="135">
        <v>13303.53</v>
      </c>
    </row>
    <row r="283" spans="1:7" x14ac:dyDescent="0.25">
      <c r="A283" s="134" t="s">
        <v>9422</v>
      </c>
      <c r="B283" s="134">
        <v>39561</v>
      </c>
      <c r="C283" s="126" t="s">
        <v>9519</v>
      </c>
      <c r="D283" s="134" t="s">
        <v>33</v>
      </c>
      <c r="E283" s="134" t="s">
        <v>4500</v>
      </c>
      <c r="F283" s="135"/>
      <c r="G283" s="135">
        <v>13917.19</v>
      </c>
    </row>
    <row r="284" spans="1:7" x14ac:dyDescent="0.25">
      <c r="A284" s="134" t="s">
        <v>9422</v>
      </c>
      <c r="B284" s="134">
        <v>43195</v>
      </c>
      <c r="C284" s="126" t="s">
        <v>9520</v>
      </c>
      <c r="D284" s="134" t="s">
        <v>33</v>
      </c>
      <c r="E284" s="134" t="s">
        <v>4500</v>
      </c>
      <c r="F284" s="135"/>
      <c r="G284" s="135">
        <v>6039.19</v>
      </c>
    </row>
    <row r="285" spans="1:7" x14ac:dyDescent="0.25">
      <c r="A285" s="134" t="s">
        <v>9422</v>
      </c>
      <c r="B285" s="134">
        <v>43196</v>
      </c>
      <c r="C285" s="126" t="s">
        <v>9521</v>
      </c>
      <c r="D285" s="134" t="s">
        <v>33</v>
      </c>
      <c r="E285" s="134" t="s">
        <v>4500</v>
      </c>
      <c r="F285" s="135"/>
      <c r="G285" s="135">
        <v>7484.71</v>
      </c>
    </row>
    <row r="286" spans="1:7" x14ac:dyDescent="0.25">
      <c r="A286" s="134" t="s">
        <v>9422</v>
      </c>
      <c r="B286" s="134">
        <v>43198</v>
      </c>
      <c r="C286" s="126" t="s">
        <v>9522</v>
      </c>
      <c r="D286" s="134" t="s">
        <v>33</v>
      </c>
      <c r="E286" s="134" t="s">
        <v>4500</v>
      </c>
      <c r="F286" s="135"/>
      <c r="G286" s="135">
        <v>11122.1</v>
      </c>
    </row>
    <row r="287" spans="1:7" x14ac:dyDescent="0.25">
      <c r="A287" s="134" t="s">
        <v>9422</v>
      </c>
      <c r="B287" s="134">
        <v>43199</v>
      </c>
      <c r="C287" s="126" t="s">
        <v>9523</v>
      </c>
      <c r="D287" s="134" t="s">
        <v>33</v>
      </c>
      <c r="E287" s="134" t="s">
        <v>4500</v>
      </c>
      <c r="F287" s="135"/>
      <c r="G287" s="135">
        <v>11529.65</v>
      </c>
    </row>
    <row r="288" spans="1:7" x14ac:dyDescent="0.25">
      <c r="A288" s="134" t="s">
        <v>9422</v>
      </c>
      <c r="B288" s="134">
        <v>43200</v>
      </c>
      <c r="C288" s="126" t="s">
        <v>9524</v>
      </c>
      <c r="D288" s="134" t="s">
        <v>33</v>
      </c>
      <c r="E288" s="134" t="s">
        <v>4500</v>
      </c>
      <c r="F288" s="135"/>
      <c r="G288" s="135">
        <v>13231.11</v>
      </c>
    </row>
    <row r="289" spans="1:7" x14ac:dyDescent="0.25">
      <c r="A289" s="134" t="s">
        <v>9422</v>
      </c>
      <c r="B289" s="134">
        <v>43190</v>
      </c>
      <c r="C289" s="126" t="s">
        <v>9525</v>
      </c>
      <c r="D289" s="134" t="s">
        <v>33</v>
      </c>
      <c r="E289" s="134" t="s">
        <v>4500</v>
      </c>
      <c r="F289" s="135"/>
      <c r="G289" s="135">
        <v>2053.81</v>
      </c>
    </row>
    <row r="290" spans="1:7" x14ac:dyDescent="0.25">
      <c r="A290" s="134" t="s">
        <v>9422</v>
      </c>
      <c r="B290" s="134">
        <v>39555</v>
      </c>
      <c r="C290" s="126" t="s">
        <v>9526</v>
      </c>
      <c r="D290" s="134" t="s">
        <v>33</v>
      </c>
      <c r="E290" s="134" t="s">
        <v>4500</v>
      </c>
      <c r="F290" s="135"/>
      <c r="G290" s="135">
        <v>2221.69</v>
      </c>
    </row>
    <row r="291" spans="1:7" x14ac:dyDescent="0.25">
      <c r="A291" s="134" t="s">
        <v>9422</v>
      </c>
      <c r="B291" s="134">
        <v>43191</v>
      </c>
      <c r="C291" s="126" t="s">
        <v>9527</v>
      </c>
      <c r="D291" s="134" t="s">
        <v>33</v>
      </c>
      <c r="E291" s="134" t="s">
        <v>4500</v>
      </c>
      <c r="F291" s="135"/>
      <c r="G291" s="135">
        <v>2955.15</v>
      </c>
    </row>
    <row r="292" spans="1:7" x14ac:dyDescent="0.25">
      <c r="A292" s="134" t="s">
        <v>9422</v>
      </c>
      <c r="B292" s="134">
        <v>39548</v>
      </c>
      <c r="C292" s="126" t="s">
        <v>9528</v>
      </c>
      <c r="D292" s="134" t="s">
        <v>33</v>
      </c>
      <c r="E292" s="134" t="s">
        <v>4500</v>
      </c>
      <c r="F292" s="135"/>
      <c r="G292" s="135">
        <v>3295.46</v>
      </c>
    </row>
    <row r="293" spans="1:7" x14ac:dyDescent="0.25">
      <c r="A293" s="134" t="s">
        <v>9422</v>
      </c>
      <c r="B293" s="134">
        <v>43192</v>
      </c>
      <c r="C293" s="126" t="s">
        <v>9529</v>
      </c>
      <c r="D293" s="134" t="s">
        <v>33</v>
      </c>
      <c r="E293" s="134" t="s">
        <v>4500</v>
      </c>
      <c r="F293" s="135"/>
      <c r="G293" s="135">
        <v>3870.99</v>
      </c>
    </row>
    <row r="294" spans="1:7" x14ac:dyDescent="0.25">
      <c r="A294" s="134" t="s">
        <v>9422</v>
      </c>
      <c r="B294" s="134">
        <v>39554</v>
      </c>
      <c r="C294" s="126" t="s">
        <v>9530</v>
      </c>
      <c r="D294" s="134" t="s">
        <v>33</v>
      </c>
      <c r="E294" s="134" t="s">
        <v>4500</v>
      </c>
      <c r="F294" s="135"/>
      <c r="G294" s="135">
        <v>4357.74</v>
      </c>
    </row>
    <row r="295" spans="1:7" x14ac:dyDescent="0.25">
      <c r="A295" s="134" t="s">
        <v>9422</v>
      </c>
      <c r="B295" s="134">
        <v>43194</v>
      </c>
      <c r="C295" s="126" t="s">
        <v>9531</v>
      </c>
      <c r="D295" s="134" t="s">
        <v>33</v>
      </c>
      <c r="E295" s="134" t="s">
        <v>4500</v>
      </c>
      <c r="F295" s="135"/>
      <c r="G295" s="135">
        <v>1759.43</v>
      </c>
    </row>
    <row r="296" spans="1:7" x14ac:dyDescent="0.25">
      <c r="A296" s="134" t="s">
        <v>9422</v>
      </c>
      <c r="B296" s="134">
        <v>39551</v>
      </c>
      <c r="C296" s="126" t="s">
        <v>9532</v>
      </c>
      <c r="D296" s="134" t="s">
        <v>33</v>
      </c>
      <c r="E296" s="134" t="s">
        <v>4500</v>
      </c>
      <c r="F296" s="135"/>
      <c r="G296" s="135">
        <v>1937.33</v>
      </c>
    </row>
    <row r="297" spans="1:7" x14ac:dyDescent="0.25">
      <c r="A297" s="134" t="s">
        <v>9422</v>
      </c>
      <c r="B297" s="134">
        <v>43185</v>
      </c>
      <c r="C297" s="126" t="s">
        <v>9533</v>
      </c>
      <c r="D297" s="134" t="s">
        <v>33</v>
      </c>
      <c r="E297" s="134" t="s">
        <v>4500</v>
      </c>
      <c r="F297" s="135"/>
      <c r="G297" s="135">
        <v>5505.54</v>
      </c>
    </row>
    <row r="298" spans="1:7" x14ac:dyDescent="0.25">
      <c r="A298" s="134" t="s">
        <v>9422</v>
      </c>
      <c r="B298" s="134">
        <v>43186</v>
      </c>
      <c r="C298" s="126" t="s">
        <v>9534</v>
      </c>
      <c r="D298" s="134" t="s">
        <v>33</v>
      </c>
      <c r="E298" s="134" t="s">
        <v>4500</v>
      </c>
      <c r="F298" s="135"/>
      <c r="G298" s="135">
        <v>5807.23</v>
      </c>
    </row>
    <row r="299" spans="1:7" x14ac:dyDescent="0.25">
      <c r="A299" s="134" t="s">
        <v>9422</v>
      </c>
      <c r="B299" s="134">
        <v>43187</v>
      </c>
      <c r="C299" s="126" t="s">
        <v>9535</v>
      </c>
      <c r="D299" s="134" t="s">
        <v>33</v>
      </c>
      <c r="E299" s="134" t="s">
        <v>4500</v>
      </c>
      <c r="F299" s="135"/>
      <c r="G299" s="135">
        <v>7706.25</v>
      </c>
    </row>
    <row r="300" spans="1:7" x14ac:dyDescent="0.25">
      <c r="A300" s="134" t="s">
        <v>9422</v>
      </c>
      <c r="B300" s="134">
        <v>43188</v>
      </c>
      <c r="C300" s="126" t="s">
        <v>9536</v>
      </c>
      <c r="D300" s="134" t="s">
        <v>33</v>
      </c>
      <c r="E300" s="134" t="s">
        <v>4500</v>
      </c>
      <c r="F300" s="135"/>
      <c r="G300" s="135">
        <v>9337.15</v>
      </c>
    </row>
    <row r="301" spans="1:7" x14ac:dyDescent="0.25">
      <c r="A301" s="134" t="s">
        <v>9422</v>
      </c>
      <c r="B301" s="134">
        <v>43189</v>
      </c>
      <c r="C301" s="126" t="s">
        <v>9537</v>
      </c>
      <c r="D301" s="134" t="s">
        <v>33</v>
      </c>
      <c r="E301" s="134" t="s">
        <v>4500</v>
      </c>
      <c r="F301" s="135"/>
      <c r="G301" s="135">
        <v>10502.73</v>
      </c>
    </row>
    <row r="302" spans="1:7" x14ac:dyDescent="0.25">
      <c r="A302" s="134" t="s">
        <v>9422</v>
      </c>
      <c r="B302" s="134">
        <v>39580</v>
      </c>
      <c r="C302" s="126" t="s">
        <v>9538</v>
      </c>
      <c r="D302" s="134" t="s">
        <v>33</v>
      </c>
      <c r="E302" s="134" t="s">
        <v>4500</v>
      </c>
      <c r="F302" s="135"/>
      <c r="G302" s="135">
        <v>82765.850000000006</v>
      </c>
    </row>
    <row r="303" spans="1:7" x14ac:dyDescent="0.25">
      <c r="A303" s="134" t="s">
        <v>9422</v>
      </c>
      <c r="B303" s="134">
        <v>39577</v>
      </c>
      <c r="C303" s="126" t="s">
        <v>9539</v>
      </c>
      <c r="D303" s="134" t="s">
        <v>33</v>
      </c>
      <c r="E303" s="134" t="s">
        <v>4500</v>
      </c>
      <c r="F303" s="135"/>
      <c r="G303" s="135">
        <v>25905.53</v>
      </c>
    </row>
    <row r="304" spans="1:7" x14ac:dyDescent="0.25">
      <c r="A304" s="134" t="s">
        <v>9422</v>
      </c>
      <c r="B304" s="134">
        <v>39578</v>
      </c>
      <c r="C304" s="126" t="s">
        <v>9540</v>
      </c>
      <c r="D304" s="134" t="s">
        <v>33</v>
      </c>
      <c r="E304" s="134" t="s">
        <v>4500</v>
      </c>
      <c r="F304" s="135"/>
      <c r="G304" s="135">
        <v>33431.599999999999</v>
      </c>
    </row>
    <row r="305" spans="1:7" x14ac:dyDescent="0.25">
      <c r="A305" s="134" t="s">
        <v>9422</v>
      </c>
      <c r="B305" s="134">
        <v>39579</v>
      </c>
      <c r="C305" s="126" t="s">
        <v>9541</v>
      </c>
      <c r="D305" s="134" t="s">
        <v>33</v>
      </c>
      <c r="E305" s="134" t="s">
        <v>4500</v>
      </c>
      <c r="F305" s="135"/>
      <c r="G305" s="135">
        <v>48640.37</v>
      </c>
    </row>
    <row r="306" spans="1:7" x14ac:dyDescent="0.25">
      <c r="A306" s="134" t="s">
        <v>9422</v>
      </c>
      <c r="B306" s="134">
        <v>39826</v>
      </c>
      <c r="C306" s="126" t="s">
        <v>9542</v>
      </c>
      <c r="D306" s="134" t="s">
        <v>33</v>
      </c>
      <c r="E306" s="134" t="s">
        <v>4500</v>
      </c>
      <c r="F306" s="135"/>
      <c r="G306" s="135">
        <v>5973.92</v>
      </c>
    </row>
    <row r="307" spans="1:7" x14ac:dyDescent="0.25">
      <c r="A307" s="134" t="s">
        <v>9422</v>
      </c>
      <c r="B307" s="134">
        <v>10700</v>
      </c>
      <c r="C307" s="126" t="s">
        <v>9543</v>
      </c>
      <c r="D307" s="134" t="s">
        <v>33</v>
      </c>
      <c r="E307" s="134" t="s">
        <v>4500</v>
      </c>
      <c r="F307" s="135"/>
      <c r="G307" s="135">
        <v>23518.32</v>
      </c>
    </row>
    <row r="308" spans="1:7" x14ac:dyDescent="0.25">
      <c r="A308" s="134" t="s">
        <v>9250</v>
      </c>
      <c r="B308" s="134">
        <v>346</v>
      </c>
      <c r="C308" s="126" t="s">
        <v>9544</v>
      </c>
      <c r="D308" s="134" t="s">
        <v>950</v>
      </c>
      <c r="E308" s="134" t="s">
        <v>4500</v>
      </c>
      <c r="F308" s="135">
        <v>23.43</v>
      </c>
      <c r="G308" s="135">
        <v>25.66</v>
      </c>
    </row>
    <row r="309" spans="1:7" x14ac:dyDescent="0.25">
      <c r="A309" s="134" t="s">
        <v>9250</v>
      </c>
      <c r="B309" s="134">
        <v>3312</v>
      </c>
      <c r="C309" s="126" t="s">
        <v>9545</v>
      </c>
      <c r="D309" s="134" t="s">
        <v>950</v>
      </c>
      <c r="E309" s="134" t="s">
        <v>4500</v>
      </c>
      <c r="F309" s="135">
        <v>20.75</v>
      </c>
      <c r="G309" s="135">
        <v>22.72</v>
      </c>
    </row>
    <row r="310" spans="1:7" x14ac:dyDescent="0.25">
      <c r="A310" s="134" t="s">
        <v>9250</v>
      </c>
      <c r="B310" s="134">
        <v>339</v>
      </c>
      <c r="C310" s="126" t="s">
        <v>9546</v>
      </c>
      <c r="D310" s="134" t="s">
        <v>22</v>
      </c>
      <c r="E310" s="134" t="s">
        <v>4500</v>
      </c>
      <c r="F310" s="135">
        <v>1.21</v>
      </c>
      <c r="G310" s="135">
        <v>1.32</v>
      </c>
    </row>
    <row r="311" spans="1:7" x14ac:dyDescent="0.25">
      <c r="A311" s="134" t="s">
        <v>9250</v>
      </c>
      <c r="B311" s="134">
        <v>340</v>
      </c>
      <c r="C311" s="126" t="s">
        <v>9547</v>
      </c>
      <c r="D311" s="134" t="s">
        <v>22</v>
      </c>
      <c r="E311" s="134" t="s">
        <v>4500</v>
      </c>
      <c r="F311" s="135">
        <v>1.0900000000000001</v>
      </c>
      <c r="G311" s="135">
        <v>1.19</v>
      </c>
    </row>
    <row r="312" spans="1:7" x14ac:dyDescent="0.25">
      <c r="A312" s="134" t="s">
        <v>9250</v>
      </c>
      <c r="B312" s="134">
        <v>43130</v>
      </c>
      <c r="C312" s="126" t="s">
        <v>9548</v>
      </c>
      <c r="D312" s="134" t="s">
        <v>950</v>
      </c>
      <c r="E312" s="134" t="s">
        <v>9256</v>
      </c>
      <c r="F312" s="135">
        <v>19.78</v>
      </c>
      <c r="G312" s="135">
        <v>21.66</v>
      </c>
    </row>
    <row r="313" spans="1:7" x14ac:dyDescent="0.25">
      <c r="A313" s="134" t="s">
        <v>9250</v>
      </c>
      <c r="B313" s="134">
        <v>344</v>
      </c>
      <c r="C313" s="126" t="s">
        <v>9549</v>
      </c>
      <c r="D313" s="134" t="s">
        <v>950</v>
      </c>
      <c r="E313" s="134" t="s">
        <v>4500</v>
      </c>
      <c r="F313" s="135">
        <v>26</v>
      </c>
      <c r="G313" s="135">
        <v>28.47</v>
      </c>
    </row>
    <row r="314" spans="1:7" x14ac:dyDescent="0.25">
      <c r="A314" s="134" t="s">
        <v>9250</v>
      </c>
      <c r="B314" s="134">
        <v>345</v>
      </c>
      <c r="C314" s="126" t="s">
        <v>9550</v>
      </c>
      <c r="D314" s="134" t="s">
        <v>950</v>
      </c>
      <c r="E314" s="134" t="s">
        <v>4500</v>
      </c>
      <c r="F314" s="135">
        <v>28.21</v>
      </c>
      <c r="G314" s="135">
        <v>30.89</v>
      </c>
    </row>
    <row r="315" spans="1:7" x14ac:dyDescent="0.25">
      <c r="A315" s="134" t="s">
        <v>9250</v>
      </c>
      <c r="B315" s="134">
        <v>43131</v>
      </c>
      <c r="C315" s="126" t="s">
        <v>9551</v>
      </c>
      <c r="D315" s="134" t="s">
        <v>950</v>
      </c>
      <c r="E315" s="134" t="s">
        <v>4500</v>
      </c>
      <c r="F315" s="135">
        <v>22.97</v>
      </c>
      <c r="G315" s="135">
        <v>25.16</v>
      </c>
    </row>
    <row r="316" spans="1:7" x14ac:dyDescent="0.25">
      <c r="A316" s="134" t="s">
        <v>9250</v>
      </c>
      <c r="B316" s="134">
        <v>3313</v>
      </c>
      <c r="C316" s="126" t="s">
        <v>9552</v>
      </c>
      <c r="D316" s="134" t="s">
        <v>950</v>
      </c>
      <c r="E316" s="134" t="s">
        <v>4500</v>
      </c>
      <c r="F316" s="135">
        <v>26.7</v>
      </c>
      <c r="G316" s="135">
        <v>29.24</v>
      </c>
    </row>
    <row r="317" spans="1:7" x14ac:dyDescent="0.25">
      <c r="A317" s="134" t="s">
        <v>9250</v>
      </c>
      <c r="B317" s="134">
        <v>43132</v>
      </c>
      <c r="C317" s="126" t="s">
        <v>9553</v>
      </c>
      <c r="D317" s="134" t="s">
        <v>950</v>
      </c>
      <c r="E317" s="134" t="s">
        <v>4500</v>
      </c>
      <c r="F317" s="135">
        <v>19.78</v>
      </c>
      <c r="G317" s="135">
        <v>21.66</v>
      </c>
    </row>
    <row r="318" spans="1:7" x14ac:dyDescent="0.25">
      <c r="A318" s="134" t="s">
        <v>9250</v>
      </c>
      <c r="B318" s="134">
        <v>45245</v>
      </c>
      <c r="C318" s="126" t="s">
        <v>14974</v>
      </c>
      <c r="D318" s="134" t="s">
        <v>33</v>
      </c>
      <c r="E318" s="134" t="s">
        <v>4500</v>
      </c>
      <c r="F318" s="135">
        <v>33.770000000000003</v>
      </c>
      <c r="G318" s="135">
        <v>38.840000000000003</v>
      </c>
    </row>
    <row r="319" spans="1:7" x14ac:dyDescent="0.25">
      <c r="A319" s="134" t="s">
        <v>9250</v>
      </c>
      <c r="B319" s="134">
        <v>366</v>
      </c>
      <c r="C319" s="126" t="s">
        <v>9554</v>
      </c>
      <c r="D319" s="134" t="s">
        <v>1007</v>
      </c>
      <c r="E319" s="134" t="s">
        <v>9256</v>
      </c>
      <c r="F319" s="135">
        <v>87</v>
      </c>
      <c r="G319" s="135">
        <v>85</v>
      </c>
    </row>
    <row r="320" spans="1:7" x14ac:dyDescent="0.25">
      <c r="A320" s="134" t="s">
        <v>9250</v>
      </c>
      <c r="B320" s="134">
        <v>367</v>
      </c>
      <c r="C320" s="126" t="s">
        <v>9555</v>
      </c>
      <c r="D320" s="134" t="s">
        <v>1007</v>
      </c>
      <c r="E320" s="134" t="s">
        <v>4500</v>
      </c>
      <c r="F320" s="135">
        <v>88.13</v>
      </c>
      <c r="G320" s="135">
        <v>86.11</v>
      </c>
    </row>
    <row r="321" spans="1:7" x14ac:dyDescent="0.25">
      <c r="A321" s="134" t="s">
        <v>9250</v>
      </c>
      <c r="B321" s="134">
        <v>370</v>
      </c>
      <c r="C321" s="126" t="s">
        <v>9556</v>
      </c>
      <c r="D321" s="134" t="s">
        <v>1007</v>
      </c>
      <c r="E321" s="134" t="s">
        <v>4500</v>
      </c>
      <c r="F321" s="135">
        <v>87</v>
      </c>
      <c r="G321" s="135">
        <v>85</v>
      </c>
    </row>
    <row r="322" spans="1:7" x14ac:dyDescent="0.25">
      <c r="A322" s="134" t="s">
        <v>9250</v>
      </c>
      <c r="B322" s="134">
        <v>368</v>
      </c>
      <c r="C322" s="126" t="s">
        <v>9557</v>
      </c>
      <c r="D322" s="134" t="s">
        <v>1007</v>
      </c>
      <c r="E322" s="134" t="s">
        <v>4500</v>
      </c>
      <c r="F322" s="135">
        <v>43.5</v>
      </c>
      <c r="G322" s="135">
        <v>42.5</v>
      </c>
    </row>
    <row r="323" spans="1:7" x14ac:dyDescent="0.25">
      <c r="A323" s="134" t="s">
        <v>9250</v>
      </c>
      <c r="B323" s="134">
        <v>11075</v>
      </c>
      <c r="C323" s="126" t="s">
        <v>9558</v>
      </c>
      <c r="D323" s="134" t="s">
        <v>1007</v>
      </c>
      <c r="E323" s="134" t="s">
        <v>4500</v>
      </c>
      <c r="F323" s="135">
        <v>998.49</v>
      </c>
      <c r="G323" s="135">
        <v>975.53</v>
      </c>
    </row>
    <row r="324" spans="1:7" x14ac:dyDescent="0.25">
      <c r="A324" s="134" t="s">
        <v>9250</v>
      </c>
      <c r="B324" s="134">
        <v>1381</v>
      </c>
      <c r="C324" s="126" t="s">
        <v>9559</v>
      </c>
      <c r="D324" s="134" t="s">
        <v>950</v>
      </c>
      <c r="E324" s="134" t="s">
        <v>9256</v>
      </c>
      <c r="F324" s="135">
        <v>0.89</v>
      </c>
      <c r="G324" s="135">
        <v>0.8</v>
      </c>
    </row>
    <row r="325" spans="1:7" x14ac:dyDescent="0.25">
      <c r="A325" s="134" t="s">
        <v>9250</v>
      </c>
      <c r="B325" s="134">
        <v>34353</v>
      </c>
      <c r="C325" s="126" t="s">
        <v>9560</v>
      </c>
      <c r="D325" s="134" t="s">
        <v>950</v>
      </c>
      <c r="E325" s="134" t="s">
        <v>4500</v>
      </c>
      <c r="F325" s="135">
        <v>1.65</v>
      </c>
      <c r="G325" s="135">
        <v>1.49</v>
      </c>
    </row>
    <row r="326" spans="1:7" x14ac:dyDescent="0.25">
      <c r="A326" s="134" t="s">
        <v>9250</v>
      </c>
      <c r="B326" s="134">
        <v>37595</v>
      </c>
      <c r="C326" s="126" t="s">
        <v>9561</v>
      </c>
      <c r="D326" s="134" t="s">
        <v>950</v>
      </c>
      <c r="E326" s="134" t="s">
        <v>4500</v>
      </c>
      <c r="F326" s="135">
        <v>2.73</v>
      </c>
      <c r="G326" s="135">
        <v>2.46</v>
      </c>
    </row>
    <row r="327" spans="1:7" x14ac:dyDescent="0.25">
      <c r="A327" s="134" t="s">
        <v>9250</v>
      </c>
      <c r="B327" s="134">
        <v>37596</v>
      </c>
      <c r="C327" s="126" t="s">
        <v>9562</v>
      </c>
      <c r="D327" s="134" t="s">
        <v>950</v>
      </c>
      <c r="E327" s="134" t="s">
        <v>4500</v>
      </c>
      <c r="F327" s="135">
        <v>3.14</v>
      </c>
      <c r="G327" s="135">
        <v>2.82</v>
      </c>
    </row>
    <row r="328" spans="1:7" x14ac:dyDescent="0.25">
      <c r="A328" s="134" t="s">
        <v>9250</v>
      </c>
      <c r="B328" s="134">
        <v>371</v>
      </c>
      <c r="C328" s="126" t="s">
        <v>9563</v>
      </c>
      <c r="D328" s="134" t="s">
        <v>950</v>
      </c>
      <c r="E328" s="134" t="s">
        <v>4500</v>
      </c>
      <c r="F328" s="135">
        <v>0.97</v>
      </c>
      <c r="G328" s="135">
        <v>0.87</v>
      </c>
    </row>
    <row r="329" spans="1:7" x14ac:dyDescent="0.25">
      <c r="A329" s="134" t="s">
        <v>9250</v>
      </c>
      <c r="B329" s="134">
        <v>37553</v>
      </c>
      <c r="C329" s="126" t="s">
        <v>9564</v>
      </c>
      <c r="D329" s="134" t="s">
        <v>950</v>
      </c>
      <c r="E329" s="134" t="s">
        <v>4500</v>
      </c>
      <c r="F329" s="135">
        <v>1.81</v>
      </c>
      <c r="G329" s="135">
        <v>1.63</v>
      </c>
    </row>
    <row r="330" spans="1:7" x14ac:dyDescent="0.25">
      <c r="A330" s="134" t="s">
        <v>9250</v>
      </c>
      <c r="B330" s="134">
        <v>37552</v>
      </c>
      <c r="C330" s="126" t="s">
        <v>9565</v>
      </c>
      <c r="D330" s="134" t="s">
        <v>950</v>
      </c>
      <c r="E330" s="134" t="s">
        <v>4500</v>
      </c>
      <c r="F330" s="135">
        <v>2.92</v>
      </c>
      <c r="G330" s="135">
        <v>2.63</v>
      </c>
    </row>
    <row r="331" spans="1:7" x14ac:dyDescent="0.25">
      <c r="A331" s="134" t="s">
        <v>9250</v>
      </c>
      <c r="B331" s="134">
        <v>36880</v>
      </c>
      <c r="C331" s="126" t="s">
        <v>9566</v>
      </c>
      <c r="D331" s="134" t="s">
        <v>950</v>
      </c>
      <c r="E331" s="134" t="s">
        <v>4500</v>
      </c>
      <c r="F331" s="135">
        <v>2.97</v>
      </c>
      <c r="G331" s="135">
        <v>2.67</v>
      </c>
    </row>
    <row r="332" spans="1:7" x14ac:dyDescent="0.25">
      <c r="A332" s="134" t="s">
        <v>9250</v>
      </c>
      <c r="B332" s="134">
        <v>34355</v>
      </c>
      <c r="C332" s="126" t="s">
        <v>9567</v>
      </c>
      <c r="D332" s="134" t="s">
        <v>950</v>
      </c>
      <c r="E332" s="134" t="s">
        <v>4500</v>
      </c>
      <c r="F332" s="135">
        <v>2.5499999999999998</v>
      </c>
      <c r="G332" s="135">
        <v>2.2999999999999998</v>
      </c>
    </row>
    <row r="333" spans="1:7" x14ac:dyDescent="0.25">
      <c r="A333" s="134" t="s">
        <v>9250</v>
      </c>
      <c r="B333" s="134">
        <v>130</v>
      </c>
      <c r="C333" s="126" t="s">
        <v>9568</v>
      </c>
      <c r="D333" s="134" t="s">
        <v>950</v>
      </c>
      <c r="E333" s="134" t="s">
        <v>4500</v>
      </c>
      <c r="F333" s="135">
        <v>4.1399999999999997</v>
      </c>
      <c r="G333" s="135">
        <v>4.1500000000000004</v>
      </c>
    </row>
    <row r="334" spans="1:7" x14ac:dyDescent="0.25">
      <c r="A334" s="134" t="s">
        <v>9250</v>
      </c>
      <c r="B334" s="134">
        <v>135</v>
      </c>
      <c r="C334" s="126" t="s">
        <v>9569</v>
      </c>
      <c r="D334" s="134" t="s">
        <v>950</v>
      </c>
      <c r="E334" s="134" t="s">
        <v>4500</v>
      </c>
      <c r="F334" s="135">
        <v>3.33</v>
      </c>
      <c r="G334" s="135">
        <v>3.34</v>
      </c>
    </row>
    <row r="335" spans="1:7" x14ac:dyDescent="0.25">
      <c r="A335" s="134" t="s">
        <v>9250</v>
      </c>
      <c r="B335" s="134">
        <v>36886</v>
      </c>
      <c r="C335" s="126" t="s">
        <v>9570</v>
      </c>
      <c r="D335" s="134" t="s">
        <v>950</v>
      </c>
      <c r="E335" s="134" t="s">
        <v>4500</v>
      </c>
      <c r="F335" s="135">
        <v>0.92</v>
      </c>
      <c r="G335" s="135">
        <v>0.83</v>
      </c>
    </row>
    <row r="336" spans="1:7" x14ac:dyDescent="0.25">
      <c r="A336" s="134" t="s">
        <v>9250</v>
      </c>
      <c r="B336" s="134">
        <v>38546</v>
      </c>
      <c r="C336" s="126" t="s">
        <v>9571</v>
      </c>
      <c r="D336" s="134" t="s">
        <v>1007</v>
      </c>
      <c r="E336" s="134" t="s">
        <v>4500</v>
      </c>
      <c r="F336" s="135">
        <v>605.58000000000004</v>
      </c>
      <c r="G336" s="135">
        <v>480.1</v>
      </c>
    </row>
    <row r="337" spans="1:7" x14ac:dyDescent="0.25">
      <c r="A337" s="134" t="s">
        <v>9250</v>
      </c>
      <c r="B337" s="134">
        <v>34549</v>
      </c>
      <c r="C337" s="126" t="s">
        <v>9572</v>
      </c>
      <c r="D337" s="134" t="s">
        <v>1007</v>
      </c>
      <c r="E337" s="134" t="s">
        <v>4500</v>
      </c>
      <c r="F337" s="135"/>
      <c r="G337" s="135">
        <v>775.28</v>
      </c>
    </row>
    <row r="338" spans="1:7" x14ac:dyDescent="0.25">
      <c r="A338" s="134" t="s">
        <v>9250</v>
      </c>
      <c r="B338" s="134">
        <v>6081</v>
      </c>
      <c r="C338" s="126" t="s">
        <v>9573</v>
      </c>
      <c r="D338" s="134" t="s">
        <v>1007</v>
      </c>
      <c r="E338" s="134" t="s">
        <v>4500</v>
      </c>
      <c r="F338" s="135"/>
      <c r="G338" s="135">
        <v>54.26</v>
      </c>
    </row>
    <row r="339" spans="1:7" x14ac:dyDescent="0.25">
      <c r="A339" s="134" t="s">
        <v>9250</v>
      </c>
      <c r="B339" s="134">
        <v>6077</v>
      </c>
      <c r="C339" s="126" t="s">
        <v>9574</v>
      </c>
      <c r="D339" s="134" t="s">
        <v>1007</v>
      </c>
      <c r="E339" s="134" t="s">
        <v>4500</v>
      </c>
      <c r="F339" s="135"/>
      <c r="G339" s="135">
        <v>38.76</v>
      </c>
    </row>
    <row r="340" spans="1:7" x14ac:dyDescent="0.25">
      <c r="A340" s="134" t="s">
        <v>9250</v>
      </c>
      <c r="B340" s="134">
        <v>6079</v>
      </c>
      <c r="C340" s="126" t="s">
        <v>9575</v>
      </c>
      <c r="D340" s="134" t="s">
        <v>1007</v>
      </c>
      <c r="E340" s="134" t="s">
        <v>4500</v>
      </c>
      <c r="F340" s="135"/>
      <c r="G340" s="135">
        <v>38.76</v>
      </c>
    </row>
    <row r="341" spans="1:7" x14ac:dyDescent="0.25">
      <c r="A341" s="134" t="s">
        <v>9250</v>
      </c>
      <c r="B341" s="134">
        <v>1091</v>
      </c>
      <c r="C341" s="126" t="s">
        <v>9576</v>
      </c>
      <c r="D341" s="134" t="s">
        <v>33</v>
      </c>
      <c r="E341" s="134" t="s">
        <v>4500</v>
      </c>
      <c r="F341" s="135">
        <v>51.36</v>
      </c>
      <c r="G341" s="135">
        <v>26.08</v>
      </c>
    </row>
    <row r="342" spans="1:7" x14ac:dyDescent="0.25">
      <c r="A342" s="134" t="s">
        <v>9250</v>
      </c>
      <c r="B342" s="134">
        <v>1094</v>
      </c>
      <c r="C342" s="126" t="s">
        <v>9577</v>
      </c>
      <c r="D342" s="134" t="s">
        <v>33</v>
      </c>
      <c r="E342" s="134" t="s">
        <v>4500</v>
      </c>
      <c r="F342" s="135">
        <v>35.92</v>
      </c>
      <c r="G342" s="135">
        <v>18.239999999999998</v>
      </c>
    </row>
    <row r="343" spans="1:7" x14ac:dyDescent="0.25">
      <c r="A343" s="134" t="s">
        <v>9250</v>
      </c>
      <c r="B343" s="134">
        <v>1095</v>
      </c>
      <c r="C343" s="126" t="s">
        <v>9578</v>
      </c>
      <c r="D343" s="134" t="s">
        <v>33</v>
      </c>
      <c r="E343" s="134" t="s">
        <v>4500</v>
      </c>
      <c r="F343" s="135">
        <v>76.34</v>
      </c>
      <c r="G343" s="135">
        <v>38.770000000000003</v>
      </c>
    </row>
    <row r="344" spans="1:7" x14ac:dyDescent="0.25">
      <c r="A344" s="134" t="s">
        <v>9250</v>
      </c>
      <c r="B344" s="134">
        <v>1092</v>
      </c>
      <c r="C344" s="126" t="s">
        <v>9579</v>
      </c>
      <c r="D344" s="134" t="s">
        <v>33</v>
      </c>
      <c r="E344" s="134" t="s">
        <v>9256</v>
      </c>
      <c r="F344" s="135">
        <v>59.07</v>
      </c>
      <c r="G344" s="135">
        <v>30</v>
      </c>
    </row>
    <row r="345" spans="1:7" x14ac:dyDescent="0.25">
      <c r="A345" s="134" t="s">
        <v>9250</v>
      </c>
      <c r="B345" s="134">
        <v>1093</v>
      </c>
      <c r="C345" s="126" t="s">
        <v>9580</v>
      </c>
      <c r="D345" s="134" t="s">
        <v>33</v>
      </c>
      <c r="E345" s="134" t="s">
        <v>4500</v>
      </c>
      <c r="F345" s="135">
        <v>137.94999999999999</v>
      </c>
      <c r="G345" s="135">
        <v>70.06</v>
      </c>
    </row>
    <row r="346" spans="1:7" x14ac:dyDescent="0.25">
      <c r="A346" s="134" t="s">
        <v>9250</v>
      </c>
      <c r="B346" s="134">
        <v>1090</v>
      </c>
      <c r="C346" s="126" t="s">
        <v>9581</v>
      </c>
      <c r="D346" s="134" t="s">
        <v>33</v>
      </c>
      <c r="E346" s="134" t="s">
        <v>4500</v>
      </c>
      <c r="F346" s="135">
        <v>98.77</v>
      </c>
      <c r="G346" s="135">
        <v>50.16</v>
      </c>
    </row>
    <row r="347" spans="1:7" x14ac:dyDescent="0.25">
      <c r="A347" s="134" t="s">
        <v>9250</v>
      </c>
      <c r="B347" s="134">
        <v>1096</v>
      </c>
      <c r="C347" s="126" t="s">
        <v>9582</v>
      </c>
      <c r="D347" s="134" t="s">
        <v>33</v>
      </c>
      <c r="E347" s="134" t="s">
        <v>4500</v>
      </c>
      <c r="F347" s="135">
        <v>177.75</v>
      </c>
      <c r="G347" s="135">
        <v>90.27</v>
      </c>
    </row>
    <row r="348" spans="1:7" x14ac:dyDescent="0.25">
      <c r="A348" s="134" t="s">
        <v>9250</v>
      </c>
      <c r="B348" s="134">
        <v>1097</v>
      </c>
      <c r="C348" s="126" t="s">
        <v>9583</v>
      </c>
      <c r="D348" s="134" t="s">
        <v>33</v>
      </c>
      <c r="E348" s="134" t="s">
        <v>4500</v>
      </c>
      <c r="F348" s="135">
        <v>150.88</v>
      </c>
      <c r="G348" s="135">
        <v>76.63</v>
      </c>
    </row>
    <row r="349" spans="1:7" x14ac:dyDescent="0.25">
      <c r="A349" s="134" t="s">
        <v>9393</v>
      </c>
      <c r="B349" s="134">
        <v>378</v>
      </c>
      <c r="C349" s="126" t="s">
        <v>9584</v>
      </c>
      <c r="D349" s="134" t="s">
        <v>374</v>
      </c>
      <c r="E349" s="134" t="s">
        <v>4500</v>
      </c>
      <c r="F349" s="135">
        <v>19.13</v>
      </c>
      <c r="G349" s="135">
        <v>26.09</v>
      </c>
    </row>
    <row r="350" spans="1:7" x14ac:dyDescent="0.25">
      <c r="A350" s="134" t="s">
        <v>9393</v>
      </c>
      <c r="B350" s="134">
        <v>40911</v>
      </c>
      <c r="C350" s="126" t="s">
        <v>9585</v>
      </c>
      <c r="D350" s="134" t="s">
        <v>4271</v>
      </c>
      <c r="E350" s="134" t="s">
        <v>4500</v>
      </c>
      <c r="F350" s="135">
        <v>3342.8</v>
      </c>
      <c r="G350" s="135">
        <v>4570.16</v>
      </c>
    </row>
    <row r="351" spans="1:7" x14ac:dyDescent="0.25">
      <c r="A351" s="134" t="s">
        <v>9393</v>
      </c>
      <c r="B351" s="134">
        <v>33939</v>
      </c>
      <c r="C351" s="126" t="s">
        <v>9586</v>
      </c>
      <c r="D351" s="134" t="s">
        <v>374</v>
      </c>
      <c r="E351" s="134" t="s">
        <v>4500</v>
      </c>
      <c r="F351" s="135">
        <v>119.44</v>
      </c>
      <c r="G351" s="135">
        <v>122.41</v>
      </c>
    </row>
    <row r="352" spans="1:7" x14ac:dyDescent="0.25">
      <c r="A352" s="134" t="s">
        <v>9393</v>
      </c>
      <c r="B352" s="134">
        <v>40815</v>
      </c>
      <c r="C352" s="126" t="s">
        <v>9587</v>
      </c>
      <c r="D352" s="134" t="s">
        <v>4271</v>
      </c>
      <c r="E352" s="134" t="s">
        <v>4500</v>
      </c>
      <c r="F352" s="135">
        <v>20871.12</v>
      </c>
      <c r="G352" s="135">
        <v>21443.01</v>
      </c>
    </row>
    <row r="353" spans="1:7" x14ac:dyDescent="0.25">
      <c r="A353" s="134" t="s">
        <v>9393</v>
      </c>
      <c r="B353" s="134">
        <v>33952</v>
      </c>
      <c r="C353" s="126" t="s">
        <v>9588</v>
      </c>
      <c r="D353" s="134" t="s">
        <v>374</v>
      </c>
      <c r="E353" s="134" t="s">
        <v>4500</v>
      </c>
      <c r="F353" s="135">
        <v>126.54</v>
      </c>
      <c r="G353" s="135">
        <v>129.15</v>
      </c>
    </row>
    <row r="354" spans="1:7" x14ac:dyDescent="0.25">
      <c r="A354" s="134" t="s">
        <v>9393</v>
      </c>
      <c r="B354" s="134">
        <v>40816</v>
      </c>
      <c r="C354" s="126" t="s">
        <v>9589</v>
      </c>
      <c r="D354" s="134" t="s">
        <v>4271</v>
      </c>
      <c r="E354" s="134" t="s">
        <v>4500</v>
      </c>
      <c r="F354" s="135">
        <v>22110.95</v>
      </c>
      <c r="G354" s="135">
        <v>22623.1</v>
      </c>
    </row>
    <row r="355" spans="1:7" x14ac:dyDescent="0.25">
      <c r="A355" s="134" t="s">
        <v>9393</v>
      </c>
      <c r="B355" s="134">
        <v>33953</v>
      </c>
      <c r="C355" s="126" t="s">
        <v>9590</v>
      </c>
      <c r="D355" s="134" t="s">
        <v>374</v>
      </c>
      <c r="E355" s="134" t="s">
        <v>4500</v>
      </c>
      <c r="F355" s="135">
        <v>132.62</v>
      </c>
      <c r="G355" s="135">
        <v>138.07</v>
      </c>
    </row>
    <row r="356" spans="1:7" x14ac:dyDescent="0.25">
      <c r="A356" s="134" t="s">
        <v>9393</v>
      </c>
      <c r="B356" s="134">
        <v>40817</v>
      </c>
      <c r="C356" s="126" t="s">
        <v>9591</v>
      </c>
      <c r="D356" s="134" t="s">
        <v>4271</v>
      </c>
      <c r="E356" s="134" t="s">
        <v>4500</v>
      </c>
      <c r="F356" s="135">
        <v>23172.98</v>
      </c>
      <c r="G356" s="135">
        <v>24185.83</v>
      </c>
    </row>
    <row r="357" spans="1:7" x14ac:dyDescent="0.25">
      <c r="A357" s="134" t="s">
        <v>9250</v>
      </c>
      <c r="B357" s="134">
        <v>13348</v>
      </c>
      <c r="C357" s="126" t="s">
        <v>9592</v>
      </c>
      <c r="D357" s="134" t="s">
        <v>33</v>
      </c>
      <c r="E357" s="134" t="s">
        <v>4500</v>
      </c>
      <c r="F357" s="135"/>
      <c r="G357" s="135">
        <v>1.62</v>
      </c>
    </row>
    <row r="358" spans="1:7" x14ac:dyDescent="0.25">
      <c r="A358" s="134" t="s">
        <v>9250</v>
      </c>
      <c r="B358" s="134">
        <v>39212</v>
      </c>
      <c r="C358" s="126" t="s">
        <v>9593</v>
      </c>
      <c r="D358" s="134" t="s">
        <v>33</v>
      </c>
      <c r="E358" s="134" t="s">
        <v>4500</v>
      </c>
      <c r="F358" s="135">
        <v>2.0299999999999998</v>
      </c>
      <c r="G358" s="135">
        <v>2.17</v>
      </c>
    </row>
    <row r="359" spans="1:7" x14ac:dyDescent="0.25">
      <c r="A359" s="134" t="s">
        <v>9250</v>
      </c>
      <c r="B359" s="134">
        <v>39211</v>
      </c>
      <c r="C359" s="126" t="s">
        <v>9594</v>
      </c>
      <c r="D359" s="134" t="s">
        <v>33</v>
      </c>
      <c r="E359" s="134" t="s">
        <v>4500</v>
      </c>
      <c r="F359" s="135">
        <v>1.82</v>
      </c>
      <c r="G359" s="135">
        <v>1.94</v>
      </c>
    </row>
    <row r="360" spans="1:7" x14ac:dyDescent="0.25">
      <c r="A360" s="134" t="s">
        <v>9250</v>
      </c>
      <c r="B360" s="134">
        <v>39210</v>
      </c>
      <c r="C360" s="126" t="s">
        <v>9595</v>
      </c>
      <c r="D360" s="134" t="s">
        <v>33</v>
      </c>
      <c r="E360" s="134" t="s">
        <v>4500</v>
      </c>
      <c r="F360" s="135">
        <v>1.02</v>
      </c>
      <c r="G360" s="135">
        <v>1.0900000000000001</v>
      </c>
    </row>
    <row r="361" spans="1:7" x14ac:dyDescent="0.25">
      <c r="A361" s="134" t="s">
        <v>9250</v>
      </c>
      <c r="B361" s="134">
        <v>39208</v>
      </c>
      <c r="C361" s="126" t="s">
        <v>9596</v>
      </c>
      <c r="D361" s="134" t="s">
        <v>33</v>
      </c>
      <c r="E361" s="134" t="s">
        <v>4500</v>
      </c>
      <c r="F361" s="135">
        <v>0.55000000000000004</v>
      </c>
      <c r="G361" s="135">
        <v>0.59</v>
      </c>
    </row>
    <row r="362" spans="1:7" x14ac:dyDescent="0.25">
      <c r="A362" s="134" t="s">
        <v>9250</v>
      </c>
      <c r="B362" s="134">
        <v>39214</v>
      </c>
      <c r="C362" s="126" t="s">
        <v>9597</v>
      </c>
      <c r="D362" s="134" t="s">
        <v>33</v>
      </c>
      <c r="E362" s="134" t="s">
        <v>4500</v>
      </c>
      <c r="F362" s="135">
        <v>3.76</v>
      </c>
      <c r="G362" s="135">
        <v>4.0199999999999996</v>
      </c>
    </row>
    <row r="363" spans="1:7" x14ac:dyDescent="0.25">
      <c r="A363" s="134" t="s">
        <v>9250</v>
      </c>
      <c r="B363" s="134">
        <v>39213</v>
      </c>
      <c r="C363" s="126" t="s">
        <v>9598</v>
      </c>
      <c r="D363" s="134" t="s">
        <v>33</v>
      </c>
      <c r="E363" s="134" t="s">
        <v>4500</v>
      </c>
      <c r="F363" s="135">
        <v>2.66</v>
      </c>
      <c r="G363" s="135">
        <v>2.84</v>
      </c>
    </row>
    <row r="364" spans="1:7" x14ac:dyDescent="0.25">
      <c r="A364" s="134" t="s">
        <v>9250</v>
      </c>
      <c r="B364" s="134">
        <v>39215</v>
      </c>
      <c r="C364" s="126" t="s">
        <v>9599</v>
      </c>
      <c r="D364" s="134" t="s">
        <v>33</v>
      </c>
      <c r="E364" s="134" t="s">
        <v>4500</v>
      </c>
      <c r="F364" s="135">
        <v>6.86</v>
      </c>
      <c r="G364" s="135">
        <v>7.32</v>
      </c>
    </row>
    <row r="365" spans="1:7" x14ac:dyDescent="0.25">
      <c r="A365" s="134" t="s">
        <v>9250</v>
      </c>
      <c r="B365" s="134">
        <v>39209</v>
      </c>
      <c r="C365" s="126" t="s">
        <v>9600</v>
      </c>
      <c r="D365" s="134" t="s">
        <v>33</v>
      </c>
      <c r="E365" s="134" t="s">
        <v>4500</v>
      </c>
      <c r="F365" s="135">
        <v>0.66</v>
      </c>
      <c r="G365" s="135">
        <v>0.7</v>
      </c>
    </row>
    <row r="366" spans="1:7" x14ac:dyDescent="0.25">
      <c r="A366" s="134" t="s">
        <v>9250</v>
      </c>
      <c r="B366" s="134">
        <v>39207</v>
      </c>
      <c r="C366" s="126" t="s">
        <v>9601</v>
      </c>
      <c r="D366" s="134" t="s">
        <v>33</v>
      </c>
      <c r="E366" s="134" t="s">
        <v>4500</v>
      </c>
      <c r="F366" s="135">
        <v>1.02</v>
      </c>
      <c r="G366" s="135">
        <v>1.0900000000000001</v>
      </c>
    </row>
    <row r="367" spans="1:7" x14ac:dyDescent="0.25">
      <c r="A367" s="134" t="s">
        <v>9250</v>
      </c>
      <c r="B367" s="134">
        <v>39216</v>
      </c>
      <c r="C367" s="126" t="s">
        <v>9602</v>
      </c>
      <c r="D367" s="134" t="s">
        <v>33</v>
      </c>
      <c r="E367" s="134" t="s">
        <v>4500</v>
      </c>
      <c r="F367" s="135">
        <v>9.56</v>
      </c>
      <c r="G367" s="135">
        <v>10.210000000000001</v>
      </c>
    </row>
    <row r="368" spans="1:7" x14ac:dyDescent="0.25">
      <c r="A368" s="134" t="s">
        <v>9250</v>
      </c>
      <c r="B368" s="134">
        <v>11267</v>
      </c>
      <c r="C368" s="126" t="s">
        <v>9603</v>
      </c>
      <c r="D368" s="134" t="s">
        <v>33</v>
      </c>
      <c r="E368" s="134" t="s">
        <v>4500</v>
      </c>
      <c r="F368" s="135"/>
      <c r="G368" s="135">
        <v>1.42</v>
      </c>
    </row>
    <row r="369" spans="1:7" x14ac:dyDescent="0.25">
      <c r="A369" s="134" t="s">
        <v>9250</v>
      </c>
      <c r="B369" s="134">
        <v>379</v>
      </c>
      <c r="C369" s="126" t="s">
        <v>9604</v>
      </c>
      <c r="D369" s="134" t="s">
        <v>33</v>
      </c>
      <c r="E369" s="134" t="s">
        <v>4500</v>
      </c>
      <c r="F369" s="135"/>
      <c r="G369" s="135">
        <v>1.43</v>
      </c>
    </row>
    <row r="370" spans="1:7" x14ac:dyDescent="0.25">
      <c r="A370" s="134" t="s">
        <v>9250</v>
      </c>
      <c r="B370" s="134">
        <v>510</v>
      </c>
      <c r="C370" s="126" t="s">
        <v>9605</v>
      </c>
      <c r="D370" s="134" t="s">
        <v>950</v>
      </c>
      <c r="E370" s="134" t="s">
        <v>4500</v>
      </c>
      <c r="F370" s="135"/>
      <c r="G370" s="135">
        <v>12.29</v>
      </c>
    </row>
    <row r="371" spans="1:7" x14ac:dyDescent="0.25">
      <c r="A371" s="134" t="s">
        <v>9250</v>
      </c>
      <c r="B371" s="134">
        <v>516</v>
      </c>
      <c r="C371" s="126" t="s">
        <v>9606</v>
      </c>
      <c r="D371" s="134" t="s">
        <v>950</v>
      </c>
      <c r="E371" s="134" t="s">
        <v>4500</v>
      </c>
      <c r="F371" s="135"/>
      <c r="G371" s="135">
        <v>14.57</v>
      </c>
    </row>
    <row r="372" spans="1:7" x14ac:dyDescent="0.25">
      <c r="A372" s="134" t="s">
        <v>9250</v>
      </c>
      <c r="B372" s="134">
        <v>509</v>
      </c>
      <c r="C372" s="126" t="s">
        <v>9607</v>
      </c>
      <c r="D372" s="134" t="s">
        <v>950</v>
      </c>
      <c r="E372" s="134" t="s">
        <v>4500</v>
      </c>
      <c r="F372" s="135"/>
      <c r="G372" s="135">
        <v>16.350000000000001</v>
      </c>
    </row>
    <row r="373" spans="1:7" x14ac:dyDescent="0.25">
      <c r="A373" s="134" t="s">
        <v>9393</v>
      </c>
      <c r="B373" s="134">
        <v>40331</v>
      </c>
      <c r="C373" s="126" t="s">
        <v>9608</v>
      </c>
      <c r="D373" s="134" t="s">
        <v>374</v>
      </c>
      <c r="E373" s="134" t="s">
        <v>4500</v>
      </c>
      <c r="F373" s="135">
        <v>13.34</v>
      </c>
      <c r="G373" s="135">
        <v>23.78</v>
      </c>
    </row>
    <row r="374" spans="1:7" x14ac:dyDescent="0.25">
      <c r="A374" s="134" t="s">
        <v>9393</v>
      </c>
      <c r="B374" s="134">
        <v>40930</v>
      </c>
      <c r="C374" s="126" t="s">
        <v>9609</v>
      </c>
      <c r="D374" s="134" t="s">
        <v>4271</v>
      </c>
      <c r="E374" s="134" t="s">
        <v>4500</v>
      </c>
      <c r="F374" s="135">
        <v>2333.1999999999998</v>
      </c>
      <c r="G374" s="135">
        <v>4167.71</v>
      </c>
    </row>
    <row r="375" spans="1:7" x14ac:dyDescent="0.25">
      <c r="A375" s="134" t="s">
        <v>9250</v>
      </c>
      <c r="B375" s="134">
        <v>377</v>
      </c>
      <c r="C375" s="126" t="s">
        <v>9610</v>
      </c>
      <c r="D375" s="134" t="s">
        <v>33</v>
      </c>
      <c r="E375" s="134" t="s">
        <v>9256</v>
      </c>
      <c r="F375" s="135">
        <v>39.590000000000003</v>
      </c>
      <c r="G375" s="135">
        <v>41.9</v>
      </c>
    </row>
    <row r="376" spans="1:7" x14ac:dyDescent="0.25">
      <c r="A376" s="134" t="s">
        <v>9250</v>
      </c>
      <c r="B376" s="134">
        <v>11761</v>
      </c>
      <c r="C376" s="126" t="s">
        <v>9611</v>
      </c>
      <c r="D376" s="134" t="s">
        <v>33</v>
      </c>
      <c r="E376" s="134" t="s">
        <v>4500</v>
      </c>
      <c r="F376" s="135">
        <v>84.25</v>
      </c>
      <c r="G376" s="135">
        <v>89.16</v>
      </c>
    </row>
    <row r="377" spans="1:7" x14ac:dyDescent="0.25">
      <c r="A377" s="134" t="s">
        <v>9250</v>
      </c>
      <c r="B377" s="134">
        <v>7588</v>
      </c>
      <c r="C377" s="126" t="s">
        <v>9612</v>
      </c>
      <c r="D377" s="134" t="s">
        <v>33</v>
      </c>
      <c r="E377" s="134" t="s">
        <v>9256</v>
      </c>
      <c r="F377" s="135">
        <v>60.55</v>
      </c>
      <c r="G377" s="135">
        <v>43.59</v>
      </c>
    </row>
    <row r="378" spans="1:7" x14ac:dyDescent="0.25">
      <c r="A378" s="134" t="s">
        <v>9393</v>
      </c>
      <c r="B378" s="134">
        <v>34551</v>
      </c>
      <c r="C378" s="126" t="s">
        <v>9613</v>
      </c>
      <c r="D378" s="134" t="s">
        <v>374</v>
      </c>
      <c r="E378" s="134" t="s">
        <v>4500</v>
      </c>
      <c r="F378" s="135">
        <v>14.25</v>
      </c>
      <c r="G378" s="135">
        <v>21.44</v>
      </c>
    </row>
    <row r="379" spans="1:7" x14ac:dyDescent="0.25">
      <c r="A379" s="134" t="s">
        <v>9393</v>
      </c>
      <c r="B379" s="134">
        <v>41078</v>
      </c>
      <c r="C379" s="126" t="s">
        <v>9614</v>
      </c>
      <c r="D379" s="134" t="s">
        <v>4271</v>
      </c>
      <c r="E379" s="134" t="s">
        <v>4500</v>
      </c>
      <c r="F379" s="135">
        <v>2492.92</v>
      </c>
      <c r="G379" s="135">
        <v>3756.82</v>
      </c>
    </row>
    <row r="380" spans="1:7" x14ac:dyDescent="0.25">
      <c r="A380" s="134" t="s">
        <v>9393</v>
      </c>
      <c r="B380" s="134">
        <v>246</v>
      </c>
      <c r="C380" s="126" t="s">
        <v>9615</v>
      </c>
      <c r="D380" s="134" t="s">
        <v>374</v>
      </c>
      <c r="E380" s="134" t="s">
        <v>4500</v>
      </c>
      <c r="F380" s="135">
        <v>14.89</v>
      </c>
      <c r="G380" s="135">
        <v>23.87</v>
      </c>
    </row>
    <row r="381" spans="1:7" x14ac:dyDescent="0.25">
      <c r="A381" s="134" t="s">
        <v>9393</v>
      </c>
      <c r="B381" s="134">
        <v>40927</v>
      </c>
      <c r="C381" s="126" t="s">
        <v>9616</v>
      </c>
      <c r="D381" s="134" t="s">
        <v>4271</v>
      </c>
      <c r="E381" s="134" t="s">
        <v>4500</v>
      </c>
      <c r="F381" s="135">
        <v>2605.5</v>
      </c>
      <c r="G381" s="135">
        <v>4182.3100000000004</v>
      </c>
    </row>
    <row r="382" spans="1:7" x14ac:dyDescent="0.25">
      <c r="A382" s="134" t="s">
        <v>9393</v>
      </c>
      <c r="B382" s="134">
        <v>2350</v>
      </c>
      <c r="C382" s="126" t="s">
        <v>9617</v>
      </c>
      <c r="D382" s="134" t="s">
        <v>374</v>
      </c>
      <c r="E382" s="134" t="s">
        <v>4500</v>
      </c>
      <c r="F382" s="135">
        <v>18.399999999999999</v>
      </c>
      <c r="G382" s="135">
        <v>32.64</v>
      </c>
    </row>
    <row r="383" spans="1:7" x14ac:dyDescent="0.25">
      <c r="A383" s="134" t="s">
        <v>9393</v>
      </c>
      <c r="B383" s="134">
        <v>40812</v>
      </c>
      <c r="C383" s="126" t="s">
        <v>9618</v>
      </c>
      <c r="D383" s="134" t="s">
        <v>4271</v>
      </c>
      <c r="E383" s="134" t="s">
        <v>4500</v>
      </c>
      <c r="F383" s="135">
        <v>3216.45</v>
      </c>
      <c r="G383" s="135">
        <v>5718.54</v>
      </c>
    </row>
    <row r="384" spans="1:7" x14ac:dyDescent="0.25">
      <c r="A384" s="134" t="s">
        <v>9393</v>
      </c>
      <c r="B384" s="134">
        <v>245</v>
      </c>
      <c r="C384" s="126" t="s">
        <v>9619</v>
      </c>
      <c r="D384" s="134" t="s">
        <v>374</v>
      </c>
      <c r="E384" s="134" t="s">
        <v>4500</v>
      </c>
      <c r="F384" s="135">
        <v>26.93</v>
      </c>
      <c r="G384" s="135">
        <v>41.47</v>
      </c>
    </row>
    <row r="385" spans="1:7" x14ac:dyDescent="0.25">
      <c r="A385" s="134" t="s">
        <v>9393</v>
      </c>
      <c r="B385" s="134">
        <v>41090</v>
      </c>
      <c r="C385" s="126" t="s">
        <v>9620</v>
      </c>
      <c r="D385" s="134" t="s">
        <v>4271</v>
      </c>
      <c r="E385" s="134" t="s">
        <v>4500</v>
      </c>
      <c r="F385" s="135">
        <v>4708.74</v>
      </c>
      <c r="G385" s="135">
        <v>7265.86</v>
      </c>
    </row>
    <row r="386" spans="1:7" x14ac:dyDescent="0.25">
      <c r="A386" s="134" t="s">
        <v>9393</v>
      </c>
      <c r="B386" s="134">
        <v>251</v>
      </c>
      <c r="C386" s="126" t="s">
        <v>9621</v>
      </c>
      <c r="D386" s="134" t="s">
        <v>374</v>
      </c>
      <c r="E386" s="134" t="s">
        <v>4500</v>
      </c>
      <c r="F386" s="135">
        <v>14.89</v>
      </c>
      <c r="G386" s="135">
        <v>23.87</v>
      </c>
    </row>
    <row r="387" spans="1:7" x14ac:dyDescent="0.25">
      <c r="A387" s="134" t="s">
        <v>9393</v>
      </c>
      <c r="B387" s="134">
        <v>40975</v>
      </c>
      <c r="C387" s="126" t="s">
        <v>9622</v>
      </c>
      <c r="D387" s="134" t="s">
        <v>4271</v>
      </c>
      <c r="E387" s="134" t="s">
        <v>4500</v>
      </c>
      <c r="F387" s="135">
        <v>2605.5</v>
      </c>
      <c r="G387" s="135">
        <v>4182.3100000000004</v>
      </c>
    </row>
    <row r="388" spans="1:7" x14ac:dyDescent="0.25">
      <c r="A388" s="134" t="s">
        <v>9393</v>
      </c>
      <c r="B388" s="134">
        <v>6127</v>
      </c>
      <c r="C388" s="126" t="s">
        <v>9623</v>
      </c>
      <c r="D388" s="134" t="s">
        <v>374</v>
      </c>
      <c r="E388" s="134" t="s">
        <v>4500</v>
      </c>
      <c r="F388" s="135">
        <v>14.89</v>
      </c>
      <c r="G388" s="135">
        <v>23.87</v>
      </c>
    </row>
    <row r="389" spans="1:7" x14ac:dyDescent="0.25">
      <c r="A389" s="134" t="s">
        <v>9393</v>
      </c>
      <c r="B389" s="134">
        <v>41072</v>
      </c>
      <c r="C389" s="126" t="s">
        <v>9624</v>
      </c>
      <c r="D389" s="134" t="s">
        <v>4271</v>
      </c>
      <c r="E389" s="134" t="s">
        <v>4500</v>
      </c>
      <c r="F389" s="135">
        <v>2605.5</v>
      </c>
      <c r="G389" s="135">
        <v>4182.3100000000004</v>
      </c>
    </row>
    <row r="390" spans="1:7" x14ac:dyDescent="0.25">
      <c r="A390" s="134" t="s">
        <v>9393</v>
      </c>
      <c r="B390" s="134">
        <v>6121</v>
      </c>
      <c r="C390" s="126" t="s">
        <v>9625</v>
      </c>
      <c r="D390" s="134" t="s">
        <v>374</v>
      </c>
      <c r="E390" s="134" t="s">
        <v>4500</v>
      </c>
      <c r="F390" s="135">
        <v>14.36</v>
      </c>
      <c r="G390" s="135">
        <v>21.44</v>
      </c>
    </row>
    <row r="391" spans="1:7" x14ac:dyDescent="0.25">
      <c r="A391" s="134" t="s">
        <v>9393</v>
      </c>
      <c r="B391" s="134">
        <v>41071</v>
      </c>
      <c r="C391" s="126" t="s">
        <v>9626</v>
      </c>
      <c r="D391" s="134" t="s">
        <v>4271</v>
      </c>
      <c r="E391" s="134" t="s">
        <v>4500</v>
      </c>
      <c r="F391" s="135">
        <v>2508.91</v>
      </c>
      <c r="G391" s="135">
        <v>3755.01</v>
      </c>
    </row>
    <row r="392" spans="1:7" x14ac:dyDescent="0.25">
      <c r="A392" s="134" t="s">
        <v>9393</v>
      </c>
      <c r="B392" s="134">
        <v>244</v>
      </c>
      <c r="C392" s="126" t="s">
        <v>9627</v>
      </c>
      <c r="D392" s="134" t="s">
        <v>374</v>
      </c>
      <c r="E392" s="134" t="s">
        <v>4500</v>
      </c>
      <c r="F392" s="135">
        <v>10.66</v>
      </c>
      <c r="G392" s="135">
        <v>34.71</v>
      </c>
    </row>
    <row r="393" spans="1:7" x14ac:dyDescent="0.25">
      <c r="A393" s="134" t="s">
        <v>9393</v>
      </c>
      <c r="B393" s="134">
        <v>41093</v>
      </c>
      <c r="C393" s="126" t="s">
        <v>9628</v>
      </c>
      <c r="D393" s="134" t="s">
        <v>4271</v>
      </c>
      <c r="E393" s="134" t="s">
        <v>4500</v>
      </c>
      <c r="F393" s="135">
        <v>1864.94</v>
      </c>
      <c r="G393" s="135">
        <v>6081.81</v>
      </c>
    </row>
    <row r="394" spans="1:7" x14ac:dyDescent="0.25">
      <c r="A394" s="134" t="s">
        <v>9393</v>
      </c>
      <c r="B394" s="134">
        <v>532</v>
      </c>
      <c r="C394" s="126" t="s">
        <v>9629</v>
      </c>
      <c r="D394" s="134" t="s">
        <v>374</v>
      </c>
      <c r="E394" s="134" t="s">
        <v>4500</v>
      </c>
      <c r="F394" s="135">
        <v>24.86</v>
      </c>
      <c r="G394" s="135">
        <v>36.729999999999997</v>
      </c>
    </row>
    <row r="395" spans="1:7" x14ac:dyDescent="0.25">
      <c r="A395" s="134" t="s">
        <v>9393</v>
      </c>
      <c r="B395" s="134">
        <v>40931</v>
      </c>
      <c r="C395" s="126" t="s">
        <v>9630</v>
      </c>
      <c r="D395" s="134" t="s">
        <v>4271</v>
      </c>
      <c r="E395" s="134" t="s">
        <v>4500</v>
      </c>
      <c r="F395" s="135">
        <v>4343.63</v>
      </c>
      <c r="G395" s="135">
        <v>6434.44</v>
      </c>
    </row>
    <row r="396" spans="1:7" x14ac:dyDescent="0.25">
      <c r="A396" s="134" t="s">
        <v>9250</v>
      </c>
      <c r="B396" s="134">
        <v>36150</v>
      </c>
      <c r="C396" s="126" t="s">
        <v>9631</v>
      </c>
      <c r="D396" s="134" t="s">
        <v>33</v>
      </c>
      <c r="E396" s="134" t="s">
        <v>4500</v>
      </c>
      <c r="F396" s="135">
        <v>44.81</v>
      </c>
      <c r="G396" s="135">
        <v>45.01</v>
      </c>
    </row>
    <row r="397" spans="1:7" x14ac:dyDescent="0.25">
      <c r="A397" s="134" t="s">
        <v>9250</v>
      </c>
      <c r="B397" s="134">
        <v>45262</v>
      </c>
      <c r="C397" s="126" t="s">
        <v>14975</v>
      </c>
      <c r="D397" s="134" t="s">
        <v>33</v>
      </c>
      <c r="E397" s="134" t="s">
        <v>4500</v>
      </c>
      <c r="F397" s="135">
        <v>13.34</v>
      </c>
      <c r="G397" s="135">
        <v>13.4</v>
      </c>
    </row>
    <row r="398" spans="1:7" x14ac:dyDescent="0.25">
      <c r="A398" s="134" t="s">
        <v>9393</v>
      </c>
      <c r="B398" s="134">
        <v>4760</v>
      </c>
      <c r="C398" s="126" t="s">
        <v>9632</v>
      </c>
      <c r="D398" s="134" t="s">
        <v>374</v>
      </c>
      <c r="E398" s="134" t="s">
        <v>4500</v>
      </c>
      <c r="F398" s="135">
        <v>19.13</v>
      </c>
      <c r="G398" s="135">
        <v>26.09</v>
      </c>
    </row>
    <row r="399" spans="1:7" x14ac:dyDescent="0.25">
      <c r="A399" s="134" t="s">
        <v>9393</v>
      </c>
      <c r="B399" s="134">
        <v>41069</v>
      </c>
      <c r="C399" s="126" t="s">
        <v>9633</v>
      </c>
      <c r="D399" s="134" t="s">
        <v>4271</v>
      </c>
      <c r="E399" s="134" t="s">
        <v>4500</v>
      </c>
      <c r="F399" s="135">
        <v>3342.8</v>
      </c>
      <c r="G399" s="135">
        <v>4570.16</v>
      </c>
    </row>
    <row r="400" spans="1:7" x14ac:dyDescent="0.25">
      <c r="A400" s="134" t="s">
        <v>9250</v>
      </c>
      <c r="B400" s="134">
        <v>10422</v>
      </c>
      <c r="C400" s="126" t="s">
        <v>9634</v>
      </c>
      <c r="D400" s="134" t="s">
        <v>33</v>
      </c>
      <c r="E400" s="134" t="s">
        <v>4500</v>
      </c>
      <c r="F400" s="135">
        <v>407.48</v>
      </c>
      <c r="G400" s="135">
        <v>371.95</v>
      </c>
    </row>
    <row r="401" spans="1:7" x14ac:dyDescent="0.25">
      <c r="A401" s="134" t="s">
        <v>9250</v>
      </c>
      <c r="B401" s="134">
        <v>44019</v>
      </c>
      <c r="C401" s="126" t="s">
        <v>9635</v>
      </c>
      <c r="D401" s="134" t="s">
        <v>33</v>
      </c>
      <c r="E401" s="134" t="s">
        <v>4500</v>
      </c>
      <c r="F401" s="135">
        <v>564.05999999999995</v>
      </c>
      <c r="G401" s="135">
        <v>514.87</v>
      </c>
    </row>
    <row r="402" spans="1:7" x14ac:dyDescent="0.25">
      <c r="A402" s="134" t="s">
        <v>9250</v>
      </c>
      <c r="B402" s="134">
        <v>36520</v>
      </c>
      <c r="C402" s="126" t="s">
        <v>9636</v>
      </c>
      <c r="D402" s="134" t="s">
        <v>33</v>
      </c>
      <c r="E402" s="134" t="s">
        <v>4500</v>
      </c>
      <c r="F402" s="135">
        <v>685.83</v>
      </c>
      <c r="G402" s="135">
        <v>626.03</v>
      </c>
    </row>
    <row r="403" spans="1:7" x14ac:dyDescent="0.25">
      <c r="A403" s="134" t="s">
        <v>9250</v>
      </c>
      <c r="B403" s="134">
        <v>42319</v>
      </c>
      <c r="C403" s="126" t="s">
        <v>9637</v>
      </c>
      <c r="D403" s="134" t="s">
        <v>33</v>
      </c>
      <c r="E403" s="134" t="s">
        <v>4500</v>
      </c>
      <c r="F403" s="135">
        <v>614.54</v>
      </c>
      <c r="G403" s="135">
        <v>560.95000000000005</v>
      </c>
    </row>
    <row r="404" spans="1:7" x14ac:dyDescent="0.25">
      <c r="A404" s="134" t="s">
        <v>9250</v>
      </c>
      <c r="B404" s="134">
        <v>10420</v>
      </c>
      <c r="C404" s="126" t="s">
        <v>9638</v>
      </c>
      <c r="D404" s="134" t="s">
        <v>33</v>
      </c>
      <c r="E404" s="134" t="s">
        <v>9256</v>
      </c>
      <c r="F404" s="135">
        <v>218</v>
      </c>
      <c r="G404" s="135">
        <v>198.99</v>
      </c>
    </row>
    <row r="405" spans="1:7" x14ac:dyDescent="0.25">
      <c r="A405" s="134" t="s">
        <v>9250</v>
      </c>
      <c r="B405" s="134">
        <v>10421</v>
      </c>
      <c r="C405" s="126" t="s">
        <v>9639</v>
      </c>
      <c r="D405" s="134" t="s">
        <v>33</v>
      </c>
      <c r="E405" s="134" t="s">
        <v>4500</v>
      </c>
      <c r="F405" s="135">
        <v>239.55</v>
      </c>
      <c r="G405" s="135">
        <v>218.66</v>
      </c>
    </row>
    <row r="406" spans="1:7" x14ac:dyDescent="0.25">
      <c r="A406" s="134" t="s">
        <v>9250</v>
      </c>
      <c r="B406" s="134">
        <v>11786</v>
      </c>
      <c r="C406" s="126" t="s">
        <v>9640</v>
      </c>
      <c r="D406" s="134" t="s">
        <v>33</v>
      </c>
      <c r="E406" s="134" t="s">
        <v>4500</v>
      </c>
      <c r="F406" s="135">
        <v>483.03</v>
      </c>
      <c r="G406" s="135">
        <v>440.91</v>
      </c>
    </row>
    <row r="407" spans="1:7" x14ac:dyDescent="0.25">
      <c r="A407" s="134" t="s">
        <v>9250</v>
      </c>
      <c r="B407" s="134">
        <v>45195</v>
      </c>
      <c r="C407" s="126" t="s">
        <v>14976</v>
      </c>
      <c r="D407" s="134" t="s">
        <v>33</v>
      </c>
      <c r="E407" s="134" t="s">
        <v>4500</v>
      </c>
      <c r="F407" s="135">
        <v>4006.86</v>
      </c>
      <c r="G407" s="135">
        <v>4608.2299999999996</v>
      </c>
    </row>
    <row r="408" spans="1:7" x14ac:dyDescent="0.25">
      <c r="A408" s="134" t="s">
        <v>9250</v>
      </c>
      <c r="B408" s="134">
        <v>45226</v>
      </c>
      <c r="C408" s="126" t="s">
        <v>14977</v>
      </c>
      <c r="D408" s="134" t="s">
        <v>33</v>
      </c>
      <c r="E408" s="134" t="s">
        <v>4500</v>
      </c>
      <c r="F408" s="135"/>
      <c r="G408" s="135">
        <v>17.760000000000002</v>
      </c>
    </row>
    <row r="409" spans="1:7" x14ac:dyDescent="0.25">
      <c r="A409" s="134" t="s">
        <v>9250</v>
      </c>
      <c r="B409" s="134">
        <v>4815</v>
      </c>
      <c r="C409" s="126" t="s">
        <v>9641</v>
      </c>
      <c r="D409" s="134" t="s">
        <v>33</v>
      </c>
      <c r="E409" s="134" t="s">
        <v>4500</v>
      </c>
      <c r="F409" s="135">
        <v>10.97</v>
      </c>
      <c r="G409" s="135">
        <v>11.02</v>
      </c>
    </row>
    <row r="410" spans="1:7" x14ac:dyDescent="0.25">
      <c r="A410" s="134" t="s">
        <v>9250</v>
      </c>
      <c r="B410" s="134">
        <v>541</v>
      </c>
      <c r="C410" s="126" t="s">
        <v>9642</v>
      </c>
      <c r="D410" s="134" t="s">
        <v>33</v>
      </c>
      <c r="E410" s="134" t="s">
        <v>9256</v>
      </c>
      <c r="F410" s="135">
        <v>275.45</v>
      </c>
      <c r="G410" s="135">
        <v>275.89999999999998</v>
      </c>
    </row>
    <row r="411" spans="1:7" x14ac:dyDescent="0.25">
      <c r="A411" s="134" t="s">
        <v>9250</v>
      </c>
      <c r="B411" s="134">
        <v>542</v>
      </c>
      <c r="C411" s="126" t="s">
        <v>9643</v>
      </c>
      <c r="D411" s="134" t="s">
        <v>33</v>
      </c>
      <c r="E411" s="134" t="s">
        <v>4500</v>
      </c>
      <c r="F411" s="135">
        <v>345.28</v>
      </c>
      <c r="G411" s="135">
        <v>345.84</v>
      </c>
    </row>
    <row r="412" spans="1:7" x14ac:dyDescent="0.25">
      <c r="A412" s="134" t="s">
        <v>9250</v>
      </c>
      <c r="B412" s="134">
        <v>540</v>
      </c>
      <c r="C412" s="126" t="s">
        <v>9644</v>
      </c>
      <c r="D412" s="134" t="s">
        <v>33</v>
      </c>
      <c r="E412" s="134" t="s">
        <v>4500</v>
      </c>
      <c r="F412" s="135">
        <v>778.08</v>
      </c>
      <c r="G412" s="135">
        <v>779.35</v>
      </c>
    </row>
    <row r="413" spans="1:7" x14ac:dyDescent="0.25">
      <c r="A413" s="134" t="s">
        <v>9250</v>
      </c>
      <c r="B413" s="134">
        <v>38364</v>
      </c>
      <c r="C413" s="126" t="s">
        <v>9645</v>
      </c>
      <c r="D413" s="134" t="s">
        <v>33</v>
      </c>
      <c r="E413" s="134" t="s">
        <v>4500</v>
      </c>
      <c r="F413" s="135">
        <v>932.91</v>
      </c>
      <c r="G413" s="135">
        <v>995.8</v>
      </c>
    </row>
    <row r="414" spans="1:7" x14ac:dyDescent="0.25">
      <c r="A414" s="134" t="s">
        <v>9250</v>
      </c>
      <c r="B414" s="134">
        <v>11692</v>
      </c>
      <c r="C414" s="126" t="s">
        <v>9646</v>
      </c>
      <c r="D414" s="134" t="s">
        <v>144</v>
      </c>
      <c r="E414" s="134" t="s">
        <v>4500</v>
      </c>
      <c r="F414" s="135">
        <v>721.7</v>
      </c>
      <c r="G414" s="135">
        <v>667.18</v>
      </c>
    </row>
    <row r="415" spans="1:7" x14ac:dyDescent="0.25">
      <c r="A415" s="134" t="s">
        <v>9250</v>
      </c>
      <c r="B415" s="134">
        <v>1746</v>
      </c>
      <c r="C415" s="126" t="s">
        <v>9647</v>
      </c>
      <c r="D415" s="134" t="s">
        <v>33</v>
      </c>
      <c r="E415" s="134" t="s">
        <v>9256</v>
      </c>
      <c r="F415" s="135">
        <v>257.45</v>
      </c>
      <c r="G415" s="135">
        <v>241.97</v>
      </c>
    </row>
    <row r="416" spans="1:7" x14ac:dyDescent="0.25">
      <c r="A416" s="134" t="s">
        <v>9250</v>
      </c>
      <c r="B416" s="134">
        <v>1748</v>
      </c>
      <c r="C416" s="126" t="s">
        <v>9648</v>
      </c>
      <c r="D416" s="134" t="s">
        <v>33</v>
      </c>
      <c r="E416" s="134" t="s">
        <v>4500</v>
      </c>
      <c r="F416" s="135">
        <v>342.34</v>
      </c>
      <c r="G416" s="135">
        <v>321.76</v>
      </c>
    </row>
    <row r="417" spans="1:7" x14ac:dyDescent="0.25">
      <c r="A417" s="134" t="s">
        <v>9250</v>
      </c>
      <c r="B417" s="134">
        <v>1749</v>
      </c>
      <c r="C417" s="126" t="s">
        <v>9649</v>
      </c>
      <c r="D417" s="134" t="s">
        <v>33</v>
      </c>
      <c r="E417" s="134" t="s">
        <v>4500</v>
      </c>
      <c r="F417" s="135">
        <v>496</v>
      </c>
      <c r="G417" s="135">
        <v>466.17</v>
      </c>
    </row>
    <row r="418" spans="1:7" x14ac:dyDescent="0.25">
      <c r="A418" s="134" t="s">
        <v>9250</v>
      </c>
      <c r="B418" s="134">
        <v>37412</v>
      </c>
      <c r="C418" s="126" t="s">
        <v>9650</v>
      </c>
      <c r="D418" s="134" t="s">
        <v>33</v>
      </c>
      <c r="E418" s="134" t="s">
        <v>4500</v>
      </c>
      <c r="F418" s="135">
        <v>251.66</v>
      </c>
      <c r="G418" s="135">
        <v>236.52</v>
      </c>
    </row>
    <row r="419" spans="1:7" x14ac:dyDescent="0.25">
      <c r="A419" s="134" t="s">
        <v>9250</v>
      </c>
      <c r="B419" s="134">
        <v>1745</v>
      </c>
      <c r="C419" s="126" t="s">
        <v>9651</v>
      </c>
      <c r="D419" s="134" t="s">
        <v>33</v>
      </c>
      <c r="E419" s="134" t="s">
        <v>4500</v>
      </c>
      <c r="F419" s="135">
        <v>299.25</v>
      </c>
      <c r="G419" s="135">
        <v>281.26</v>
      </c>
    </row>
    <row r="420" spans="1:7" x14ac:dyDescent="0.25">
      <c r="A420" s="134" t="s">
        <v>9250</v>
      </c>
      <c r="B420" s="134">
        <v>1750</v>
      </c>
      <c r="C420" s="126" t="s">
        <v>9652</v>
      </c>
      <c r="D420" s="134" t="s">
        <v>33</v>
      </c>
      <c r="E420" s="134" t="s">
        <v>4500</v>
      </c>
      <c r="F420" s="135">
        <v>699.31</v>
      </c>
      <c r="G420" s="135">
        <v>657.26</v>
      </c>
    </row>
    <row r="421" spans="1:7" x14ac:dyDescent="0.25">
      <c r="A421" s="134" t="s">
        <v>9250</v>
      </c>
      <c r="B421" s="134">
        <v>11687</v>
      </c>
      <c r="C421" s="126" t="s">
        <v>9653</v>
      </c>
      <c r="D421" s="134" t="s">
        <v>22</v>
      </c>
      <c r="E421" s="134" t="s">
        <v>4500</v>
      </c>
      <c r="F421" s="135">
        <v>1114.21</v>
      </c>
      <c r="G421" s="135">
        <v>1047.22</v>
      </c>
    </row>
    <row r="422" spans="1:7" x14ac:dyDescent="0.25">
      <c r="A422" s="134" t="s">
        <v>9250</v>
      </c>
      <c r="B422" s="134">
        <v>11689</v>
      </c>
      <c r="C422" s="126" t="s">
        <v>9654</v>
      </c>
      <c r="D422" s="134" t="s">
        <v>22</v>
      </c>
      <c r="E422" s="134" t="s">
        <v>4500</v>
      </c>
      <c r="F422" s="135">
        <v>1396.05</v>
      </c>
      <c r="G422" s="135">
        <v>1312.1</v>
      </c>
    </row>
    <row r="423" spans="1:7" x14ac:dyDescent="0.25">
      <c r="A423" s="134" t="s">
        <v>9250</v>
      </c>
      <c r="B423" s="134">
        <v>11693</v>
      </c>
      <c r="C423" s="126" t="s">
        <v>9655</v>
      </c>
      <c r="D423" s="134" t="s">
        <v>144</v>
      </c>
      <c r="E423" s="134" t="s">
        <v>4500</v>
      </c>
      <c r="F423" s="135">
        <v>305.41000000000003</v>
      </c>
      <c r="G423" s="135">
        <v>305.91000000000003</v>
      </c>
    </row>
    <row r="424" spans="1:7" x14ac:dyDescent="0.25">
      <c r="A424" s="134" t="s">
        <v>9250</v>
      </c>
      <c r="B424" s="134">
        <v>36215</v>
      </c>
      <c r="C424" s="126" t="s">
        <v>9656</v>
      </c>
      <c r="D424" s="134" t="s">
        <v>33</v>
      </c>
      <c r="E424" s="134" t="s">
        <v>4500</v>
      </c>
      <c r="F424" s="135"/>
      <c r="G424" s="135">
        <v>881.03</v>
      </c>
    </row>
    <row r="425" spans="1:7" x14ac:dyDescent="0.25">
      <c r="A425" s="134" t="s">
        <v>9250</v>
      </c>
      <c r="B425" s="134">
        <v>42439</v>
      </c>
      <c r="C425" s="126" t="s">
        <v>9657</v>
      </c>
      <c r="D425" s="134" t="s">
        <v>33</v>
      </c>
      <c r="E425" s="134" t="s">
        <v>4500</v>
      </c>
      <c r="F425" s="135"/>
      <c r="G425" s="135">
        <v>1207.8399999999999</v>
      </c>
    </row>
    <row r="426" spans="1:7" x14ac:dyDescent="0.25">
      <c r="A426" s="134" t="s">
        <v>9250</v>
      </c>
      <c r="B426" s="134">
        <v>38381</v>
      </c>
      <c r="C426" s="126" t="s">
        <v>9658</v>
      </c>
      <c r="D426" s="134" t="s">
        <v>33</v>
      </c>
      <c r="E426" s="134" t="s">
        <v>4500</v>
      </c>
      <c r="F426" s="135"/>
      <c r="G426" s="135">
        <v>14.2</v>
      </c>
    </row>
    <row r="427" spans="1:7" x14ac:dyDescent="0.25">
      <c r="A427" s="134" t="s">
        <v>9250</v>
      </c>
      <c r="B427" s="134">
        <v>39621</v>
      </c>
      <c r="C427" s="126" t="s">
        <v>9659</v>
      </c>
      <c r="D427" s="134" t="s">
        <v>9660</v>
      </c>
      <c r="E427" s="134" t="s">
        <v>4500</v>
      </c>
      <c r="F427" s="135">
        <v>1184.74</v>
      </c>
      <c r="G427" s="135">
        <v>1398.41</v>
      </c>
    </row>
    <row r="428" spans="1:7" x14ac:dyDescent="0.25">
      <c r="A428" s="134" t="s">
        <v>9250</v>
      </c>
      <c r="B428" s="134">
        <v>39624</v>
      </c>
      <c r="C428" s="126" t="s">
        <v>9661</v>
      </c>
      <c r="D428" s="134" t="s">
        <v>9660</v>
      </c>
      <c r="E428" s="134" t="s">
        <v>4500</v>
      </c>
      <c r="F428" s="135">
        <v>1306.9000000000001</v>
      </c>
      <c r="G428" s="135">
        <v>1542.6</v>
      </c>
    </row>
    <row r="429" spans="1:7" x14ac:dyDescent="0.25">
      <c r="A429" s="134" t="s">
        <v>9250</v>
      </c>
      <c r="B429" s="134">
        <v>39615</v>
      </c>
      <c r="C429" s="126" t="s">
        <v>9662</v>
      </c>
      <c r="D429" s="134" t="s">
        <v>33</v>
      </c>
      <c r="E429" s="134" t="s">
        <v>4500</v>
      </c>
      <c r="F429" s="135">
        <v>528.11</v>
      </c>
      <c r="G429" s="135">
        <v>623.35</v>
      </c>
    </row>
    <row r="430" spans="1:7" x14ac:dyDescent="0.25">
      <c r="A430" s="134" t="s">
        <v>9250</v>
      </c>
      <c r="B430" s="134">
        <v>39620</v>
      </c>
      <c r="C430" s="126" t="s">
        <v>9663</v>
      </c>
      <c r="D430" s="134" t="s">
        <v>33</v>
      </c>
      <c r="E430" s="134" t="s">
        <v>4500</v>
      </c>
      <c r="F430" s="135">
        <v>806.56</v>
      </c>
      <c r="G430" s="135">
        <v>952.03</v>
      </c>
    </row>
    <row r="431" spans="1:7" x14ac:dyDescent="0.25">
      <c r="A431" s="134" t="s">
        <v>9250</v>
      </c>
      <c r="B431" s="134">
        <v>39623</v>
      </c>
      <c r="C431" s="126" t="s">
        <v>9664</v>
      </c>
      <c r="D431" s="134" t="s">
        <v>33</v>
      </c>
      <c r="E431" s="134" t="s">
        <v>4500</v>
      </c>
      <c r="F431" s="135">
        <v>863.9</v>
      </c>
      <c r="G431" s="135">
        <v>1019.7</v>
      </c>
    </row>
    <row r="432" spans="1:7" x14ac:dyDescent="0.25">
      <c r="A432" s="134" t="s">
        <v>9250</v>
      </c>
      <c r="B432" s="134">
        <v>546</v>
      </c>
      <c r="C432" s="126" t="s">
        <v>9665</v>
      </c>
      <c r="D432" s="134" t="s">
        <v>950</v>
      </c>
      <c r="E432" s="134" t="s">
        <v>9256</v>
      </c>
      <c r="F432" s="135">
        <v>10.050000000000001</v>
      </c>
      <c r="G432" s="135">
        <v>10.44</v>
      </c>
    </row>
    <row r="433" spans="1:7" x14ac:dyDescent="0.25">
      <c r="A433" s="134" t="s">
        <v>9250</v>
      </c>
      <c r="B433" s="134">
        <v>566</v>
      </c>
      <c r="C433" s="126" t="s">
        <v>9666</v>
      </c>
      <c r="D433" s="134" t="s">
        <v>22</v>
      </c>
      <c r="E433" s="134" t="s">
        <v>4500</v>
      </c>
      <c r="F433" s="135">
        <v>4.7699999999999996</v>
      </c>
      <c r="G433" s="135">
        <v>4.95</v>
      </c>
    </row>
    <row r="434" spans="1:7" x14ac:dyDescent="0.25">
      <c r="A434" s="134" t="s">
        <v>9250</v>
      </c>
      <c r="B434" s="134">
        <v>565</v>
      </c>
      <c r="C434" s="126" t="s">
        <v>9667</v>
      </c>
      <c r="D434" s="134" t="s">
        <v>22</v>
      </c>
      <c r="E434" s="134" t="s">
        <v>4500</v>
      </c>
      <c r="F434" s="135">
        <v>17.38</v>
      </c>
      <c r="G434" s="135">
        <v>18.059999999999999</v>
      </c>
    </row>
    <row r="435" spans="1:7" x14ac:dyDescent="0.25">
      <c r="A435" s="134" t="s">
        <v>9250</v>
      </c>
      <c r="B435" s="134">
        <v>555</v>
      </c>
      <c r="C435" s="126" t="s">
        <v>9668</v>
      </c>
      <c r="D435" s="134" t="s">
        <v>22</v>
      </c>
      <c r="E435" s="134" t="s">
        <v>4500</v>
      </c>
      <c r="F435" s="135">
        <v>12.32</v>
      </c>
      <c r="G435" s="135">
        <v>12.8</v>
      </c>
    </row>
    <row r="436" spans="1:7" x14ac:dyDescent="0.25">
      <c r="A436" s="134" t="s">
        <v>9250</v>
      </c>
      <c r="B436" s="134">
        <v>557</v>
      </c>
      <c r="C436" s="126" t="s">
        <v>9669</v>
      </c>
      <c r="D436" s="134" t="s">
        <v>22</v>
      </c>
      <c r="E436" s="134" t="s">
        <v>4500</v>
      </c>
      <c r="F436" s="135">
        <v>38.67</v>
      </c>
      <c r="G436" s="135">
        <v>40.17</v>
      </c>
    </row>
    <row r="437" spans="1:7" x14ac:dyDescent="0.25">
      <c r="A437" s="134" t="s">
        <v>9250</v>
      </c>
      <c r="B437" s="134">
        <v>552</v>
      </c>
      <c r="C437" s="126" t="s">
        <v>9670</v>
      </c>
      <c r="D437" s="134" t="s">
        <v>22</v>
      </c>
      <c r="E437" s="134" t="s">
        <v>4500</v>
      </c>
      <c r="F437" s="135">
        <v>19.18</v>
      </c>
      <c r="G437" s="135">
        <v>19.93</v>
      </c>
    </row>
    <row r="438" spans="1:7" x14ac:dyDescent="0.25">
      <c r="A438" s="134" t="s">
        <v>9250</v>
      </c>
      <c r="B438" s="134">
        <v>563</v>
      </c>
      <c r="C438" s="126" t="s">
        <v>9671</v>
      </c>
      <c r="D438" s="134" t="s">
        <v>22</v>
      </c>
      <c r="E438" s="134" t="s">
        <v>4500</v>
      </c>
      <c r="F438" s="135">
        <v>28.83</v>
      </c>
      <c r="G438" s="135">
        <v>29.95</v>
      </c>
    </row>
    <row r="439" spans="1:7" x14ac:dyDescent="0.25">
      <c r="A439" s="134" t="s">
        <v>9250</v>
      </c>
      <c r="B439" s="134">
        <v>549</v>
      </c>
      <c r="C439" s="126" t="s">
        <v>9672</v>
      </c>
      <c r="D439" s="134" t="s">
        <v>22</v>
      </c>
      <c r="E439" s="134" t="s">
        <v>4500</v>
      </c>
      <c r="F439" s="135">
        <v>51.89</v>
      </c>
      <c r="G439" s="135">
        <v>53.9</v>
      </c>
    </row>
    <row r="440" spans="1:7" x14ac:dyDescent="0.25">
      <c r="A440" s="134" t="s">
        <v>9250</v>
      </c>
      <c r="B440" s="134">
        <v>551</v>
      </c>
      <c r="C440" s="126" t="s">
        <v>9673</v>
      </c>
      <c r="D440" s="134" t="s">
        <v>22</v>
      </c>
      <c r="E440" s="134" t="s">
        <v>4500</v>
      </c>
      <c r="F440" s="135">
        <v>102.74</v>
      </c>
      <c r="G440" s="135">
        <v>106.73</v>
      </c>
    </row>
    <row r="441" spans="1:7" x14ac:dyDescent="0.25">
      <c r="A441" s="134" t="s">
        <v>9250</v>
      </c>
      <c r="B441" s="134">
        <v>559</v>
      </c>
      <c r="C441" s="126" t="s">
        <v>9674</v>
      </c>
      <c r="D441" s="134" t="s">
        <v>22</v>
      </c>
      <c r="E441" s="134" t="s">
        <v>4500</v>
      </c>
      <c r="F441" s="135">
        <v>25.68</v>
      </c>
      <c r="G441" s="135">
        <v>26.68</v>
      </c>
    </row>
    <row r="442" spans="1:7" x14ac:dyDescent="0.25">
      <c r="A442" s="134" t="s">
        <v>9250</v>
      </c>
      <c r="B442" s="134">
        <v>560</v>
      </c>
      <c r="C442" s="126" t="s">
        <v>9675</v>
      </c>
      <c r="D442" s="134" t="s">
        <v>22</v>
      </c>
      <c r="E442" s="134" t="s">
        <v>4500</v>
      </c>
      <c r="F442" s="135">
        <v>32.130000000000003</v>
      </c>
      <c r="G442" s="135">
        <v>33.380000000000003</v>
      </c>
    </row>
    <row r="443" spans="1:7" x14ac:dyDescent="0.25">
      <c r="A443" s="134" t="s">
        <v>9250</v>
      </c>
      <c r="B443" s="134">
        <v>547</v>
      </c>
      <c r="C443" s="126" t="s">
        <v>9676</v>
      </c>
      <c r="D443" s="134" t="s">
        <v>22</v>
      </c>
      <c r="E443" s="134" t="s">
        <v>4500</v>
      </c>
      <c r="F443" s="135">
        <v>38.47</v>
      </c>
      <c r="G443" s="135">
        <v>39.97</v>
      </c>
    </row>
    <row r="444" spans="1:7" x14ac:dyDescent="0.25">
      <c r="A444" s="134" t="s">
        <v>9250</v>
      </c>
      <c r="B444" s="134">
        <v>36207</v>
      </c>
      <c r="C444" s="126" t="s">
        <v>9677</v>
      </c>
      <c r="D444" s="134" t="s">
        <v>33</v>
      </c>
      <c r="E444" s="134" t="s">
        <v>4500</v>
      </c>
      <c r="F444" s="135"/>
      <c r="G444" s="135">
        <v>390.23</v>
      </c>
    </row>
    <row r="445" spans="1:7" x14ac:dyDescent="0.25">
      <c r="A445" s="134" t="s">
        <v>9250</v>
      </c>
      <c r="B445" s="134">
        <v>36209</v>
      </c>
      <c r="C445" s="126" t="s">
        <v>9678</v>
      </c>
      <c r="D445" s="134" t="s">
        <v>33</v>
      </c>
      <c r="E445" s="134" t="s">
        <v>4500</v>
      </c>
      <c r="F445" s="135"/>
      <c r="G445" s="135">
        <v>447.85</v>
      </c>
    </row>
    <row r="446" spans="1:7" x14ac:dyDescent="0.25">
      <c r="A446" s="134" t="s">
        <v>9250</v>
      </c>
      <c r="B446" s="134">
        <v>36210</v>
      </c>
      <c r="C446" s="126" t="s">
        <v>9679</v>
      </c>
      <c r="D446" s="134" t="s">
        <v>33</v>
      </c>
      <c r="E446" s="134" t="s">
        <v>4500</v>
      </c>
      <c r="F446" s="135"/>
      <c r="G446" s="135">
        <v>484.56</v>
      </c>
    </row>
    <row r="447" spans="1:7" x14ac:dyDescent="0.25">
      <c r="A447" s="134" t="s">
        <v>9250</v>
      </c>
      <c r="B447" s="134">
        <v>36204</v>
      </c>
      <c r="C447" s="126" t="s">
        <v>9680</v>
      </c>
      <c r="D447" s="134" t="s">
        <v>33</v>
      </c>
      <c r="E447" s="134" t="s">
        <v>4500</v>
      </c>
      <c r="F447" s="135"/>
      <c r="G447" s="135">
        <v>171.81</v>
      </c>
    </row>
    <row r="448" spans="1:7" x14ac:dyDescent="0.25">
      <c r="A448" s="134" t="s">
        <v>9250</v>
      </c>
      <c r="B448" s="134">
        <v>36205</v>
      </c>
      <c r="C448" s="126" t="s">
        <v>9681</v>
      </c>
      <c r="D448" s="134" t="s">
        <v>33</v>
      </c>
      <c r="E448" s="134" t="s">
        <v>4500</v>
      </c>
      <c r="F448" s="135"/>
      <c r="G448" s="135">
        <v>190.81</v>
      </c>
    </row>
    <row r="449" spans="1:7" x14ac:dyDescent="0.25">
      <c r="A449" s="134" t="s">
        <v>9250</v>
      </c>
      <c r="B449" s="134">
        <v>36081</v>
      </c>
      <c r="C449" s="126" t="s">
        <v>9682</v>
      </c>
      <c r="D449" s="134" t="s">
        <v>33</v>
      </c>
      <c r="E449" s="134" t="s">
        <v>9256</v>
      </c>
      <c r="F449" s="135"/>
      <c r="G449" s="135">
        <v>203.45</v>
      </c>
    </row>
    <row r="450" spans="1:7" x14ac:dyDescent="0.25">
      <c r="A450" s="134" t="s">
        <v>9250</v>
      </c>
      <c r="B450" s="134">
        <v>36206</v>
      </c>
      <c r="C450" s="126" t="s">
        <v>9683</v>
      </c>
      <c r="D450" s="134" t="s">
        <v>33</v>
      </c>
      <c r="E450" s="134" t="s">
        <v>4500</v>
      </c>
      <c r="F450" s="135"/>
      <c r="G450" s="135">
        <v>213.15</v>
      </c>
    </row>
    <row r="451" spans="1:7" x14ac:dyDescent="0.25">
      <c r="A451" s="134" t="s">
        <v>9250</v>
      </c>
      <c r="B451" s="134">
        <v>36218</v>
      </c>
      <c r="C451" s="126" t="s">
        <v>9684</v>
      </c>
      <c r="D451" s="134" t="s">
        <v>33</v>
      </c>
      <c r="E451" s="134" t="s">
        <v>4500</v>
      </c>
      <c r="F451" s="135"/>
      <c r="G451" s="135">
        <v>173.26</v>
      </c>
    </row>
    <row r="452" spans="1:7" x14ac:dyDescent="0.25">
      <c r="A452" s="134" t="s">
        <v>9250</v>
      </c>
      <c r="B452" s="134">
        <v>36220</v>
      </c>
      <c r="C452" s="126" t="s">
        <v>9685</v>
      </c>
      <c r="D452" s="134" t="s">
        <v>33</v>
      </c>
      <c r="E452" s="134" t="s">
        <v>4500</v>
      </c>
      <c r="F452" s="135"/>
      <c r="G452" s="135">
        <v>198.68</v>
      </c>
    </row>
    <row r="453" spans="1:7" x14ac:dyDescent="0.25">
      <c r="A453" s="134" t="s">
        <v>9250</v>
      </c>
      <c r="B453" s="134">
        <v>36080</v>
      </c>
      <c r="C453" s="126" t="s">
        <v>9686</v>
      </c>
      <c r="D453" s="134" t="s">
        <v>33</v>
      </c>
      <c r="E453" s="134" t="s">
        <v>9256</v>
      </c>
      <c r="F453" s="135"/>
      <c r="G453" s="135">
        <v>214.9</v>
      </c>
    </row>
    <row r="454" spans="1:7" x14ac:dyDescent="0.25">
      <c r="A454" s="134" t="s">
        <v>9250</v>
      </c>
      <c r="B454" s="134">
        <v>36223</v>
      </c>
      <c r="C454" s="126" t="s">
        <v>9687</v>
      </c>
      <c r="D454" s="134" t="s">
        <v>33</v>
      </c>
      <c r="E454" s="134" t="s">
        <v>4500</v>
      </c>
      <c r="F454" s="135"/>
      <c r="G454" s="135">
        <v>225.03</v>
      </c>
    </row>
    <row r="455" spans="1:7" x14ac:dyDescent="0.25">
      <c r="A455" s="134" t="s">
        <v>9250</v>
      </c>
      <c r="B455" s="134">
        <v>38127</v>
      </c>
      <c r="C455" s="126" t="s">
        <v>9688</v>
      </c>
      <c r="D455" s="134" t="s">
        <v>33</v>
      </c>
      <c r="E455" s="134" t="s">
        <v>4500</v>
      </c>
      <c r="F455" s="135">
        <v>473.9</v>
      </c>
      <c r="G455" s="135">
        <v>386.86</v>
      </c>
    </row>
    <row r="456" spans="1:7" x14ac:dyDescent="0.25">
      <c r="A456" s="134" t="s">
        <v>9250</v>
      </c>
      <c r="B456" s="134">
        <v>38060</v>
      </c>
      <c r="C456" s="126" t="s">
        <v>9689</v>
      </c>
      <c r="D456" s="134" t="s">
        <v>33</v>
      </c>
      <c r="E456" s="134" t="s">
        <v>4500</v>
      </c>
      <c r="F456" s="135">
        <v>58.83</v>
      </c>
      <c r="G456" s="135">
        <v>57.92</v>
      </c>
    </row>
    <row r="457" spans="1:7" x14ac:dyDescent="0.25">
      <c r="A457" s="134" t="s">
        <v>9250</v>
      </c>
      <c r="B457" s="134">
        <v>10956</v>
      </c>
      <c r="C457" s="126" t="s">
        <v>9690</v>
      </c>
      <c r="D457" s="134" t="s">
        <v>33</v>
      </c>
      <c r="E457" s="134" t="s">
        <v>4500</v>
      </c>
      <c r="F457" s="135">
        <v>64.52</v>
      </c>
      <c r="G457" s="135">
        <v>63.51</v>
      </c>
    </row>
    <row r="458" spans="1:7" x14ac:dyDescent="0.25">
      <c r="A458" s="134" t="s">
        <v>9250</v>
      </c>
      <c r="B458" s="134">
        <v>39380</v>
      </c>
      <c r="C458" s="126" t="s">
        <v>9691</v>
      </c>
      <c r="D458" s="134" t="s">
        <v>33</v>
      </c>
      <c r="E458" s="134" t="s">
        <v>4500</v>
      </c>
      <c r="F458" s="135"/>
      <c r="G458" s="135">
        <v>20.28</v>
      </c>
    </row>
    <row r="459" spans="1:7" x14ac:dyDescent="0.25">
      <c r="A459" s="134" t="s">
        <v>9250</v>
      </c>
      <c r="B459" s="134">
        <v>44172</v>
      </c>
      <c r="C459" s="126" t="s">
        <v>9692</v>
      </c>
      <c r="D459" s="134" t="s">
        <v>33</v>
      </c>
      <c r="E459" s="134" t="s">
        <v>4500</v>
      </c>
      <c r="F459" s="135"/>
      <c r="G459" s="135">
        <v>7.83</v>
      </c>
    </row>
    <row r="460" spans="1:7" x14ac:dyDescent="0.25">
      <c r="A460" s="134" t="s">
        <v>9422</v>
      </c>
      <c r="B460" s="134">
        <v>37597</v>
      </c>
      <c r="C460" s="126" t="s">
        <v>9693</v>
      </c>
      <c r="D460" s="134" t="s">
        <v>33</v>
      </c>
      <c r="E460" s="134" t="s">
        <v>4500</v>
      </c>
      <c r="F460" s="135"/>
      <c r="G460" s="135">
        <v>651367.18000000005</v>
      </c>
    </row>
    <row r="461" spans="1:7" x14ac:dyDescent="0.25">
      <c r="A461" s="134" t="s">
        <v>9250</v>
      </c>
      <c r="B461" s="134">
        <v>183</v>
      </c>
      <c r="C461" s="126" t="s">
        <v>9694</v>
      </c>
      <c r="D461" s="134" t="s">
        <v>9695</v>
      </c>
      <c r="E461" s="134" t="s">
        <v>9256</v>
      </c>
      <c r="F461" s="135">
        <v>230</v>
      </c>
      <c r="G461" s="135">
        <v>280</v>
      </c>
    </row>
    <row r="462" spans="1:7" x14ac:dyDescent="0.25">
      <c r="A462" s="134" t="s">
        <v>9250</v>
      </c>
      <c r="B462" s="134">
        <v>184</v>
      </c>
      <c r="C462" s="126" t="s">
        <v>9696</v>
      </c>
      <c r="D462" s="134" t="s">
        <v>9695</v>
      </c>
      <c r="E462" s="134" t="s">
        <v>4500</v>
      </c>
      <c r="F462" s="135">
        <v>142.44999999999999</v>
      </c>
      <c r="G462" s="135">
        <v>173.41</v>
      </c>
    </row>
    <row r="463" spans="1:7" x14ac:dyDescent="0.25">
      <c r="A463" s="134" t="s">
        <v>9250</v>
      </c>
      <c r="B463" s="134">
        <v>181</v>
      </c>
      <c r="C463" s="126" t="s">
        <v>9697</v>
      </c>
      <c r="D463" s="134" t="s">
        <v>9695</v>
      </c>
      <c r="E463" s="134" t="s">
        <v>4500</v>
      </c>
      <c r="F463" s="135">
        <v>307.16000000000003</v>
      </c>
      <c r="G463" s="135">
        <v>373.93</v>
      </c>
    </row>
    <row r="464" spans="1:7" x14ac:dyDescent="0.25">
      <c r="A464" s="134" t="s">
        <v>9250</v>
      </c>
      <c r="B464" s="134">
        <v>20001</v>
      </c>
      <c r="C464" s="126" t="s">
        <v>9698</v>
      </c>
      <c r="D464" s="134" t="s">
        <v>9695</v>
      </c>
      <c r="E464" s="134" t="s">
        <v>4500</v>
      </c>
      <c r="F464" s="135">
        <v>178.06</v>
      </c>
      <c r="G464" s="135">
        <v>216.77</v>
      </c>
    </row>
    <row r="465" spans="1:7" x14ac:dyDescent="0.25">
      <c r="A465" s="134" t="s">
        <v>9250</v>
      </c>
      <c r="B465" s="134">
        <v>39837</v>
      </c>
      <c r="C465" s="126" t="s">
        <v>9699</v>
      </c>
      <c r="D465" s="134" t="s">
        <v>9695</v>
      </c>
      <c r="E465" s="134" t="s">
        <v>4500</v>
      </c>
      <c r="F465" s="135">
        <v>374.15</v>
      </c>
      <c r="G465" s="135">
        <v>389.74</v>
      </c>
    </row>
    <row r="466" spans="1:7" x14ac:dyDescent="0.25">
      <c r="A466" s="134" t="s">
        <v>9250</v>
      </c>
      <c r="B466" s="134">
        <v>43366</v>
      </c>
      <c r="C466" s="126" t="s">
        <v>14978</v>
      </c>
      <c r="D466" s="134" t="s">
        <v>950</v>
      </c>
      <c r="E466" s="134" t="s">
        <v>4500</v>
      </c>
      <c r="F466" s="135"/>
      <c r="G466" s="135">
        <v>1.64</v>
      </c>
    </row>
    <row r="467" spans="1:7" x14ac:dyDescent="0.25">
      <c r="A467" s="134" t="s">
        <v>9422</v>
      </c>
      <c r="B467" s="134">
        <v>10535</v>
      </c>
      <c r="C467" s="126" t="s">
        <v>9700</v>
      </c>
      <c r="D467" s="134" t="s">
        <v>33</v>
      </c>
      <c r="E467" s="134" t="s">
        <v>9256</v>
      </c>
      <c r="F467" s="135">
        <v>4989.99</v>
      </c>
      <c r="G467" s="135">
        <v>4990</v>
      </c>
    </row>
    <row r="468" spans="1:7" x14ac:dyDescent="0.25">
      <c r="A468" s="134" t="s">
        <v>9422</v>
      </c>
      <c r="B468" s="134">
        <v>10537</v>
      </c>
      <c r="C468" s="126" t="s">
        <v>9701</v>
      </c>
      <c r="D468" s="134" t="s">
        <v>33</v>
      </c>
      <c r="E468" s="134" t="s">
        <v>4500</v>
      </c>
      <c r="F468" s="135">
        <v>6804.99</v>
      </c>
      <c r="G468" s="135">
        <v>6805</v>
      </c>
    </row>
    <row r="469" spans="1:7" x14ac:dyDescent="0.25">
      <c r="A469" s="134" t="s">
        <v>9422</v>
      </c>
      <c r="B469" s="134">
        <v>13891</v>
      </c>
      <c r="C469" s="126" t="s">
        <v>9702</v>
      </c>
      <c r="D469" s="134" t="s">
        <v>33</v>
      </c>
      <c r="E469" s="134" t="s">
        <v>4500</v>
      </c>
      <c r="F469" s="135">
        <v>6241.71</v>
      </c>
      <c r="G469" s="135">
        <v>6241.72</v>
      </c>
    </row>
    <row r="470" spans="1:7" x14ac:dyDescent="0.25">
      <c r="A470" s="134" t="s">
        <v>9422</v>
      </c>
      <c r="B470" s="134">
        <v>44492</v>
      </c>
      <c r="C470" s="126" t="s">
        <v>14979</v>
      </c>
      <c r="D470" s="134" t="s">
        <v>33</v>
      </c>
      <c r="E470" s="134" t="s">
        <v>4500</v>
      </c>
      <c r="F470" s="135">
        <v>27148.92</v>
      </c>
      <c r="G470" s="135">
        <v>27148.98</v>
      </c>
    </row>
    <row r="471" spans="1:7" x14ac:dyDescent="0.25">
      <c r="A471" s="134" t="s">
        <v>9422</v>
      </c>
      <c r="B471" s="134">
        <v>36396</v>
      </c>
      <c r="C471" s="126" t="s">
        <v>9703</v>
      </c>
      <c r="D471" s="134" t="s">
        <v>33</v>
      </c>
      <c r="E471" s="134" t="s">
        <v>4500</v>
      </c>
      <c r="F471" s="135">
        <v>5708.88</v>
      </c>
      <c r="G471" s="135">
        <v>5708.89</v>
      </c>
    </row>
    <row r="472" spans="1:7" x14ac:dyDescent="0.25">
      <c r="A472" s="134" t="s">
        <v>9422</v>
      </c>
      <c r="B472" s="134">
        <v>36397</v>
      </c>
      <c r="C472" s="126" t="s">
        <v>9704</v>
      </c>
      <c r="D472" s="134" t="s">
        <v>33</v>
      </c>
      <c r="E472" s="134" t="s">
        <v>4500</v>
      </c>
      <c r="F472" s="135">
        <v>20298.259999999998</v>
      </c>
      <c r="G472" s="135">
        <v>20298.3</v>
      </c>
    </row>
    <row r="473" spans="1:7" x14ac:dyDescent="0.25">
      <c r="A473" s="134" t="s">
        <v>9422</v>
      </c>
      <c r="B473" s="134">
        <v>36398</v>
      </c>
      <c r="C473" s="126" t="s">
        <v>9705</v>
      </c>
      <c r="D473" s="134" t="s">
        <v>33</v>
      </c>
      <c r="E473" s="134" t="s">
        <v>4500</v>
      </c>
      <c r="F473" s="135">
        <v>24670.84</v>
      </c>
      <c r="G473" s="135">
        <v>24670.89</v>
      </c>
    </row>
    <row r="474" spans="1:7" x14ac:dyDescent="0.25">
      <c r="A474" s="134" t="s">
        <v>9393</v>
      </c>
      <c r="B474" s="134">
        <v>647</v>
      </c>
      <c r="C474" s="126" t="s">
        <v>9706</v>
      </c>
      <c r="D474" s="134" t="s">
        <v>374</v>
      </c>
      <c r="E474" s="134" t="s">
        <v>4500</v>
      </c>
      <c r="F474" s="135">
        <v>18.78</v>
      </c>
      <c r="G474" s="135">
        <v>32.119999999999997</v>
      </c>
    </row>
    <row r="475" spans="1:7" x14ac:dyDescent="0.25">
      <c r="A475" s="134" t="s">
        <v>9393</v>
      </c>
      <c r="B475" s="134">
        <v>40920</v>
      </c>
      <c r="C475" s="126" t="s">
        <v>9707</v>
      </c>
      <c r="D475" s="134" t="s">
        <v>4271</v>
      </c>
      <c r="E475" s="134" t="s">
        <v>4500</v>
      </c>
      <c r="F475" s="135">
        <v>3281.16</v>
      </c>
      <c r="G475" s="135">
        <v>5628.77</v>
      </c>
    </row>
    <row r="476" spans="1:7" x14ac:dyDescent="0.25">
      <c r="A476" s="134" t="s">
        <v>9250</v>
      </c>
      <c r="B476" s="134">
        <v>715</v>
      </c>
      <c r="C476" s="126" t="s">
        <v>9708</v>
      </c>
      <c r="D476" s="134" t="s">
        <v>33</v>
      </c>
      <c r="E476" s="134" t="s">
        <v>9256</v>
      </c>
      <c r="F476" s="135"/>
      <c r="G476" s="135">
        <v>20.11</v>
      </c>
    </row>
    <row r="477" spans="1:7" x14ac:dyDescent="0.25">
      <c r="A477" s="134" t="s">
        <v>9250</v>
      </c>
      <c r="B477" s="134">
        <v>716</v>
      </c>
      <c r="C477" s="126" t="s">
        <v>9709</v>
      </c>
      <c r="D477" s="134" t="s">
        <v>33</v>
      </c>
      <c r="E477" s="134" t="s">
        <v>4500</v>
      </c>
      <c r="F477" s="135"/>
      <c r="G477" s="135">
        <v>22.74</v>
      </c>
    </row>
    <row r="478" spans="1:7" x14ac:dyDescent="0.25">
      <c r="A478" s="134" t="s">
        <v>9250</v>
      </c>
      <c r="B478" s="134">
        <v>7270</v>
      </c>
      <c r="C478" s="126" t="s">
        <v>9710</v>
      </c>
      <c r="D478" s="134" t="s">
        <v>33</v>
      </c>
      <c r="E478" s="134" t="s">
        <v>4500</v>
      </c>
      <c r="F478" s="135">
        <v>0.89</v>
      </c>
      <c r="G478" s="135">
        <v>0.75</v>
      </c>
    </row>
    <row r="479" spans="1:7" x14ac:dyDescent="0.25">
      <c r="A479" s="134" t="s">
        <v>9250</v>
      </c>
      <c r="B479" s="134">
        <v>44460</v>
      </c>
      <c r="C479" s="126" t="s">
        <v>9711</v>
      </c>
      <c r="D479" s="134" t="s">
        <v>33</v>
      </c>
      <c r="E479" s="134" t="s">
        <v>4500</v>
      </c>
      <c r="F479" s="135">
        <v>1.49</v>
      </c>
      <c r="G479" s="135">
        <v>1.25</v>
      </c>
    </row>
    <row r="480" spans="1:7" x14ac:dyDescent="0.25">
      <c r="A480" s="134" t="s">
        <v>9250</v>
      </c>
      <c r="B480" s="134">
        <v>44461</v>
      </c>
      <c r="C480" s="126" t="s">
        <v>9712</v>
      </c>
      <c r="D480" s="134" t="s">
        <v>33</v>
      </c>
      <c r="E480" s="134" t="s">
        <v>4500</v>
      </c>
      <c r="F480" s="135">
        <v>2.0299999999999998</v>
      </c>
      <c r="G480" s="135">
        <v>1.71</v>
      </c>
    </row>
    <row r="481" spans="1:7" x14ac:dyDescent="0.25">
      <c r="A481" s="134" t="s">
        <v>9250</v>
      </c>
      <c r="B481" s="134">
        <v>7267</v>
      </c>
      <c r="C481" s="126" t="s">
        <v>9713</v>
      </c>
      <c r="D481" s="134" t="s">
        <v>33</v>
      </c>
      <c r="E481" s="134" t="s">
        <v>4500</v>
      </c>
      <c r="F481" s="135">
        <v>0.75</v>
      </c>
      <c r="G481" s="135">
        <v>0.63</v>
      </c>
    </row>
    <row r="482" spans="1:7" x14ac:dyDescent="0.25">
      <c r="A482" s="134" t="s">
        <v>9250</v>
      </c>
      <c r="B482" s="134">
        <v>44458</v>
      </c>
      <c r="C482" s="126" t="s">
        <v>9714</v>
      </c>
      <c r="D482" s="134" t="s">
        <v>33</v>
      </c>
      <c r="E482" s="134" t="s">
        <v>4500</v>
      </c>
      <c r="F482" s="135">
        <v>0.91</v>
      </c>
      <c r="G482" s="135">
        <v>0.76</v>
      </c>
    </row>
    <row r="483" spans="1:7" x14ac:dyDescent="0.25">
      <c r="A483" s="134" t="s">
        <v>9250</v>
      </c>
      <c r="B483" s="134">
        <v>44457</v>
      </c>
      <c r="C483" s="126" t="s">
        <v>9715</v>
      </c>
      <c r="D483" s="134" t="s">
        <v>33</v>
      </c>
      <c r="E483" s="134" t="s">
        <v>4500</v>
      </c>
      <c r="F483" s="135">
        <v>1.76</v>
      </c>
      <c r="G483" s="135">
        <v>1.48</v>
      </c>
    </row>
    <row r="484" spans="1:7" x14ac:dyDescent="0.25">
      <c r="A484" s="134" t="s">
        <v>9250</v>
      </c>
      <c r="B484" s="134">
        <v>7271</v>
      </c>
      <c r="C484" s="126" t="s">
        <v>9716</v>
      </c>
      <c r="D484" s="134" t="s">
        <v>33</v>
      </c>
      <c r="E484" s="134" t="s">
        <v>9256</v>
      </c>
      <c r="F484" s="135">
        <v>0.95</v>
      </c>
      <c r="G484" s="135">
        <v>0.8</v>
      </c>
    </row>
    <row r="485" spans="1:7" x14ac:dyDescent="0.25">
      <c r="A485" s="134" t="s">
        <v>9250</v>
      </c>
      <c r="B485" s="134">
        <v>7268</v>
      </c>
      <c r="C485" s="126" t="s">
        <v>9717</v>
      </c>
      <c r="D485" s="134" t="s">
        <v>33</v>
      </c>
      <c r="E485" s="134" t="s">
        <v>4500</v>
      </c>
      <c r="F485" s="135">
        <v>1.48</v>
      </c>
      <c r="G485" s="135">
        <v>1.24</v>
      </c>
    </row>
    <row r="486" spans="1:7" x14ac:dyDescent="0.25">
      <c r="A486" s="134" t="s">
        <v>9250</v>
      </c>
      <c r="B486" s="134">
        <v>44459</v>
      </c>
      <c r="C486" s="126" t="s">
        <v>9718</v>
      </c>
      <c r="D486" s="134" t="s">
        <v>33</v>
      </c>
      <c r="E486" s="134" t="s">
        <v>4500</v>
      </c>
      <c r="F486" s="135">
        <v>0.96</v>
      </c>
      <c r="G486" s="135">
        <v>0.8</v>
      </c>
    </row>
    <row r="487" spans="1:7" x14ac:dyDescent="0.25">
      <c r="A487" s="134" t="s">
        <v>9250</v>
      </c>
      <c r="B487" s="134">
        <v>44462</v>
      </c>
      <c r="C487" s="126" t="s">
        <v>9719</v>
      </c>
      <c r="D487" s="134" t="s">
        <v>33</v>
      </c>
      <c r="E487" s="134" t="s">
        <v>4500</v>
      </c>
      <c r="F487" s="135">
        <v>1.69</v>
      </c>
      <c r="G487" s="135">
        <v>1.42</v>
      </c>
    </row>
    <row r="488" spans="1:7" x14ac:dyDescent="0.25">
      <c r="A488" s="134" t="s">
        <v>9250</v>
      </c>
      <c r="B488" s="134">
        <v>44463</v>
      </c>
      <c r="C488" s="126" t="s">
        <v>9720</v>
      </c>
      <c r="D488" s="134" t="s">
        <v>33</v>
      </c>
      <c r="E488" s="134" t="s">
        <v>4500</v>
      </c>
      <c r="F488" s="135">
        <v>2.1800000000000002</v>
      </c>
      <c r="G488" s="135">
        <v>1.84</v>
      </c>
    </row>
    <row r="489" spans="1:7" x14ac:dyDescent="0.25">
      <c r="A489" s="134" t="s">
        <v>9250</v>
      </c>
      <c r="B489" s="134">
        <v>44464</v>
      </c>
      <c r="C489" s="126" t="s">
        <v>9721</v>
      </c>
      <c r="D489" s="134" t="s">
        <v>33</v>
      </c>
      <c r="E489" s="134" t="s">
        <v>4500</v>
      </c>
      <c r="F489" s="135">
        <v>2.2599999999999998</v>
      </c>
      <c r="G489" s="135">
        <v>1.9</v>
      </c>
    </row>
    <row r="490" spans="1:7" x14ac:dyDescent="0.25">
      <c r="A490" s="134" t="s">
        <v>9250</v>
      </c>
      <c r="B490" s="134">
        <v>44465</v>
      </c>
      <c r="C490" s="126" t="s">
        <v>9722</v>
      </c>
      <c r="D490" s="134" t="s">
        <v>33</v>
      </c>
      <c r="E490" s="134" t="s">
        <v>4500</v>
      </c>
      <c r="F490" s="135">
        <v>3.1</v>
      </c>
      <c r="G490" s="135">
        <v>2.61</v>
      </c>
    </row>
    <row r="491" spans="1:7" x14ac:dyDescent="0.25">
      <c r="A491" s="134" t="s">
        <v>9250</v>
      </c>
      <c r="B491" s="134">
        <v>38783</v>
      </c>
      <c r="C491" s="126" t="s">
        <v>9723</v>
      </c>
      <c r="D491" s="134" t="s">
        <v>33</v>
      </c>
      <c r="E491" s="134" t="s">
        <v>4500</v>
      </c>
      <c r="F491" s="135">
        <v>1.08</v>
      </c>
      <c r="G491" s="135">
        <v>0.91</v>
      </c>
    </row>
    <row r="492" spans="1:7" x14ac:dyDescent="0.25">
      <c r="A492" s="134" t="s">
        <v>9250</v>
      </c>
      <c r="B492" s="134">
        <v>44466</v>
      </c>
      <c r="C492" s="126" t="s">
        <v>9724</v>
      </c>
      <c r="D492" s="134" t="s">
        <v>33</v>
      </c>
      <c r="E492" s="134" t="s">
        <v>4500</v>
      </c>
      <c r="F492" s="135">
        <v>2.2000000000000002</v>
      </c>
      <c r="G492" s="135">
        <v>1.85</v>
      </c>
    </row>
    <row r="493" spans="1:7" x14ac:dyDescent="0.25">
      <c r="A493" s="134" t="s">
        <v>9250</v>
      </c>
      <c r="B493" s="134">
        <v>44467</v>
      </c>
      <c r="C493" s="126" t="s">
        <v>9725</v>
      </c>
      <c r="D493" s="134" t="s">
        <v>33</v>
      </c>
      <c r="E493" s="134" t="s">
        <v>4500</v>
      </c>
      <c r="F493" s="135">
        <v>2.65</v>
      </c>
      <c r="G493" s="135">
        <v>2.23</v>
      </c>
    </row>
    <row r="494" spans="1:7" x14ac:dyDescent="0.25">
      <c r="A494" s="134" t="s">
        <v>9250</v>
      </c>
      <c r="B494" s="134">
        <v>44468</v>
      </c>
      <c r="C494" s="126" t="s">
        <v>9726</v>
      </c>
      <c r="D494" s="134" t="s">
        <v>33</v>
      </c>
      <c r="E494" s="134" t="s">
        <v>4500</v>
      </c>
      <c r="F494" s="135">
        <v>2.2999999999999998</v>
      </c>
      <c r="G494" s="135">
        <v>1.94</v>
      </c>
    </row>
    <row r="495" spans="1:7" x14ac:dyDescent="0.25">
      <c r="A495" s="134" t="s">
        <v>9250</v>
      </c>
      <c r="B495" s="134">
        <v>37593</v>
      </c>
      <c r="C495" s="126" t="s">
        <v>9727</v>
      </c>
      <c r="D495" s="134" t="s">
        <v>33</v>
      </c>
      <c r="E495" s="134" t="s">
        <v>4500</v>
      </c>
      <c r="F495" s="135">
        <v>2.96</v>
      </c>
      <c r="G495" s="135">
        <v>2.4900000000000002</v>
      </c>
    </row>
    <row r="496" spans="1:7" x14ac:dyDescent="0.25">
      <c r="A496" s="134" t="s">
        <v>9250</v>
      </c>
      <c r="B496" s="134">
        <v>37594</v>
      </c>
      <c r="C496" s="126" t="s">
        <v>9728</v>
      </c>
      <c r="D496" s="134" t="s">
        <v>33</v>
      </c>
      <c r="E496" s="134" t="s">
        <v>4500</v>
      </c>
      <c r="F496" s="135">
        <v>3.52</v>
      </c>
      <c r="G496" s="135">
        <v>2.96</v>
      </c>
    </row>
    <row r="497" spans="1:7" x14ac:dyDescent="0.25">
      <c r="A497" s="134" t="s">
        <v>9250</v>
      </c>
      <c r="B497" s="134">
        <v>37592</v>
      </c>
      <c r="C497" s="126" t="s">
        <v>9729</v>
      </c>
      <c r="D497" s="134" t="s">
        <v>33</v>
      </c>
      <c r="E497" s="134" t="s">
        <v>4500</v>
      </c>
      <c r="F497" s="135">
        <v>2.34</v>
      </c>
      <c r="G497" s="135">
        <v>1.97</v>
      </c>
    </row>
    <row r="498" spans="1:7" x14ac:dyDescent="0.25">
      <c r="A498" s="134" t="s">
        <v>9250</v>
      </c>
      <c r="B498" s="134">
        <v>41372</v>
      </c>
      <c r="C498" s="126" t="s">
        <v>9730</v>
      </c>
      <c r="D498" s="134" t="s">
        <v>144</v>
      </c>
      <c r="E498" s="134" t="s">
        <v>4500</v>
      </c>
      <c r="F498" s="135"/>
      <c r="G498" s="135">
        <v>120.34</v>
      </c>
    </row>
    <row r="499" spans="1:7" x14ac:dyDescent="0.25">
      <c r="A499" s="134" t="s">
        <v>9250</v>
      </c>
      <c r="B499" s="134">
        <v>41371</v>
      </c>
      <c r="C499" s="126" t="s">
        <v>9731</v>
      </c>
      <c r="D499" s="134" t="s">
        <v>144</v>
      </c>
      <c r="E499" s="134" t="s">
        <v>4500</v>
      </c>
      <c r="F499" s="135"/>
      <c r="G499" s="135">
        <v>71.13</v>
      </c>
    </row>
    <row r="500" spans="1:7" x14ac:dyDescent="0.25">
      <c r="A500" s="134" t="s">
        <v>9250</v>
      </c>
      <c r="B500" s="134">
        <v>34556</v>
      </c>
      <c r="C500" s="126" t="s">
        <v>9732</v>
      </c>
      <c r="D500" s="134" t="s">
        <v>33</v>
      </c>
      <c r="E500" s="134" t="s">
        <v>4500</v>
      </c>
      <c r="F500" s="135">
        <v>5.5</v>
      </c>
      <c r="G500" s="135">
        <v>4.6500000000000004</v>
      </c>
    </row>
    <row r="501" spans="1:7" x14ac:dyDescent="0.25">
      <c r="A501" s="134" t="s">
        <v>9250</v>
      </c>
      <c r="B501" s="134">
        <v>37873</v>
      </c>
      <c r="C501" s="126" t="s">
        <v>9733</v>
      </c>
      <c r="D501" s="134" t="s">
        <v>33</v>
      </c>
      <c r="E501" s="134" t="s">
        <v>4500</v>
      </c>
      <c r="F501" s="135">
        <v>5.6</v>
      </c>
      <c r="G501" s="135">
        <v>4.7300000000000004</v>
      </c>
    </row>
    <row r="502" spans="1:7" x14ac:dyDescent="0.25">
      <c r="A502" s="134" t="s">
        <v>9250</v>
      </c>
      <c r="B502" s="134">
        <v>34564</v>
      </c>
      <c r="C502" s="126" t="s">
        <v>9734</v>
      </c>
      <c r="D502" s="134" t="s">
        <v>33</v>
      </c>
      <c r="E502" s="134" t="s">
        <v>4500</v>
      </c>
      <c r="F502" s="135">
        <v>5.86</v>
      </c>
      <c r="G502" s="135">
        <v>4.95</v>
      </c>
    </row>
    <row r="503" spans="1:7" x14ac:dyDescent="0.25">
      <c r="A503" s="134" t="s">
        <v>9250</v>
      </c>
      <c r="B503" s="134">
        <v>34565</v>
      </c>
      <c r="C503" s="126" t="s">
        <v>9735</v>
      </c>
      <c r="D503" s="134" t="s">
        <v>33</v>
      </c>
      <c r="E503" s="134" t="s">
        <v>4500</v>
      </c>
      <c r="F503" s="135">
        <v>6.2</v>
      </c>
      <c r="G503" s="135">
        <v>5.24</v>
      </c>
    </row>
    <row r="504" spans="1:7" x14ac:dyDescent="0.25">
      <c r="A504" s="134" t="s">
        <v>9250</v>
      </c>
      <c r="B504" s="134">
        <v>38590</v>
      </c>
      <c r="C504" s="126" t="s">
        <v>9736</v>
      </c>
      <c r="D504" s="134" t="s">
        <v>33</v>
      </c>
      <c r="E504" s="134" t="s">
        <v>4500</v>
      </c>
      <c r="F504" s="135">
        <v>4.58</v>
      </c>
      <c r="G504" s="135">
        <v>3.87</v>
      </c>
    </row>
    <row r="505" spans="1:7" x14ac:dyDescent="0.25">
      <c r="A505" s="134" t="s">
        <v>9250</v>
      </c>
      <c r="B505" s="134">
        <v>34566</v>
      </c>
      <c r="C505" s="126" t="s">
        <v>9737</v>
      </c>
      <c r="D505" s="134" t="s">
        <v>33</v>
      </c>
      <c r="E505" s="134" t="s">
        <v>4500</v>
      </c>
      <c r="F505" s="135">
        <v>4.8099999999999996</v>
      </c>
      <c r="G505" s="135">
        <v>4.07</v>
      </c>
    </row>
    <row r="506" spans="1:7" x14ac:dyDescent="0.25">
      <c r="A506" s="134" t="s">
        <v>9250</v>
      </c>
      <c r="B506" s="134">
        <v>34567</v>
      </c>
      <c r="C506" s="126" t="s">
        <v>9738</v>
      </c>
      <c r="D506" s="134" t="s">
        <v>33</v>
      </c>
      <c r="E506" s="134" t="s">
        <v>4500</v>
      </c>
      <c r="F506" s="135">
        <v>5.0999999999999996</v>
      </c>
      <c r="G506" s="135">
        <v>4.3099999999999996</v>
      </c>
    </row>
    <row r="507" spans="1:7" x14ac:dyDescent="0.25">
      <c r="A507" s="134" t="s">
        <v>9250</v>
      </c>
      <c r="B507" s="134">
        <v>38591</v>
      </c>
      <c r="C507" s="126" t="s">
        <v>9739</v>
      </c>
      <c r="D507" s="134" t="s">
        <v>33</v>
      </c>
      <c r="E507" s="134" t="s">
        <v>4500</v>
      </c>
      <c r="F507" s="135">
        <v>4.63</v>
      </c>
      <c r="G507" s="135">
        <v>3.91</v>
      </c>
    </row>
    <row r="508" spans="1:7" x14ac:dyDescent="0.25">
      <c r="A508" s="134" t="s">
        <v>9250</v>
      </c>
      <c r="B508" s="134">
        <v>34568</v>
      </c>
      <c r="C508" s="126" t="s">
        <v>9740</v>
      </c>
      <c r="D508" s="134" t="s">
        <v>33</v>
      </c>
      <c r="E508" s="134" t="s">
        <v>4500</v>
      </c>
      <c r="F508" s="135">
        <v>6.03</v>
      </c>
      <c r="G508" s="135">
        <v>5.0999999999999996</v>
      </c>
    </row>
    <row r="509" spans="1:7" x14ac:dyDescent="0.25">
      <c r="A509" s="134" t="s">
        <v>9250</v>
      </c>
      <c r="B509" s="134">
        <v>34569</v>
      </c>
      <c r="C509" s="126" t="s">
        <v>9741</v>
      </c>
      <c r="D509" s="134" t="s">
        <v>33</v>
      </c>
      <c r="E509" s="134" t="s">
        <v>4500</v>
      </c>
      <c r="F509" s="135">
        <v>6.2</v>
      </c>
      <c r="G509" s="135">
        <v>5.24</v>
      </c>
    </row>
    <row r="510" spans="1:7" x14ac:dyDescent="0.25">
      <c r="A510" s="134" t="s">
        <v>9250</v>
      </c>
      <c r="B510" s="134">
        <v>34570</v>
      </c>
      <c r="C510" s="126" t="s">
        <v>9742</v>
      </c>
      <c r="D510" s="134" t="s">
        <v>33</v>
      </c>
      <c r="E510" s="134" t="s">
        <v>4500</v>
      </c>
      <c r="F510" s="135">
        <v>6.73</v>
      </c>
      <c r="G510" s="135">
        <v>5.69</v>
      </c>
    </row>
    <row r="511" spans="1:7" x14ac:dyDescent="0.25">
      <c r="A511" s="134" t="s">
        <v>9250</v>
      </c>
      <c r="B511" s="134">
        <v>25070</v>
      </c>
      <c r="C511" s="126" t="s">
        <v>9743</v>
      </c>
      <c r="D511" s="134" t="s">
        <v>33</v>
      </c>
      <c r="E511" s="134" t="s">
        <v>4500</v>
      </c>
      <c r="F511" s="135">
        <v>5.07</v>
      </c>
      <c r="G511" s="135">
        <v>4.28</v>
      </c>
    </row>
    <row r="512" spans="1:7" x14ac:dyDescent="0.25">
      <c r="A512" s="134" t="s">
        <v>9250</v>
      </c>
      <c r="B512" s="134">
        <v>34571</v>
      </c>
      <c r="C512" s="126" t="s">
        <v>9744</v>
      </c>
      <c r="D512" s="134" t="s">
        <v>33</v>
      </c>
      <c r="E512" s="134" t="s">
        <v>4500</v>
      </c>
      <c r="F512" s="135">
        <v>5.1100000000000003</v>
      </c>
      <c r="G512" s="135">
        <v>4.32</v>
      </c>
    </row>
    <row r="513" spans="1:7" x14ac:dyDescent="0.25">
      <c r="A513" s="134" t="s">
        <v>9250</v>
      </c>
      <c r="B513" s="134">
        <v>34573</v>
      </c>
      <c r="C513" s="126" t="s">
        <v>9745</v>
      </c>
      <c r="D513" s="134" t="s">
        <v>33</v>
      </c>
      <c r="E513" s="134" t="s">
        <v>4500</v>
      </c>
      <c r="F513" s="135">
        <v>5.38</v>
      </c>
      <c r="G513" s="135">
        <v>4.55</v>
      </c>
    </row>
    <row r="514" spans="1:7" x14ac:dyDescent="0.25">
      <c r="A514" s="134" t="s">
        <v>9250</v>
      </c>
      <c r="B514" s="134">
        <v>37107</v>
      </c>
      <c r="C514" s="126" t="s">
        <v>9746</v>
      </c>
      <c r="D514" s="134" t="s">
        <v>33</v>
      </c>
      <c r="E514" s="134" t="s">
        <v>4500</v>
      </c>
      <c r="F514" s="135">
        <v>7.11</v>
      </c>
      <c r="G514" s="135">
        <v>6.01</v>
      </c>
    </row>
    <row r="515" spans="1:7" x14ac:dyDescent="0.25">
      <c r="A515" s="134" t="s">
        <v>9250</v>
      </c>
      <c r="B515" s="134">
        <v>34576</v>
      </c>
      <c r="C515" s="126" t="s">
        <v>9747</v>
      </c>
      <c r="D515" s="134" t="s">
        <v>33</v>
      </c>
      <c r="E515" s="134" t="s">
        <v>4500</v>
      </c>
      <c r="F515" s="135">
        <v>7.84</v>
      </c>
      <c r="G515" s="135">
        <v>6.63</v>
      </c>
    </row>
    <row r="516" spans="1:7" x14ac:dyDescent="0.25">
      <c r="A516" s="134" t="s">
        <v>9250</v>
      </c>
      <c r="B516" s="134">
        <v>34577</v>
      </c>
      <c r="C516" s="126" t="s">
        <v>9748</v>
      </c>
      <c r="D516" s="134" t="s">
        <v>33</v>
      </c>
      <c r="E516" s="134" t="s">
        <v>4500</v>
      </c>
      <c r="F516" s="135">
        <v>8.18</v>
      </c>
      <c r="G516" s="135">
        <v>6.91</v>
      </c>
    </row>
    <row r="517" spans="1:7" x14ac:dyDescent="0.25">
      <c r="A517" s="134" t="s">
        <v>9250</v>
      </c>
      <c r="B517" s="134">
        <v>34578</v>
      </c>
      <c r="C517" s="126" t="s">
        <v>9749</v>
      </c>
      <c r="D517" s="134" t="s">
        <v>33</v>
      </c>
      <c r="E517" s="134" t="s">
        <v>4500</v>
      </c>
      <c r="F517" s="135">
        <v>8.8699999999999992</v>
      </c>
      <c r="G517" s="135">
        <v>7.5</v>
      </c>
    </row>
    <row r="518" spans="1:7" x14ac:dyDescent="0.25">
      <c r="A518" s="134" t="s">
        <v>9250</v>
      </c>
      <c r="B518" s="134">
        <v>34579</v>
      </c>
      <c r="C518" s="126" t="s">
        <v>9750</v>
      </c>
      <c r="D518" s="134" t="s">
        <v>33</v>
      </c>
      <c r="E518" s="134" t="s">
        <v>4500</v>
      </c>
      <c r="F518" s="135">
        <v>9.4600000000000009</v>
      </c>
      <c r="G518" s="135">
        <v>8</v>
      </c>
    </row>
    <row r="519" spans="1:7" x14ac:dyDescent="0.25">
      <c r="A519" s="134" t="s">
        <v>9250</v>
      </c>
      <c r="B519" s="134">
        <v>25067</v>
      </c>
      <c r="C519" s="126" t="s">
        <v>9751</v>
      </c>
      <c r="D519" s="134" t="s">
        <v>33</v>
      </c>
      <c r="E519" s="134" t="s">
        <v>4500</v>
      </c>
      <c r="F519" s="135">
        <v>6.33</v>
      </c>
      <c r="G519" s="135">
        <v>5.35</v>
      </c>
    </row>
    <row r="520" spans="1:7" x14ac:dyDescent="0.25">
      <c r="A520" s="134" t="s">
        <v>9250</v>
      </c>
      <c r="B520" s="134">
        <v>34580</v>
      </c>
      <c r="C520" s="126" t="s">
        <v>9752</v>
      </c>
      <c r="D520" s="134" t="s">
        <v>33</v>
      </c>
      <c r="E520" s="134" t="s">
        <v>4500</v>
      </c>
      <c r="F520" s="135">
        <v>7.07</v>
      </c>
      <c r="G520" s="135">
        <v>5.97</v>
      </c>
    </row>
    <row r="521" spans="1:7" x14ac:dyDescent="0.25">
      <c r="A521" s="134" t="s">
        <v>9250</v>
      </c>
      <c r="B521" s="134">
        <v>25071</v>
      </c>
      <c r="C521" s="126" t="s">
        <v>9753</v>
      </c>
      <c r="D521" s="134" t="s">
        <v>33</v>
      </c>
      <c r="E521" s="134" t="s">
        <v>4500</v>
      </c>
      <c r="F521" s="135">
        <v>3.52</v>
      </c>
      <c r="G521" s="135">
        <v>2.97</v>
      </c>
    </row>
    <row r="522" spans="1:7" x14ac:dyDescent="0.25">
      <c r="A522" s="134" t="s">
        <v>9250</v>
      </c>
      <c r="B522" s="134">
        <v>44171</v>
      </c>
      <c r="C522" s="126" t="s">
        <v>9754</v>
      </c>
      <c r="D522" s="134" t="s">
        <v>33</v>
      </c>
      <c r="E522" s="134" t="s">
        <v>4500</v>
      </c>
      <c r="F522" s="135"/>
      <c r="G522" s="135">
        <v>22.34</v>
      </c>
    </row>
    <row r="523" spans="1:7" x14ac:dyDescent="0.25">
      <c r="A523" s="134" t="s">
        <v>9250</v>
      </c>
      <c r="B523" s="134">
        <v>38395</v>
      </c>
      <c r="C523" s="126" t="s">
        <v>9755</v>
      </c>
      <c r="D523" s="134" t="s">
        <v>33</v>
      </c>
      <c r="E523" s="134" t="s">
        <v>4500</v>
      </c>
      <c r="F523" s="135">
        <v>12.47</v>
      </c>
      <c r="G523" s="135">
        <v>9.64</v>
      </c>
    </row>
    <row r="524" spans="1:7" x14ac:dyDescent="0.25">
      <c r="A524" s="134" t="s">
        <v>9250</v>
      </c>
      <c r="B524" s="134">
        <v>34583</v>
      </c>
      <c r="C524" s="126" t="s">
        <v>9756</v>
      </c>
      <c r="D524" s="134" t="s">
        <v>144</v>
      </c>
      <c r="E524" s="134" t="s">
        <v>4500</v>
      </c>
      <c r="F524" s="135">
        <v>61.91</v>
      </c>
      <c r="G524" s="135">
        <v>56.78</v>
      </c>
    </row>
    <row r="525" spans="1:7" x14ac:dyDescent="0.25">
      <c r="A525" s="134" t="s">
        <v>9250</v>
      </c>
      <c r="B525" s="134">
        <v>34584</v>
      </c>
      <c r="C525" s="126" t="s">
        <v>9757</v>
      </c>
      <c r="D525" s="134" t="s">
        <v>144</v>
      </c>
      <c r="E525" s="134" t="s">
        <v>4500</v>
      </c>
      <c r="F525" s="135">
        <v>45.4</v>
      </c>
      <c r="G525" s="135">
        <v>41.64</v>
      </c>
    </row>
    <row r="526" spans="1:7" x14ac:dyDescent="0.25">
      <c r="A526" s="134" t="s">
        <v>9250</v>
      </c>
      <c r="B526" s="134">
        <v>709</v>
      </c>
      <c r="C526" s="126" t="s">
        <v>9758</v>
      </c>
      <c r="D526" s="134" t="s">
        <v>144</v>
      </c>
      <c r="E526" s="134" t="s">
        <v>4500</v>
      </c>
      <c r="F526" s="135"/>
      <c r="G526" s="135">
        <v>784.9</v>
      </c>
    </row>
    <row r="527" spans="1:7" x14ac:dyDescent="0.25">
      <c r="A527" s="134" t="s">
        <v>9250</v>
      </c>
      <c r="B527" s="134">
        <v>34592</v>
      </c>
      <c r="C527" s="126" t="s">
        <v>9759</v>
      </c>
      <c r="D527" s="134" t="s">
        <v>33</v>
      </c>
      <c r="E527" s="134" t="s">
        <v>4500</v>
      </c>
      <c r="F527" s="135">
        <v>4.03</v>
      </c>
      <c r="G527" s="135">
        <v>3.4</v>
      </c>
    </row>
    <row r="528" spans="1:7" x14ac:dyDescent="0.25">
      <c r="A528" s="134" t="s">
        <v>9250</v>
      </c>
      <c r="B528" s="134">
        <v>34599</v>
      </c>
      <c r="C528" s="126" t="s">
        <v>9760</v>
      </c>
      <c r="D528" s="134" t="s">
        <v>33</v>
      </c>
      <c r="E528" s="134" t="s">
        <v>4500</v>
      </c>
      <c r="F528" s="135">
        <v>3.62</v>
      </c>
      <c r="G528" s="135">
        <v>3.06</v>
      </c>
    </row>
    <row r="529" spans="1:7" x14ac:dyDescent="0.25">
      <c r="A529" s="134" t="s">
        <v>9250</v>
      </c>
      <c r="B529" s="134">
        <v>651</v>
      </c>
      <c r="C529" s="126" t="s">
        <v>9761</v>
      </c>
      <c r="D529" s="134" t="s">
        <v>33</v>
      </c>
      <c r="E529" s="134" t="s">
        <v>4500</v>
      </c>
      <c r="F529" s="135">
        <v>4.4400000000000004</v>
      </c>
      <c r="G529" s="135">
        <v>3.75</v>
      </c>
    </row>
    <row r="530" spans="1:7" x14ac:dyDescent="0.25">
      <c r="A530" s="134" t="s">
        <v>9250</v>
      </c>
      <c r="B530" s="134">
        <v>654</v>
      </c>
      <c r="C530" s="126" t="s">
        <v>9762</v>
      </c>
      <c r="D530" s="134" t="s">
        <v>33</v>
      </c>
      <c r="E530" s="134" t="s">
        <v>4500</v>
      </c>
      <c r="F530" s="135">
        <v>5.5</v>
      </c>
      <c r="G530" s="135">
        <v>4.6500000000000004</v>
      </c>
    </row>
    <row r="531" spans="1:7" x14ac:dyDescent="0.25">
      <c r="A531" s="134" t="s">
        <v>9250</v>
      </c>
      <c r="B531" s="134">
        <v>37103</v>
      </c>
      <c r="C531" s="126" t="s">
        <v>9763</v>
      </c>
      <c r="D531" s="134" t="s">
        <v>33</v>
      </c>
      <c r="E531" s="134" t="s">
        <v>4500</v>
      </c>
      <c r="F531" s="135">
        <v>4.6100000000000003</v>
      </c>
      <c r="G531" s="135">
        <v>3.89</v>
      </c>
    </row>
    <row r="532" spans="1:7" x14ac:dyDescent="0.25">
      <c r="A532" s="134" t="s">
        <v>9250</v>
      </c>
      <c r="B532" s="134">
        <v>34555</v>
      </c>
      <c r="C532" s="126" t="s">
        <v>9764</v>
      </c>
      <c r="D532" s="134" t="s">
        <v>33</v>
      </c>
      <c r="E532" s="134" t="s">
        <v>4500</v>
      </c>
      <c r="F532" s="135">
        <v>5.85</v>
      </c>
      <c r="G532" s="135">
        <v>4.9400000000000004</v>
      </c>
    </row>
    <row r="533" spans="1:7" x14ac:dyDescent="0.25">
      <c r="A533" s="134" t="s">
        <v>9250</v>
      </c>
      <c r="B533" s="134">
        <v>674</v>
      </c>
      <c r="C533" s="126" t="s">
        <v>9765</v>
      </c>
      <c r="D533" s="134" t="s">
        <v>144</v>
      </c>
      <c r="E533" s="134" t="s">
        <v>4500</v>
      </c>
      <c r="F533" s="135"/>
      <c r="G533" s="135">
        <v>85.75</v>
      </c>
    </row>
    <row r="534" spans="1:7" x14ac:dyDescent="0.25">
      <c r="A534" s="134" t="s">
        <v>9250</v>
      </c>
      <c r="B534" s="134">
        <v>34600</v>
      </c>
      <c r="C534" s="126" t="s">
        <v>9766</v>
      </c>
      <c r="D534" s="134" t="s">
        <v>144</v>
      </c>
      <c r="E534" s="134" t="s">
        <v>9256</v>
      </c>
      <c r="F534" s="135"/>
      <c r="G534" s="135">
        <v>125.95</v>
      </c>
    </row>
    <row r="535" spans="1:7" x14ac:dyDescent="0.25">
      <c r="A535" s="134" t="s">
        <v>9250</v>
      </c>
      <c r="B535" s="134">
        <v>652</v>
      </c>
      <c r="C535" s="126" t="s">
        <v>9767</v>
      </c>
      <c r="D535" s="134" t="s">
        <v>144</v>
      </c>
      <c r="E535" s="134" t="s">
        <v>4500</v>
      </c>
      <c r="F535" s="135"/>
      <c r="G535" s="135">
        <v>192.94</v>
      </c>
    </row>
    <row r="536" spans="1:7" x14ac:dyDescent="0.25">
      <c r="A536" s="134" t="s">
        <v>9250</v>
      </c>
      <c r="B536" s="134">
        <v>650</v>
      </c>
      <c r="C536" s="126" t="s">
        <v>9768</v>
      </c>
      <c r="D536" s="134" t="s">
        <v>33</v>
      </c>
      <c r="E536" s="134" t="s">
        <v>9256</v>
      </c>
      <c r="F536" s="135">
        <v>3.55</v>
      </c>
      <c r="G536" s="135">
        <v>3</v>
      </c>
    </row>
    <row r="537" spans="1:7" x14ac:dyDescent="0.25">
      <c r="A537" s="134" t="s">
        <v>9250</v>
      </c>
      <c r="B537" s="134">
        <v>718</v>
      </c>
      <c r="C537" s="126" t="s">
        <v>9769</v>
      </c>
      <c r="D537" s="134" t="s">
        <v>33</v>
      </c>
      <c r="E537" s="134" t="s">
        <v>4500</v>
      </c>
      <c r="F537" s="135"/>
      <c r="G537" s="135">
        <v>19.87</v>
      </c>
    </row>
    <row r="538" spans="1:7" x14ac:dyDescent="0.25">
      <c r="A538" s="134" t="s">
        <v>9250</v>
      </c>
      <c r="B538" s="134">
        <v>11981</v>
      </c>
      <c r="C538" s="126" t="s">
        <v>9770</v>
      </c>
      <c r="D538" s="134" t="s">
        <v>33</v>
      </c>
      <c r="E538" s="134" t="s">
        <v>4500</v>
      </c>
      <c r="F538" s="135"/>
      <c r="G538" s="135">
        <v>19.3</v>
      </c>
    </row>
    <row r="539" spans="1:7" x14ac:dyDescent="0.25">
      <c r="A539" s="134" t="s">
        <v>9250</v>
      </c>
      <c r="B539" s="134">
        <v>34586</v>
      </c>
      <c r="C539" s="126" t="s">
        <v>9771</v>
      </c>
      <c r="D539" s="134" t="s">
        <v>33</v>
      </c>
      <c r="E539" s="134" t="s">
        <v>4500</v>
      </c>
      <c r="F539" s="135">
        <v>2.34</v>
      </c>
      <c r="G539" s="135">
        <v>1.97</v>
      </c>
    </row>
    <row r="540" spans="1:7" x14ac:dyDescent="0.25">
      <c r="A540" s="134" t="s">
        <v>9250</v>
      </c>
      <c r="B540" s="134">
        <v>38603</v>
      </c>
      <c r="C540" s="126" t="s">
        <v>9772</v>
      </c>
      <c r="D540" s="134" t="s">
        <v>33</v>
      </c>
      <c r="E540" s="134" t="s">
        <v>4500</v>
      </c>
      <c r="F540" s="135">
        <v>2.78</v>
      </c>
      <c r="G540" s="135">
        <v>2.34</v>
      </c>
    </row>
    <row r="541" spans="1:7" x14ac:dyDescent="0.25">
      <c r="A541" s="134" t="s">
        <v>9250</v>
      </c>
      <c r="B541" s="134">
        <v>34588</v>
      </c>
      <c r="C541" s="126" t="s">
        <v>9773</v>
      </c>
      <c r="D541" s="134" t="s">
        <v>33</v>
      </c>
      <c r="E541" s="134" t="s">
        <v>4500</v>
      </c>
      <c r="F541" s="135">
        <v>3.17</v>
      </c>
      <c r="G541" s="135">
        <v>2.66</v>
      </c>
    </row>
    <row r="542" spans="1:7" x14ac:dyDescent="0.25">
      <c r="A542" s="134" t="s">
        <v>9250</v>
      </c>
      <c r="B542" s="134">
        <v>34590</v>
      </c>
      <c r="C542" s="126" t="s">
        <v>9774</v>
      </c>
      <c r="D542" s="134" t="s">
        <v>33</v>
      </c>
      <c r="E542" s="134" t="s">
        <v>4500</v>
      </c>
      <c r="F542" s="135">
        <v>3.13</v>
      </c>
      <c r="G542" s="135">
        <v>2.64</v>
      </c>
    </row>
    <row r="543" spans="1:7" x14ac:dyDescent="0.25">
      <c r="A543" s="134" t="s">
        <v>9250</v>
      </c>
      <c r="B543" s="134">
        <v>34591</v>
      </c>
      <c r="C543" s="126" t="s">
        <v>9775</v>
      </c>
      <c r="D543" s="134" t="s">
        <v>33</v>
      </c>
      <c r="E543" s="134" t="s">
        <v>4500</v>
      </c>
      <c r="F543" s="135">
        <v>3.82</v>
      </c>
      <c r="G543" s="135">
        <v>3.22</v>
      </c>
    </row>
    <row r="544" spans="1:7" x14ac:dyDescent="0.25">
      <c r="A544" s="134" t="s">
        <v>9250</v>
      </c>
      <c r="B544" s="134">
        <v>40517</v>
      </c>
      <c r="C544" s="126" t="s">
        <v>9776</v>
      </c>
      <c r="D544" s="134" t="s">
        <v>144</v>
      </c>
      <c r="E544" s="134" t="s">
        <v>4500</v>
      </c>
      <c r="F544" s="135">
        <v>77.34</v>
      </c>
      <c r="G544" s="135">
        <v>87.98</v>
      </c>
    </row>
    <row r="545" spans="1:7" x14ac:dyDescent="0.25">
      <c r="A545" s="134" t="s">
        <v>9250</v>
      </c>
      <c r="B545" s="134">
        <v>40515</v>
      </c>
      <c r="C545" s="126" t="s">
        <v>9777</v>
      </c>
      <c r="D545" s="134" t="s">
        <v>144</v>
      </c>
      <c r="E545" s="134" t="s">
        <v>4500</v>
      </c>
      <c r="F545" s="135">
        <v>85.07</v>
      </c>
      <c r="G545" s="135">
        <v>96.78</v>
      </c>
    </row>
    <row r="546" spans="1:7" x14ac:dyDescent="0.25">
      <c r="A546" s="134" t="s">
        <v>9250</v>
      </c>
      <c r="B546" s="134">
        <v>40524</v>
      </c>
      <c r="C546" s="126" t="s">
        <v>9778</v>
      </c>
      <c r="D546" s="134" t="s">
        <v>144</v>
      </c>
      <c r="E546" s="134" t="s">
        <v>4500</v>
      </c>
      <c r="F546" s="135">
        <v>88.39</v>
      </c>
      <c r="G546" s="135">
        <v>100.55</v>
      </c>
    </row>
    <row r="547" spans="1:7" x14ac:dyDescent="0.25">
      <c r="A547" s="134" t="s">
        <v>9250</v>
      </c>
      <c r="B547" s="134">
        <v>40529</v>
      </c>
      <c r="C547" s="126" t="s">
        <v>9779</v>
      </c>
      <c r="D547" s="134" t="s">
        <v>144</v>
      </c>
      <c r="E547" s="134" t="s">
        <v>4500</v>
      </c>
      <c r="F547" s="135">
        <v>140.15</v>
      </c>
      <c r="G547" s="135">
        <v>159.43</v>
      </c>
    </row>
    <row r="548" spans="1:7" x14ac:dyDescent="0.25">
      <c r="A548" s="134" t="s">
        <v>9250</v>
      </c>
      <c r="B548" s="134">
        <v>36156</v>
      </c>
      <c r="C548" s="126" t="s">
        <v>9780</v>
      </c>
      <c r="D548" s="134" t="s">
        <v>144</v>
      </c>
      <c r="E548" s="134" t="s">
        <v>4500</v>
      </c>
      <c r="F548" s="135">
        <v>83.74</v>
      </c>
      <c r="G548" s="135">
        <v>95.26</v>
      </c>
    </row>
    <row r="549" spans="1:7" x14ac:dyDescent="0.25">
      <c r="A549" s="134" t="s">
        <v>9250</v>
      </c>
      <c r="B549" s="134">
        <v>36155</v>
      </c>
      <c r="C549" s="126" t="s">
        <v>9781</v>
      </c>
      <c r="D549" s="134" t="s">
        <v>144</v>
      </c>
      <c r="E549" s="134" t="s">
        <v>4500</v>
      </c>
      <c r="F549" s="135">
        <v>66.290000000000006</v>
      </c>
      <c r="G549" s="135">
        <v>75.41</v>
      </c>
    </row>
    <row r="550" spans="1:7" x14ac:dyDescent="0.25">
      <c r="A550" s="134" t="s">
        <v>9250</v>
      </c>
      <c r="B550" s="134">
        <v>36154</v>
      </c>
      <c r="C550" s="126" t="s">
        <v>9782</v>
      </c>
      <c r="D550" s="134" t="s">
        <v>144</v>
      </c>
      <c r="E550" s="134" t="s">
        <v>4500</v>
      </c>
      <c r="F550" s="135">
        <v>100.02</v>
      </c>
      <c r="G550" s="135">
        <v>113.78</v>
      </c>
    </row>
    <row r="551" spans="1:7" x14ac:dyDescent="0.25">
      <c r="A551" s="134" t="s">
        <v>9250</v>
      </c>
      <c r="B551" s="134">
        <v>36170</v>
      </c>
      <c r="C551" s="126" t="s">
        <v>9783</v>
      </c>
      <c r="D551" s="134" t="s">
        <v>144</v>
      </c>
      <c r="E551" s="134" t="s">
        <v>9256</v>
      </c>
      <c r="F551" s="135">
        <v>75.599999999999994</v>
      </c>
      <c r="G551" s="135">
        <v>86</v>
      </c>
    </row>
    <row r="552" spans="1:7" x14ac:dyDescent="0.25">
      <c r="A552" s="134" t="s">
        <v>9250</v>
      </c>
      <c r="B552" s="134">
        <v>695</v>
      </c>
      <c r="C552" s="126" t="s">
        <v>9784</v>
      </c>
      <c r="D552" s="134" t="s">
        <v>144</v>
      </c>
      <c r="E552" s="134" t="s">
        <v>4500</v>
      </c>
      <c r="F552" s="135">
        <v>84.03</v>
      </c>
      <c r="G552" s="135">
        <v>95.59</v>
      </c>
    </row>
    <row r="553" spans="1:7" x14ac:dyDescent="0.25">
      <c r="A553" s="134" t="s">
        <v>9250</v>
      </c>
      <c r="B553" s="134">
        <v>679</v>
      </c>
      <c r="C553" s="126" t="s">
        <v>9785</v>
      </c>
      <c r="D553" s="134" t="s">
        <v>144</v>
      </c>
      <c r="E553" s="134" t="s">
        <v>4500</v>
      </c>
      <c r="F553" s="135">
        <v>119.91</v>
      </c>
      <c r="G553" s="135">
        <v>136.4</v>
      </c>
    </row>
    <row r="554" spans="1:7" x14ac:dyDescent="0.25">
      <c r="A554" s="134" t="s">
        <v>9250</v>
      </c>
      <c r="B554" s="134">
        <v>711</v>
      </c>
      <c r="C554" s="126" t="s">
        <v>9786</v>
      </c>
      <c r="D554" s="134" t="s">
        <v>144</v>
      </c>
      <c r="E554" s="134" t="s">
        <v>4500</v>
      </c>
      <c r="F554" s="135">
        <v>75.599999999999994</v>
      </c>
      <c r="G554" s="135">
        <v>86</v>
      </c>
    </row>
    <row r="555" spans="1:7" x14ac:dyDescent="0.25">
      <c r="A555" s="134" t="s">
        <v>9250</v>
      </c>
      <c r="B555" s="134">
        <v>712</v>
      </c>
      <c r="C555" s="126" t="s">
        <v>9787</v>
      </c>
      <c r="D555" s="134" t="s">
        <v>144</v>
      </c>
      <c r="E555" s="134" t="s">
        <v>4500</v>
      </c>
      <c r="F555" s="135">
        <v>90.72</v>
      </c>
      <c r="G555" s="135">
        <v>103.2</v>
      </c>
    </row>
    <row r="556" spans="1:7" x14ac:dyDescent="0.25">
      <c r="A556" s="134" t="s">
        <v>9250</v>
      </c>
      <c r="B556" s="134">
        <v>12614</v>
      </c>
      <c r="C556" s="126" t="s">
        <v>9788</v>
      </c>
      <c r="D556" s="134" t="s">
        <v>33</v>
      </c>
      <c r="E556" s="134" t="s">
        <v>4500</v>
      </c>
      <c r="F556" s="135">
        <v>56.41</v>
      </c>
      <c r="G556" s="135">
        <v>56.84</v>
      </c>
    </row>
    <row r="557" spans="1:7" x14ac:dyDescent="0.25">
      <c r="A557" s="134" t="s">
        <v>9250</v>
      </c>
      <c r="B557" s="134">
        <v>6140</v>
      </c>
      <c r="C557" s="126" t="s">
        <v>9789</v>
      </c>
      <c r="D557" s="134" t="s">
        <v>33</v>
      </c>
      <c r="E557" s="134" t="s">
        <v>4500</v>
      </c>
      <c r="F557" s="135">
        <v>4.2300000000000004</v>
      </c>
      <c r="G557" s="135">
        <v>4.3899999999999997</v>
      </c>
    </row>
    <row r="558" spans="1:7" x14ac:dyDescent="0.25">
      <c r="A558" s="134" t="s">
        <v>9250</v>
      </c>
      <c r="B558" s="134">
        <v>38399</v>
      </c>
      <c r="C558" s="126" t="s">
        <v>9790</v>
      </c>
      <c r="D558" s="134" t="s">
        <v>33</v>
      </c>
      <c r="E558" s="134" t="s">
        <v>4500</v>
      </c>
      <c r="F558" s="135">
        <v>156.30000000000001</v>
      </c>
      <c r="G558" s="135">
        <v>179.76</v>
      </c>
    </row>
    <row r="559" spans="1:7" x14ac:dyDescent="0.25">
      <c r="A559" s="134" t="s">
        <v>9422</v>
      </c>
      <c r="B559" s="134">
        <v>729</v>
      </c>
      <c r="C559" s="126" t="s">
        <v>9791</v>
      </c>
      <c r="D559" s="134" t="s">
        <v>33</v>
      </c>
      <c r="E559" s="134" t="s">
        <v>9256</v>
      </c>
      <c r="F559" s="135">
        <v>1054.48</v>
      </c>
      <c r="G559" s="135">
        <v>950.75</v>
      </c>
    </row>
    <row r="560" spans="1:7" x14ac:dyDescent="0.25">
      <c r="A560" s="134" t="s">
        <v>9422</v>
      </c>
      <c r="B560" s="134">
        <v>39925</v>
      </c>
      <c r="C560" s="126" t="s">
        <v>9792</v>
      </c>
      <c r="D560" s="134" t="s">
        <v>33</v>
      </c>
      <c r="E560" s="134" t="s">
        <v>4500</v>
      </c>
      <c r="F560" s="135">
        <v>15237.14</v>
      </c>
      <c r="G560" s="135">
        <v>13738.25</v>
      </c>
    </row>
    <row r="561" spans="1:7" x14ac:dyDescent="0.25">
      <c r="A561" s="134" t="s">
        <v>9422</v>
      </c>
      <c r="B561" s="134">
        <v>731</v>
      </c>
      <c r="C561" s="126" t="s">
        <v>9793</v>
      </c>
      <c r="D561" s="134" t="s">
        <v>33</v>
      </c>
      <c r="E561" s="134" t="s">
        <v>4500</v>
      </c>
      <c r="F561" s="135">
        <v>1026.27</v>
      </c>
      <c r="G561" s="135">
        <v>925.31</v>
      </c>
    </row>
    <row r="562" spans="1:7" x14ac:dyDescent="0.25">
      <c r="A562" s="134" t="s">
        <v>9422</v>
      </c>
      <c r="B562" s="134">
        <v>10575</v>
      </c>
      <c r="C562" s="126" t="s">
        <v>9794</v>
      </c>
      <c r="D562" s="134" t="s">
        <v>33</v>
      </c>
      <c r="E562" s="134" t="s">
        <v>4500</v>
      </c>
      <c r="F562" s="135">
        <v>1601.57</v>
      </c>
      <c r="G562" s="135">
        <v>1444.02</v>
      </c>
    </row>
    <row r="563" spans="1:7" x14ac:dyDescent="0.25">
      <c r="A563" s="134" t="s">
        <v>9422</v>
      </c>
      <c r="B563" s="134">
        <v>733</v>
      </c>
      <c r="C563" s="126" t="s">
        <v>9795</v>
      </c>
      <c r="D563" s="134" t="s">
        <v>33</v>
      </c>
      <c r="E563" s="134" t="s">
        <v>4500</v>
      </c>
      <c r="F563" s="135">
        <v>1753.52</v>
      </c>
      <c r="G563" s="135">
        <v>1581.03</v>
      </c>
    </row>
    <row r="564" spans="1:7" x14ac:dyDescent="0.25">
      <c r="A564" s="134" t="s">
        <v>9422</v>
      </c>
      <c r="B564" s="134">
        <v>732</v>
      </c>
      <c r="C564" s="126" t="s">
        <v>9796</v>
      </c>
      <c r="D564" s="134" t="s">
        <v>33</v>
      </c>
      <c r="E564" s="134" t="s">
        <v>4500</v>
      </c>
      <c r="F564" s="135">
        <v>1729.95</v>
      </c>
      <c r="G564" s="135">
        <v>1559.77</v>
      </c>
    </row>
    <row r="565" spans="1:7" x14ac:dyDescent="0.25">
      <c r="A565" s="134" t="s">
        <v>9422</v>
      </c>
      <c r="B565" s="134">
        <v>735</v>
      </c>
      <c r="C565" s="126" t="s">
        <v>9797</v>
      </c>
      <c r="D565" s="134" t="s">
        <v>33</v>
      </c>
      <c r="E565" s="134" t="s">
        <v>4500</v>
      </c>
      <c r="F565" s="135">
        <v>3077.49</v>
      </c>
      <c r="G565" s="135">
        <v>2774.75</v>
      </c>
    </row>
    <row r="566" spans="1:7" x14ac:dyDescent="0.25">
      <c r="A566" s="134" t="s">
        <v>9422</v>
      </c>
      <c r="B566" s="134">
        <v>737</v>
      </c>
      <c r="C566" s="126" t="s">
        <v>9798</v>
      </c>
      <c r="D566" s="134" t="s">
        <v>33</v>
      </c>
      <c r="E566" s="134" t="s">
        <v>4500</v>
      </c>
      <c r="F566" s="135">
        <v>9701.0400000000009</v>
      </c>
      <c r="G566" s="135">
        <v>8746.74</v>
      </c>
    </row>
    <row r="567" spans="1:7" x14ac:dyDescent="0.25">
      <c r="A567" s="134" t="s">
        <v>9422</v>
      </c>
      <c r="B567" s="134">
        <v>736</v>
      </c>
      <c r="C567" s="126" t="s">
        <v>9799</v>
      </c>
      <c r="D567" s="134" t="s">
        <v>33</v>
      </c>
      <c r="E567" s="134" t="s">
        <v>4500</v>
      </c>
      <c r="F567" s="135">
        <v>2587.61</v>
      </c>
      <c r="G567" s="135">
        <v>2333.0700000000002</v>
      </c>
    </row>
    <row r="568" spans="1:7" x14ac:dyDescent="0.25">
      <c r="A568" s="134" t="s">
        <v>9422</v>
      </c>
      <c r="B568" s="134">
        <v>738</v>
      </c>
      <c r="C568" s="126" t="s">
        <v>9800</v>
      </c>
      <c r="D568" s="134" t="s">
        <v>33</v>
      </c>
      <c r="E568" s="134" t="s">
        <v>4500</v>
      </c>
      <c r="F568" s="135">
        <v>4498.3</v>
      </c>
      <c r="G568" s="135">
        <v>4055.8</v>
      </c>
    </row>
    <row r="569" spans="1:7" x14ac:dyDescent="0.25">
      <c r="A569" s="134" t="s">
        <v>9422</v>
      </c>
      <c r="B569" s="134">
        <v>740</v>
      </c>
      <c r="C569" s="126" t="s">
        <v>9801</v>
      </c>
      <c r="D569" s="134" t="s">
        <v>33</v>
      </c>
      <c r="E569" s="134" t="s">
        <v>4500</v>
      </c>
      <c r="F569" s="135">
        <v>9126.1299999999992</v>
      </c>
      <c r="G569" s="135">
        <v>8228.3799999999992</v>
      </c>
    </row>
    <row r="570" spans="1:7" x14ac:dyDescent="0.25">
      <c r="A570" s="134" t="s">
        <v>9422</v>
      </c>
      <c r="B570" s="134">
        <v>734</v>
      </c>
      <c r="C570" s="126" t="s">
        <v>9802</v>
      </c>
      <c r="D570" s="134" t="s">
        <v>33</v>
      </c>
      <c r="E570" s="134" t="s">
        <v>4500</v>
      </c>
      <c r="F570" s="135">
        <v>1854.5</v>
      </c>
      <c r="G570" s="135">
        <v>1672.07</v>
      </c>
    </row>
    <row r="571" spans="1:7" x14ac:dyDescent="0.25">
      <c r="A571" s="134" t="s">
        <v>9422</v>
      </c>
      <c r="B571" s="134">
        <v>39008</v>
      </c>
      <c r="C571" s="126" t="s">
        <v>9803</v>
      </c>
      <c r="D571" s="134" t="s">
        <v>33</v>
      </c>
      <c r="E571" s="134" t="s">
        <v>4500</v>
      </c>
      <c r="F571" s="135">
        <v>60829.5</v>
      </c>
      <c r="G571" s="135">
        <v>60829.62</v>
      </c>
    </row>
    <row r="572" spans="1:7" x14ac:dyDescent="0.25">
      <c r="A572" s="134" t="s">
        <v>9422</v>
      </c>
      <c r="B572" s="134">
        <v>39009</v>
      </c>
      <c r="C572" s="126" t="s">
        <v>9804</v>
      </c>
      <c r="D572" s="134" t="s">
        <v>33</v>
      </c>
      <c r="E572" s="134" t="s">
        <v>4500</v>
      </c>
      <c r="F572" s="135">
        <v>65171.27</v>
      </c>
      <c r="G572" s="135">
        <v>65171.4</v>
      </c>
    </row>
    <row r="573" spans="1:7" x14ac:dyDescent="0.25">
      <c r="A573" s="134" t="s">
        <v>9422</v>
      </c>
      <c r="B573" s="134">
        <v>10587</v>
      </c>
      <c r="C573" s="126" t="s">
        <v>9805</v>
      </c>
      <c r="D573" s="134" t="s">
        <v>33</v>
      </c>
      <c r="E573" s="134" t="s">
        <v>4500</v>
      </c>
      <c r="F573" s="135">
        <v>6148.72</v>
      </c>
      <c r="G573" s="135">
        <v>4242.7</v>
      </c>
    </row>
    <row r="574" spans="1:7" x14ac:dyDescent="0.25">
      <c r="A574" s="134" t="s">
        <v>9422</v>
      </c>
      <c r="B574" s="134">
        <v>759</v>
      </c>
      <c r="C574" s="126" t="s">
        <v>9806</v>
      </c>
      <c r="D574" s="134" t="s">
        <v>33</v>
      </c>
      <c r="E574" s="134" t="s">
        <v>4500</v>
      </c>
      <c r="F574" s="135">
        <v>8840.64</v>
      </c>
      <c r="G574" s="135">
        <v>6100.16</v>
      </c>
    </row>
    <row r="575" spans="1:7" x14ac:dyDescent="0.25">
      <c r="A575" s="134" t="s">
        <v>9422</v>
      </c>
      <c r="B575" s="134">
        <v>761</v>
      </c>
      <c r="C575" s="126" t="s">
        <v>9807</v>
      </c>
      <c r="D575" s="134" t="s">
        <v>33</v>
      </c>
      <c r="E575" s="134" t="s">
        <v>4500</v>
      </c>
      <c r="F575" s="135">
        <v>14985.63</v>
      </c>
      <c r="G575" s="135">
        <v>10340.280000000001</v>
      </c>
    </row>
    <row r="576" spans="1:7" x14ac:dyDescent="0.25">
      <c r="A576" s="134" t="s">
        <v>9422</v>
      </c>
      <c r="B576" s="134">
        <v>750</v>
      </c>
      <c r="C576" s="126" t="s">
        <v>9808</v>
      </c>
      <c r="D576" s="134" t="s">
        <v>33</v>
      </c>
      <c r="E576" s="134" t="s">
        <v>4500</v>
      </c>
      <c r="F576" s="135">
        <v>14227.67</v>
      </c>
      <c r="G576" s="135">
        <v>9817.27</v>
      </c>
    </row>
    <row r="577" spans="1:7" x14ac:dyDescent="0.25">
      <c r="A577" s="134" t="s">
        <v>9422</v>
      </c>
      <c r="B577" s="134">
        <v>755</v>
      </c>
      <c r="C577" s="126" t="s">
        <v>9809</v>
      </c>
      <c r="D577" s="134" t="s">
        <v>33</v>
      </c>
      <c r="E577" s="134" t="s">
        <v>4500</v>
      </c>
      <c r="F577" s="135">
        <v>58383.44</v>
      </c>
      <c r="G577" s="135">
        <v>40285.33</v>
      </c>
    </row>
    <row r="578" spans="1:7" x14ac:dyDescent="0.25">
      <c r="A578" s="134" t="s">
        <v>9422</v>
      </c>
      <c r="B578" s="134">
        <v>749</v>
      </c>
      <c r="C578" s="126" t="s">
        <v>9810</v>
      </c>
      <c r="D578" s="134" t="s">
        <v>33</v>
      </c>
      <c r="E578" s="134" t="s">
        <v>4500</v>
      </c>
      <c r="F578" s="135">
        <v>21472.35</v>
      </c>
      <c r="G578" s="135">
        <v>14816.2</v>
      </c>
    </row>
    <row r="579" spans="1:7" x14ac:dyDescent="0.25">
      <c r="A579" s="134" t="s">
        <v>9422</v>
      </c>
      <c r="B579" s="134">
        <v>756</v>
      </c>
      <c r="C579" s="126" t="s">
        <v>9811</v>
      </c>
      <c r="D579" s="134" t="s">
        <v>33</v>
      </c>
      <c r="E579" s="134" t="s">
        <v>4500</v>
      </c>
      <c r="F579" s="135">
        <v>63674.96</v>
      </c>
      <c r="G579" s="135">
        <v>43936.55</v>
      </c>
    </row>
    <row r="580" spans="1:7" x14ac:dyDescent="0.25">
      <c r="A580" s="134" t="s">
        <v>9422</v>
      </c>
      <c r="B580" s="134">
        <v>10588</v>
      </c>
      <c r="C580" s="126" t="s">
        <v>9812</v>
      </c>
      <c r="D580" s="134" t="s">
        <v>33</v>
      </c>
      <c r="E580" s="134" t="s">
        <v>4500</v>
      </c>
      <c r="F580" s="135">
        <v>6383.15</v>
      </c>
      <c r="G580" s="135">
        <v>4404.46</v>
      </c>
    </row>
    <row r="581" spans="1:7" x14ac:dyDescent="0.25">
      <c r="A581" s="134" t="s">
        <v>9422</v>
      </c>
      <c r="B581" s="134">
        <v>10592</v>
      </c>
      <c r="C581" s="126" t="s">
        <v>9813</v>
      </c>
      <c r="D581" s="134" t="s">
        <v>33</v>
      </c>
      <c r="E581" s="134" t="s">
        <v>9256</v>
      </c>
      <c r="F581" s="135">
        <v>7710</v>
      </c>
      <c r="G581" s="135">
        <v>5320</v>
      </c>
    </row>
    <row r="582" spans="1:7" x14ac:dyDescent="0.25">
      <c r="A582" s="134" t="s">
        <v>9422</v>
      </c>
      <c r="B582" s="134">
        <v>10589</v>
      </c>
      <c r="C582" s="126" t="s">
        <v>9814</v>
      </c>
      <c r="D582" s="134" t="s">
        <v>33</v>
      </c>
      <c r="E582" s="134" t="s">
        <v>4500</v>
      </c>
      <c r="F582" s="135">
        <v>10357.9</v>
      </c>
      <c r="G582" s="135">
        <v>7147.08</v>
      </c>
    </row>
    <row r="583" spans="1:7" x14ac:dyDescent="0.25">
      <c r="A583" s="134" t="s">
        <v>9422</v>
      </c>
      <c r="B583" s="134">
        <v>760</v>
      </c>
      <c r="C583" s="126" t="s">
        <v>9815</v>
      </c>
      <c r="D583" s="134" t="s">
        <v>33</v>
      </c>
      <c r="E583" s="134" t="s">
        <v>4500</v>
      </c>
      <c r="F583" s="135">
        <v>57825</v>
      </c>
      <c r="G583" s="135">
        <v>39900</v>
      </c>
    </row>
    <row r="584" spans="1:7" x14ac:dyDescent="0.25">
      <c r="A584" s="134" t="s">
        <v>9422</v>
      </c>
      <c r="B584" s="134">
        <v>751</v>
      </c>
      <c r="C584" s="126" t="s">
        <v>9816</v>
      </c>
      <c r="D584" s="134" t="s">
        <v>33</v>
      </c>
      <c r="E584" s="134" t="s">
        <v>4500</v>
      </c>
      <c r="F584" s="135">
        <v>9107.43</v>
      </c>
      <c r="G584" s="135">
        <v>6284.25</v>
      </c>
    </row>
    <row r="585" spans="1:7" x14ac:dyDescent="0.25">
      <c r="A585" s="134" t="s">
        <v>9422</v>
      </c>
      <c r="B585" s="134">
        <v>754</v>
      </c>
      <c r="C585" s="126" t="s">
        <v>9817</v>
      </c>
      <c r="D585" s="134" t="s">
        <v>33</v>
      </c>
      <c r="E585" s="134" t="s">
        <v>4500</v>
      </c>
      <c r="F585" s="135">
        <v>14456.25</v>
      </c>
      <c r="G585" s="135">
        <v>9975</v>
      </c>
    </row>
    <row r="586" spans="1:7" x14ac:dyDescent="0.25">
      <c r="A586" s="134" t="s">
        <v>9422</v>
      </c>
      <c r="B586" s="134">
        <v>757</v>
      </c>
      <c r="C586" s="126" t="s">
        <v>9818</v>
      </c>
      <c r="D586" s="134" t="s">
        <v>33</v>
      </c>
      <c r="E586" s="134" t="s">
        <v>4500</v>
      </c>
      <c r="F586" s="135">
        <v>28912.5</v>
      </c>
      <c r="G586" s="135">
        <v>19950</v>
      </c>
    </row>
    <row r="587" spans="1:7" x14ac:dyDescent="0.25">
      <c r="A587" s="134" t="s">
        <v>9422</v>
      </c>
      <c r="B587" s="134">
        <v>44489</v>
      </c>
      <c r="C587" s="126" t="s">
        <v>9819</v>
      </c>
      <c r="D587" s="134" t="s">
        <v>33</v>
      </c>
      <c r="E587" s="134" t="s">
        <v>4500</v>
      </c>
      <c r="F587" s="135">
        <v>262143.25</v>
      </c>
      <c r="G587" s="135">
        <v>236356.02</v>
      </c>
    </row>
    <row r="588" spans="1:7" x14ac:dyDescent="0.25">
      <c r="A588" s="134" t="s">
        <v>9422</v>
      </c>
      <c r="B588" s="134">
        <v>39917</v>
      </c>
      <c r="C588" s="126" t="s">
        <v>9820</v>
      </c>
      <c r="D588" s="134" t="s">
        <v>33</v>
      </c>
      <c r="E588" s="134" t="s">
        <v>4500</v>
      </c>
      <c r="F588" s="135">
        <v>93438.5</v>
      </c>
      <c r="G588" s="135">
        <v>93438.69</v>
      </c>
    </row>
    <row r="589" spans="1:7" x14ac:dyDescent="0.25">
      <c r="A589" s="134" t="s">
        <v>9250</v>
      </c>
      <c r="B589" s="134">
        <v>38167</v>
      </c>
      <c r="C589" s="126" t="s">
        <v>9821</v>
      </c>
      <c r="D589" s="134" t="s">
        <v>9660</v>
      </c>
      <c r="E589" s="134" t="s">
        <v>4500</v>
      </c>
      <c r="F589" s="135">
        <v>30.58</v>
      </c>
      <c r="G589" s="135">
        <v>24.85</v>
      </c>
    </row>
    <row r="590" spans="1:7" x14ac:dyDescent="0.25">
      <c r="A590" s="134" t="s">
        <v>9250</v>
      </c>
      <c r="B590" s="134">
        <v>36145</v>
      </c>
      <c r="C590" s="126" t="s">
        <v>9822</v>
      </c>
      <c r="D590" s="134" t="s">
        <v>9660</v>
      </c>
      <c r="E590" s="134" t="s">
        <v>4500</v>
      </c>
      <c r="F590" s="135">
        <v>48.01</v>
      </c>
      <c r="G590" s="135">
        <v>48.23</v>
      </c>
    </row>
    <row r="591" spans="1:7" x14ac:dyDescent="0.25">
      <c r="A591" s="134" t="s">
        <v>9250</v>
      </c>
      <c r="B591" s="134">
        <v>12893</v>
      </c>
      <c r="C591" s="126" t="s">
        <v>9823</v>
      </c>
      <c r="D591" s="134" t="s">
        <v>9660</v>
      </c>
      <c r="E591" s="134" t="s">
        <v>4500</v>
      </c>
      <c r="F591" s="135">
        <v>84.5</v>
      </c>
      <c r="G591" s="135">
        <v>84.88</v>
      </c>
    </row>
    <row r="592" spans="1:7" x14ac:dyDescent="0.25">
      <c r="A592" s="134" t="s">
        <v>9250</v>
      </c>
      <c r="B592" s="134">
        <v>11685</v>
      </c>
      <c r="C592" s="126" t="s">
        <v>9824</v>
      </c>
      <c r="D592" s="134" t="s">
        <v>33</v>
      </c>
      <c r="E592" s="134" t="s">
        <v>4500</v>
      </c>
      <c r="F592" s="135">
        <v>53.93</v>
      </c>
      <c r="G592" s="135">
        <v>30.51</v>
      </c>
    </row>
    <row r="593" spans="1:7" x14ac:dyDescent="0.25">
      <c r="A593" s="134" t="s">
        <v>9250</v>
      </c>
      <c r="B593" s="134">
        <v>11680</v>
      </c>
      <c r="C593" s="126" t="s">
        <v>14980</v>
      </c>
      <c r="D593" s="134" t="s">
        <v>33</v>
      </c>
      <c r="E593" s="134" t="s">
        <v>4500</v>
      </c>
      <c r="F593" s="135">
        <v>17.28</v>
      </c>
      <c r="G593" s="135">
        <v>16.89</v>
      </c>
    </row>
    <row r="594" spans="1:7" x14ac:dyDescent="0.25">
      <c r="A594" s="134" t="s">
        <v>9250</v>
      </c>
      <c r="B594" s="134">
        <v>11679</v>
      </c>
      <c r="C594" s="126" t="s">
        <v>14981</v>
      </c>
      <c r="D594" s="134" t="s">
        <v>33</v>
      </c>
      <c r="E594" s="134" t="s">
        <v>4500</v>
      </c>
      <c r="F594" s="135">
        <v>23.43</v>
      </c>
      <c r="G594" s="135">
        <v>22.9</v>
      </c>
    </row>
    <row r="595" spans="1:7" x14ac:dyDescent="0.25">
      <c r="A595" s="134" t="s">
        <v>9250</v>
      </c>
      <c r="B595" s="134">
        <v>2512</v>
      </c>
      <c r="C595" s="126" t="s">
        <v>9825</v>
      </c>
      <c r="D595" s="134" t="s">
        <v>33</v>
      </c>
      <c r="E595" s="134" t="s">
        <v>4500</v>
      </c>
      <c r="F595" s="135"/>
      <c r="G595" s="135">
        <v>39</v>
      </c>
    </row>
    <row r="596" spans="1:7" x14ac:dyDescent="0.25">
      <c r="A596" s="134" t="s">
        <v>9250</v>
      </c>
      <c r="B596" s="134">
        <v>45203</v>
      </c>
      <c r="C596" s="126" t="s">
        <v>14982</v>
      </c>
      <c r="D596" s="134" t="s">
        <v>33</v>
      </c>
      <c r="E596" s="134" t="s">
        <v>4500</v>
      </c>
      <c r="F596" s="135">
        <v>11.73</v>
      </c>
      <c r="G596" s="135">
        <v>9.07</v>
      </c>
    </row>
    <row r="597" spans="1:7" x14ac:dyDescent="0.25">
      <c r="A597" s="134" t="s">
        <v>9250</v>
      </c>
      <c r="B597" s="134">
        <v>4374</v>
      </c>
      <c r="C597" s="126" t="s">
        <v>9826</v>
      </c>
      <c r="D597" s="134" t="s">
        <v>33</v>
      </c>
      <c r="E597" s="134" t="s">
        <v>4500</v>
      </c>
      <c r="F597" s="135">
        <v>0.22</v>
      </c>
      <c r="G597" s="135">
        <v>0.18</v>
      </c>
    </row>
    <row r="598" spans="1:7" x14ac:dyDescent="0.25">
      <c r="A598" s="134" t="s">
        <v>9250</v>
      </c>
      <c r="B598" s="134">
        <v>7568</v>
      </c>
      <c r="C598" s="126" t="s">
        <v>9827</v>
      </c>
      <c r="D598" s="134" t="s">
        <v>33</v>
      </c>
      <c r="E598" s="134" t="s">
        <v>4500</v>
      </c>
      <c r="F598" s="135">
        <v>0.36</v>
      </c>
      <c r="G598" s="135">
        <v>0.3</v>
      </c>
    </row>
    <row r="599" spans="1:7" x14ac:dyDescent="0.25">
      <c r="A599" s="134" t="s">
        <v>9250</v>
      </c>
      <c r="B599" s="134">
        <v>7584</v>
      </c>
      <c r="C599" s="126" t="s">
        <v>9828</v>
      </c>
      <c r="D599" s="134" t="s">
        <v>33</v>
      </c>
      <c r="E599" s="134" t="s">
        <v>4500</v>
      </c>
      <c r="F599" s="135">
        <v>0.56000000000000005</v>
      </c>
      <c r="G599" s="135">
        <v>0.46</v>
      </c>
    </row>
    <row r="600" spans="1:7" x14ac:dyDescent="0.25">
      <c r="A600" s="134" t="s">
        <v>9250</v>
      </c>
      <c r="B600" s="134">
        <v>11945</v>
      </c>
      <c r="C600" s="126" t="s">
        <v>9829</v>
      </c>
      <c r="D600" s="134" t="s">
        <v>33</v>
      </c>
      <c r="E600" s="134" t="s">
        <v>4500</v>
      </c>
      <c r="F600" s="135">
        <v>0.03</v>
      </c>
      <c r="G600" s="135">
        <v>0.03</v>
      </c>
    </row>
    <row r="601" spans="1:7" x14ac:dyDescent="0.25">
      <c r="A601" s="134" t="s">
        <v>9250</v>
      </c>
      <c r="B601" s="134">
        <v>11946</v>
      </c>
      <c r="C601" s="126" t="s">
        <v>9830</v>
      </c>
      <c r="D601" s="134" t="s">
        <v>33</v>
      </c>
      <c r="E601" s="134" t="s">
        <v>4500</v>
      </c>
      <c r="F601" s="135">
        <v>0.04</v>
      </c>
      <c r="G601" s="135">
        <v>0.03</v>
      </c>
    </row>
    <row r="602" spans="1:7" x14ac:dyDescent="0.25">
      <c r="A602" s="134" t="s">
        <v>9250</v>
      </c>
      <c r="B602" s="134">
        <v>4375</v>
      </c>
      <c r="C602" s="126" t="s">
        <v>9831</v>
      </c>
      <c r="D602" s="134" t="s">
        <v>33</v>
      </c>
      <c r="E602" s="134" t="s">
        <v>9256</v>
      </c>
      <c r="F602" s="135">
        <v>0.06</v>
      </c>
      <c r="G602" s="135">
        <v>0.05</v>
      </c>
    </row>
    <row r="603" spans="1:7" x14ac:dyDescent="0.25">
      <c r="A603" s="134" t="s">
        <v>9250</v>
      </c>
      <c r="B603" s="134">
        <v>11950</v>
      </c>
      <c r="C603" s="126" t="s">
        <v>9832</v>
      </c>
      <c r="D603" s="134" t="s">
        <v>33</v>
      </c>
      <c r="E603" s="134" t="s">
        <v>4500</v>
      </c>
      <c r="F603" s="135">
        <v>0.12</v>
      </c>
      <c r="G603" s="135">
        <v>0.1</v>
      </c>
    </row>
    <row r="604" spans="1:7" x14ac:dyDescent="0.25">
      <c r="A604" s="134" t="s">
        <v>9250</v>
      </c>
      <c r="B604" s="134">
        <v>4376</v>
      </c>
      <c r="C604" s="126" t="s">
        <v>9833</v>
      </c>
      <c r="D604" s="134" t="s">
        <v>33</v>
      </c>
      <c r="E604" s="134" t="s">
        <v>4500</v>
      </c>
      <c r="F604" s="135">
        <v>0.11</v>
      </c>
      <c r="G604" s="135">
        <v>0.09</v>
      </c>
    </row>
    <row r="605" spans="1:7" x14ac:dyDescent="0.25">
      <c r="A605" s="134" t="s">
        <v>9250</v>
      </c>
      <c r="B605" s="134">
        <v>7583</v>
      </c>
      <c r="C605" s="126" t="s">
        <v>9834</v>
      </c>
      <c r="D605" s="134" t="s">
        <v>33</v>
      </c>
      <c r="E605" s="134" t="s">
        <v>4500</v>
      </c>
      <c r="F605" s="135">
        <v>0.25</v>
      </c>
      <c r="G605" s="135">
        <v>0.2</v>
      </c>
    </row>
    <row r="606" spans="1:7" x14ac:dyDescent="0.25">
      <c r="A606" s="134" t="s">
        <v>9250</v>
      </c>
      <c r="B606" s="134">
        <v>4350</v>
      </c>
      <c r="C606" s="126" t="s">
        <v>9835</v>
      </c>
      <c r="D606" s="134" t="s">
        <v>33</v>
      </c>
      <c r="E606" s="134" t="s">
        <v>4500</v>
      </c>
      <c r="F606" s="135">
        <v>0.73</v>
      </c>
      <c r="G606" s="135">
        <v>0.7</v>
      </c>
    </row>
    <row r="607" spans="1:7" x14ac:dyDescent="0.25">
      <c r="A607" s="134" t="s">
        <v>9250</v>
      </c>
      <c r="B607" s="134">
        <v>44400</v>
      </c>
      <c r="C607" s="126" t="s">
        <v>9836</v>
      </c>
      <c r="D607" s="134" t="s">
        <v>33</v>
      </c>
      <c r="E607" s="134" t="s">
        <v>4500</v>
      </c>
      <c r="F607" s="135">
        <v>39.869999999999997</v>
      </c>
      <c r="G607" s="135">
        <v>34.19</v>
      </c>
    </row>
    <row r="608" spans="1:7" x14ac:dyDescent="0.25">
      <c r="A608" s="134" t="s">
        <v>9250</v>
      </c>
      <c r="B608" s="134">
        <v>39886</v>
      </c>
      <c r="C608" s="126" t="s">
        <v>9837</v>
      </c>
      <c r="D608" s="134" t="s">
        <v>33</v>
      </c>
      <c r="E608" s="134" t="s">
        <v>4500</v>
      </c>
      <c r="F608" s="135"/>
      <c r="G608" s="135">
        <v>6.3</v>
      </c>
    </row>
    <row r="609" spans="1:7" x14ac:dyDescent="0.25">
      <c r="A609" s="134" t="s">
        <v>9250</v>
      </c>
      <c r="B609" s="134">
        <v>39887</v>
      </c>
      <c r="C609" s="126" t="s">
        <v>9838</v>
      </c>
      <c r="D609" s="134" t="s">
        <v>33</v>
      </c>
      <c r="E609" s="134" t="s">
        <v>4500</v>
      </c>
      <c r="F609" s="135"/>
      <c r="G609" s="135">
        <v>9.4600000000000009</v>
      </c>
    </row>
    <row r="610" spans="1:7" x14ac:dyDescent="0.25">
      <c r="A610" s="134" t="s">
        <v>9250</v>
      </c>
      <c r="B610" s="134">
        <v>39888</v>
      </c>
      <c r="C610" s="126" t="s">
        <v>9839</v>
      </c>
      <c r="D610" s="134" t="s">
        <v>33</v>
      </c>
      <c r="E610" s="134" t="s">
        <v>4500</v>
      </c>
      <c r="F610" s="135"/>
      <c r="G610" s="135">
        <v>21.63</v>
      </c>
    </row>
    <row r="611" spans="1:7" x14ac:dyDescent="0.25">
      <c r="A611" s="134" t="s">
        <v>9250</v>
      </c>
      <c r="B611" s="134">
        <v>39890</v>
      </c>
      <c r="C611" s="126" t="s">
        <v>9840</v>
      </c>
      <c r="D611" s="134" t="s">
        <v>33</v>
      </c>
      <c r="E611" s="134" t="s">
        <v>4500</v>
      </c>
      <c r="F611" s="135"/>
      <c r="G611" s="135">
        <v>36.92</v>
      </c>
    </row>
    <row r="612" spans="1:7" x14ac:dyDescent="0.25">
      <c r="A612" s="134" t="s">
        <v>9250</v>
      </c>
      <c r="B612" s="134">
        <v>39891</v>
      </c>
      <c r="C612" s="126" t="s">
        <v>9841</v>
      </c>
      <c r="D612" s="134" t="s">
        <v>33</v>
      </c>
      <c r="E612" s="134" t="s">
        <v>4500</v>
      </c>
      <c r="F612" s="135"/>
      <c r="G612" s="135">
        <v>52.06</v>
      </c>
    </row>
    <row r="613" spans="1:7" x14ac:dyDescent="0.25">
      <c r="A613" s="134" t="s">
        <v>9250</v>
      </c>
      <c r="B613" s="134">
        <v>39892</v>
      </c>
      <c r="C613" s="126" t="s">
        <v>9842</v>
      </c>
      <c r="D613" s="134" t="s">
        <v>33</v>
      </c>
      <c r="E613" s="134" t="s">
        <v>4500</v>
      </c>
      <c r="F613" s="135"/>
      <c r="G613" s="135">
        <v>162.29</v>
      </c>
    </row>
    <row r="614" spans="1:7" x14ac:dyDescent="0.25">
      <c r="A614" s="134" t="s">
        <v>9250</v>
      </c>
      <c r="B614" s="134">
        <v>790</v>
      </c>
      <c r="C614" s="126" t="s">
        <v>9843</v>
      </c>
      <c r="D614" s="134" t="s">
        <v>33</v>
      </c>
      <c r="E614" s="134" t="s">
        <v>4500</v>
      </c>
      <c r="F614" s="135">
        <v>21.66</v>
      </c>
      <c r="G614" s="135">
        <v>21.58</v>
      </c>
    </row>
    <row r="615" spans="1:7" x14ac:dyDescent="0.25">
      <c r="A615" s="134" t="s">
        <v>9250</v>
      </c>
      <c r="B615" s="134">
        <v>791</v>
      </c>
      <c r="C615" s="126" t="s">
        <v>9844</v>
      </c>
      <c r="D615" s="134" t="s">
        <v>33</v>
      </c>
      <c r="E615" s="134" t="s">
        <v>4500</v>
      </c>
      <c r="F615" s="135">
        <v>21.66</v>
      </c>
      <c r="G615" s="135">
        <v>21.58</v>
      </c>
    </row>
    <row r="616" spans="1:7" x14ac:dyDescent="0.25">
      <c r="A616" s="134" t="s">
        <v>9250</v>
      </c>
      <c r="B616" s="134">
        <v>766</v>
      </c>
      <c r="C616" s="126" t="s">
        <v>9845</v>
      </c>
      <c r="D616" s="134" t="s">
        <v>33</v>
      </c>
      <c r="E616" s="134" t="s">
        <v>4500</v>
      </c>
      <c r="F616" s="135">
        <v>21.66</v>
      </c>
      <c r="G616" s="135">
        <v>21.58</v>
      </c>
    </row>
    <row r="617" spans="1:7" x14ac:dyDescent="0.25">
      <c r="A617" s="134" t="s">
        <v>9250</v>
      </c>
      <c r="B617" s="134">
        <v>767</v>
      </c>
      <c r="C617" s="126" t="s">
        <v>9846</v>
      </c>
      <c r="D617" s="134" t="s">
        <v>33</v>
      </c>
      <c r="E617" s="134" t="s">
        <v>4500</v>
      </c>
      <c r="F617" s="135">
        <v>21.66</v>
      </c>
      <c r="G617" s="135">
        <v>21.58</v>
      </c>
    </row>
    <row r="618" spans="1:7" x14ac:dyDescent="0.25">
      <c r="A618" s="134" t="s">
        <v>9250</v>
      </c>
      <c r="B618" s="134">
        <v>789</v>
      </c>
      <c r="C618" s="126" t="s">
        <v>9847</v>
      </c>
      <c r="D618" s="134" t="s">
        <v>33</v>
      </c>
      <c r="E618" s="134" t="s">
        <v>4500</v>
      </c>
      <c r="F618" s="135">
        <v>16.649999999999999</v>
      </c>
      <c r="G618" s="135">
        <v>16.579999999999998</v>
      </c>
    </row>
    <row r="619" spans="1:7" x14ac:dyDescent="0.25">
      <c r="A619" s="134" t="s">
        <v>9250</v>
      </c>
      <c r="B619" s="134">
        <v>768</v>
      </c>
      <c r="C619" s="126" t="s">
        <v>9848</v>
      </c>
      <c r="D619" s="134" t="s">
        <v>33</v>
      </c>
      <c r="E619" s="134" t="s">
        <v>4500</v>
      </c>
      <c r="F619" s="135">
        <v>17.010000000000002</v>
      </c>
      <c r="G619" s="135">
        <v>16.95</v>
      </c>
    </row>
    <row r="620" spans="1:7" x14ac:dyDescent="0.25">
      <c r="A620" s="134" t="s">
        <v>9250</v>
      </c>
      <c r="B620" s="134">
        <v>769</v>
      </c>
      <c r="C620" s="126" t="s">
        <v>9849</v>
      </c>
      <c r="D620" s="134" t="s">
        <v>33</v>
      </c>
      <c r="E620" s="134" t="s">
        <v>4500</v>
      </c>
      <c r="F620" s="135">
        <v>17.010000000000002</v>
      </c>
      <c r="G620" s="135">
        <v>16.95</v>
      </c>
    </row>
    <row r="621" spans="1:7" x14ac:dyDescent="0.25">
      <c r="A621" s="134" t="s">
        <v>9250</v>
      </c>
      <c r="B621" s="134">
        <v>764</v>
      </c>
      <c r="C621" s="126" t="s">
        <v>9850</v>
      </c>
      <c r="D621" s="134" t="s">
        <v>33</v>
      </c>
      <c r="E621" s="134" t="s">
        <v>9256</v>
      </c>
      <c r="F621" s="135">
        <v>10.47</v>
      </c>
      <c r="G621" s="135">
        <v>10.43</v>
      </c>
    </row>
    <row r="622" spans="1:7" x14ac:dyDescent="0.25">
      <c r="A622" s="134" t="s">
        <v>9250</v>
      </c>
      <c r="B622" s="134">
        <v>765</v>
      </c>
      <c r="C622" s="126" t="s">
        <v>9851</v>
      </c>
      <c r="D622" s="134" t="s">
        <v>33</v>
      </c>
      <c r="E622" s="134" t="s">
        <v>4500</v>
      </c>
      <c r="F622" s="135">
        <v>10.47</v>
      </c>
      <c r="G622" s="135">
        <v>10.43</v>
      </c>
    </row>
    <row r="623" spans="1:7" x14ac:dyDescent="0.25">
      <c r="A623" s="134" t="s">
        <v>9250</v>
      </c>
      <c r="B623" s="134">
        <v>770</v>
      </c>
      <c r="C623" s="126" t="s">
        <v>9852</v>
      </c>
      <c r="D623" s="134" t="s">
        <v>33</v>
      </c>
      <c r="E623" s="134" t="s">
        <v>4500</v>
      </c>
      <c r="F623" s="135">
        <v>6</v>
      </c>
      <c r="G623" s="135">
        <v>5.98</v>
      </c>
    </row>
    <row r="624" spans="1:7" x14ac:dyDescent="0.25">
      <c r="A624" s="134" t="s">
        <v>9250</v>
      </c>
      <c r="B624" s="134">
        <v>12394</v>
      </c>
      <c r="C624" s="126" t="s">
        <v>9853</v>
      </c>
      <c r="D624" s="134" t="s">
        <v>33</v>
      </c>
      <c r="E624" s="134" t="s">
        <v>4500</v>
      </c>
      <c r="F624" s="135">
        <v>6</v>
      </c>
      <c r="G624" s="135">
        <v>5.98</v>
      </c>
    </row>
    <row r="625" spans="1:7" x14ac:dyDescent="0.25">
      <c r="A625" s="134" t="s">
        <v>9250</v>
      </c>
      <c r="B625" s="134">
        <v>787</v>
      </c>
      <c r="C625" s="126" t="s">
        <v>9854</v>
      </c>
      <c r="D625" s="134" t="s">
        <v>33</v>
      </c>
      <c r="E625" s="134" t="s">
        <v>4500</v>
      </c>
      <c r="F625" s="135">
        <v>46.77</v>
      </c>
      <c r="G625" s="135">
        <v>46.59</v>
      </c>
    </row>
    <row r="626" spans="1:7" x14ac:dyDescent="0.25">
      <c r="A626" s="134" t="s">
        <v>9250</v>
      </c>
      <c r="B626" s="134">
        <v>774</v>
      </c>
      <c r="C626" s="126" t="s">
        <v>9855</v>
      </c>
      <c r="D626" s="134" t="s">
        <v>33</v>
      </c>
      <c r="E626" s="134" t="s">
        <v>4500</v>
      </c>
      <c r="F626" s="135">
        <v>46.77</v>
      </c>
      <c r="G626" s="135">
        <v>46.59</v>
      </c>
    </row>
    <row r="627" spans="1:7" x14ac:dyDescent="0.25">
      <c r="A627" s="134" t="s">
        <v>9250</v>
      </c>
      <c r="B627" s="134">
        <v>773</v>
      </c>
      <c r="C627" s="126" t="s">
        <v>9856</v>
      </c>
      <c r="D627" s="134" t="s">
        <v>33</v>
      </c>
      <c r="E627" s="134" t="s">
        <v>4500</v>
      </c>
      <c r="F627" s="135">
        <v>46.77</v>
      </c>
      <c r="G627" s="135">
        <v>46.59</v>
      </c>
    </row>
    <row r="628" spans="1:7" x14ac:dyDescent="0.25">
      <c r="A628" s="134" t="s">
        <v>9250</v>
      </c>
      <c r="B628" s="134">
        <v>775</v>
      </c>
      <c r="C628" s="126" t="s">
        <v>9857</v>
      </c>
      <c r="D628" s="134" t="s">
        <v>33</v>
      </c>
      <c r="E628" s="134" t="s">
        <v>4500</v>
      </c>
      <c r="F628" s="135">
        <v>46.77</v>
      </c>
      <c r="G628" s="135">
        <v>46.59</v>
      </c>
    </row>
    <row r="629" spans="1:7" x14ac:dyDescent="0.25">
      <c r="A629" s="134" t="s">
        <v>9250</v>
      </c>
      <c r="B629" s="134">
        <v>788</v>
      </c>
      <c r="C629" s="126" t="s">
        <v>9858</v>
      </c>
      <c r="D629" s="134" t="s">
        <v>33</v>
      </c>
      <c r="E629" s="134" t="s">
        <v>4500</v>
      </c>
      <c r="F629" s="135">
        <v>29.07</v>
      </c>
      <c r="G629" s="135">
        <v>28.96</v>
      </c>
    </row>
    <row r="630" spans="1:7" x14ac:dyDescent="0.25">
      <c r="A630" s="134" t="s">
        <v>9250</v>
      </c>
      <c r="B630" s="134">
        <v>772</v>
      </c>
      <c r="C630" s="126" t="s">
        <v>9859</v>
      </c>
      <c r="D630" s="134" t="s">
        <v>33</v>
      </c>
      <c r="E630" s="134" t="s">
        <v>4500</v>
      </c>
      <c r="F630" s="135">
        <v>29.07</v>
      </c>
      <c r="G630" s="135">
        <v>28.96</v>
      </c>
    </row>
    <row r="631" spans="1:7" x14ac:dyDescent="0.25">
      <c r="A631" s="134" t="s">
        <v>9250</v>
      </c>
      <c r="B631" s="134">
        <v>771</v>
      </c>
      <c r="C631" s="126" t="s">
        <v>9860</v>
      </c>
      <c r="D631" s="134" t="s">
        <v>33</v>
      </c>
      <c r="E631" s="134" t="s">
        <v>4500</v>
      </c>
      <c r="F631" s="135">
        <v>29.07</v>
      </c>
      <c r="G631" s="135">
        <v>28.96</v>
      </c>
    </row>
    <row r="632" spans="1:7" x14ac:dyDescent="0.25">
      <c r="A632" s="134" t="s">
        <v>9250</v>
      </c>
      <c r="B632" s="134">
        <v>776</v>
      </c>
      <c r="C632" s="126" t="s">
        <v>9861</v>
      </c>
      <c r="D632" s="134" t="s">
        <v>33</v>
      </c>
      <c r="E632" s="134" t="s">
        <v>4500</v>
      </c>
      <c r="F632" s="135">
        <v>68.94</v>
      </c>
      <c r="G632" s="135">
        <v>68.680000000000007</v>
      </c>
    </row>
    <row r="633" spans="1:7" x14ac:dyDescent="0.25">
      <c r="A633" s="134" t="s">
        <v>9250</v>
      </c>
      <c r="B633" s="134">
        <v>777</v>
      </c>
      <c r="C633" s="126" t="s">
        <v>9862</v>
      </c>
      <c r="D633" s="134" t="s">
        <v>33</v>
      </c>
      <c r="E633" s="134" t="s">
        <v>4500</v>
      </c>
      <c r="F633" s="135">
        <v>67.02</v>
      </c>
      <c r="G633" s="135">
        <v>66.77</v>
      </c>
    </row>
    <row r="634" spans="1:7" x14ac:dyDescent="0.25">
      <c r="A634" s="134" t="s">
        <v>9250</v>
      </c>
      <c r="B634" s="134">
        <v>780</v>
      </c>
      <c r="C634" s="126" t="s">
        <v>9863</v>
      </c>
      <c r="D634" s="134" t="s">
        <v>33</v>
      </c>
      <c r="E634" s="134" t="s">
        <v>4500</v>
      </c>
      <c r="F634" s="135">
        <v>67.36</v>
      </c>
      <c r="G634" s="135">
        <v>67.099999999999994</v>
      </c>
    </row>
    <row r="635" spans="1:7" x14ac:dyDescent="0.25">
      <c r="A635" s="134" t="s">
        <v>9250</v>
      </c>
      <c r="B635" s="134">
        <v>778</v>
      </c>
      <c r="C635" s="126" t="s">
        <v>9864</v>
      </c>
      <c r="D635" s="134" t="s">
        <v>33</v>
      </c>
      <c r="E635" s="134" t="s">
        <v>4500</v>
      </c>
      <c r="F635" s="135">
        <v>68.94</v>
      </c>
      <c r="G635" s="135">
        <v>68.680000000000007</v>
      </c>
    </row>
    <row r="636" spans="1:7" x14ac:dyDescent="0.25">
      <c r="A636" s="134" t="s">
        <v>9250</v>
      </c>
      <c r="B636" s="134">
        <v>779</v>
      </c>
      <c r="C636" s="126" t="s">
        <v>9865</v>
      </c>
      <c r="D636" s="134" t="s">
        <v>33</v>
      </c>
      <c r="E636" s="134" t="s">
        <v>4500</v>
      </c>
      <c r="F636" s="135">
        <v>7.23</v>
      </c>
      <c r="G636" s="135">
        <v>7.2</v>
      </c>
    </row>
    <row r="637" spans="1:7" x14ac:dyDescent="0.25">
      <c r="A637" s="134" t="s">
        <v>9250</v>
      </c>
      <c r="B637" s="134">
        <v>781</v>
      </c>
      <c r="C637" s="126" t="s">
        <v>9866</v>
      </c>
      <c r="D637" s="134" t="s">
        <v>33</v>
      </c>
      <c r="E637" s="134" t="s">
        <v>4500</v>
      </c>
      <c r="F637" s="135">
        <v>127.38</v>
      </c>
      <c r="G637" s="135">
        <v>126.9</v>
      </c>
    </row>
    <row r="638" spans="1:7" x14ac:dyDescent="0.25">
      <c r="A638" s="134" t="s">
        <v>9250</v>
      </c>
      <c r="B638" s="134">
        <v>786</v>
      </c>
      <c r="C638" s="126" t="s">
        <v>9867</v>
      </c>
      <c r="D638" s="134" t="s">
        <v>33</v>
      </c>
      <c r="E638" s="134" t="s">
        <v>4500</v>
      </c>
      <c r="F638" s="135">
        <v>127.38</v>
      </c>
      <c r="G638" s="135">
        <v>126.9</v>
      </c>
    </row>
    <row r="639" spans="1:7" x14ac:dyDescent="0.25">
      <c r="A639" s="134" t="s">
        <v>9250</v>
      </c>
      <c r="B639" s="134">
        <v>782</v>
      </c>
      <c r="C639" s="126" t="s">
        <v>9868</v>
      </c>
      <c r="D639" s="134" t="s">
        <v>33</v>
      </c>
      <c r="E639" s="134" t="s">
        <v>4500</v>
      </c>
      <c r="F639" s="135">
        <v>127.38</v>
      </c>
      <c r="G639" s="135">
        <v>126.9</v>
      </c>
    </row>
    <row r="640" spans="1:7" x14ac:dyDescent="0.25">
      <c r="A640" s="134" t="s">
        <v>9250</v>
      </c>
      <c r="B640" s="134">
        <v>783</v>
      </c>
      <c r="C640" s="126" t="s">
        <v>9869</v>
      </c>
      <c r="D640" s="134" t="s">
        <v>33</v>
      </c>
      <c r="E640" s="134" t="s">
        <v>4500</v>
      </c>
      <c r="F640" s="135">
        <v>348.64</v>
      </c>
      <c r="G640" s="135">
        <v>347.3</v>
      </c>
    </row>
    <row r="641" spans="1:7" x14ac:dyDescent="0.25">
      <c r="A641" s="134" t="s">
        <v>9250</v>
      </c>
      <c r="B641" s="134">
        <v>785</v>
      </c>
      <c r="C641" s="126" t="s">
        <v>9870</v>
      </c>
      <c r="D641" s="134" t="s">
        <v>33</v>
      </c>
      <c r="E641" s="134" t="s">
        <v>4500</v>
      </c>
      <c r="F641" s="135">
        <v>368.37</v>
      </c>
      <c r="G641" s="135">
        <v>366.96</v>
      </c>
    </row>
    <row r="642" spans="1:7" x14ac:dyDescent="0.25">
      <c r="A642" s="134" t="s">
        <v>9250</v>
      </c>
      <c r="B642" s="134">
        <v>784</v>
      </c>
      <c r="C642" s="126" t="s">
        <v>9871</v>
      </c>
      <c r="D642" s="134" t="s">
        <v>33</v>
      </c>
      <c r="E642" s="134" t="s">
        <v>4500</v>
      </c>
      <c r="F642" s="135">
        <v>395.17</v>
      </c>
      <c r="G642" s="135">
        <v>393.66</v>
      </c>
    </row>
    <row r="643" spans="1:7" x14ac:dyDescent="0.25">
      <c r="A643" s="134" t="s">
        <v>9250</v>
      </c>
      <c r="B643" s="134">
        <v>828</v>
      </c>
      <c r="C643" s="126" t="s">
        <v>9872</v>
      </c>
      <c r="D643" s="134" t="s">
        <v>33</v>
      </c>
      <c r="E643" s="134" t="s">
        <v>4500</v>
      </c>
      <c r="F643" s="135">
        <v>0.65</v>
      </c>
      <c r="G643" s="135">
        <v>0.62</v>
      </c>
    </row>
    <row r="644" spans="1:7" x14ac:dyDescent="0.25">
      <c r="A644" s="134" t="s">
        <v>9250</v>
      </c>
      <c r="B644" s="134">
        <v>829</v>
      </c>
      <c r="C644" s="126" t="s">
        <v>9873</v>
      </c>
      <c r="D644" s="134" t="s">
        <v>33</v>
      </c>
      <c r="E644" s="134" t="s">
        <v>4500</v>
      </c>
      <c r="F644" s="135">
        <v>1.05</v>
      </c>
      <c r="G644" s="135">
        <v>0.99</v>
      </c>
    </row>
    <row r="645" spans="1:7" x14ac:dyDescent="0.25">
      <c r="A645" s="134" t="s">
        <v>9250</v>
      </c>
      <c r="B645" s="134">
        <v>812</v>
      </c>
      <c r="C645" s="126" t="s">
        <v>9874</v>
      </c>
      <c r="D645" s="134" t="s">
        <v>33</v>
      </c>
      <c r="E645" s="134" t="s">
        <v>4500</v>
      </c>
      <c r="F645" s="135">
        <v>2.3199999999999998</v>
      </c>
      <c r="G645" s="135">
        <v>2.19</v>
      </c>
    </row>
    <row r="646" spans="1:7" x14ac:dyDescent="0.25">
      <c r="A646" s="134" t="s">
        <v>9250</v>
      </c>
      <c r="B646" s="134">
        <v>819</v>
      </c>
      <c r="C646" s="126" t="s">
        <v>9875</v>
      </c>
      <c r="D646" s="134" t="s">
        <v>33</v>
      </c>
      <c r="E646" s="134" t="s">
        <v>4500</v>
      </c>
      <c r="F646" s="135">
        <v>4.0199999999999996</v>
      </c>
      <c r="G646" s="135">
        <v>3.8</v>
      </c>
    </row>
    <row r="647" spans="1:7" x14ac:dyDescent="0.25">
      <c r="A647" s="134" t="s">
        <v>9250</v>
      </c>
      <c r="B647" s="134">
        <v>818</v>
      </c>
      <c r="C647" s="126" t="s">
        <v>9876</v>
      </c>
      <c r="D647" s="134" t="s">
        <v>33</v>
      </c>
      <c r="E647" s="134" t="s">
        <v>4500</v>
      </c>
      <c r="F647" s="135">
        <v>7.5</v>
      </c>
      <c r="G647" s="135">
        <v>7.09</v>
      </c>
    </row>
    <row r="648" spans="1:7" x14ac:dyDescent="0.25">
      <c r="A648" s="134" t="s">
        <v>9250</v>
      </c>
      <c r="B648" s="134">
        <v>20086</v>
      </c>
      <c r="C648" s="126" t="s">
        <v>9877</v>
      </c>
      <c r="D648" s="134" t="s">
        <v>33</v>
      </c>
      <c r="E648" s="134" t="s">
        <v>4500</v>
      </c>
      <c r="F648" s="135">
        <v>3.23</v>
      </c>
      <c r="G648" s="135">
        <v>3.25</v>
      </c>
    </row>
    <row r="649" spans="1:7" x14ac:dyDescent="0.25">
      <c r="A649" s="134" t="s">
        <v>9250</v>
      </c>
      <c r="B649" s="134">
        <v>832</v>
      </c>
      <c r="C649" s="126" t="s">
        <v>9878</v>
      </c>
      <c r="D649" s="134" t="s">
        <v>33</v>
      </c>
      <c r="E649" s="134" t="s">
        <v>4500</v>
      </c>
      <c r="F649" s="135">
        <v>3.1</v>
      </c>
      <c r="G649" s="135">
        <v>2.93</v>
      </c>
    </row>
    <row r="650" spans="1:7" x14ac:dyDescent="0.25">
      <c r="A650" s="134" t="s">
        <v>9250</v>
      </c>
      <c r="B650" s="134">
        <v>834</v>
      </c>
      <c r="C650" s="126" t="s">
        <v>9879</v>
      </c>
      <c r="D650" s="134" t="s">
        <v>33</v>
      </c>
      <c r="E650" s="134" t="s">
        <v>4500</v>
      </c>
      <c r="F650" s="135">
        <v>4.01</v>
      </c>
      <c r="G650" s="135">
        <v>3.79</v>
      </c>
    </row>
    <row r="651" spans="1:7" x14ac:dyDescent="0.25">
      <c r="A651" s="134" t="s">
        <v>9250</v>
      </c>
      <c r="B651" s="134">
        <v>813</v>
      </c>
      <c r="C651" s="126" t="s">
        <v>9880</v>
      </c>
      <c r="D651" s="134" t="s">
        <v>33</v>
      </c>
      <c r="E651" s="134" t="s">
        <v>4500</v>
      </c>
      <c r="F651" s="135">
        <v>4.67</v>
      </c>
      <c r="G651" s="135">
        <v>4.41</v>
      </c>
    </row>
    <row r="652" spans="1:7" x14ac:dyDescent="0.25">
      <c r="A652" s="134" t="s">
        <v>9250</v>
      </c>
      <c r="B652" s="134">
        <v>820</v>
      </c>
      <c r="C652" s="126" t="s">
        <v>9881</v>
      </c>
      <c r="D652" s="134" t="s">
        <v>33</v>
      </c>
      <c r="E652" s="134" t="s">
        <v>4500</v>
      </c>
      <c r="F652" s="135">
        <v>6.28</v>
      </c>
      <c r="G652" s="135">
        <v>5.94</v>
      </c>
    </row>
    <row r="653" spans="1:7" x14ac:dyDescent="0.25">
      <c r="A653" s="134" t="s">
        <v>9250</v>
      </c>
      <c r="B653" s="134">
        <v>816</v>
      </c>
      <c r="C653" s="126" t="s">
        <v>9882</v>
      </c>
      <c r="D653" s="134" t="s">
        <v>33</v>
      </c>
      <c r="E653" s="134" t="s">
        <v>4500</v>
      </c>
      <c r="F653" s="135">
        <v>11.2</v>
      </c>
      <c r="G653" s="135">
        <v>10.58</v>
      </c>
    </row>
    <row r="654" spans="1:7" x14ac:dyDescent="0.25">
      <c r="A654" s="134" t="s">
        <v>9250</v>
      </c>
      <c r="B654" s="134">
        <v>814</v>
      </c>
      <c r="C654" s="126" t="s">
        <v>9883</v>
      </c>
      <c r="D654" s="134" t="s">
        <v>33</v>
      </c>
      <c r="E654" s="134" t="s">
        <v>4500</v>
      </c>
      <c r="F654" s="135">
        <v>13.91</v>
      </c>
      <c r="G654" s="135">
        <v>13.15</v>
      </c>
    </row>
    <row r="655" spans="1:7" x14ac:dyDescent="0.25">
      <c r="A655" s="134" t="s">
        <v>9250</v>
      </c>
      <c r="B655" s="134">
        <v>822</v>
      </c>
      <c r="C655" s="126" t="s">
        <v>9884</v>
      </c>
      <c r="D655" s="134" t="s">
        <v>33</v>
      </c>
      <c r="E655" s="134" t="s">
        <v>4500</v>
      </c>
      <c r="F655" s="135">
        <v>18.16</v>
      </c>
      <c r="G655" s="135">
        <v>17.16</v>
      </c>
    </row>
    <row r="656" spans="1:7" x14ac:dyDescent="0.25">
      <c r="A656" s="134" t="s">
        <v>9250</v>
      </c>
      <c r="B656" s="134">
        <v>821</v>
      </c>
      <c r="C656" s="126" t="s">
        <v>9885</v>
      </c>
      <c r="D656" s="134" t="s">
        <v>33</v>
      </c>
      <c r="E656" s="134" t="s">
        <v>4500</v>
      </c>
      <c r="F656" s="135">
        <v>20.77</v>
      </c>
      <c r="G656" s="135">
        <v>19.63</v>
      </c>
    </row>
    <row r="657" spans="1:7" x14ac:dyDescent="0.25">
      <c r="A657" s="134" t="s">
        <v>9250</v>
      </c>
      <c r="B657" s="134">
        <v>39191</v>
      </c>
      <c r="C657" s="126" t="s">
        <v>9886</v>
      </c>
      <c r="D657" s="134" t="s">
        <v>33</v>
      </c>
      <c r="E657" s="134" t="s">
        <v>4500</v>
      </c>
      <c r="F657" s="135">
        <v>21.37</v>
      </c>
      <c r="G657" s="135">
        <v>22.82</v>
      </c>
    </row>
    <row r="658" spans="1:7" x14ac:dyDescent="0.25">
      <c r="A658" s="134" t="s">
        <v>9250</v>
      </c>
      <c r="B658" s="134">
        <v>39190</v>
      </c>
      <c r="C658" s="126" t="s">
        <v>9887</v>
      </c>
      <c r="D658" s="134" t="s">
        <v>33</v>
      </c>
      <c r="E658" s="134" t="s">
        <v>4500</v>
      </c>
      <c r="F658" s="135">
        <v>22.32</v>
      </c>
      <c r="G658" s="135">
        <v>23.84</v>
      </c>
    </row>
    <row r="659" spans="1:7" x14ac:dyDescent="0.25">
      <c r="A659" s="134" t="s">
        <v>9250</v>
      </c>
      <c r="B659" s="134">
        <v>39189</v>
      </c>
      <c r="C659" s="126" t="s">
        <v>9888</v>
      </c>
      <c r="D659" s="134" t="s">
        <v>33</v>
      </c>
      <c r="E659" s="134" t="s">
        <v>4500</v>
      </c>
      <c r="F659" s="135">
        <v>23.62</v>
      </c>
      <c r="G659" s="135">
        <v>25.23</v>
      </c>
    </row>
    <row r="660" spans="1:7" x14ac:dyDescent="0.25">
      <c r="A660" s="134" t="s">
        <v>9250</v>
      </c>
      <c r="B660" s="134">
        <v>39188</v>
      </c>
      <c r="C660" s="126" t="s">
        <v>9889</v>
      </c>
      <c r="D660" s="134" t="s">
        <v>33</v>
      </c>
      <c r="E660" s="134" t="s">
        <v>4500</v>
      </c>
      <c r="F660" s="135">
        <v>17.39</v>
      </c>
      <c r="G660" s="135">
        <v>18.57</v>
      </c>
    </row>
    <row r="661" spans="1:7" x14ac:dyDescent="0.25">
      <c r="A661" s="134" t="s">
        <v>9250</v>
      </c>
      <c r="B661" s="134">
        <v>39186</v>
      </c>
      <c r="C661" s="126" t="s">
        <v>9890</v>
      </c>
      <c r="D661" s="134" t="s">
        <v>33</v>
      </c>
      <c r="E661" s="134" t="s">
        <v>4500</v>
      </c>
      <c r="F661" s="135">
        <v>21.13</v>
      </c>
      <c r="G661" s="135">
        <v>22.57</v>
      </c>
    </row>
    <row r="662" spans="1:7" x14ac:dyDescent="0.25">
      <c r="A662" s="134" t="s">
        <v>9250</v>
      </c>
      <c r="B662" s="134">
        <v>39187</v>
      </c>
      <c r="C662" s="126" t="s">
        <v>9891</v>
      </c>
      <c r="D662" s="134" t="s">
        <v>33</v>
      </c>
      <c r="E662" s="134" t="s">
        <v>4500</v>
      </c>
      <c r="F662" s="135">
        <v>18.23</v>
      </c>
      <c r="G662" s="135">
        <v>19.46</v>
      </c>
    </row>
    <row r="663" spans="1:7" x14ac:dyDescent="0.25">
      <c r="A663" s="134" t="s">
        <v>9250</v>
      </c>
      <c r="B663" s="134">
        <v>39184</v>
      </c>
      <c r="C663" s="126" t="s">
        <v>9892</v>
      </c>
      <c r="D663" s="134" t="s">
        <v>33</v>
      </c>
      <c r="E663" s="134" t="s">
        <v>4500</v>
      </c>
      <c r="F663" s="135">
        <v>6.86</v>
      </c>
      <c r="G663" s="135">
        <v>7.32</v>
      </c>
    </row>
    <row r="664" spans="1:7" x14ac:dyDescent="0.25">
      <c r="A664" s="134" t="s">
        <v>9250</v>
      </c>
      <c r="B664" s="134">
        <v>39185</v>
      </c>
      <c r="C664" s="126" t="s">
        <v>9893</v>
      </c>
      <c r="D664" s="134" t="s">
        <v>33</v>
      </c>
      <c r="E664" s="134" t="s">
        <v>4500</v>
      </c>
      <c r="F664" s="135">
        <v>6.25</v>
      </c>
      <c r="G664" s="135">
        <v>6.68</v>
      </c>
    </row>
    <row r="665" spans="1:7" x14ac:dyDescent="0.25">
      <c r="A665" s="134" t="s">
        <v>9250</v>
      </c>
      <c r="B665" s="134">
        <v>39198</v>
      </c>
      <c r="C665" s="126" t="s">
        <v>9894</v>
      </c>
      <c r="D665" s="134" t="s">
        <v>33</v>
      </c>
      <c r="E665" s="134" t="s">
        <v>4500</v>
      </c>
      <c r="F665" s="135">
        <v>70.099999999999994</v>
      </c>
      <c r="G665" s="135">
        <v>74.86</v>
      </c>
    </row>
    <row r="666" spans="1:7" x14ac:dyDescent="0.25">
      <c r="A666" s="134" t="s">
        <v>9250</v>
      </c>
      <c r="B666" s="134">
        <v>39197</v>
      </c>
      <c r="C666" s="126" t="s">
        <v>9895</v>
      </c>
      <c r="D666" s="134" t="s">
        <v>33</v>
      </c>
      <c r="E666" s="134" t="s">
        <v>4500</v>
      </c>
      <c r="F666" s="135">
        <v>73.22</v>
      </c>
      <c r="G666" s="135">
        <v>78.2</v>
      </c>
    </row>
    <row r="667" spans="1:7" x14ac:dyDescent="0.25">
      <c r="A667" s="134" t="s">
        <v>9250</v>
      </c>
      <c r="B667" s="134">
        <v>39196</v>
      </c>
      <c r="C667" s="126" t="s">
        <v>9896</v>
      </c>
      <c r="D667" s="134" t="s">
        <v>33</v>
      </c>
      <c r="E667" s="134" t="s">
        <v>4500</v>
      </c>
      <c r="F667" s="135">
        <v>75.510000000000005</v>
      </c>
      <c r="G667" s="135">
        <v>80.64</v>
      </c>
    </row>
    <row r="668" spans="1:7" x14ac:dyDescent="0.25">
      <c r="A668" s="134" t="s">
        <v>9250</v>
      </c>
      <c r="B668" s="134">
        <v>39199</v>
      </c>
      <c r="C668" s="126" t="s">
        <v>9897</v>
      </c>
      <c r="D668" s="134" t="s">
        <v>33</v>
      </c>
      <c r="E668" s="134" t="s">
        <v>4500</v>
      </c>
      <c r="F668" s="135">
        <v>67.459999999999994</v>
      </c>
      <c r="G668" s="135">
        <v>72.040000000000006</v>
      </c>
    </row>
    <row r="669" spans="1:7" x14ac:dyDescent="0.25">
      <c r="A669" s="134" t="s">
        <v>9250</v>
      </c>
      <c r="B669" s="134">
        <v>39195</v>
      </c>
      <c r="C669" s="126" t="s">
        <v>9898</v>
      </c>
      <c r="D669" s="134" t="s">
        <v>33</v>
      </c>
      <c r="E669" s="134" t="s">
        <v>4500</v>
      </c>
      <c r="F669" s="135">
        <v>38.93</v>
      </c>
      <c r="G669" s="135">
        <v>41.58</v>
      </c>
    </row>
    <row r="670" spans="1:7" x14ac:dyDescent="0.25">
      <c r="A670" s="134" t="s">
        <v>9250</v>
      </c>
      <c r="B670" s="134">
        <v>39194</v>
      </c>
      <c r="C670" s="126" t="s">
        <v>9899</v>
      </c>
      <c r="D670" s="134" t="s">
        <v>33</v>
      </c>
      <c r="E670" s="134" t="s">
        <v>4500</v>
      </c>
      <c r="F670" s="135">
        <v>41.67</v>
      </c>
      <c r="G670" s="135">
        <v>44.5</v>
      </c>
    </row>
    <row r="671" spans="1:7" x14ac:dyDescent="0.25">
      <c r="A671" s="134" t="s">
        <v>9250</v>
      </c>
      <c r="B671" s="134">
        <v>39193</v>
      </c>
      <c r="C671" s="126" t="s">
        <v>9900</v>
      </c>
      <c r="D671" s="134" t="s">
        <v>33</v>
      </c>
      <c r="E671" s="134" t="s">
        <v>4500</v>
      </c>
      <c r="F671" s="135">
        <v>45.67</v>
      </c>
      <c r="G671" s="135">
        <v>48.77</v>
      </c>
    </row>
    <row r="672" spans="1:7" x14ac:dyDescent="0.25">
      <c r="A672" s="134" t="s">
        <v>9250</v>
      </c>
      <c r="B672" s="134">
        <v>39192</v>
      </c>
      <c r="C672" s="126" t="s">
        <v>9901</v>
      </c>
      <c r="D672" s="134" t="s">
        <v>33</v>
      </c>
      <c r="E672" s="134" t="s">
        <v>4500</v>
      </c>
      <c r="F672" s="135">
        <v>47.5</v>
      </c>
      <c r="G672" s="135">
        <v>50.73</v>
      </c>
    </row>
    <row r="673" spans="1:7" x14ac:dyDescent="0.25">
      <c r="A673" s="134" t="s">
        <v>9250</v>
      </c>
      <c r="B673" s="134">
        <v>39201</v>
      </c>
      <c r="C673" s="126" t="s">
        <v>9902</v>
      </c>
      <c r="D673" s="134" t="s">
        <v>33</v>
      </c>
      <c r="E673" s="134" t="s">
        <v>4500</v>
      </c>
      <c r="F673" s="135">
        <v>83.8</v>
      </c>
      <c r="G673" s="135">
        <v>89.5</v>
      </c>
    </row>
    <row r="674" spans="1:7" x14ac:dyDescent="0.25">
      <c r="A674" s="134" t="s">
        <v>9250</v>
      </c>
      <c r="B674" s="134">
        <v>39200</v>
      </c>
      <c r="C674" s="126" t="s">
        <v>9903</v>
      </c>
      <c r="D674" s="134" t="s">
        <v>33</v>
      </c>
      <c r="E674" s="134" t="s">
        <v>4500</v>
      </c>
      <c r="F674" s="135">
        <v>84.48</v>
      </c>
      <c r="G674" s="135">
        <v>90.22</v>
      </c>
    </row>
    <row r="675" spans="1:7" x14ac:dyDescent="0.25">
      <c r="A675" s="134" t="s">
        <v>9250</v>
      </c>
      <c r="B675" s="134">
        <v>39203</v>
      </c>
      <c r="C675" s="126" t="s">
        <v>9904</v>
      </c>
      <c r="D675" s="134" t="s">
        <v>33</v>
      </c>
      <c r="E675" s="134" t="s">
        <v>4500</v>
      </c>
      <c r="F675" s="135">
        <v>68.209999999999994</v>
      </c>
      <c r="G675" s="135">
        <v>72.849999999999994</v>
      </c>
    </row>
    <row r="676" spans="1:7" x14ac:dyDescent="0.25">
      <c r="A676" s="134" t="s">
        <v>9250</v>
      </c>
      <c r="B676" s="134">
        <v>39202</v>
      </c>
      <c r="C676" s="126" t="s">
        <v>9905</v>
      </c>
      <c r="D676" s="134" t="s">
        <v>33</v>
      </c>
      <c r="E676" s="134" t="s">
        <v>4500</v>
      </c>
      <c r="F676" s="135">
        <v>80.13</v>
      </c>
      <c r="G676" s="135">
        <v>85.57</v>
      </c>
    </row>
    <row r="677" spans="1:7" x14ac:dyDescent="0.25">
      <c r="A677" s="134" t="s">
        <v>9250</v>
      </c>
      <c r="B677" s="134">
        <v>39920</v>
      </c>
      <c r="C677" s="126" t="s">
        <v>14983</v>
      </c>
      <c r="D677" s="134" t="s">
        <v>33</v>
      </c>
      <c r="E677" s="134" t="s">
        <v>4500</v>
      </c>
      <c r="F677" s="135">
        <v>5.75</v>
      </c>
      <c r="G677" s="135">
        <v>6.14</v>
      </c>
    </row>
    <row r="678" spans="1:7" x14ac:dyDescent="0.25">
      <c r="A678" s="134" t="s">
        <v>9250</v>
      </c>
      <c r="B678" s="134">
        <v>39205</v>
      </c>
      <c r="C678" s="126" t="s">
        <v>9906</v>
      </c>
      <c r="D678" s="134" t="s">
        <v>33</v>
      </c>
      <c r="E678" s="134" t="s">
        <v>4500</v>
      </c>
      <c r="F678" s="135">
        <v>133.68</v>
      </c>
      <c r="G678" s="135">
        <v>142.77000000000001</v>
      </c>
    </row>
    <row r="679" spans="1:7" x14ac:dyDescent="0.25">
      <c r="A679" s="134" t="s">
        <v>9250</v>
      </c>
      <c r="B679" s="134">
        <v>39204</v>
      </c>
      <c r="C679" s="126" t="s">
        <v>9907</v>
      </c>
      <c r="D679" s="134" t="s">
        <v>33</v>
      </c>
      <c r="E679" s="134" t="s">
        <v>4500</v>
      </c>
      <c r="F679" s="135">
        <v>136.91999999999999</v>
      </c>
      <c r="G679" s="135">
        <v>146.22</v>
      </c>
    </row>
    <row r="680" spans="1:7" x14ac:dyDescent="0.25">
      <c r="A680" s="134" t="s">
        <v>9250</v>
      </c>
      <c r="B680" s="134">
        <v>39206</v>
      </c>
      <c r="C680" s="126" t="s">
        <v>9908</v>
      </c>
      <c r="D680" s="134" t="s">
        <v>33</v>
      </c>
      <c r="E680" s="134" t="s">
        <v>4500</v>
      </c>
      <c r="F680" s="135">
        <v>129.88999999999999</v>
      </c>
      <c r="G680" s="135">
        <v>138.72</v>
      </c>
    </row>
    <row r="681" spans="1:7" x14ac:dyDescent="0.25">
      <c r="A681" s="134" t="s">
        <v>9250</v>
      </c>
      <c r="B681" s="134">
        <v>798</v>
      </c>
      <c r="C681" s="126" t="s">
        <v>9909</v>
      </c>
      <c r="D681" s="134" t="s">
        <v>33</v>
      </c>
      <c r="E681" s="134" t="s">
        <v>4500</v>
      </c>
      <c r="F681" s="135">
        <v>1.29</v>
      </c>
      <c r="G681" s="135">
        <v>1.22</v>
      </c>
    </row>
    <row r="682" spans="1:7" x14ac:dyDescent="0.25">
      <c r="A682" s="134" t="s">
        <v>9250</v>
      </c>
      <c r="B682" s="134">
        <v>797</v>
      </c>
      <c r="C682" s="126" t="s">
        <v>9910</v>
      </c>
      <c r="D682" s="134" t="s">
        <v>33</v>
      </c>
      <c r="E682" s="134" t="s">
        <v>4500</v>
      </c>
      <c r="F682" s="135">
        <v>9.4</v>
      </c>
      <c r="G682" s="135">
        <v>8.89</v>
      </c>
    </row>
    <row r="683" spans="1:7" x14ac:dyDescent="0.25">
      <c r="A683" s="134" t="s">
        <v>9250</v>
      </c>
      <c r="B683" s="134">
        <v>796</v>
      </c>
      <c r="C683" s="126" t="s">
        <v>9911</v>
      </c>
      <c r="D683" s="134" t="s">
        <v>33</v>
      </c>
      <c r="E683" s="134" t="s">
        <v>4500</v>
      </c>
      <c r="F683" s="135">
        <v>7.99</v>
      </c>
      <c r="G683" s="135">
        <v>7.55</v>
      </c>
    </row>
    <row r="684" spans="1:7" x14ac:dyDescent="0.25">
      <c r="A684" s="134" t="s">
        <v>9250</v>
      </c>
      <c r="B684" s="134">
        <v>799</v>
      </c>
      <c r="C684" s="126" t="s">
        <v>9912</v>
      </c>
      <c r="D684" s="134" t="s">
        <v>33</v>
      </c>
      <c r="E684" s="134" t="s">
        <v>4500</v>
      </c>
      <c r="F684" s="135">
        <v>3.86</v>
      </c>
      <c r="G684" s="135">
        <v>3.65</v>
      </c>
    </row>
    <row r="685" spans="1:7" x14ac:dyDescent="0.25">
      <c r="A685" s="134" t="s">
        <v>9250</v>
      </c>
      <c r="B685" s="134">
        <v>792</v>
      </c>
      <c r="C685" s="126" t="s">
        <v>9913</v>
      </c>
      <c r="D685" s="134" t="s">
        <v>33</v>
      </c>
      <c r="E685" s="134" t="s">
        <v>4500</v>
      </c>
      <c r="F685" s="135">
        <v>3.74</v>
      </c>
      <c r="G685" s="135">
        <v>3.54</v>
      </c>
    </row>
    <row r="686" spans="1:7" x14ac:dyDescent="0.25">
      <c r="A686" s="134" t="s">
        <v>9250</v>
      </c>
      <c r="B686" s="134">
        <v>38001</v>
      </c>
      <c r="C686" s="126" t="s">
        <v>9914</v>
      </c>
      <c r="D686" s="134" t="s">
        <v>33</v>
      </c>
      <c r="E686" s="134" t="s">
        <v>4500</v>
      </c>
      <c r="F686" s="135">
        <v>1.48</v>
      </c>
      <c r="G686" s="135">
        <v>1.27</v>
      </c>
    </row>
    <row r="687" spans="1:7" x14ac:dyDescent="0.25">
      <c r="A687" s="134" t="s">
        <v>9250</v>
      </c>
      <c r="B687" s="134">
        <v>38002</v>
      </c>
      <c r="C687" s="126" t="s">
        <v>9915</v>
      </c>
      <c r="D687" s="134" t="s">
        <v>33</v>
      </c>
      <c r="E687" s="134" t="s">
        <v>4500</v>
      </c>
      <c r="F687" s="135">
        <v>5.15</v>
      </c>
      <c r="G687" s="135">
        <v>4.41</v>
      </c>
    </row>
    <row r="688" spans="1:7" x14ac:dyDescent="0.25">
      <c r="A688" s="134" t="s">
        <v>9250</v>
      </c>
      <c r="B688" s="134">
        <v>38003</v>
      </c>
      <c r="C688" s="126" t="s">
        <v>9916</v>
      </c>
      <c r="D688" s="134" t="s">
        <v>33</v>
      </c>
      <c r="E688" s="134" t="s">
        <v>4500</v>
      </c>
      <c r="F688" s="135">
        <v>35.15</v>
      </c>
      <c r="G688" s="135">
        <v>30.14</v>
      </c>
    </row>
    <row r="689" spans="1:7" x14ac:dyDescent="0.25">
      <c r="A689" s="134" t="s">
        <v>9250</v>
      </c>
      <c r="B689" s="134">
        <v>38004</v>
      </c>
      <c r="C689" s="126" t="s">
        <v>9917</v>
      </c>
      <c r="D689" s="134" t="s">
        <v>33</v>
      </c>
      <c r="E689" s="134" t="s">
        <v>4500</v>
      </c>
      <c r="F689" s="135">
        <v>40.43</v>
      </c>
      <c r="G689" s="135">
        <v>34.67</v>
      </c>
    </row>
    <row r="690" spans="1:7" x14ac:dyDescent="0.25">
      <c r="A690" s="134" t="s">
        <v>9250</v>
      </c>
      <c r="B690" s="134">
        <v>44263</v>
      </c>
      <c r="C690" s="126" t="s">
        <v>9918</v>
      </c>
      <c r="D690" s="134" t="s">
        <v>33</v>
      </c>
      <c r="E690" s="134" t="s">
        <v>4500</v>
      </c>
      <c r="F690" s="135">
        <v>72.58</v>
      </c>
      <c r="G690" s="135">
        <v>62.23</v>
      </c>
    </row>
    <row r="691" spans="1:7" x14ac:dyDescent="0.25">
      <c r="A691" s="134" t="s">
        <v>9250</v>
      </c>
      <c r="B691" s="134">
        <v>36327</v>
      </c>
      <c r="C691" s="126" t="s">
        <v>9919</v>
      </c>
      <c r="D691" s="134" t="s">
        <v>33</v>
      </c>
      <c r="E691" s="134" t="s">
        <v>4500</v>
      </c>
      <c r="F691" s="135"/>
      <c r="G691" s="135">
        <v>4.28</v>
      </c>
    </row>
    <row r="692" spans="1:7" x14ac:dyDescent="0.25">
      <c r="A692" s="134" t="s">
        <v>9250</v>
      </c>
      <c r="B692" s="134">
        <v>38992</v>
      </c>
      <c r="C692" s="126" t="s">
        <v>9920</v>
      </c>
      <c r="D692" s="134" t="s">
        <v>33</v>
      </c>
      <c r="E692" s="134" t="s">
        <v>4500</v>
      </c>
      <c r="F692" s="135"/>
      <c r="G692" s="135">
        <v>5.19</v>
      </c>
    </row>
    <row r="693" spans="1:7" x14ac:dyDescent="0.25">
      <c r="A693" s="134" t="s">
        <v>9250</v>
      </c>
      <c r="B693" s="134">
        <v>38993</v>
      </c>
      <c r="C693" s="126" t="s">
        <v>9921</v>
      </c>
      <c r="D693" s="134" t="s">
        <v>33</v>
      </c>
      <c r="E693" s="134" t="s">
        <v>4500</v>
      </c>
      <c r="F693" s="135"/>
      <c r="G693" s="135">
        <v>13.51</v>
      </c>
    </row>
    <row r="694" spans="1:7" x14ac:dyDescent="0.25">
      <c r="A694" s="134" t="s">
        <v>9250</v>
      </c>
      <c r="B694" s="134">
        <v>44175</v>
      </c>
      <c r="C694" s="126" t="s">
        <v>9922</v>
      </c>
      <c r="D694" s="134" t="s">
        <v>33</v>
      </c>
      <c r="E694" s="134" t="s">
        <v>4500</v>
      </c>
      <c r="F694" s="135"/>
      <c r="G694" s="135">
        <v>23.57</v>
      </c>
    </row>
    <row r="695" spans="1:7" x14ac:dyDescent="0.25">
      <c r="A695" s="134" t="s">
        <v>9250</v>
      </c>
      <c r="B695" s="134">
        <v>44177</v>
      </c>
      <c r="C695" s="126" t="s">
        <v>9923</v>
      </c>
      <c r="D695" s="134" t="s">
        <v>33</v>
      </c>
      <c r="E695" s="134" t="s">
        <v>4500</v>
      </c>
      <c r="F695" s="135"/>
      <c r="G695" s="135">
        <v>17.61</v>
      </c>
    </row>
    <row r="696" spans="1:7" x14ac:dyDescent="0.25">
      <c r="A696" s="134" t="s">
        <v>9250</v>
      </c>
      <c r="B696" s="134">
        <v>38418</v>
      </c>
      <c r="C696" s="126" t="s">
        <v>9924</v>
      </c>
      <c r="D696" s="134" t="s">
        <v>33</v>
      </c>
      <c r="E696" s="134" t="s">
        <v>4500</v>
      </c>
      <c r="F696" s="135">
        <v>5.54</v>
      </c>
      <c r="G696" s="135">
        <v>5.59</v>
      </c>
    </row>
    <row r="697" spans="1:7" x14ac:dyDescent="0.25">
      <c r="A697" s="134" t="s">
        <v>9250</v>
      </c>
      <c r="B697" s="134">
        <v>39178</v>
      </c>
      <c r="C697" s="126" t="s">
        <v>9925</v>
      </c>
      <c r="D697" s="134" t="s">
        <v>33</v>
      </c>
      <c r="E697" s="134" t="s">
        <v>4500</v>
      </c>
      <c r="F697" s="135">
        <v>2.31</v>
      </c>
      <c r="G697" s="135">
        <v>2.4700000000000002</v>
      </c>
    </row>
    <row r="698" spans="1:7" x14ac:dyDescent="0.25">
      <c r="A698" s="134" t="s">
        <v>9250</v>
      </c>
      <c r="B698" s="134">
        <v>39177</v>
      </c>
      <c r="C698" s="126" t="s">
        <v>9926</v>
      </c>
      <c r="D698" s="134" t="s">
        <v>33</v>
      </c>
      <c r="E698" s="134" t="s">
        <v>4500</v>
      </c>
      <c r="F698" s="135">
        <v>2.09</v>
      </c>
      <c r="G698" s="135">
        <v>2.23</v>
      </c>
    </row>
    <row r="699" spans="1:7" x14ac:dyDescent="0.25">
      <c r="A699" s="134" t="s">
        <v>9250</v>
      </c>
      <c r="B699" s="134">
        <v>39176</v>
      </c>
      <c r="C699" s="126" t="s">
        <v>9927</v>
      </c>
      <c r="D699" s="134" t="s">
        <v>33</v>
      </c>
      <c r="E699" s="134" t="s">
        <v>4500</v>
      </c>
      <c r="F699" s="135">
        <v>1.37</v>
      </c>
      <c r="G699" s="135">
        <v>1.46</v>
      </c>
    </row>
    <row r="700" spans="1:7" x14ac:dyDescent="0.25">
      <c r="A700" s="134" t="s">
        <v>9250</v>
      </c>
      <c r="B700" s="134">
        <v>39174</v>
      </c>
      <c r="C700" s="126" t="s">
        <v>9928</v>
      </c>
      <c r="D700" s="134" t="s">
        <v>33</v>
      </c>
      <c r="E700" s="134" t="s">
        <v>4500</v>
      </c>
      <c r="F700" s="135">
        <v>1.04</v>
      </c>
      <c r="G700" s="135">
        <v>1.1100000000000001</v>
      </c>
    </row>
    <row r="701" spans="1:7" x14ac:dyDescent="0.25">
      <c r="A701" s="134" t="s">
        <v>9250</v>
      </c>
      <c r="B701" s="134">
        <v>39180</v>
      </c>
      <c r="C701" s="126" t="s">
        <v>9929</v>
      </c>
      <c r="D701" s="134" t="s">
        <v>33</v>
      </c>
      <c r="E701" s="134" t="s">
        <v>4500</v>
      </c>
      <c r="F701" s="135">
        <v>6.27</v>
      </c>
      <c r="G701" s="135">
        <v>6.7</v>
      </c>
    </row>
    <row r="702" spans="1:7" x14ac:dyDescent="0.25">
      <c r="A702" s="134" t="s">
        <v>9250</v>
      </c>
      <c r="B702" s="134">
        <v>39179</v>
      </c>
      <c r="C702" s="126" t="s">
        <v>9930</v>
      </c>
      <c r="D702" s="134" t="s">
        <v>33</v>
      </c>
      <c r="E702" s="134" t="s">
        <v>4500</v>
      </c>
      <c r="F702" s="135">
        <v>5.55</v>
      </c>
      <c r="G702" s="135">
        <v>5.93</v>
      </c>
    </row>
    <row r="703" spans="1:7" x14ac:dyDescent="0.25">
      <c r="A703" s="134" t="s">
        <v>9250</v>
      </c>
      <c r="B703" s="134">
        <v>39181</v>
      </c>
      <c r="C703" s="126" t="s">
        <v>9931</v>
      </c>
      <c r="D703" s="134" t="s">
        <v>33</v>
      </c>
      <c r="E703" s="134" t="s">
        <v>4500</v>
      </c>
      <c r="F703" s="135">
        <v>8.41</v>
      </c>
      <c r="G703" s="135">
        <v>8.98</v>
      </c>
    </row>
    <row r="704" spans="1:7" x14ac:dyDescent="0.25">
      <c r="A704" s="134" t="s">
        <v>9250</v>
      </c>
      <c r="B704" s="134">
        <v>39175</v>
      </c>
      <c r="C704" s="126" t="s">
        <v>9932</v>
      </c>
      <c r="D704" s="134" t="s">
        <v>33</v>
      </c>
      <c r="E704" s="134" t="s">
        <v>4500</v>
      </c>
      <c r="F704" s="135">
        <v>1.27</v>
      </c>
      <c r="G704" s="135">
        <v>1.36</v>
      </c>
    </row>
    <row r="705" spans="1:7" x14ac:dyDescent="0.25">
      <c r="A705" s="134" t="s">
        <v>9250</v>
      </c>
      <c r="B705" s="134">
        <v>39217</v>
      </c>
      <c r="C705" s="126" t="s">
        <v>9933</v>
      </c>
      <c r="D705" s="134" t="s">
        <v>33</v>
      </c>
      <c r="E705" s="134" t="s">
        <v>4500</v>
      </c>
      <c r="F705" s="135">
        <v>0.98</v>
      </c>
      <c r="G705" s="135">
        <v>1.05</v>
      </c>
    </row>
    <row r="706" spans="1:7" x14ac:dyDescent="0.25">
      <c r="A706" s="134" t="s">
        <v>9250</v>
      </c>
      <c r="B706" s="134">
        <v>39182</v>
      </c>
      <c r="C706" s="126" t="s">
        <v>9934</v>
      </c>
      <c r="D706" s="134" t="s">
        <v>33</v>
      </c>
      <c r="E706" s="134" t="s">
        <v>4500</v>
      </c>
      <c r="F706" s="135">
        <v>11.83</v>
      </c>
      <c r="G706" s="135">
        <v>12.64</v>
      </c>
    </row>
    <row r="707" spans="1:7" x14ac:dyDescent="0.25">
      <c r="A707" s="134" t="s">
        <v>9250</v>
      </c>
      <c r="B707" s="134">
        <v>12616</v>
      </c>
      <c r="C707" s="126" t="s">
        <v>9935</v>
      </c>
      <c r="D707" s="134" t="s">
        <v>33</v>
      </c>
      <c r="E707" s="134" t="s">
        <v>4500</v>
      </c>
      <c r="F707" s="135">
        <v>17.11</v>
      </c>
      <c r="G707" s="135">
        <v>17.239999999999998</v>
      </c>
    </row>
    <row r="708" spans="1:7" x14ac:dyDescent="0.25">
      <c r="A708" s="134" t="s">
        <v>9250</v>
      </c>
      <c r="B708" s="134">
        <v>1049</v>
      </c>
      <c r="C708" s="126" t="s">
        <v>9936</v>
      </c>
      <c r="D708" s="134" t="s">
        <v>33</v>
      </c>
      <c r="E708" s="134" t="s">
        <v>4500</v>
      </c>
      <c r="F708" s="135">
        <v>9.9</v>
      </c>
      <c r="G708" s="135">
        <v>10.57</v>
      </c>
    </row>
    <row r="709" spans="1:7" x14ac:dyDescent="0.25">
      <c r="A709" s="134" t="s">
        <v>9250</v>
      </c>
      <c r="B709" s="134">
        <v>1099</v>
      </c>
      <c r="C709" s="126" t="s">
        <v>9937</v>
      </c>
      <c r="D709" s="134" t="s">
        <v>33</v>
      </c>
      <c r="E709" s="134" t="s">
        <v>4500</v>
      </c>
      <c r="F709" s="135">
        <v>7.58</v>
      </c>
      <c r="G709" s="135">
        <v>8.09</v>
      </c>
    </row>
    <row r="710" spans="1:7" x14ac:dyDescent="0.25">
      <c r="A710" s="134" t="s">
        <v>9250</v>
      </c>
      <c r="B710" s="134">
        <v>1050</v>
      </c>
      <c r="C710" s="126" t="s">
        <v>9938</v>
      </c>
      <c r="D710" s="134" t="s">
        <v>33</v>
      </c>
      <c r="E710" s="134" t="s">
        <v>4500</v>
      </c>
      <c r="F710" s="135">
        <v>5.18</v>
      </c>
      <c r="G710" s="135">
        <v>5.53</v>
      </c>
    </row>
    <row r="711" spans="1:7" x14ac:dyDescent="0.25">
      <c r="A711" s="134" t="s">
        <v>9250</v>
      </c>
      <c r="B711" s="134">
        <v>39678</v>
      </c>
      <c r="C711" s="126" t="s">
        <v>9939</v>
      </c>
      <c r="D711" s="134" t="s">
        <v>33</v>
      </c>
      <c r="E711" s="134" t="s">
        <v>4500</v>
      </c>
      <c r="F711" s="135">
        <v>3.05</v>
      </c>
      <c r="G711" s="135">
        <v>3.26</v>
      </c>
    </row>
    <row r="712" spans="1:7" x14ac:dyDescent="0.25">
      <c r="A712" s="134" t="s">
        <v>9250</v>
      </c>
      <c r="B712" s="134">
        <v>1101</v>
      </c>
      <c r="C712" s="126" t="s">
        <v>9940</v>
      </c>
      <c r="D712" s="134" t="s">
        <v>33</v>
      </c>
      <c r="E712" s="134" t="s">
        <v>4500</v>
      </c>
      <c r="F712" s="135">
        <v>32.67</v>
      </c>
      <c r="G712" s="135">
        <v>34.89</v>
      </c>
    </row>
    <row r="713" spans="1:7" x14ac:dyDescent="0.25">
      <c r="A713" s="134" t="s">
        <v>9250</v>
      </c>
      <c r="B713" s="134">
        <v>1100</v>
      </c>
      <c r="C713" s="126" t="s">
        <v>9941</v>
      </c>
      <c r="D713" s="134" t="s">
        <v>33</v>
      </c>
      <c r="E713" s="134" t="s">
        <v>4500</v>
      </c>
      <c r="F713" s="135">
        <v>16.850000000000001</v>
      </c>
      <c r="G713" s="135">
        <v>18</v>
      </c>
    </row>
    <row r="714" spans="1:7" x14ac:dyDescent="0.25">
      <c r="A714" s="134" t="s">
        <v>9250</v>
      </c>
      <c r="B714" s="134">
        <v>39679</v>
      </c>
      <c r="C714" s="126" t="s">
        <v>9942</v>
      </c>
      <c r="D714" s="134" t="s">
        <v>33</v>
      </c>
      <c r="E714" s="134" t="s">
        <v>4500</v>
      </c>
      <c r="F714" s="135">
        <v>65.11</v>
      </c>
      <c r="G714" s="135">
        <v>69.53</v>
      </c>
    </row>
    <row r="715" spans="1:7" x14ac:dyDescent="0.25">
      <c r="A715" s="134" t="s">
        <v>9250</v>
      </c>
      <c r="B715" s="134">
        <v>1102</v>
      </c>
      <c r="C715" s="126" t="s">
        <v>9943</v>
      </c>
      <c r="D715" s="134" t="s">
        <v>33</v>
      </c>
      <c r="E715" s="134" t="s">
        <v>4500</v>
      </c>
      <c r="F715" s="135">
        <v>48.71</v>
      </c>
      <c r="G715" s="135">
        <v>52.02</v>
      </c>
    </row>
    <row r="716" spans="1:7" x14ac:dyDescent="0.25">
      <c r="A716" s="134" t="s">
        <v>9250</v>
      </c>
      <c r="B716" s="134">
        <v>1098</v>
      </c>
      <c r="C716" s="126" t="s">
        <v>9944</v>
      </c>
      <c r="D716" s="134" t="s">
        <v>33</v>
      </c>
      <c r="E716" s="134" t="s">
        <v>4500</v>
      </c>
      <c r="F716" s="135">
        <v>4.04</v>
      </c>
      <c r="G716" s="135">
        <v>4.32</v>
      </c>
    </row>
    <row r="717" spans="1:7" x14ac:dyDescent="0.25">
      <c r="A717" s="134" t="s">
        <v>9250</v>
      </c>
      <c r="B717" s="134">
        <v>1051</v>
      </c>
      <c r="C717" s="126" t="s">
        <v>9945</v>
      </c>
      <c r="D717" s="134" t="s">
        <v>33</v>
      </c>
      <c r="E717" s="134" t="s">
        <v>4500</v>
      </c>
      <c r="F717" s="135">
        <v>70.8</v>
      </c>
      <c r="G717" s="135">
        <v>75.61</v>
      </c>
    </row>
    <row r="718" spans="1:7" x14ac:dyDescent="0.25">
      <c r="A718" s="134" t="s">
        <v>9250</v>
      </c>
      <c r="B718" s="134">
        <v>37399</v>
      </c>
      <c r="C718" s="126" t="s">
        <v>9946</v>
      </c>
      <c r="D718" s="134" t="s">
        <v>33</v>
      </c>
      <c r="E718" s="134" t="s">
        <v>4500</v>
      </c>
      <c r="F718" s="135">
        <v>17.12</v>
      </c>
      <c r="G718" s="135">
        <v>31.25</v>
      </c>
    </row>
    <row r="719" spans="1:7" x14ac:dyDescent="0.25">
      <c r="A719" s="134" t="s">
        <v>9250</v>
      </c>
      <c r="B719" s="134">
        <v>43834</v>
      </c>
      <c r="C719" s="126" t="s">
        <v>9947</v>
      </c>
      <c r="D719" s="134" t="s">
        <v>22</v>
      </c>
      <c r="E719" s="134" t="s">
        <v>4500</v>
      </c>
      <c r="F719" s="135">
        <v>26.95</v>
      </c>
      <c r="G719" s="135">
        <v>22.56</v>
      </c>
    </row>
    <row r="720" spans="1:7" x14ac:dyDescent="0.25">
      <c r="A720" s="134" t="s">
        <v>9250</v>
      </c>
      <c r="B720" s="134">
        <v>43835</v>
      </c>
      <c r="C720" s="126" t="s">
        <v>9948</v>
      </c>
      <c r="D720" s="134" t="s">
        <v>22</v>
      </c>
      <c r="E720" s="134" t="s">
        <v>4500</v>
      </c>
      <c r="F720" s="135">
        <v>2.41</v>
      </c>
      <c r="G720" s="135">
        <v>2.02</v>
      </c>
    </row>
    <row r="721" spans="1:7" x14ac:dyDescent="0.25">
      <c r="A721" s="134" t="s">
        <v>9250</v>
      </c>
      <c r="B721" s="134">
        <v>43833</v>
      </c>
      <c r="C721" s="126" t="s">
        <v>9949</v>
      </c>
      <c r="D721" s="134" t="s">
        <v>22</v>
      </c>
      <c r="E721" s="134" t="s">
        <v>4500</v>
      </c>
      <c r="F721" s="135">
        <v>2.5099999999999998</v>
      </c>
      <c r="G721" s="135">
        <v>2.1</v>
      </c>
    </row>
    <row r="722" spans="1:7" x14ac:dyDescent="0.25">
      <c r="A722" s="134" t="s">
        <v>9250</v>
      </c>
      <c r="B722" s="134">
        <v>41955</v>
      </c>
      <c r="C722" s="126" t="s">
        <v>9950</v>
      </c>
      <c r="D722" s="134" t="s">
        <v>950</v>
      </c>
      <c r="E722" s="134" t="s">
        <v>4500</v>
      </c>
      <c r="F722" s="135">
        <v>66.2</v>
      </c>
      <c r="G722" s="135">
        <v>72.489999999999995</v>
      </c>
    </row>
    <row r="723" spans="1:7" x14ac:dyDescent="0.25">
      <c r="A723" s="134" t="s">
        <v>9250</v>
      </c>
      <c r="B723" s="134">
        <v>41953</v>
      </c>
      <c r="C723" s="126" t="s">
        <v>9951</v>
      </c>
      <c r="D723" s="134" t="s">
        <v>950</v>
      </c>
      <c r="E723" s="134" t="s">
        <v>4500</v>
      </c>
      <c r="F723" s="135">
        <v>63.17</v>
      </c>
      <c r="G723" s="135">
        <v>69.180000000000007</v>
      </c>
    </row>
    <row r="724" spans="1:7" x14ac:dyDescent="0.25">
      <c r="A724" s="134" t="s">
        <v>9250</v>
      </c>
      <c r="B724" s="134">
        <v>41954</v>
      </c>
      <c r="C724" s="126" t="s">
        <v>9952</v>
      </c>
      <c r="D724" s="134" t="s">
        <v>950</v>
      </c>
      <c r="E724" s="134" t="s">
        <v>4500</v>
      </c>
      <c r="F724" s="135">
        <v>62.57</v>
      </c>
      <c r="G724" s="135">
        <v>68.52</v>
      </c>
    </row>
    <row r="725" spans="1:7" x14ac:dyDescent="0.25">
      <c r="A725" s="134" t="s">
        <v>9250</v>
      </c>
      <c r="B725" s="134">
        <v>25004</v>
      </c>
      <c r="C725" s="126" t="s">
        <v>9953</v>
      </c>
      <c r="D725" s="134" t="s">
        <v>950</v>
      </c>
      <c r="E725" s="134" t="s">
        <v>4500</v>
      </c>
      <c r="F725" s="135">
        <v>50.29</v>
      </c>
      <c r="G725" s="135">
        <v>51.47</v>
      </c>
    </row>
    <row r="726" spans="1:7" x14ac:dyDescent="0.25">
      <c r="A726" s="134" t="s">
        <v>9250</v>
      </c>
      <c r="B726" s="134">
        <v>25002</v>
      </c>
      <c r="C726" s="126" t="s">
        <v>9954</v>
      </c>
      <c r="D726" s="134" t="s">
        <v>950</v>
      </c>
      <c r="E726" s="134" t="s">
        <v>4500</v>
      </c>
      <c r="F726" s="135">
        <v>50.29</v>
      </c>
      <c r="G726" s="135">
        <v>51.47</v>
      </c>
    </row>
    <row r="727" spans="1:7" x14ac:dyDescent="0.25">
      <c r="A727" s="134" t="s">
        <v>9250</v>
      </c>
      <c r="B727" s="134">
        <v>37409</v>
      </c>
      <c r="C727" s="126" t="s">
        <v>9955</v>
      </c>
      <c r="D727" s="134" t="s">
        <v>950</v>
      </c>
      <c r="E727" s="134" t="s">
        <v>4500</v>
      </c>
      <c r="F727" s="135">
        <v>50.29</v>
      </c>
      <c r="G727" s="135">
        <v>51.47</v>
      </c>
    </row>
    <row r="728" spans="1:7" x14ac:dyDescent="0.25">
      <c r="A728" s="134" t="s">
        <v>9250</v>
      </c>
      <c r="B728" s="134">
        <v>841</v>
      </c>
      <c r="C728" s="126" t="s">
        <v>9956</v>
      </c>
      <c r="D728" s="134" t="s">
        <v>950</v>
      </c>
      <c r="E728" s="134" t="s">
        <v>4500</v>
      </c>
      <c r="F728" s="135">
        <v>50.9</v>
      </c>
      <c r="G728" s="135">
        <v>52.1</v>
      </c>
    </row>
    <row r="729" spans="1:7" x14ac:dyDescent="0.25">
      <c r="A729" s="134" t="s">
        <v>9250</v>
      </c>
      <c r="B729" s="134">
        <v>25005</v>
      </c>
      <c r="C729" s="126" t="s">
        <v>9957</v>
      </c>
      <c r="D729" s="134" t="s">
        <v>950</v>
      </c>
      <c r="E729" s="134" t="s">
        <v>4500</v>
      </c>
      <c r="F729" s="135">
        <v>55.18</v>
      </c>
      <c r="G729" s="135">
        <v>56.48</v>
      </c>
    </row>
    <row r="730" spans="1:7" x14ac:dyDescent="0.25">
      <c r="A730" s="134" t="s">
        <v>9250</v>
      </c>
      <c r="B730" s="134">
        <v>25003</v>
      </c>
      <c r="C730" s="126" t="s">
        <v>9958</v>
      </c>
      <c r="D730" s="134" t="s">
        <v>950</v>
      </c>
      <c r="E730" s="134" t="s">
        <v>4500</v>
      </c>
      <c r="F730" s="135">
        <v>56.01</v>
      </c>
      <c r="G730" s="135">
        <v>57.33</v>
      </c>
    </row>
    <row r="731" spans="1:7" x14ac:dyDescent="0.25">
      <c r="A731" s="134" t="s">
        <v>9250</v>
      </c>
      <c r="B731" s="134">
        <v>37410</v>
      </c>
      <c r="C731" s="126" t="s">
        <v>9959</v>
      </c>
      <c r="D731" s="134" t="s">
        <v>950</v>
      </c>
      <c r="E731" s="134" t="s">
        <v>4500</v>
      </c>
      <c r="F731" s="135">
        <v>55.18</v>
      </c>
      <c r="G731" s="135">
        <v>56.48</v>
      </c>
    </row>
    <row r="732" spans="1:7" x14ac:dyDescent="0.25">
      <c r="A732" s="134" t="s">
        <v>9250</v>
      </c>
      <c r="B732" s="134">
        <v>842</v>
      </c>
      <c r="C732" s="126" t="s">
        <v>9960</v>
      </c>
      <c r="D732" s="134" t="s">
        <v>950</v>
      </c>
      <c r="E732" s="134" t="s">
        <v>4500</v>
      </c>
      <c r="F732" s="135">
        <v>55.97</v>
      </c>
      <c r="G732" s="135">
        <v>57.28</v>
      </c>
    </row>
    <row r="733" spans="1:7" x14ac:dyDescent="0.25">
      <c r="A733" s="134" t="s">
        <v>9250</v>
      </c>
      <c r="B733" s="134">
        <v>44391</v>
      </c>
      <c r="C733" s="126" t="s">
        <v>9961</v>
      </c>
      <c r="D733" s="134" t="s">
        <v>22</v>
      </c>
      <c r="E733" s="134" t="s">
        <v>4500</v>
      </c>
      <c r="F733" s="135">
        <v>119.25</v>
      </c>
      <c r="G733" s="135">
        <v>122.06</v>
      </c>
    </row>
    <row r="734" spans="1:7" x14ac:dyDescent="0.25">
      <c r="A734" s="134" t="s">
        <v>9250</v>
      </c>
      <c r="B734" s="134">
        <v>44388</v>
      </c>
      <c r="C734" s="126" t="s">
        <v>9962</v>
      </c>
      <c r="D734" s="134" t="s">
        <v>22</v>
      </c>
      <c r="E734" s="134" t="s">
        <v>4500</v>
      </c>
      <c r="F734" s="135">
        <v>2.58</v>
      </c>
      <c r="G734" s="135">
        <v>2.64</v>
      </c>
    </row>
    <row r="735" spans="1:7" x14ac:dyDescent="0.25">
      <c r="A735" s="134" t="s">
        <v>9250</v>
      </c>
      <c r="B735" s="134">
        <v>44392</v>
      </c>
      <c r="C735" s="126" t="s">
        <v>9963</v>
      </c>
      <c r="D735" s="134" t="s">
        <v>22</v>
      </c>
      <c r="E735" s="134" t="s">
        <v>4500</v>
      </c>
      <c r="F735" s="135">
        <v>237.45</v>
      </c>
      <c r="G735" s="135">
        <v>243.03</v>
      </c>
    </row>
    <row r="736" spans="1:7" x14ac:dyDescent="0.25">
      <c r="A736" s="134" t="s">
        <v>9250</v>
      </c>
      <c r="B736" s="134">
        <v>44390</v>
      </c>
      <c r="C736" s="126" t="s">
        <v>9964</v>
      </c>
      <c r="D736" s="134" t="s">
        <v>22</v>
      </c>
      <c r="E736" s="134" t="s">
        <v>4500</v>
      </c>
      <c r="F736" s="135">
        <v>50.31</v>
      </c>
      <c r="G736" s="135">
        <v>51.49</v>
      </c>
    </row>
    <row r="737" spans="1:7" x14ac:dyDescent="0.25">
      <c r="A737" s="134" t="s">
        <v>9250</v>
      </c>
      <c r="B737" s="134">
        <v>44389</v>
      </c>
      <c r="C737" s="126" t="s">
        <v>9965</v>
      </c>
      <c r="D737" s="134" t="s">
        <v>22</v>
      </c>
      <c r="E737" s="134" t="s">
        <v>4500</v>
      </c>
      <c r="F737" s="135">
        <v>5.94</v>
      </c>
      <c r="G737" s="135">
        <v>6.08</v>
      </c>
    </row>
    <row r="738" spans="1:7" x14ac:dyDescent="0.25">
      <c r="A738" s="134" t="s">
        <v>9250</v>
      </c>
      <c r="B738" s="134">
        <v>862</v>
      </c>
      <c r="C738" s="126" t="s">
        <v>9966</v>
      </c>
      <c r="D738" s="134" t="s">
        <v>22</v>
      </c>
      <c r="E738" s="134" t="s">
        <v>4500</v>
      </c>
      <c r="F738" s="135">
        <v>10.88</v>
      </c>
      <c r="G738" s="135">
        <v>11.14</v>
      </c>
    </row>
    <row r="739" spans="1:7" x14ac:dyDescent="0.25">
      <c r="A739" s="134" t="s">
        <v>9250</v>
      </c>
      <c r="B739" s="134">
        <v>866</v>
      </c>
      <c r="C739" s="126" t="s">
        <v>9967</v>
      </c>
      <c r="D739" s="134" t="s">
        <v>22</v>
      </c>
      <c r="E739" s="134" t="s">
        <v>4500</v>
      </c>
      <c r="F739" s="135">
        <v>138.27000000000001</v>
      </c>
      <c r="G739" s="135">
        <v>141.52000000000001</v>
      </c>
    </row>
    <row r="740" spans="1:7" x14ac:dyDescent="0.25">
      <c r="A740" s="134" t="s">
        <v>9250</v>
      </c>
      <c r="B740" s="134">
        <v>892</v>
      </c>
      <c r="C740" s="126" t="s">
        <v>9968</v>
      </c>
      <c r="D740" s="134" t="s">
        <v>22</v>
      </c>
      <c r="E740" s="134" t="s">
        <v>4500</v>
      </c>
      <c r="F740" s="135">
        <v>167.37</v>
      </c>
      <c r="G740" s="135">
        <v>171.3</v>
      </c>
    </row>
    <row r="741" spans="1:7" x14ac:dyDescent="0.25">
      <c r="A741" s="134" t="s">
        <v>9250</v>
      </c>
      <c r="B741" s="134">
        <v>857</v>
      </c>
      <c r="C741" s="126" t="s">
        <v>9969</v>
      </c>
      <c r="D741" s="134" t="s">
        <v>22</v>
      </c>
      <c r="E741" s="134" t="s">
        <v>4500</v>
      </c>
      <c r="F741" s="135">
        <v>18.2</v>
      </c>
      <c r="G741" s="135">
        <v>18.63</v>
      </c>
    </row>
    <row r="742" spans="1:7" x14ac:dyDescent="0.25">
      <c r="A742" s="134" t="s">
        <v>9250</v>
      </c>
      <c r="B742" s="134">
        <v>37404</v>
      </c>
      <c r="C742" s="126" t="s">
        <v>9970</v>
      </c>
      <c r="D742" s="134" t="s">
        <v>22</v>
      </c>
      <c r="E742" s="134" t="s">
        <v>4500</v>
      </c>
      <c r="F742" s="135">
        <v>193.65</v>
      </c>
      <c r="G742" s="135">
        <v>198.2</v>
      </c>
    </row>
    <row r="743" spans="1:7" x14ac:dyDescent="0.25">
      <c r="A743" s="134" t="s">
        <v>9250</v>
      </c>
      <c r="B743" s="134">
        <v>868</v>
      </c>
      <c r="C743" s="126" t="s">
        <v>9971</v>
      </c>
      <c r="D743" s="134" t="s">
        <v>22</v>
      </c>
      <c r="E743" s="134" t="s">
        <v>4500</v>
      </c>
      <c r="F743" s="135">
        <v>25.94</v>
      </c>
      <c r="G743" s="135">
        <v>26.55</v>
      </c>
    </row>
    <row r="744" spans="1:7" x14ac:dyDescent="0.25">
      <c r="A744" s="134" t="s">
        <v>9250</v>
      </c>
      <c r="B744" s="134">
        <v>863</v>
      </c>
      <c r="C744" s="126" t="s">
        <v>9972</v>
      </c>
      <c r="D744" s="134" t="s">
        <v>22</v>
      </c>
      <c r="E744" s="134" t="s">
        <v>4500</v>
      </c>
      <c r="F744" s="135">
        <v>38.21</v>
      </c>
      <c r="G744" s="135">
        <v>39.1</v>
      </c>
    </row>
    <row r="745" spans="1:7" x14ac:dyDescent="0.25">
      <c r="A745" s="134" t="s">
        <v>9250</v>
      </c>
      <c r="B745" s="134">
        <v>867</v>
      </c>
      <c r="C745" s="126" t="s">
        <v>9973</v>
      </c>
      <c r="D745" s="134" t="s">
        <v>22</v>
      </c>
      <c r="E745" s="134" t="s">
        <v>4500</v>
      </c>
      <c r="F745" s="135">
        <v>54.43</v>
      </c>
      <c r="G745" s="135">
        <v>55.71</v>
      </c>
    </row>
    <row r="746" spans="1:7" x14ac:dyDescent="0.25">
      <c r="A746" s="134" t="s">
        <v>9250</v>
      </c>
      <c r="B746" s="134">
        <v>864</v>
      </c>
      <c r="C746" s="126" t="s">
        <v>9974</v>
      </c>
      <c r="D746" s="134" t="s">
        <v>22</v>
      </c>
      <c r="E746" s="134" t="s">
        <v>4500</v>
      </c>
      <c r="F746" s="135">
        <v>71.89</v>
      </c>
      <c r="G746" s="135">
        <v>73.58</v>
      </c>
    </row>
    <row r="747" spans="1:7" x14ac:dyDescent="0.25">
      <c r="A747" s="134" t="s">
        <v>9250</v>
      </c>
      <c r="B747" s="134">
        <v>865</v>
      </c>
      <c r="C747" s="126" t="s">
        <v>9975</v>
      </c>
      <c r="D747" s="134" t="s">
        <v>22</v>
      </c>
      <c r="E747" s="134" t="s">
        <v>4500</v>
      </c>
      <c r="F747" s="135">
        <v>103.41</v>
      </c>
      <c r="G747" s="135">
        <v>105.84</v>
      </c>
    </row>
    <row r="748" spans="1:7" x14ac:dyDescent="0.25">
      <c r="A748" s="134" t="s">
        <v>9250</v>
      </c>
      <c r="B748" s="134">
        <v>39251</v>
      </c>
      <c r="C748" s="126" t="s">
        <v>9976</v>
      </c>
      <c r="D748" s="134" t="s">
        <v>22</v>
      </c>
      <c r="E748" s="134" t="s">
        <v>4500</v>
      </c>
      <c r="F748" s="135">
        <v>0.68</v>
      </c>
      <c r="G748" s="135">
        <v>0.69</v>
      </c>
    </row>
    <row r="749" spans="1:7" x14ac:dyDescent="0.25">
      <c r="A749" s="134" t="s">
        <v>9250</v>
      </c>
      <c r="B749" s="134">
        <v>1011</v>
      </c>
      <c r="C749" s="126" t="s">
        <v>9977</v>
      </c>
      <c r="D749" s="134" t="s">
        <v>22</v>
      </c>
      <c r="E749" s="134" t="s">
        <v>4500</v>
      </c>
      <c r="F749" s="135">
        <v>0.92</v>
      </c>
      <c r="G749" s="135">
        <v>0.95</v>
      </c>
    </row>
    <row r="750" spans="1:7" x14ac:dyDescent="0.25">
      <c r="A750" s="134" t="s">
        <v>9250</v>
      </c>
      <c r="B750" s="134">
        <v>39252</v>
      </c>
      <c r="C750" s="126" t="s">
        <v>9978</v>
      </c>
      <c r="D750" s="134" t="s">
        <v>22</v>
      </c>
      <c r="E750" s="134" t="s">
        <v>4500</v>
      </c>
      <c r="F750" s="135">
        <v>1.21</v>
      </c>
      <c r="G750" s="135">
        <v>1.24</v>
      </c>
    </row>
    <row r="751" spans="1:7" x14ac:dyDescent="0.25">
      <c r="A751" s="134" t="s">
        <v>9250</v>
      </c>
      <c r="B751" s="134">
        <v>1013</v>
      </c>
      <c r="C751" s="126" t="s">
        <v>9979</v>
      </c>
      <c r="D751" s="134" t="s">
        <v>22</v>
      </c>
      <c r="E751" s="134" t="s">
        <v>4500</v>
      </c>
      <c r="F751" s="135">
        <v>1.46</v>
      </c>
      <c r="G751" s="135">
        <v>1.49</v>
      </c>
    </row>
    <row r="752" spans="1:7" x14ac:dyDescent="0.25">
      <c r="A752" s="134" t="s">
        <v>9250</v>
      </c>
      <c r="B752" s="134">
        <v>980</v>
      </c>
      <c r="C752" s="126" t="s">
        <v>9980</v>
      </c>
      <c r="D752" s="134" t="s">
        <v>22</v>
      </c>
      <c r="E752" s="134" t="s">
        <v>4500</v>
      </c>
      <c r="F752" s="135">
        <v>10.52</v>
      </c>
      <c r="G752" s="135">
        <v>10.77</v>
      </c>
    </row>
    <row r="753" spans="1:7" x14ac:dyDescent="0.25">
      <c r="A753" s="134" t="s">
        <v>9250</v>
      </c>
      <c r="B753" s="134">
        <v>39237</v>
      </c>
      <c r="C753" s="126" t="s">
        <v>9981</v>
      </c>
      <c r="D753" s="134" t="s">
        <v>22</v>
      </c>
      <c r="E753" s="134" t="s">
        <v>4500</v>
      </c>
      <c r="F753" s="135">
        <v>111.94</v>
      </c>
      <c r="G753" s="135">
        <v>114.57</v>
      </c>
    </row>
    <row r="754" spans="1:7" x14ac:dyDescent="0.25">
      <c r="A754" s="134" t="s">
        <v>9250</v>
      </c>
      <c r="B754" s="134">
        <v>39238</v>
      </c>
      <c r="C754" s="126" t="s">
        <v>9982</v>
      </c>
      <c r="D754" s="134" t="s">
        <v>22</v>
      </c>
      <c r="E754" s="134" t="s">
        <v>4500</v>
      </c>
      <c r="F754" s="135">
        <v>141.18</v>
      </c>
      <c r="G754" s="135">
        <v>144.49</v>
      </c>
    </row>
    <row r="755" spans="1:7" x14ac:dyDescent="0.25">
      <c r="A755" s="134" t="s">
        <v>9250</v>
      </c>
      <c r="B755" s="134">
        <v>979</v>
      </c>
      <c r="C755" s="126" t="s">
        <v>9983</v>
      </c>
      <c r="D755" s="134" t="s">
        <v>22</v>
      </c>
      <c r="E755" s="134" t="s">
        <v>4500</v>
      </c>
      <c r="F755" s="135">
        <v>15.03</v>
      </c>
      <c r="G755" s="135">
        <v>15.39</v>
      </c>
    </row>
    <row r="756" spans="1:7" x14ac:dyDescent="0.25">
      <c r="A756" s="134" t="s">
        <v>9250</v>
      </c>
      <c r="B756" s="134">
        <v>39239</v>
      </c>
      <c r="C756" s="126" t="s">
        <v>9984</v>
      </c>
      <c r="D756" s="134" t="s">
        <v>22</v>
      </c>
      <c r="E756" s="134" t="s">
        <v>4500</v>
      </c>
      <c r="F756" s="135">
        <v>170.55</v>
      </c>
      <c r="G756" s="135">
        <v>174.56</v>
      </c>
    </row>
    <row r="757" spans="1:7" x14ac:dyDescent="0.25">
      <c r="A757" s="134" t="s">
        <v>9250</v>
      </c>
      <c r="B757" s="134">
        <v>1014</v>
      </c>
      <c r="C757" s="126" t="s">
        <v>9985</v>
      </c>
      <c r="D757" s="134" t="s">
        <v>22</v>
      </c>
      <c r="E757" s="134" t="s">
        <v>4500</v>
      </c>
      <c r="F757" s="135">
        <v>2.31</v>
      </c>
      <c r="G757" s="135">
        <v>2.36</v>
      </c>
    </row>
    <row r="758" spans="1:7" x14ac:dyDescent="0.25">
      <c r="A758" s="134" t="s">
        <v>9250</v>
      </c>
      <c r="B758" s="134">
        <v>39240</v>
      </c>
      <c r="C758" s="126" t="s">
        <v>9986</v>
      </c>
      <c r="D758" s="134" t="s">
        <v>22</v>
      </c>
      <c r="E758" s="134" t="s">
        <v>4500</v>
      </c>
      <c r="F758" s="135">
        <v>224.32</v>
      </c>
      <c r="G758" s="135">
        <v>229.6</v>
      </c>
    </row>
    <row r="759" spans="1:7" x14ac:dyDescent="0.25">
      <c r="A759" s="134" t="s">
        <v>9250</v>
      </c>
      <c r="B759" s="134">
        <v>39232</v>
      </c>
      <c r="C759" s="126" t="s">
        <v>9987</v>
      </c>
      <c r="D759" s="134" t="s">
        <v>22</v>
      </c>
      <c r="E759" s="134" t="s">
        <v>4500</v>
      </c>
      <c r="F759" s="135">
        <v>23.54</v>
      </c>
      <c r="G759" s="135">
        <v>24.09</v>
      </c>
    </row>
    <row r="760" spans="1:7" x14ac:dyDescent="0.25">
      <c r="A760" s="134" t="s">
        <v>9250</v>
      </c>
      <c r="B760" s="134">
        <v>39233</v>
      </c>
      <c r="C760" s="126" t="s">
        <v>9988</v>
      </c>
      <c r="D760" s="134" t="s">
        <v>22</v>
      </c>
      <c r="E760" s="134" t="s">
        <v>4500</v>
      </c>
      <c r="F760" s="135">
        <v>34.31</v>
      </c>
      <c r="G760" s="135">
        <v>35.119999999999997</v>
      </c>
    </row>
    <row r="761" spans="1:7" x14ac:dyDescent="0.25">
      <c r="A761" s="134" t="s">
        <v>9250</v>
      </c>
      <c r="B761" s="134">
        <v>981</v>
      </c>
      <c r="C761" s="126" t="s">
        <v>9989</v>
      </c>
      <c r="D761" s="134" t="s">
        <v>22</v>
      </c>
      <c r="E761" s="134" t="s">
        <v>9256</v>
      </c>
      <c r="F761" s="135">
        <v>3.83</v>
      </c>
      <c r="G761" s="135">
        <v>3.92</v>
      </c>
    </row>
    <row r="762" spans="1:7" x14ac:dyDescent="0.25">
      <c r="A762" s="134" t="s">
        <v>9250</v>
      </c>
      <c r="B762" s="134">
        <v>39234</v>
      </c>
      <c r="C762" s="126" t="s">
        <v>9990</v>
      </c>
      <c r="D762" s="134" t="s">
        <v>22</v>
      </c>
      <c r="E762" s="134" t="s">
        <v>4500</v>
      </c>
      <c r="F762" s="135">
        <v>47.76</v>
      </c>
      <c r="G762" s="135">
        <v>48.89</v>
      </c>
    </row>
    <row r="763" spans="1:7" x14ac:dyDescent="0.25">
      <c r="A763" s="134" t="s">
        <v>9250</v>
      </c>
      <c r="B763" s="134">
        <v>982</v>
      </c>
      <c r="C763" s="126" t="s">
        <v>9991</v>
      </c>
      <c r="D763" s="134" t="s">
        <v>22</v>
      </c>
      <c r="E763" s="134" t="s">
        <v>4500</v>
      </c>
      <c r="F763" s="135">
        <v>5.5</v>
      </c>
      <c r="G763" s="135">
        <v>5.63</v>
      </c>
    </row>
    <row r="764" spans="1:7" x14ac:dyDescent="0.25">
      <c r="A764" s="134" t="s">
        <v>9250</v>
      </c>
      <c r="B764" s="134">
        <v>39235</v>
      </c>
      <c r="C764" s="126" t="s">
        <v>9992</v>
      </c>
      <c r="D764" s="134" t="s">
        <v>22</v>
      </c>
      <c r="E764" s="134" t="s">
        <v>4500</v>
      </c>
      <c r="F764" s="135">
        <v>70.45</v>
      </c>
      <c r="G764" s="135">
        <v>72.099999999999994</v>
      </c>
    </row>
    <row r="765" spans="1:7" x14ac:dyDescent="0.25">
      <c r="A765" s="134" t="s">
        <v>9250</v>
      </c>
      <c r="B765" s="134">
        <v>39236</v>
      </c>
      <c r="C765" s="126" t="s">
        <v>9993</v>
      </c>
      <c r="D765" s="134" t="s">
        <v>22</v>
      </c>
      <c r="E765" s="134" t="s">
        <v>4500</v>
      </c>
      <c r="F765" s="135">
        <v>93.36</v>
      </c>
      <c r="G765" s="135">
        <v>95.56</v>
      </c>
    </row>
    <row r="766" spans="1:7" x14ac:dyDescent="0.25">
      <c r="A766" s="134" t="s">
        <v>9250</v>
      </c>
      <c r="B766" s="134">
        <v>993</v>
      </c>
      <c r="C766" s="126" t="s">
        <v>9994</v>
      </c>
      <c r="D766" s="134" t="s">
        <v>22</v>
      </c>
      <c r="E766" s="134" t="s">
        <v>4500</v>
      </c>
      <c r="F766" s="135">
        <v>1.96</v>
      </c>
      <c r="G766" s="135">
        <v>2.0099999999999998</v>
      </c>
    </row>
    <row r="767" spans="1:7" x14ac:dyDescent="0.25">
      <c r="A767" s="134" t="s">
        <v>9250</v>
      </c>
      <c r="B767" s="134">
        <v>1020</v>
      </c>
      <c r="C767" s="126" t="s">
        <v>9995</v>
      </c>
      <c r="D767" s="134" t="s">
        <v>22</v>
      </c>
      <c r="E767" s="134" t="s">
        <v>4500</v>
      </c>
      <c r="F767" s="135">
        <v>10.029999999999999</v>
      </c>
      <c r="G767" s="135">
        <v>10.27</v>
      </c>
    </row>
    <row r="768" spans="1:7" x14ac:dyDescent="0.25">
      <c r="A768" s="134" t="s">
        <v>9250</v>
      </c>
      <c r="B768" s="134">
        <v>1017</v>
      </c>
      <c r="C768" s="126" t="s">
        <v>9996</v>
      </c>
      <c r="D768" s="134" t="s">
        <v>22</v>
      </c>
      <c r="E768" s="134" t="s">
        <v>4500</v>
      </c>
      <c r="F768" s="135">
        <v>122.96</v>
      </c>
      <c r="G768" s="135">
        <v>125.84</v>
      </c>
    </row>
    <row r="769" spans="1:7" x14ac:dyDescent="0.25">
      <c r="A769" s="134" t="s">
        <v>9250</v>
      </c>
      <c r="B769" s="134">
        <v>999</v>
      </c>
      <c r="C769" s="126" t="s">
        <v>9997</v>
      </c>
      <c r="D769" s="134" t="s">
        <v>22</v>
      </c>
      <c r="E769" s="134" t="s">
        <v>4500</v>
      </c>
      <c r="F769" s="135">
        <v>148.96</v>
      </c>
      <c r="G769" s="135">
        <v>152.46</v>
      </c>
    </row>
    <row r="770" spans="1:7" x14ac:dyDescent="0.25">
      <c r="A770" s="134" t="s">
        <v>9250</v>
      </c>
      <c r="B770" s="134">
        <v>995</v>
      </c>
      <c r="C770" s="126" t="s">
        <v>9998</v>
      </c>
      <c r="D770" s="134" t="s">
        <v>22</v>
      </c>
      <c r="E770" s="134" t="s">
        <v>4500</v>
      </c>
      <c r="F770" s="135">
        <v>15.97</v>
      </c>
      <c r="G770" s="135">
        <v>16.350000000000001</v>
      </c>
    </row>
    <row r="771" spans="1:7" x14ac:dyDescent="0.25">
      <c r="A771" s="134" t="s">
        <v>9250</v>
      </c>
      <c r="B771" s="134">
        <v>1000</v>
      </c>
      <c r="C771" s="126" t="s">
        <v>9999</v>
      </c>
      <c r="D771" s="134" t="s">
        <v>22</v>
      </c>
      <c r="E771" s="134" t="s">
        <v>4500</v>
      </c>
      <c r="F771" s="135">
        <v>182.97</v>
      </c>
      <c r="G771" s="135">
        <v>187.27</v>
      </c>
    </row>
    <row r="772" spans="1:7" x14ac:dyDescent="0.25">
      <c r="A772" s="134" t="s">
        <v>9250</v>
      </c>
      <c r="B772" s="134">
        <v>1022</v>
      </c>
      <c r="C772" s="126" t="s">
        <v>10000</v>
      </c>
      <c r="D772" s="134" t="s">
        <v>22</v>
      </c>
      <c r="E772" s="134" t="s">
        <v>4500</v>
      </c>
      <c r="F772" s="135">
        <v>2.74</v>
      </c>
      <c r="G772" s="135">
        <v>2.81</v>
      </c>
    </row>
    <row r="773" spans="1:7" x14ac:dyDescent="0.25">
      <c r="A773" s="134" t="s">
        <v>9250</v>
      </c>
      <c r="B773" s="134">
        <v>1015</v>
      </c>
      <c r="C773" s="126" t="s">
        <v>10001</v>
      </c>
      <c r="D773" s="134" t="s">
        <v>22</v>
      </c>
      <c r="E773" s="134" t="s">
        <v>4500</v>
      </c>
      <c r="F773" s="135">
        <v>243.15</v>
      </c>
      <c r="G773" s="135">
        <v>248.86</v>
      </c>
    </row>
    <row r="774" spans="1:7" x14ac:dyDescent="0.25">
      <c r="A774" s="134" t="s">
        <v>9250</v>
      </c>
      <c r="B774" s="134">
        <v>996</v>
      </c>
      <c r="C774" s="126" t="s">
        <v>10002</v>
      </c>
      <c r="D774" s="134" t="s">
        <v>22</v>
      </c>
      <c r="E774" s="134" t="s">
        <v>4500</v>
      </c>
      <c r="F774" s="135">
        <v>24.77</v>
      </c>
      <c r="G774" s="135">
        <v>25.35</v>
      </c>
    </row>
    <row r="775" spans="1:7" x14ac:dyDescent="0.25">
      <c r="A775" s="134" t="s">
        <v>9250</v>
      </c>
      <c r="B775" s="134">
        <v>1001</v>
      </c>
      <c r="C775" s="126" t="s">
        <v>10003</v>
      </c>
      <c r="D775" s="134" t="s">
        <v>22</v>
      </c>
      <c r="E775" s="134" t="s">
        <v>4500</v>
      </c>
      <c r="F775" s="135">
        <v>315.47000000000003</v>
      </c>
      <c r="G775" s="135">
        <v>322.89</v>
      </c>
    </row>
    <row r="776" spans="1:7" x14ac:dyDescent="0.25">
      <c r="A776" s="134" t="s">
        <v>9250</v>
      </c>
      <c r="B776" s="134">
        <v>1019</v>
      </c>
      <c r="C776" s="126" t="s">
        <v>10004</v>
      </c>
      <c r="D776" s="134" t="s">
        <v>22</v>
      </c>
      <c r="E776" s="134" t="s">
        <v>4500</v>
      </c>
      <c r="F776" s="135">
        <v>35.01</v>
      </c>
      <c r="G776" s="135">
        <v>35.83</v>
      </c>
    </row>
    <row r="777" spans="1:7" x14ac:dyDescent="0.25">
      <c r="A777" s="134" t="s">
        <v>9250</v>
      </c>
      <c r="B777" s="134">
        <v>1021</v>
      </c>
      <c r="C777" s="126" t="s">
        <v>10005</v>
      </c>
      <c r="D777" s="134" t="s">
        <v>22</v>
      </c>
      <c r="E777" s="134" t="s">
        <v>4500</v>
      </c>
      <c r="F777" s="135">
        <v>4.21</v>
      </c>
      <c r="G777" s="135">
        <v>4.3099999999999996</v>
      </c>
    </row>
    <row r="778" spans="1:7" x14ac:dyDescent="0.25">
      <c r="A778" s="134" t="s">
        <v>9250</v>
      </c>
      <c r="B778" s="134">
        <v>39249</v>
      </c>
      <c r="C778" s="126" t="s">
        <v>10006</v>
      </c>
      <c r="D778" s="134" t="s">
        <v>22</v>
      </c>
      <c r="E778" s="134" t="s">
        <v>4500</v>
      </c>
      <c r="F778" s="135">
        <v>424.18</v>
      </c>
      <c r="G778" s="135">
        <v>434.14</v>
      </c>
    </row>
    <row r="779" spans="1:7" x14ac:dyDescent="0.25">
      <c r="A779" s="134" t="s">
        <v>9250</v>
      </c>
      <c r="B779" s="134">
        <v>1018</v>
      </c>
      <c r="C779" s="126" t="s">
        <v>10007</v>
      </c>
      <c r="D779" s="134" t="s">
        <v>22</v>
      </c>
      <c r="E779" s="134" t="s">
        <v>4500</v>
      </c>
      <c r="F779" s="135">
        <v>51.76</v>
      </c>
      <c r="G779" s="135">
        <v>52.98</v>
      </c>
    </row>
    <row r="780" spans="1:7" x14ac:dyDescent="0.25">
      <c r="A780" s="134" t="s">
        <v>9250</v>
      </c>
      <c r="B780" s="134">
        <v>39250</v>
      </c>
      <c r="C780" s="126" t="s">
        <v>10008</v>
      </c>
      <c r="D780" s="134" t="s">
        <v>22</v>
      </c>
      <c r="E780" s="134" t="s">
        <v>4500</v>
      </c>
      <c r="F780" s="135">
        <v>507.41</v>
      </c>
      <c r="G780" s="135">
        <v>519.33000000000004</v>
      </c>
    </row>
    <row r="781" spans="1:7" x14ac:dyDescent="0.25">
      <c r="A781" s="134" t="s">
        <v>9250</v>
      </c>
      <c r="B781" s="134">
        <v>994</v>
      </c>
      <c r="C781" s="126" t="s">
        <v>10009</v>
      </c>
      <c r="D781" s="134" t="s">
        <v>22</v>
      </c>
      <c r="E781" s="134" t="s">
        <v>4500</v>
      </c>
      <c r="F781" s="135">
        <v>6.12</v>
      </c>
      <c r="G781" s="135">
        <v>6.26</v>
      </c>
    </row>
    <row r="782" spans="1:7" x14ac:dyDescent="0.25">
      <c r="A782" s="134" t="s">
        <v>9250</v>
      </c>
      <c r="B782" s="134">
        <v>977</v>
      </c>
      <c r="C782" s="126" t="s">
        <v>10010</v>
      </c>
      <c r="D782" s="134" t="s">
        <v>22</v>
      </c>
      <c r="E782" s="134" t="s">
        <v>4500</v>
      </c>
      <c r="F782" s="135">
        <v>72.42</v>
      </c>
      <c r="G782" s="135">
        <v>74.12</v>
      </c>
    </row>
    <row r="783" spans="1:7" x14ac:dyDescent="0.25">
      <c r="A783" s="134" t="s">
        <v>9250</v>
      </c>
      <c r="B783" s="134">
        <v>998</v>
      </c>
      <c r="C783" s="126" t="s">
        <v>10011</v>
      </c>
      <c r="D783" s="134" t="s">
        <v>22</v>
      </c>
      <c r="E783" s="134" t="s">
        <v>4500</v>
      </c>
      <c r="F783" s="135">
        <v>94.02</v>
      </c>
      <c r="G783" s="135">
        <v>96.23</v>
      </c>
    </row>
    <row r="784" spans="1:7" x14ac:dyDescent="0.25">
      <c r="A784" s="134" t="s">
        <v>9250</v>
      </c>
      <c r="B784" s="134">
        <v>1006</v>
      </c>
      <c r="C784" s="126" t="s">
        <v>10012</v>
      </c>
      <c r="D784" s="134" t="s">
        <v>22</v>
      </c>
      <c r="E784" s="134" t="s">
        <v>4500</v>
      </c>
      <c r="F784" s="135">
        <v>124.59</v>
      </c>
      <c r="G784" s="135">
        <v>127.51</v>
      </c>
    </row>
    <row r="785" spans="1:7" x14ac:dyDescent="0.25">
      <c r="A785" s="134" t="s">
        <v>9250</v>
      </c>
      <c r="B785" s="134">
        <v>990</v>
      </c>
      <c r="C785" s="126" t="s">
        <v>10013</v>
      </c>
      <c r="D785" s="134" t="s">
        <v>22</v>
      </c>
      <c r="E785" s="134" t="s">
        <v>4500</v>
      </c>
      <c r="F785" s="135">
        <v>165.66</v>
      </c>
      <c r="G785" s="135">
        <v>169.55</v>
      </c>
    </row>
    <row r="786" spans="1:7" x14ac:dyDescent="0.25">
      <c r="A786" s="134" t="s">
        <v>9250</v>
      </c>
      <c r="B786" s="134">
        <v>39241</v>
      </c>
      <c r="C786" s="126" t="s">
        <v>10014</v>
      </c>
      <c r="D786" s="134" t="s">
        <v>22</v>
      </c>
      <c r="E786" s="134" t="s">
        <v>4500</v>
      </c>
      <c r="F786" s="135">
        <v>16.309999999999999</v>
      </c>
      <c r="G786" s="135">
        <v>16.690000000000001</v>
      </c>
    </row>
    <row r="787" spans="1:7" x14ac:dyDescent="0.25">
      <c r="A787" s="134" t="s">
        <v>9250</v>
      </c>
      <c r="B787" s="134">
        <v>1005</v>
      </c>
      <c r="C787" s="126" t="s">
        <v>10015</v>
      </c>
      <c r="D787" s="134" t="s">
        <v>22</v>
      </c>
      <c r="E787" s="134" t="s">
        <v>4500</v>
      </c>
      <c r="F787" s="135">
        <v>206.26</v>
      </c>
      <c r="G787" s="135">
        <v>211.1</v>
      </c>
    </row>
    <row r="788" spans="1:7" x14ac:dyDescent="0.25">
      <c r="A788" s="134" t="s">
        <v>9250</v>
      </c>
      <c r="B788" s="134">
        <v>991</v>
      </c>
      <c r="C788" s="126" t="s">
        <v>10016</v>
      </c>
      <c r="D788" s="134" t="s">
        <v>22</v>
      </c>
      <c r="E788" s="134" t="s">
        <v>4500</v>
      </c>
      <c r="F788" s="135">
        <v>270.14999999999998</v>
      </c>
      <c r="G788" s="135">
        <v>276.5</v>
      </c>
    </row>
    <row r="789" spans="1:7" x14ac:dyDescent="0.25">
      <c r="A789" s="134" t="s">
        <v>9250</v>
      </c>
      <c r="B789" s="134">
        <v>986</v>
      </c>
      <c r="C789" s="126" t="s">
        <v>10017</v>
      </c>
      <c r="D789" s="134" t="s">
        <v>22</v>
      </c>
      <c r="E789" s="134" t="s">
        <v>4500</v>
      </c>
      <c r="F789" s="135">
        <v>25.77</v>
      </c>
      <c r="G789" s="135">
        <v>26.37</v>
      </c>
    </row>
    <row r="790" spans="1:7" x14ac:dyDescent="0.25">
      <c r="A790" s="134" t="s">
        <v>9250</v>
      </c>
      <c r="B790" s="134">
        <v>987</v>
      </c>
      <c r="C790" s="126" t="s">
        <v>10018</v>
      </c>
      <c r="D790" s="134" t="s">
        <v>22</v>
      </c>
      <c r="E790" s="134" t="s">
        <v>4500</v>
      </c>
      <c r="F790" s="135">
        <v>35.270000000000003</v>
      </c>
      <c r="G790" s="135">
        <v>36.1</v>
      </c>
    </row>
    <row r="791" spans="1:7" x14ac:dyDescent="0.25">
      <c r="A791" s="134" t="s">
        <v>9250</v>
      </c>
      <c r="B791" s="134">
        <v>1007</v>
      </c>
      <c r="C791" s="126" t="s">
        <v>10019</v>
      </c>
      <c r="D791" s="134" t="s">
        <v>22</v>
      </c>
      <c r="E791" s="134" t="s">
        <v>4500</v>
      </c>
      <c r="F791" s="135">
        <v>48.83</v>
      </c>
      <c r="G791" s="135">
        <v>49.97</v>
      </c>
    </row>
    <row r="792" spans="1:7" x14ac:dyDescent="0.25">
      <c r="A792" s="134" t="s">
        <v>9250</v>
      </c>
      <c r="B792" s="134">
        <v>1008</v>
      </c>
      <c r="C792" s="126" t="s">
        <v>10020</v>
      </c>
      <c r="D792" s="134" t="s">
        <v>22</v>
      </c>
      <c r="E792" s="134" t="s">
        <v>4500</v>
      </c>
      <c r="F792" s="135">
        <v>6.2</v>
      </c>
      <c r="G792" s="135">
        <v>6.34</v>
      </c>
    </row>
    <row r="793" spans="1:7" x14ac:dyDescent="0.25">
      <c r="A793" s="134" t="s">
        <v>9250</v>
      </c>
      <c r="B793" s="134">
        <v>988</v>
      </c>
      <c r="C793" s="126" t="s">
        <v>10021</v>
      </c>
      <c r="D793" s="134" t="s">
        <v>22</v>
      </c>
      <c r="E793" s="134" t="s">
        <v>4500</v>
      </c>
      <c r="F793" s="135">
        <v>67.319999999999993</v>
      </c>
      <c r="G793" s="135">
        <v>68.91</v>
      </c>
    </row>
    <row r="794" spans="1:7" x14ac:dyDescent="0.25">
      <c r="A794" s="134" t="s">
        <v>9250</v>
      </c>
      <c r="B794" s="134">
        <v>989</v>
      </c>
      <c r="C794" s="126" t="s">
        <v>10022</v>
      </c>
      <c r="D794" s="134" t="s">
        <v>22</v>
      </c>
      <c r="E794" s="134" t="s">
        <v>4500</v>
      </c>
      <c r="F794" s="135">
        <v>92.93</v>
      </c>
      <c r="G794" s="135">
        <v>95.11</v>
      </c>
    </row>
    <row r="795" spans="1:7" x14ac:dyDescent="0.25">
      <c r="A795" s="134" t="s">
        <v>9250</v>
      </c>
      <c r="B795" s="134">
        <v>43972</v>
      </c>
      <c r="C795" s="126" t="s">
        <v>10023</v>
      </c>
      <c r="D795" s="134" t="s">
        <v>22</v>
      </c>
      <c r="E795" s="134" t="s">
        <v>4500</v>
      </c>
      <c r="F795" s="135">
        <v>5.14</v>
      </c>
      <c r="G795" s="135">
        <v>4.3099999999999996</v>
      </c>
    </row>
    <row r="796" spans="1:7" x14ac:dyDescent="0.25">
      <c r="A796" s="134" t="s">
        <v>9250</v>
      </c>
      <c r="B796" s="134">
        <v>43971</v>
      </c>
      <c r="C796" s="126" t="s">
        <v>10024</v>
      </c>
      <c r="D796" s="134" t="s">
        <v>22</v>
      </c>
      <c r="E796" s="134" t="s">
        <v>9256</v>
      </c>
      <c r="F796" s="135">
        <v>3.93</v>
      </c>
      <c r="G796" s="135">
        <v>3.29</v>
      </c>
    </row>
    <row r="797" spans="1:7" x14ac:dyDescent="0.25">
      <c r="A797" s="134" t="s">
        <v>9250</v>
      </c>
      <c r="B797" s="134">
        <v>39598</v>
      </c>
      <c r="C797" s="126" t="s">
        <v>10025</v>
      </c>
      <c r="D797" s="134" t="s">
        <v>22</v>
      </c>
      <c r="E797" s="134" t="s">
        <v>4500</v>
      </c>
      <c r="F797" s="135">
        <v>7.29</v>
      </c>
      <c r="G797" s="135">
        <v>6.1</v>
      </c>
    </row>
    <row r="798" spans="1:7" x14ac:dyDescent="0.25">
      <c r="A798" s="134" t="s">
        <v>9250</v>
      </c>
      <c r="B798" s="134">
        <v>43973</v>
      </c>
      <c r="C798" s="126" t="s">
        <v>10026</v>
      </c>
      <c r="D798" s="134" t="s">
        <v>22</v>
      </c>
      <c r="E798" s="134" t="s">
        <v>4500</v>
      </c>
      <c r="F798" s="135">
        <v>5.38</v>
      </c>
      <c r="G798" s="135">
        <v>4.5</v>
      </c>
    </row>
    <row r="799" spans="1:7" x14ac:dyDescent="0.25">
      <c r="A799" s="134" t="s">
        <v>9250</v>
      </c>
      <c r="B799" s="134">
        <v>39599</v>
      </c>
      <c r="C799" s="126" t="s">
        <v>10027</v>
      </c>
      <c r="D799" s="134" t="s">
        <v>22</v>
      </c>
      <c r="E799" s="134" t="s">
        <v>4500</v>
      </c>
      <c r="F799" s="135">
        <v>10.48</v>
      </c>
      <c r="G799" s="135">
        <v>8.7799999999999994</v>
      </c>
    </row>
    <row r="800" spans="1:7" x14ac:dyDescent="0.25">
      <c r="A800" s="134" t="s">
        <v>9250</v>
      </c>
      <c r="B800" s="134">
        <v>43832</v>
      </c>
      <c r="C800" s="126" t="s">
        <v>10028</v>
      </c>
      <c r="D800" s="134" t="s">
        <v>22</v>
      </c>
      <c r="E800" s="134" t="s">
        <v>4500</v>
      </c>
      <c r="F800" s="135">
        <v>27.61</v>
      </c>
      <c r="G800" s="135">
        <v>23.12</v>
      </c>
    </row>
    <row r="801" spans="1:7" x14ac:dyDescent="0.25">
      <c r="A801" s="134" t="s">
        <v>9250</v>
      </c>
      <c r="B801" s="134">
        <v>34602</v>
      </c>
      <c r="C801" s="126" t="s">
        <v>10029</v>
      </c>
      <c r="D801" s="134" t="s">
        <v>22</v>
      </c>
      <c r="E801" s="134" t="s">
        <v>4500</v>
      </c>
      <c r="F801" s="135">
        <v>4.26</v>
      </c>
      <c r="G801" s="135">
        <v>4.3600000000000003</v>
      </c>
    </row>
    <row r="802" spans="1:7" x14ac:dyDescent="0.25">
      <c r="A802" s="134" t="s">
        <v>9250</v>
      </c>
      <c r="B802" s="134">
        <v>34607</v>
      </c>
      <c r="C802" s="126" t="s">
        <v>10030</v>
      </c>
      <c r="D802" s="134" t="s">
        <v>22</v>
      </c>
      <c r="E802" s="134" t="s">
        <v>4500</v>
      </c>
      <c r="F802" s="135">
        <v>10.44</v>
      </c>
      <c r="G802" s="135">
        <v>10.69</v>
      </c>
    </row>
    <row r="803" spans="1:7" x14ac:dyDescent="0.25">
      <c r="A803" s="134" t="s">
        <v>9250</v>
      </c>
      <c r="B803" s="134">
        <v>34609</v>
      </c>
      <c r="C803" s="126" t="s">
        <v>10031</v>
      </c>
      <c r="D803" s="134" t="s">
        <v>22</v>
      </c>
      <c r="E803" s="134" t="s">
        <v>4500</v>
      </c>
      <c r="F803" s="135">
        <v>15.19</v>
      </c>
      <c r="G803" s="135">
        <v>15.55</v>
      </c>
    </row>
    <row r="804" spans="1:7" x14ac:dyDescent="0.25">
      <c r="A804" s="134" t="s">
        <v>9250</v>
      </c>
      <c r="B804" s="134">
        <v>34618</v>
      </c>
      <c r="C804" s="126" t="s">
        <v>10032</v>
      </c>
      <c r="D804" s="134" t="s">
        <v>22</v>
      </c>
      <c r="E804" s="134" t="s">
        <v>4500</v>
      </c>
      <c r="F804" s="135">
        <v>5.81</v>
      </c>
      <c r="G804" s="135">
        <v>5.95</v>
      </c>
    </row>
    <row r="805" spans="1:7" x14ac:dyDescent="0.25">
      <c r="A805" s="134" t="s">
        <v>9250</v>
      </c>
      <c r="B805" s="134">
        <v>34621</v>
      </c>
      <c r="C805" s="126" t="s">
        <v>10033</v>
      </c>
      <c r="D805" s="134" t="s">
        <v>22</v>
      </c>
      <c r="E805" s="134" t="s">
        <v>4500</v>
      </c>
      <c r="F805" s="135">
        <v>14.4</v>
      </c>
      <c r="G805" s="135">
        <v>14.74</v>
      </c>
    </row>
    <row r="806" spans="1:7" x14ac:dyDescent="0.25">
      <c r="A806" s="134" t="s">
        <v>9250</v>
      </c>
      <c r="B806" s="134">
        <v>34622</v>
      </c>
      <c r="C806" s="126" t="s">
        <v>10034</v>
      </c>
      <c r="D806" s="134" t="s">
        <v>22</v>
      </c>
      <c r="E806" s="134" t="s">
        <v>4500</v>
      </c>
      <c r="F806" s="135">
        <v>21.39</v>
      </c>
      <c r="G806" s="135">
        <v>21.9</v>
      </c>
    </row>
    <row r="807" spans="1:7" x14ac:dyDescent="0.25">
      <c r="A807" s="134" t="s">
        <v>9250</v>
      </c>
      <c r="B807" s="134">
        <v>34624</v>
      </c>
      <c r="C807" s="126" t="s">
        <v>10035</v>
      </c>
      <c r="D807" s="134" t="s">
        <v>22</v>
      </c>
      <c r="E807" s="134" t="s">
        <v>4500</v>
      </c>
      <c r="F807" s="135">
        <v>7.76</v>
      </c>
      <c r="G807" s="135">
        <v>7.94</v>
      </c>
    </row>
    <row r="808" spans="1:7" x14ac:dyDescent="0.25">
      <c r="A808" s="134" t="s">
        <v>9250</v>
      </c>
      <c r="B808" s="134">
        <v>34627</v>
      </c>
      <c r="C808" s="126" t="s">
        <v>10036</v>
      </c>
      <c r="D808" s="134" t="s">
        <v>22</v>
      </c>
      <c r="E808" s="134" t="s">
        <v>4500</v>
      </c>
      <c r="F808" s="135">
        <v>18.71</v>
      </c>
      <c r="G808" s="135">
        <v>19.149999999999999</v>
      </c>
    </row>
    <row r="809" spans="1:7" x14ac:dyDescent="0.25">
      <c r="A809" s="134" t="s">
        <v>9250</v>
      </c>
      <c r="B809" s="134">
        <v>34629</v>
      </c>
      <c r="C809" s="126" t="s">
        <v>10037</v>
      </c>
      <c r="D809" s="134" t="s">
        <v>22</v>
      </c>
      <c r="E809" s="134" t="s">
        <v>4500</v>
      </c>
      <c r="F809" s="135">
        <v>28.59</v>
      </c>
      <c r="G809" s="135">
        <v>29.26</v>
      </c>
    </row>
    <row r="810" spans="1:7" x14ac:dyDescent="0.25">
      <c r="A810" s="134" t="s">
        <v>9250</v>
      </c>
      <c r="B810" s="134">
        <v>39257</v>
      </c>
      <c r="C810" s="126" t="s">
        <v>10038</v>
      </c>
      <c r="D810" s="134" t="s">
        <v>22</v>
      </c>
      <c r="E810" s="134" t="s">
        <v>4500</v>
      </c>
      <c r="F810" s="135">
        <v>5.82</v>
      </c>
      <c r="G810" s="135">
        <v>5.95</v>
      </c>
    </row>
    <row r="811" spans="1:7" x14ac:dyDescent="0.25">
      <c r="A811" s="134" t="s">
        <v>9250</v>
      </c>
      <c r="B811" s="134">
        <v>39261</v>
      </c>
      <c r="C811" s="126" t="s">
        <v>10039</v>
      </c>
      <c r="D811" s="134" t="s">
        <v>22</v>
      </c>
      <c r="E811" s="134" t="s">
        <v>4500</v>
      </c>
      <c r="F811" s="135">
        <v>33.299999999999997</v>
      </c>
      <c r="G811" s="135">
        <v>34.090000000000003</v>
      </c>
    </row>
    <row r="812" spans="1:7" x14ac:dyDescent="0.25">
      <c r="A812" s="134" t="s">
        <v>9250</v>
      </c>
      <c r="B812" s="134">
        <v>39268</v>
      </c>
      <c r="C812" s="126" t="s">
        <v>10040</v>
      </c>
      <c r="D812" s="134" t="s">
        <v>22</v>
      </c>
      <c r="E812" s="134" t="s">
        <v>4500</v>
      </c>
      <c r="F812" s="135">
        <v>520.57000000000005</v>
      </c>
      <c r="G812" s="135">
        <v>532.80999999999995</v>
      </c>
    </row>
    <row r="813" spans="1:7" x14ac:dyDescent="0.25">
      <c r="A813" s="134" t="s">
        <v>9250</v>
      </c>
      <c r="B813" s="134">
        <v>39262</v>
      </c>
      <c r="C813" s="126" t="s">
        <v>10041</v>
      </c>
      <c r="D813" s="134" t="s">
        <v>22</v>
      </c>
      <c r="E813" s="134" t="s">
        <v>4500</v>
      </c>
      <c r="F813" s="135">
        <v>53.03</v>
      </c>
      <c r="G813" s="135">
        <v>54.28</v>
      </c>
    </row>
    <row r="814" spans="1:7" x14ac:dyDescent="0.25">
      <c r="A814" s="134" t="s">
        <v>9250</v>
      </c>
      <c r="B814" s="134">
        <v>39258</v>
      </c>
      <c r="C814" s="126" t="s">
        <v>10042</v>
      </c>
      <c r="D814" s="134" t="s">
        <v>22</v>
      </c>
      <c r="E814" s="134" t="s">
        <v>4500</v>
      </c>
      <c r="F814" s="135">
        <v>8.77</v>
      </c>
      <c r="G814" s="135">
        <v>8.9700000000000006</v>
      </c>
    </row>
    <row r="815" spans="1:7" x14ac:dyDescent="0.25">
      <c r="A815" s="134" t="s">
        <v>9250</v>
      </c>
      <c r="B815" s="134">
        <v>39263</v>
      </c>
      <c r="C815" s="126" t="s">
        <v>10043</v>
      </c>
      <c r="D815" s="134" t="s">
        <v>22</v>
      </c>
      <c r="E815" s="134" t="s">
        <v>4500</v>
      </c>
      <c r="F815" s="135">
        <v>91.71</v>
      </c>
      <c r="G815" s="135">
        <v>93.86</v>
      </c>
    </row>
    <row r="816" spans="1:7" x14ac:dyDescent="0.25">
      <c r="A816" s="134" t="s">
        <v>9250</v>
      </c>
      <c r="B816" s="134">
        <v>39264</v>
      </c>
      <c r="C816" s="126" t="s">
        <v>10044</v>
      </c>
      <c r="D816" s="134" t="s">
        <v>22</v>
      </c>
      <c r="E816" s="134" t="s">
        <v>4500</v>
      </c>
      <c r="F816" s="135">
        <v>127.04</v>
      </c>
      <c r="G816" s="135">
        <v>130.03</v>
      </c>
    </row>
    <row r="817" spans="1:7" x14ac:dyDescent="0.25">
      <c r="A817" s="134" t="s">
        <v>9250</v>
      </c>
      <c r="B817" s="134">
        <v>39259</v>
      </c>
      <c r="C817" s="126" t="s">
        <v>10045</v>
      </c>
      <c r="D817" s="134" t="s">
        <v>22</v>
      </c>
      <c r="E817" s="134" t="s">
        <v>4500</v>
      </c>
      <c r="F817" s="135">
        <v>13.5</v>
      </c>
      <c r="G817" s="135">
        <v>13.82</v>
      </c>
    </row>
    <row r="818" spans="1:7" x14ac:dyDescent="0.25">
      <c r="A818" s="134" t="s">
        <v>9250</v>
      </c>
      <c r="B818" s="134">
        <v>39265</v>
      </c>
      <c r="C818" s="126" t="s">
        <v>10046</v>
      </c>
      <c r="D818" s="134" t="s">
        <v>22</v>
      </c>
      <c r="E818" s="134" t="s">
        <v>4500</v>
      </c>
      <c r="F818" s="135">
        <v>172.48</v>
      </c>
      <c r="G818" s="135">
        <v>176.53</v>
      </c>
    </row>
    <row r="819" spans="1:7" x14ac:dyDescent="0.25">
      <c r="A819" s="134" t="s">
        <v>9250</v>
      </c>
      <c r="B819" s="134">
        <v>39260</v>
      </c>
      <c r="C819" s="126" t="s">
        <v>10047</v>
      </c>
      <c r="D819" s="134" t="s">
        <v>22</v>
      </c>
      <c r="E819" s="134" t="s">
        <v>4500</v>
      </c>
      <c r="F819" s="135">
        <v>20.67</v>
      </c>
      <c r="G819" s="135">
        <v>21.16</v>
      </c>
    </row>
    <row r="820" spans="1:7" x14ac:dyDescent="0.25">
      <c r="A820" s="134" t="s">
        <v>9250</v>
      </c>
      <c r="B820" s="134">
        <v>39266</v>
      </c>
      <c r="C820" s="126" t="s">
        <v>10048</v>
      </c>
      <c r="D820" s="134" t="s">
        <v>22</v>
      </c>
      <c r="E820" s="134" t="s">
        <v>4500</v>
      </c>
      <c r="F820" s="135">
        <v>260.27</v>
      </c>
      <c r="G820" s="135">
        <v>266.38</v>
      </c>
    </row>
    <row r="821" spans="1:7" x14ac:dyDescent="0.25">
      <c r="A821" s="134" t="s">
        <v>9250</v>
      </c>
      <c r="B821" s="134">
        <v>39267</v>
      </c>
      <c r="C821" s="126" t="s">
        <v>10049</v>
      </c>
      <c r="D821" s="134" t="s">
        <v>22</v>
      </c>
      <c r="E821" s="134" t="s">
        <v>4500</v>
      </c>
      <c r="F821" s="135">
        <v>325.39999999999998</v>
      </c>
      <c r="G821" s="135">
        <v>333.05</v>
      </c>
    </row>
    <row r="822" spans="1:7" x14ac:dyDescent="0.25">
      <c r="A822" s="134" t="s">
        <v>9250</v>
      </c>
      <c r="B822" s="134">
        <v>11901</v>
      </c>
      <c r="C822" s="126" t="s">
        <v>10050</v>
      </c>
      <c r="D822" s="134" t="s">
        <v>22</v>
      </c>
      <c r="E822" s="134" t="s">
        <v>4500</v>
      </c>
      <c r="F822" s="135">
        <v>0.94</v>
      </c>
      <c r="G822" s="135">
        <v>0.79</v>
      </c>
    </row>
    <row r="823" spans="1:7" x14ac:dyDescent="0.25">
      <c r="A823" s="134" t="s">
        <v>9250</v>
      </c>
      <c r="B823" s="134">
        <v>11902</v>
      </c>
      <c r="C823" s="126" t="s">
        <v>10051</v>
      </c>
      <c r="D823" s="134" t="s">
        <v>22</v>
      </c>
      <c r="E823" s="134" t="s">
        <v>4500</v>
      </c>
      <c r="F823" s="135">
        <v>1.81</v>
      </c>
      <c r="G823" s="135">
        <v>1.51</v>
      </c>
    </row>
    <row r="824" spans="1:7" x14ac:dyDescent="0.25">
      <c r="A824" s="134" t="s">
        <v>9250</v>
      </c>
      <c r="B824" s="134">
        <v>11903</v>
      </c>
      <c r="C824" s="126" t="s">
        <v>10052</v>
      </c>
      <c r="D824" s="134" t="s">
        <v>22</v>
      </c>
      <c r="E824" s="134" t="s">
        <v>4500</v>
      </c>
      <c r="F824" s="135">
        <v>1.91</v>
      </c>
      <c r="G824" s="135">
        <v>1.6</v>
      </c>
    </row>
    <row r="825" spans="1:7" x14ac:dyDescent="0.25">
      <c r="A825" s="134" t="s">
        <v>9250</v>
      </c>
      <c r="B825" s="134">
        <v>11904</v>
      </c>
      <c r="C825" s="126" t="s">
        <v>10053</v>
      </c>
      <c r="D825" s="134" t="s">
        <v>22</v>
      </c>
      <c r="E825" s="134" t="s">
        <v>4500</v>
      </c>
      <c r="F825" s="135">
        <v>2.9</v>
      </c>
      <c r="G825" s="135">
        <v>2.4300000000000002</v>
      </c>
    </row>
    <row r="826" spans="1:7" x14ac:dyDescent="0.25">
      <c r="A826" s="134" t="s">
        <v>9250</v>
      </c>
      <c r="B826" s="134">
        <v>11905</v>
      </c>
      <c r="C826" s="126" t="s">
        <v>10054</v>
      </c>
      <c r="D826" s="134" t="s">
        <v>22</v>
      </c>
      <c r="E826" s="134" t="s">
        <v>4500</v>
      </c>
      <c r="F826" s="135">
        <v>3.54</v>
      </c>
      <c r="G826" s="135">
        <v>2.96</v>
      </c>
    </row>
    <row r="827" spans="1:7" x14ac:dyDescent="0.25">
      <c r="A827" s="134" t="s">
        <v>9250</v>
      </c>
      <c r="B827" s="134">
        <v>11906</v>
      </c>
      <c r="C827" s="126" t="s">
        <v>10055</v>
      </c>
      <c r="D827" s="134" t="s">
        <v>22</v>
      </c>
      <c r="E827" s="134" t="s">
        <v>4500</v>
      </c>
      <c r="F827" s="135">
        <v>4.5</v>
      </c>
      <c r="G827" s="135">
        <v>3.77</v>
      </c>
    </row>
    <row r="828" spans="1:7" x14ac:dyDescent="0.25">
      <c r="A828" s="134" t="s">
        <v>9250</v>
      </c>
      <c r="B828" s="134">
        <v>11919</v>
      </c>
      <c r="C828" s="126" t="s">
        <v>10056</v>
      </c>
      <c r="D828" s="134" t="s">
        <v>22</v>
      </c>
      <c r="E828" s="134" t="s">
        <v>4500</v>
      </c>
      <c r="F828" s="135">
        <v>8.24</v>
      </c>
      <c r="G828" s="135">
        <v>6.9</v>
      </c>
    </row>
    <row r="829" spans="1:7" x14ac:dyDescent="0.25">
      <c r="A829" s="134" t="s">
        <v>9250</v>
      </c>
      <c r="B829" s="134">
        <v>11920</v>
      </c>
      <c r="C829" s="126" t="s">
        <v>10057</v>
      </c>
      <c r="D829" s="134" t="s">
        <v>22</v>
      </c>
      <c r="E829" s="134" t="s">
        <v>4500</v>
      </c>
      <c r="F829" s="135">
        <v>15.66</v>
      </c>
      <c r="G829" s="135">
        <v>13.11</v>
      </c>
    </row>
    <row r="830" spans="1:7" x14ac:dyDescent="0.25">
      <c r="A830" s="134" t="s">
        <v>9250</v>
      </c>
      <c r="B830" s="134">
        <v>11924</v>
      </c>
      <c r="C830" s="126" t="s">
        <v>10058</v>
      </c>
      <c r="D830" s="134" t="s">
        <v>22</v>
      </c>
      <c r="E830" s="134" t="s">
        <v>4500</v>
      </c>
      <c r="F830" s="135">
        <v>131.47999999999999</v>
      </c>
      <c r="G830" s="135">
        <v>110.07</v>
      </c>
    </row>
    <row r="831" spans="1:7" x14ac:dyDescent="0.25">
      <c r="A831" s="134" t="s">
        <v>9250</v>
      </c>
      <c r="B831" s="134">
        <v>11921</v>
      </c>
      <c r="C831" s="126" t="s">
        <v>10059</v>
      </c>
      <c r="D831" s="134" t="s">
        <v>22</v>
      </c>
      <c r="E831" s="134" t="s">
        <v>4500</v>
      </c>
      <c r="F831" s="135">
        <v>22.92</v>
      </c>
      <c r="G831" s="135">
        <v>19.18</v>
      </c>
    </row>
    <row r="832" spans="1:7" x14ac:dyDescent="0.25">
      <c r="A832" s="134" t="s">
        <v>9250</v>
      </c>
      <c r="B832" s="134">
        <v>11922</v>
      </c>
      <c r="C832" s="126" t="s">
        <v>10060</v>
      </c>
      <c r="D832" s="134" t="s">
        <v>22</v>
      </c>
      <c r="E832" s="134" t="s">
        <v>4500</v>
      </c>
      <c r="F832" s="135">
        <v>37.06</v>
      </c>
      <c r="G832" s="135">
        <v>31.02</v>
      </c>
    </row>
    <row r="833" spans="1:7" x14ac:dyDescent="0.25">
      <c r="A833" s="134" t="s">
        <v>9250</v>
      </c>
      <c r="B833" s="134">
        <v>11923</v>
      </c>
      <c r="C833" s="126" t="s">
        <v>10061</v>
      </c>
      <c r="D833" s="134" t="s">
        <v>22</v>
      </c>
      <c r="E833" s="134" t="s">
        <v>4500</v>
      </c>
      <c r="F833" s="135">
        <v>54.25</v>
      </c>
      <c r="G833" s="135">
        <v>45.41</v>
      </c>
    </row>
    <row r="834" spans="1:7" x14ac:dyDescent="0.25">
      <c r="A834" s="134" t="s">
        <v>9250</v>
      </c>
      <c r="B834" s="134">
        <v>11916</v>
      </c>
      <c r="C834" s="126" t="s">
        <v>10062</v>
      </c>
      <c r="D834" s="134" t="s">
        <v>22</v>
      </c>
      <c r="E834" s="134" t="s">
        <v>4500</v>
      </c>
      <c r="F834" s="135">
        <v>11.28</v>
      </c>
      <c r="G834" s="135">
        <v>9.44</v>
      </c>
    </row>
    <row r="835" spans="1:7" x14ac:dyDescent="0.25">
      <c r="A835" s="134" t="s">
        <v>9250</v>
      </c>
      <c r="B835" s="134">
        <v>11914</v>
      </c>
      <c r="C835" s="126" t="s">
        <v>10063</v>
      </c>
      <c r="D835" s="134" t="s">
        <v>22</v>
      </c>
      <c r="E835" s="134" t="s">
        <v>4500</v>
      </c>
      <c r="F835" s="135">
        <v>81.27</v>
      </c>
      <c r="G835" s="135">
        <v>68.040000000000006</v>
      </c>
    </row>
    <row r="836" spans="1:7" x14ac:dyDescent="0.25">
      <c r="A836" s="134" t="s">
        <v>9250</v>
      </c>
      <c r="B836" s="134">
        <v>11917</v>
      </c>
      <c r="C836" s="126" t="s">
        <v>10064</v>
      </c>
      <c r="D836" s="134" t="s">
        <v>22</v>
      </c>
      <c r="E836" s="134" t="s">
        <v>4500</v>
      </c>
      <c r="F836" s="135">
        <v>19.87</v>
      </c>
      <c r="G836" s="135">
        <v>16.63</v>
      </c>
    </row>
    <row r="837" spans="1:7" x14ac:dyDescent="0.25">
      <c r="A837" s="134" t="s">
        <v>9250</v>
      </c>
      <c r="B837" s="134">
        <v>11918</v>
      </c>
      <c r="C837" s="126" t="s">
        <v>10065</v>
      </c>
      <c r="D837" s="134" t="s">
        <v>22</v>
      </c>
      <c r="E837" s="134" t="s">
        <v>4500</v>
      </c>
      <c r="F837" s="135">
        <v>23.57</v>
      </c>
      <c r="G837" s="135">
        <v>19.73</v>
      </c>
    </row>
    <row r="838" spans="1:7" x14ac:dyDescent="0.25">
      <c r="A838" s="134" t="s">
        <v>9422</v>
      </c>
      <c r="B838" s="134">
        <v>37734</v>
      </c>
      <c r="C838" s="126" t="s">
        <v>10066</v>
      </c>
      <c r="D838" s="134" t="s">
        <v>33</v>
      </c>
      <c r="E838" s="134" t="s">
        <v>4500</v>
      </c>
      <c r="F838" s="135"/>
      <c r="G838" s="135">
        <v>81699.7</v>
      </c>
    </row>
    <row r="839" spans="1:7" x14ac:dyDescent="0.25">
      <c r="A839" s="134" t="s">
        <v>9422</v>
      </c>
      <c r="B839" s="134">
        <v>42251</v>
      </c>
      <c r="C839" s="126" t="s">
        <v>10067</v>
      </c>
      <c r="D839" s="134" t="s">
        <v>33</v>
      </c>
      <c r="E839" s="134" t="s">
        <v>4500</v>
      </c>
      <c r="F839" s="135"/>
      <c r="G839" s="135">
        <v>92775</v>
      </c>
    </row>
    <row r="840" spans="1:7" x14ac:dyDescent="0.25">
      <c r="A840" s="134" t="s">
        <v>9422</v>
      </c>
      <c r="B840" s="134">
        <v>37733</v>
      </c>
      <c r="C840" s="126" t="s">
        <v>10068</v>
      </c>
      <c r="D840" s="134" t="s">
        <v>33</v>
      </c>
      <c r="E840" s="134" t="s">
        <v>4500</v>
      </c>
      <c r="F840" s="135"/>
      <c r="G840" s="135">
        <v>61258.13</v>
      </c>
    </row>
    <row r="841" spans="1:7" x14ac:dyDescent="0.25">
      <c r="A841" s="134" t="s">
        <v>9422</v>
      </c>
      <c r="B841" s="134">
        <v>37735</v>
      </c>
      <c r="C841" s="126" t="s">
        <v>10069</v>
      </c>
      <c r="D841" s="134" t="s">
        <v>33</v>
      </c>
      <c r="E841" s="134" t="s">
        <v>4500</v>
      </c>
      <c r="F841" s="135"/>
      <c r="G841" s="135">
        <v>73816.05</v>
      </c>
    </row>
    <row r="842" spans="1:7" x14ac:dyDescent="0.25">
      <c r="A842" s="134" t="s">
        <v>9250</v>
      </c>
      <c r="B842" s="134">
        <v>5090</v>
      </c>
      <c r="C842" s="126" t="s">
        <v>10070</v>
      </c>
      <c r="D842" s="134" t="s">
        <v>33</v>
      </c>
      <c r="E842" s="134" t="s">
        <v>9256</v>
      </c>
      <c r="F842" s="135">
        <v>22.45</v>
      </c>
      <c r="G842" s="135">
        <v>18.239999999999998</v>
      </c>
    </row>
    <row r="843" spans="1:7" x14ac:dyDescent="0.25">
      <c r="A843" s="134" t="s">
        <v>9250</v>
      </c>
      <c r="B843" s="134">
        <v>5085</v>
      </c>
      <c r="C843" s="126" t="s">
        <v>10071</v>
      </c>
      <c r="D843" s="134" t="s">
        <v>33</v>
      </c>
      <c r="E843" s="134" t="s">
        <v>4500</v>
      </c>
      <c r="F843" s="135">
        <v>33.42</v>
      </c>
      <c r="G843" s="135">
        <v>27.15</v>
      </c>
    </row>
    <row r="844" spans="1:7" x14ac:dyDescent="0.25">
      <c r="A844" s="134" t="s">
        <v>9250</v>
      </c>
      <c r="B844" s="134">
        <v>43603</v>
      </c>
      <c r="C844" s="126" t="s">
        <v>10072</v>
      </c>
      <c r="D844" s="134" t="s">
        <v>33</v>
      </c>
      <c r="E844" s="134" t="s">
        <v>4500</v>
      </c>
      <c r="F844" s="135">
        <v>47.75</v>
      </c>
      <c r="G844" s="135">
        <v>38.79</v>
      </c>
    </row>
    <row r="845" spans="1:7" x14ac:dyDescent="0.25">
      <c r="A845" s="134" t="s">
        <v>9250</v>
      </c>
      <c r="B845" s="134">
        <v>38374</v>
      </c>
      <c r="C845" s="126" t="s">
        <v>10073</v>
      </c>
      <c r="D845" s="134" t="s">
        <v>33</v>
      </c>
      <c r="E845" s="134" t="s">
        <v>4500</v>
      </c>
      <c r="F845" s="135">
        <v>885.63</v>
      </c>
      <c r="G845" s="135">
        <v>889.65</v>
      </c>
    </row>
    <row r="846" spans="1:7" x14ac:dyDescent="0.25">
      <c r="A846" s="134" t="s">
        <v>9250</v>
      </c>
      <c r="B846" s="134">
        <v>4513</v>
      </c>
      <c r="C846" s="126" t="s">
        <v>10074</v>
      </c>
      <c r="D846" s="134" t="s">
        <v>22</v>
      </c>
      <c r="E846" s="134" t="s">
        <v>4500</v>
      </c>
      <c r="F846" s="135">
        <v>5.09</v>
      </c>
      <c r="G846" s="135">
        <v>5.73</v>
      </c>
    </row>
    <row r="847" spans="1:7" x14ac:dyDescent="0.25">
      <c r="A847" s="134" t="s">
        <v>9250</v>
      </c>
      <c r="B847" s="134">
        <v>20212</v>
      </c>
      <c r="C847" s="126" t="s">
        <v>10075</v>
      </c>
      <c r="D847" s="134" t="s">
        <v>22</v>
      </c>
      <c r="E847" s="134" t="s">
        <v>4500</v>
      </c>
      <c r="F847" s="135">
        <v>23.41</v>
      </c>
      <c r="G847" s="135">
        <v>25.63</v>
      </c>
    </row>
    <row r="848" spans="1:7" x14ac:dyDescent="0.25">
      <c r="A848" s="134" t="s">
        <v>9250</v>
      </c>
      <c r="B848" s="134">
        <v>20209</v>
      </c>
      <c r="C848" s="126" t="s">
        <v>10076</v>
      </c>
      <c r="D848" s="134" t="s">
        <v>22</v>
      </c>
      <c r="E848" s="134" t="s">
        <v>4500</v>
      </c>
      <c r="F848" s="135">
        <v>27.96</v>
      </c>
      <c r="G848" s="135">
        <v>30.61</v>
      </c>
    </row>
    <row r="849" spans="1:7" x14ac:dyDescent="0.25">
      <c r="A849" s="134" t="s">
        <v>9250</v>
      </c>
      <c r="B849" s="134">
        <v>4430</v>
      </c>
      <c r="C849" s="126" t="s">
        <v>10077</v>
      </c>
      <c r="D849" s="134" t="s">
        <v>22</v>
      </c>
      <c r="E849" s="134" t="s">
        <v>9256</v>
      </c>
      <c r="F849" s="135">
        <v>13.7</v>
      </c>
      <c r="G849" s="135">
        <v>15</v>
      </c>
    </row>
    <row r="850" spans="1:7" x14ac:dyDescent="0.25">
      <c r="A850" s="134" t="s">
        <v>9250</v>
      </c>
      <c r="B850" s="134">
        <v>4433</v>
      </c>
      <c r="C850" s="126" t="s">
        <v>10078</v>
      </c>
      <c r="D850" s="134" t="s">
        <v>22</v>
      </c>
      <c r="E850" s="134" t="s">
        <v>4500</v>
      </c>
      <c r="F850" s="135">
        <v>26.79</v>
      </c>
      <c r="G850" s="135">
        <v>29.33</v>
      </c>
    </row>
    <row r="851" spans="1:7" x14ac:dyDescent="0.25">
      <c r="A851" s="134" t="s">
        <v>9250</v>
      </c>
      <c r="B851" s="134">
        <v>4400</v>
      </c>
      <c r="C851" s="126" t="s">
        <v>10079</v>
      </c>
      <c r="D851" s="134" t="s">
        <v>22</v>
      </c>
      <c r="E851" s="134" t="s">
        <v>4500</v>
      </c>
      <c r="F851" s="135">
        <v>21.8</v>
      </c>
      <c r="G851" s="135">
        <v>23.87</v>
      </c>
    </row>
    <row r="852" spans="1:7" x14ac:dyDescent="0.25">
      <c r="A852" s="134" t="s">
        <v>9250</v>
      </c>
      <c r="B852" s="134">
        <v>2729</v>
      </c>
      <c r="C852" s="126" t="s">
        <v>10080</v>
      </c>
      <c r="D852" s="134" t="s">
        <v>33</v>
      </c>
      <c r="E852" s="134" t="s">
        <v>4500</v>
      </c>
      <c r="F852" s="135">
        <v>44.59</v>
      </c>
      <c r="G852" s="135">
        <v>29.95</v>
      </c>
    </row>
    <row r="853" spans="1:7" x14ac:dyDescent="0.25">
      <c r="A853" s="134" t="s">
        <v>9250</v>
      </c>
      <c r="B853" s="134">
        <v>37106</v>
      </c>
      <c r="C853" s="126" t="s">
        <v>10081</v>
      </c>
      <c r="D853" s="134" t="s">
        <v>33</v>
      </c>
      <c r="E853" s="134" t="s">
        <v>4500</v>
      </c>
      <c r="F853" s="135">
        <v>5034.45</v>
      </c>
      <c r="G853" s="135">
        <v>4821.29</v>
      </c>
    </row>
    <row r="854" spans="1:7" x14ac:dyDescent="0.25">
      <c r="A854" s="134" t="s">
        <v>9250</v>
      </c>
      <c r="B854" s="134">
        <v>11869</v>
      </c>
      <c r="C854" s="126" t="s">
        <v>10082</v>
      </c>
      <c r="D854" s="134" t="s">
        <v>33</v>
      </c>
      <c r="E854" s="134" t="s">
        <v>4500</v>
      </c>
      <c r="F854" s="135">
        <v>1006.89</v>
      </c>
      <c r="G854" s="135">
        <v>964.25</v>
      </c>
    </row>
    <row r="855" spans="1:7" x14ac:dyDescent="0.25">
      <c r="A855" s="134" t="s">
        <v>9250</v>
      </c>
      <c r="B855" s="134">
        <v>43981</v>
      </c>
      <c r="C855" s="126" t="s">
        <v>10083</v>
      </c>
      <c r="D855" s="134" t="s">
        <v>33</v>
      </c>
      <c r="E855" s="134" t="s">
        <v>4500</v>
      </c>
      <c r="F855" s="135">
        <v>7586.87</v>
      </c>
      <c r="G855" s="135">
        <v>7265.64</v>
      </c>
    </row>
    <row r="856" spans="1:7" x14ac:dyDescent="0.25">
      <c r="A856" s="134" t="s">
        <v>9250</v>
      </c>
      <c r="B856" s="134">
        <v>37104</v>
      </c>
      <c r="C856" s="126" t="s">
        <v>10084</v>
      </c>
      <c r="D856" s="134" t="s">
        <v>33</v>
      </c>
      <c r="E856" s="134" t="s">
        <v>4500</v>
      </c>
      <c r="F856" s="135">
        <v>1263.6600000000001</v>
      </c>
      <c r="G856" s="135">
        <v>1210.1600000000001</v>
      </c>
    </row>
    <row r="857" spans="1:7" x14ac:dyDescent="0.25">
      <c r="A857" s="134" t="s">
        <v>9250</v>
      </c>
      <c r="B857" s="134">
        <v>43982</v>
      </c>
      <c r="C857" s="126" t="s">
        <v>10085</v>
      </c>
      <c r="D857" s="134" t="s">
        <v>33</v>
      </c>
      <c r="E857" s="134" t="s">
        <v>4500</v>
      </c>
      <c r="F857" s="135">
        <v>11985.34</v>
      </c>
      <c r="G857" s="135">
        <v>11477.88</v>
      </c>
    </row>
    <row r="858" spans="1:7" x14ac:dyDescent="0.25">
      <c r="A858" s="134" t="s">
        <v>9250</v>
      </c>
      <c r="B858" s="134">
        <v>43978</v>
      </c>
      <c r="C858" s="126" t="s">
        <v>10086</v>
      </c>
      <c r="D858" s="134" t="s">
        <v>33</v>
      </c>
      <c r="E858" s="134" t="s">
        <v>4500</v>
      </c>
      <c r="F858" s="135">
        <v>1872.73</v>
      </c>
      <c r="G858" s="135">
        <v>1793.43</v>
      </c>
    </row>
    <row r="859" spans="1:7" x14ac:dyDescent="0.25">
      <c r="A859" s="134" t="s">
        <v>9250</v>
      </c>
      <c r="B859" s="134">
        <v>11871</v>
      </c>
      <c r="C859" s="126" t="s">
        <v>10087</v>
      </c>
      <c r="D859" s="134" t="s">
        <v>33</v>
      </c>
      <c r="E859" s="134" t="s">
        <v>4500</v>
      </c>
      <c r="F859" s="135">
        <v>469.36</v>
      </c>
      <c r="G859" s="135">
        <v>449.49</v>
      </c>
    </row>
    <row r="860" spans="1:7" x14ac:dyDescent="0.25">
      <c r="A860" s="134" t="s">
        <v>9250</v>
      </c>
      <c r="B860" s="134">
        <v>37105</v>
      </c>
      <c r="C860" s="126" t="s">
        <v>10088</v>
      </c>
      <c r="D860" s="134" t="s">
        <v>33</v>
      </c>
      <c r="E860" s="134" t="s">
        <v>4500</v>
      </c>
      <c r="F860" s="135">
        <v>2887.96</v>
      </c>
      <c r="G860" s="135">
        <v>2765.68</v>
      </c>
    </row>
    <row r="861" spans="1:7" x14ac:dyDescent="0.25">
      <c r="A861" s="134" t="s">
        <v>9250</v>
      </c>
      <c r="B861" s="134">
        <v>43980</v>
      </c>
      <c r="C861" s="126" t="s">
        <v>10089</v>
      </c>
      <c r="D861" s="134" t="s">
        <v>33</v>
      </c>
      <c r="E861" s="134" t="s">
        <v>4500</v>
      </c>
      <c r="F861" s="135">
        <v>3596.65</v>
      </c>
      <c r="G861" s="135">
        <v>3444.37</v>
      </c>
    </row>
    <row r="862" spans="1:7" x14ac:dyDescent="0.25">
      <c r="A862" s="134" t="s">
        <v>9250</v>
      </c>
      <c r="B862" s="134">
        <v>43979</v>
      </c>
      <c r="C862" s="126" t="s">
        <v>10090</v>
      </c>
      <c r="D862" s="134" t="s">
        <v>33</v>
      </c>
      <c r="E862" s="134" t="s">
        <v>4500</v>
      </c>
      <c r="F862" s="135">
        <v>675.77</v>
      </c>
      <c r="G862" s="135">
        <v>647.16</v>
      </c>
    </row>
    <row r="863" spans="1:7" x14ac:dyDescent="0.25">
      <c r="A863" s="134" t="s">
        <v>9250</v>
      </c>
      <c r="B863" s="134">
        <v>11868</v>
      </c>
      <c r="C863" s="126" t="s">
        <v>10091</v>
      </c>
      <c r="D863" s="134" t="s">
        <v>33</v>
      </c>
      <c r="E863" s="134" t="s">
        <v>4500</v>
      </c>
      <c r="F863" s="135">
        <v>653.54</v>
      </c>
      <c r="G863" s="135">
        <v>625.87</v>
      </c>
    </row>
    <row r="864" spans="1:7" x14ac:dyDescent="0.25">
      <c r="A864" s="134" t="s">
        <v>9250</v>
      </c>
      <c r="B864" s="134">
        <v>34636</v>
      </c>
      <c r="C864" s="126" t="s">
        <v>10092</v>
      </c>
      <c r="D864" s="134" t="s">
        <v>33</v>
      </c>
      <c r="E864" s="134" t="s">
        <v>9256</v>
      </c>
      <c r="F864" s="135">
        <v>464.1</v>
      </c>
      <c r="G864" s="135">
        <v>444.45</v>
      </c>
    </row>
    <row r="865" spans="1:7" x14ac:dyDescent="0.25">
      <c r="A865" s="134" t="s">
        <v>9250</v>
      </c>
      <c r="B865" s="134">
        <v>34639</v>
      </c>
      <c r="C865" s="126" t="s">
        <v>10093</v>
      </c>
      <c r="D865" s="134" t="s">
        <v>33</v>
      </c>
      <c r="E865" s="134" t="s">
        <v>4500</v>
      </c>
      <c r="F865" s="135">
        <v>1071.22</v>
      </c>
      <c r="G865" s="135">
        <v>1025.8699999999999</v>
      </c>
    </row>
    <row r="866" spans="1:7" x14ac:dyDescent="0.25">
      <c r="A866" s="134" t="s">
        <v>9250</v>
      </c>
      <c r="B866" s="134">
        <v>34640</v>
      </c>
      <c r="C866" s="126" t="s">
        <v>10094</v>
      </c>
      <c r="D866" s="134" t="s">
        <v>33</v>
      </c>
      <c r="E866" s="134" t="s">
        <v>4500</v>
      </c>
      <c r="F866" s="135">
        <v>1215.1400000000001</v>
      </c>
      <c r="G866" s="135">
        <v>1163.69</v>
      </c>
    </row>
    <row r="867" spans="1:7" x14ac:dyDescent="0.25">
      <c r="A867" s="134" t="s">
        <v>9250</v>
      </c>
      <c r="B867" s="134">
        <v>43977</v>
      </c>
      <c r="C867" s="126" t="s">
        <v>10095</v>
      </c>
      <c r="D867" s="134" t="s">
        <v>33</v>
      </c>
      <c r="E867" s="134" t="s">
        <v>4500</v>
      </c>
      <c r="F867" s="135">
        <v>2094.8200000000002</v>
      </c>
      <c r="G867" s="135">
        <v>2006.13</v>
      </c>
    </row>
    <row r="868" spans="1:7" x14ac:dyDescent="0.25">
      <c r="A868" s="134" t="s">
        <v>9250</v>
      </c>
      <c r="B868" s="134">
        <v>34637</v>
      </c>
      <c r="C868" s="126" t="s">
        <v>10096</v>
      </c>
      <c r="D868" s="134" t="s">
        <v>33</v>
      </c>
      <c r="E868" s="134" t="s">
        <v>4500</v>
      </c>
      <c r="F868" s="135">
        <v>280.66000000000003</v>
      </c>
      <c r="G868" s="135">
        <v>268.77999999999997</v>
      </c>
    </row>
    <row r="869" spans="1:7" x14ac:dyDescent="0.25">
      <c r="A869" s="134" t="s">
        <v>9250</v>
      </c>
      <c r="B869" s="134">
        <v>34638</v>
      </c>
      <c r="C869" s="126" t="s">
        <v>10097</v>
      </c>
      <c r="D869" s="134" t="s">
        <v>33</v>
      </c>
      <c r="E869" s="134" t="s">
        <v>4500</v>
      </c>
      <c r="F869" s="135">
        <v>434.13</v>
      </c>
      <c r="G869" s="135">
        <v>415.75</v>
      </c>
    </row>
    <row r="870" spans="1:7" x14ac:dyDescent="0.25">
      <c r="A870" s="134" t="s">
        <v>9250</v>
      </c>
      <c r="B870" s="134">
        <v>34641</v>
      </c>
      <c r="C870" s="126" t="s">
        <v>10098</v>
      </c>
      <c r="D870" s="134" t="s">
        <v>33</v>
      </c>
      <c r="E870" s="134" t="s">
        <v>4500</v>
      </c>
      <c r="F870" s="135">
        <v>120.5</v>
      </c>
      <c r="G870" s="135">
        <v>124.04</v>
      </c>
    </row>
    <row r="871" spans="1:7" x14ac:dyDescent="0.25">
      <c r="A871" s="134" t="s">
        <v>9250</v>
      </c>
      <c r="B871" s="134">
        <v>43434</v>
      </c>
      <c r="C871" s="126" t="s">
        <v>10099</v>
      </c>
      <c r="D871" s="134" t="s">
        <v>33</v>
      </c>
      <c r="E871" s="134" t="s">
        <v>4500</v>
      </c>
      <c r="F871" s="135">
        <v>130.28</v>
      </c>
      <c r="G871" s="135">
        <v>134.11000000000001</v>
      </c>
    </row>
    <row r="872" spans="1:7" x14ac:dyDescent="0.25">
      <c r="A872" s="134" t="s">
        <v>9250</v>
      </c>
      <c r="B872" s="134">
        <v>43435</v>
      </c>
      <c r="C872" s="126" t="s">
        <v>10100</v>
      </c>
      <c r="D872" s="134" t="s">
        <v>33</v>
      </c>
      <c r="E872" s="134" t="s">
        <v>4500</v>
      </c>
      <c r="F872" s="135">
        <v>238.85</v>
      </c>
      <c r="G872" s="135">
        <v>245.88</v>
      </c>
    </row>
    <row r="873" spans="1:7" x14ac:dyDescent="0.25">
      <c r="A873" s="134" t="s">
        <v>9250</v>
      </c>
      <c r="B873" s="134">
        <v>43436</v>
      </c>
      <c r="C873" s="126" t="s">
        <v>10101</v>
      </c>
      <c r="D873" s="134" t="s">
        <v>33</v>
      </c>
      <c r="E873" s="134" t="s">
        <v>4500</v>
      </c>
      <c r="F873" s="135">
        <v>418</v>
      </c>
      <c r="G873" s="135">
        <v>430.29</v>
      </c>
    </row>
    <row r="874" spans="1:7" x14ac:dyDescent="0.25">
      <c r="A874" s="134" t="s">
        <v>9250</v>
      </c>
      <c r="B874" s="134">
        <v>43437</v>
      </c>
      <c r="C874" s="126" t="s">
        <v>10102</v>
      </c>
      <c r="D874" s="134" t="s">
        <v>33</v>
      </c>
      <c r="E874" s="134" t="s">
        <v>4500</v>
      </c>
      <c r="F874" s="135">
        <v>757.82</v>
      </c>
      <c r="G874" s="135">
        <v>780.11</v>
      </c>
    </row>
    <row r="875" spans="1:7" x14ac:dyDescent="0.25">
      <c r="A875" s="134" t="s">
        <v>9250</v>
      </c>
      <c r="B875" s="134">
        <v>43438</v>
      </c>
      <c r="C875" s="126" t="s">
        <v>10103</v>
      </c>
      <c r="D875" s="134" t="s">
        <v>33</v>
      </c>
      <c r="E875" s="134" t="s">
        <v>4500</v>
      </c>
      <c r="F875" s="135">
        <v>1357.14</v>
      </c>
      <c r="G875" s="135">
        <v>1397.05</v>
      </c>
    </row>
    <row r="876" spans="1:7" x14ac:dyDescent="0.25">
      <c r="A876" s="134" t="s">
        <v>9250</v>
      </c>
      <c r="B876" s="134">
        <v>41627</v>
      </c>
      <c r="C876" s="126" t="s">
        <v>10104</v>
      </c>
      <c r="D876" s="134" t="s">
        <v>33</v>
      </c>
      <c r="E876" s="134" t="s">
        <v>4500</v>
      </c>
      <c r="F876" s="135">
        <v>200.85</v>
      </c>
      <c r="G876" s="135">
        <v>206.76</v>
      </c>
    </row>
    <row r="877" spans="1:7" x14ac:dyDescent="0.25">
      <c r="A877" s="134" t="s">
        <v>9250</v>
      </c>
      <c r="B877" s="134">
        <v>41628</v>
      </c>
      <c r="C877" s="126" t="s">
        <v>10105</v>
      </c>
      <c r="D877" s="134" t="s">
        <v>33</v>
      </c>
      <c r="E877" s="134" t="s">
        <v>4500</v>
      </c>
      <c r="F877" s="135">
        <v>369.14</v>
      </c>
      <c r="G877" s="135">
        <v>379.99</v>
      </c>
    </row>
    <row r="878" spans="1:7" x14ac:dyDescent="0.25">
      <c r="A878" s="134" t="s">
        <v>9250</v>
      </c>
      <c r="B878" s="134">
        <v>41629</v>
      </c>
      <c r="C878" s="126" t="s">
        <v>10106</v>
      </c>
      <c r="D878" s="134" t="s">
        <v>33</v>
      </c>
      <c r="E878" s="134" t="s">
        <v>4500</v>
      </c>
      <c r="F878" s="135">
        <v>469.02</v>
      </c>
      <c r="G878" s="135">
        <v>482.82</v>
      </c>
    </row>
    <row r="879" spans="1:7" x14ac:dyDescent="0.25">
      <c r="A879" s="134" t="s">
        <v>9250</v>
      </c>
      <c r="B879" s="134">
        <v>43429</v>
      </c>
      <c r="C879" s="126" t="s">
        <v>10107</v>
      </c>
      <c r="D879" s="134" t="s">
        <v>33</v>
      </c>
      <c r="E879" s="134" t="s">
        <v>4500</v>
      </c>
      <c r="F879" s="135">
        <v>103.92</v>
      </c>
      <c r="G879" s="135">
        <v>106.98</v>
      </c>
    </row>
    <row r="880" spans="1:7" x14ac:dyDescent="0.25">
      <c r="A880" s="134" t="s">
        <v>9250</v>
      </c>
      <c r="B880" s="134">
        <v>43430</v>
      </c>
      <c r="C880" s="126" t="s">
        <v>10108</v>
      </c>
      <c r="D880" s="134" t="s">
        <v>33</v>
      </c>
      <c r="E880" s="134" t="s">
        <v>4500</v>
      </c>
      <c r="F880" s="135">
        <v>172.62</v>
      </c>
      <c r="G880" s="135">
        <v>177.7</v>
      </c>
    </row>
    <row r="881" spans="1:7" x14ac:dyDescent="0.25">
      <c r="A881" s="134" t="s">
        <v>9250</v>
      </c>
      <c r="B881" s="134">
        <v>43431</v>
      </c>
      <c r="C881" s="126" t="s">
        <v>10109</v>
      </c>
      <c r="D881" s="134" t="s">
        <v>33</v>
      </c>
      <c r="E881" s="134" t="s">
        <v>4500</v>
      </c>
      <c r="F881" s="135">
        <v>334.39</v>
      </c>
      <c r="G881" s="135">
        <v>344.23</v>
      </c>
    </row>
    <row r="882" spans="1:7" x14ac:dyDescent="0.25">
      <c r="A882" s="134" t="s">
        <v>9250</v>
      </c>
      <c r="B882" s="134">
        <v>43432</v>
      </c>
      <c r="C882" s="126" t="s">
        <v>10110</v>
      </c>
      <c r="D882" s="134" t="s">
        <v>33</v>
      </c>
      <c r="E882" s="134" t="s">
        <v>4500</v>
      </c>
      <c r="F882" s="135">
        <v>694.85</v>
      </c>
      <c r="G882" s="135">
        <v>715.29</v>
      </c>
    </row>
    <row r="883" spans="1:7" x14ac:dyDescent="0.25">
      <c r="A883" s="134" t="s">
        <v>9250</v>
      </c>
      <c r="B883" s="134">
        <v>43433</v>
      </c>
      <c r="C883" s="126" t="s">
        <v>10111</v>
      </c>
      <c r="D883" s="134" t="s">
        <v>33</v>
      </c>
      <c r="E883" s="134" t="s">
        <v>4500</v>
      </c>
      <c r="F883" s="135">
        <v>1095.48</v>
      </c>
      <c r="G883" s="135">
        <v>1127.7</v>
      </c>
    </row>
    <row r="884" spans="1:7" x14ac:dyDescent="0.25">
      <c r="A884" s="134" t="s">
        <v>9250</v>
      </c>
      <c r="B884" s="134">
        <v>43094</v>
      </c>
      <c r="C884" s="126" t="s">
        <v>10112</v>
      </c>
      <c r="D884" s="134" t="s">
        <v>33</v>
      </c>
      <c r="E884" s="134" t="s">
        <v>4500</v>
      </c>
      <c r="F884" s="135">
        <v>245.25</v>
      </c>
      <c r="G884" s="135">
        <v>241.34</v>
      </c>
    </row>
    <row r="885" spans="1:7" x14ac:dyDescent="0.25">
      <c r="A885" s="134" t="s">
        <v>9250</v>
      </c>
      <c r="B885" s="134">
        <v>43093</v>
      </c>
      <c r="C885" s="126" t="s">
        <v>10113</v>
      </c>
      <c r="D885" s="134" t="s">
        <v>33</v>
      </c>
      <c r="E885" s="134" t="s">
        <v>4500</v>
      </c>
      <c r="F885" s="135">
        <v>260.62</v>
      </c>
      <c r="G885" s="135">
        <v>256.47000000000003</v>
      </c>
    </row>
    <row r="886" spans="1:7" x14ac:dyDescent="0.25">
      <c r="A886" s="134" t="s">
        <v>9250</v>
      </c>
      <c r="B886" s="134">
        <v>11694</v>
      </c>
      <c r="C886" s="126" t="s">
        <v>10114</v>
      </c>
      <c r="D886" s="134" t="s">
        <v>33</v>
      </c>
      <c r="E886" s="134" t="s">
        <v>4500</v>
      </c>
      <c r="F886" s="135">
        <v>1073.6500000000001</v>
      </c>
      <c r="G886" s="135">
        <v>1115.21</v>
      </c>
    </row>
    <row r="887" spans="1:7" x14ac:dyDescent="0.25">
      <c r="A887" s="134" t="s">
        <v>9250</v>
      </c>
      <c r="B887" s="134">
        <v>1030</v>
      </c>
      <c r="C887" s="126" t="s">
        <v>10115</v>
      </c>
      <c r="D887" s="134" t="s">
        <v>33</v>
      </c>
      <c r="E887" s="134" t="s">
        <v>9256</v>
      </c>
      <c r="F887" s="135">
        <v>48.57</v>
      </c>
      <c r="G887" s="135">
        <v>50.45</v>
      </c>
    </row>
    <row r="888" spans="1:7" x14ac:dyDescent="0.25">
      <c r="A888" s="134" t="s">
        <v>9250</v>
      </c>
      <c r="B888" s="134">
        <v>11881</v>
      </c>
      <c r="C888" s="126" t="s">
        <v>10116</v>
      </c>
      <c r="D888" s="134" t="s">
        <v>33</v>
      </c>
      <c r="E888" s="134" t="s">
        <v>4500</v>
      </c>
      <c r="F888" s="135">
        <v>184.57</v>
      </c>
      <c r="G888" s="135">
        <v>189.99</v>
      </c>
    </row>
    <row r="889" spans="1:7" x14ac:dyDescent="0.25">
      <c r="A889" s="134" t="s">
        <v>9250</v>
      </c>
      <c r="B889" s="134">
        <v>35277</v>
      </c>
      <c r="C889" s="126" t="s">
        <v>10117</v>
      </c>
      <c r="D889" s="134" t="s">
        <v>33</v>
      </c>
      <c r="E889" s="134" t="s">
        <v>4500</v>
      </c>
      <c r="F889" s="135">
        <v>370.61</v>
      </c>
      <c r="G889" s="135">
        <v>362.17</v>
      </c>
    </row>
    <row r="890" spans="1:7" x14ac:dyDescent="0.25">
      <c r="A890" s="134" t="s">
        <v>9250</v>
      </c>
      <c r="B890" s="134">
        <v>10521</v>
      </c>
      <c r="C890" s="126" t="s">
        <v>10118</v>
      </c>
      <c r="D890" s="134" t="s">
        <v>33</v>
      </c>
      <c r="E890" s="134" t="s">
        <v>4500</v>
      </c>
      <c r="F890" s="135">
        <v>398.14</v>
      </c>
      <c r="G890" s="135">
        <v>403.25</v>
      </c>
    </row>
    <row r="891" spans="1:7" x14ac:dyDescent="0.25">
      <c r="A891" s="134" t="s">
        <v>9250</v>
      </c>
      <c r="B891" s="134">
        <v>10885</v>
      </c>
      <c r="C891" s="126" t="s">
        <v>10119</v>
      </c>
      <c r="D891" s="134" t="s">
        <v>33</v>
      </c>
      <c r="E891" s="134" t="s">
        <v>4500</v>
      </c>
      <c r="F891" s="135">
        <v>503.6</v>
      </c>
      <c r="G891" s="135">
        <v>510.07</v>
      </c>
    </row>
    <row r="892" spans="1:7" x14ac:dyDescent="0.25">
      <c r="A892" s="134" t="s">
        <v>9250</v>
      </c>
      <c r="B892" s="134">
        <v>20962</v>
      </c>
      <c r="C892" s="126" t="s">
        <v>10120</v>
      </c>
      <c r="D892" s="134" t="s">
        <v>33</v>
      </c>
      <c r="E892" s="134" t="s">
        <v>9256</v>
      </c>
      <c r="F892" s="135">
        <v>417.1</v>
      </c>
      <c r="G892" s="135">
        <v>422.46</v>
      </c>
    </row>
    <row r="893" spans="1:7" x14ac:dyDescent="0.25">
      <c r="A893" s="134" t="s">
        <v>9250</v>
      </c>
      <c r="B893" s="134">
        <v>20963</v>
      </c>
      <c r="C893" s="126" t="s">
        <v>10121</v>
      </c>
      <c r="D893" s="134" t="s">
        <v>33</v>
      </c>
      <c r="E893" s="134" t="s">
        <v>4500</v>
      </c>
      <c r="F893" s="135">
        <v>509.52</v>
      </c>
      <c r="G893" s="135">
        <v>516.07000000000005</v>
      </c>
    </row>
    <row r="894" spans="1:7" x14ac:dyDescent="0.25">
      <c r="A894" s="134" t="s">
        <v>9250</v>
      </c>
      <c r="B894" s="134">
        <v>34643</v>
      </c>
      <c r="C894" s="126" t="s">
        <v>14778</v>
      </c>
      <c r="D894" s="134" t="s">
        <v>33</v>
      </c>
      <c r="E894" s="134" t="s">
        <v>4500</v>
      </c>
      <c r="F894" s="135">
        <v>42.68</v>
      </c>
      <c r="G894" s="135">
        <v>41.71</v>
      </c>
    </row>
    <row r="895" spans="1:7" x14ac:dyDescent="0.25">
      <c r="A895" s="134" t="s">
        <v>9250</v>
      </c>
      <c r="B895" s="134">
        <v>41480</v>
      </c>
      <c r="C895" s="126" t="s">
        <v>14779</v>
      </c>
      <c r="D895" s="134" t="s">
        <v>33</v>
      </c>
      <c r="E895" s="134" t="s">
        <v>4500</v>
      </c>
      <c r="F895" s="135">
        <v>49.49</v>
      </c>
      <c r="G895" s="135">
        <v>48.36</v>
      </c>
    </row>
    <row r="896" spans="1:7" x14ac:dyDescent="0.25">
      <c r="A896" s="134" t="s">
        <v>9250</v>
      </c>
      <c r="B896" s="134">
        <v>41474</v>
      </c>
      <c r="C896" s="126" t="s">
        <v>14780</v>
      </c>
      <c r="D896" s="134" t="s">
        <v>33</v>
      </c>
      <c r="E896" s="134" t="s">
        <v>4500</v>
      </c>
      <c r="F896" s="135">
        <v>79.05</v>
      </c>
      <c r="G896" s="135">
        <v>77.25</v>
      </c>
    </row>
    <row r="897" spans="1:7" x14ac:dyDescent="0.25">
      <c r="A897" s="134" t="s">
        <v>9250</v>
      </c>
      <c r="B897" s="134">
        <v>41475</v>
      </c>
      <c r="C897" s="126" t="s">
        <v>14781</v>
      </c>
      <c r="D897" s="134" t="s">
        <v>33</v>
      </c>
      <c r="E897" s="134" t="s">
        <v>4500</v>
      </c>
      <c r="F897" s="135">
        <v>67.45</v>
      </c>
      <c r="G897" s="135">
        <v>65.91</v>
      </c>
    </row>
    <row r="898" spans="1:7" x14ac:dyDescent="0.25">
      <c r="A898" s="134" t="s">
        <v>9250</v>
      </c>
      <c r="B898" s="134">
        <v>41476</v>
      </c>
      <c r="C898" s="126" t="s">
        <v>14782</v>
      </c>
      <c r="D898" s="134" t="s">
        <v>33</v>
      </c>
      <c r="E898" s="134" t="s">
        <v>4500</v>
      </c>
      <c r="F898" s="135">
        <v>147.69</v>
      </c>
      <c r="G898" s="135">
        <v>144.33000000000001</v>
      </c>
    </row>
    <row r="899" spans="1:7" x14ac:dyDescent="0.25">
      <c r="A899" s="134" t="s">
        <v>9250</v>
      </c>
      <c r="B899" s="134">
        <v>2555</v>
      </c>
      <c r="C899" s="126" t="s">
        <v>10122</v>
      </c>
      <c r="D899" s="134" t="s">
        <v>33</v>
      </c>
      <c r="E899" s="134" t="s">
        <v>4500</v>
      </c>
      <c r="F899" s="135"/>
      <c r="G899" s="135">
        <v>1.27</v>
      </c>
    </row>
    <row r="900" spans="1:7" x14ac:dyDescent="0.25">
      <c r="A900" s="134" t="s">
        <v>9250</v>
      </c>
      <c r="B900" s="134">
        <v>2556</v>
      </c>
      <c r="C900" s="126" t="s">
        <v>10123</v>
      </c>
      <c r="D900" s="134" t="s">
        <v>33</v>
      </c>
      <c r="E900" s="134" t="s">
        <v>4500</v>
      </c>
      <c r="F900" s="135"/>
      <c r="G900" s="135">
        <v>1.32</v>
      </c>
    </row>
    <row r="901" spans="1:7" x14ac:dyDescent="0.25">
      <c r="A901" s="134" t="s">
        <v>9250</v>
      </c>
      <c r="B901" s="134">
        <v>2557</v>
      </c>
      <c r="C901" s="126" t="s">
        <v>10124</v>
      </c>
      <c r="D901" s="134" t="s">
        <v>33</v>
      </c>
      <c r="E901" s="134" t="s">
        <v>4500</v>
      </c>
      <c r="F901" s="135"/>
      <c r="G901" s="135">
        <v>2.78</v>
      </c>
    </row>
    <row r="902" spans="1:7" x14ac:dyDescent="0.25">
      <c r="A902" s="134" t="s">
        <v>9250</v>
      </c>
      <c r="B902" s="134">
        <v>10569</v>
      </c>
      <c r="C902" s="126" t="s">
        <v>10125</v>
      </c>
      <c r="D902" s="134" t="s">
        <v>33</v>
      </c>
      <c r="E902" s="134" t="s">
        <v>4500</v>
      </c>
      <c r="F902" s="135"/>
      <c r="G902" s="135">
        <v>2.78</v>
      </c>
    </row>
    <row r="903" spans="1:7" x14ac:dyDescent="0.25">
      <c r="A903" s="134" t="s">
        <v>9250</v>
      </c>
      <c r="B903" s="134">
        <v>39810</v>
      </c>
      <c r="C903" s="126" t="s">
        <v>10126</v>
      </c>
      <c r="D903" s="134" t="s">
        <v>33</v>
      </c>
      <c r="E903" s="134" t="s">
        <v>4500</v>
      </c>
      <c r="F903" s="135">
        <v>33.090000000000003</v>
      </c>
      <c r="G903" s="135">
        <v>32.57</v>
      </c>
    </row>
    <row r="904" spans="1:7" x14ac:dyDescent="0.25">
      <c r="A904" s="134" t="s">
        <v>9250</v>
      </c>
      <c r="B904" s="134">
        <v>39811</v>
      </c>
      <c r="C904" s="126" t="s">
        <v>10127</v>
      </c>
      <c r="D904" s="134" t="s">
        <v>33</v>
      </c>
      <c r="E904" s="134" t="s">
        <v>4500</v>
      </c>
      <c r="F904" s="135">
        <v>40.479999999999997</v>
      </c>
      <c r="G904" s="135">
        <v>39.840000000000003</v>
      </c>
    </row>
    <row r="905" spans="1:7" x14ac:dyDescent="0.25">
      <c r="A905" s="134" t="s">
        <v>9250</v>
      </c>
      <c r="B905" s="134">
        <v>39812</v>
      </c>
      <c r="C905" s="126" t="s">
        <v>10128</v>
      </c>
      <c r="D905" s="134" t="s">
        <v>33</v>
      </c>
      <c r="E905" s="134" t="s">
        <v>4500</v>
      </c>
      <c r="F905" s="135">
        <v>66.56</v>
      </c>
      <c r="G905" s="135">
        <v>65.5</v>
      </c>
    </row>
    <row r="906" spans="1:7" x14ac:dyDescent="0.25">
      <c r="A906" s="134" t="s">
        <v>9250</v>
      </c>
      <c r="B906" s="134">
        <v>43096</v>
      </c>
      <c r="C906" s="126" t="s">
        <v>10129</v>
      </c>
      <c r="D906" s="134" t="s">
        <v>33</v>
      </c>
      <c r="E906" s="134" t="s">
        <v>4500</v>
      </c>
      <c r="F906" s="135">
        <v>220.64</v>
      </c>
      <c r="G906" s="135">
        <v>217.13</v>
      </c>
    </row>
    <row r="907" spans="1:7" x14ac:dyDescent="0.25">
      <c r="A907" s="134" t="s">
        <v>9250</v>
      </c>
      <c r="B907" s="134">
        <v>43102</v>
      </c>
      <c r="C907" s="126" t="s">
        <v>10130</v>
      </c>
      <c r="D907" s="134" t="s">
        <v>33</v>
      </c>
      <c r="E907" s="134" t="s">
        <v>4500</v>
      </c>
      <c r="F907" s="135">
        <v>134.16</v>
      </c>
      <c r="G907" s="135">
        <v>132.03</v>
      </c>
    </row>
    <row r="908" spans="1:7" x14ac:dyDescent="0.25">
      <c r="A908" s="134" t="s">
        <v>9250</v>
      </c>
      <c r="B908" s="134">
        <v>43103</v>
      </c>
      <c r="C908" s="126" t="s">
        <v>10131</v>
      </c>
      <c r="D908" s="134" t="s">
        <v>33</v>
      </c>
      <c r="E908" s="134" t="s">
        <v>4500</v>
      </c>
      <c r="F908" s="135">
        <v>197.56</v>
      </c>
      <c r="G908" s="135">
        <v>194.41</v>
      </c>
    </row>
    <row r="909" spans="1:7" x14ac:dyDescent="0.25">
      <c r="A909" s="134" t="s">
        <v>9250</v>
      </c>
      <c r="B909" s="134">
        <v>43098</v>
      </c>
      <c r="C909" s="126" t="s">
        <v>10132</v>
      </c>
      <c r="D909" s="134" t="s">
        <v>33</v>
      </c>
      <c r="E909" s="134" t="s">
        <v>4500</v>
      </c>
      <c r="F909" s="135">
        <v>74.739999999999995</v>
      </c>
      <c r="G909" s="135">
        <v>73.55</v>
      </c>
    </row>
    <row r="910" spans="1:7" x14ac:dyDescent="0.25">
      <c r="A910" s="134" t="s">
        <v>9250</v>
      </c>
      <c r="B910" s="134">
        <v>43097</v>
      </c>
      <c r="C910" s="126" t="s">
        <v>10133</v>
      </c>
      <c r="D910" s="134" t="s">
        <v>33</v>
      </c>
      <c r="E910" s="134" t="s">
        <v>4500</v>
      </c>
      <c r="F910" s="135">
        <v>44.28</v>
      </c>
      <c r="G910" s="135">
        <v>43.57</v>
      </c>
    </row>
    <row r="911" spans="1:7" x14ac:dyDescent="0.25">
      <c r="A911" s="134" t="s">
        <v>9250</v>
      </c>
      <c r="B911" s="134">
        <v>43104</v>
      </c>
      <c r="C911" s="126" t="s">
        <v>10134</v>
      </c>
      <c r="D911" s="134" t="s">
        <v>33</v>
      </c>
      <c r="E911" s="134" t="s">
        <v>4500</v>
      </c>
      <c r="F911" s="135">
        <v>523.78</v>
      </c>
      <c r="G911" s="135">
        <v>515.44000000000005</v>
      </c>
    </row>
    <row r="912" spans="1:7" x14ac:dyDescent="0.25">
      <c r="A912" s="134" t="s">
        <v>9250</v>
      </c>
      <c r="B912" s="134">
        <v>39771</v>
      </c>
      <c r="C912" s="126" t="s">
        <v>10135</v>
      </c>
      <c r="D912" s="134" t="s">
        <v>33</v>
      </c>
      <c r="E912" s="134" t="s">
        <v>4500</v>
      </c>
      <c r="F912" s="135"/>
      <c r="G912" s="135">
        <v>26.76</v>
      </c>
    </row>
    <row r="913" spans="1:7" x14ac:dyDescent="0.25">
      <c r="A913" s="134" t="s">
        <v>9250</v>
      </c>
      <c r="B913" s="134">
        <v>39772</v>
      </c>
      <c r="C913" s="126" t="s">
        <v>10136</v>
      </c>
      <c r="D913" s="134" t="s">
        <v>33</v>
      </c>
      <c r="E913" s="134" t="s">
        <v>4500</v>
      </c>
      <c r="F913" s="135"/>
      <c r="G913" s="135">
        <v>52.59</v>
      </c>
    </row>
    <row r="914" spans="1:7" x14ac:dyDescent="0.25">
      <c r="A914" s="134" t="s">
        <v>9250</v>
      </c>
      <c r="B914" s="134">
        <v>39773</v>
      </c>
      <c r="C914" s="126" t="s">
        <v>10137</v>
      </c>
      <c r="D914" s="134" t="s">
        <v>33</v>
      </c>
      <c r="E914" s="134" t="s">
        <v>4500</v>
      </c>
      <c r="F914" s="135"/>
      <c r="G914" s="135">
        <v>84.53</v>
      </c>
    </row>
    <row r="915" spans="1:7" x14ac:dyDescent="0.25">
      <c r="A915" s="134" t="s">
        <v>9250</v>
      </c>
      <c r="B915" s="134">
        <v>39774</v>
      </c>
      <c r="C915" s="126" t="s">
        <v>10138</v>
      </c>
      <c r="D915" s="134" t="s">
        <v>33</v>
      </c>
      <c r="E915" s="134" t="s">
        <v>4500</v>
      </c>
      <c r="F915" s="135"/>
      <c r="G915" s="135">
        <v>126.44</v>
      </c>
    </row>
    <row r="916" spans="1:7" x14ac:dyDescent="0.25">
      <c r="A916" s="134" t="s">
        <v>9250</v>
      </c>
      <c r="B916" s="134">
        <v>39775</v>
      </c>
      <c r="C916" s="126" t="s">
        <v>10139</v>
      </c>
      <c r="D916" s="134" t="s">
        <v>33</v>
      </c>
      <c r="E916" s="134" t="s">
        <v>4500</v>
      </c>
      <c r="F916" s="135"/>
      <c r="G916" s="135">
        <v>168.75</v>
      </c>
    </row>
    <row r="917" spans="1:7" x14ac:dyDescent="0.25">
      <c r="A917" s="134" t="s">
        <v>9250</v>
      </c>
      <c r="B917" s="134">
        <v>39776</v>
      </c>
      <c r="C917" s="126" t="s">
        <v>10140</v>
      </c>
      <c r="D917" s="134" t="s">
        <v>33</v>
      </c>
      <c r="E917" s="134" t="s">
        <v>4500</v>
      </c>
      <c r="F917" s="135"/>
      <c r="G917" s="135">
        <v>203.94</v>
      </c>
    </row>
    <row r="918" spans="1:7" x14ac:dyDescent="0.25">
      <c r="A918" s="134" t="s">
        <v>9250</v>
      </c>
      <c r="B918" s="134">
        <v>39777</v>
      </c>
      <c r="C918" s="126" t="s">
        <v>10141</v>
      </c>
      <c r="D918" s="134" t="s">
        <v>33</v>
      </c>
      <c r="E918" s="134" t="s">
        <v>4500</v>
      </c>
      <c r="F918" s="135"/>
      <c r="G918" s="135">
        <v>258.49</v>
      </c>
    </row>
    <row r="919" spans="1:7" x14ac:dyDescent="0.25">
      <c r="A919" s="134" t="s">
        <v>9250</v>
      </c>
      <c r="B919" s="134">
        <v>20254</v>
      </c>
      <c r="C919" s="126" t="s">
        <v>10142</v>
      </c>
      <c r="D919" s="134" t="s">
        <v>33</v>
      </c>
      <c r="E919" s="134" t="s">
        <v>4500</v>
      </c>
      <c r="F919" s="135"/>
      <c r="G919" s="135">
        <v>18.760000000000002</v>
      </c>
    </row>
    <row r="920" spans="1:7" x14ac:dyDescent="0.25">
      <c r="A920" s="134" t="s">
        <v>9250</v>
      </c>
      <c r="B920" s="134">
        <v>20253</v>
      </c>
      <c r="C920" s="126" t="s">
        <v>10143</v>
      </c>
      <c r="D920" s="134" t="s">
        <v>33</v>
      </c>
      <c r="E920" s="134" t="s">
        <v>4500</v>
      </c>
      <c r="F920" s="135"/>
      <c r="G920" s="135">
        <v>61.61</v>
      </c>
    </row>
    <row r="921" spans="1:7" x14ac:dyDescent="0.25">
      <c r="A921" s="134" t="s">
        <v>9250</v>
      </c>
      <c r="B921" s="134">
        <v>1872</v>
      </c>
      <c r="C921" s="126" t="s">
        <v>10144</v>
      </c>
      <c r="D921" s="134" t="s">
        <v>33</v>
      </c>
      <c r="E921" s="134" t="s">
        <v>4500</v>
      </c>
      <c r="F921" s="135">
        <v>1.82</v>
      </c>
      <c r="G921" s="135">
        <v>1.88</v>
      </c>
    </row>
    <row r="922" spans="1:7" x14ac:dyDescent="0.25">
      <c r="A922" s="134" t="s">
        <v>9250</v>
      </c>
      <c r="B922" s="134">
        <v>1873</v>
      </c>
      <c r="C922" s="126" t="s">
        <v>10145</v>
      </c>
      <c r="D922" s="134" t="s">
        <v>33</v>
      </c>
      <c r="E922" s="134" t="s">
        <v>4500</v>
      </c>
      <c r="F922" s="135">
        <v>3.61</v>
      </c>
      <c r="G922" s="135">
        <v>3.73</v>
      </c>
    </row>
    <row r="923" spans="1:7" x14ac:dyDescent="0.25">
      <c r="A923" s="134" t="s">
        <v>9250</v>
      </c>
      <c r="B923" s="134">
        <v>14055</v>
      </c>
      <c r="C923" s="126" t="s">
        <v>10146</v>
      </c>
      <c r="D923" s="134" t="s">
        <v>33</v>
      </c>
      <c r="E923" s="134" t="s">
        <v>4500</v>
      </c>
      <c r="F923" s="135"/>
      <c r="G923" s="135">
        <v>563</v>
      </c>
    </row>
    <row r="924" spans="1:7" x14ac:dyDescent="0.25">
      <c r="A924" s="134" t="s">
        <v>9250</v>
      </c>
      <c r="B924" s="134">
        <v>11247</v>
      </c>
      <c r="C924" s="126" t="s">
        <v>10147</v>
      </c>
      <c r="D924" s="134" t="s">
        <v>33</v>
      </c>
      <c r="E924" s="134" t="s">
        <v>4500</v>
      </c>
      <c r="F924" s="135"/>
      <c r="G924" s="135">
        <v>1184.67</v>
      </c>
    </row>
    <row r="925" spans="1:7" x14ac:dyDescent="0.25">
      <c r="A925" s="134" t="s">
        <v>9250</v>
      </c>
      <c r="B925" s="134">
        <v>11250</v>
      </c>
      <c r="C925" s="126" t="s">
        <v>10148</v>
      </c>
      <c r="D925" s="134" t="s">
        <v>33</v>
      </c>
      <c r="E925" s="134" t="s">
        <v>4500</v>
      </c>
      <c r="F925" s="135"/>
      <c r="G925" s="135">
        <v>51</v>
      </c>
    </row>
    <row r="926" spans="1:7" x14ac:dyDescent="0.25">
      <c r="A926" s="134" t="s">
        <v>9250</v>
      </c>
      <c r="B926" s="134">
        <v>11249</v>
      </c>
      <c r="C926" s="126" t="s">
        <v>10149</v>
      </c>
      <c r="D926" s="134" t="s">
        <v>33</v>
      </c>
      <c r="E926" s="134" t="s">
        <v>4500</v>
      </c>
      <c r="F926" s="135"/>
      <c r="G926" s="135">
        <v>2314.08</v>
      </c>
    </row>
    <row r="927" spans="1:7" x14ac:dyDescent="0.25">
      <c r="A927" s="134" t="s">
        <v>9250</v>
      </c>
      <c r="B927" s="134">
        <v>11251</v>
      </c>
      <c r="C927" s="126" t="s">
        <v>10150</v>
      </c>
      <c r="D927" s="134" t="s">
        <v>33</v>
      </c>
      <c r="E927" s="134" t="s">
        <v>4500</v>
      </c>
      <c r="F927" s="135"/>
      <c r="G927" s="135">
        <v>112.97</v>
      </c>
    </row>
    <row r="928" spans="1:7" x14ac:dyDescent="0.25">
      <c r="A928" s="134" t="s">
        <v>9250</v>
      </c>
      <c r="B928" s="134">
        <v>11253</v>
      </c>
      <c r="C928" s="126" t="s">
        <v>10151</v>
      </c>
      <c r="D928" s="134" t="s">
        <v>33</v>
      </c>
      <c r="E928" s="134" t="s">
        <v>4500</v>
      </c>
      <c r="F928" s="135"/>
      <c r="G928" s="135">
        <v>187.2</v>
      </c>
    </row>
    <row r="929" spans="1:7" x14ac:dyDescent="0.25">
      <c r="A929" s="134" t="s">
        <v>9250</v>
      </c>
      <c r="B929" s="134">
        <v>11255</v>
      </c>
      <c r="C929" s="126" t="s">
        <v>10152</v>
      </c>
      <c r="D929" s="134" t="s">
        <v>33</v>
      </c>
      <c r="E929" s="134" t="s">
        <v>4500</v>
      </c>
      <c r="F929" s="135"/>
      <c r="G929" s="135">
        <v>279.87</v>
      </c>
    </row>
    <row r="930" spans="1:7" x14ac:dyDescent="0.25">
      <c r="A930" s="134" t="s">
        <v>9250</v>
      </c>
      <c r="B930" s="134">
        <v>11256</v>
      </c>
      <c r="C930" s="126" t="s">
        <v>10153</v>
      </c>
      <c r="D930" s="134" t="s">
        <v>33</v>
      </c>
      <c r="E930" s="134" t="s">
        <v>4500</v>
      </c>
      <c r="F930" s="135"/>
      <c r="G930" s="135">
        <v>350.56</v>
      </c>
    </row>
    <row r="931" spans="1:7" x14ac:dyDescent="0.25">
      <c r="A931" s="134" t="s">
        <v>9250</v>
      </c>
      <c r="B931" s="134">
        <v>39693</v>
      </c>
      <c r="C931" s="126" t="s">
        <v>10154</v>
      </c>
      <c r="D931" s="134" t="s">
        <v>33</v>
      </c>
      <c r="E931" s="134" t="s">
        <v>4500</v>
      </c>
      <c r="F931" s="135"/>
      <c r="G931" s="135">
        <v>2201.71</v>
      </c>
    </row>
    <row r="932" spans="1:7" x14ac:dyDescent="0.25">
      <c r="A932" s="134" t="s">
        <v>9250</v>
      </c>
      <c r="B932" s="134">
        <v>39692</v>
      </c>
      <c r="C932" s="126" t="s">
        <v>10155</v>
      </c>
      <c r="D932" s="134" t="s">
        <v>33</v>
      </c>
      <c r="E932" s="134" t="s">
        <v>4500</v>
      </c>
      <c r="F932" s="135"/>
      <c r="G932" s="135">
        <v>704.49</v>
      </c>
    </row>
    <row r="933" spans="1:7" x14ac:dyDescent="0.25">
      <c r="A933" s="134" t="s">
        <v>9250</v>
      </c>
      <c r="B933" s="134">
        <v>1062</v>
      </c>
      <c r="C933" s="126" t="s">
        <v>10156</v>
      </c>
      <c r="D933" s="134" t="s">
        <v>33</v>
      </c>
      <c r="E933" s="134" t="s">
        <v>4500</v>
      </c>
      <c r="F933" s="135"/>
      <c r="G933" s="135">
        <v>223.26</v>
      </c>
    </row>
    <row r="934" spans="1:7" x14ac:dyDescent="0.25">
      <c r="A934" s="134" t="s">
        <v>9250</v>
      </c>
      <c r="B934" s="134">
        <v>39686</v>
      </c>
      <c r="C934" s="126" t="s">
        <v>10157</v>
      </c>
      <c r="D934" s="134" t="s">
        <v>33</v>
      </c>
      <c r="E934" s="134" t="s">
        <v>4500</v>
      </c>
      <c r="F934" s="135"/>
      <c r="G934" s="135">
        <v>361.51</v>
      </c>
    </row>
    <row r="935" spans="1:7" x14ac:dyDescent="0.25">
      <c r="A935" s="134" t="s">
        <v>9250</v>
      </c>
      <c r="B935" s="134">
        <v>43095</v>
      </c>
      <c r="C935" s="126" t="s">
        <v>10158</v>
      </c>
      <c r="D935" s="134" t="s">
        <v>33</v>
      </c>
      <c r="E935" s="134" t="s">
        <v>4500</v>
      </c>
      <c r="F935" s="135">
        <v>145.38999999999999</v>
      </c>
      <c r="G935" s="135">
        <v>143.08000000000001</v>
      </c>
    </row>
    <row r="936" spans="1:7" x14ac:dyDescent="0.25">
      <c r="A936" s="134" t="s">
        <v>9250</v>
      </c>
      <c r="B936" s="134">
        <v>1871</v>
      </c>
      <c r="C936" s="126" t="s">
        <v>10159</v>
      </c>
      <c r="D936" s="134" t="s">
        <v>33</v>
      </c>
      <c r="E936" s="134" t="s">
        <v>4500</v>
      </c>
      <c r="F936" s="135">
        <v>3.25</v>
      </c>
      <c r="G936" s="135">
        <v>3.36</v>
      </c>
    </row>
    <row r="937" spans="1:7" x14ac:dyDescent="0.25">
      <c r="A937" s="134" t="s">
        <v>9250</v>
      </c>
      <c r="B937" s="134">
        <v>12001</v>
      </c>
      <c r="C937" s="126" t="s">
        <v>10160</v>
      </c>
      <c r="D937" s="134" t="s">
        <v>33</v>
      </c>
      <c r="E937" s="134" t="s">
        <v>4500</v>
      </c>
      <c r="F937" s="135">
        <v>4.7</v>
      </c>
      <c r="G937" s="135">
        <v>4.8600000000000003</v>
      </c>
    </row>
    <row r="938" spans="1:7" x14ac:dyDescent="0.25">
      <c r="A938" s="134" t="s">
        <v>9250</v>
      </c>
      <c r="B938" s="134">
        <v>11882</v>
      </c>
      <c r="C938" s="126" t="s">
        <v>10161</v>
      </c>
      <c r="D938" s="134" t="s">
        <v>33</v>
      </c>
      <c r="E938" s="134" t="s">
        <v>4500</v>
      </c>
      <c r="F938" s="135">
        <v>132.44999999999999</v>
      </c>
      <c r="G938" s="135">
        <v>136.35</v>
      </c>
    </row>
    <row r="939" spans="1:7" x14ac:dyDescent="0.25">
      <c r="A939" s="134" t="s">
        <v>9250</v>
      </c>
      <c r="B939" s="134">
        <v>1068</v>
      </c>
      <c r="C939" s="126" t="s">
        <v>10162</v>
      </c>
      <c r="D939" s="134" t="s">
        <v>33</v>
      </c>
      <c r="E939" s="134" t="s">
        <v>4500</v>
      </c>
      <c r="F939" s="135"/>
      <c r="G939" s="135">
        <v>1472.68</v>
      </c>
    </row>
    <row r="940" spans="1:7" x14ac:dyDescent="0.25">
      <c r="A940" s="134" t="s">
        <v>9250</v>
      </c>
      <c r="B940" s="134">
        <v>39690</v>
      </c>
      <c r="C940" s="126" t="s">
        <v>10163</v>
      </c>
      <c r="D940" s="134" t="s">
        <v>33</v>
      </c>
      <c r="E940" s="134" t="s">
        <v>4500</v>
      </c>
      <c r="F940" s="135"/>
      <c r="G940" s="135">
        <v>2470.66</v>
      </c>
    </row>
    <row r="941" spans="1:7" x14ac:dyDescent="0.25">
      <c r="A941" s="134" t="s">
        <v>9250</v>
      </c>
      <c r="B941" s="134">
        <v>39691</v>
      </c>
      <c r="C941" s="126" t="s">
        <v>10164</v>
      </c>
      <c r="D941" s="134" t="s">
        <v>33</v>
      </c>
      <c r="E941" s="134" t="s">
        <v>4500</v>
      </c>
      <c r="F941" s="135"/>
      <c r="G941" s="135">
        <v>3107.4</v>
      </c>
    </row>
    <row r="942" spans="1:7" x14ac:dyDescent="0.25">
      <c r="A942" s="134" t="s">
        <v>9250</v>
      </c>
      <c r="B942" s="134">
        <v>39808</v>
      </c>
      <c r="C942" s="126" t="s">
        <v>10165</v>
      </c>
      <c r="D942" s="134" t="s">
        <v>33</v>
      </c>
      <c r="E942" s="134" t="s">
        <v>4500</v>
      </c>
      <c r="F942" s="135">
        <v>75.91</v>
      </c>
      <c r="G942" s="135">
        <v>74.7</v>
      </c>
    </row>
    <row r="943" spans="1:7" x14ac:dyDescent="0.25">
      <c r="A943" s="134" t="s">
        <v>9250</v>
      </c>
      <c r="B943" s="134">
        <v>39809</v>
      </c>
      <c r="C943" s="126" t="s">
        <v>10166</v>
      </c>
      <c r="D943" s="134" t="s">
        <v>33</v>
      </c>
      <c r="E943" s="134" t="s">
        <v>4500</v>
      </c>
      <c r="F943" s="135">
        <v>180.04</v>
      </c>
      <c r="G943" s="135">
        <v>177.17</v>
      </c>
    </row>
    <row r="944" spans="1:7" x14ac:dyDescent="0.25">
      <c r="A944" s="134" t="s">
        <v>9250</v>
      </c>
      <c r="B944" s="134">
        <v>43439</v>
      </c>
      <c r="C944" s="126" t="s">
        <v>10167</v>
      </c>
      <c r="D944" s="134" t="s">
        <v>33</v>
      </c>
      <c r="E944" s="134" t="s">
        <v>4500</v>
      </c>
      <c r="F944" s="135">
        <v>608</v>
      </c>
      <c r="G944" s="135">
        <v>625.88</v>
      </c>
    </row>
    <row r="945" spans="1:7" x14ac:dyDescent="0.25">
      <c r="A945" s="134" t="s">
        <v>9250</v>
      </c>
      <c r="B945" s="134">
        <v>5103</v>
      </c>
      <c r="C945" s="126" t="s">
        <v>10168</v>
      </c>
      <c r="D945" s="134" t="s">
        <v>33</v>
      </c>
      <c r="E945" s="134" t="s">
        <v>4500</v>
      </c>
      <c r="F945" s="135">
        <v>23.46</v>
      </c>
      <c r="G945" s="135">
        <v>22.93</v>
      </c>
    </row>
    <row r="946" spans="1:7" x14ac:dyDescent="0.25">
      <c r="A946" s="134" t="s">
        <v>9250</v>
      </c>
      <c r="B946" s="134">
        <v>11880</v>
      </c>
      <c r="C946" s="126" t="s">
        <v>10169</v>
      </c>
      <c r="D946" s="134" t="s">
        <v>33</v>
      </c>
      <c r="E946" s="134" t="s">
        <v>4500</v>
      </c>
      <c r="F946" s="135">
        <v>98.68</v>
      </c>
      <c r="G946" s="135">
        <v>96.43</v>
      </c>
    </row>
    <row r="947" spans="1:7" x14ac:dyDescent="0.25">
      <c r="A947" s="134" t="s">
        <v>9250</v>
      </c>
      <c r="B947" s="134">
        <v>11714</v>
      </c>
      <c r="C947" s="126" t="s">
        <v>10170</v>
      </c>
      <c r="D947" s="134" t="s">
        <v>33</v>
      </c>
      <c r="E947" s="134" t="s">
        <v>4500</v>
      </c>
      <c r="F947" s="135">
        <v>67.23</v>
      </c>
      <c r="G947" s="135">
        <v>65.7</v>
      </c>
    </row>
    <row r="948" spans="1:7" x14ac:dyDescent="0.25">
      <c r="A948" s="134" t="s">
        <v>9250</v>
      </c>
      <c r="B948" s="134">
        <v>11712</v>
      </c>
      <c r="C948" s="126" t="s">
        <v>10171</v>
      </c>
      <c r="D948" s="134" t="s">
        <v>33</v>
      </c>
      <c r="E948" s="134" t="s">
        <v>9256</v>
      </c>
      <c r="F948" s="135">
        <v>43.9</v>
      </c>
      <c r="G948" s="135">
        <v>42.9</v>
      </c>
    </row>
    <row r="949" spans="1:7" x14ac:dyDescent="0.25">
      <c r="A949" s="134" t="s">
        <v>9250</v>
      </c>
      <c r="B949" s="134">
        <v>11717</v>
      </c>
      <c r="C949" s="126" t="s">
        <v>10172</v>
      </c>
      <c r="D949" s="134" t="s">
        <v>33</v>
      </c>
      <c r="E949" s="134" t="s">
        <v>4500</v>
      </c>
      <c r="F949" s="135">
        <v>52.92</v>
      </c>
      <c r="G949" s="135">
        <v>51.71</v>
      </c>
    </row>
    <row r="950" spans="1:7" x14ac:dyDescent="0.25">
      <c r="A950" s="134" t="s">
        <v>9250</v>
      </c>
      <c r="B950" s="134">
        <v>1106</v>
      </c>
      <c r="C950" s="126" t="s">
        <v>10173</v>
      </c>
      <c r="D950" s="134" t="s">
        <v>950</v>
      </c>
      <c r="E950" s="134" t="s">
        <v>9256</v>
      </c>
      <c r="F950" s="135">
        <v>1.2</v>
      </c>
      <c r="G950" s="135">
        <v>0.95</v>
      </c>
    </row>
    <row r="951" spans="1:7" x14ac:dyDescent="0.25">
      <c r="A951" s="134" t="s">
        <v>9250</v>
      </c>
      <c r="B951" s="134">
        <v>11161</v>
      </c>
      <c r="C951" s="126" t="s">
        <v>10174</v>
      </c>
      <c r="D951" s="134" t="s">
        <v>950</v>
      </c>
      <c r="E951" s="134" t="s">
        <v>4500</v>
      </c>
      <c r="F951" s="135">
        <v>2</v>
      </c>
      <c r="G951" s="135">
        <v>1.58</v>
      </c>
    </row>
    <row r="952" spans="1:7" x14ac:dyDescent="0.25">
      <c r="A952" s="134" t="s">
        <v>9250</v>
      </c>
      <c r="B952" s="134">
        <v>1107</v>
      </c>
      <c r="C952" s="126" t="s">
        <v>10175</v>
      </c>
      <c r="D952" s="134" t="s">
        <v>950</v>
      </c>
      <c r="E952" s="134" t="s">
        <v>4500</v>
      </c>
      <c r="F952" s="135">
        <v>1.02</v>
      </c>
      <c r="G952" s="135">
        <v>0.81</v>
      </c>
    </row>
    <row r="953" spans="1:7" x14ac:dyDescent="0.25">
      <c r="A953" s="134" t="s">
        <v>9250</v>
      </c>
      <c r="B953" s="134">
        <v>44479</v>
      </c>
      <c r="C953" s="126" t="s">
        <v>14984</v>
      </c>
      <c r="D953" s="134" t="s">
        <v>950</v>
      </c>
      <c r="E953" s="134" t="s">
        <v>4500</v>
      </c>
      <c r="F953" s="135">
        <v>0.15</v>
      </c>
      <c r="G953" s="135">
        <v>0.12</v>
      </c>
    </row>
    <row r="954" spans="1:7" x14ac:dyDescent="0.25">
      <c r="A954" s="134" t="s">
        <v>9393</v>
      </c>
      <c r="B954" s="134">
        <v>4759</v>
      </c>
      <c r="C954" s="126" t="s">
        <v>10176</v>
      </c>
      <c r="D954" s="134" t="s">
        <v>374</v>
      </c>
      <c r="E954" s="134" t="s">
        <v>4500</v>
      </c>
      <c r="F954" s="135">
        <v>17.32</v>
      </c>
      <c r="G954" s="135">
        <v>26.07</v>
      </c>
    </row>
    <row r="955" spans="1:7" x14ac:dyDescent="0.25">
      <c r="A955" s="134" t="s">
        <v>9393</v>
      </c>
      <c r="B955" s="134">
        <v>41068</v>
      </c>
      <c r="C955" s="126" t="s">
        <v>10177</v>
      </c>
      <c r="D955" s="134" t="s">
        <v>4271</v>
      </c>
      <c r="E955" s="134" t="s">
        <v>4500</v>
      </c>
      <c r="F955" s="135">
        <v>3027.7</v>
      </c>
      <c r="G955" s="135">
        <v>4570.13</v>
      </c>
    </row>
    <row r="956" spans="1:7" x14ac:dyDescent="0.25">
      <c r="A956" s="134" t="s">
        <v>9250</v>
      </c>
      <c r="B956" s="134">
        <v>12618</v>
      </c>
      <c r="C956" s="126" t="s">
        <v>10178</v>
      </c>
      <c r="D956" s="134" t="s">
        <v>33</v>
      </c>
      <c r="E956" s="134" t="s">
        <v>4500</v>
      </c>
      <c r="F956" s="135">
        <v>174.55</v>
      </c>
      <c r="G956" s="135">
        <v>175.9</v>
      </c>
    </row>
    <row r="957" spans="1:7" x14ac:dyDescent="0.25">
      <c r="A957" s="134" t="s">
        <v>9250</v>
      </c>
      <c r="B957" s="134">
        <v>1108</v>
      </c>
      <c r="C957" s="126" t="s">
        <v>10179</v>
      </c>
      <c r="D957" s="134" t="s">
        <v>22</v>
      </c>
      <c r="E957" s="134" t="s">
        <v>4500</v>
      </c>
      <c r="F957" s="135"/>
      <c r="G957" s="135">
        <v>24.01</v>
      </c>
    </row>
    <row r="958" spans="1:7" x14ac:dyDescent="0.25">
      <c r="A958" s="134" t="s">
        <v>9250</v>
      </c>
      <c r="B958" s="134">
        <v>1117</v>
      </c>
      <c r="C958" s="126" t="s">
        <v>10180</v>
      </c>
      <c r="D958" s="134" t="s">
        <v>22</v>
      </c>
      <c r="E958" s="134" t="s">
        <v>4500</v>
      </c>
      <c r="F958" s="135"/>
      <c r="G958" s="135">
        <v>24.2</v>
      </c>
    </row>
    <row r="959" spans="1:7" x14ac:dyDescent="0.25">
      <c r="A959" s="134" t="s">
        <v>9250</v>
      </c>
      <c r="B959" s="134">
        <v>1118</v>
      </c>
      <c r="C959" s="126" t="s">
        <v>10181</v>
      </c>
      <c r="D959" s="134" t="s">
        <v>22</v>
      </c>
      <c r="E959" s="134" t="s">
        <v>4500</v>
      </c>
      <c r="F959" s="135"/>
      <c r="G959" s="135">
        <v>28.6</v>
      </c>
    </row>
    <row r="960" spans="1:7" x14ac:dyDescent="0.25">
      <c r="A960" s="134" t="s">
        <v>9250</v>
      </c>
      <c r="B960" s="134">
        <v>1110</v>
      </c>
      <c r="C960" s="126" t="s">
        <v>10182</v>
      </c>
      <c r="D960" s="134" t="s">
        <v>22</v>
      </c>
      <c r="E960" s="134" t="s">
        <v>4500</v>
      </c>
      <c r="F960" s="135"/>
      <c r="G960" s="135">
        <v>28.6</v>
      </c>
    </row>
    <row r="961" spans="1:7" x14ac:dyDescent="0.25">
      <c r="A961" s="134" t="s">
        <v>9250</v>
      </c>
      <c r="B961" s="134">
        <v>40784</v>
      </c>
      <c r="C961" s="126" t="s">
        <v>10183</v>
      </c>
      <c r="D961" s="134" t="s">
        <v>22</v>
      </c>
      <c r="E961" s="134" t="s">
        <v>4500</v>
      </c>
      <c r="F961" s="135"/>
      <c r="G961" s="135">
        <v>78.900000000000006</v>
      </c>
    </row>
    <row r="962" spans="1:7" x14ac:dyDescent="0.25">
      <c r="A962" s="134" t="s">
        <v>9250</v>
      </c>
      <c r="B962" s="134">
        <v>40782</v>
      </c>
      <c r="C962" s="126" t="s">
        <v>10184</v>
      </c>
      <c r="D962" s="134" t="s">
        <v>22</v>
      </c>
      <c r="E962" s="134" t="s">
        <v>4500</v>
      </c>
      <c r="F962" s="135"/>
      <c r="G962" s="135">
        <v>30.96</v>
      </c>
    </row>
    <row r="963" spans="1:7" x14ac:dyDescent="0.25">
      <c r="A963" s="134" t="s">
        <v>9250</v>
      </c>
      <c r="B963" s="134">
        <v>40783</v>
      </c>
      <c r="C963" s="126" t="s">
        <v>10185</v>
      </c>
      <c r="D963" s="134" t="s">
        <v>22</v>
      </c>
      <c r="E963" s="134" t="s">
        <v>4500</v>
      </c>
      <c r="F963" s="135"/>
      <c r="G963" s="135">
        <v>40.33</v>
      </c>
    </row>
    <row r="964" spans="1:7" x14ac:dyDescent="0.25">
      <c r="A964" s="134" t="s">
        <v>9250</v>
      </c>
      <c r="B964" s="134">
        <v>1109</v>
      </c>
      <c r="C964" s="126" t="s">
        <v>10186</v>
      </c>
      <c r="D964" s="134" t="s">
        <v>22</v>
      </c>
      <c r="E964" s="134" t="s">
        <v>4500</v>
      </c>
      <c r="F964" s="135"/>
      <c r="G964" s="135">
        <v>24.01</v>
      </c>
    </row>
    <row r="965" spans="1:7" x14ac:dyDescent="0.25">
      <c r="A965" s="134" t="s">
        <v>9250</v>
      </c>
      <c r="B965" s="134">
        <v>1119</v>
      </c>
      <c r="C965" s="126" t="s">
        <v>10187</v>
      </c>
      <c r="D965" s="134" t="s">
        <v>22</v>
      </c>
      <c r="E965" s="134" t="s">
        <v>4500</v>
      </c>
      <c r="F965" s="135"/>
      <c r="G965" s="135">
        <v>15.48</v>
      </c>
    </row>
    <row r="966" spans="1:7" x14ac:dyDescent="0.25">
      <c r="A966" s="134" t="s">
        <v>9250</v>
      </c>
      <c r="B966" s="134">
        <v>13115</v>
      </c>
      <c r="C966" s="126" t="s">
        <v>10188</v>
      </c>
      <c r="D966" s="134" t="s">
        <v>22</v>
      </c>
      <c r="E966" s="134" t="s">
        <v>4500</v>
      </c>
      <c r="F966" s="135"/>
      <c r="G966" s="135">
        <v>27.56</v>
      </c>
    </row>
    <row r="967" spans="1:7" x14ac:dyDescent="0.25">
      <c r="A967" s="134" t="s">
        <v>9250</v>
      </c>
      <c r="B967" s="134">
        <v>10541</v>
      </c>
      <c r="C967" s="126" t="s">
        <v>10189</v>
      </c>
      <c r="D967" s="134" t="s">
        <v>22</v>
      </c>
      <c r="E967" s="134" t="s">
        <v>4500</v>
      </c>
      <c r="F967" s="135"/>
      <c r="G967" s="135">
        <v>33.68</v>
      </c>
    </row>
    <row r="968" spans="1:7" x14ac:dyDescent="0.25">
      <c r="A968" s="134" t="s">
        <v>9250</v>
      </c>
      <c r="B968" s="134">
        <v>10542</v>
      </c>
      <c r="C968" s="126" t="s">
        <v>10190</v>
      </c>
      <c r="D968" s="134" t="s">
        <v>22</v>
      </c>
      <c r="E968" s="134" t="s">
        <v>4500</v>
      </c>
      <c r="F968" s="135"/>
      <c r="G968" s="135">
        <v>44.05</v>
      </c>
    </row>
    <row r="969" spans="1:7" x14ac:dyDescent="0.25">
      <c r="A969" s="134" t="s">
        <v>9250</v>
      </c>
      <c r="B969" s="134">
        <v>10543</v>
      </c>
      <c r="C969" s="126" t="s">
        <v>10191</v>
      </c>
      <c r="D969" s="134" t="s">
        <v>22</v>
      </c>
      <c r="E969" s="134" t="s">
        <v>4500</v>
      </c>
      <c r="F969" s="135"/>
      <c r="G969" s="135">
        <v>71.47</v>
      </c>
    </row>
    <row r="970" spans="1:7" x14ac:dyDescent="0.25">
      <c r="A970" s="134" t="s">
        <v>9250</v>
      </c>
      <c r="B970" s="134">
        <v>10544</v>
      </c>
      <c r="C970" s="126" t="s">
        <v>10192</v>
      </c>
      <c r="D970" s="134" t="s">
        <v>22</v>
      </c>
      <c r="E970" s="134" t="s">
        <v>4500</v>
      </c>
      <c r="F970" s="135"/>
      <c r="G970" s="135">
        <v>92.44</v>
      </c>
    </row>
    <row r="971" spans="1:7" x14ac:dyDescent="0.25">
      <c r="A971" s="134" t="s">
        <v>9250</v>
      </c>
      <c r="B971" s="134">
        <v>10545</v>
      </c>
      <c r="C971" s="126" t="s">
        <v>10193</v>
      </c>
      <c r="D971" s="134" t="s">
        <v>22</v>
      </c>
      <c r="E971" s="134" t="s">
        <v>4500</v>
      </c>
      <c r="F971" s="135"/>
      <c r="G971" s="135">
        <v>172.75</v>
      </c>
    </row>
    <row r="972" spans="1:7" x14ac:dyDescent="0.25">
      <c r="A972" s="134" t="s">
        <v>9250</v>
      </c>
      <c r="B972" s="134">
        <v>38365</v>
      </c>
      <c r="C972" s="126" t="s">
        <v>10194</v>
      </c>
      <c r="D972" s="134" t="s">
        <v>144</v>
      </c>
      <c r="E972" s="134" t="s">
        <v>4500</v>
      </c>
      <c r="F972" s="135"/>
      <c r="G972" s="135">
        <v>2.1800000000000002</v>
      </c>
    </row>
    <row r="973" spans="1:7" x14ac:dyDescent="0.25">
      <c r="A973" s="134" t="s">
        <v>9422</v>
      </c>
      <c r="B973" s="134">
        <v>44056</v>
      </c>
      <c r="C973" s="126" t="s">
        <v>10195</v>
      </c>
      <c r="D973" s="134" t="s">
        <v>33</v>
      </c>
      <c r="E973" s="134" t="s">
        <v>4500</v>
      </c>
      <c r="F973" s="135"/>
      <c r="G973" s="135">
        <v>467016.19</v>
      </c>
    </row>
    <row r="974" spans="1:7" x14ac:dyDescent="0.25">
      <c r="A974" s="134" t="s">
        <v>9422</v>
      </c>
      <c r="B974" s="134">
        <v>44057</v>
      </c>
      <c r="C974" s="126" t="s">
        <v>10196</v>
      </c>
      <c r="D974" s="134" t="s">
        <v>33</v>
      </c>
      <c r="E974" s="134" t="s">
        <v>9256</v>
      </c>
      <c r="F974" s="135"/>
      <c r="G974" s="135">
        <v>498450</v>
      </c>
    </row>
    <row r="975" spans="1:7" x14ac:dyDescent="0.25">
      <c r="A975" s="134" t="s">
        <v>9422</v>
      </c>
      <c r="B975" s="134">
        <v>37754</v>
      </c>
      <c r="C975" s="126" t="s">
        <v>10197</v>
      </c>
      <c r="D975" s="134" t="s">
        <v>33</v>
      </c>
      <c r="E975" s="134" t="s">
        <v>4500</v>
      </c>
      <c r="F975" s="135"/>
      <c r="G975" s="135">
        <v>515334.44</v>
      </c>
    </row>
    <row r="976" spans="1:7" x14ac:dyDescent="0.25">
      <c r="A976" s="134" t="s">
        <v>9422</v>
      </c>
      <c r="B976" s="134">
        <v>37757</v>
      </c>
      <c r="C976" s="126" t="s">
        <v>10198</v>
      </c>
      <c r="D976" s="134" t="s">
        <v>33</v>
      </c>
      <c r="E976" s="134" t="s">
        <v>4500</v>
      </c>
      <c r="F976" s="135"/>
      <c r="G976" s="135">
        <v>574789.21</v>
      </c>
    </row>
    <row r="977" spans="1:7" x14ac:dyDescent="0.25">
      <c r="A977" s="134" t="s">
        <v>9422</v>
      </c>
      <c r="B977" s="134">
        <v>44058</v>
      </c>
      <c r="C977" s="126" t="s">
        <v>10199</v>
      </c>
      <c r="D977" s="134" t="s">
        <v>33</v>
      </c>
      <c r="E977" s="134" t="s">
        <v>4500</v>
      </c>
      <c r="F977" s="135"/>
      <c r="G977" s="135">
        <v>543355.41</v>
      </c>
    </row>
    <row r="978" spans="1:7" x14ac:dyDescent="0.25">
      <c r="A978" s="134" t="s">
        <v>9422</v>
      </c>
      <c r="B978" s="134">
        <v>37752</v>
      </c>
      <c r="C978" s="126" t="s">
        <v>10200</v>
      </c>
      <c r="D978" s="134" t="s">
        <v>33</v>
      </c>
      <c r="E978" s="134" t="s">
        <v>4500</v>
      </c>
      <c r="F978" s="135"/>
      <c r="G978" s="135">
        <v>565808.09</v>
      </c>
    </row>
    <row r="979" spans="1:7" x14ac:dyDescent="0.25">
      <c r="A979" s="134" t="s">
        <v>9422</v>
      </c>
      <c r="B979" s="134">
        <v>44059</v>
      </c>
      <c r="C979" s="126" t="s">
        <v>10201</v>
      </c>
      <c r="D979" s="134" t="s">
        <v>33</v>
      </c>
      <c r="E979" s="134" t="s">
        <v>4500</v>
      </c>
      <c r="F979" s="135"/>
      <c r="G979" s="135">
        <v>447257.83</v>
      </c>
    </row>
    <row r="980" spans="1:7" x14ac:dyDescent="0.25">
      <c r="A980" s="134" t="s">
        <v>9422</v>
      </c>
      <c r="B980" s="134">
        <v>37750</v>
      </c>
      <c r="C980" s="126" t="s">
        <v>10202</v>
      </c>
      <c r="D980" s="134" t="s">
        <v>33</v>
      </c>
      <c r="E980" s="134" t="s">
        <v>4500</v>
      </c>
      <c r="F980" s="135"/>
      <c r="G980" s="135">
        <v>448155.94</v>
      </c>
    </row>
    <row r="981" spans="1:7" x14ac:dyDescent="0.25">
      <c r="A981" s="134" t="s">
        <v>9422</v>
      </c>
      <c r="B981" s="134">
        <v>37758</v>
      </c>
      <c r="C981" s="126" t="s">
        <v>10203</v>
      </c>
      <c r="D981" s="134" t="s">
        <v>33</v>
      </c>
      <c r="E981" s="134" t="s">
        <v>4500</v>
      </c>
      <c r="F981" s="135"/>
      <c r="G981" s="135">
        <v>713097.82</v>
      </c>
    </row>
    <row r="982" spans="1:7" x14ac:dyDescent="0.25">
      <c r="A982" s="134" t="s">
        <v>9422</v>
      </c>
      <c r="B982" s="134">
        <v>44060</v>
      </c>
      <c r="C982" s="126" t="s">
        <v>10204</v>
      </c>
      <c r="D982" s="134" t="s">
        <v>33</v>
      </c>
      <c r="E982" s="134" t="s">
        <v>4500</v>
      </c>
      <c r="F982" s="135"/>
      <c r="G982" s="135">
        <v>689747.03</v>
      </c>
    </row>
    <row r="983" spans="1:7" x14ac:dyDescent="0.25">
      <c r="A983" s="134" t="s">
        <v>9422</v>
      </c>
      <c r="B983" s="134">
        <v>37749</v>
      </c>
      <c r="C983" s="126" t="s">
        <v>10205</v>
      </c>
      <c r="D983" s="134" t="s">
        <v>33</v>
      </c>
      <c r="E983" s="134" t="s">
        <v>4500</v>
      </c>
      <c r="F983" s="135"/>
      <c r="G983" s="135">
        <v>736448.65</v>
      </c>
    </row>
    <row r="984" spans="1:7" x14ac:dyDescent="0.25">
      <c r="A984" s="134" t="s">
        <v>9422</v>
      </c>
      <c r="B984" s="134">
        <v>44061</v>
      </c>
      <c r="C984" s="126" t="s">
        <v>10206</v>
      </c>
      <c r="D984" s="134" t="s">
        <v>33</v>
      </c>
      <c r="E984" s="134" t="s">
        <v>4500</v>
      </c>
      <c r="F984" s="135"/>
      <c r="G984" s="135">
        <v>676275.42</v>
      </c>
    </row>
    <row r="985" spans="1:7" x14ac:dyDescent="0.25">
      <c r="A985" s="134" t="s">
        <v>9422</v>
      </c>
      <c r="B985" s="134">
        <v>1159</v>
      </c>
      <c r="C985" s="126" t="s">
        <v>10207</v>
      </c>
      <c r="D985" s="134" t="s">
        <v>33</v>
      </c>
      <c r="E985" s="134" t="s">
        <v>9256</v>
      </c>
      <c r="F985" s="135">
        <v>271232.17</v>
      </c>
      <c r="G985" s="135">
        <v>271232.17</v>
      </c>
    </row>
    <row r="986" spans="1:7" x14ac:dyDescent="0.25">
      <c r="A986" s="134" t="s">
        <v>9250</v>
      </c>
      <c r="B986" s="134">
        <v>12114</v>
      </c>
      <c r="C986" s="126" t="s">
        <v>10208</v>
      </c>
      <c r="D986" s="134" t="s">
        <v>33</v>
      </c>
      <c r="E986" s="134" t="s">
        <v>4500</v>
      </c>
      <c r="F986" s="135">
        <v>117.97</v>
      </c>
      <c r="G986" s="135">
        <v>138.47</v>
      </c>
    </row>
    <row r="987" spans="1:7" x14ac:dyDescent="0.25">
      <c r="A987" s="134" t="s">
        <v>9250</v>
      </c>
      <c r="B987" s="134">
        <v>38106</v>
      </c>
      <c r="C987" s="126" t="s">
        <v>10209</v>
      </c>
      <c r="D987" s="134" t="s">
        <v>33</v>
      </c>
      <c r="E987" s="134" t="s">
        <v>4500</v>
      </c>
      <c r="F987" s="135">
        <v>16.03</v>
      </c>
      <c r="G987" s="135">
        <v>18.82</v>
      </c>
    </row>
    <row r="988" spans="1:7" x14ac:dyDescent="0.25">
      <c r="A988" s="134" t="s">
        <v>9250</v>
      </c>
      <c r="B988" s="134">
        <v>38085</v>
      </c>
      <c r="C988" s="126" t="s">
        <v>10210</v>
      </c>
      <c r="D988" s="134" t="s">
        <v>33</v>
      </c>
      <c r="E988" s="134" t="s">
        <v>4500</v>
      </c>
      <c r="F988" s="135">
        <v>18.93</v>
      </c>
      <c r="G988" s="135">
        <v>22.23</v>
      </c>
    </row>
    <row r="989" spans="1:7" x14ac:dyDescent="0.25">
      <c r="A989" s="134" t="s">
        <v>9250</v>
      </c>
      <c r="B989" s="134">
        <v>659</v>
      </c>
      <c r="C989" s="126" t="s">
        <v>10211</v>
      </c>
      <c r="D989" s="134" t="s">
        <v>33</v>
      </c>
      <c r="E989" s="134" t="s">
        <v>4500</v>
      </c>
      <c r="F989" s="135">
        <v>3.28</v>
      </c>
      <c r="G989" s="135">
        <v>2.77</v>
      </c>
    </row>
    <row r="990" spans="1:7" x14ac:dyDescent="0.25">
      <c r="A990" s="134" t="s">
        <v>9250</v>
      </c>
      <c r="B990" s="134">
        <v>660</v>
      </c>
      <c r="C990" s="126" t="s">
        <v>10212</v>
      </c>
      <c r="D990" s="134" t="s">
        <v>33</v>
      </c>
      <c r="E990" s="134" t="s">
        <v>4500</v>
      </c>
      <c r="F990" s="135">
        <v>3.93</v>
      </c>
      <c r="G990" s="135">
        <v>3.32</v>
      </c>
    </row>
    <row r="991" spans="1:7" x14ac:dyDescent="0.25">
      <c r="A991" s="134" t="s">
        <v>9250</v>
      </c>
      <c r="B991" s="134">
        <v>658</v>
      </c>
      <c r="C991" s="126" t="s">
        <v>10213</v>
      </c>
      <c r="D991" s="134" t="s">
        <v>33</v>
      </c>
      <c r="E991" s="134" t="s">
        <v>4500</v>
      </c>
      <c r="F991" s="135">
        <v>2.2200000000000002</v>
      </c>
      <c r="G991" s="135">
        <v>1.87</v>
      </c>
    </row>
    <row r="992" spans="1:7" x14ac:dyDescent="0.25">
      <c r="A992" s="134" t="s">
        <v>9250</v>
      </c>
      <c r="B992" s="134">
        <v>38599</v>
      </c>
      <c r="C992" s="126" t="s">
        <v>10214</v>
      </c>
      <c r="D992" s="134" t="s">
        <v>33</v>
      </c>
      <c r="E992" s="134" t="s">
        <v>4500</v>
      </c>
      <c r="F992" s="135">
        <v>6.83</v>
      </c>
      <c r="G992" s="135">
        <v>5.77</v>
      </c>
    </row>
    <row r="993" spans="1:7" x14ac:dyDescent="0.25">
      <c r="A993" s="134" t="s">
        <v>9250</v>
      </c>
      <c r="B993" s="134">
        <v>38596</v>
      </c>
      <c r="C993" s="126" t="s">
        <v>10215</v>
      </c>
      <c r="D993" s="134" t="s">
        <v>33</v>
      </c>
      <c r="E993" s="134" t="s">
        <v>4500</v>
      </c>
      <c r="F993" s="135">
        <v>5.67</v>
      </c>
      <c r="G993" s="135">
        <v>4.79</v>
      </c>
    </row>
    <row r="994" spans="1:7" x14ac:dyDescent="0.25">
      <c r="A994" s="134" t="s">
        <v>9250</v>
      </c>
      <c r="B994" s="134">
        <v>38600</v>
      </c>
      <c r="C994" s="126" t="s">
        <v>10216</v>
      </c>
      <c r="D994" s="134" t="s">
        <v>33</v>
      </c>
      <c r="E994" s="134" t="s">
        <v>4500</v>
      </c>
      <c r="F994" s="135">
        <v>7.24</v>
      </c>
      <c r="G994" s="135">
        <v>6.12</v>
      </c>
    </row>
    <row r="995" spans="1:7" x14ac:dyDescent="0.25">
      <c r="A995" s="134" t="s">
        <v>9250</v>
      </c>
      <c r="B995" s="134">
        <v>38597</v>
      </c>
      <c r="C995" s="126" t="s">
        <v>10217</v>
      </c>
      <c r="D995" s="134" t="s">
        <v>33</v>
      </c>
      <c r="E995" s="134" t="s">
        <v>4500</v>
      </c>
      <c r="F995" s="135">
        <v>5.71</v>
      </c>
      <c r="G995" s="135">
        <v>4.82</v>
      </c>
    </row>
    <row r="996" spans="1:7" x14ac:dyDescent="0.25">
      <c r="A996" s="134" t="s">
        <v>9250</v>
      </c>
      <c r="B996" s="134">
        <v>38548</v>
      </c>
      <c r="C996" s="126" t="s">
        <v>10218</v>
      </c>
      <c r="D996" s="134" t="s">
        <v>33</v>
      </c>
      <c r="E996" s="134" t="s">
        <v>4500</v>
      </c>
      <c r="F996" s="135">
        <v>2.13</v>
      </c>
      <c r="G996" s="135">
        <v>1.79</v>
      </c>
    </row>
    <row r="997" spans="1:7" x14ac:dyDescent="0.25">
      <c r="A997" s="134" t="s">
        <v>9250</v>
      </c>
      <c r="B997" s="134">
        <v>34649</v>
      </c>
      <c r="C997" s="126" t="s">
        <v>10219</v>
      </c>
      <c r="D997" s="134" t="s">
        <v>33</v>
      </c>
      <c r="E997" s="134" t="s">
        <v>4500</v>
      </c>
      <c r="F997" s="135">
        <v>3.12</v>
      </c>
      <c r="G997" s="135">
        <v>2.63</v>
      </c>
    </row>
    <row r="998" spans="1:7" x14ac:dyDescent="0.25">
      <c r="A998" s="134" t="s">
        <v>9250</v>
      </c>
      <c r="B998" s="134">
        <v>34655</v>
      </c>
      <c r="C998" s="126" t="s">
        <v>10220</v>
      </c>
      <c r="D998" s="134" t="s">
        <v>33</v>
      </c>
      <c r="E998" s="134" t="s">
        <v>4500</v>
      </c>
      <c r="F998" s="135">
        <v>4.59</v>
      </c>
      <c r="G998" s="135">
        <v>3.86</v>
      </c>
    </row>
    <row r="999" spans="1:7" x14ac:dyDescent="0.25">
      <c r="A999" s="134" t="s">
        <v>9250</v>
      </c>
      <c r="B999" s="134">
        <v>40607</v>
      </c>
      <c r="C999" s="126" t="s">
        <v>10221</v>
      </c>
      <c r="D999" s="134" t="s">
        <v>33</v>
      </c>
      <c r="E999" s="134" t="s">
        <v>4500</v>
      </c>
      <c r="F999" s="135">
        <v>8.68</v>
      </c>
      <c r="G999" s="135">
        <v>5.99</v>
      </c>
    </row>
    <row r="1000" spans="1:7" x14ac:dyDescent="0.25">
      <c r="A1000" s="134" t="s">
        <v>9250</v>
      </c>
      <c r="B1000" s="134">
        <v>567</v>
      </c>
      <c r="C1000" s="126" t="s">
        <v>10222</v>
      </c>
      <c r="D1000" s="134" t="s">
        <v>22</v>
      </c>
      <c r="E1000" s="134" t="s">
        <v>4500</v>
      </c>
      <c r="F1000" s="135">
        <v>12.75</v>
      </c>
      <c r="G1000" s="135">
        <v>13.24</v>
      </c>
    </row>
    <row r="1001" spans="1:7" x14ac:dyDescent="0.25">
      <c r="A1001" s="134" t="s">
        <v>9250</v>
      </c>
      <c r="B1001" s="134">
        <v>574</v>
      </c>
      <c r="C1001" s="126" t="s">
        <v>10223</v>
      </c>
      <c r="D1001" s="134" t="s">
        <v>22</v>
      </c>
      <c r="E1001" s="134" t="s">
        <v>4500</v>
      </c>
      <c r="F1001" s="135">
        <v>33.51</v>
      </c>
      <c r="G1001" s="135">
        <v>34.81</v>
      </c>
    </row>
    <row r="1002" spans="1:7" x14ac:dyDescent="0.25">
      <c r="A1002" s="134" t="s">
        <v>9250</v>
      </c>
      <c r="B1002" s="134">
        <v>568</v>
      </c>
      <c r="C1002" s="126" t="s">
        <v>10224</v>
      </c>
      <c r="D1002" s="134" t="s">
        <v>22</v>
      </c>
      <c r="E1002" s="134" t="s">
        <v>4500</v>
      </c>
      <c r="F1002" s="135">
        <v>70.599999999999994</v>
      </c>
      <c r="G1002" s="135">
        <v>73.34</v>
      </c>
    </row>
    <row r="1003" spans="1:7" x14ac:dyDescent="0.25">
      <c r="A1003" s="134" t="s">
        <v>9250</v>
      </c>
      <c r="B1003" s="134">
        <v>4777</v>
      </c>
      <c r="C1003" s="126" t="s">
        <v>10225</v>
      </c>
      <c r="D1003" s="134" t="s">
        <v>950</v>
      </c>
      <c r="E1003" s="134" t="s">
        <v>4500</v>
      </c>
      <c r="F1003" s="135">
        <v>8.3000000000000007</v>
      </c>
      <c r="G1003" s="135">
        <v>8.02</v>
      </c>
    </row>
    <row r="1004" spans="1:7" x14ac:dyDescent="0.25">
      <c r="A1004" s="134" t="s">
        <v>9250</v>
      </c>
      <c r="B1004" s="134">
        <v>592</v>
      </c>
      <c r="C1004" s="126" t="s">
        <v>10226</v>
      </c>
      <c r="D1004" s="134" t="s">
        <v>950</v>
      </c>
      <c r="E1004" s="134" t="s">
        <v>9256</v>
      </c>
      <c r="F1004" s="135">
        <v>67.44</v>
      </c>
      <c r="G1004" s="135">
        <v>36.5</v>
      </c>
    </row>
    <row r="1005" spans="1:7" x14ac:dyDescent="0.25">
      <c r="A1005" s="134" t="s">
        <v>9250</v>
      </c>
      <c r="B1005" s="134">
        <v>586</v>
      </c>
      <c r="C1005" s="126" t="s">
        <v>10227</v>
      </c>
      <c r="D1005" s="134" t="s">
        <v>22</v>
      </c>
      <c r="E1005" s="134" t="s">
        <v>4500</v>
      </c>
      <c r="F1005" s="135">
        <v>39.65</v>
      </c>
      <c r="G1005" s="135">
        <v>21.46</v>
      </c>
    </row>
    <row r="1006" spans="1:7" x14ac:dyDescent="0.25">
      <c r="A1006" s="134" t="s">
        <v>9250</v>
      </c>
      <c r="B1006" s="134">
        <v>588</v>
      </c>
      <c r="C1006" s="126" t="s">
        <v>10228</v>
      </c>
      <c r="D1006" s="134" t="s">
        <v>22</v>
      </c>
      <c r="E1006" s="134" t="s">
        <v>4500</v>
      </c>
      <c r="F1006" s="135">
        <v>62.71</v>
      </c>
      <c r="G1006" s="135">
        <v>33.94</v>
      </c>
    </row>
    <row r="1007" spans="1:7" x14ac:dyDescent="0.25">
      <c r="A1007" s="134" t="s">
        <v>9250</v>
      </c>
      <c r="B1007" s="134">
        <v>591</v>
      </c>
      <c r="C1007" s="126" t="s">
        <v>10229</v>
      </c>
      <c r="D1007" s="134" t="s">
        <v>950</v>
      </c>
      <c r="E1007" s="134" t="s">
        <v>4500</v>
      </c>
      <c r="F1007" s="135">
        <v>62.94</v>
      </c>
      <c r="G1007" s="135">
        <v>34.06</v>
      </c>
    </row>
    <row r="1008" spans="1:7" x14ac:dyDescent="0.25">
      <c r="A1008" s="134" t="s">
        <v>9250</v>
      </c>
      <c r="B1008" s="134">
        <v>584</v>
      </c>
      <c r="C1008" s="126" t="s">
        <v>10230</v>
      </c>
      <c r="D1008" s="134" t="s">
        <v>22</v>
      </c>
      <c r="E1008" s="134" t="s">
        <v>4500</v>
      </c>
      <c r="F1008" s="135">
        <v>66.989999999999995</v>
      </c>
      <c r="G1008" s="135">
        <v>36.25</v>
      </c>
    </row>
    <row r="1009" spans="1:7" x14ac:dyDescent="0.25">
      <c r="A1009" s="134" t="s">
        <v>9250</v>
      </c>
      <c r="B1009" s="134">
        <v>589</v>
      </c>
      <c r="C1009" s="126" t="s">
        <v>10231</v>
      </c>
      <c r="D1009" s="134" t="s">
        <v>22</v>
      </c>
      <c r="E1009" s="134" t="s">
        <v>4500</v>
      </c>
      <c r="F1009" s="135">
        <v>106.01</v>
      </c>
      <c r="G1009" s="135">
        <v>57.37</v>
      </c>
    </row>
    <row r="1010" spans="1:7" x14ac:dyDescent="0.25">
      <c r="A1010" s="134" t="s">
        <v>9250</v>
      </c>
      <c r="B1010" s="134">
        <v>1165</v>
      </c>
      <c r="C1010" s="126" t="s">
        <v>10232</v>
      </c>
      <c r="D1010" s="134" t="s">
        <v>33</v>
      </c>
      <c r="E1010" s="134" t="s">
        <v>4500</v>
      </c>
      <c r="F1010" s="135">
        <v>20.07</v>
      </c>
      <c r="G1010" s="135">
        <v>20</v>
      </c>
    </row>
    <row r="1011" spans="1:7" x14ac:dyDescent="0.25">
      <c r="A1011" s="134" t="s">
        <v>9250</v>
      </c>
      <c r="B1011" s="134">
        <v>1164</v>
      </c>
      <c r="C1011" s="126" t="s">
        <v>10233</v>
      </c>
      <c r="D1011" s="134" t="s">
        <v>33</v>
      </c>
      <c r="E1011" s="134" t="s">
        <v>4500</v>
      </c>
      <c r="F1011" s="135">
        <v>16.260000000000002</v>
      </c>
      <c r="G1011" s="135">
        <v>16.2</v>
      </c>
    </row>
    <row r="1012" spans="1:7" x14ac:dyDescent="0.25">
      <c r="A1012" s="134" t="s">
        <v>9250</v>
      </c>
      <c r="B1012" s="134">
        <v>1170</v>
      </c>
      <c r="C1012" s="126" t="s">
        <v>10234</v>
      </c>
      <c r="D1012" s="134" t="s">
        <v>33</v>
      </c>
      <c r="E1012" s="134" t="s">
        <v>4500</v>
      </c>
      <c r="F1012" s="135">
        <v>10.65</v>
      </c>
      <c r="G1012" s="135">
        <v>10.61</v>
      </c>
    </row>
    <row r="1013" spans="1:7" x14ac:dyDescent="0.25">
      <c r="A1013" s="134" t="s">
        <v>9250</v>
      </c>
      <c r="B1013" s="134">
        <v>1162</v>
      </c>
      <c r="C1013" s="126" t="s">
        <v>10235</v>
      </c>
      <c r="D1013" s="134" t="s">
        <v>33</v>
      </c>
      <c r="E1013" s="134" t="s">
        <v>4500</v>
      </c>
      <c r="F1013" s="135">
        <v>5.65</v>
      </c>
      <c r="G1013" s="135">
        <v>5.63</v>
      </c>
    </row>
    <row r="1014" spans="1:7" x14ac:dyDescent="0.25">
      <c r="A1014" s="134" t="s">
        <v>9250</v>
      </c>
      <c r="B1014" s="134">
        <v>12395</v>
      </c>
      <c r="C1014" s="126" t="s">
        <v>10236</v>
      </c>
      <c r="D1014" s="134" t="s">
        <v>33</v>
      </c>
      <c r="E1014" s="134" t="s">
        <v>4500</v>
      </c>
      <c r="F1014" s="135">
        <v>5.49</v>
      </c>
      <c r="G1014" s="135">
        <v>5.47</v>
      </c>
    </row>
    <row r="1015" spans="1:7" x14ac:dyDescent="0.25">
      <c r="A1015" s="134" t="s">
        <v>9250</v>
      </c>
      <c r="B1015" s="134">
        <v>1169</v>
      </c>
      <c r="C1015" s="126" t="s">
        <v>10237</v>
      </c>
      <c r="D1015" s="134" t="s">
        <v>33</v>
      </c>
      <c r="E1015" s="134" t="s">
        <v>4500</v>
      </c>
      <c r="F1015" s="135">
        <v>52.3</v>
      </c>
      <c r="G1015" s="135">
        <v>52.1</v>
      </c>
    </row>
    <row r="1016" spans="1:7" x14ac:dyDescent="0.25">
      <c r="A1016" s="134" t="s">
        <v>9250</v>
      </c>
      <c r="B1016" s="134">
        <v>1166</v>
      </c>
      <c r="C1016" s="126" t="s">
        <v>10238</v>
      </c>
      <c r="D1016" s="134" t="s">
        <v>33</v>
      </c>
      <c r="E1016" s="134" t="s">
        <v>4500</v>
      </c>
      <c r="F1016" s="135">
        <v>29</v>
      </c>
      <c r="G1016" s="135">
        <v>28.89</v>
      </c>
    </row>
    <row r="1017" spans="1:7" x14ac:dyDescent="0.25">
      <c r="A1017" s="134" t="s">
        <v>9250</v>
      </c>
      <c r="B1017" s="134">
        <v>1168</v>
      </c>
      <c r="C1017" s="126" t="s">
        <v>10239</v>
      </c>
      <c r="D1017" s="134" t="s">
        <v>33</v>
      </c>
      <c r="E1017" s="134" t="s">
        <v>4500</v>
      </c>
      <c r="F1017" s="135">
        <v>74.56</v>
      </c>
      <c r="G1017" s="135">
        <v>74.28</v>
      </c>
    </row>
    <row r="1018" spans="1:7" x14ac:dyDescent="0.25">
      <c r="A1018" s="134" t="s">
        <v>9250</v>
      </c>
      <c r="B1018" s="134">
        <v>1163</v>
      </c>
      <c r="C1018" s="126" t="s">
        <v>10240</v>
      </c>
      <c r="D1018" s="134" t="s">
        <v>33</v>
      </c>
      <c r="E1018" s="134" t="s">
        <v>4500</v>
      </c>
      <c r="F1018" s="135">
        <v>7.31</v>
      </c>
      <c r="G1018" s="135">
        <v>7.28</v>
      </c>
    </row>
    <row r="1019" spans="1:7" x14ac:dyDescent="0.25">
      <c r="A1019" s="134" t="s">
        <v>9250</v>
      </c>
      <c r="B1019" s="134">
        <v>12396</v>
      </c>
      <c r="C1019" s="126" t="s">
        <v>10241</v>
      </c>
      <c r="D1019" s="134" t="s">
        <v>33</v>
      </c>
      <c r="E1019" s="134" t="s">
        <v>4500</v>
      </c>
      <c r="F1019" s="135">
        <v>5.49</v>
      </c>
      <c r="G1019" s="135">
        <v>5.47</v>
      </c>
    </row>
    <row r="1020" spans="1:7" x14ac:dyDescent="0.25">
      <c r="A1020" s="134" t="s">
        <v>9250</v>
      </c>
      <c r="B1020" s="134">
        <v>1167</v>
      </c>
      <c r="C1020" s="126" t="s">
        <v>10242</v>
      </c>
      <c r="D1020" s="134" t="s">
        <v>33</v>
      </c>
      <c r="E1020" s="134" t="s">
        <v>4500</v>
      </c>
      <c r="F1020" s="135">
        <v>124.72</v>
      </c>
      <c r="G1020" s="135">
        <v>124.24</v>
      </c>
    </row>
    <row r="1021" spans="1:7" x14ac:dyDescent="0.25">
      <c r="A1021" s="134" t="s">
        <v>9250</v>
      </c>
      <c r="B1021" s="134">
        <v>36331</v>
      </c>
      <c r="C1021" s="126" t="s">
        <v>10243</v>
      </c>
      <c r="D1021" s="134" t="s">
        <v>33</v>
      </c>
      <c r="E1021" s="134" t="s">
        <v>4500</v>
      </c>
      <c r="F1021" s="135"/>
      <c r="G1021" s="135">
        <v>2.5299999999999998</v>
      </c>
    </row>
    <row r="1022" spans="1:7" x14ac:dyDescent="0.25">
      <c r="A1022" s="134" t="s">
        <v>9250</v>
      </c>
      <c r="B1022" s="134">
        <v>36346</v>
      </c>
      <c r="C1022" s="126" t="s">
        <v>10244</v>
      </c>
      <c r="D1022" s="134" t="s">
        <v>33</v>
      </c>
      <c r="E1022" s="134" t="s">
        <v>4500</v>
      </c>
      <c r="F1022" s="135"/>
      <c r="G1022" s="135">
        <v>3.78</v>
      </c>
    </row>
    <row r="1023" spans="1:7" x14ac:dyDescent="0.25">
      <c r="A1023" s="134" t="s">
        <v>9250</v>
      </c>
      <c r="B1023" s="134">
        <v>1202</v>
      </c>
      <c r="C1023" s="126" t="s">
        <v>10245</v>
      </c>
      <c r="D1023" s="134" t="s">
        <v>33</v>
      </c>
      <c r="E1023" s="134" t="s">
        <v>4500</v>
      </c>
      <c r="F1023" s="135">
        <v>5.47</v>
      </c>
      <c r="G1023" s="135">
        <v>5.17</v>
      </c>
    </row>
    <row r="1024" spans="1:7" x14ac:dyDescent="0.25">
      <c r="A1024" s="134" t="s">
        <v>9250</v>
      </c>
      <c r="B1024" s="134">
        <v>1197</v>
      </c>
      <c r="C1024" s="126" t="s">
        <v>10246</v>
      </c>
      <c r="D1024" s="134" t="s">
        <v>33</v>
      </c>
      <c r="E1024" s="134" t="s">
        <v>4500</v>
      </c>
      <c r="F1024" s="135">
        <v>1.93</v>
      </c>
      <c r="G1024" s="135">
        <v>1.82</v>
      </c>
    </row>
    <row r="1025" spans="1:7" x14ac:dyDescent="0.25">
      <c r="A1025" s="134" t="s">
        <v>9250</v>
      </c>
      <c r="B1025" s="134">
        <v>1198</v>
      </c>
      <c r="C1025" s="126" t="s">
        <v>10247</v>
      </c>
      <c r="D1025" s="134" t="s">
        <v>33</v>
      </c>
      <c r="E1025" s="134" t="s">
        <v>4500</v>
      </c>
      <c r="F1025" s="135">
        <v>2.5299999999999998</v>
      </c>
      <c r="G1025" s="135">
        <v>2.39</v>
      </c>
    </row>
    <row r="1026" spans="1:7" x14ac:dyDescent="0.25">
      <c r="A1026" s="134" t="s">
        <v>9250</v>
      </c>
      <c r="B1026" s="134">
        <v>20088</v>
      </c>
      <c r="C1026" s="126" t="s">
        <v>10248</v>
      </c>
      <c r="D1026" s="134" t="s">
        <v>33</v>
      </c>
      <c r="E1026" s="134" t="s">
        <v>4500</v>
      </c>
      <c r="F1026" s="135">
        <v>13.43</v>
      </c>
      <c r="G1026" s="135">
        <v>13.53</v>
      </c>
    </row>
    <row r="1027" spans="1:7" x14ac:dyDescent="0.25">
      <c r="A1027" s="134" t="s">
        <v>9250</v>
      </c>
      <c r="B1027" s="134">
        <v>20089</v>
      </c>
      <c r="C1027" s="126" t="s">
        <v>10249</v>
      </c>
      <c r="D1027" s="134" t="s">
        <v>33</v>
      </c>
      <c r="E1027" s="134" t="s">
        <v>4500</v>
      </c>
      <c r="F1027" s="135">
        <v>65.84</v>
      </c>
      <c r="G1027" s="135">
        <v>66.34</v>
      </c>
    </row>
    <row r="1028" spans="1:7" x14ac:dyDescent="0.25">
      <c r="A1028" s="134" t="s">
        <v>9250</v>
      </c>
      <c r="B1028" s="134">
        <v>20087</v>
      </c>
      <c r="C1028" s="126" t="s">
        <v>10250</v>
      </c>
      <c r="D1028" s="134" t="s">
        <v>33</v>
      </c>
      <c r="E1028" s="134" t="s">
        <v>4500</v>
      </c>
      <c r="F1028" s="135">
        <v>11.11</v>
      </c>
      <c r="G1028" s="135">
        <v>11.2</v>
      </c>
    </row>
    <row r="1029" spans="1:7" x14ac:dyDescent="0.25">
      <c r="A1029" s="134" t="s">
        <v>9250</v>
      </c>
      <c r="B1029" s="134">
        <v>1191</v>
      </c>
      <c r="C1029" s="126" t="s">
        <v>10251</v>
      </c>
      <c r="D1029" s="134" t="s">
        <v>33</v>
      </c>
      <c r="E1029" s="134" t="s">
        <v>4500</v>
      </c>
      <c r="F1029" s="135">
        <v>1.37</v>
      </c>
      <c r="G1029" s="135">
        <v>1.3</v>
      </c>
    </row>
    <row r="1030" spans="1:7" x14ac:dyDescent="0.25">
      <c r="A1030" s="134" t="s">
        <v>9250</v>
      </c>
      <c r="B1030" s="134">
        <v>1185</v>
      </c>
      <c r="C1030" s="126" t="s">
        <v>10252</v>
      </c>
      <c r="D1030" s="134" t="s">
        <v>33</v>
      </c>
      <c r="E1030" s="134" t="s">
        <v>4500</v>
      </c>
      <c r="F1030" s="135">
        <v>1.37</v>
      </c>
      <c r="G1030" s="135">
        <v>1.3</v>
      </c>
    </row>
    <row r="1031" spans="1:7" x14ac:dyDescent="0.25">
      <c r="A1031" s="134" t="s">
        <v>9250</v>
      </c>
      <c r="B1031" s="134">
        <v>1189</v>
      </c>
      <c r="C1031" s="126" t="s">
        <v>10253</v>
      </c>
      <c r="D1031" s="134" t="s">
        <v>33</v>
      </c>
      <c r="E1031" s="134" t="s">
        <v>4500</v>
      </c>
      <c r="F1031" s="135">
        <v>2.25</v>
      </c>
      <c r="G1031" s="135">
        <v>2.13</v>
      </c>
    </row>
    <row r="1032" spans="1:7" x14ac:dyDescent="0.25">
      <c r="A1032" s="134" t="s">
        <v>9250</v>
      </c>
      <c r="B1032" s="134">
        <v>1193</v>
      </c>
      <c r="C1032" s="126" t="s">
        <v>10254</v>
      </c>
      <c r="D1032" s="134" t="s">
        <v>33</v>
      </c>
      <c r="E1032" s="134" t="s">
        <v>4500</v>
      </c>
      <c r="F1032" s="135">
        <v>4.32</v>
      </c>
      <c r="G1032" s="135">
        <v>4.09</v>
      </c>
    </row>
    <row r="1033" spans="1:7" x14ac:dyDescent="0.25">
      <c r="A1033" s="134" t="s">
        <v>9250</v>
      </c>
      <c r="B1033" s="134">
        <v>1194</v>
      </c>
      <c r="C1033" s="126" t="s">
        <v>10255</v>
      </c>
      <c r="D1033" s="134" t="s">
        <v>33</v>
      </c>
      <c r="E1033" s="134" t="s">
        <v>4500</v>
      </c>
      <c r="F1033" s="135">
        <v>7.81</v>
      </c>
      <c r="G1033" s="135">
        <v>7.38</v>
      </c>
    </row>
    <row r="1034" spans="1:7" x14ac:dyDescent="0.25">
      <c r="A1034" s="134" t="s">
        <v>9250</v>
      </c>
      <c r="B1034" s="134">
        <v>1195</v>
      </c>
      <c r="C1034" s="126" t="s">
        <v>10256</v>
      </c>
      <c r="D1034" s="134" t="s">
        <v>33</v>
      </c>
      <c r="E1034" s="134" t="s">
        <v>4500</v>
      </c>
      <c r="F1034" s="135">
        <v>13.14</v>
      </c>
      <c r="G1034" s="135">
        <v>12.42</v>
      </c>
    </row>
    <row r="1035" spans="1:7" x14ac:dyDescent="0.25">
      <c r="A1035" s="134" t="s">
        <v>9250</v>
      </c>
      <c r="B1035" s="134">
        <v>1204</v>
      </c>
      <c r="C1035" s="126" t="s">
        <v>10257</v>
      </c>
      <c r="D1035" s="134" t="s">
        <v>33</v>
      </c>
      <c r="E1035" s="134" t="s">
        <v>4500</v>
      </c>
      <c r="F1035" s="135">
        <v>22.99</v>
      </c>
      <c r="G1035" s="135">
        <v>21.73</v>
      </c>
    </row>
    <row r="1036" spans="1:7" x14ac:dyDescent="0.25">
      <c r="A1036" s="134" t="s">
        <v>9250</v>
      </c>
      <c r="B1036" s="134">
        <v>1200</v>
      </c>
      <c r="C1036" s="126" t="s">
        <v>10258</v>
      </c>
      <c r="D1036" s="134" t="s">
        <v>33</v>
      </c>
      <c r="E1036" s="134" t="s">
        <v>4500</v>
      </c>
      <c r="F1036" s="135">
        <v>10.09</v>
      </c>
      <c r="G1036" s="135">
        <v>10.17</v>
      </c>
    </row>
    <row r="1037" spans="1:7" x14ac:dyDescent="0.25">
      <c r="A1037" s="134" t="s">
        <v>9250</v>
      </c>
      <c r="B1037" s="134">
        <v>12909</v>
      </c>
      <c r="C1037" s="126" t="s">
        <v>10259</v>
      </c>
      <c r="D1037" s="134" t="s">
        <v>33</v>
      </c>
      <c r="E1037" s="134" t="s">
        <v>4500</v>
      </c>
      <c r="F1037" s="135">
        <v>4.68</v>
      </c>
      <c r="G1037" s="135">
        <v>4.72</v>
      </c>
    </row>
    <row r="1038" spans="1:7" x14ac:dyDescent="0.25">
      <c r="A1038" s="134" t="s">
        <v>9250</v>
      </c>
      <c r="B1038" s="134">
        <v>12910</v>
      </c>
      <c r="C1038" s="126" t="s">
        <v>10260</v>
      </c>
      <c r="D1038" s="134" t="s">
        <v>33</v>
      </c>
      <c r="E1038" s="134" t="s">
        <v>4500</v>
      </c>
      <c r="F1038" s="135">
        <v>8.41</v>
      </c>
      <c r="G1038" s="135">
        <v>8.48</v>
      </c>
    </row>
    <row r="1039" spans="1:7" x14ac:dyDescent="0.25">
      <c r="A1039" s="134" t="s">
        <v>9250</v>
      </c>
      <c r="B1039" s="134">
        <v>1207</v>
      </c>
      <c r="C1039" s="126" t="s">
        <v>10261</v>
      </c>
      <c r="D1039" s="134" t="s">
        <v>33</v>
      </c>
      <c r="E1039" s="134" t="s">
        <v>4500</v>
      </c>
      <c r="F1039" s="135">
        <v>27.09</v>
      </c>
      <c r="G1039" s="135">
        <v>37.07</v>
      </c>
    </row>
    <row r="1040" spans="1:7" x14ac:dyDescent="0.25">
      <c r="A1040" s="134" t="s">
        <v>9250</v>
      </c>
      <c r="B1040" s="134">
        <v>1206</v>
      </c>
      <c r="C1040" s="126" t="s">
        <v>10262</v>
      </c>
      <c r="D1040" s="134" t="s">
        <v>33</v>
      </c>
      <c r="E1040" s="134" t="s">
        <v>4500</v>
      </c>
      <c r="F1040" s="135">
        <v>6.79</v>
      </c>
      <c r="G1040" s="135">
        <v>9.2899999999999991</v>
      </c>
    </row>
    <row r="1041" spans="1:7" x14ac:dyDescent="0.25">
      <c r="A1041" s="134" t="s">
        <v>9250</v>
      </c>
      <c r="B1041" s="134">
        <v>1183</v>
      </c>
      <c r="C1041" s="126" t="s">
        <v>10263</v>
      </c>
      <c r="D1041" s="134" t="s">
        <v>33</v>
      </c>
      <c r="E1041" s="134" t="s">
        <v>4500</v>
      </c>
      <c r="F1041" s="135">
        <v>17.690000000000001</v>
      </c>
      <c r="G1041" s="135">
        <v>24.21</v>
      </c>
    </row>
    <row r="1042" spans="1:7" x14ac:dyDescent="0.25">
      <c r="A1042" s="134" t="s">
        <v>9250</v>
      </c>
      <c r="B1042" s="134">
        <v>42685</v>
      </c>
      <c r="C1042" s="126" t="s">
        <v>10264</v>
      </c>
      <c r="D1042" s="134" t="s">
        <v>33</v>
      </c>
      <c r="E1042" s="134" t="s">
        <v>4500</v>
      </c>
      <c r="F1042" s="135">
        <v>68.23</v>
      </c>
      <c r="G1042" s="135">
        <v>68.75</v>
      </c>
    </row>
    <row r="1043" spans="1:7" x14ac:dyDescent="0.25">
      <c r="A1043" s="134" t="s">
        <v>9250</v>
      </c>
      <c r="B1043" s="134">
        <v>42686</v>
      </c>
      <c r="C1043" s="126" t="s">
        <v>10265</v>
      </c>
      <c r="D1043" s="134" t="s">
        <v>33</v>
      </c>
      <c r="E1043" s="134" t="s">
        <v>4500</v>
      </c>
      <c r="F1043" s="135">
        <v>75.150000000000006</v>
      </c>
      <c r="G1043" s="135">
        <v>75.73</v>
      </c>
    </row>
    <row r="1044" spans="1:7" x14ac:dyDescent="0.25">
      <c r="A1044" s="134" t="s">
        <v>9250</v>
      </c>
      <c r="B1044" s="134">
        <v>12894</v>
      </c>
      <c r="C1044" s="126" t="s">
        <v>10266</v>
      </c>
      <c r="D1044" s="134" t="s">
        <v>33</v>
      </c>
      <c r="E1044" s="134" t="s">
        <v>4500</v>
      </c>
      <c r="F1044" s="135">
        <v>22.98</v>
      </c>
      <c r="G1044" s="135">
        <v>23.09</v>
      </c>
    </row>
    <row r="1045" spans="1:7" x14ac:dyDescent="0.25">
      <c r="A1045" s="134" t="s">
        <v>9250</v>
      </c>
      <c r="B1045" s="134">
        <v>12895</v>
      </c>
      <c r="C1045" s="126" t="s">
        <v>10267</v>
      </c>
      <c r="D1045" s="134" t="s">
        <v>33</v>
      </c>
      <c r="E1045" s="134" t="s">
        <v>9256</v>
      </c>
      <c r="F1045" s="135">
        <v>15.43</v>
      </c>
      <c r="G1045" s="135">
        <v>15.5</v>
      </c>
    </row>
    <row r="1046" spans="1:7" x14ac:dyDescent="0.25">
      <c r="A1046" s="134" t="s">
        <v>9250</v>
      </c>
      <c r="B1046" s="134">
        <v>1631</v>
      </c>
      <c r="C1046" s="126" t="s">
        <v>10268</v>
      </c>
      <c r="D1046" s="134" t="s">
        <v>33</v>
      </c>
      <c r="E1046" s="134" t="s">
        <v>4500</v>
      </c>
      <c r="F1046" s="135">
        <v>228.49</v>
      </c>
      <c r="G1046" s="135">
        <v>177.46</v>
      </c>
    </row>
    <row r="1047" spans="1:7" x14ac:dyDescent="0.25">
      <c r="A1047" s="134" t="s">
        <v>9250</v>
      </c>
      <c r="B1047" s="134">
        <v>1633</v>
      </c>
      <c r="C1047" s="126" t="s">
        <v>10269</v>
      </c>
      <c r="D1047" s="134" t="s">
        <v>33</v>
      </c>
      <c r="E1047" s="134" t="s">
        <v>4500</v>
      </c>
      <c r="F1047" s="135">
        <v>388.22</v>
      </c>
      <c r="G1047" s="135">
        <v>301.52</v>
      </c>
    </row>
    <row r="1048" spans="1:7" x14ac:dyDescent="0.25">
      <c r="A1048" s="134" t="s">
        <v>9250</v>
      </c>
      <c r="B1048" s="134">
        <v>10818</v>
      </c>
      <c r="C1048" s="126" t="s">
        <v>10270</v>
      </c>
      <c r="D1048" s="134" t="s">
        <v>950</v>
      </c>
      <c r="E1048" s="134" t="s">
        <v>4500</v>
      </c>
      <c r="F1048" s="135">
        <v>34.5</v>
      </c>
      <c r="G1048" s="135">
        <v>58.81</v>
      </c>
    </row>
    <row r="1049" spans="1:7" x14ac:dyDescent="0.25">
      <c r="A1049" s="134" t="s">
        <v>9250</v>
      </c>
      <c r="B1049" s="134">
        <v>41410</v>
      </c>
      <c r="C1049" s="126" t="s">
        <v>10271</v>
      </c>
      <c r="D1049" s="134" t="s">
        <v>33</v>
      </c>
      <c r="E1049" s="134" t="s">
        <v>4500</v>
      </c>
      <c r="F1049" s="135">
        <v>83.15</v>
      </c>
      <c r="G1049" s="135">
        <v>81.849999999999994</v>
      </c>
    </row>
    <row r="1050" spans="1:7" x14ac:dyDescent="0.25">
      <c r="A1050" s="134" t="s">
        <v>9250</v>
      </c>
      <c r="B1050" s="134">
        <v>41411</v>
      </c>
      <c r="C1050" s="126" t="s">
        <v>10272</v>
      </c>
      <c r="D1050" s="134" t="s">
        <v>33</v>
      </c>
      <c r="E1050" s="134" t="s">
        <v>4500</v>
      </c>
      <c r="F1050" s="135">
        <v>75.38</v>
      </c>
      <c r="G1050" s="135">
        <v>74.209999999999994</v>
      </c>
    </row>
    <row r="1051" spans="1:7" x14ac:dyDescent="0.25">
      <c r="A1051" s="134" t="s">
        <v>9250</v>
      </c>
      <c r="B1051" s="134">
        <v>41412</v>
      </c>
      <c r="C1051" s="126" t="s">
        <v>10273</v>
      </c>
      <c r="D1051" s="134" t="s">
        <v>33</v>
      </c>
      <c r="E1051" s="134" t="s">
        <v>4500</v>
      </c>
      <c r="F1051" s="135">
        <v>145.80000000000001</v>
      </c>
      <c r="G1051" s="135">
        <v>143.53</v>
      </c>
    </row>
    <row r="1052" spans="1:7" x14ac:dyDescent="0.25">
      <c r="A1052" s="134" t="s">
        <v>9250</v>
      </c>
      <c r="B1052" s="134">
        <v>41413</v>
      </c>
      <c r="C1052" s="126" t="s">
        <v>10274</v>
      </c>
      <c r="D1052" s="134" t="s">
        <v>33</v>
      </c>
      <c r="E1052" s="134" t="s">
        <v>4500</v>
      </c>
      <c r="F1052" s="135">
        <v>131.19999999999999</v>
      </c>
      <c r="G1052" s="135">
        <v>129.15</v>
      </c>
    </row>
    <row r="1053" spans="1:7" x14ac:dyDescent="0.25">
      <c r="A1053" s="134" t="s">
        <v>9250</v>
      </c>
      <c r="B1053" s="134">
        <v>39359</v>
      </c>
      <c r="C1053" s="126" t="s">
        <v>10275</v>
      </c>
      <c r="D1053" s="134" t="s">
        <v>33</v>
      </c>
      <c r="E1053" s="134" t="s">
        <v>4500</v>
      </c>
      <c r="F1053" s="135"/>
      <c r="G1053" s="135">
        <v>39.33</v>
      </c>
    </row>
    <row r="1054" spans="1:7" x14ac:dyDescent="0.25">
      <c r="A1054" s="134" t="s">
        <v>9250</v>
      </c>
      <c r="B1054" s="134">
        <v>39360</v>
      </c>
      <c r="C1054" s="126" t="s">
        <v>10276</v>
      </c>
      <c r="D1054" s="134" t="s">
        <v>33</v>
      </c>
      <c r="E1054" s="134" t="s">
        <v>4500</v>
      </c>
      <c r="F1054" s="135"/>
      <c r="G1054" s="135">
        <v>39.33</v>
      </c>
    </row>
    <row r="1055" spans="1:7" x14ac:dyDescent="0.25">
      <c r="A1055" s="134" t="s">
        <v>10277</v>
      </c>
      <c r="B1055" s="134">
        <v>10710</v>
      </c>
      <c r="C1055" s="126" t="s">
        <v>10278</v>
      </c>
      <c r="D1055" s="134" t="s">
        <v>144</v>
      </c>
      <c r="E1055" s="134" t="s">
        <v>9256</v>
      </c>
      <c r="F1055" s="135"/>
      <c r="G1055" s="135">
        <v>188</v>
      </c>
    </row>
    <row r="1056" spans="1:7" x14ac:dyDescent="0.25">
      <c r="A1056" s="134" t="s">
        <v>10277</v>
      </c>
      <c r="B1056" s="134">
        <v>10709</v>
      </c>
      <c r="C1056" s="126" t="s">
        <v>10279</v>
      </c>
      <c r="D1056" s="134" t="s">
        <v>144</v>
      </c>
      <c r="E1056" s="134" t="s">
        <v>4500</v>
      </c>
      <c r="F1056" s="135"/>
      <c r="G1056" s="135">
        <v>230.97</v>
      </c>
    </row>
    <row r="1057" spans="1:7" x14ac:dyDescent="0.25">
      <c r="A1057" s="134" t="s">
        <v>10277</v>
      </c>
      <c r="B1057" s="134">
        <v>39636</v>
      </c>
      <c r="C1057" s="126" t="s">
        <v>10280</v>
      </c>
      <c r="D1057" s="134" t="s">
        <v>144</v>
      </c>
      <c r="E1057" s="134" t="s">
        <v>4500</v>
      </c>
      <c r="F1057" s="135"/>
      <c r="G1057" s="135">
        <v>235.85</v>
      </c>
    </row>
    <row r="1058" spans="1:7" x14ac:dyDescent="0.25">
      <c r="A1058" s="134" t="s">
        <v>10277</v>
      </c>
      <c r="B1058" s="134">
        <v>10708</v>
      </c>
      <c r="C1058" s="126" t="s">
        <v>10281</v>
      </c>
      <c r="D1058" s="134" t="s">
        <v>144</v>
      </c>
      <c r="E1058" s="134" t="s">
        <v>4500</v>
      </c>
      <c r="F1058" s="135"/>
      <c r="G1058" s="135">
        <v>72.78</v>
      </c>
    </row>
    <row r="1059" spans="1:7" x14ac:dyDescent="0.25">
      <c r="A1059" s="134" t="s">
        <v>10277</v>
      </c>
      <c r="B1059" s="134">
        <v>39635</v>
      </c>
      <c r="C1059" s="126" t="s">
        <v>10282</v>
      </c>
      <c r="D1059" s="134" t="s">
        <v>144</v>
      </c>
      <c r="E1059" s="134" t="s">
        <v>4500</v>
      </c>
      <c r="F1059" s="135"/>
      <c r="G1059" s="135">
        <v>123.9</v>
      </c>
    </row>
    <row r="1060" spans="1:7" x14ac:dyDescent="0.25">
      <c r="A1060" s="134" t="s">
        <v>9393</v>
      </c>
      <c r="B1060" s="134">
        <v>6117</v>
      </c>
      <c r="C1060" s="126" t="s">
        <v>10283</v>
      </c>
      <c r="D1060" s="134" t="s">
        <v>374</v>
      </c>
      <c r="E1060" s="134" t="s">
        <v>4500</v>
      </c>
      <c r="F1060" s="135">
        <v>14.89</v>
      </c>
      <c r="G1060" s="135">
        <v>23.87</v>
      </c>
    </row>
    <row r="1061" spans="1:7" x14ac:dyDescent="0.25">
      <c r="A1061" s="134" t="s">
        <v>9393</v>
      </c>
      <c r="B1061" s="134">
        <v>40913</v>
      </c>
      <c r="C1061" s="126" t="s">
        <v>10284</v>
      </c>
      <c r="D1061" s="134" t="s">
        <v>4271</v>
      </c>
      <c r="E1061" s="134" t="s">
        <v>4500</v>
      </c>
      <c r="F1061" s="135">
        <v>2605.5</v>
      </c>
      <c r="G1061" s="135">
        <v>4182.3100000000004</v>
      </c>
    </row>
    <row r="1062" spans="1:7" x14ac:dyDescent="0.25">
      <c r="A1062" s="134" t="s">
        <v>9393</v>
      </c>
      <c r="B1062" s="134">
        <v>1214</v>
      </c>
      <c r="C1062" s="126" t="s">
        <v>10285</v>
      </c>
      <c r="D1062" s="134" t="s">
        <v>374</v>
      </c>
      <c r="E1062" s="134" t="s">
        <v>4500</v>
      </c>
      <c r="F1062" s="135">
        <v>18.03</v>
      </c>
      <c r="G1062" s="135">
        <v>26.09</v>
      </c>
    </row>
    <row r="1063" spans="1:7" x14ac:dyDescent="0.25">
      <c r="A1063" s="134" t="s">
        <v>9393</v>
      </c>
      <c r="B1063" s="134">
        <v>40915</v>
      </c>
      <c r="C1063" s="126" t="s">
        <v>10286</v>
      </c>
      <c r="D1063" s="134" t="s">
        <v>4271</v>
      </c>
      <c r="E1063" s="134" t="s">
        <v>4500</v>
      </c>
      <c r="F1063" s="135">
        <v>3151.15</v>
      </c>
      <c r="G1063" s="135">
        <v>4570.16</v>
      </c>
    </row>
    <row r="1064" spans="1:7" x14ac:dyDescent="0.25">
      <c r="A1064" s="134" t="s">
        <v>9393</v>
      </c>
      <c r="B1064" s="134">
        <v>40914</v>
      </c>
      <c r="C1064" s="126" t="s">
        <v>10287</v>
      </c>
      <c r="D1064" s="134" t="s">
        <v>4271</v>
      </c>
      <c r="E1064" s="134" t="s">
        <v>4500</v>
      </c>
      <c r="F1064" s="135">
        <v>3346.42</v>
      </c>
      <c r="G1064" s="135">
        <v>4570.16</v>
      </c>
    </row>
    <row r="1065" spans="1:7" x14ac:dyDescent="0.25">
      <c r="A1065" s="134" t="s">
        <v>9393</v>
      </c>
      <c r="B1065" s="134">
        <v>1213</v>
      </c>
      <c r="C1065" s="126" t="s">
        <v>10288</v>
      </c>
      <c r="D1065" s="134" t="s">
        <v>374</v>
      </c>
      <c r="E1065" s="134" t="s">
        <v>9256</v>
      </c>
      <c r="F1065" s="135">
        <v>19.149999999999999</v>
      </c>
      <c r="G1065" s="135">
        <v>26.09</v>
      </c>
    </row>
    <row r="1066" spans="1:7" x14ac:dyDescent="0.25">
      <c r="A1066" s="134" t="s">
        <v>9250</v>
      </c>
      <c r="B1066" s="134">
        <v>5091</v>
      </c>
      <c r="C1066" s="126" t="s">
        <v>10289</v>
      </c>
      <c r="D1066" s="134" t="s">
        <v>33</v>
      </c>
      <c r="E1066" s="134" t="s">
        <v>4500</v>
      </c>
      <c r="F1066" s="135">
        <v>21.92</v>
      </c>
      <c r="G1066" s="135">
        <v>17.809999999999999</v>
      </c>
    </row>
    <row r="1067" spans="1:7" x14ac:dyDescent="0.25">
      <c r="A1067" s="134" t="s">
        <v>9422</v>
      </c>
      <c r="B1067" s="134">
        <v>14615</v>
      </c>
      <c r="C1067" s="126" t="s">
        <v>10290</v>
      </c>
      <c r="D1067" s="134" t="s">
        <v>33</v>
      </c>
      <c r="E1067" s="134" t="s">
        <v>4500</v>
      </c>
      <c r="F1067" s="135">
        <v>3586.82</v>
      </c>
      <c r="G1067" s="135">
        <v>3615.09</v>
      </c>
    </row>
    <row r="1068" spans="1:7" x14ac:dyDescent="0.25">
      <c r="A1068" s="134" t="s">
        <v>9250</v>
      </c>
      <c r="B1068" s="134">
        <v>2711</v>
      </c>
      <c r="C1068" s="126" t="s">
        <v>10291</v>
      </c>
      <c r="D1068" s="134" t="s">
        <v>33</v>
      </c>
      <c r="E1068" s="134" t="s">
        <v>9256</v>
      </c>
      <c r="F1068" s="135">
        <v>179.9</v>
      </c>
      <c r="G1068" s="135">
        <v>206.9</v>
      </c>
    </row>
    <row r="1069" spans="1:7" x14ac:dyDescent="0.25">
      <c r="A1069" s="134" t="s">
        <v>9250</v>
      </c>
      <c r="B1069" s="134">
        <v>45235</v>
      </c>
      <c r="C1069" s="126" t="s">
        <v>14985</v>
      </c>
      <c r="D1069" s="134" t="s">
        <v>33</v>
      </c>
      <c r="E1069" s="134" t="s">
        <v>4500</v>
      </c>
      <c r="F1069" s="135">
        <v>1159.05</v>
      </c>
      <c r="G1069" s="135">
        <v>1333.01</v>
      </c>
    </row>
    <row r="1070" spans="1:7" x14ac:dyDescent="0.25">
      <c r="A1070" s="134" t="s">
        <v>9422</v>
      </c>
      <c r="B1070" s="134">
        <v>37727</v>
      </c>
      <c r="C1070" s="126" t="s">
        <v>10292</v>
      </c>
      <c r="D1070" s="134" t="s">
        <v>33</v>
      </c>
      <c r="E1070" s="134" t="s">
        <v>9256</v>
      </c>
      <c r="F1070" s="135"/>
      <c r="G1070" s="135">
        <v>19043.29</v>
      </c>
    </row>
    <row r="1071" spans="1:7" x14ac:dyDescent="0.25">
      <c r="A1071" s="134" t="s">
        <v>9422</v>
      </c>
      <c r="B1071" s="134">
        <v>37728</v>
      </c>
      <c r="C1071" s="126" t="s">
        <v>10293</v>
      </c>
      <c r="D1071" s="134" t="s">
        <v>33</v>
      </c>
      <c r="E1071" s="134" t="s">
        <v>4500</v>
      </c>
      <c r="F1071" s="135"/>
      <c r="G1071" s="135">
        <v>25834.95</v>
      </c>
    </row>
    <row r="1072" spans="1:7" x14ac:dyDescent="0.25">
      <c r="A1072" s="134" t="s">
        <v>9422</v>
      </c>
      <c r="B1072" s="134">
        <v>37729</v>
      </c>
      <c r="C1072" s="126" t="s">
        <v>10294</v>
      </c>
      <c r="D1072" s="134" t="s">
        <v>33</v>
      </c>
      <c r="E1072" s="134" t="s">
        <v>4500</v>
      </c>
      <c r="F1072" s="135"/>
      <c r="G1072" s="135">
        <v>27965.67</v>
      </c>
    </row>
    <row r="1073" spans="1:7" x14ac:dyDescent="0.25">
      <c r="A1073" s="134" t="s">
        <v>9422</v>
      </c>
      <c r="B1073" s="134">
        <v>37730</v>
      </c>
      <c r="C1073" s="126" t="s">
        <v>10295</v>
      </c>
      <c r="D1073" s="134" t="s">
        <v>33</v>
      </c>
      <c r="E1073" s="134" t="s">
        <v>4500</v>
      </c>
      <c r="F1073" s="135"/>
      <c r="G1073" s="135">
        <v>30096.38</v>
      </c>
    </row>
    <row r="1074" spans="1:7" x14ac:dyDescent="0.25">
      <c r="A1074" s="134" t="s">
        <v>9422</v>
      </c>
      <c r="B1074" s="134">
        <v>37731</v>
      </c>
      <c r="C1074" s="126" t="s">
        <v>10296</v>
      </c>
      <c r="D1074" s="134" t="s">
        <v>33</v>
      </c>
      <c r="E1074" s="134" t="s">
        <v>4500</v>
      </c>
      <c r="F1074" s="135"/>
      <c r="G1074" s="135">
        <v>32227.1</v>
      </c>
    </row>
    <row r="1075" spans="1:7" x14ac:dyDescent="0.25">
      <c r="A1075" s="134" t="s">
        <v>9422</v>
      </c>
      <c r="B1075" s="134">
        <v>37732</v>
      </c>
      <c r="C1075" s="126" t="s">
        <v>10297</v>
      </c>
      <c r="D1075" s="134" t="s">
        <v>33</v>
      </c>
      <c r="E1075" s="134" t="s">
        <v>4500</v>
      </c>
      <c r="F1075" s="135"/>
      <c r="G1075" s="135">
        <v>36754.879999999997</v>
      </c>
    </row>
    <row r="1076" spans="1:7" x14ac:dyDescent="0.25">
      <c r="A1076" s="134" t="s">
        <v>9250</v>
      </c>
      <c r="B1076" s="134">
        <v>45194</v>
      </c>
      <c r="C1076" s="126" t="s">
        <v>14986</v>
      </c>
      <c r="D1076" s="134" t="s">
        <v>33</v>
      </c>
      <c r="E1076" s="134" t="s">
        <v>4500</v>
      </c>
      <c r="F1076" s="135">
        <v>168.74</v>
      </c>
      <c r="G1076" s="135">
        <v>194.07</v>
      </c>
    </row>
    <row r="1077" spans="1:7" x14ac:dyDescent="0.25">
      <c r="A1077" s="134" t="s">
        <v>9422</v>
      </c>
      <c r="B1077" s="134">
        <v>36496</v>
      </c>
      <c r="C1077" s="126" t="s">
        <v>10298</v>
      </c>
      <c r="D1077" s="134" t="s">
        <v>33</v>
      </c>
      <c r="E1077" s="134" t="s">
        <v>4500</v>
      </c>
      <c r="F1077" s="135">
        <v>9106.8700000000008</v>
      </c>
      <c r="G1077" s="135">
        <v>9178.64</v>
      </c>
    </row>
    <row r="1078" spans="1:7" x14ac:dyDescent="0.25">
      <c r="A1078" s="134" t="s">
        <v>9422</v>
      </c>
      <c r="B1078" s="134">
        <v>37762</v>
      </c>
      <c r="C1078" s="126" t="s">
        <v>10299</v>
      </c>
      <c r="D1078" s="134" t="s">
        <v>33</v>
      </c>
      <c r="E1078" s="134" t="s">
        <v>4500</v>
      </c>
      <c r="F1078" s="135">
        <v>738740.35</v>
      </c>
      <c r="G1078" s="135">
        <v>732160.78</v>
      </c>
    </row>
    <row r="1079" spans="1:7" x14ac:dyDescent="0.25">
      <c r="A1079" s="134" t="s">
        <v>9422</v>
      </c>
      <c r="B1079" s="134">
        <v>37763</v>
      </c>
      <c r="C1079" s="126" t="s">
        <v>10300</v>
      </c>
      <c r="D1079" s="134" t="s">
        <v>33</v>
      </c>
      <c r="E1079" s="134" t="s">
        <v>4500</v>
      </c>
      <c r="F1079" s="135">
        <v>747712.78</v>
      </c>
      <c r="G1079" s="135">
        <v>741053.3</v>
      </c>
    </row>
    <row r="1080" spans="1:7" x14ac:dyDescent="0.25">
      <c r="A1080" s="134" t="s">
        <v>9422</v>
      </c>
      <c r="B1080" s="134">
        <v>41992</v>
      </c>
      <c r="C1080" s="126" t="s">
        <v>10301</v>
      </c>
      <c r="D1080" s="134" t="s">
        <v>33</v>
      </c>
      <c r="E1080" s="134" t="s">
        <v>9256</v>
      </c>
      <c r="F1080" s="135">
        <v>850000</v>
      </c>
      <c r="G1080" s="135">
        <v>842429.5</v>
      </c>
    </row>
    <row r="1081" spans="1:7" x14ac:dyDescent="0.25">
      <c r="A1081" s="134" t="s">
        <v>9422</v>
      </c>
      <c r="B1081" s="134">
        <v>10630</v>
      </c>
      <c r="C1081" s="126" t="s">
        <v>10302</v>
      </c>
      <c r="D1081" s="134" t="s">
        <v>33</v>
      </c>
      <c r="E1081" s="134" t="s">
        <v>4500</v>
      </c>
      <c r="F1081" s="135">
        <v>861365.09</v>
      </c>
      <c r="G1081" s="135">
        <v>853693.37</v>
      </c>
    </row>
    <row r="1082" spans="1:7" x14ac:dyDescent="0.25">
      <c r="A1082" s="134" t="s">
        <v>9422</v>
      </c>
      <c r="B1082" s="134">
        <v>13215</v>
      </c>
      <c r="C1082" s="126" t="s">
        <v>10303</v>
      </c>
      <c r="D1082" s="134" t="s">
        <v>33</v>
      </c>
      <c r="E1082" s="134" t="s">
        <v>4500</v>
      </c>
      <c r="F1082" s="135">
        <v>1042311.65</v>
      </c>
      <c r="G1082" s="135">
        <v>1033028.33</v>
      </c>
    </row>
    <row r="1083" spans="1:7" x14ac:dyDescent="0.25">
      <c r="A1083" s="134" t="s">
        <v>9393</v>
      </c>
      <c r="B1083" s="134">
        <v>4235</v>
      </c>
      <c r="C1083" s="126" t="s">
        <v>10304</v>
      </c>
      <c r="D1083" s="134" t="s">
        <v>374</v>
      </c>
      <c r="E1083" s="134" t="s">
        <v>4500</v>
      </c>
      <c r="F1083" s="135">
        <v>17.63</v>
      </c>
      <c r="G1083" s="135">
        <v>38.72</v>
      </c>
    </row>
    <row r="1084" spans="1:7" x14ac:dyDescent="0.25">
      <c r="A1084" s="134" t="s">
        <v>9393</v>
      </c>
      <c r="B1084" s="134">
        <v>40976</v>
      </c>
      <c r="C1084" s="126" t="s">
        <v>10305</v>
      </c>
      <c r="D1084" s="134" t="s">
        <v>4271</v>
      </c>
      <c r="E1084" s="134" t="s">
        <v>4500</v>
      </c>
      <c r="F1084" s="135">
        <v>3082.2</v>
      </c>
      <c r="G1084" s="135">
        <v>6782</v>
      </c>
    </row>
    <row r="1085" spans="1:7" x14ac:dyDescent="0.25">
      <c r="A1085" s="134" t="s">
        <v>9250</v>
      </c>
      <c r="B1085" s="134">
        <v>43091</v>
      </c>
      <c r="C1085" s="126" t="s">
        <v>10306</v>
      </c>
      <c r="D1085" s="134" t="s">
        <v>33</v>
      </c>
      <c r="E1085" s="134" t="s">
        <v>4500</v>
      </c>
      <c r="F1085" s="135">
        <v>6072.86</v>
      </c>
      <c r="G1085" s="135">
        <v>5976.18</v>
      </c>
    </row>
    <row r="1086" spans="1:7" x14ac:dyDescent="0.25">
      <c r="A1086" s="134" t="s">
        <v>9250</v>
      </c>
      <c r="B1086" s="134">
        <v>43092</v>
      </c>
      <c r="C1086" s="126" t="s">
        <v>10307</v>
      </c>
      <c r="D1086" s="134" t="s">
        <v>33</v>
      </c>
      <c r="E1086" s="134" t="s">
        <v>4500</v>
      </c>
      <c r="F1086" s="135">
        <v>8097.15</v>
      </c>
      <c r="G1086" s="135">
        <v>7968.24</v>
      </c>
    </row>
    <row r="1087" spans="1:7" x14ac:dyDescent="0.25">
      <c r="A1087" s="134" t="s">
        <v>9250</v>
      </c>
      <c r="B1087" s="134">
        <v>43089</v>
      </c>
      <c r="C1087" s="126" t="s">
        <v>10308</v>
      </c>
      <c r="D1087" s="134" t="s">
        <v>33</v>
      </c>
      <c r="E1087" s="134" t="s">
        <v>4500</v>
      </c>
      <c r="F1087" s="135">
        <v>1411.16</v>
      </c>
      <c r="G1087" s="135">
        <v>1388.69</v>
      </c>
    </row>
    <row r="1088" spans="1:7" x14ac:dyDescent="0.25">
      <c r="A1088" s="134" t="s">
        <v>9250</v>
      </c>
      <c r="B1088" s="134">
        <v>43090</v>
      </c>
      <c r="C1088" s="126" t="s">
        <v>10309</v>
      </c>
      <c r="D1088" s="134" t="s">
        <v>33</v>
      </c>
      <c r="E1088" s="134" t="s">
        <v>4500</v>
      </c>
      <c r="F1088" s="135">
        <v>3114.29</v>
      </c>
      <c r="G1088" s="135">
        <v>3064.7</v>
      </c>
    </row>
    <row r="1089" spans="1:7" x14ac:dyDescent="0.25">
      <c r="A1089" s="134" t="s">
        <v>9250</v>
      </c>
      <c r="B1089" s="134">
        <v>41967</v>
      </c>
      <c r="C1089" s="126" t="s">
        <v>10310</v>
      </c>
      <c r="D1089" s="134" t="s">
        <v>3949</v>
      </c>
      <c r="E1089" s="134" t="s">
        <v>4500</v>
      </c>
      <c r="F1089" s="135">
        <v>18.66</v>
      </c>
      <c r="G1089" s="135">
        <v>23.59</v>
      </c>
    </row>
    <row r="1090" spans="1:7" x14ac:dyDescent="0.25">
      <c r="A1090" s="134" t="s">
        <v>9250</v>
      </c>
      <c r="B1090" s="134">
        <v>12760</v>
      </c>
      <c r="C1090" s="126" t="s">
        <v>10311</v>
      </c>
      <c r="D1090" s="134" t="s">
        <v>144</v>
      </c>
      <c r="E1090" s="134" t="s">
        <v>4500</v>
      </c>
      <c r="F1090" s="135">
        <v>1497.07</v>
      </c>
      <c r="G1090" s="135">
        <v>1407.05</v>
      </c>
    </row>
    <row r="1091" spans="1:7" x14ac:dyDescent="0.25">
      <c r="A1091" s="134" t="s">
        <v>9250</v>
      </c>
      <c r="B1091" s="134">
        <v>12759</v>
      </c>
      <c r="C1091" s="126" t="s">
        <v>10312</v>
      </c>
      <c r="D1091" s="134" t="s">
        <v>144</v>
      </c>
      <c r="E1091" s="134" t="s">
        <v>4500</v>
      </c>
      <c r="F1091" s="135">
        <v>998.03</v>
      </c>
      <c r="G1091" s="135">
        <v>938.02</v>
      </c>
    </row>
    <row r="1092" spans="1:7" x14ac:dyDescent="0.25">
      <c r="A1092" s="134" t="s">
        <v>9250</v>
      </c>
      <c r="B1092" s="134">
        <v>43105</v>
      </c>
      <c r="C1092" s="126" t="s">
        <v>10313</v>
      </c>
      <c r="D1092" s="134" t="s">
        <v>950</v>
      </c>
      <c r="E1092" s="134" t="s">
        <v>4500</v>
      </c>
      <c r="F1092" s="135"/>
      <c r="G1092" s="135">
        <v>31.23</v>
      </c>
    </row>
    <row r="1093" spans="1:7" x14ac:dyDescent="0.25">
      <c r="A1093" s="134" t="s">
        <v>9250</v>
      </c>
      <c r="B1093" s="134">
        <v>40424</v>
      </c>
      <c r="C1093" s="126" t="s">
        <v>10314</v>
      </c>
      <c r="D1093" s="134" t="s">
        <v>950</v>
      </c>
      <c r="E1093" s="134" t="s">
        <v>4500</v>
      </c>
      <c r="F1093" s="135"/>
      <c r="G1093" s="135">
        <v>7.93</v>
      </c>
    </row>
    <row r="1094" spans="1:7" x14ac:dyDescent="0.25">
      <c r="A1094" s="134" t="s">
        <v>9250</v>
      </c>
      <c r="B1094" s="134">
        <v>1325</v>
      </c>
      <c r="C1094" s="126" t="s">
        <v>10315</v>
      </c>
      <c r="D1094" s="134" t="s">
        <v>950</v>
      </c>
      <c r="E1094" s="134" t="s">
        <v>4500</v>
      </c>
      <c r="F1094" s="135"/>
      <c r="G1094" s="135">
        <v>8.69</v>
      </c>
    </row>
    <row r="1095" spans="1:7" x14ac:dyDescent="0.25">
      <c r="A1095" s="134" t="s">
        <v>9250</v>
      </c>
      <c r="B1095" s="134">
        <v>1327</v>
      </c>
      <c r="C1095" s="126" t="s">
        <v>10316</v>
      </c>
      <c r="D1095" s="134" t="s">
        <v>950</v>
      </c>
      <c r="E1095" s="134" t="s">
        <v>4500</v>
      </c>
      <c r="F1095" s="135"/>
      <c r="G1095" s="135">
        <v>9.25</v>
      </c>
    </row>
    <row r="1096" spans="1:7" x14ac:dyDescent="0.25">
      <c r="A1096" s="134" t="s">
        <v>9250</v>
      </c>
      <c r="B1096" s="134">
        <v>1328</v>
      </c>
      <c r="C1096" s="126" t="s">
        <v>10317</v>
      </c>
      <c r="D1096" s="134" t="s">
        <v>950</v>
      </c>
      <c r="E1096" s="134" t="s">
        <v>4500</v>
      </c>
      <c r="F1096" s="135"/>
      <c r="G1096" s="135">
        <v>8.7100000000000009</v>
      </c>
    </row>
    <row r="1097" spans="1:7" x14ac:dyDescent="0.25">
      <c r="A1097" s="134" t="s">
        <v>9250</v>
      </c>
      <c r="B1097" s="134">
        <v>1321</v>
      </c>
      <c r="C1097" s="126" t="s">
        <v>10318</v>
      </c>
      <c r="D1097" s="134" t="s">
        <v>950</v>
      </c>
      <c r="E1097" s="134" t="s">
        <v>4500</v>
      </c>
      <c r="F1097" s="135"/>
      <c r="G1097" s="135">
        <v>8.06</v>
      </c>
    </row>
    <row r="1098" spans="1:7" x14ac:dyDescent="0.25">
      <c r="A1098" s="134" t="s">
        <v>9250</v>
      </c>
      <c r="B1098" s="134">
        <v>1318</v>
      </c>
      <c r="C1098" s="126" t="s">
        <v>10319</v>
      </c>
      <c r="D1098" s="134" t="s">
        <v>950</v>
      </c>
      <c r="E1098" s="134" t="s">
        <v>4500</v>
      </c>
      <c r="F1098" s="135"/>
      <c r="G1098" s="135">
        <v>8.07</v>
      </c>
    </row>
    <row r="1099" spans="1:7" x14ac:dyDescent="0.25">
      <c r="A1099" s="134" t="s">
        <v>9250</v>
      </c>
      <c r="B1099" s="134">
        <v>1322</v>
      </c>
      <c r="C1099" s="126" t="s">
        <v>10320</v>
      </c>
      <c r="D1099" s="134" t="s">
        <v>950</v>
      </c>
      <c r="E1099" s="134" t="s">
        <v>4500</v>
      </c>
      <c r="F1099" s="135"/>
      <c r="G1099" s="135">
        <v>8.5299999999999994</v>
      </c>
    </row>
    <row r="1100" spans="1:7" x14ac:dyDescent="0.25">
      <c r="A1100" s="134" t="s">
        <v>9250</v>
      </c>
      <c r="B1100" s="134">
        <v>1323</v>
      </c>
      <c r="C1100" s="126" t="s">
        <v>10321</v>
      </c>
      <c r="D1100" s="134" t="s">
        <v>950</v>
      </c>
      <c r="E1100" s="134" t="s">
        <v>4500</v>
      </c>
      <c r="F1100" s="135"/>
      <c r="G1100" s="135">
        <v>8.5299999999999994</v>
      </c>
    </row>
    <row r="1101" spans="1:7" x14ac:dyDescent="0.25">
      <c r="A1101" s="134" t="s">
        <v>9250</v>
      </c>
      <c r="B1101" s="134">
        <v>1319</v>
      </c>
      <c r="C1101" s="126" t="s">
        <v>10322</v>
      </c>
      <c r="D1101" s="134" t="s">
        <v>950</v>
      </c>
      <c r="E1101" s="134" t="s">
        <v>4500</v>
      </c>
      <c r="F1101" s="135"/>
      <c r="G1101" s="135">
        <v>7.18</v>
      </c>
    </row>
    <row r="1102" spans="1:7" x14ac:dyDescent="0.25">
      <c r="A1102" s="134" t="s">
        <v>9250</v>
      </c>
      <c r="B1102" s="134">
        <v>11026</v>
      </c>
      <c r="C1102" s="126" t="s">
        <v>10323</v>
      </c>
      <c r="D1102" s="134" t="s">
        <v>950</v>
      </c>
      <c r="E1102" s="134" t="s">
        <v>4500</v>
      </c>
      <c r="F1102" s="135"/>
      <c r="G1102" s="135">
        <v>9.8800000000000008</v>
      </c>
    </row>
    <row r="1103" spans="1:7" x14ac:dyDescent="0.25">
      <c r="A1103" s="134" t="s">
        <v>9250</v>
      </c>
      <c r="B1103" s="134">
        <v>11027</v>
      </c>
      <c r="C1103" s="126" t="s">
        <v>10324</v>
      </c>
      <c r="D1103" s="134" t="s">
        <v>950</v>
      </c>
      <c r="E1103" s="134" t="s">
        <v>4500</v>
      </c>
      <c r="F1103" s="135"/>
      <c r="G1103" s="135">
        <v>10.29</v>
      </c>
    </row>
    <row r="1104" spans="1:7" x14ac:dyDescent="0.25">
      <c r="A1104" s="134" t="s">
        <v>9250</v>
      </c>
      <c r="B1104" s="134">
        <v>11046</v>
      </c>
      <c r="C1104" s="126" t="s">
        <v>10325</v>
      </c>
      <c r="D1104" s="134" t="s">
        <v>950</v>
      </c>
      <c r="E1104" s="134" t="s">
        <v>4500</v>
      </c>
      <c r="F1104" s="135"/>
      <c r="G1104" s="135">
        <v>9.85</v>
      </c>
    </row>
    <row r="1105" spans="1:7" x14ac:dyDescent="0.25">
      <c r="A1105" s="134" t="s">
        <v>9250</v>
      </c>
      <c r="B1105" s="134">
        <v>11047</v>
      </c>
      <c r="C1105" s="126" t="s">
        <v>10326</v>
      </c>
      <c r="D1105" s="134" t="s">
        <v>950</v>
      </c>
      <c r="E1105" s="134" t="s">
        <v>4500</v>
      </c>
      <c r="F1105" s="135"/>
      <c r="G1105" s="135">
        <v>10.74</v>
      </c>
    </row>
    <row r="1106" spans="1:7" x14ac:dyDescent="0.25">
      <c r="A1106" s="134" t="s">
        <v>9250</v>
      </c>
      <c r="B1106" s="134">
        <v>43668</v>
      </c>
      <c r="C1106" s="126" t="s">
        <v>10327</v>
      </c>
      <c r="D1106" s="134" t="s">
        <v>950</v>
      </c>
      <c r="E1106" s="134" t="s">
        <v>4500</v>
      </c>
      <c r="F1106" s="135"/>
      <c r="G1106" s="135">
        <v>9.48</v>
      </c>
    </row>
    <row r="1107" spans="1:7" x14ac:dyDescent="0.25">
      <c r="A1107" s="134" t="s">
        <v>9250</v>
      </c>
      <c r="B1107" s="134">
        <v>11049</v>
      </c>
      <c r="C1107" s="126" t="s">
        <v>10328</v>
      </c>
      <c r="D1107" s="134" t="s">
        <v>950</v>
      </c>
      <c r="E1107" s="134" t="s">
        <v>9256</v>
      </c>
      <c r="F1107" s="135"/>
      <c r="G1107" s="135">
        <v>10.27</v>
      </c>
    </row>
    <row r="1108" spans="1:7" x14ac:dyDescent="0.25">
      <c r="A1108" s="134" t="s">
        <v>9250</v>
      </c>
      <c r="B1108" s="134">
        <v>43106</v>
      </c>
      <c r="C1108" s="126" t="s">
        <v>10329</v>
      </c>
      <c r="D1108" s="134" t="s">
        <v>950</v>
      </c>
      <c r="E1108" s="134" t="s">
        <v>4500</v>
      </c>
      <c r="F1108" s="135"/>
      <c r="G1108" s="135">
        <v>10.33</v>
      </c>
    </row>
    <row r="1109" spans="1:7" x14ac:dyDescent="0.25">
      <c r="A1109" s="134" t="s">
        <v>9250</v>
      </c>
      <c r="B1109" s="134">
        <v>11051</v>
      </c>
      <c r="C1109" s="126" t="s">
        <v>10330</v>
      </c>
      <c r="D1109" s="134" t="s">
        <v>950</v>
      </c>
      <c r="E1109" s="134" t="s">
        <v>4500</v>
      </c>
      <c r="F1109" s="135"/>
      <c r="G1109" s="135">
        <v>10.78</v>
      </c>
    </row>
    <row r="1110" spans="1:7" x14ac:dyDescent="0.25">
      <c r="A1110" s="134" t="s">
        <v>9250</v>
      </c>
      <c r="B1110" s="134">
        <v>11061</v>
      </c>
      <c r="C1110" s="126" t="s">
        <v>10331</v>
      </c>
      <c r="D1110" s="134" t="s">
        <v>950</v>
      </c>
      <c r="E1110" s="134" t="s">
        <v>4500</v>
      </c>
      <c r="F1110" s="135"/>
      <c r="G1110" s="135">
        <v>12.94</v>
      </c>
    </row>
    <row r="1111" spans="1:7" x14ac:dyDescent="0.25">
      <c r="A1111" s="134" t="s">
        <v>9250</v>
      </c>
      <c r="B1111" s="134">
        <v>43667</v>
      </c>
      <c r="C1111" s="126" t="s">
        <v>10332</v>
      </c>
      <c r="D1111" s="134" t="s">
        <v>950</v>
      </c>
      <c r="E1111" s="134" t="s">
        <v>4500</v>
      </c>
      <c r="F1111" s="135"/>
      <c r="G1111" s="135">
        <v>9.4</v>
      </c>
    </row>
    <row r="1112" spans="1:7" x14ac:dyDescent="0.25">
      <c r="A1112" s="134" t="s">
        <v>9250</v>
      </c>
      <c r="B1112" s="134">
        <v>1333</v>
      </c>
      <c r="C1112" s="126" t="s">
        <v>10333</v>
      </c>
      <c r="D1112" s="134" t="s">
        <v>950</v>
      </c>
      <c r="E1112" s="134" t="s">
        <v>4500</v>
      </c>
      <c r="F1112" s="135"/>
      <c r="G1112" s="135">
        <v>7.83</v>
      </c>
    </row>
    <row r="1113" spans="1:7" x14ac:dyDescent="0.25">
      <c r="A1113" s="134" t="s">
        <v>9250</v>
      </c>
      <c r="B1113" s="134">
        <v>1330</v>
      </c>
      <c r="C1113" s="126" t="s">
        <v>10334</v>
      </c>
      <c r="D1113" s="134" t="s">
        <v>950</v>
      </c>
      <c r="E1113" s="134" t="s">
        <v>4500</v>
      </c>
      <c r="F1113" s="135"/>
      <c r="G1113" s="135">
        <v>7.76</v>
      </c>
    </row>
    <row r="1114" spans="1:7" x14ac:dyDescent="0.25">
      <c r="A1114" s="134" t="s">
        <v>9250</v>
      </c>
      <c r="B1114" s="134">
        <v>10957</v>
      </c>
      <c r="C1114" s="126" t="s">
        <v>10335</v>
      </c>
      <c r="D1114" s="134" t="s">
        <v>950</v>
      </c>
      <c r="E1114" s="134" t="s">
        <v>4500</v>
      </c>
      <c r="F1114" s="135"/>
      <c r="G1114" s="135">
        <v>8.94</v>
      </c>
    </row>
    <row r="1115" spans="1:7" x14ac:dyDescent="0.25">
      <c r="A1115" s="134" t="s">
        <v>9250</v>
      </c>
      <c r="B1115" s="134">
        <v>1332</v>
      </c>
      <c r="C1115" s="126" t="s">
        <v>10336</v>
      </c>
      <c r="D1115" s="134" t="s">
        <v>950</v>
      </c>
      <c r="E1115" s="134" t="s">
        <v>4500</v>
      </c>
      <c r="F1115" s="135"/>
      <c r="G1115" s="135">
        <v>7.95</v>
      </c>
    </row>
    <row r="1116" spans="1:7" x14ac:dyDescent="0.25">
      <c r="A1116" s="134" t="s">
        <v>9250</v>
      </c>
      <c r="B1116" s="134">
        <v>1334</v>
      </c>
      <c r="C1116" s="126" t="s">
        <v>10337</v>
      </c>
      <c r="D1116" s="134" t="s">
        <v>950</v>
      </c>
      <c r="E1116" s="134" t="s">
        <v>4500</v>
      </c>
      <c r="F1116" s="135"/>
      <c r="G1116" s="135">
        <v>8.82</v>
      </c>
    </row>
    <row r="1117" spans="1:7" x14ac:dyDescent="0.25">
      <c r="A1117" s="134" t="s">
        <v>9250</v>
      </c>
      <c r="B1117" s="134">
        <v>1335</v>
      </c>
      <c r="C1117" s="126" t="s">
        <v>10338</v>
      </c>
      <c r="D1117" s="134" t="s">
        <v>950</v>
      </c>
      <c r="E1117" s="134" t="s">
        <v>4500</v>
      </c>
      <c r="F1117" s="135"/>
      <c r="G1117" s="135">
        <v>9.11</v>
      </c>
    </row>
    <row r="1118" spans="1:7" x14ac:dyDescent="0.25">
      <c r="A1118" s="134" t="s">
        <v>9250</v>
      </c>
      <c r="B1118" s="134">
        <v>40425</v>
      </c>
      <c r="C1118" s="126" t="s">
        <v>10339</v>
      </c>
      <c r="D1118" s="134" t="s">
        <v>950</v>
      </c>
      <c r="E1118" s="134" t="s">
        <v>4500</v>
      </c>
      <c r="F1118" s="135"/>
      <c r="G1118" s="135">
        <v>7.8</v>
      </c>
    </row>
    <row r="1119" spans="1:7" x14ac:dyDescent="0.25">
      <c r="A1119" s="134" t="s">
        <v>9250</v>
      </c>
      <c r="B1119" s="134">
        <v>1337</v>
      </c>
      <c r="C1119" s="126" t="s">
        <v>10340</v>
      </c>
      <c r="D1119" s="134" t="s">
        <v>950</v>
      </c>
      <c r="E1119" s="134" t="s">
        <v>4500</v>
      </c>
      <c r="F1119" s="135"/>
      <c r="G1119" s="135">
        <v>8.94</v>
      </c>
    </row>
    <row r="1120" spans="1:7" x14ac:dyDescent="0.25">
      <c r="A1120" s="134" t="s">
        <v>9250</v>
      </c>
      <c r="B1120" s="134">
        <v>1338</v>
      </c>
      <c r="C1120" s="126" t="s">
        <v>10341</v>
      </c>
      <c r="D1120" s="134" t="s">
        <v>144</v>
      </c>
      <c r="E1120" s="134" t="s">
        <v>9256</v>
      </c>
      <c r="F1120" s="135"/>
      <c r="G1120" s="135">
        <v>36.26</v>
      </c>
    </row>
    <row r="1121" spans="1:7" x14ac:dyDescent="0.25">
      <c r="A1121" s="134" t="s">
        <v>9250</v>
      </c>
      <c r="B1121" s="134">
        <v>1340</v>
      </c>
      <c r="C1121" s="126" t="s">
        <v>10342</v>
      </c>
      <c r="D1121" s="134" t="s">
        <v>144</v>
      </c>
      <c r="E1121" s="134" t="s">
        <v>4500</v>
      </c>
      <c r="F1121" s="135"/>
      <c r="G1121" s="135">
        <v>41.92</v>
      </c>
    </row>
    <row r="1122" spans="1:7" x14ac:dyDescent="0.25">
      <c r="A1122" s="134" t="s">
        <v>9250</v>
      </c>
      <c r="B1122" s="134">
        <v>1341</v>
      </c>
      <c r="C1122" s="126" t="s">
        <v>10343</v>
      </c>
      <c r="D1122" s="134" t="s">
        <v>144</v>
      </c>
      <c r="E1122" s="134" t="s">
        <v>4500</v>
      </c>
      <c r="F1122" s="135"/>
      <c r="G1122" s="135">
        <v>40.369999999999997</v>
      </c>
    </row>
    <row r="1123" spans="1:7" x14ac:dyDescent="0.25">
      <c r="A1123" s="134" t="s">
        <v>9250</v>
      </c>
      <c r="B1123" s="134">
        <v>34659</v>
      </c>
      <c r="C1123" s="126" t="s">
        <v>10344</v>
      </c>
      <c r="D1123" s="134" t="s">
        <v>144</v>
      </c>
      <c r="E1123" s="134" t="s">
        <v>4500</v>
      </c>
      <c r="F1123" s="135">
        <v>43.64</v>
      </c>
      <c r="G1123" s="135">
        <v>45.41</v>
      </c>
    </row>
    <row r="1124" spans="1:7" x14ac:dyDescent="0.25">
      <c r="A1124" s="134" t="s">
        <v>9250</v>
      </c>
      <c r="B1124" s="134">
        <v>34514</v>
      </c>
      <c r="C1124" s="126" t="s">
        <v>10345</v>
      </c>
      <c r="D1124" s="134" t="s">
        <v>144</v>
      </c>
      <c r="E1124" s="134" t="s">
        <v>9256</v>
      </c>
      <c r="F1124" s="135">
        <v>48.34</v>
      </c>
      <c r="G1124" s="135">
        <v>50.3</v>
      </c>
    </row>
    <row r="1125" spans="1:7" x14ac:dyDescent="0.25">
      <c r="A1125" s="134" t="s">
        <v>9250</v>
      </c>
      <c r="B1125" s="134">
        <v>34660</v>
      </c>
      <c r="C1125" s="126" t="s">
        <v>10346</v>
      </c>
      <c r="D1125" s="134" t="s">
        <v>144</v>
      </c>
      <c r="E1125" s="134" t="s">
        <v>4500</v>
      </c>
      <c r="F1125" s="135">
        <v>61.35</v>
      </c>
      <c r="G1125" s="135">
        <v>63.83</v>
      </c>
    </row>
    <row r="1126" spans="1:7" x14ac:dyDescent="0.25">
      <c r="A1126" s="134" t="s">
        <v>9250</v>
      </c>
      <c r="B1126" s="134">
        <v>34661</v>
      </c>
      <c r="C1126" s="126" t="s">
        <v>10347</v>
      </c>
      <c r="D1126" s="134" t="s">
        <v>144</v>
      </c>
      <c r="E1126" s="134" t="s">
        <v>4500</v>
      </c>
      <c r="F1126" s="135">
        <v>88.11</v>
      </c>
      <c r="G1126" s="135">
        <v>91.68</v>
      </c>
    </row>
    <row r="1127" spans="1:7" x14ac:dyDescent="0.25">
      <c r="A1127" s="134" t="s">
        <v>9250</v>
      </c>
      <c r="B1127" s="134">
        <v>34667</v>
      </c>
      <c r="C1127" s="126" t="s">
        <v>10348</v>
      </c>
      <c r="D1127" s="134" t="s">
        <v>144</v>
      </c>
      <c r="E1127" s="134" t="s">
        <v>4500</v>
      </c>
      <c r="F1127" s="135">
        <v>31.91</v>
      </c>
      <c r="G1127" s="135">
        <v>33.200000000000003</v>
      </c>
    </row>
    <row r="1128" spans="1:7" x14ac:dyDescent="0.25">
      <c r="A1128" s="134" t="s">
        <v>9250</v>
      </c>
      <c r="B1128" s="134">
        <v>34668</v>
      </c>
      <c r="C1128" s="126" t="s">
        <v>10349</v>
      </c>
      <c r="D1128" s="134" t="s">
        <v>144</v>
      </c>
      <c r="E1128" s="134" t="s">
        <v>4500</v>
      </c>
      <c r="F1128" s="135">
        <v>41.7</v>
      </c>
      <c r="G1128" s="135">
        <v>43.39</v>
      </c>
    </row>
    <row r="1129" spans="1:7" x14ac:dyDescent="0.25">
      <c r="A1129" s="134" t="s">
        <v>9250</v>
      </c>
      <c r="B1129" s="134">
        <v>34741</v>
      </c>
      <c r="C1129" s="126" t="s">
        <v>10350</v>
      </c>
      <c r="D1129" s="134" t="s">
        <v>144</v>
      </c>
      <c r="E1129" s="134" t="s">
        <v>4500</v>
      </c>
      <c r="F1129" s="135">
        <v>45.88</v>
      </c>
      <c r="G1129" s="135">
        <v>47.74</v>
      </c>
    </row>
    <row r="1130" spans="1:7" x14ac:dyDescent="0.25">
      <c r="A1130" s="134" t="s">
        <v>9250</v>
      </c>
      <c r="B1130" s="134">
        <v>34664</v>
      </c>
      <c r="C1130" s="126" t="s">
        <v>10351</v>
      </c>
      <c r="D1130" s="134" t="s">
        <v>144</v>
      </c>
      <c r="E1130" s="134" t="s">
        <v>4500</v>
      </c>
      <c r="F1130" s="135">
        <v>50.06</v>
      </c>
      <c r="G1130" s="135">
        <v>52.09</v>
      </c>
    </row>
    <row r="1131" spans="1:7" x14ac:dyDescent="0.25">
      <c r="A1131" s="134" t="s">
        <v>9250</v>
      </c>
      <c r="B1131" s="134">
        <v>34665</v>
      </c>
      <c r="C1131" s="126" t="s">
        <v>10352</v>
      </c>
      <c r="D1131" s="134" t="s">
        <v>144</v>
      </c>
      <c r="E1131" s="134" t="s">
        <v>4500</v>
      </c>
      <c r="F1131" s="135">
        <v>62.15</v>
      </c>
      <c r="G1131" s="135">
        <v>64.67</v>
      </c>
    </row>
    <row r="1132" spans="1:7" x14ac:dyDescent="0.25">
      <c r="A1132" s="134" t="s">
        <v>9250</v>
      </c>
      <c r="B1132" s="134">
        <v>34666</v>
      </c>
      <c r="C1132" s="126" t="s">
        <v>10353</v>
      </c>
      <c r="D1132" s="134" t="s">
        <v>144</v>
      </c>
      <c r="E1132" s="134" t="s">
        <v>4500</v>
      </c>
      <c r="F1132" s="135">
        <v>93.88</v>
      </c>
      <c r="G1132" s="135">
        <v>97.68</v>
      </c>
    </row>
    <row r="1133" spans="1:7" x14ac:dyDescent="0.25">
      <c r="A1133" s="134" t="s">
        <v>9250</v>
      </c>
      <c r="B1133" s="134">
        <v>34669</v>
      </c>
      <c r="C1133" s="126" t="s">
        <v>10354</v>
      </c>
      <c r="D1133" s="134" t="s">
        <v>144</v>
      </c>
      <c r="E1133" s="134" t="s">
        <v>4500</v>
      </c>
      <c r="F1133" s="135">
        <v>34.42</v>
      </c>
      <c r="G1133" s="135">
        <v>35.81</v>
      </c>
    </row>
    <row r="1134" spans="1:7" x14ac:dyDescent="0.25">
      <c r="A1134" s="134" t="s">
        <v>9250</v>
      </c>
      <c r="B1134" s="134">
        <v>34670</v>
      </c>
      <c r="C1134" s="126" t="s">
        <v>10355</v>
      </c>
      <c r="D1134" s="134" t="s">
        <v>144</v>
      </c>
      <c r="E1134" s="134" t="s">
        <v>4500</v>
      </c>
      <c r="F1134" s="135">
        <v>42.1</v>
      </c>
      <c r="G1134" s="135">
        <v>43.8</v>
      </c>
    </row>
    <row r="1135" spans="1:7" x14ac:dyDescent="0.25">
      <c r="A1135" s="134" t="s">
        <v>9250</v>
      </c>
      <c r="B1135" s="134">
        <v>34671</v>
      </c>
      <c r="C1135" s="126" t="s">
        <v>10356</v>
      </c>
      <c r="D1135" s="134" t="s">
        <v>144</v>
      </c>
      <c r="E1135" s="134" t="s">
        <v>4500</v>
      </c>
      <c r="F1135" s="135">
        <v>35.14</v>
      </c>
      <c r="G1135" s="135">
        <v>36.56</v>
      </c>
    </row>
    <row r="1136" spans="1:7" x14ac:dyDescent="0.25">
      <c r="A1136" s="134" t="s">
        <v>9250</v>
      </c>
      <c r="B1136" s="134">
        <v>34672</v>
      </c>
      <c r="C1136" s="126" t="s">
        <v>10357</v>
      </c>
      <c r="D1136" s="134" t="s">
        <v>144</v>
      </c>
      <c r="E1136" s="134" t="s">
        <v>4500</v>
      </c>
      <c r="F1136" s="135">
        <v>37.049999999999997</v>
      </c>
      <c r="G1136" s="135">
        <v>38.56</v>
      </c>
    </row>
    <row r="1137" spans="1:7" x14ac:dyDescent="0.25">
      <c r="A1137" s="134" t="s">
        <v>9250</v>
      </c>
      <c r="B1137" s="134">
        <v>34673</v>
      </c>
      <c r="C1137" s="126" t="s">
        <v>10358</v>
      </c>
      <c r="D1137" s="134" t="s">
        <v>144</v>
      </c>
      <c r="E1137" s="134" t="s">
        <v>4500</v>
      </c>
      <c r="F1137" s="135">
        <v>45.21</v>
      </c>
      <c r="G1137" s="135">
        <v>47.05</v>
      </c>
    </row>
    <row r="1138" spans="1:7" x14ac:dyDescent="0.25">
      <c r="A1138" s="134" t="s">
        <v>9250</v>
      </c>
      <c r="B1138" s="134">
        <v>34674</v>
      </c>
      <c r="C1138" s="126" t="s">
        <v>10359</v>
      </c>
      <c r="D1138" s="134" t="s">
        <v>144</v>
      </c>
      <c r="E1138" s="134" t="s">
        <v>4500</v>
      </c>
      <c r="F1138" s="135">
        <v>60.11</v>
      </c>
      <c r="G1138" s="135">
        <v>62.55</v>
      </c>
    </row>
    <row r="1139" spans="1:7" x14ac:dyDescent="0.25">
      <c r="A1139" s="134" t="s">
        <v>9250</v>
      </c>
      <c r="B1139" s="134">
        <v>34675</v>
      </c>
      <c r="C1139" s="126" t="s">
        <v>10360</v>
      </c>
      <c r="D1139" s="134" t="s">
        <v>144</v>
      </c>
      <c r="E1139" s="134" t="s">
        <v>4500</v>
      </c>
      <c r="F1139" s="135">
        <v>73.290000000000006</v>
      </c>
      <c r="G1139" s="135">
        <v>76.260000000000005</v>
      </c>
    </row>
    <row r="1140" spans="1:7" x14ac:dyDescent="0.25">
      <c r="A1140" s="134" t="s">
        <v>9250</v>
      </c>
      <c r="B1140" s="134">
        <v>34676</v>
      </c>
      <c r="C1140" s="126" t="s">
        <v>10361</v>
      </c>
      <c r="D1140" s="134" t="s">
        <v>144</v>
      </c>
      <c r="E1140" s="134" t="s">
        <v>4500</v>
      </c>
      <c r="F1140" s="135">
        <v>21.1</v>
      </c>
      <c r="G1140" s="135">
        <v>21.95</v>
      </c>
    </row>
    <row r="1141" spans="1:7" x14ac:dyDescent="0.25">
      <c r="A1141" s="134" t="s">
        <v>9250</v>
      </c>
      <c r="B1141" s="134">
        <v>34677</v>
      </c>
      <c r="C1141" s="126" t="s">
        <v>10362</v>
      </c>
      <c r="D1141" s="134" t="s">
        <v>144</v>
      </c>
      <c r="E1141" s="134" t="s">
        <v>4500</v>
      </c>
      <c r="F1141" s="135">
        <v>28.36</v>
      </c>
      <c r="G1141" s="135">
        <v>29.52</v>
      </c>
    </row>
    <row r="1142" spans="1:7" x14ac:dyDescent="0.25">
      <c r="A1142" s="134" t="s">
        <v>9250</v>
      </c>
      <c r="B1142" s="134">
        <v>43126</v>
      </c>
      <c r="C1142" s="126" t="s">
        <v>10363</v>
      </c>
      <c r="D1142" s="134" t="s">
        <v>144</v>
      </c>
      <c r="E1142" s="134" t="s">
        <v>4500</v>
      </c>
      <c r="F1142" s="135"/>
      <c r="G1142" s="135">
        <v>109.45</v>
      </c>
    </row>
    <row r="1143" spans="1:7" x14ac:dyDescent="0.25">
      <c r="A1143" s="134" t="s">
        <v>9250</v>
      </c>
      <c r="B1143" s="134">
        <v>43124</v>
      </c>
      <c r="C1143" s="126" t="s">
        <v>10364</v>
      </c>
      <c r="D1143" s="134" t="s">
        <v>144</v>
      </c>
      <c r="E1143" s="134" t="s">
        <v>4500</v>
      </c>
      <c r="F1143" s="135"/>
      <c r="G1143" s="135">
        <v>127.8</v>
      </c>
    </row>
    <row r="1144" spans="1:7" x14ac:dyDescent="0.25">
      <c r="A1144" s="134" t="s">
        <v>9250</v>
      </c>
      <c r="B1144" s="134">
        <v>43125</v>
      </c>
      <c r="C1144" s="126" t="s">
        <v>10365</v>
      </c>
      <c r="D1144" s="134" t="s">
        <v>144</v>
      </c>
      <c r="E1144" s="134" t="s">
        <v>4500</v>
      </c>
      <c r="F1144" s="135"/>
      <c r="G1144" s="135">
        <v>165.74</v>
      </c>
    </row>
    <row r="1145" spans="1:7" x14ac:dyDescent="0.25">
      <c r="A1145" s="134" t="s">
        <v>9250</v>
      </c>
      <c r="B1145" s="134">
        <v>40623</v>
      </c>
      <c r="C1145" s="126" t="s">
        <v>14987</v>
      </c>
      <c r="D1145" s="134" t="s">
        <v>9660</v>
      </c>
      <c r="E1145" s="134" t="s">
        <v>4500</v>
      </c>
      <c r="F1145" s="135"/>
      <c r="G1145" s="135">
        <v>87.11</v>
      </c>
    </row>
    <row r="1146" spans="1:7" x14ac:dyDescent="0.25">
      <c r="A1146" s="134" t="s">
        <v>9250</v>
      </c>
      <c r="B1146" s="134">
        <v>43701</v>
      </c>
      <c r="C1146" s="126" t="s">
        <v>10366</v>
      </c>
      <c r="D1146" s="134" t="s">
        <v>950</v>
      </c>
      <c r="E1146" s="134" t="s">
        <v>9256</v>
      </c>
      <c r="F1146" s="135"/>
      <c r="G1146" s="135">
        <v>40</v>
      </c>
    </row>
    <row r="1147" spans="1:7" x14ac:dyDescent="0.25">
      <c r="A1147" s="134" t="s">
        <v>9250</v>
      </c>
      <c r="B1147" s="134">
        <v>1345</v>
      </c>
      <c r="C1147" s="126" t="s">
        <v>10367</v>
      </c>
      <c r="D1147" s="134" t="s">
        <v>144</v>
      </c>
      <c r="E1147" s="134" t="s">
        <v>4500</v>
      </c>
      <c r="F1147" s="135">
        <v>101.09</v>
      </c>
      <c r="G1147" s="135">
        <v>64.290000000000006</v>
      </c>
    </row>
    <row r="1148" spans="1:7" x14ac:dyDescent="0.25">
      <c r="A1148" s="134" t="s">
        <v>9250</v>
      </c>
      <c r="B1148" s="134">
        <v>1346</v>
      </c>
      <c r="C1148" s="126" t="s">
        <v>10368</v>
      </c>
      <c r="D1148" s="134" t="s">
        <v>144</v>
      </c>
      <c r="E1148" s="134" t="s">
        <v>4500</v>
      </c>
      <c r="F1148" s="135">
        <v>58.8</v>
      </c>
      <c r="G1148" s="135">
        <v>37.4</v>
      </c>
    </row>
    <row r="1149" spans="1:7" x14ac:dyDescent="0.25">
      <c r="A1149" s="134" t="s">
        <v>9250</v>
      </c>
      <c r="B1149" s="134">
        <v>1347</v>
      </c>
      <c r="C1149" s="126" t="s">
        <v>10369</v>
      </c>
      <c r="D1149" s="134" t="s">
        <v>144</v>
      </c>
      <c r="E1149" s="134" t="s">
        <v>4500</v>
      </c>
      <c r="F1149" s="135">
        <v>72.86</v>
      </c>
      <c r="G1149" s="135">
        <v>46.34</v>
      </c>
    </row>
    <row r="1150" spans="1:7" x14ac:dyDescent="0.25">
      <c r="A1150" s="134" t="s">
        <v>9250</v>
      </c>
      <c r="B1150" s="134">
        <v>43678</v>
      </c>
      <c r="C1150" s="126" t="s">
        <v>10370</v>
      </c>
      <c r="D1150" s="134" t="s">
        <v>144</v>
      </c>
      <c r="E1150" s="134" t="s">
        <v>4500</v>
      </c>
      <c r="F1150" s="135">
        <v>84.52</v>
      </c>
      <c r="G1150" s="135">
        <v>53.75</v>
      </c>
    </row>
    <row r="1151" spans="1:7" x14ac:dyDescent="0.25">
      <c r="A1151" s="134" t="s">
        <v>9250</v>
      </c>
      <c r="B1151" s="134">
        <v>43680</v>
      </c>
      <c r="C1151" s="126" t="s">
        <v>10371</v>
      </c>
      <c r="D1151" s="134" t="s">
        <v>144</v>
      </c>
      <c r="E1151" s="134" t="s">
        <v>4500</v>
      </c>
      <c r="F1151" s="135">
        <v>121.75</v>
      </c>
      <c r="G1151" s="135">
        <v>77.430000000000007</v>
      </c>
    </row>
    <row r="1152" spans="1:7" x14ac:dyDescent="0.25">
      <c r="A1152" s="134" t="s">
        <v>9250</v>
      </c>
      <c r="B1152" s="134">
        <v>43679</v>
      </c>
      <c r="C1152" s="126" t="s">
        <v>10372</v>
      </c>
      <c r="D1152" s="134" t="s">
        <v>144</v>
      </c>
      <c r="E1152" s="134" t="s">
        <v>4500</v>
      </c>
      <c r="F1152" s="135">
        <v>42.73</v>
      </c>
      <c r="G1152" s="135">
        <v>27.17</v>
      </c>
    </row>
    <row r="1153" spans="1:7" x14ac:dyDescent="0.25">
      <c r="A1153" s="134" t="s">
        <v>9250</v>
      </c>
      <c r="B1153" s="134">
        <v>1355</v>
      </c>
      <c r="C1153" s="126" t="s">
        <v>10373</v>
      </c>
      <c r="D1153" s="134" t="s">
        <v>144</v>
      </c>
      <c r="E1153" s="134" t="s">
        <v>4500</v>
      </c>
      <c r="F1153" s="135">
        <v>48.62</v>
      </c>
      <c r="G1153" s="135">
        <v>30.92</v>
      </c>
    </row>
    <row r="1154" spans="1:7" x14ac:dyDescent="0.25">
      <c r="A1154" s="134" t="s">
        <v>9250</v>
      </c>
      <c r="B1154" s="134">
        <v>1358</v>
      </c>
      <c r="C1154" s="126" t="s">
        <v>10374</v>
      </c>
      <c r="D1154" s="134" t="s">
        <v>144</v>
      </c>
      <c r="E1154" s="134" t="s">
        <v>4500</v>
      </c>
      <c r="F1154" s="135">
        <v>59.69</v>
      </c>
      <c r="G1154" s="135">
        <v>37.96</v>
      </c>
    </row>
    <row r="1155" spans="1:7" x14ac:dyDescent="0.25">
      <c r="A1155" s="134" t="s">
        <v>9250</v>
      </c>
      <c r="B1155" s="134">
        <v>43677</v>
      </c>
      <c r="C1155" s="126" t="s">
        <v>10375</v>
      </c>
      <c r="D1155" s="134" t="s">
        <v>144</v>
      </c>
      <c r="E1155" s="134" t="s">
        <v>4500</v>
      </c>
      <c r="F1155" s="135">
        <v>74.06</v>
      </c>
      <c r="G1155" s="135">
        <v>47.1</v>
      </c>
    </row>
    <row r="1156" spans="1:7" x14ac:dyDescent="0.25">
      <c r="A1156" s="134" t="s">
        <v>9250</v>
      </c>
      <c r="B1156" s="134">
        <v>43682</v>
      </c>
      <c r="C1156" s="126" t="s">
        <v>10376</v>
      </c>
      <c r="D1156" s="134" t="s">
        <v>144</v>
      </c>
      <c r="E1156" s="134" t="s">
        <v>4500</v>
      </c>
      <c r="F1156" s="135">
        <v>22.7</v>
      </c>
      <c r="G1156" s="135">
        <v>14.44</v>
      </c>
    </row>
    <row r="1157" spans="1:7" x14ac:dyDescent="0.25">
      <c r="A1157" s="134" t="s">
        <v>9250</v>
      </c>
      <c r="B1157" s="134">
        <v>43681</v>
      </c>
      <c r="C1157" s="126" t="s">
        <v>10377</v>
      </c>
      <c r="D1157" s="134" t="s">
        <v>144</v>
      </c>
      <c r="E1157" s="134" t="s">
        <v>9256</v>
      </c>
      <c r="F1157" s="135">
        <v>37.61</v>
      </c>
      <c r="G1157" s="135">
        <v>23.92</v>
      </c>
    </row>
    <row r="1158" spans="1:7" x14ac:dyDescent="0.25">
      <c r="A1158" s="134" t="s">
        <v>9250</v>
      </c>
      <c r="B1158" s="134">
        <v>45248</v>
      </c>
      <c r="C1158" s="126" t="s">
        <v>14988</v>
      </c>
      <c r="D1158" s="134" t="s">
        <v>33</v>
      </c>
      <c r="E1158" s="134" t="s">
        <v>4500</v>
      </c>
      <c r="F1158" s="135">
        <v>56.78</v>
      </c>
      <c r="G1158" s="135">
        <v>65.3</v>
      </c>
    </row>
    <row r="1159" spans="1:7" x14ac:dyDescent="0.25">
      <c r="A1159" s="134" t="s">
        <v>9250</v>
      </c>
      <c r="B1159" s="134">
        <v>45243</v>
      </c>
      <c r="C1159" s="126" t="s">
        <v>14989</v>
      </c>
      <c r="D1159" s="134" t="s">
        <v>33</v>
      </c>
      <c r="E1159" s="134" t="s">
        <v>4500</v>
      </c>
      <c r="F1159" s="135">
        <v>183.6</v>
      </c>
      <c r="G1159" s="135">
        <v>211.16</v>
      </c>
    </row>
    <row r="1160" spans="1:7" x14ac:dyDescent="0.25">
      <c r="A1160" s="134" t="s">
        <v>9250</v>
      </c>
      <c r="B1160" s="134">
        <v>45252</v>
      </c>
      <c r="C1160" s="126" t="s">
        <v>14990</v>
      </c>
      <c r="D1160" s="134" t="s">
        <v>33</v>
      </c>
      <c r="E1160" s="134" t="s">
        <v>4500</v>
      </c>
      <c r="F1160" s="135">
        <v>32.200000000000003</v>
      </c>
      <c r="G1160" s="135">
        <v>37.04</v>
      </c>
    </row>
    <row r="1161" spans="1:7" x14ac:dyDescent="0.25">
      <c r="A1161" s="134" t="s">
        <v>9250</v>
      </c>
      <c r="B1161" s="134">
        <v>45246</v>
      </c>
      <c r="C1161" s="126" t="s">
        <v>14991</v>
      </c>
      <c r="D1161" s="134" t="s">
        <v>33</v>
      </c>
      <c r="E1161" s="134" t="s">
        <v>4500</v>
      </c>
      <c r="F1161" s="135">
        <v>149.22999999999999</v>
      </c>
      <c r="G1161" s="135">
        <v>171.63</v>
      </c>
    </row>
    <row r="1162" spans="1:7" x14ac:dyDescent="0.25">
      <c r="A1162" s="134" t="s">
        <v>9250</v>
      </c>
      <c r="B1162" s="134">
        <v>20971</v>
      </c>
      <c r="C1162" s="126" t="s">
        <v>10378</v>
      </c>
      <c r="D1162" s="134" t="s">
        <v>33</v>
      </c>
      <c r="E1162" s="134" t="s">
        <v>4500</v>
      </c>
      <c r="F1162" s="135">
        <v>17.14</v>
      </c>
      <c r="G1162" s="135">
        <v>31.42</v>
      </c>
    </row>
    <row r="1163" spans="1:7" x14ac:dyDescent="0.25">
      <c r="A1163" s="134" t="s">
        <v>9250</v>
      </c>
      <c r="B1163" s="134">
        <v>45247</v>
      </c>
      <c r="C1163" s="126" t="s">
        <v>14992</v>
      </c>
      <c r="D1163" s="134" t="s">
        <v>33</v>
      </c>
      <c r="E1163" s="134" t="s">
        <v>4500</v>
      </c>
      <c r="F1163" s="135">
        <v>21.64</v>
      </c>
      <c r="G1163" s="135">
        <v>24.89</v>
      </c>
    </row>
    <row r="1164" spans="1:7" x14ac:dyDescent="0.25">
      <c r="A1164" s="134" t="s">
        <v>9250</v>
      </c>
      <c r="B1164" s="134">
        <v>39746</v>
      </c>
      <c r="C1164" s="126" t="s">
        <v>10379</v>
      </c>
      <c r="D1164" s="134" t="s">
        <v>33</v>
      </c>
      <c r="E1164" s="134" t="s">
        <v>4500</v>
      </c>
      <c r="F1164" s="135">
        <v>94.44</v>
      </c>
      <c r="G1164" s="135">
        <v>90.66</v>
      </c>
    </row>
    <row r="1165" spans="1:7" x14ac:dyDescent="0.25">
      <c r="A1165" s="134" t="s">
        <v>9250</v>
      </c>
      <c r="B1165" s="134">
        <v>13279</v>
      </c>
      <c r="C1165" s="126" t="s">
        <v>10380</v>
      </c>
      <c r="D1165" s="134" t="s">
        <v>950</v>
      </c>
      <c r="E1165" s="134" t="s">
        <v>4500</v>
      </c>
      <c r="F1165" s="135">
        <v>23.91</v>
      </c>
      <c r="G1165" s="135">
        <v>22.95</v>
      </c>
    </row>
    <row r="1166" spans="1:7" x14ac:dyDescent="0.25">
      <c r="A1166" s="134" t="s">
        <v>9250</v>
      </c>
      <c r="B1166" s="134">
        <v>11977</v>
      </c>
      <c r="C1166" s="126" t="s">
        <v>10381</v>
      </c>
      <c r="D1166" s="134" t="s">
        <v>33</v>
      </c>
      <c r="E1166" s="134" t="s">
        <v>4500</v>
      </c>
      <c r="F1166" s="135">
        <v>12.39</v>
      </c>
      <c r="G1166" s="135">
        <v>11.89</v>
      </c>
    </row>
    <row r="1167" spans="1:7" x14ac:dyDescent="0.25">
      <c r="A1167" s="134" t="s">
        <v>9250</v>
      </c>
      <c r="B1167" s="134">
        <v>11976</v>
      </c>
      <c r="C1167" s="126" t="s">
        <v>10382</v>
      </c>
      <c r="D1167" s="134" t="s">
        <v>33</v>
      </c>
      <c r="E1167" s="134" t="s">
        <v>4500</v>
      </c>
      <c r="F1167" s="135">
        <v>1.39</v>
      </c>
      <c r="G1167" s="135">
        <v>1.33</v>
      </c>
    </row>
    <row r="1168" spans="1:7" x14ac:dyDescent="0.25">
      <c r="A1168" s="134" t="s">
        <v>9250</v>
      </c>
      <c r="B1168" s="134">
        <v>11975</v>
      </c>
      <c r="C1168" s="126" t="s">
        <v>10383</v>
      </c>
      <c r="D1168" s="134" t="s">
        <v>33</v>
      </c>
      <c r="E1168" s="134" t="s">
        <v>4500</v>
      </c>
      <c r="F1168" s="135">
        <v>27.15</v>
      </c>
      <c r="G1168" s="135">
        <v>26.06</v>
      </c>
    </row>
    <row r="1169" spans="1:7" x14ac:dyDescent="0.25">
      <c r="A1169" s="134" t="s">
        <v>9250</v>
      </c>
      <c r="B1169" s="134">
        <v>1368</v>
      </c>
      <c r="C1169" s="126" t="s">
        <v>10384</v>
      </c>
      <c r="D1169" s="134" t="s">
        <v>33</v>
      </c>
      <c r="E1169" s="134" t="s">
        <v>9256</v>
      </c>
      <c r="F1169" s="135">
        <v>98.45</v>
      </c>
      <c r="G1169" s="135">
        <v>92</v>
      </c>
    </row>
    <row r="1170" spans="1:7" x14ac:dyDescent="0.25">
      <c r="A1170" s="134" t="s">
        <v>9250</v>
      </c>
      <c r="B1170" s="134">
        <v>1367</v>
      </c>
      <c r="C1170" s="126" t="s">
        <v>10385</v>
      </c>
      <c r="D1170" s="134" t="s">
        <v>33</v>
      </c>
      <c r="E1170" s="134" t="s">
        <v>4500</v>
      </c>
      <c r="F1170" s="135">
        <v>318.45</v>
      </c>
      <c r="G1170" s="135">
        <v>297.58999999999997</v>
      </c>
    </row>
    <row r="1171" spans="1:7" x14ac:dyDescent="0.25">
      <c r="A1171" s="134" t="s">
        <v>9250</v>
      </c>
      <c r="B1171" s="134">
        <v>1380</v>
      </c>
      <c r="C1171" s="126" t="s">
        <v>10386</v>
      </c>
      <c r="D1171" s="134" t="s">
        <v>950</v>
      </c>
      <c r="E1171" s="134" t="s">
        <v>4500</v>
      </c>
      <c r="F1171" s="135">
        <v>5.35</v>
      </c>
      <c r="G1171" s="135">
        <v>4.1500000000000004</v>
      </c>
    </row>
    <row r="1172" spans="1:7" x14ac:dyDescent="0.25">
      <c r="A1172" s="134" t="s">
        <v>9250</v>
      </c>
      <c r="B1172" s="134">
        <v>1375</v>
      </c>
      <c r="C1172" s="126" t="s">
        <v>10387</v>
      </c>
      <c r="D1172" s="134" t="s">
        <v>950</v>
      </c>
      <c r="E1172" s="134" t="s">
        <v>4500</v>
      </c>
      <c r="F1172" s="135">
        <v>17.100000000000001</v>
      </c>
      <c r="G1172" s="135">
        <v>17.149999999999999</v>
      </c>
    </row>
    <row r="1173" spans="1:7" x14ac:dyDescent="0.25">
      <c r="A1173" s="134" t="s">
        <v>9250</v>
      </c>
      <c r="B1173" s="134">
        <v>1379</v>
      </c>
      <c r="C1173" s="126" t="s">
        <v>10388</v>
      </c>
      <c r="D1173" s="134" t="s">
        <v>950</v>
      </c>
      <c r="E1173" s="134" t="s">
        <v>9256</v>
      </c>
      <c r="F1173" s="135">
        <v>0.8</v>
      </c>
      <c r="G1173" s="135">
        <v>0.62</v>
      </c>
    </row>
    <row r="1174" spans="1:7" x14ac:dyDescent="0.25">
      <c r="A1174" s="134" t="s">
        <v>9250</v>
      </c>
      <c r="B1174" s="134">
        <v>13284</v>
      </c>
      <c r="C1174" s="126" t="s">
        <v>10389</v>
      </c>
      <c r="D1174" s="134" t="s">
        <v>950</v>
      </c>
      <c r="E1174" s="134" t="s">
        <v>4500</v>
      </c>
      <c r="F1174" s="135">
        <v>0.72</v>
      </c>
      <c r="G1174" s="135">
        <v>0.56000000000000005</v>
      </c>
    </row>
    <row r="1175" spans="1:7" x14ac:dyDescent="0.25">
      <c r="A1175" s="134" t="s">
        <v>9250</v>
      </c>
      <c r="B1175" s="134">
        <v>44528</v>
      </c>
      <c r="C1175" s="126" t="s">
        <v>10390</v>
      </c>
      <c r="D1175" s="134" t="s">
        <v>950</v>
      </c>
      <c r="E1175" s="134" t="s">
        <v>4500</v>
      </c>
      <c r="F1175" s="135">
        <v>4.26</v>
      </c>
      <c r="G1175" s="135">
        <v>3.3</v>
      </c>
    </row>
    <row r="1176" spans="1:7" x14ac:dyDescent="0.25">
      <c r="A1176" s="134" t="s">
        <v>9250</v>
      </c>
      <c r="B1176" s="134">
        <v>34753</v>
      </c>
      <c r="C1176" s="126" t="s">
        <v>10391</v>
      </c>
      <c r="D1176" s="134" t="s">
        <v>950</v>
      </c>
      <c r="E1176" s="134" t="s">
        <v>4500</v>
      </c>
      <c r="F1176" s="135">
        <v>0.77</v>
      </c>
      <c r="G1176" s="135">
        <v>0.6</v>
      </c>
    </row>
    <row r="1177" spans="1:7" x14ac:dyDescent="0.25">
      <c r="A1177" s="134" t="s">
        <v>9250</v>
      </c>
      <c r="B1177" s="134">
        <v>420</v>
      </c>
      <c r="C1177" s="126" t="s">
        <v>10392</v>
      </c>
      <c r="D1177" s="134" t="s">
        <v>33</v>
      </c>
      <c r="E1177" s="134" t="s">
        <v>4500</v>
      </c>
      <c r="F1177" s="135">
        <v>53.56</v>
      </c>
      <c r="G1177" s="135">
        <v>27.2</v>
      </c>
    </row>
    <row r="1178" spans="1:7" x14ac:dyDescent="0.25">
      <c r="A1178" s="134" t="s">
        <v>9250</v>
      </c>
      <c r="B1178" s="134">
        <v>12327</v>
      </c>
      <c r="C1178" s="126" t="s">
        <v>10393</v>
      </c>
      <c r="D1178" s="134" t="s">
        <v>33</v>
      </c>
      <c r="E1178" s="134" t="s">
        <v>4500</v>
      </c>
      <c r="F1178" s="135">
        <v>63.81</v>
      </c>
      <c r="G1178" s="135">
        <v>32.4</v>
      </c>
    </row>
    <row r="1179" spans="1:7" x14ac:dyDescent="0.25">
      <c r="A1179" s="134" t="s">
        <v>9250</v>
      </c>
      <c r="B1179" s="134">
        <v>36148</v>
      </c>
      <c r="C1179" s="126" t="s">
        <v>10394</v>
      </c>
      <c r="D1179" s="134" t="s">
        <v>33</v>
      </c>
      <c r="E1179" s="134" t="s">
        <v>4500</v>
      </c>
      <c r="F1179" s="135">
        <v>170.04</v>
      </c>
      <c r="G1179" s="135">
        <v>170.81</v>
      </c>
    </row>
    <row r="1180" spans="1:7" x14ac:dyDescent="0.25">
      <c r="A1180" s="134" t="s">
        <v>9250</v>
      </c>
      <c r="B1180" s="134">
        <v>12329</v>
      </c>
      <c r="C1180" s="126" t="s">
        <v>10395</v>
      </c>
      <c r="D1180" s="134" t="s">
        <v>950</v>
      </c>
      <c r="E1180" s="134" t="s">
        <v>4500</v>
      </c>
      <c r="F1180" s="135">
        <v>131.57</v>
      </c>
      <c r="G1180" s="135">
        <v>134.66999999999999</v>
      </c>
    </row>
    <row r="1181" spans="1:7" x14ac:dyDescent="0.25">
      <c r="A1181" s="134" t="s">
        <v>9250</v>
      </c>
      <c r="B1181" s="134">
        <v>1339</v>
      </c>
      <c r="C1181" s="126" t="s">
        <v>10396</v>
      </c>
      <c r="D1181" s="134" t="s">
        <v>950</v>
      </c>
      <c r="E1181" s="134" t="s">
        <v>4500</v>
      </c>
      <c r="F1181" s="135"/>
      <c r="G1181" s="135">
        <v>36.35</v>
      </c>
    </row>
    <row r="1182" spans="1:7" x14ac:dyDescent="0.25">
      <c r="A1182" s="134" t="s">
        <v>9250</v>
      </c>
      <c r="B1182" s="134">
        <v>44396</v>
      </c>
      <c r="C1182" s="126" t="s">
        <v>10397</v>
      </c>
      <c r="D1182" s="134" t="s">
        <v>950</v>
      </c>
      <c r="E1182" s="134" t="s">
        <v>4500</v>
      </c>
      <c r="F1182" s="135">
        <v>36.56</v>
      </c>
      <c r="G1182" s="135">
        <v>44.82</v>
      </c>
    </row>
    <row r="1183" spans="1:7" x14ac:dyDescent="0.25">
      <c r="A1183" s="134" t="s">
        <v>9250</v>
      </c>
      <c r="B1183" s="134">
        <v>44327</v>
      </c>
      <c r="C1183" s="126" t="s">
        <v>10398</v>
      </c>
      <c r="D1183" s="134" t="s">
        <v>3949</v>
      </c>
      <c r="E1183" s="134" t="s">
        <v>4500</v>
      </c>
      <c r="F1183" s="135">
        <v>124.35</v>
      </c>
      <c r="G1183" s="135">
        <v>152.43</v>
      </c>
    </row>
    <row r="1184" spans="1:7" x14ac:dyDescent="0.25">
      <c r="A1184" s="134" t="s">
        <v>9250</v>
      </c>
      <c r="B1184" s="134">
        <v>37418</v>
      </c>
      <c r="C1184" s="126" t="s">
        <v>10399</v>
      </c>
      <c r="D1184" s="134" t="s">
        <v>33</v>
      </c>
      <c r="E1184" s="134" t="s">
        <v>4500</v>
      </c>
      <c r="F1184" s="135"/>
      <c r="G1184" s="135">
        <v>15.68</v>
      </c>
    </row>
    <row r="1185" spans="1:7" x14ac:dyDescent="0.25">
      <c r="A1185" s="134" t="s">
        <v>9250</v>
      </c>
      <c r="B1185" s="134">
        <v>37419</v>
      </c>
      <c r="C1185" s="126" t="s">
        <v>10400</v>
      </c>
      <c r="D1185" s="134" t="s">
        <v>33</v>
      </c>
      <c r="E1185" s="134" t="s">
        <v>4500</v>
      </c>
      <c r="F1185" s="135"/>
      <c r="G1185" s="135">
        <v>16.100000000000001</v>
      </c>
    </row>
    <row r="1186" spans="1:7" x14ac:dyDescent="0.25">
      <c r="A1186" s="134" t="s">
        <v>9250</v>
      </c>
      <c r="B1186" s="134">
        <v>1427</v>
      </c>
      <c r="C1186" s="126" t="s">
        <v>10401</v>
      </c>
      <c r="D1186" s="134" t="s">
        <v>33</v>
      </c>
      <c r="E1186" s="134" t="s">
        <v>4500</v>
      </c>
      <c r="F1186" s="135">
        <v>15.93</v>
      </c>
      <c r="G1186" s="135">
        <v>21.8</v>
      </c>
    </row>
    <row r="1187" spans="1:7" x14ac:dyDescent="0.25">
      <c r="A1187" s="134" t="s">
        <v>9250</v>
      </c>
      <c r="B1187" s="134">
        <v>1402</v>
      </c>
      <c r="C1187" s="126" t="s">
        <v>10402</v>
      </c>
      <c r="D1187" s="134" t="s">
        <v>33</v>
      </c>
      <c r="E1187" s="134" t="s">
        <v>4500</v>
      </c>
      <c r="F1187" s="135">
        <v>5.51</v>
      </c>
      <c r="G1187" s="135">
        <v>7.54</v>
      </c>
    </row>
    <row r="1188" spans="1:7" x14ac:dyDescent="0.25">
      <c r="A1188" s="134" t="s">
        <v>9250</v>
      </c>
      <c r="B1188" s="134">
        <v>1420</v>
      </c>
      <c r="C1188" s="126" t="s">
        <v>10403</v>
      </c>
      <c r="D1188" s="134" t="s">
        <v>33</v>
      </c>
      <c r="E1188" s="134" t="s">
        <v>4500</v>
      </c>
      <c r="F1188" s="135">
        <v>7.09</v>
      </c>
      <c r="G1188" s="135">
        <v>9.6999999999999993</v>
      </c>
    </row>
    <row r="1189" spans="1:7" x14ac:dyDescent="0.25">
      <c r="A1189" s="134" t="s">
        <v>9250</v>
      </c>
      <c r="B1189" s="134">
        <v>1419</v>
      </c>
      <c r="C1189" s="126" t="s">
        <v>10404</v>
      </c>
      <c r="D1189" s="134" t="s">
        <v>33</v>
      </c>
      <c r="E1189" s="134" t="s">
        <v>4500</v>
      </c>
      <c r="F1189" s="135">
        <v>8.56</v>
      </c>
      <c r="G1189" s="135">
        <v>11.72</v>
      </c>
    </row>
    <row r="1190" spans="1:7" x14ac:dyDescent="0.25">
      <c r="A1190" s="134" t="s">
        <v>9250</v>
      </c>
      <c r="B1190" s="134">
        <v>1414</v>
      </c>
      <c r="C1190" s="126" t="s">
        <v>10405</v>
      </c>
      <c r="D1190" s="134" t="s">
        <v>33</v>
      </c>
      <c r="E1190" s="134" t="s">
        <v>4500</v>
      </c>
      <c r="F1190" s="135">
        <v>8.3800000000000008</v>
      </c>
      <c r="G1190" s="135">
        <v>11.47</v>
      </c>
    </row>
    <row r="1191" spans="1:7" x14ac:dyDescent="0.25">
      <c r="A1191" s="134" t="s">
        <v>9250</v>
      </c>
      <c r="B1191" s="134">
        <v>1413</v>
      </c>
      <c r="C1191" s="126" t="s">
        <v>10406</v>
      </c>
      <c r="D1191" s="134" t="s">
        <v>33</v>
      </c>
      <c r="E1191" s="134" t="s">
        <v>4500</v>
      </c>
      <c r="F1191" s="135">
        <v>12.37</v>
      </c>
      <c r="G1191" s="135">
        <v>16.940000000000001</v>
      </c>
    </row>
    <row r="1192" spans="1:7" x14ac:dyDescent="0.25">
      <c r="A1192" s="134" t="s">
        <v>9250</v>
      </c>
      <c r="B1192" s="134">
        <v>1412</v>
      </c>
      <c r="C1192" s="126" t="s">
        <v>10407</v>
      </c>
      <c r="D1192" s="134" t="s">
        <v>33</v>
      </c>
      <c r="E1192" s="134" t="s">
        <v>4500</v>
      </c>
      <c r="F1192" s="135">
        <v>10.48</v>
      </c>
      <c r="G1192" s="135">
        <v>14.35</v>
      </c>
    </row>
    <row r="1193" spans="1:7" x14ac:dyDescent="0.25">
      <c r="A1193" s="134" t="s">
        <v>9250</v>
      </c>
      <c r="B1193" s="134">
        <v>1406</v>
      </c>
      <c r="C1193" s="126" t="s">
        <v>10408</v>
      </c>
      <c r="D1193" s="134" t="s">
        <v>33</v>
      </c>
      <c r="E1193" s="134" t="s">
        <v>4500</v>
      </c>
      <c r="F1193" s="135">
        <v>12.65</v>
      </c>
      <c r="G1193" s="135">
        <v>17.309999999999999</v>
      </c>
    </row>
    <row r="1194" spans="1:7" x14ac:dyDescent="0.25">
      <c r="A1194" s="134" t="s">
        <v>9250</v>
      </c>
      <c r="B1194" s="134">
        <v>45237</v>
      </c>
      <c r="C1194" s="126" t="s">
        <v>14993</v>
      </c>
      <c r="D1194" s="134" t="s">
        <v>33</v>
      </c>
      <c r="E1194" s="134" t="s">
        <v>4500</v>
      </c>
      <c r="F1194" s="135">
        <v>17.27</v>
      </c>
      <c r="G1194" s="135">
        <v>19.86</v>
      </c>
    </row>
    <row r="1195" spans="1:7" x14ac:dyDescent="0.25">
      <c r="A1195" s="134" t="s">
        <v>9422</v>
      </c>
      <c r="B1195" s="134">
        <v>11281</v>
      </c>
      <c r="C1195" s="126" t="s">
        <v>10409</v>
      </c>
      <c r="D1195" s="134" t="s">
        <v>33</v>
      </c>
      <c r="E1195" s="134" t="s">
        <v>9256</v>
      </c>
      <c r="F1195" s="135">
        <v>11738.9</v>
      </c>
      <c r="G1195" s="135">
        <v>13032.95</v>
      </c>
    </row>
    <row r="1196" spans="1:7" x14ac:dyDescent="0.25">
      <c r="A1196" s="134" t="s">
        <v>9422</v>
      </c>
      <c r="B1196" s="134">
        <v>1442</v>
      </c>
      <c r="C1196" s="126" t="s">
        <v>10410</v>
      </c>
      <c r="D1196" s="134" t="s">
        <v>33</v>
      </c>
      <c r="E1196" s="134" t="s">
        <v>4500</v>
      </c>
      <c r="F1196" s="135">
        <v>9854.7199999999993</v>
      </c>
      <c r="G1196" s="135">
        <v>10941.06</v>
      </c>
    </row>
    <row r="1197" spans="1:7" x14ac:dyDescent="0.25">
      <c r="A1197" s="134" t="s">
        <v>9422</v>
      </c>
      <c r="B1197" s="134">
        <v>13457</v>
      </c>
      <c r="C1197" s="126" t="s">
        <v>10411</v>
      </c>
      <c r="D1197" s="134" t="s">
        <v>33</v>
      </c>
      <c r="E1197" s="134" t="s">
        <v>4500</v>
      </c>
      <c r="F1197" s="135">
        <v>8506.44</v>
      </c>
      <c r="G1197" s="135">
        <v>9444.16</v>
      </c>
    </row>
    <row r="1198" spans="1:7" x14ac:dyDescent="0.25">
      <c r="A1198" s="134" t="s">
        <v>9422</v>
      </c>
      <c r="B1198" s="134">
        <v>40699</v>
      </c>
      <c r="C1198" s="126" t="s">
        <v>10412</v>
      </c>
      <c r="D1198" s="134" t="s">
        <v>33</v>
      </c>
      <c r="E1198" s="134" t="s">
        <v>4500</v>
      </c>
      <c r="F1198" s="135">
        <v>6575.81</v>
      </c>
      <c r="G1198" s="135">
        <v>7300.7</v>
      </c>
    </row>
    <row r="1199" spans="1:7" x14ac:dyDescent="0.25">
      <c r="A1199" s="134" t="s">
        <v>9422</v>
      </c>
      <c r="B1199" s="134">
        <v>40701</v>
      </c>
      <c r="C1199" s="126" t="s">
        <v>10413</v>
      </c>
      <c r="D1199" s="134" t="s">
        <v>33</v>
      </c>
      <c r="E1199" s="134" t="s">
        <v>4500</v>
      </c>
      <c r="F1199" s="135">
        <v>116269.29</v>
      </c>
      <c r="G1199" s="135">
        <v>129086.35</v>
      </c>
    </row>
    <row r="1200" spans="1:7" x14ac:dyDescent="0.25">
      <c r="A1200" s="134" t="s">
        <v>9422</v>
      </c>
      <c r="B1200" s="134">
        <v>40700</v>
      </c>
      <c r="C1200" s="126" t="s">
        <v>10414</v>
      </c>
      <c r="D1200" s="134" t="s">
        <v>33</v>
      </c>
      <c r="E1200" s="134" t="s">
        <v>4500</v>
      </c>
      <c r="F1200" s="135">
        <v>15307.62</v>
      </c>
      <c r="G1200" s="135">
        <v>16995.07</v>
      </c>
    </row>
    <row r="1201" spans="1:7" x14ac:dyDescent="0.25">
      <c r="A1201" s="134" t="s">
        <v>9422</v>
      </c>
      <c r="B1201" s="134">
        <v>13458</v>
      </c>
      <c r="C1201" s="126" t="s">
        <v>10415</v>
      </c>
      <c r="D1201" s="134" t="s">
        <v>33</v>
      </c>
      <c r="E1201" s="134" t="s">
        <v>4500</v>
      </c>
      <c r="F1201" s="135">
        <v>14546.02</v>
      </c>
      <c r="G1201" s="135">
        <v>16149.52</v>
      </c>
    </row>
    <row r="1202" spans="1:7" x14ac:dyDescent="0.25">
      <c r="A1202" s="134" t="s">
        <v>9250</v>
      </c>
      <c r="B1202" s="134">
        <v>11134</v>
      </c>
      <c r="C1202" s="126" t="s">
        <v>10416</v>
      </c>
      <c r="D1202" s="134" t="s">
        <v>144</v>
      </c>
      <c r="E1202" s="134" t="s">
        <v>4500</v>
      </c>
      <c r="F1202" s="135">
        <v>83.77</v>
      </c>
      <c r="G1202" s="135">
        <v>53.27</v>
      </c>
    </row>
    <row r="1203" spans="1:7" x14ac:dyDescent="0.25">
      <c r="A1203" s="134" t="s">
        <v>9250</v>
      </c>
      <c r="B1203" s="134">
        <v>11135</v>
      </c>
      <c r="C1203" s="126" t="s">
        <v>10417</v>
      </c>
      <c r="D1203" s="134" t="s">
        <v>144</v>
      </c>
      <c r="E1203" s="134" t="s">
        <v>4500</v>
      </c>
      <c r="F1203" s="135">
        <v>90.44</v>
      </c>
      <c r="G1203" s="135">
        <v>57.52</v>
      </c>
    </row>
    <row r="1204" spans="1:7" x14ac:dyDescent="0.25">
      <c r="A1204" s="134" t="s">
        <v>9250</v>
      </c>
      <c r="B1204" s="134">
        <v>11136</v>
      </c>
      <c r="C1204" s="126" t="s">
        <v>10418</v>
      </c>
      <c r="D1204" s="134" t="s">
        <v>144</v>
      </c>
      <c r="E1204" s="134" t="s">
        <v>4500</v>
      </c>
      <c r="F1204" s="135">
        <v>103.56</v>
      </c>
      <c r="G1204" s="135">
        <v>65.86</v>
      </c>
    </row>
    <row r="1205" spans="1:7" x14ac:dyDescent="0.25">
      <c r="A1205" s="134" t="s">
        <v>9250</v>
      </c>
      <c r="B1205" s="134">
        <v>34743</v>
      </c>
      <c r="C1205" s="126" t="s">
        <v>10419</v>
      </c>
      <c r="D1205" s="134" t="s">
        <v>144</v>
      </c>
      <c r="E1205" s="134" t="s">
        <v>4500</v>
      </c>
      <c r="F1205" s="135">
        <v>124.95</v>
      </c>
      <c r="G1205" s="135">
        <v>79.47</v>
      </c>
    </row>
    <row r="1206" spans="1:7" x14ac:dyDescent="0.25">
      <c r="A1206" s="134" t="s">
        <v>9250</v>
      </c>
      <c r="B1206" s="134">
        <v>11137</v>
      </c>
      <c r="C1206" s="126" t="s">
        <v>10420</v>
      </c>
      <c r="D1206" s="134" t="s">
        <v>144</v>
      </c>
      <c r="E1206" s="134" t="s">
        <v>4500</v>
      </c>
      <c r="F1206" s="135">
        <v>141.91999999999999</v>
      </c>
      <c r="G1206" s="135">
        <v>90.26</v>
      </c>
    </row>
    <row r="1207" spans="1:7" x14ac:dyDescent="0.25">
      <c r="A1207" s="134" t="s">
        <v>9250</v>
      </c>
      <c r="B1207" s="134">
        <v>34745</v>
      </c>
      <c r="C1207" s="126" t="s">
        <v>10421</v>
      </c>
      <c r="D1207" s="134" t="s">
        <v>144</v>
      </c>
      <c r="E1207" s="134" t="s">
        <v>4500</v>
      </c>
      <c r="F1207" s="135">
        <v>168.77</v>
      </c>
      <c r="G1207" s="135">
        <v>107.34</v>
      </c>
    </row>
    <row r="1208" spans="1:7" x14ac:dyDescent="0.25">
      <c r="A1208" s="134" t="s">
        <v>9250</v>
      </c>
      <c r="B1208" s="134">
        <v>34746</v>
      </c>
      <c r="C1208" s="126" t="s">
        <v>10422</v>
      </c>
      <c r="D1208" s="134" t="s">
        <v>144</v>
      </c>
      <c r="E1208" s="134" t="s">
        <v>4500</v>
      </c>
      <c r="F1208" s="135">
        <v>46.02</v>
      </c>
      <c r="G1208" s="135">
        <v>29.27</v>
      </c>
    </row>
    <row r="1209" spans="1:7" x14ac:dyDescent="0.25">
      <c r="A1209" s="134" t="s">
        <v>9250</v>
      </c>
      <c r="B1209" s="134">
        <v>1360</v>
      </c>
      <c r="C1209" s="126" t="s">
        <v>10423</v>
      </c>
      <c r="D1209" s="134" t="s">
        <v>144</v>
      </c>
      <c r="E1209" s="134" t="s">
        <v>4500</v>
      </c>
      <c r="F1209" s="135">
        <v>53.7</v>
      </c>
      <c r="G1209" s="135">
        <v>34.15</v>
      </c>
    </row>
    <row r="1210" spans="1:7" x14ac:dyDescent="0.25">
      <c r="A1210" s="134" t="s">
        <v>9422</v>
      </c>
      <c r="B1210" s="134">
        <v>36524</v>
      </c>
      <c r="C1210" s="126" t="s">
        <v>10424</v>
      </c>
      <c r="D1210" s="134" t="s">
        <v>33</v>
      </c>
      <c r="E1210" s="134" t="s">
        <v>4500</v>
      </c>
      <c r="F1210" s="135"/>
      <c r="G1210" s="135">
        <v>194585.95</v>
      </c>
    </row>
    <row r="1211" spans="1:7" x14ac:dyDescent="0.25">
      <c r="A1211" s="134" t="s">
        <v>9422</v>
      </c>
      <c r="B1211" s="134">
        <v>36526</v>
      </c>
      <c r="C1211" s="126" t="s">
        <v>10425</v>
      </c>
      <c r="D1211" s="134" t="s">
        <v>33</v>
      </c>
      <c r="E1211" s="134" t="s">
        <v>4500</v>
      </c>
      <c r="F1211" s="135"/>
      <c r="G1211" s="135">
        <v>156805.28</v>
      </c>
    </row>
    <row r="1212" spans="1:7" x14ac:dyDescent="0.25">
      <c r="A1212" s="134" t="s">
        <v>9422</v>
      </c>
      <c r="B1212" s="134">
        <v>36523</v>
      </c>
      <c r="C1212" s="126" t="s">
        <v>10426</v>
      </c>
      <c r="D1212" s="134" t="s">
        <v>33</v>
      </c>
      <c r="E1212" s="134" t="s">
        <v>4500</v>
      </c>
      <c r="F1212" s="135"/>
      <c r="G1212" s="135">
        <v>335698.96</v>
      </c>
    </row>
    <row r="1213" spans="1:7" x14ac:dyDescent="0.25">
      <c r="A1213" s="134" t="s">
        <v>9422</v>
      </c>
      <c r="B1213" s="134">
        <v>36527</v>
      </c>
      <c r="C1213" s="126" t="s">
        <v>10427</v>
      </c>
      <c r="D1213" s="134" t="s">
        <v>33</v>
      </c>
      <c r="E1213" s="134" t="s">
        <v>4500</v>
      </c>
      <c r="F1213" s="135"/>
      <c r="G1213" s="135">
        <v>364638.21</v>
      </c>
    </row>
    <row r="1214" spans="1:7" x14ac:dyDescent="0.25">
      <c r="A1214" s="134" t="s">
        <v>9422</v>
      </c>
      <c r="B1214" s="134">
        <v>38642</v>
      </c>
      <c r="C1214" s="126" t="s">
        <v>10428</v>
      </c>
      <c r="D1214" s="134" t="s">
        <v>33</v>
      </c>
      <c r="E1214" s="134" t="s">
        <v>4500</v>
      </c>
      <c r="F1214" s="135"/>
      <c r="G1214" s="135">
        <v>84897.13</v>
      </c>
    </row>
    <row r="1215" spans="1:7" x14ac:dyDescent="0.25">
      <c r="A1215" s="134" t="s">
        <v>9422</v>
      </c>
      <c r="B1215" s="134">
        <v>36522</v>
      </c>
      <c r="C1215" s="126" t="s">
        <v>10429</v>
      </c>
      <c r="D1215" s="134" t="s">
        <v>33</v>
      </c>
      <c r="E1215" s="134" t="s">
        <v>4500</v>
      </c>
      <c r="F1215" s="135"/>
      <c r="G1215" s="135">
        <v>98734.35</v>
      </c>
    </row>
    <row r="1216" spans="1:7" x14ac:dyDescent="0.25">
      <c r="A1216" s="134" t="s">
        <v>9422</v>
      </c>
      <c r="B1216" s="134">
        <v>36525</v>
      </c>
      <c r="C1216" s="126" t="s">
        <v>10430</v>
      </c>
      <c r="D1216" s="134" t="s">
        <v>33</v>
      </c>
      <c r="E1216" s="134" t="s">
        <v>4500</v>
      </c>
      <c r="F1216" s="135"/>
      <c r="G1216" s="135">
        <v>132228.35</v>
      </c>
    </row>
    <row r="1217" spans="1:7" x14ac:dyDescent="0.25">
      <c r="A1217" s="134" t="s">
        <v>9422</v>
      </c>
      <c r="B1217" s="134">
        <v>13803</v>
      </c>
      <c r="C1217" s="126" t="s">
        <v>10431</v>
      </c>
      <c r="D1217" s="134" t="s">
        <v>33</v>
      </c>
      <c r="E1217" s="134" t="s">
        <v>9256</v>
      </c>
      <c r="F1217" s="135"/>
      <c r="G1217" s="135">
        <v>131850</v>
      </c>
    </row>
    <row r="1218" spans="1:7" x14ac:dyDescent="0.25">
      <c r="A1218" s="134" t="s">
        <v>9250</v>
      </c>
      <c r="B1218" s="134">
        <v>34348</v>
      </c>
      <c r="C1218" s="126" t="s">
        <v>10432</v>
      </c>
      <c r="D1218" s="134" t="s">
        <v>22</v>
      </c>
      <c r="E1218" s="134" t="s">
        <v>4500</v>
      </c>
      <c r="F1218" s="135">
        <v>20.72</v>
      </c>
      <c r="G1218" s="135">
        <v>22.69</v>
      </c>
    </row>
    <row r="1219" spans="1:7" x14ac:dyDescent="0.25">
      <c r="A1219" s="134" t="s">
        <v>9250</v>
      </c>
      <c r="B1219" s="134">
        <v>34347</v>
      </c>
      <c r="C1219" s="126" t="s">
        <v>10433</v>
      </c>
      <c r="D1219" s="134" t="s">
        <v>22</v>
      </c>
      <c r="E1219" s="134" t="s">
        <v>4500</v>
      </c>
      <c r="F1219" s="135">
        <v>14.81</v>
      </c>
      <c r="G1219" s="135">
        <v>16.22</v>
      </c>
    </row>
    <row r="1220" spans="1:7" x14ac:dyDescent="0.25">
      <c r="A1220" s="134" t="s">
        <v>9250</v>
      </c>
      <c r="B1220" s="134">
        <v>11146</v>
      </c>
      <c r="C1220" s="126" t="s">
        <v>10434</v>
      </c>
      <c r="D1220" s="134" t="s">
        <v>1007</v>
      </c>
      <c r="E1220" s="134" t="s">
        <v>4500</v>
      </c>
      <c r="F1220" s="135">
        <v>624.51</v>
      </c>
      <c r="G1220" s="135">
        <v>495.11</v>
      </c>
    </row>
    <row r="1221" spans="1:7" x14ac:dyDescent="0.25">
      <c r="A1221" s="134" t="s">
        <v>9250</v>
      </c>
      <c r="B1221" s="134">
        <v>11147</v>
      </c>
      <c r="C1221" s="126" t="s">
        <v>10435</v>
      </c>
      <c r="D1221" s="134" t="s">
        <v>1007</v>
      </c>
      <c r="E1221" s="134" t="s">
        <v>4500</v>
      </c>
      <c r="F1221" s="135">
        <v>648.95000000000005</v>
      </c>
      <c r="G1221" s="135">
        <v>514.48</v>
      </c>
    </row>
    <row r="1222" spans="1:7" x14ac:dyDescent="0.25">
      <c r="A1222" s="134" t="s">
        <v>9250</v>
      </c>
      <c r="B1222" s="134">
        <v>34872</v>
      </c>
      <c r="C1222" s="126" t="s">
        <v>10436</v>
      </c>
      <c r="D1222" s="134" t="s">
        <v>1007</v>
      </c>
      <c r="E1222" s="134" t="s">
        <v>4500</v>
      </c>
      <c r="F1222" s="135">
        <v>656.24</v>
      </c>
      <c r="G1222" s="135">
        <v>520.26</v>
      </c>
    </row>
    <row r="1223" spans="1:7" x14ac:dyDescent="0.25">
      <c r="A1223" s="134" t="s">
        <v>9250</v>
      </c>
      <c r="B1223" s="134">
        <v>34491</v>
      </c>
      <c r="C1223" s="126" t="s">
        <v>10437</v>
      </c>
      <c r="D1223" s="134" t="s">
        <v>1007</v>
      </c>
      <c r="E1223" s="134" t="s">
        <v>4500</v>
      </c>
      <c r="F1223" s="135">
        <v>675.26</v>
      </c>
      <c r="G1223" s="135">
        <v>535.34</v>
      </c>
    </row>
    <row r="1224" spans="1:7" x14ac:dyDescent="0.25">
      <c r="A1224" s="134" t="s">
        <v>9250</v>
      </c>
      <c r="B1224" s="134">
        <v>34770</v>
      </c>
      <c r="C1224" s="126" t="s">
        <v>10438</v>
      </c>
      <c r="D1224" s="134" t="s">
        <v>4088</v>
      </c>
      <c r="E1224" s="134" t="s">
        <v>4500</v>
      </c>
      <c r="F1224" s="135">
        <v>640.52</v>
      </c>
      <c r="G1224" s="135">
        <v>512.51</v>
      </c>
    </row>
    <row r="1225" spans="1:7" x14ac:dyDescent="0.25">
      <c r="A1225" s="134" t="s">
        <v>9250</v>
      </c>
      <c r="B1225" s="134">
        <v>1518</v>
      </c>
      <c r="C1225" s="126" t="s">
        <v>10439</v>
      </c>
      <c r="D1225" s="134" t="s">
        <v>4088</v>
      </c>
      <c r="E1225" s="134" t="s">
        <v>9256</v>
      </c>
      <c r="F1225" s="135">
        <v>653</v>
      </c>
      <c r="G1225" s="135">
        <v>522.5</v>
      </c>
    </row>
    <row r="1226" spans="1:7" x14ac:dyDescent="0.25">
      <c r="A1226" s="134" t="s">
        <v>9250</v>
      </c>
      <c r="B1226" s="134">
        <v>41965</v>
      </c>
      <c r="C1226" s="126" t="s">
        <v>10440</v>
      </c>
      <c r="D1226" s="134" t="s">
        <v>4088</v>
      </c>
      <c r="E1226" s="134" t="s">
        <v>4500</v>
      </c>
      <c r="F1226" s="135">
        <v>572.57000000000005</v>
      </c>
      <c r="G1226" s="135">
        <v>458.14</v>
      </c>
    </row>
    <row r="1227" spans="1:7" x14ac:dyDescent="0.25">
      <c r="A1227" s="134" t="s">
        <v>9250</v>
      </c>
      <c r="B1227" s="134">
        <v>1524</v>
      </c>
      <c r="C1227" s="126" t="s">
        <v>10441</v>
      </c>
      <c r="D1227" s="134" t="s">
        <v>1007</v>
      </c>
      <c r="E1227" s="134" t="s">
        <v>4500</v>
      </c>
      <c r="F1227" s="135">
        <v>599.16999999999996</v>
      </c>
      <c r="G1227" s="135">
        <v>475.02</v>
      </c>
    </row>
    <row r="1228" spans="1:7" x14ac:dyDescent="0.25">
      <c r="A1228" s="134" t="s">
        <v>9250</v>
      </c>
      <c r="B1228" s="134">
        <v>34492</v>
      </c>
      <c r="C1228" s="126" t="s">
        <v>10442</v>
      </c>
      <c r="D1228" s="134" t="s">
        <v>1007</v>
      </c>
      <c r="E1228" s="134" t="s">
        <v>9256</v>
      </c>
      <c r="F1228" s="135">
        <v>555</v>
      </c>
      <c r="G1228" s="135">
        <v>440</v>
      </c>
    </row>
    <row r="1229" spans="1:7" x14ac:dyDescent="0.25">
      <c r="A1229" s="134" t="s">
        <v>9250</v>
      </c>
      <c r="B1229" s="134">
        <v>38404</v>
      </c>
      <c r="C1229" s="126" t="s">
        <v>10443</v>
      </c>
      <c r="D1229" s="134" t="s">
        <v>1007</v>
      </c>
      <c r="E1229" s="134" t="s">
        <v>4500</v>
      </c>
      <c r="F1229" s="135">
        <v>574.87</v>
      </c>
      <c r="G1229" s="135">
        <v>455.75</v>
      </c>
    </row>
    <row r="1230" spans="1:7" x14ac:dyDescent="0.25">
      <c r="A1230" s="134" t="s">
        <v>9250</v>
      </c>
      <c r="B1230" s="134">
        <v>39849</v>
      </c>
      <c r="C1230" s="126" t="s">
        <v>10444</v>
      </c>
      <c r="D1230" s="134" t="s">
        <v>1007</v>
      </c>
      <c r="E1230" s="134" t="s">
        <v>4500</v>
      </c>
      <c r="F1230" s="135">
        <v>658.8</v>
      </c>
      <c r="G1230" s="135">
        <v>522.29</v>
      </c>
    </row>
    <row r="1231" spans="1:7" x14ac:dyDescent="0.25">
      <c r="A1231" s="134" t="s">
        <v>9250</v>
      </c>
      <c r="B1231" s="134">
        <v>38464</v>
      </c>
      <c r="C1231" s="126" t="s">
        <v>10445</v>
      </c>
      <c r="D1231" s="134" t="s">
        <v>1007</v>
      </c>
      <c r="E1231" s="134" t="s">
        <v>4500</v>
      </c>
      <c r="F1231" s="135">
        <v>668.37</v>
      </c>
      <c r="G1231" s="135">
        <v>529.87</v>
      </c>
    </row>
    <row r="1232" spans="1:7" x14ac:dyDescent="0.25">
      <c r="A1232" s="134" t="s">
        <v>9250</v>
      </c>
      <c r="B1232" s="134">
        <v>1527</v>
      </c>
      <c r="C1232" s="126" t="s">
        <v>10446</v>
      </c>
      <c r="D1232" s="134" t="s">
        <v>1007</v>
      </c>
      <c r="E1232" s="134" t="s">
        <v>4500</v>
      </c>
      <c r="F1232" s="135">
        <v>618.20000000000005</v>
      </c>
      <c r="G1232" s="135">
        <v>490.1</v>
      </c>
    </row>
    <row r="1233" spans="1:7" x14ac:dyDescent="0.25">
      <c r="A1233" s="134" t="s">
        <v>9250</v>
      </c>
      <c r="B1233" s="134">
        <v>34493</v>
      </c>
      <c r="C1233" s="126" t="s">
        <v>10447</v>
      </c>
      <c r="D1233" s="134" t="s">
        <v>1007</v>
      </c>
      <c r="E1233" s="134" t="s">
        <v>4500</v>
      </c>
      <c r="F1233" s="135">
        <v>570.64</v>
      </c>
      <c r="G1233" s="135">
        <v>452.4</v>
      </c>
    </row>
    <row r="1234" spans="1:7" x14ac:dyDescent="0.25">
      <c r="A1234" s="134" t="s">
        <v>9250</v>
      </c>
      <c r="B1234" s="134">
        <v>38405</v>
      </c>
      <c r="C1234" s="126" t="s">
        <v>10448</v>
      </c>
      <c r="D1234" s="134" t="s">
        <v>1007</v>
      </c>
      <c r="E1234" s="134" t="s">
        <v>4500</v>
      </c>
      <c r="F1234" s="135">
        <v>592.6</v>
      </c>
      <c r="G1234" s="135">
        <v>469.81</v>
      </c>
    </row>
    <row r="1235" spans="1:7" x14ac:dyDescent="0.25">
      <c r="A1235" s="134" t="s">
        <v>9250</v>
      </c>
      <c r="B1235" s="134">
        <v>38408</v>
      </c>
      <c r="C1235" s="126" t="s">
        <v>10449</v>
      </c>
      <c r="D1235" s="134" t="s">
        <v>1007</v>
      </c>
      <c r="E1235" s="134" t="s">
        <v>4500</v>
      </c>
      <c r="F1235" s="135">
        <v>655.95</v>
      </c>
      <c r="G1235" s="135">
        <v>520.03</v>
      </c>
    </row>
    <row r="1236" spans="1:7" x14ac:dyDescent="0.25">
      <c r="A1236" s="134" t="s">
        <v>9250</v>
      </c>
      <c r="B1236" s="134">
        <v>1525</v>
      </c>
      <c r="C1236" s="126" t="s">
        <v>10450</v>
      </c>
      <c r="D1236" s="134" t="s">
        <v>1007</v>
      </c>
      <c r="E1236" s="134" t="s">
        <v>4500</v>
      </c>
      <c r="F1236" s="135">
        <v>637.21</v>
      </c>
      <c r="G1236" s="135">
        <v>505.18</v>
      </c>
    </row>
    <row r="1237" spans="1:7" x14ac:dyDescent="0.25">
      <c r="A1237" s="134" t="s">
        <v>9250</v>
      </c>
      <c r="B1237" s="134">
        <v>34494</v>
      </c>
      <c r="C1237" s="126" t="s">
        <v>10451</v>
      </c>
      <c r="D1237" s="134" t="s">
        <v>1007</v>
      </c>
      <c r="E1237" s="134" t="s">
        <v>4500</v>
      </c>
      <c r="F1237" s="135">
        <v>589.66</v>
      </c>
      <c r="G1237" s="135">
        <v>467.48</v>
      </c>
    </row>
    <row r="1238" spans="1:7" x14ac:dyDescent="0.25">
      <c r="A1238" s="134" t="s">
        <v>9250</v>
      </c>
      <c r="B1238" s="134">
        <v>38406</v>
      </c>
      <c r="C1238" s="126" t="s">
        <v>10452</v>
      </c>
      <c r="D1238" s="134" t="s">
        <v>1007</v>
      </c>
      <c r="E1238" s="134" t="s">
        <v>4500</v>
      </c>
      <c r="F1238" s="135">
        <v>625.75</v>
      </c>
      <c r="G1238" s="135">
        <v>496.09</v>
      </c>
    </row>
    <row r="1239" spans="1:7" x14ac:dyDescent="0.25">
      <c r="A1239" s="134" t="s">
        <v>9250</v>
      </c>
      <c r="B1239" s="134">
        <v>38409</v>
      </c>
      <c r="C1239" s="126" t="s">
        <v>10453</v>
      </c>
      <c r="D1239" s="134" t="s">
        <v>1007</v>
      </c>
      <c r="E1239" s="134" t="s">
        <v>4500</v>
      </c>
      <c r="F1239" s="135">
        <v>660.42</v>
      </c>
      <c r="G1239" s="135">
        <v>523.58000000000004</v>
      </c>
    </row>
    <row r="1240" spans="1:7" x14ac:dyDescent="0.25">
      <c r="A1240" s="134" t="s">
        <v>9250</v>
      </c>
      <c r="B1240" s="134">
        <v>43360</v>
      </c>
      <c r="C1240" s="126" t="s">
        <v>10454</v>
      </c>
      <c r="D1240" s="134" t="s">
        <v>1007</v>
      </c>
      <c r="E1240" s="134" t="s">
        <v>4500</v>
      </c>
      <c r="F1240" s="135">
        <v>688.63</v>
      </c>
      <c r="G1240" s="135">
        <v>545.94000000000005</v>
      </c>
    </row>
    <row r="1241" spans="1:7" x14ac:dyDescent="0.25">
      <c r="A1241" s="134" t="s">
        <v>9250</v>
      </c>
      <c r="B1241" s="134">
        <v>11145</v>
      </c>
      <c r="C1241" s="126" t="s">
        <v>10455</v>
      </c>
      <c r="D1241" s="134" t="s">
        <v>1007</v>
      </c>
      <c r="E1241" s="134" t="s">
        <v>4500</v>
      </c>
      <c r="F1241" s="135">
        <v>656.24</v>
      </c>
      <c r="G1241" s="135">
        <v>520.26</v>
      </c>
    </row>
    <row r="1242" spans="1:7" x14ac:dyDescent="0.25">
      <c r="A1242" s="134" t="s">
        <v>9250</v>
      </c>
      <c r="B1242" s="134">
        <v>34495</v>
      </c>
      <c r="C1242" s="126" t="s">
        <v>10456</v>
      </c>
      <c r="D1242" s="134" t="s">
        <v>1007</v>
      </c>
      <c r="E1242" s="134" t="s">
        <v>4500</v>
      </c>
      <c r="F1242" s="135">
        <v>608.67999999999995</v>
      </c>
      <c r="G1242" s="135">
        <v>482.56</v>
      </c>
    </row>
    <row r="1243" spans="1:7" x14ac:dyDescent="0.25">
      <c r="A1243" s="134" t="s">
        <v>9250</v>
      </c>
      <c r="B1243" s="134">
        <v>34479</v>
      </c>
      <c r="C1243" s="126" t="s">
        <v>10457</v>
      </c>
      <c r="D1243" s="134" t="s">
        <v>1007</v>
      </c>
      <c r="E1243" s="134" t="s">
        <v>4500</v>
      </c>
      <c r="F1243" s="135">
        <v>675.26</v>
      </c>
      <c r="G1243" s="135">
        <v>535.34</v>
      </c>
    </row>
    <row r="1244" spans="1:7" x14ac:dyDescent="0.25">
      <c r="A1244" s="134" t="s">
        <v>9250</v>
      </c>
      <c r="B1244" s="134">
        <v>34496</v>
      </c>
      <c r="C1244" s="126" t="s">
        <v>10458</v>
      </c>
      <c r="D1244" s="134" t="s">
        <v>1007</v>
      </c>
      <c r="E1244" s="134" t="s">
        <v>4500</v>
      </c>
      <c r="F1244" s="135">
        <v>634.96</v>
      </c>
      <c r="G1244" s="135">
        <v>503.39</v>
      </c>
    </row>
    <row r="1245" spans="1:7" x14ac:dyDescent="0.25">
      <c r="A1245" s="134" t="s">
        <v>9250</v>
      </c>
      <c r="B1245" s="134">
        <v>34481</v>
      </c>
      <c r="C1245" s="126" t="s">
        <v>10459</v>
      </c>
      <c r="D1245" s="134" t="s">
        <v>1007</v>
      </c>
      <c r="E1245" s="134" t="s">
        <v>4500</v>
      </c>
      <c r="F1245" s="135">
        <v>705.56</v>
      </c>
      <c r="G1245" s="135">
        <v>559.36</v>
      </c>
    </row>
    <row r="1246" spans="1:7" x14ac:dyDescent="0.25">
      <c r="A1246" s="134" t="s">
        <v>9250</v>
      </c>
      <c r="B1246" s="134">
        <v>34483</v>
      </c>
      <c r="C1246" s="126" t="s">
        <v>10460</v>
      </c>
      <c r="D1246" s="134" t="s">
        <v>1007</v>
      </c>
      <c r="E1246" s="134" t="s">
        <v>4500</v>
      </c>
      <c r="F1246" s="135">
        <v>753.84</v>
      </c>
      <c r="G1246" s="135">
        <v>597.64</v>
      </c>
    </row>
    <row r="1247" spans="1:7" x14ac:dyDescent="0.25">
      <c r="A1247" s="134" t="s">
        <v>9250</v>
      </c>
      <c r="B1247" s="134">
        <v>34485</v>
      </c>
      <c r="C1247" s="126" t="s">
        <v>10461</v>
      </c>
      <c r="D1247" s="134" t="s">
        <v>1007</v>
      </c>
      <c r="E1247" s="134" t="s">
        <v>4500</v>
      </c>
      <c r="F1247" s="135">
        <v>806.15</v>
      </c>
      <c r="G1247" s="135">
        <v>639.11</v>
      </c>
    </row>
    <row r="1248" spans="1:7" x14ac:dyDescent="0.25">
      <c r="A1248" s="134" t="s">
        <v>9250</v>
      </c>
      <c r="B1248" s="134">
        <v>14041</v>
      </c>
      <c r="C1248" s="126" t="s">
        <v>10462</v>
      </c>
      <c r="D1248" s="134" t="s">
        <v>1007</v>
      </c>
      <c r="E1248" s="134" t="s">
        <v>4500</v>
      </c>
      <c r="F1248" s="135">
        <v>524.04</v>
      </c>
      <c r="G1248" s="135">
        <v>415.45</v>
      </c>
    </row>
    <row r="1249" spans="1:7" x14ac:dyDescent="0.25">
      <c r="A1249" s="134" t="s">
        <v>9250</v>
      </c>
      <c r="B1249" s="134">
        <v>1523</v>
      </c>
      <c r="C1249" s="126" t="s">
        <v>10463</v>
      </c>
      <c r="D1249" s="134" t="s">
        <v>1007</v>
      </c>
      <c r="E1249" s="134" t="s">
        <v>4500</v>
      </c>
      <c r="F1249" s="135">
        <v>532.6</v>
      </c>
      <c r="G1249" s="135">
        <v>422.24</v>
      </c>
    </row>
    <row r="1250" spans="1:7" x14ac:dyDescent="0.25">
      <c r="A1250" s="134" t="s">
        <v>9250</v>
      </c>
      <c r="B1250" s="134">
        <v>14054</v>
      </c>
      <c r="C1250" s="126" t="s">
        <v>10464</v>
      </c>
      <c r="D1250" s="134" t="s">
        <v>33</v>
      </c>
      <c r="E1250" s="134" t="s">
        <v>4500</v>
      </c>
      <c r="F1250" s="135">
        <v>17.79</v>
      </c>
      <c r="G1250" s="135">
        <v>18.989999999999998</v>
      </c>
    </row>
    <row r="1251" spans="1:7" x14ac:dyDescent="0.25">
      <c r="A1251" s="134" t="s">
        <v>9250</v>
      </c>
      <c r="B1251" s="134">
        <v>14052</v>
      </c>
      <c r="C1251" s="126" t="s">
        <v>10465</v>
      </c>
      <c r="D1251" s="134" t="s">
        <v>33</v>
      </c>
      <c r="E1251" s="134" t="s">
        <v>4500</v>
      </c>
      <c r="F1251" s="135">
        <v>13.68</v>
      </c>
      <c r="G1251" s="135">
        <v>14.61</v>
      </c>
    </row>
    <row r="1252" spans="1:7" x14ac:dyDescent="0.25">
      <c r="A1252" s="134" t="s">
        <v>9250</v>
      </c>
      <c r="B1252" s="134">
        <v>14053</v>
      </c>
      <c r="C1252" s="126" t="s">
        <v>10466</v>
      </c>
      <c r="D1252" s="134" t="s">
        <v>33</v>
      </c>
      <c r="E1252" s="134" t="s">
        <v>4500</v>
      </c>
      <c r="F1252" s="135">
        <v>13.89</v>
      </c>
      <c r="G1252" s="135">
        <v>14.83</v>
      </c>
    </row>
    <row r="1253" spans="1:7" x14ac:dyDescent="0.25">
      <c r="A1253" s="134" t="s">
        <v>9250</v>
      </c>
      <c r="B1253" s="134">
        <v>2560</v>
      </c>
      <c r="C1253" s="126" t="s">
        <v>10467</v>
      </c>
      <c r="D1253" s="134" t="s">
        <v>33</v>
      </c>
      <c r="E1253" s="134" t="s">
        <v>4500</v>
      </c>
      <c r="F1253" s="135">
        <v>18.41</v>
      </c>
      <c r="G1253" s="135">
        <v>19.66</v>
      </c>
    </row>
    <row r="1254" spans="1:7" x14ac:dyDescent="0.25">
      <c r="A1254" s="134" t="s">
        <v>9250</v>
      </c>
      <c r="B1254" s="134">
        <v>2558</v>
      </c>
      <c r="C1254" s="126" t="s">
        <v>10468</v>
      </c>
      <c r="D1254" s="134" t="s">
        <v>33</v>
      </c>
      <c r="E1254" s="134" t="s">
        <v>4500</v>
      </c>
      <c r="F1254" s="135">
        <v>10.46</v>
      </c>
      <c r="G1254" s="135">
        <v>11.17</v>
      </c>
    </row>
    <row r="1255" spans="1:7" x14ac:dyDescent="0.25">
      <c r="A1255" s="134" t="s">
        <v>9250</v>
      </c>
      <c r="B1255" s="134">
        <v>2559</v>
      </c>
      <c r="C1255" s="126" t="s">
        <v>10469</v>
      </c>
      <c r="D1255" s="134" t="s">
        <v>33</v>
      </c>
      <c r="E1255" s="134" t="s">
        <v>9256</v>
      </c>
      <c r="F1255" s="135">
        <v>14.72</v>
      </c>
      <c r="G1255" s="135">
        <v>15.72</v>
      </c>
    </row>
    <row r="1256" spans="1:7" x14ac:dyDescent="0.25">
      <c r="A1256" s="134" t="s">
        <v>9250</v>
      </c>
      <c r="B1256" s="134">
        <v>2592</v>
      </c>
      <c r="C1256" s="126" t="s">
        <v>10470</v>
      </c>
      <c r="D1256" s="134" t="s">
        <v>33</v>
      </c>
      <c r="E1256" s="134" t="s">
        <v>4500</v>
      </c>
      <c r="F1256" s="135">
        <v>244.02</v>
      </c>
      <c r="G1256" s="135">
        <v>260.60000000000002</v>
      </c>
    </row>
    <row r="1257" spans="1:7" x14ac:dyDescent="0.25">
      <c r="A1257" s="134" t="s">
        <v>9250</v>
      </c>
      <c r="B1257" s="134">
        <v>2589</v>
      </c>
      <c r="C1257" s="126" t="s">
        <v>10471</v>
      </c>
      <c r="D1257" s="134" t="s">
        <v>33</v>
      </c>
      <c r="E1257" s="134" t="s">
        <v>4500</v>
      </c>
      <c r="F1257" s="135">
        <v>32.64</v>
      </c>
      <c r="G1257" s="135">
        <v>34.86</v>
      </c>
    </row>
    <row r="1258" spans="1:7" x14ac:dyDescent="0.25">
      <c r="A1258" s="134" t="s">
        <v>9250</v>
      </c>
      <c r="B1258" s="134">
        <v>2566</v>
      </c>
      <c r="C1258" s="126" t="s">
        <v>10472</v>
      </c>
      <c r="D1258" s="134" t="s">
        <v>33</v>
      </c>
      <c r="E1258" s="134" t="s">
        <v>4500</v>
      </c>
      <c r="F1258" s="135">
        <v>24.56</v>
      </c>
      <c r="G1258" s="135">
        <v>26.22</v>
      </c>
    </row>
    <row r="1259" spans="1:7" x14ac:dyDescent="0.25">
      <c r="A1259" s="134" t="s">
        <v>9250</v>
      </c>
      <c r="B1259" s="134">
        <v>2590</v>
      </c>
      <c r="C1259" s="126" t="s">
        <v>10473</v>
      </c>
      <c r="D1259" s="134" t="s">
        <v>33</v>
      </c>
      <c r="E1259" s="134" t="s">
        <v>4500</v>
      </c>
      <c r="F1259" s="135">
        <v>20.03</v>
      </c>
      <c r="G1259" s="135">
        <v>21.39</v>
      </c>
    </row>
    <row r="1260" spans="1:7" x14ac:dyDescent="0.25">
      <c r="A1260" s="134" t="s">
        <v>9250</v>
      </c>
      <c r="B1260" s="134">
        <v>2591</v>
      </c>
      <c r="C1260" s="126" t="s">
        <v>10474</v>
      </c>
      <c r="D1260" s="134" t="s">
        <v>33</v>
      </c>
      <c r="E1260" s="134" t="s">
        <v>4500</v>
      </c>
      <c r="F1260" s="135">
        <v>11.9</v>
      </c>
      <c r="G1260" s="135">
        <v>12.71</v>
      </c>
    </row>
    <row r="1261" spans="1:7" x14ac:dyDescent="0.25">
      <c r="A1261" s="134" t="s">
        <v>9250</v>
      </c>
      <c r="B1261" s="134">
        <v>2567</v>
      </c>
      <c r="C1261" s="126" t="s">
        <v>10475</v>
      </c>
      <c r="D1261" s="134" t="s">
        <v>33</v>
      </c>
      <c r="E1261" s="134" t="s">
        <v>4500</v>
      </c>
      <c r="F1261" s="135">
        <v>47.88</v>
      </c>
      <c r="G1261" s="135">
        <v>51.13</v>
      </c>
    </row>
    <row r="1262" spans="1:7" x14ac:dyDescent="0.25">
      <c r="A1262" s="134" t="s">
        <v>9250</v>
      </c>
      <c r="B1262" s="134">
        <v>2568</v>
      </c>
      <c r="C1262" s="126" t="s">
        <v>10476</v>
      </c>
      <c r="D1262" s="134" t="s">
        <v>33</v>
      </c>
      <c r="E1262" s="134" t="s">
        <v>4500</v>
      </c>
      <c r="F1262" s="135">
        <v>132.94999999999999</v>
      </c>
      <c r="G1262" s="135">
        <v>141.97999999999999</v>
      </c>
    </row>
    <row r="1263" spans="1:7" x14ac:dyDescent="0.25">
      <c r="A1263" s="134" t="s">
        <v>9250</v>
      </c>
      <c r="B1263" s="134">
        <v>2565</v>
      </c>
      <c r="C1263" s="126" t="s">
        <v>10477</v>
      </c>
      <c r="D1263" s="134" t="s">
        <v>33</v>
      </c>
      <c r="E1263" s="134" t="s">
        <v>4500</v>
      </c>
      <c r="F1263" s="135">
        <v>11.92</v>
      </c>
      <c r="G1263" s="135">
        <v>12.73</v>
      </c>
    </row>
    <row r="1264" spans="1:7" x14ac:dyDescent="0.25">
      <c r="A1264" s="134" t="s">
        <v>9250</v>
      </c>
      <c r="B1264" s="134">
        <v>2594</v>
      </c>
      <c r="C1264" s="126" t="s">
        <v>10478</v>
      </c>
      <c r="D1264" s="134" t="s">
        <v>33</v>
      </c>
      <c r="E1264" s="134" t="s">
        <v>4500</v>
      </c>
      <c r="F1264" s="135">
        <v>221.49</v>
      </c>
      <c r="G1264" s="135">
        <v>236.53</v>
      </c>
    </row>
    <row r="1265" spans="1:7" x14ac:dyDescent="0.25">
      <c r="A1265" s="134" t="s">
        <v>9250</v>
      </c>
      <c r="B1265" s="134">
        <v>2587</v>
      </c>
      <c r="C1265" s="126" t="s">
        <v>10479</v>
      </c>
      <c r="D1265" s="134" t="s">
        <v>33</v>
      </c>
      <c r="E1265" s="134" t="s">
        <v>4500</v>
      </c>
      <c r="F1265" s="135">
        <v>37.75</v>
      </c>
      <c r="G1265" s="135">
        <v>40.31</v>
      </c>
    </row>
    <row r="1266" spans="1:7" x14ac:dyDescent="0.25">
      <c r="A1266" s="134" t="s">
        <v>9250</v>
      </c>
      <c r="B1266" s="134">
        <v>2588</v>
      </c>
      <c r="C1266" s="126" t="s">
        <v>10480</v>
      </c>
      <c r="D1266" s="134" t="s">
        <v>33</v>
      </c>
      <c r="E1266" s="134" t="s">
        <v>4500</v>
      </c>
      <c r="F1266" s="135">
        <v>29.98</v>
      </c>
      <c r="G1266" s="135">
        <v>32.020000000000003</v>
      </c>
    </row>
    <row r="1267" spans="1:7" x14ac:dyDescent="0.25">
      <c r="A1267" s="134" t="s">
        <v>9250</v>
      </c>
      <c r="B1267" s="134">
        <v>2570</v>
      </c>
      <c r="C1267" s="126" t="s">
        <v>10481</v>
      </c>
      <c r="D1267" s="134" t="s">
        <v>33</v>
      </c>
      <c r="E1267" s="134" t="s">
        <v>4500</v>
      </c>
      <c r="F1267" s="135">
        <v>19.37</v>
      </c>
      <c r="G1267" s="135">
        <v>20.68</v>
      </c>
    </row>
    <row r="1268" spans="1:7" x14ac:dyDescent="0.25">
      <c r="A1268" s="134" t="s">
        <v>9250</v>
      </c>
      <c r="B1268" s="134">
        <v>2569</v>
      </c>
      <c r="C1268" s="126" t="s">
        <v>10482</v>
      </c>
      <c r="D1268" s="134" t="s">
        <v>33</v>
      </c>
      <c r="E1268" s="134" t="s">
        <v>4500</v>
      </c>
      <c r="F1268" s="135">
        <v>11.55</v>
      </c>
      <c r="G1268" s="135">
        <v>12.34</v>
      </c>
    </row>
    <row r="1269" spans="1:7" x14ac:dyDescent="0.25">
      <c r="A1269" s="134" t="s">
        <v>9250</v>
      </c>
      <c r="B1269" s="134">
        <v>2571</v>
      </c>
      <c r="C1269" s="126" t="s">
        <v>10483</v>
      </c>
      <c r="D1269" s="134" t="s">
        <v>33</v>
      </c>
      <c r="E1269" s="134" t="s">
        <v>4500</v>
      </c>
      <c r="F1269" s="135">
        <v>57.49</v>
      </c>
      <c r="G1269" s="135">
        <v>61.4</v>
      </c>
    </row>
    <row r="1270" spans="1:7" x14ac:dyDescent="0.25">
      <c r="A1270" s="134" t="s">
        <v>9250</v>
      </c>
      <c r="B1270" s="134">
        <v>2572</v>
      </c>
      <c r="C1270" s="126" t="s">
        <v>10484</v>
      </c>
      <c r="D1270" s="134" t="s">
        <v>33</v>
      </c>
      <c r="E1270" s="134" t="s">
        <v>4500</v>
      </c>
      <c r="F1270" s="135">
        <v>170.02</v>
      </c>
      <c r="G1270" s="135">
        <v>181.57</v>
      </c>
    </row>
    <row r="1271" spans="1:7" x14ac:dyDescent="0.25">
      <c r="A1271" s="134" t="s">
        <v>9250</v>
      </c>
      <c r="B1271" s="134">
        <v>2593</v>
      </c>
      <c r="C1271" s="126" t="s">
        <v>10485</v>
      </c>
      <c r="D1271" s="134" t="s">
        <v>33</v>
      </c>
      <c r="E1271" s="134" t="s">
        <v>4500</v>
      </c>
      <c r="F1271" s="135">
        <v>12.32</v>
      </c>
      <c r="G1271" s="135">
        <v>13.15</v>
      </c>
    </row>
    <row r="1272" spans="1:7" x14ac:dyDescent="0.25">
      <c r="A1272" s="134" t="s">
        <v>9250</v>
      </c>
      <c r="B1272" s="134">
        <v>2595</v>
      </c>
      <c r="C1272" s="126" t="s">
        <v>10486</v>
      </c>
      <c r="D1272" s="134" t="s">
        <v>33</v>
      </c>
      <c r="E1272" s="134" t="s">
        <v>4500</v>
      </c>
      <c r="F1272" s="135">
        <v>265.27</v>
      </c>
      <c r="G1272" s="135">
        <v>283.29000000000002</v>
      </c>
    </row>
    <row r="1273" spans="1:7" x14ac:dyDescent="0.25">
      <c r="A1273" s="134" t="s">
        <v>9250</v>
      </c>
      <c r="B1273" s="134">
        <v>2576</v>
      </c>
      <c r="C1273" s="126" t="s">
        <v>10487</v>
      </c>
      <c r="D1273" s="134" t="s">
        <v>33</v>
      </c>
      <c r="E1273" s="134" t="s">
        <v>4500</v>
      </c>
      <c r="F1273" s="135">
        <v>45.22</v>
      </c>
      <c r="G1273" s="135">
        <v>48.29</v>
      </c>
    </row>
    <row r="1274" spans="1:7" x14ac:dyDescent="0.25">
      <c r="A1274" s="134" t="s">
        <v>9250</v>
      </c>
      <c r="B1274" s="134">
        <v>2575</v>
      </c>
      <c r="C1274" s="126" t="s">
        <v>10488</v>
      </c>
      <c r="D1274" s="134" t="s">
        <v>33</v>
      </c>
      <c r="E1274" s="134" t="s">
        <v>4500</v>
      </c>
      <c r="F1274" s="135">
        <v>33.99</v>
      </c>
      <c r="G1274" s="135">
        <v>36.299999999999997</v>
      </c>
    </row>
    <row r="1275" spans="1:7" x14ac:dyDescent="0.25">
      <c r="A1275" s="134" t="s">
        <v>9250</v>
      </c>
      <c r="B1275" s="134">
        <v>2586</v>
      </c>
      <c r="C1275" s="126" t="s">
        <v>10489</v>
      </c>
      <c r="D1275" s="134" t="s">
        <v>33</v>
      </c>
      <c r="E1275" s="134" t="s">
        <v>4500</v>
      </c>
      <c r="F1275" s="135">
        <v>22.88</v>
      </c>
      <c r="G1275" s="135">
        <v>24.44</v>
      </c>
    </row>
    <row r="1276" spans="1:7" x14ac:dyDescent="0.25">
      <c r="A1276" s="134" t="s">
        <v>9250</v>
      </c>
      <c r="B1276" s="134">
        <v>2573</v>
      </c>
      <c r="C1276" s="126" t="s">
        <v>10490</v>
      </c>
      <c r="D1276" s="134" t="s">
        <v>33</v>
      </c>
      <c r="E1276" s="134" t="s">
        <v>4500</v>
      </c>
      <c r="F1276" s="135">
        <v>14.12</v>
      </c>
      <c r="G1276" s="135">
        <v>15.07</v>
      </c>
    </row>
    <row r="1277" spans="1:7" x14ac:dyDescent="0.25">
      <c r="A1277" s="134" t="s">
        <v>9250</v>
      </c>
      <c r="B1277" s="134">
        <v>2577</v>
      </c>
      <c r="C1277" s="126" t="s">
        <v>10491</v>
      </c>
      <c r="D1277" s="134" t="s">
        <v>33</v>
      </c>
      <c r="E1277" s="134" t="s">
        <v>4500</v>
      </c>
      <c r="F1277" s="135">
        <v>61.27</v>
      </c>
      <c r="G1277" s="135">
        <v>65.44</v>
      </c>
    </row>
    <row r="1278" spans="1:7" x14ac:dyDescent="0.25">
      <c r="A1278" s="134" t="s">
        <v>9250</v>
      </c>
      <c r="B1278" s="134">
        <v>2578</v>
      </c>
      <c r="C1278" s="126" t="s">
        <v>10492</v>
      </c>
      <c r="D1278" s="134" t="s">
        <v>33</v>
      </c>
      <c r="E1278" s="134" t="s">
        <v>4500</v>
      </c>
      <c r="F1278" s="135">
        <v>191.3</v>
      </c>
      <c r="G1278" s="135">
        <v>204.3</v>
      </c>
    </row>
    <row r="1279" spans="1:7" x14ac:dyDescent="0.25">
      <c r="A1279" s="134" t="s">
        <v>9250</v>
      </c>
      <c r="B1279" s="134">
        <v>2574</v>
      </c>
      <c r="C1279" s="126" t="s">
        <v>10493</v>
      </c>
      <c r="D1279" s="134" t="s">
        <v>33</v>
      </c>
      <c r="E1279" s="134" t="s">
        <v>4500</v>
      </c>
      <c r="F1279" s="135">
        <v>14.21</v>
      </c>
      <c r="G1279" s="135">
        <v>15.17</v>
      </c>
    </row>
    <row r="1280" spans="1:7" x14ac:dyDescent="0.25">
      <c r="A1280" s="134" t="s">
        <v>9250</v>
      </c>
      <c r="B1280" s="134">
        <v>2585</v>
      </c>
      <c r="C1280" s="126" t="s">
        <v>10494</v>
      </c>
      <c r="D1280" s="134" t="s">
        <v>33</v>
      </c>
      <c r="E1280" s="134" t="s">
        <v>4500</v>
      </c>
      <c r="F1280" s="135">
        <v>262.52</v>
      </c>
      <c r="G1280" s="135">
        <v>280.35000000000002</v>
      </c>
    </row>
    <row r="1281" spans="1:7" x14ac:dyDescent="0.25">
      <c r="A1281" s="134" t="s">
        <v>9250</v>
      </c>
      <c r="B1281" s="134">
        <v>12008</v>
      </c>
      <c r="C1281" s="126" t="s">
        <v>10495</v>
      </c>
      <c r="D1281" s="134" t="s">
        <v>33</v>
      </c>
      <c r="E1281" s="134" t="s">
        <v>4500</v>
      </c>
      <c r="F1281" s="135">
        <v>140.85</v>
      </c>
      <c r="G1281" s="135">
        <v>150.41999999999999</v>
      </c>
    </row>
    <row r="1282" spans="1:7" x14ac:dyDescent="0.25">
      <c r="A1282" s="134" t="s">
        <v>9250</v>
      </c>
      <c r="B1282" s="134">
        <v>2582</v>
      </c>
      <c r="C1282" s="126" t="s">
        <v>10496</v>
      </c>
      <c r="D1282" s="134" t="s">
        <v>33</v>
      </c>
      <c r="E1282" s="134" t="s">
        <v>4500</v>
      </c>
      <c r="F1282" s="135">
        <v>41.94</v>
      </c>
      <c r="G1282" s="135">
        <v>44.79</v>
      </c>
    </row>
    <row r="1283" spans="1:7" x14ac:dyDescent="0.25">
      <c r="A1283" s="134" t="s">
        <v>9250</v>
      </c>
      <c r="B1283" s="134">
        <v>2597</v>
      </c>
      <c r="C1283" s="126" t="s">
        <v>10497</v>
      </c>
      <c r="D1283" s="134" t="s">
        <v>33</v>
      </c>
      <c r="E1283" s="134" t="s">
        <v>4500</v>
      </c>
      <c r="F1283" s="135">
        <v>35.950000000000003</v>
      </c>
      <c r="G1283" s="135">
        <v>38.39</v>
      </c>
    </row>
    <row r="1284" spans="1:7" x14ac:dyDescent="0.25">
      <c r="A1284" s="134" t="s">
        <v>9250</v>
      </c>
      <c r="B1284" s="134">
        <v>2581</v>
      </c>
      <c r="C1284" s="126" t="s">
        <v>10498</v>
      </c>
      <c r="D1284" s="134" t="s">
        <v>33</v>
      </c>
      <c r="E1284" s="134" t="s">
        <v>4500</v>
      </c>
      <c r="F1284" s="135">
        <v>21.9</v>
      </c>
      <c r="G1284" s="135">
        <v>23.39</v>
      </c>
    </row>
    <row r="1285" spans="1:7" x14ac:dyDescent="0.25">
      <c r="A1285" s="134" t="s">
        <v>9250</v>
      </c>
      <c r="B1285" s="134">
        <v>2579</v>
      </c>
      <c r="C1285" s="126" t="s">
        <v>10499</v>
      </c>
      <c r="D1285" s="134" t="s">
        <v>33</v>
      </c>
      <c r="E1285" s="134" t="s">
        <v>4500</v>
      </c>
      <c r="F1285" s="135">
        <v>17.11</v>
      </c>
      <c r="G1285" s="135">
        <v>18.28</v>
      </c>
    </row>
    <row r="1286" spans="1:7" x14ac:dyDescent="0.25">
      <c r="A1286" s="134" t="s">
        <v>9250</v>
      </c>
      <c r="B1286" s="134">
        <v>2596</v>
      </c>
      <c r="C1286" s="126" t="s">
        <v>10500</v>
      </c>
      <c r="D1286" s="134" t="s">
        <v>33</v>
      </c>
      <c r="E1286" s="134" t="s">
        <v>4500</v>
      </c>
      <c r="F1286" s="135">
        <v>64.77</v>
      </c>
      <c r="G1286" s="135">
        <v>69.17</v>
      </c>
    </row>
    <row r="1287" spans="1:7" x14ac:dyDescent="0.25">
      <c r="A1287" s="134" t="s">
        <v>9250</v>
      </c>
      <c r="B1287" s="134">
        <v>2583</v>
      </c>
      <c r="C1287" s="126" t="s">
        <v>10501</v>
      </c>
      <c r="D1287" s="134" t="s">
        <v>33</v>
      </c>
      <c r="E1287" s="134" t="s">
        <v>4500</v>
      </c>
      <c r="F1287" s="135">
        <v>157.53</v>
      </c>
      <c r="G1287" s="135">
        <v>168.23</v>
      </c>
    </row>
    <row r="1288" spans="1:7" x14ac:dyDescent="0.25">
      <c r="A1288" s="134" t="s">
        <v>9250</v>
      </c>
      <c r="B1288" s="134">
        <v>2580</v>
      </c>
      <c r="C1288" s="126" t="s">
        <v>10502</v>
      </c>
      <c r="D1288" s="134" t="s">
        <v>33</v>
      </c>
      <c r="E1288" s="134" t="s">
        <v>4500</v>
      </c>
      <c r="F1288" s="135">
        <v>18.760000000000002</v>
      </c>
      <c r="G1288" s="135">
        <v>20.03</v>
      </c>
    </row>
    <row r="1289" spans="1:7" x14ac:dyDescent="0.25">
      <c r="A1289" s="134" t="s">
        <v>9250</v>
      </c>
      <c r="B1289" s="134">
        <v>2584</v>
      </c>
      <c r="C1289" s="126" t="s">
        <v>10503</v>
      </c>
      <c r="D1289" s="134" t="s">
        <v>33</v>
      </c>
      <c r="E1289" s="134" t="s">
        <v>4500</v>
      </c>
      <c r="F1289" s="135">
        <v>262.25</v>
      </c>
      <c r="G1289" s="135">
        <v>280.06</v>
      </c>
    </row>
    <row r="1290" spans="1:7" x14ac:dyDescent="0.25">
      <c r="A1290" s="134" t="s">
        <v>9250</v>
      </c>
      <c r="B1290" s="134">
        <v>39329</v>
      </c>
      <c r="C1290" s="126" t="s">
        <v>10504</v>
      </c>
      <c r="D1290" s="134" t="s">
        <v>33</v>
      </c>
      <c r="E1290" s="134" t="s">
        <v>4500</v>
      </c>
      <c r="F1290" s="135">
        <v>7.99</v>
      </c>
      <c r="G1290" s="135">
        <v>8.26</v>
      </c>
    </row>
    <row r="1291" spans="1:7" x14ac:dyDescent="0.25">
      <c r="A1291" s="134" t="s">
        <v>9250</v>
      </c>
      <c r="B1291" s="134">
        <v>12010</v>
      </c>
      <c r="C1291" s="126" t="s">
        <v>10505</v>
      </c>
      <c r="D1291" s="134" t="s">
        <v>33</v>
      </c>
      <c r="E1291" s="134" t="s">
        <v>4500</v>
      </c>
      <c r="F1291" s="135">
        <v>7.64</v>
      </c>
      <c r="G1291" s="135">
        <v>7.9</v>
      </c>
    </row>
    <row r="1292" spans="1:7" x14ac:dyDescent="0.25">
      <c r="A1292" s="134" t="s">
        <v>9250</v>
      </c>
      <c r="B1292" s="134">
        <v>39332</v>
      </c>
      <c r="C1292" s="126" t="s">
        <v>10506</v>
      </c>
      <c r="D1292" s="134" t="s">
        <v>33</v>
      </c>
      <c r="E1292" s="134" t="s">
        <v>4500</v>
      </c>
      <c r="F1292" s="135">
        <v>9.39</v>
      </c>
      <c r="G1292" s="135">
        <v>9.7100000000000009</v>
      </c>
    </row>
    <row r="1293" spans="1:7" x14ac:dyDescent="0.25">
      <c r="A1293" s="134" t="s">
        <v>9250</v>
      </c>
      <c r="B1293" s="134">
        <v>39330</v>
      </c>
      <c r="C1293" s="126" t="s">
        <v>10507</v>
      </c>
      <c r="D1293" s="134" t="s">
        <v>33</v>
      </c>
      <c r="E1293" s="134" t="s">
        <v>4500</v>
      </c>
      <c r="F1293" s="135">
        <v>8.41</v>
      </c>
      <c r="G1293" s="135">
        <v>8.69</v>
      </c>
    </row>
    <row r="1294" spans="1:7" x14ac:dyDescent="0.25">
      <c r="A1294" s="134" t="s">
        <v>9250</v>
      </c>
      <c r="B1294" s="134">
        <v>39331</v>
      </c>
      <c r="C1294" s="126" t="s">
        <v>10508</v>
      </c>
      <c r="D1294" s="134" t="s">
        <v>33</v>
      </c>
      <c r="E1294" s="134" t="s">
        <v>4500</v>
      </c>
      <c r="F1294" s="135">
        <v>7.48</v>
      </c>
      <c r="G1294" s="135">
        <v>7.73</v>
      </c>
    </row>
    <row r="1295" spans="1:7" x14ac:dyDescent="0.25">
      <c r="A1295" s="134" t="s">
        <v>9250</v>
      </c>
      <c r="B1295" s="134">
        <v>39335</v>
      </c>
      <c r="C1295" s="126" t="s">
        <v>10509</v>
      </c>
      <c r="D1295" s="134" t="s">
        <v>33</v>
      </c>
      <c r="E1295" s="134" t="s">
        <v>4500</v>
      </c>
      <c r="F1295" s="135">
        <v>8.44</v>
      </c>
      <c r="G1295" s="135">
        <v>8.7200000000000006</v>
      </c>
    </row>
    <row r="1296" spans="1:7" x14ac:dyDescent="0.25">
      <c r="A1296" s="134" t="s">
        <v>9250</v>
      </c>
      <c r="B1296" s="134">
        <v>39333</v>
      </c>
      <c r="C1296" s="126" t="s">
        <v>10510</v>
      </c>
      <c r="D1296" s="134" t="s">
        <v>33</v>
      </c>
      <c r="E1296" s="134" t="s">
        <v>4500</v>
      </c>
      <c r="F1296" s="135">
        <v>7.29</v>
      </c>
      <c r="G1296" s="135">
        <v>7.54</v>
      </c>
    </row>
    <row r="1297" spans="1:7" x14ac:dyDescent="0.25">
      <c r="A1297" s="134" t="s">
        <v>9250</v>
      </c>
      <c r="B1297" s="134">
        <v>39334</v>
      </c>
      <c r="C1297" s="126" t="s">
        <v>10511</v>
      </c>
      <c r="D1297" s="134" t="s">
        <v>33</v>
      </c>
      <c r="E1297" s="134" t="s">
        <v>4500</v>
      </c>
      <c r="F1297" s="135">
        <v>6.71</v>
      </c>
      <c r="G1297" s="135">
        <v>6.93</v>
      </c>
    </row>
    <row r="1298" spans="1:7" x14ac:dyDescent="0.25">
      <c r="A1298" s="134" t="s">
        <v>9250</v>
      </c>
      <c r="B1298" s="134">
        <v>12015</v>
      </c>
      <c r="C1298" s="126" t="s">
        <v>10512</v>
      </c>
      <c r="D1298" s="134" t="s">
        <v>33</v>
      </c>
      <c r="E1298" s="134" t="s">
        <v>4500</v>
      </c>
      <c r="F1298" s="135">
        <v>9.8000000000000007</v>
      </c>
      <c r="G1298" s="135">
        <v>10.130000000000001</v>
      </c>
    </row>
    <row r="1299" spans="1:7" x14ac:dyDescent="0.25">
      <c r="A1299" s="134" t="s">
        <v>9250</v>
      </c>
      <c r="B1299" s="134">
        <v>12016</v>
      </c>
      <c r="C1299" s="126" t="s">
        <v>10513</v>
      </c>
      <c r="D1299" s="134" t="s">
        <v>33</v>
      </c>
      <c r="E1299" s="134" t="s">
        <v>4500</v>
      </c>
      <c r="F1299" s="135">
        <v>8.42</v>
      </c>
      <c r="G1299" s="135">
        <v>8.6999999999999993</v>
      </c>
    </row>
    <row r="1300" spans="1:7" x14ac:dyDescent="0.25">
      <c r="A1300" s="134" t="s">
        <v>9250</v>
      </c>
      <c r="B1300" s="134">
        <v>12019</v>
      </c>
      <c r="C1300" s="126" t="s">
        <v>10514</v>
      </c>
      <c r="D1300" s="134" t="s">
        <v>33</v>
      </c>
      <c r="E1300" s="134" t="s">
        <v>4500</v>
      </c>
      <c r="F1300" s="135">
        <v>9.8000000000000007</v>
      </c>
      <c r="G1300" s="135">
        <v>10.130000000000001</v>
      </c>
    </row>
    <row r="1301" spans="1:7" x14ac:dyDescent="0.25">
      <c r="A1301" s="134" t="s">
        <v>9250</v>
      </c>
      <c r="B1301" s="134">
        <v>12020</v>
      </c>
      <c r="C1301" s="126" t="s">
        <v>10515</v>
      </c>
      <c r="D1301" s="134" t="s">
        <v>33</v>
      </c>
      <c r="E1301" s="134" t="s">
        <v>4500</v>
      </c>
      <c r="F1301" s="135">
        <v>8.42</v>
      </c>
      <c r="G1301" s="135">
        <v>8.6999999999999993</v>
      </c>
    </row>
    <row r="1302" spans="1:7" x14ac:dyDescent="0.25">
      <c r="A1302" s="134" t="s">
        <v>9250</v>
      </c>
      <c r="B1302" s="134">
        <v>39338</v>
      </c>
      <c r="C1302" s="126" t="s">
        <v>10516</v>
      </c>
      <c r="D1302" s="134" t="s">
        <v>33</v>
      </c>
      <c r="E1302" s="134" t="s">
        <v>4500</v>
      </c>
      <c r="F1302" s="135">
        <v>9.39</v>
      </c>
      <c r="G1302" s="135">
        <v>9.7100000000000009</v>
      </c>
    </row>
    <row r="1303" spans="1:7" x14ac:dyDescent="0.25">
      <c r="A1303" s="134" t="s">
        <v>9250</v>
      </c>
      <c r="B1303" s="134">
        <v>39336</v>
      </c>
      <c r="C1303" s="126" t="s">
        <v>10517</v>
      </c>
      <c r="D1303" s="134" t="s">
        <v>33</v>
      </c>
      <c r="E1303" s="134" t="s">
        <v>4500</v>
      </c>
      <c r="F1303" s="135">
        <v>8.41</v>
      </c>
      <c r="G1303" s="135">
        <v>8.69</v>
      </c>
    </row>
    <row r="1304" spans="1:7" x14ac:dyDescent="0.25">
      <c r="A1304" s="134" t="s">
        <v>9250</v>
      </c>
      <c r="B1304" s="134">
        <v>39337</v>
      </c>
      <c r="C1304" s="126" t="s">
        <v>10518</v>
      </c>
      <c r="D1304" s="134" t="s">
        <v>33</v>
      </c>
      <c r="E1304" s="134" t="s">
        <v>4500</v>
      </c>
      <c r="F1304" s="135">
        <v>7.48</v>
      </c>
      <c r="G1304" s="135">
        <v>7.73</v>
      </c>
    </row>
    <row r="1305" spans="1:7" x14ac:dyDescent="0.25">
      <c r="A1305" s="134" t="s">
        <v>9250</v>
      </c>
      <c r="B1305" s="134">
        <v>39341</v>
      </c>
      <c r="C1305" s="126" t="s">
        <v>10519</v>
      </c>
      <c r="D1305" s="134" t="s">
        <v>33</v>
      </c>
      <c r="E1305" s="134" t="s">
        <v>4500</v>
      </c>
      <c r="F1305" s="135">
        <v>12.25</v>
      </c>
      <c r="G1305" s="135">
        <v>12.66</v>
      </c>
    </row>
    <row r="1306" spans="1:7" x14ac:dyDescent="0.25">
      <c r="A1306" s="134" t="s">
        <v>9250</v>
      </c>
      <c r="B1306" s="134">
        <v>39340</v>
      </c>
      <c r="C1306" s="126" t="s">
        <v>10520</v>
      </c>
      <c r="D1306" s="134" t="s">
        <v>33</v>
      </c>
      <c r="E1306" s="134" t="s">
        <v>4500</v>
      </c>
      <c r="F1306" s="135">
        <v>8.99</v>
      </c>
      <c r="G1306" s="135">
        <v>9.2899999999999991</v>
      </c>
    </row>
    <row r="1307" spans="1:7" x14ac:dyDescent="0.25">
      <c r="A1307" s="134" t="s">
        <v>9250</v>
      </c>
      <c r="B1307" s="134">
        <v>39342</v>
      </c>
      <c r="C1307" s="126" t="s">
        <v>10521</v>
      </c>
      <c r="D1307" s="134" t="s">
        <v>33</v>
      </c>
      <c r="E1307" s="134" t="s">
        <v>4500</v>
      </c>
      <c r="F1307" s="135">
        <v>12.25</v>
      </c>
      <c r="G1307" s="135">
        <v>12.66</v>
      </c>
    </row>
    <row r="1308" spans="1:7" x14ac:dyDescent="0.25">
      <c r="A1308" s="134" t="s">
        <v>9250</v>
      </c>
      <c r="B1308" s="134">
        <v>12025</v>
      </c>
      <c r="C1308" s="126" t="s">
        <v>10522</v>
      </c>
      <c r="D1308" s="134" t="s">
        <v>33</v>
      </c>
      <c r="E1308" s="134" t="s">
        <v>4500</v>
      </c>
      <c r="F1308" s="135">
        <v>9.2899999999999991</v>
      </c>
      <c r="G1308" s="135">
        <v>9.6</v>
      </c>
    </row>
    <row r="1309" spans="1:7" x14ac:dyDescent="0.25">
      <c r="A1309" s="134" t="s">
        <v>9250</v>
      </c>
      <c r="B1309" s="134">
        <v>39345</v>
      </c>
      <c r="C1309" s="126" t="s">
        <v>10523</v>
      </c>
      <c r="D1309" s="134" t="s">
        <v>33</v>
      </c>
      <c r="E1309" s="134" t="s">
        <v>4500</v>
      </c>
      <c r="F1309" s="135">
        <v>13.99</v>
      </c>
      <c r="G1309" s="135">
        <v>14.47</v>
      </c>
    </row>
    <row r="1310" spans="1:7" x14ac:dyDescent="0.25">
      <c r="A1310" s="134" t="s">
        <v>9250</v>
      </c>
      <c r="B1310" s="134">
        <v>39343</v>
      </c>
      <c r="C1310" s="126" t="s">
        <v>10524</v>
      </c>
      <c r="D1310" s="134" t="s">
        <v>33</v>
      </c>
      <c r="E1310" s="134" t="s">
        <v>4500</v>
      </c>
      <c r="F1310" s="135">
        <v>10.34</v>
      </c>
      <c r="G1310" s="135">
        <v>10.69</v>
      </c>
    </row>
    <row r="1311" spans="1:7" x14ac:dyDescent="0.25">
      <c r="A1311" s="134" t="s">
        <v>9250</v>
      </c>
      <c r="B1311" s="134">
        <v>39344</v>
      </c>
      <c r="C1311" s="126" t="s">
        <v>10525</v>
      </c>
      <c r="D1311" s="134" t="s">
        <v>33</v>
      </c>
      <c r="E1311" s="134" t="s">
        <v>4500</v>
      </c>
      <c r="F1311" s="135">
        <v>10</v>
      </c>
      <c r="G1311" s="135">
        <v>10.33</v>
      </c>
    </row>
    <row r="1312" spans="1:7" x14ac:dyDescent="0.25">
      <c r="A1312" s="134" t="s">
        <v>9250</v>
      </c>
      <c r="B1312" s="134">
        <v>12623</v>
      </c>
      <c r="C1312" s="126" t="s">
        <v>10526</v>
      </c>
      <c r="D1312" s="134" t="s">
        <v>22</v>
      </c>
      <c r="E1312" s="134" t="s">
        <v>4500</v>
      </c>
      <c r="F1312" s="135">
        <v>46.02</v>
      </c>
      <c r="G1312" s="135">
        <v>46.37</v>
      </c>
    </row>
    <row r="1313" spans="1:7" x14ac:dyDescent="0.25">
      <c r="A1313" s="134" t="s">
        <v>9250</v>
      </c>
      <c r="B1313" s="134">
        <v>34498</v>
      </c>
      <c r="C1313" s="126" t="s">
        <v>10527</v>
      </c>
      <c r="D1313" s="134" t="s">
        <v>33</v>
      </c>
      <c r="E1313" s="134" t="s">
        <v>4500</v>
      </c>
      <c r="F1313" s="135">
        <v>100.61</v>
      </c>
      <c r="G1313" s="135">
        <v>106.9</v>
      </c>
    </row>
    <row r="1314" spans="1:7" x14ac:dyDescent="0.25">
      <c r="A1314" s="134" t="s">
        <v>9250</v>
      </c>
      <c r="B1314" s="134">
        <v>13244</v>
      </c>
      <c r="C1314" s="126" t="s">
        <v>10528</v>
      </c>
      <c r="D1314" s="134" t="s">
        <v>33</v>
      </c>
      <c r="E1314" s="134" t="s">
        <v>9256</v>
      </c>
      <c r="F1314" s="135">
        <v>42.35</v>
      </c>
      <c r="G1314" s="135">
        <v>45</v>
      </c>
    </row>
    <row r="1315" spans="1:7" x14ac:dyDescent="0.25">
      <c r="A1315" s="134" t="s">
        <v>9250</v>
      </c>
      <c r="B1315" s="134">
        <v>38998</v>
      </c>
      <c r="C1315" s="126" t="s">
        <v>10529</v>
      </c>
      <c r="D1315" s="134" t="s">
        <v>33</v>
      </c>
      <c r="E1315" s="134" t="s">
        <v>4500</v>
      </c>
      <c r="F1315" s="135"/>
      <c r="G1315" s="135">
        <v>11.36</v>
      </c>
    </row>
    <row r="1316" spans="1:7" x14ac:dyDescent="0.25">
      <c r="A1316" s="134" t="s">
        <v>9250</v>
      </c>
      <c r="B1316" s="134">
        <v>38999</v>
      </c>
      <c r="C1316" s="126" t="s">
        <v>10530</v>
      </c>
      <c r="D1316" s="134" t="s">
        <v>33</v>
      </c>
      <c r="E1316" s="134" t="s">
        <v>4500</v>
      </c>
      <c r="F1316" s="135"/>
      <c r="G1316" s="135">
        <v>28.73</v>
      </c>
    </row>
    <row r="1317" spans="1:7" x14ac:dyDescent="0.25">
      <c r="A1317" s="134" t="s">
        <v>9250</v>
      </c>
      <c r="B1317" s="134">
        <v>38996</v>
      </c>
      <c r="C1317" s="126" t="s">
        <v>10531</v>
      </c>
      <c r="D1317" s="134" t="s">
        <v>33</v>
      </c>
      <c r="E1317" s="134" t="s">
        <v>4500</v>
      </c>
      <c r="F1317" s="135"/>
      <c r="G1317" s="135">
        <v>20.309999999999999</v>
      </c>
    </row>
    <row r="1318" spans="1:7" x14ac:dyDescent="0.25">
      <c r="A1318" s="134" t="s">
        <v>9250</v>
      </c>
      <c r="B1318" s="134">
        <v>44173</v>
      </c>
      <c r="C1318" s="126" t="s">
        <v>10532</v>
      </c>
      <c r="D1318" s="134" t="s">
        <v>33</v>
      </c>
      <c r="E1318" s="134" t="s">
        <v>4500</v>
      </c>
      <c r="F1318" s="135"/>
      <c r="G1318" s="135">
        <v>19.75</v>
      </c>
    </row>
    <row r="1319" spans="1:7" x14ac:dyDescent="0.25">
      <c r="A1319" s="134" t="s">
        <v>9250</v>
      </c>
      <c r="B1319" s="134">
        <v>44174</v>
      </c>
      <c r="C1319" s="126" t="s">
        <v>10533</v>
      </c>
      <c r="D1319" s="134" t="s">
        <v>33</v>
      </c>
      <c r="E1319" s="134" t="s">
        <v>4500</v>
      </c>
      <c r="F1319" s="135"/>
      <c r="G1319" s="135">
        <v>32.32</v>
      </c>
    </row>
    <row r="1320" spans="1:7" x14ac:dyDescent="0.25">
      <c r="A1320" s="134" t="s">
        <v>9250</v>
      </c>
      <c r="B1320" s="134">
        <v>38997</v>
      </c>
      <c r="C1320" s="126" t="s">
        <v>10534</v>
      </c>
      <c r="D1320" s="134" t="s">
        <v>33</v>
      </c>
      <c r="E1320" s="134" t="s">
        <v>4500</v>
      </c>
      <c r="F1320" s="135"/>
      <c r="G1320" s="135">
        <v>29.05</v>
      </c>
    </row>
    <row r="1321" spans="1:7" x14ac:dyDescent="0.25">
      <c r="A1321" s="134" t="s">
        <v>9250</v>
      </c>
      <c r="B1321" s="134">
        <v>39600</v>
      </c>
      <c r="C1321" s="126" t="s">
        <v>10535</v>
      </c>
      <c r="D1321" s="134" t="s">
        <v>33</v>
      </c>
      <c r="E1321" s="134" t="s">
        <v>4500</v>
      </c>
      <c r="F1321" s="135">
        <v>20.61</v>
      </c>
      <c r="G1321" s="135">
        <v>17.25</v>
      </c>
    </row>
    <row r="1322" spans="1:7" x14ac:dyDescent="0.25">
      <c r="A1322" s="134" t="s">
        <v>9250</v>
      </c>
      <c r="B1322" s="134">
        <v>39601</v>
      </c>
      <c r="C1322" s="126" t="s">
        <v>10536</v>
      </c>
      <c r="D1322" s="134" t="s">
        <v>33</v>
      </c>
      <c r="E1322" s="134" t="s">
        <v>4500</v>
      </c>
      <c r="F1322" s="135">
        <v>43.71</v>
      </c>
      <c r="G1322" s="135">
        <v>36.590000000000003</v>
      </c>
    </row>
    <row r="1323" spans="1:7" x14ac:dyDescent="0.25">
      <c r="A1323" s="134" t="s">
        <v>9250</v>
      </c>
      <c r="B1323" s="134">
        <v>39862</v>
      </c>
      <c r="C1323" s="126" t="s">
        <v>10537</v>
      </c>
      <c r="D1323" s="134" t="s">
        <v>33</v>
      </c>
      <c r="E1323" s="134" t="s">
        <v>4500</v>
      </c>
      <c r="F1323" s="135"/>
      <c r="G1323" s="135">
        <v>14.74</v>
      </c>
    </row>
    <row r="1324" spans="1:7" x14ac:dyDescent="0.25">
      <c r="A1324" s="134" t="s">
        <v>9250</v>
      </c>
      <c r="B1324" s="134">
        <v>39863</v>
      </c>
      <c r="C1324" s="126" t="s">
        <v>10538</v>
      </c>
      <c r="D1324" s="134" t="s">
        <v>33</v>
      </c>
      <c r="E1324" s="134" t="s">
        <v>4500</v>
      </c>
      <c r="F1324" s="135"/>
      <c r="G1324" s="135">
        <v>14.95</v>
      </c>
    </row>
    <row r="1325" spans="1:7" x14ac:dyDescent="0.25">
      <c r="A1325" s="134" t="s">
        <v>9250</v>
      </c>
      <c r="B1325" s="134">
        <v>39864</v>
      </c>
      <c r="C1325" s="126" t="s">
        <v>10539</v>
      </c>
      <c r="D1325" s="134" t="s">
        <v>33</v>
      </c>
      <c r="E1325" s="134" t="s">
        <v>4500</v>
      </c>
      <c r="F1325" s="135"/>
      <c r="G1325" s="135">
        <v>18.55</v>
      </c>
    </row>
    <row r="1326" spans="1:7" x14ac:dyDescent="0.25">
      <c r="A1326" s="134" t="s">
        <v>9250</v>
      </c>
      <c r="B1326" s="134">
        <v>39865</v>
      </c>
      <c r="C1326" s="126" t="s">
        <v>10540</v>
      </c>
      <c r="D1326" s="134" t="s">
        <v>33</v>
      </c>
      <c r="E1326" s="134" t="s">
        <v>4500</v>
      </c>
      <c r="F1326" s="135"/>
      <c r="G1326" s="135">
        <v>26.14</v>
      </c>
    </row>
    <row r="1327" spans="1:7" x14ac:dyDescent="0.25">
      <c r="A1327" s="134" t="s">
        <v>9250</v>
      </c>
      <c r="B1327" s="134">
        <v>2517</v>
      </c>
      <c r="C1327" s="126" t="s">
        <v>10541</v>
      </c>
      <c r="D1327" s="134" t="s">
        <v>33</v>
      </c>
      <c r="E1327" s="134" t="s">
        <v>4500</v>
      </c>
      <c r="F1327" s="135">
        <v>26.13</v>
      </c>
      <c r="G1327" s="135">
        <v>27.9</v>
      </c>
    </row>
    <row r="1328" spans="1:7" x14ac:dyDescent="0.25">
      <c r="A1328" s="134" t="s">
        <v>9250</v>
      </c>
      <c r="B1328" s="134">
        <v>2522</v>
      </c>
      <c r="C1328" s="126" t="s">
        <v>10542</v>
      </c>
      <c r="D1328" s="134" t="s">
        <v>33</v>
      </c>
      <c r="E1328" s="134" t="s">
        <v>4500</v>
      </c>
      <c r="F1328" s="135">
        <v>16.89</v>
      </c>
      <c r="G1328" s="135">
        <v>18.03</v>
      </c>
    </row>
    <row r="1329" spans="1:7" x14ac:dyDescent="0.25">
      <c r="A1329" s="134" t="s">
        <v>9250</v>
      </c>
      <c r="B1329" s="134">
        <v>2516</v>
      </c>
      <c r="C1329" s="126" t="s">
        <v>10543</v>
      </c>
      <c r="D1329" s="134" t="s">
        <v>33</v>
      </c>
      <c r="E1329" s="134" t="s">
        <v>4500</v>
      </c>
      <c r="F1329" s="135">
        <v>13.56</v>
      </c>
      <c r="G1329" s="135">
        <v>14.48</v>
      </c>
    </row>
    <row r="1330" spans="1:7" x14ac:dyDescent="0.25">
      <c r="A1330" s="134" t="s">
        <v>9250</v>
      </c>
      <c r="B1330" s="134">
        <v>2548</v>
      </c>
      <c r="C1330" s="126" t="s">
        <v>10544</v>
      </c>
      <c r="D1330" s="134" t="s">
        <v>33</v>
      </c>
      <c r="E1330" s="134" t="s">
        <v>4500</v>
      </c>
      <c r="F1330" s="135">
        <v>10.38</v>
      </c>
      <c r="G1330" s="135">
        <v>11.09</v>
      </c>
    </row>
    <row r="1331" spans="1:7" x14ac:dyDescent="0.25">
      <c r="A1331" s="134" t="s">
        <v>9250</v>
      </c>
      <c r="B1331" s="134">
        <v>2518</v>
      </c>
      <c r="C1331" s="126" t="s">
        <v>10545</v>
      </c>
      <c r="D1331" s="134" t="s">
        <v>33</v>
      </c>
      <c r="E1331" s="134" t="s">
        <v>4500</v>
      </c>
      <c r="F1331" s="135">
        <v>124.37</v>
      </c>
      <c r="G1331" s="135">
        <v>132.82</v>
      </c>
    </row>
    <row r="1332" spans="1:7" x14ac:dyDescent="0.25">
      <c r="A1332" s="134" t="s">
        <v>9250</v>
      </c>
      <c r="B1332" s="134">
        <v>2521</v>
      </c>
      <c r="C1332" s="126" t="s">
        <v>10546</v>
      </c>
      <c r="D1332" s="134" t="s">
        <v>33</v>
      </c>
      <c r="E1332" s="134" t="s">
        <v>4500</v>
      </c>
      <c r="F1332" s="135">
        <v>52.94</v>
      </c>
      <c r="G1332" s="135">
        <v>56.54</v>
      </c>
    </row>
    <row r="1333" spans="1:7" x14ac:dyDescent="0.25">
      <c r="A1333" s="134" t="s">
        <v>9250</v>
      </c>
      <c r="B1333" s="134">
        <v>2519</v>
      </c>
      <c r="C1333" s="126" t="s">
        <v>10547</v>
      </c>
      <c r="D1333" s="134" t="s">
        <v>33</v>
      </c>
      <c r="E1333" s="134" t="s">
        <v>4500</v>
      </c>
      <c r="F1333" s="135">
        <v>149.97</v>
      </c>
      <c r="G1333" s="135">
        <v>160.15</v>
      </c>
    </row>
    <row r="1334" spans="1:7" x14ac:dyDescent="0.25">
      <c r="A1334" s="134" t="s">
        <v>9250</v>
      </c>
      <c r="B1334" s="134">
        <v>2515</v>
      </c>
      <c r="C1334" s="126" t="s">
        <v>10548</v>
      </c>
      <c r="D1334" s="134" t="s">
        <v>33</v>
      </c>
      <c r="E1334" s="134" t="s">
        <v>4500</v>
      </c>
      <c r="F1334" s="135">
        <v>11.28</v>
      </c>
      <c r="G1334" s="135">
        <v>12.05</v>
      </c>
    </row>
    <row r="1335" spans="1:7" x14ac:dyDescent="0.25">
      <c r="A1335" s="134" t="s">
        <v>9250</v>
      </c>
      <c r="B1335" s="134">
        <v>2520</v>
      </c>
      <c r="C1335" s="126" t="s">
        <v>10549</v>
      </c>
      <c r="D1335" s="134" t="s">
        <v>33</v>
      </c>
      <c r="E1335" s="134" t="s">
        <v>4500</v>
      </c>
      <c r="F1335" s="135">
        <v>276.02</v>
      </c>
      <c r="G1335" s="135">
        <v>294.77</v>
      </c>
    </row>
    <row r="1336" spans="1:7" x14ac:dyDescent="0.25">
      <c r="A1336" s="134" t="s">
        <v>9250</v>
      </c>
      <c r="B1336" s="134">
        <v>1602</v>
      </c>
      <c r="C1336" s="126" t="s">
        <v>10550</v>
      </c>
      <c r="D1336" s="134" t="s">
        <v>33</v>
      </c>
      <c r="E1336" s="134" t="s">
        <v>4500</v>
      </c>
      <c r="F1336" s="135">
        <v>59.2</v>
      </c>
      <c r="G1336" s="135">
        <v>51.41</v>
      </c>
    </row>
    <row r="1337" spans="1:7" x14ac:dyDescent="0.25">
      <c r="A1337" s="134" t="s">
        <v>9250</v>
      </c>
      <c r="B1337" s="134">
        <v>1601</v>
      </c>
      <c r="C1337" s="126" t="s">
        <v>10551</v>
      </c>
      <c r="D1337" s="134" t="s">
        <v>33</v>
      </c>
      <c r="E1337" s="134" t="s">
        <v>4500</v>
      </c>
      <c r="F1337" s="135">
        <v>52.76</v>
      </c>
      <c r="G1337" s="135">
        <v>45.82</v>
      </c>
    </row>
    <row r="1338" spans="1:7" x14ac:dyDescent="0.25">
      <c r="A1338" s="134" t="s">
        <v>9250</v>
      </c>
      <c r="B1338" s="134">
        <v>1600</v>
      </c>
      <c r="C1338" s="126" t="s">
        <v>10552</v>
      </c>
      <c r="D1338" s="134" t="s">
        <v>33</v>
      </c>
      <c r="E1338" s="134" t="s">
        <v>4500</v>
      </c>
      <c r="F1338" s="135">
        <v>23.05</v>
      </c>
      <c r="G1338" s="135">
        <v>20.010000000000002</v>
      </c>
    </row>
    <row r="1339" spans="1:7" x14ac:dyDescent="0.25">
      <c r="A1339" s="134" t="s">
        <v>9250</v>
      </c>
      <c r="B1339" s="134">
        <v>1598</v>
      </c>
      <c r="C1339" s="126" t="s">
        <v>10553</v>
      </c>
      <c r="D1339" s="134" t="s">
        <v>33</v>
      </c>
      <c r="E1339" s="134" t="s">
        <v>4500</v>
      </c>
      <c r="F1339" s="135">
        <v>15.61</v>
      </c>
      <c r="G1339" s="135">
        <v>13.56</v>
      </c>
    </row>
    <row r="1340" spans="1:7" x14ac:dyDescent="0.25">
      <c r="A1340" s="134" t="s">
        <v>9250</v>
      </c>
      <c r="B1340" s="134">
        <v>1603</v>
      </c>
      <c r="C1340" s="126" t="s">
        <v>10554</v>
      </c>
      <c r="D1340" s="134" t="s">
        <v>33</v>
      </c>
      <c r="E1340" s="134" t="s">
        <v>4500</v>
      </c>
      <c r="F1340" s="135">
        <v>89.38</v>
      </c>
      <c r="G1340" s="135">
        <v>77.62</v>
      </c>
    </row>
    <row r="1341" spans="1:7" x14ac:dyDescent="0.25">
      <c r="A1341" s="134" t="s">
        <v>9250</v>
      </c>
      <c r="B1341" s="134">
        <v>1599</v>
      </c>
      <c r="C1341" s="126" t="s">
        <v>10555</v>
      </c>
      <c r="D1341" s="134" t="s">
        <v>33</v>
      </c>
      <c r="E1341" s="134" t="s">
        <v>4500</v>
      </c>
      <c r="F1341" s="135">
        <v>18.12</v>
      </c>
      <c r="G1341" s="135">
        <v>15.73</v>
      </c>
    </row>
    <row r="1342" spans="1:7" x14ac:dyDescent="0.25">
      <c r="A1342" s="134" t="s">
        <v>9250</v>
      </c>
      <c r="B1342" s="134">
        <v>1597</v>
      </c>
      <c r="C1342" s="126" t="s">
        <v>10556</v>
      </c>
      <c r="D1342" s="134" t="s">
        <v>33</v>
      </c>
      <c r="E1342" s="134" t="s">
        <v>4500</v>
      </c>
      <c r="F1342" s="135">
        <v>14.68</v>
      </c>
      <c r="G1342" s="135">
        <v>12.75</v>
      </c>
    </row>
    <row r="1343" spans="1:7" x14ac:dyDescent="0.25">
      <c r="A1343" s="134" t="s">
        <v>9250</v>
      </c>
      <c r="B1343" s="134">
        <v>39602</v>
      </c>
      <c r="C1343" s="126" t="s">
        <v>10557</v>
      </c>
      <c r="D1343" s="134" t="s">
        <v>33</v>
      </c>
      <c r="E1343" s="134" t="s">
        <v>4500</v>
      </c>
      <c r="F1343" s="135">
        <v>2.1800000000000002</v>
      </c>
      <c r="G1343" s="135">
        <v>1.83</v>
      </c>
    </row>
    <row r="1344" spans="1:7" x14ac:dyDescent="0.25">
      <c r="A1344" s="134" t="s">
        <v>9250</v>
      </c>
      <c r="B1344" s="134">
        <v>39603</v>
      </c>
      <c r="C1344" s="126" t="s">
        <v>10558</v>
      </c>
      <c r="D1344" s="134" t="s">
        <v>33</v>
      </c>
      <c r="E1344" s="134" t="s">
        <v>4500</v>
      </c>
      <c r="F1344" s="135">
        <v>4.6500000000000004</v>
      </c>
      <c r="G1344" s="135">
        <v>3.9</v>
      </c>
    </row>
    <row r="1345" spans="1:7" x14ac:dyDescent="0.25">
      <c r="A1345" s="134" t="s">
        <v>9250</v>
      </c>
      <c r="B1345" s="134">
        <v>11821</v>
      </c>
      <c r="C1345" s="126" t="s">
        <v>10559</v>
      </c>
      <c r="D1345" s="134" t="s">
        <v>33</v>
      </c>
      <c r="E1345" s="134" t="s">
        <v>4500</v>
      </c>
      <c r="F1345" s="135">
        <v>12.06</v>
      </c>
      <c r="G1345" s="135">
        <v>10.47</v>
      </c>
    </row>
    <row r="1346" spans="1:7" x14ac:dyDescent="0.25">
      <c r="A1346" s="134" t="s">
        <v>9250</v>
      </c>
      <c r="B1346" s="134">
        <v>1562</v>
      </c>
      <c r="C1346" s="126" t="s">
        <v>10560</v>
      </c>
      <c r="D1346" s="134" t="s">
        <v>33</v>
      </c>
      <c r="E1346" s="134" t="s">
        <v>4500</v>
      </c>
      <c r="F1346" s="135">
        <v>19.75</v>
      </c>
      <c r="G1346" s="135">
        <v>17.149999999999999</v>
      </c>
    </row>
    <row r="1347" spans="1:7" x14ac:dyDescent="0.25">
      <c r="A1347" s="134" t="s">
        <v>9250</v>
      </c>
      <c r="B1347" s="134">
        <v>1563</v>
      </c>
      <c r="C1347" s="126" t="s">
        <v>10561</v>
      </c>
      <c r="D1347" s="134" t="s">
        <v>33</v>
      </c>
      <c r="E1347" s="134" t="s">
        <v>4500</v>
      </c>
      <c r="F1347" s="135">
        <v>26.5</v>
      </c>
      <c r="G1347" s="135">
        <v>23.01</v>
      </c>
    </row>
    <row r="1348" spans="1:7" x14ac:dyDescent="0.25">
      <c r="A1348" s="134" t="s">
        <v>9250</v>
      </c>
      <c r="B1348" s="134">
        <v>11856</v>
      </c>
      <c r="C1348" s="126" t="s">
        <v>10562</v>
      </c>
      <c r="D1348" s="134" t="s">
        <v>33</v>
      </c>
      <c r="E1348" s="134" t="s">
        <v>9256</v>
      </c>
      <c r="F1348" s="135">
        <v>7.9</v>
      </c>
      <c r="G1348" s="135">
        <v>6.86</v>
      </c>
    </row>
    <row r="1349" spans="1:7" x14ac:dyDescent="0.25">
      <c r="A1349" s="134" t="s">
        <v>9250</v>
      </c>
      <c r="B1349" s="134">
        <v>11857</v>
      </c>
      <c r="C1349" s="126" t="s">
        <v>10563</v>
      </c>
      <c r="D1349" s="134" t="s">
        <v>33</v>
      </c>
      <c r="E1349" s="134" t="s">
        <v>4500</v>
      </c>
      <c r="F1349" s="135">
        <v>41.58</v>
      </c>
      <c r="G1349" s="135">
        <v>36.1</v>
      </c>
    </row>
    <row r="1350" spans="1:7" x14ac:dyDescent="0.25">
      <c r="A1350" s="134" t="s">
        <v>9250</v>
      </c>
      <c r="B1350" s="134">
        <v>11858</v>
      </c>
      <c r="C1350" s="126" t="s">
        <v>10564</v>
      </c>
      <c r="D1350" s="134" t="s">
        <v>33</v>
      </c>
      <c r="E1350" s="134" t="s">
        <v>4500</v>
      </c>
      <c r="F1350" s="135">
        <v>51.6</v>
      </c>
      <c r="G1350" s="135">
        <v>44.81</v>
      </c>
    </row>
    <row r="1351" spans="1:7" x14ac:dyDescent="0.25">
      <c r="A1351" s="134" t="s">
        <v>9250</v>
      </c>
      <c r="B1351" s="134">
        <v>1539</v>
      </c>
      <c r="C1351" s="126" t="s">
        <v>10565</v>
      </c>
      <c r="D1351" s="134" t="s">
        <v>33</v>
      </c>
      <c r="E1351" s="134" t="s">
        <v>4500</v>
      </c>
      <c r="F1351" s="135">
        <v>9.2799999999999994</v>
      </c>
      <c r="G1351" s="135">
        <v>8.06</v>
      </c>
    </row>
    <row r="1352" spans="1:7" x14ac:dyDescent="0.25">
      <c r="A1352" s="134" t="s">
        <v>9250</v>
      </c>
      <c r="B1352" s="134">
        <v>11859</v>
      </c>
      <c r="C1352" s="126" t="s">
        <v>10566</v>
      </c>
      <c r="D1352" s="134" t="s">
        <v>33</v>
      </c>
      <c r="E1352" s="134" t="s">
        <v>4500</v>
      </c>
      <c r="F1352" s="135">
        <v>70.209999999999994</v>
      </c>
      <c r="G1352" s="135">
        <v>60.96</v>
      </c>
    </row>
    <row r="1353" spans="1:7" x14ac:dyDescent="0.25">
      <c r="A1353" s="134" t="s">
        <v>9250</v>
      </c>
      <c r="B1353" s="134">
        <v>1550</v>
      </c>
      <c r="C1353" s="126" t="s">
        <v>10567</v>
      </c>
      <c r="D1353" s="134" t="s">
        <v>33</v>
      </c>
      <c r="E1353" s="134" t="s">
        <v>4500</v>
      </c>
      <c r="F1353" s="135">
        <v>9.7899999999999991</v>
      </c>
      <c r="G1353" s="135">
        <v>8.5</v>
      </c>
    </row>
    <row r="1354" spans="1:7" x14ac:dyDescent="0.25">
      <c r="A1354" s="134" t="s">
        <v>9250</v>
      </c>
      <c r="B1354" s="134">
        <v>11854</v>
      </c>
      <c r="C1354" s="126" t="s">
        <v>10568</v>
      </c>
      <c r="D1354" s="134" t="s">
        <v>33</v>
      </c>
      <c r="E1354" s="134" t="s">
        <v>4500</v>
      </c>
      <c r="F1354" s="135">
        <v>12.24</v>
      </c>
      <c r="G1354" s="135">
        <v>10.63</v>
      </c>
    </row>
    <row r="1355" spans="1:7" x14ac:dyDescent="0.25">
      <c r="A1355" s="134" t="s">
        <v>9250</v>
      </c>
      <c r="B1355" s="134">
        <v>11862</v>
      </c>
      <c r="C1355" s="126" t="s">
        <v>10569</v>
      </c>
      <c r="D1355" s="134" t="s">
        <v>33</v>
      </c>
      <c r="E1355" s="134" t="s">
        <v>4500</v>
      </c>
      <c r="F1355" s="135">
        <v>17.170000000000002</v>
      </c>
      <c r="G1355" s="135">
        <v>14.91</v>
      </c>
    </row>
    <row r="1356" spans="1:7" x14ac:dyDescent="0.25">
      <c r="A1356" s="134" t="s">
        <v>9250</v>
      </c>
      <c r="B1356" s="134">
        <v>11863</v>
      </c>
      <c r="C1356" s="126" t="s">
        <v>10570</v>
      </c>
      <c r="D1356" s="134" t="s">
        <v>33</v>
      </c>
      <c r="E1356" s="134" t="s">
        <v>4500</v>
      </c>
      <c r="F1356" s="135">
        <v>6.93</v>
      </c>
      <c r="G1356" s="135">
        <v>6.02</v>
      </c>
    </row>
    <row r="1357" spans="1:7" x14ac:dyDescent="0.25">
      <c r="A1357" s="134" t="s">
        <v>9250</v>
      </c>
      <c r="B1357" s="134">
        <v>11855</v>
      </c>
      <c r="C1357" s="126" t="s">
        <v>10571</v>
      </c>
      <c r="D1357" s="134" t="s">
        <v>33</v>
      </c>
      <c r="E1357" s="134" t="s">
        <v>4500</v>
      </c>
      <c r="F1357" s="135">
        <v>25.62</v>
      </c>
      <c r="G1357" s="135">
        <v>22.25</v>
      </c>
    </row>
    <row r="1358" spans="1:7" x14ac:dyDescent="0.25">
      <c r="A1358" s="134" t="s">
        <v>9250</v>
      </c>
      <c r="B1358" s="134">
        <v>11864</v>
      </c>
      <c r="C1358" s="126" t="s">
        <v>10572</v>
      </c>
      <c r="D1358" s="134" t="s">
        <v>33</v>
      </c>
      <c r="E1358" s="134" t="s">
        <v>4500</v>
      </c>
      <c r="F1358" s="135">
        <v>38.74</v>
      </c>
      <c r="G1358" s="135">
        <v>33.64</v>
      </c>
    </row>
    <row r="1359" spans="1:7" x14ac:dyDescent="0.25">
      <c r="A1359" s="134" t="s">
        <v>9250</v>
      </c>
      <c r="B1359" s="134">
        <v>2527</v>
      </c>
      <c r="C1359" s="126" t="s">
        <v>10573</v>
      </c>
      <c r="D1359" s="134" t="s">
        <v>33</v>
      </c>
      <c r="E1359" s="134" t="s">
        <v>4500</v>
      </c>
      <c r="F1359" s="135">
        <v>9.35</v>
      </c>
      <c r="G1359" s="135">
        <v>9.99</v>
      </c>
    </row>
    <row r="1360" spans="1:7" x14ac:dyDescent="0.25">
      <c r="A1360" s="134" t="s">
        <v>9250</v>
      </c>
      <c r="B1360" s="134">
        <v>2526</v>
      </c>
      <c r="C1360" s="126" t="s">
        <v>10574</v>
      </c>
      <c r="D1360" s="134" t="s">
        <v>33</v>
      </c>
      <c r="E1360" s="134" t="s">
        <v>4500</v>
      </c>
      <c r="F1360" s="135">
        <v>5.99</v>
      </c>
      <c r="G1360" s="135">
        <v>6.4</v>
      </c>
    </row>
    <row r="1361" spans="1:7" x14ac:dyDescent="0.25">
      <c r="A1361" s="134" t="s">
        <v>9250</v>
      </c>
      <c r="B1361" s="134">
        <v>2483</v>
      </c>
      <c r="C1361" s="126" t="s">
        <v>10575</v>
      </c>
      <c r="D1361" s="134" t="s">
        <v>33</v>
      </c>
      <c r="E1361" s="134" t="s">
        <v>4500</v>
      </c>
      <c r="F1361" s="135">
        <v>4.26</v>
      </c>
      <c r="G1361" s="135">
        <v>4.55</v>
      </c>
    </row>
    <row r="1362" spans="1:7" x14ac:dyDescent="0.25">
      <c r="A1362" s="134" t="s">
        <v>9250</v>
      </c>
      <c r="B1362" s="134">
        <v>2487</v>
      </c>
      <c r="C1362" s="126" t="s">
        <v>10576</v>
      </c>
      <c r="D1362" s="134" t="s">
        <v>33</v>
      </c>
      <c r="E1362" s="134" t="s">
        <v>4500</v>
      </c>
      <c r="F1362" s="135">
        <v>2.04</v>
      </c>
      <c r="G1362" s="135">
        <v>2.1800000000000002</v>
      </c>
    </row>
    <row r="1363" spans="1:7" x14ac:dyDescent="0.25">
      <c r="A1363" s="134" t="s">
        <v>9250</v>
      </c>
      <c r="B1363" s="134">
        <v>2528</v>
      </c>
      <c r="C1363" s="126" t="s">
        <v>10577</v>
      </c>
      <c r="D1363" s="134" t="s">
        <v>33</v>
      </c>
      <c r="E1363" s="134" t="s">
        <v>4500</v>
      </c>
      <c r="F1363" s="135">
        <v>23.53</v>
      </c>
      <c r="G1363" s="135">
        <v>25.13</v>
      </c>
    </row>
    <row r="1364" spans="1:7" x14ac:dyDescent="0.25">
      <c r="A1364" s="134" t="s">
        <v>9250</v>
      </c>
      <c r="B1364" s="134">
        <v>2489</v>
      </c>
      <c r="C1364" s="126" t="s">
        <v>10578</v>
      </c>
      <c r="D1364" s="134" t="s">
        <v>33</v>
      </c>
      <c r="E1364" s="134" t="s">
        <v>4500</v>
      </c>
      <c r="F1364" s="135">
        <v>10.36</v>
      </c>
      <c r="G1364" s="135">
        <v>11.07</v>
      </c>
    </row>
    <row r="1365" spans="1:7" x14ac:dyDescent="0.25">
      <c r="A1365" s="134" t="s">
        <v>9250</v>
      </c>
      <c r="B1365" s="134">
        <v>2484</v>
      </c>
      <c r="C1365" s="126" t="s">
        <v>10579</v>
      </c>
      <c r="D1365" s="134" t="s">
        <v>33</v>
      </c>
      <c r="E1365" s="134" t="s">
        <v>4500</v>
      </c>
      <c r="F1365" s="135">
        <v>34.18</v>
      </c>
      <c r="G1365" s="135">
        <v>36.5</v>
      </c>
    </row>
    <row r="1366" spans="1:7" x14ac:dyDescent="0.25">
      <c r="A1366" s="134" t="s">
        <v>9250</v>
      </c>
      <c r="B1366" s="134">
        <v>2488</v>
      </c>
      <c r="C1366" s="126" t="s">
        <v>10580</v>
      </c>
      <c r="D1366" s="134" t="s">
        <v>33</v>
      </c>
      <c r="E1366" s="134" t="s">
        <v>4500</v>
      </c>
      <c r="F1366" s="135">
        <v>2.39</v>
      </c>
      <c r="G1366" s="135">
        <v>2.56</v>
      </c>
    </row>
    <row r="1367" spans="1:7" x14ac:dyDescent="0.25">
      <c r="A1367" s="134" t="s">
        <v>9250</v>
      </c>
      <c r="B1367" s="134">
        <v>2485</v>
      </c>
      <c r="C1367" s="126" t="s">
        <v>10581</v>
      </c>
      <c r="D1367" s="134" t="s">
        <v>33</v>
      </c>
      <c r="E1367" s="134" t="s">
        <v>4500</v>
      </c>
      <c r="F1367" s="135">
        <v>53.57</v>
      </c>
      <c r="G1367" s="135">
        <v>57.21</v>
      </c>
    </row>
    <row r="1368" spans="1:7" x14ac:dyDescent="0.25">
      <c r="A1368" s="134" t="s">
        <v>9250</v>
      </c>
      <c r="B1368" s="134">
        <v>44247</v>
      </c>
      <c r="C1368" s="126" t="s">
        <v>10582</v>
      </c>
      <c r="D1368" s="134" t="s">
        <v>33</v>
      </c>
      <c r="E1368" s="134" t="s">
        <v>4500</v>
      </c>
      <c r="F1368" s="135">
        <v>1982.93</v>
      </c>
      <c r="G1368" s="135">
        <v>1700.22</v>
      </c>
    </row>
    <row r="1369" spans="1:7" x14ac:dyDescent="0.25">
      <c r="A1369" s="134" t="s">
        <v>9250</v>
      </c>
      <c r="B1369" s="134">
        <v>38005</v>
      </c>
      <c r="C1369" s="126" t="s">
        <v>10583</v>
      </c>
      <c r="D1369" s="134" t="s">
        <v>33</v>
      </c>
      <c r="E1369" s="134" t="s">
        <v>4500</v>
      </c>
      <c r="F1369" s="135">
        <v>23.58</v>
      </c>
      <c r="G1369" s="135">
        <v>20.21</v>
      </c>
    </row>
    <row r="1370" spans="1:7" x14ac:dyDescent="0.25">
      <c r="A1370" s="134" t="s">
        <v>9250</v>
      </c>
      <c r="B1370" s="134">
        <v>38006</v>
      </c>
      <c r="C1370" s="126" t="s">
        <v>10584</v>
      </c>
      <c r="D1370" s="134" t="s">
        <v>33</v>
      </c>
      <c r="E1370" s="134" t="s">
        <v>4500</v>
      </c>
      <c r="F1370" s="135">
        <v>31.33</v>
      </c>
      <c r="G1370" s="135">
        <v>26.86</v>
      </c>
    </row>
    <row r="1371" spans="1:7" x14ac:dyDescent="0.25">
      <c r="A1371" s="134" t="s">
        <v>9250</v>
      </c>
      <c r="B1371" s="134">
        <v>38428</v>
      </c>
      <c r="C1371" s="126" t="s">
        <v>10585</v>
      </c>
      <c r="D1371" s="134" t="s">
        <v>33</v>
      </c>
      <c r="E1371" s="134" t="s">
        <v>4500</v>
      </c>
      <c r="F1371" s="135">
        <v>28.06</v>
      </c>
      <c r="G1371" s="135">
        <v>24.06</v>
      </c>
    </row>
    <row r="1372" spans="1:7" x14ac:dyDescent="0.25">
      <c r="A1372" s="134" t="s">
        <v>9250</v>
      </c>
      <c r="B1372" s="134">
        <v>38007</v>
      </c>
      <c r="C1372" s="126" t="s">
        <v>10586</v>
      </c>
      <c r="D1372" s="134" t="s">
        <v>33</v>
      </c>
      <c r="E1372" s="134" t="s">
        <v>4500</v>
      </c>
      <c r="F1372" s="135">
        <v>36.15</v>
      </c>
      <c r="G1372" s="135">
        <v>30.99</v>
      </c>
    </row>
    <row r="1373" spans="1:7" x14ac:dyDescent="0.25">
      <c r="A1373" s="134" t="s">
        <v>9250</v>
      </c>
      <c r="B1373" s="134">
        <v>38008</v>
      </c>
      <c r="C1373" s="126" t="s">
        <v>10587</v>
      </c>
      <c r="D1373" s="134" t="s">
        <v>33</v>
      </c>
      <c r="E1373" s="134" t="s">
        <v>4500</v>
      </c>
      <c r="F1373" s="135">
        <v>57.84</v>
      </c>
      <c r="G1373" s="135">
        <v>49.6</v>
      </c>
    </row>
    <row r="1374" spans="1:7" x14ac:dyDescent="0.25">
      <c r="A1374" s="134" t="s">
        <v>9250</v>
      </c>
      <c r="B1374" s="134">
        <v>38009</v>
      </c>
      <c r="C1374" s="126" t="s">
        <v>10588</v>
      </c>
      <c r="D1374" s="134" t="s">
        <v>33</v>
      </c>
      <c r="E1374" s="134" t="s">
        <v>4500</v>
      </c>
      <c r="F1374" s="135">
        <v>70.81</v>
      </c>
      <c r="G1374" s="135">
        <v>60.72</v>
      </c>
    </row>
    <row r="1375" spans="1:7" x14ac:dyDescent="0.25">
      <c r="A1375" s="134" t="s">
        <v>9250</v>
      </c>
      <c r="B1375" s="134">
        <v>44248</v>
      </c>
      <c r="C1375" s="126" t="s">
        <v>10589</v>
      </c>
      <c r="D1375" s="134" t="s">
        <v>33</v>
      </c>
      <c r="E1375" s="134" t="s">
        <v>4500</v>
      </c>
      <c r="F1375" s="135">
        <v>115.43</v>
      </c>
      <c r="G1375" s="135">
        <v>98.97</v>
      </c>
    </row>
    <row r="1376" spans="1:7" x14ac:dyDescent="0.25">
      <c r="A1376" s="134" t="s">
        <v>9250</v>
      </c>
      <c r="B1376" s="134">
        <v>44249</v>
      </c>
      <c r="C1376" s="126" t="s">
        <v>10590</v>
      </c>
      <c r="D1376" s="134" t="s">
        <v>33</v>
      </c>
      <c r="E1376" s="134" t="s">
        <v>4500</v>
      </c>
      <c r="F1376" s="135">
        <v>445.34</v>
      </c>
      <c r="G1376" s="135">
        <v>381.85</v>
      </c>
    </row>
    <row r="1377" spans="1:7" x14ac:dyDescent="0.25">
      <c r="A1377" s="134" t="s">
        <v>9250</v>
      </c>
      <c r="B1377" s="134">
        <v>44250</v>
      </c>
      <c r="C1377" s="126" t="s">
        <v>10591</v>
      </c>
      <c r="D1377" s="134" t="s">
        <v>33</v>
      </c>
      <c r="E1377" s="134" t="s">
        <v>4500</v>
      </c>
      <c r="F1377" s="135">
        <v>646.73</v>
      </c>
      <c r="G1377" s="135">
        <v>554.52</v>
      </c>
    </row>
    <row r="1378" spans="1:7" x14ac:dyDescent="0.25">
      <c r="A1378" s="134" t="s">
        <v>9250</v>
      </c>
      <c r="B1378" s="134">
        <v>39279</v>
      </c>
      <c r="C1378" s="126" t="s">
        <v>10592</v>
      </c>
      <c r="D1378" s="134" t="s">
        <v>33</v>
      </c>
      <c r="E1378" s="134" t="s">
        <v>4500</v>
      </c>
      <c r="F1378" s="135"/>
      <c r="G1378" s="135">
        <v>9.76</v>
      </c>
    </row>
    <row r="1379" spans="1:7" x14ac:dyDescent="0.25">
      <c r="A1379" s="134" t="s">
        <v>9250</v>
      </c>
      <c r="B1379" s="134">
        <v>39280</v>
      </c>
      <c r="C1379" s="126" t="s">
        <v>10593</v>
      </c>
      <c r="D1379" s="134" t="s">
        <v>33</v>
      </c>
      <c r="E1379" s="134" t="s">
        <v>4500</v>
      </c>
      <c r="F1379" s="135"/>
      <c r="G1379" s="135">
        <v>10.94</v>
      </c>
    </row>
    <row r="1380" spans="1:7" x14ac:dyDescent="0.25">
      <c r="A1380" s="134" t="s">
        <v>9250</v>
      </c>
      <c r="B1380" s="134">
        <v>39281</v>
      </c>
      <c r="C1380" s="126" t="s">
        <v>10594</v>
      </c>
      <c r="D1380" s="134" t="s">
        <v>33</v>
      </c>
      <c r="E1380" s="134" t="s">
        <v>4500</v>
      </c>
      <c r="F1380" s="135"/>
      <c r="G1380" s="135">
        <v>14.45</v>
      </c>
    </row>
    <row r="1381" spans="1:7" x14ac:dyDescent="0.25">
      <c r="A1381" s="134" t="s">
        <v>9250</v>
      </c>
      <c r="B1381" s="134">
        <v>39282</v>
      </c>
      <c r="C1381" s="126" t="s">
        <v>10595</v>
      </c>
      <c r="D1381" s="134" t="s">
        <v>33</v>
      </c>
      <c r="E1381" s="134" t="s">
        <v>4500</v>
      </c>
      <c r="F1381" s="135"/>
      <c r="G1381" s="135">
        <v>20.18</v>
      </c>
    </row>
    <row r="1382" spans="1:7" x14ac:dyDescent="0.25">
      <c r="A1382" s="134" t="s">
        <v>9250</v>
      </c>
      <c r="B1382" s="134">
        <v>38844</v>
      </c>
      <c r="C1382" s="126" t="s">
        <v>10596</v>
      </c>
      <c r="D1382" s="134" t="s">
        <v>33</v>
      </c>
      <c r="E1382" s="134" t="s">
        <v>9256</v>
      </c>
      <c r="F1382" s="135"/>
      <c r="G1382" s="135">
        <v>9.9</v>
      </c>
    </row>
    <row r="1383" spans="1:7" x14ac:dyDescent="0.25">
      <c r="A1383" s="134" t="s">
        <v>9250</v>
      </c>
      <c r="B1383" s="134">
        <v>38846</v>
      </c>
      <c r="C1383" s="126" t="s">
        <v>10597</v>
      </c>
      <c r="D1383" s="134" t="s">
        <v>33</v>
      </c>
      <c r="E1383" s="134" t="s">
        <v>4500</v>
      </c>
      <c r="F1383" s="135"/>
      <c r="G1383" s="135">
        <v>10.07</v>
      </c>
    </row>
    <row r="1384" spans="1:7" x14ac:dyDescent="0.25">
      <c r="A1384" s="134" t="s">
        <v>9250</v>
      </c>
      <c r="B1384" s="134">
        <v>38847</v>
      </c>
      <c r="C1384" s="126" t="s">
        <v>10598</v>
      </c>
      <c r="D1384" s="134" t="s">
        <v>33</v>
      </c>
      <c r="E1384" s="134" t="s">
        <v>4500</v>
      </c>
      <c r="F1384" s="135"/>
      <c r="G1384" s="135">
        <v>11.8</v>
      </c>
    </row>
    <row r="1385" spans="1:7" x14ac:dyDescent="0.25">
      <c r="A1385" s="134" t="s">
        <v>9250</v>
      </c>
      <c r="B1385" s="134">
        <v>38850</v>
      </c>
      <c r="C1385" s="126" t="s">
        <v>10599</v>
      </c>
      <c r="D1385" s="134" t="s">
        <v>33</v>
      </c>
      <c r="E1385" s="134" t="s">
        <v>4500</v>
      </c>
      <c r="F1385" s="135"/>
      <c r="G1385" s="135">
        <v>21.31</v>
      </c>
    </row>
    <row r="1386" spans="1:7" x14ac:dyDescent="0.25">
      <c r="A1386" s="134" t="s">
        <v>9250</v>
      </c>
      <c r="B1386" s="134">
        <v>38848</v>
      </c>
      <c r="C1386" s="126" t="s">
        <v>10600</v>
      </c>
      <c r="D1386" s="134" t="s">
        <v>33</v>
      </c>
      <c r="E1386" s="134" t="s">
        <v>4500</v>
      </c>
      <c r="F1386" s="135"/>
      <c r="G1386" s="135">
        <v>13.97</v>
      </c>
    </row>
    <row r="1387" spans="1:7" x14ac:dyDescent="0.25">
      <c r="A1387" s="134" t="s">
        <v>9250</v>
      </c>
      <c r="B1387" s="134">
        <v>38851</v>
      </c>
      <c r="C1387" s="126" t="s">
        <v>10601</v>
      </c>
      <c r="D1387" s="134" t="s">
        <v>33</v>
      </c>
      <c r="E1387" s="134" t="s">
        <v>4500</v>
      </c>
      <c r="F1387" s="135"/>
      <c r="G1387" s="135">
        <v>24.09</v>
      </c>
    </row>
    <row r="1388" spans="1:7" x14ac:dyDescent="0.25">
      <c r="A1388" s="134" t="s">
        <v>9250</v>
      </c>
      <c r="B1388" s="134">
        <v>38854</v>
      </c>
      <c r="C1388" s="126" t="s">
        <v>10602</v>
      </c>
      <c r="D1388" s="134" t="s">
        <v>33</v>
      </c>
      <c r="E1388" s="134" t="s">
        <v>4500</v>
      </c>
      <c r="F1388" s="135"/>
      <c r="G1388" s="135">
        <v>10.46</v>
      </c>
    </row>
    <row r="1389" spans="1:7" x14ac:dyDescent="0.25">
      <c r="A1389" s="134" t="s">
        <v>9250</v>
      </c>
      <c r="B1389" s="134">
        <v>3104</v>
      </c>
      <c r="C1389" s="126" t="s">
        <v>10603</v>
      </c>
      <c r="D1389" s="134" t="s">
        <v>10604</v>
      </c>
      <c r="E1389" s="134" t="s">
        <v>4500</v>
      </c>
      <c r="F1389" s="135">
        <v>157.19</v>
      </c>
      <c r="G1389" s="135">
        <v>185.54</v>
      </c>
    </row>
    <row r="1390" spans="1:7" x14ac:dyDescent="0.25">
      <c r="A1390" s="134" t="s">
        <v>9250</v>
      </c>
      <c r="B1390" s="134">
        <v>1607</v>
      </c>
      <c r="C1390" s="126" t="s">
        <v>10605</v>
      </c>
      <c r="D1390" s="134" t="s">
        <v>10604</v>
      </c>
      <c r="E1390" s="134" t="s">
        <v>4500</v>
      </c>
      <c r="F1390" s="135">
        <v>0.19</v>
      </c>
      <c r="G1390" s="135">
        <v>0.28000000000000003</v>
      </c>
    </row>
    <row r="1391" spans="1:7" x14ac:dyDescent="0.25">
      <c r="A1391" s="134" t="s">
        <v>9250</v>
      </c>
      <c r="B1391" s="134">
        <v>38169</v>
      </c>
      <c r="C1391" s="126" t="s">
        <v>10606</v>
      </c>
      <c r="D1391" s="134" t="s">
        <v>10604</v>
      </c>
      <c r="E1391" s="134" t="s">
        <v>4500</v>
      </c>
      <c r="F1391" s="135">
        <v>88.73</v>
      </c>
      <c r="G1391" s="135">
        <v>72.09</v>
      </c>
    </row>
    <row r="1392" spans="1:7" x14ac:dyDescent="0.25">
      <c r="A1392" s="134" t="s">
        <v>9250</v>
      </c>
      <c r="B1392" s="134">
        <v>6142</v>
      </c>
      <c r="C1392" s="126" t="s">
        <v>10607</v>
      </c>
      <c r="D1392" s="134" t="s">
        <v>33</v>
      </c>
      <c r="E1392" s="134" t="s">
        <v>4500</v>
      </c>
      <c r="F1392" s="135">
        <v>9.18</v>
      </c>
      <c r="G1392" s="135">
        <v>9.5399999999999991</v>
      </c>
    </row>
    <row r="1393" spans="1:7" x14ac:dyDescent="0.25">
      <c r="A1393" s="134" t="s">
        <v>9250</v>
      </c>
      <c r="B1393" s="134">
        <v>11686</v>
      </c>
      <c r="C1393" s="126" t="s">
        <v>10608</v>
      </c>
      <c r="D1393" s="134" t="s">
        <v>33</v>
      </c>
      <c r="E1393" s="134" t="s">
        <v>4500</v>
      </c>
      <c r="F1393" s="135">
        <v>12.75</v>
      </c>
      <c r="G1393" s="135">
        <v>13.24</v>
      </c>
    </row>
    <row r="1394" spans="1:7" x14ac:dyDescent="0.25">
      <c r="A1394" s="134" t="s">
        <v>9250</v>
      </c>
      <c r="B1394" s="134">
        <v>37598</v>
      </c>
      <c r="C1394" s="126" t="s">
        <v>10609</v>
      </c>
      <c r="D1394" s="134" t="s">
        <v>33</v>
      </c>
      <c r="E1394" s="134" t="s">
        <v>4500</v>
      </c>
      <c r="F1394" s="135"/>
      <c r="G1394" s="135">
        <v>38.11</v>
      </c>
    </row>
    <row r="1395" spans="1:7" x14ac:dyDescent="0.25">
      <c r="A1395" s="134" t="s">
        <v>9250</v>
      </c>
      <c r="B1395" s="134">
        <v>25398</v>
      </c>
      <c r="C1395" s="126" t="s">
        <v>10610</v>
      </c>
      <c r="D1395" s="134" t="s">
        <v>33</v>
      </c>
      <c r="E1395" s="134" t="s">
        <v>4500</v>
      </c>
      <c r="F1395" s="135"/>
      <c r="G1395" s="135">
        <v>3649.1</v>
      </c>
    </row>
    <row r="1396" spans="1:7" x14ac:dyDescent="0.25">
      <c r="A1396" s="134" t="s">
        <v>9250</v>
      </c>
      <c r="B1396" s="134">
        <v>25399</v>
      </c>
      <c r="C1396" s="126" t="s">
        <v>10611</v>
      </c>
      <c r="D1396" s="134" t="s">
        <v>33</v>
      </c>
      <c r="E1396" s="134" t="s">
        <v>4500</v>
      </c>
      <c r="F1396" s="135"/>
      <c r="G1396" s="135">
        <v>2215.3200000000002</v>
      </c>
    </row>
    <row r="1397" spans="1:7" x14ac:dyDescent="0.25">
      <c r="A1397" s="134" t="s">
        <v>9250</v>
      </c>
      <c r="B1397" s="134">
        <v>43440</v>
      </c>
      <c r="C1397" s="126" t="s">
        <v>10612</v>
      </c>
      <c r="D1397" s="134" t="s">
        <v>33</v>
      </c>
      <c r="E1397" s="134" t="s">
        <v>4500</v>
      </c>
      <c r="F1397" s="135">
        <v>524.4</v>
      </c>
      <c r="G1397" s="135">
        <v>539.82000000000005</v>
      </c>
    </row>
    <row r="1398" spans="1:7" x14ac:dyDescent="0.25">
      <c r="A1398" s="134" t="s">
        <v>9422</v>
      </c>
      <c r="B1398" s="134">
        <v>10667</v>
      </c>
      <c r="C1398" s="126" t="s">
        <v>10613</v>
      </c>
      <c r="D1398" s="134" t="s">
        <v>33</v>
      </c>
      <c r="E1398" s="134" t="s">
        <v>9256</v>
      </c>
      <c r="F1398" s="135"/>
      <c r="G1398" s="135">
        <v>19920</v>
      </c>
    </row>
    <row r="1399" spans="1:7" x14ac:dyDescent="0.25">
      <c r="A1399" s="134" t="s">
        <v>9250</v>
      </c>
      <c r="B1399" s="134">
        <v>1613</v>
      </c>
      <c r="C1399" s="126" t="s">
        <v>10614</v>
      </c>
      <c r="D1399" s="134" t="s">
        <v>33</v>
      </c>
      <c r="E1399" s="134" t="s">
        <v>4500</v>
      </c>
      <c r="F1399" s="135">
        <v>2293.3000000000002</v>
      </c>
      <c r="G1399" s="135">
        <v>1781.14</v>
      </c>
    </row>
    <row r="1400" spans="1:7" x14ac:dyDescent="0.25">
      <c r="A1400" s="134" t="s">
        <v>9250</v>
      </c>
      <c r="B1400" s="134">
        <v>1626</v>
      </c>
      <c r="C1400" s="126" t="s">
        <v>10615</v>
      </c>
      <c r="D1400" s="134" t="s">
        <v>33</v>
      </c>
      <c r="E1400" s="134" t="s">
        <v>4500</v>
      </c>
      <c r="F1400" s="135">
        <v>3429.91</v>
      </c>
      <c r="G1400" s="135">
        <v>2663.91</v>
      </c>
    </row>
    <row r="1401" spans="1:7" x14ac:dyDescent="0.25">
      <c r="A1401" s="134" t="s">
        <v>9250</v>
      </c>
      <c r="B1401" s="134">
        <v>1625</v>
      </c>
      <c r="C1401" s="126" t="s">
        <v>10616</v>
      </c>
      <c r="D1401" s="134" t="s">
        <v>33</v>
      </c>
      <c r="E1401" s="134" t="s">
        <v>4500</v>
      </c>
      <c r="F1401" s="135">
        <v>239.57</v>
      </c>
      <c r="G1401" s="135">
        <v>186.06</v>
      </c>
    </row>
    <row r="1402" spans="1:7" x14ac:dyDescent="0.25">
      <c r="A1402" s="134" t="s">
        <v>9250</v>
      </c>
      <c r="B1402" s="134">
        <v>1622</v>
      </c>
      <c r="C1402" s="126" t="s">
        <v>10617</v>
      </c>
      <c r="D1402" s="134" t="s">
        <v>33</v>
      </c>
      <c r="E1402" s="134" t="s">
        <v>4500</v>
      </c>
      <c r="F1402" s="135">
        <v>7739.9</v>
      </c>
      <c r="G1402" s="135">
        <v>6011.36</v>
      </c>
    </row>
    <row r="1403" spans="1:7" x14ac:dyDescent="0.25">
      <c r="A1403" s="134" t="s">
        <v>9250</v>
      </c>
      <c r="B1403" s="134">
        <v>1620</v>
      </c>
      <c r="C1403" s="126" t="s">
        <v>10618</v>
      </c>
      <c r="D1403" s="134" t="s">
        <v>33</v>
      </c>
      <c r="E1403" s="134" t="s">
        <v>4500</v>
      </c>
      <c r="F1403" s="135">
        <v>504.65</v>
      </c>
      <c r="G1403" s="135">
        <v>391.95</v>
      </c>
    </row>
    <row r="1404" spans="1:7" x14ac:dyDescent="0.25">
      <c r="A1404" s="134" t="s">
        <v>9250</v>
      </c>
      <c r="B1404" s="134">
        <v>1629</v>
      </c>
      <c r="C1404" s="126" t="s">
        <v>10619</v>
      </c>
      <c r="D1404" s="134" t="s">
        <v>33</v>
      </c>
      <c r="E1404" s="134" t="s">
        <v>4500</v>
      </c>
      <c r="F1404" s="135">
        <v>18837.07</v>
      </c>
      <c r="G1404" s="135">
        <v>14630.23</v>
      </c>
    </row>
    <row r="1405" spans="1:7" x14ac:dyDescent="0.25">
      <c r="A1405" s="134" t="s">
        <v>9250</v>
      </c>
      <c r="B1405" s="134">
        <v>1627</v>
      </c>
      <c r="C1405" s="126" t="s">
        <v>10620</v>
      </c>
      <c r="D1405" s="134" t="s">
        <v>33</v>
      </c>
      <c r="E1405" s="134" t="s">
        <v>4500</v>
      </c>
      <c r="F1405" s="135">
        <v>964.63</v>
      </c>
      <c r="G1405" s="135">
        <v>749.2</v>
      </c>
    </row>
    <row r="1406" spans="1:7" x14ac:dyDescent="0.25">
      <c r="A1406" s="134" t="s">
        <v>9250</v>
      </c>
      <c r="B1406" s="134">
        <v>1623</v>
      </c>
      <c r="C1406" s="126" t="s">
        <v>10621</v>
      </c>
      <c r="D1406" s="134" t="s">
        <v>33</v>
      </c>
      <c r="E1406" s="134" t="s">
        <v>4500</v>
      </c>
      <c r="F1406" s="135">
        <v>195.37</v>
      </c>
      <c r="G1406" s="135">
        <v>151.74</v>
      </c>
    </row>
    <row r="1407" spans="1:7" x14ac:dyDescent="0.25">
      <c r="A1407" s="134" t="s">
        <v>9250</v>
      </c>
      <c r="B1407" s="134">
        <v>1619</v>
      </c>
      <c r="C1407" s="126" t="s">
        <v>10622</v>
      </c>
      <c r="D1407" s="134" t="s">
        <v>33</v>
      </c>
      <c r="E1407" s="134" t="s">
        <v>4500</v>
      </c>
      <c r="F1407" s="135">
        <v>268.75</v>
      </c>
      <c r="G1407" s="135">
        <v>208.73</v>
      </c>
    </row>
    <row r="1408" spans="1:7" x14ac:dyDescent="0.25">
      <c r="A1408" s="134" t="s">
        <v>9250</v>
      </c>
      <c r="B1408" s="134">
        <v>1630</v>
      </c>
      <c r="C1408" s="126" t="s">
        <v>10623</v>
      </c>
      <c r="D1408" s="134" t="s">
        <v>33</v>
      </c>
      <c r="E1408" s="134" t="s">
        <v>4500</v>
      </c>
      <c r="F1408" s="135">
        <v>5917.31</v>
      </c>
      <c r="G1408" s="135">
        <v>4595.8100000000004</v>
      </c>
    </row>
    <row r="1409" spans="1:7" x14ac:dyDescent="0.25">
      <c r="A1409" s="134" t="s">
        <v>9250</v>
      </c>
      <c r="B1409" s="134">
        <v>1616</v>
      </c>
      <c r="C1409" s="126" t="s">
        <v>10624</v>
      </c>
      <c r="D1409" s="134" t="s">
        <v>33</v>
      </c>
      <c r="E1409" s="134" t="s">
        <v>4500</v>
      </c>
      <c r="F1409" s="135">
        <v>9100.93</v>
      </c>
      <c r="G1409" s="135">
        <v>7068.44</v>
      </c>
    </row>
    <row r="1410" spans="1:7" x14ac:dyDescent="0.25">
      <c r="A1410" s="134" t="s">
        <v>9250</v>
      </c>
      <c r="B1410" s="134">
        <v>1614</v>
      </c>
      <c r="C1410" s="126" t="s">
        <v>10625</v>
      </c>
      <c r="D1410" s="134" t="s">
        <v>33</v>
      </c>
      <c r="E1410" s="134" t="s">
        <v>4500</v>
      </c>
      <c r="F1410" s="135">
        <v>415.94</v>
      </c>
      <c r="G1410" s="135">
        <v>323.05</v>
      </c>
    </row>
    <row r="1411" spans="1:7" x14ac:dyDescent="0.25">
      <c r="A1411" s="134" t="s">
        <v>9250</v>
      </c>
      <c r="B1411" s="134">
        <v>1617</v>
      </c>
      <c r="C1411" s="126" t="s">
        <v>10626</v>
      </c>
      <c r="D1411" s="134" t="s">
        <v>33</v>
      </c>
      <c r="E1411" s="134" t="s">
        <v>4500</v>
      </c>
      <c r="F1411" s="135">
        <v>10864.54</v>
      </c>
      <c r="G1411" s="135">
        <v>8438.19</v>
      </c>
    </row>
    <row r="1412" spans="1:7" x14ac:dyDescent="0.25">
      <c r="A1412" s="134" t="s">
        <v>9250</v>
      </c>
      <c r="B1412" s="134">
        <v>1621</v>
      </c>
      <c r="C1412" s="126" t="s">
        <v>10627</v>
      </c>
      <c r="D1412" s="134" t="s">
        <v>33</v>
      </c>
      <c r="E1412" s="134" t="s">
        <v>4500</v>
      </c>
      <c r="F1412" s="135">
        <v>743.91</v>
      </c>
      <c r="G1412" s="135">
        <v>577.77</v>
      </c>
    </row>
    <row r="1413" spans="1:7" x14ac:dyDescent="0.25">
      <c r="A1413" s="134" t="s">
        <v>9250</v>
      </c>
      <c r="B1413" s="134">
        <v>1624</v>
      </c>
      <c r="C1413" s="126" t="s">
        <v>10628</v>
      </c>
      <c r="D1413" s="134" t="s">
        <v>33</v>
      </c>
      <c r="E1413" s="134" t="s">
        <v>4500</v>
      </c>
      <c r="F1413" s="135">
        <v>26705.56</v>
      </c>
      <c r="G1413" s="135">
        <v>20741.48</v>
      </c>
    </row>
    <row r="1414" spans="1:7" x14ac:dyDescent="0.25">
      <c r="A1414" s="134" t="s">
        <v>9250</v>
      </c>
      <c r="B1414" s="134">
        <v>1615</v>
      </c>
      <c r="C1414" s="126" t="s">
        <v>10629</v>
      </c>
      <c r="D1414" s="134" t="s">
        <v>33</v>
      </c>
      <c r="E1414" s="134" t="s">
        <v>4500</v>
      </c>
      <c r="F1414" s="135">
        <v>1396.94</v>
      </c>
      <c r="G1414" s="135">
        <v>1084.96</v>
      </c>
    </row>
    <row r="1415" spans="1:7" x14ac:dyDescent="0.25">
      <c r="A1415" s="134" t="s">
        <v>9250</v>
      </c>
      <c r="B1415" s="134">
        <v>1612</v>
      </c>
      <c r="C1415" s="126" t="s">
        <v>10630</v>
      </c>
      <c r="D1415" s="134" t="s">
        <v>33</v>
      </c>
      <c r="E1415" s="134" t="s">
        <v>9256</v>
      </c>
      <c r="F1415" s="135">
        <v>183.99</v>
      </c>
      <c r="G1415" s="135">
        <v>142.9</v>
      </c>
    </row>
    <row r="1416" spans="1:7" x14ac:dyDescent="0.25">
      <c r="A1416" s="134" t="s">
        <v>9250</v>
      </c>
      <c r="B1416" s="134">
        <v>1618</v>
      </c>
      <c r="C1416" s="126" t="s">
        <v>10631</v>
      </c>
      <c r="D1416" s="134" t="s">
        <v>33</v>
      </c>
      <c r="E1416" s="134" t="s">
        <v>4500</v>
      </c>
      <c r="F1416" s="135">
        <v>1919.6</v>
      </c>
      <c r="G1416" s="135">
        <v>1490.9</v>
      </c>
    </row>
    <row r="1417" spans="1:7" x14ac:dyDescent="0.25">
      <c r="A1417" s="134" t="s">
        <v>9250</v>
      </c>
      <c r="B1417" s="134">
        <v>14211</v>
      </c>
      <c r="C1417" s="126" t="s">
        <v>10632</v>
      </c>
      <c r="D1417" s="134" t="s">
        <v>33</v>
      </c>
      <c r="E1417" s="134" t="s">
        <v>4500</v>
      </c>
      <c r="F1417" s="135">
        <v>51.73</v>
      </c>
      <c r="G1417" s="135">
        <v>49.66</v>
      </c>
    </row>
    <row r="1418" spans="1:7" x14ac:dyDescent="0.25">
      <c r="A1418" s="134" t="s">
        <v>9250</v>
      </c>
      <c r="B1418" s="134">
        <v>43657</v>
      </c>
      <c r="C1418" s="126" t="s">
        <v>10633</v>
      </c>
      <c r="D1418" s="134" t="s">
        <v>22</v>
      </c>
      <c r="E1418" s="134" t="s">
        <v>4500</v>
      </c>
      <c r="F1418" s="135">
        <v>10.17</v>
      </c>
      <c r="G1418" s="135">
        <v>7.3</v>
      </c>
    </row>
    <row r="1419" spans="1:7" x14ac:dyDescent="0.25">
      <c r="A1419" s="134" t="s">
        <v>9250</v>
      </c>
      <c r="B1419" s="134">
        <v>38200</v>
      </c>
      <c r="C1419" s="126" t="s">
        <v>10634</v>
      </c>
      <c r="D1419" s="134" t="s">
        <v>10635</v>
      </c>
      <c r="E1419" s="134" t="s">
        <v>4500</v>
      </c>
      <c r="F1419" s="135">
        <v>438.94</v>
      </c>
      <c r="G1419" s="135">
        <v>440.93</v>
      </c>
    </row>
    <row r="1420" spans="1:7" x14ac:dyDescent="0.25">
      <c r="A1420" s="134" t="s">
        <v>9250</v>
      </c>
      <c r="B1420" s="134">
        <v>39269</v>
      </c>
      <c r="C1420" s="126" t="s">
        <v>10636</v>
      </c>
      <c r="D1420" s="134" t="s">
        <v>22</v>
      </c>
      <c r="E1420" s="134" t="s">
        <v>4500</v>
      </c>
      <c r="F1420" s="135">
        <v>1.38</v>
      </c>
      <c r="G1420" s="135">
        <v>1.42</v>
      </c>
    </row>
    <row r="1421" spans="1:7" x14ac:dyDescent="0.25">
      <c r="A1421" s="134" t="s">
        <v>9250</v>
      </c>
      <c r="B1421" s="134">
        <v>11889</v>
      </c>
      <c r="C1421" s="126" t="s">
        <v>10637</v>
      </c>
      <c r="D1421" s="134" t="s">
        <v>22</v>
      </c>
      <c r="E1421" s="134" t="s">
        <v>4500</v>
      </c>
      <c r="F1421" s="135">
        <v>1.9</v>
      </c>
      <c r="G1421" s="135">
        <v>1.95</v>
      </c>
    </row>
    <row r="1422" spans="1:7" x14ac:dyDescent="0.25">
      <c r="A1422" s="134" t="s">
        <v>9250</v>
      </c>
      <c r="B1422" s="134">
        <v>39270</v>
      </c>
      <c r="C1422" s="126" t="s">
        <v>10638</v>
      </c>
      <c r="D1422" s="134" t="s">
        <v>22</v>
      </c>
      <c r="E1422" s="134" t="s">
        <v>4500</v>
      </c>
      <c r="F1422" s="135">
        <v>2.4700000000000002</v>
      </c>
      <c r="G1422" s="135">
        <v>2.5299999999999998</v>
      </c>
    </row>
    <row r="1423" spans="1:7" x14ac:dyDescent="0.25">
      <c r="A1423" s="134" t="s">
        <v>9250</v>
      </c>
      <c r="B1423" s="134">
        <v>11890</v>
      </c>
      <c r="C1423" s="126" t="s">
        <v>10639</v>
      </c>
      <c r="D1423" s="134" t="s">
        <v>22</v>
      </c>
      <c r="E1423" s="134" t="s">
        <v>4500</v>
      </c>
      <c r="F1423" s="135">
        <v>3.37</v>
      </c>
      <c r="G1423" s="135">
        <v>3.44</v>
      </c>
    </row>
    <row r="1424" spans="1:7" x14ac:dyDescent="0.25">
      <c r="A1424" s="134" t="s">
        <v>9250</v>
      </c>
      <c r="B1424" s="134">
        <v>11891</v>
      </c>
      <c r="C1424" s="126" t="s">
        <v>10640</v>
      </c>
      <c r="D1424" s="134" t="s">
        <v>22</v>
      </c>
      <c r="E1424" s="134" t="s">
        <v>4500</v>
      </c>
      <c r="F1424" s="135">
        <v>5.46</v>
      </c>
      <c r="G1424" s="135">
        <v>5.59</v>
      </c>
    </row>
    <row r="1425" spans="1:7" x14ac:dyDescent="0.25">
      <c r="A1425" s="134" t="s">
        <v>9250</v>
      </c>
      <c r="B1425" s="134">
        <v>11892</v>
      </c>
      <c r="C1425" s="126" t="s">
        <v>10641</v>
      </c>
      <c r="D1425" s="134" t="s">
        <v>22</v>
      </c>
      <c r="E1425" s="134" t="s">
        <v>4500</v>
      </c>
      <c r="F1425" s="135">
        <v>8.92</v>
      </c>
      <c r="G1425" s="135">
        <v>9.1300000000000008</v>
      </c>
    </row>
    <row r="1426" spans="1:7" x14ac:dyDescent="0.25">
      <c r="A1426" s="134" t="s">
        <v>9250</v>
      </c>
      <c r="B1426" s="134">
        <v>37601</v>
      </c>
      <c r="C1426" s="126" t="s">
        <v>10642</v>
      </c>
      <c r="D1426" s="134" t="s">
        <v>22</v>
      </c>
      <c r="E1426" s="134" t="s">
        <v>4500</v>
      </c>
      <c r="F1426" s="135"/>
      <c r="G1426" s="135">
        <v>8.4700000000000006</v>
      </c>
    </row>
    <row r="1427" spans="1:7" x14ac:dyDescent="0.25">
      <c r="A1427" s="134" t="s">
        <v>9250</v>
      </c>
      <c r="B1427" s="134">
        <v>1634</v>
      </c>
      <c r="C1427" s="126" t="s">
        <v>10643</v>
      </c>
      <c r="D1427" s="134" t="s">
        <v>22</v>
      </c>
      <c r="E1427" s="134" t="s">
        <v>4500</v>
      </c>
      <c r="F1427" s="135"/>
      <c r="G1427" s="135">
        <v>8.75</v>
      </c>
    </row>
    <row r="1428" spans="1:7" x14ac:dyDescent="0.25">
      <c r="A1428" s="134" t="s">
        <v>9422</v>
      </c>
      <c r="B1428" s="134">
        <v>44274</v>
      </c>
      <c r="C1428" s="126" t="s">
        <v>10644</v>
      </c>
      <c r="D1428" s="134" t="s">
        <v>33</v>
      </c>
      <c r="E1428" s="134" t="s">
        <v>4500</v>
      </c>
      <c r="F1428" s="135">
        <v>677.4</v>
      </c>
      <c r="G1428" s="135">
        <v>710.4</v>
      </c>
    </row>
    <row r="1429" spans="1:7" x14ac:dyDescent="0.25">
      <c r="A1429" s="134" t="s">
        <v>9250</v>
      </c>
      <c r="B1429" s="134">
        <v>5086</v>
      </c>
      <c r="C1429" s="126" t="s">
        <v>10645</v>
      </c>
      <c r="D1429" s="134" t="s">
        <v>950</v>
      </c>
      <c r="E1429" s="134" t="s">
        <v>4500</v>
      </c>
      <c r="F1429" s="135">
        <v>36.729999999999997</v>
      </c>
      <c r="G1429" s="135">
        <v>29.84</v>
      </c>
    </row>
    <row r="1430" spans="1:7" x14ac:dyDescent="0.25">
      <c r="A1430" s="134" t="s">
        <v>9250</v>
      </c>
      <c r="B1430" s="134">
        <v>45244</v>
      </c>
      <c r="C1430" s="126" t="s">
        <v>14994</v>
      </c>
      <c r="D1430" s="134" t="s">
        <v>33</v>
      </c>
      <c r="E1430" s="134" t="s">
        <v>4500</v>
      </c>
      <c r="F1430" s="135">
        <v>85.25</v>
      </c>
      <c r="G1430" s="135">
        <v>98.04</v>
      </c>
    </row>
    <row r="1431" spans="1:7" x14ac:dyDescent="0.25">
      <c r="A1431" s="134" t="s">
        <v>9422</v>
      </c>
      <c r="B1431" s="134">
        <v>11280</v>
      </c>
      <c r="C1431" s="126" t="s">
        <v>10646</v>
      </c>
      <c r="D1431" s="134" t="s">
        <v>33</v>
      </c>
      <c r="E1431" s="134" t="s">
        <v>4500</v>
      </c>
      <c r="F1431" s="135">
        <v>13525.43</v>
      </c>
      <c r="G1431" s="135">
        <v>13399.71</v>
      </c>
    </row>
    <row r="1432" spans="1:7" x14ac:dyDescent="0.25">
      <c r="A1432" s="134" t="s">
        <v>9422</v>
      </c>
      <c r="B1432" s="134">
        <v>40519</v>
      </c>
      <c r="C1432" s="126" t="s">
        <v>10647</v>
      </c>
      <c r="D1432" s="134" t="s">
        <v>33</v>
      </c>
      <c r="E1432" s="134" t="s">
        <v>4500</v>
      </c>
      <c r="F1432" s="135">
        <v>111499.05</v>
      </c>
      <c r="G1432" s="135">
        <v>110462.64</v>
      </c>
    </row>
    <row r="1433" spans="1:7" x14ac:dyDescent="0.25">
      <c r="A1433" s="134" t="s">
        <v>9250</v>
      </c>
      <c r="B1433" s="134">
        <v>3446</v>
      </c>
      <c r="C1433" s="126" t="s">
        <v>10648</v>
      </c>
      <c r="D1433" s="134" t="s">
        <v>33</v>
      </c>
      <c r="E1433" s="134" t="s">
        <v>4500</v>
      </c>
      <c r="F1433" s="135">
        <v>37.549999999999997</v>
      </c>
      <c r="G1433" s="135">
        <v>37.4</v>
      </c>
    </row>
    <row r="1434" spans="1:7" x14ac:dyDescent="0.25">
      <c r="A1434" s="134" t="s">
        <v>9250</v>
      </c>
      <c r="B1434" s="134">
        <v>3445</v>
      </c>
      <c r="C1434" s="126" t="s">
        <v>10649</v>
      </c>
      <c r="D1434" s="134" t="s">
        <v>33</v>
      </c>
      <c r="E1434" s="134" t="s">
        <v>4500</v>
      </c>
      <c r="F1434" s="135">
        <v>30.65</v>
      </c>
      <c r="G1434" s="135">
        <v>30.54</v>
      </c>
    </row>
    <row r="1435" spans="1:7" x14ac:dyDescent="0.25">
      <c r="A1435" s="134" t="s">
        <v>9250</v>
      </c>
      <c r="B1435" s="134">
        <v>3444</v>
      </c>
      <c r="C1435" s="126" t="s">
        <v>10650</v>
      </c>
      <c r="D1435" s="134" t="s">
        <v>33</v>
      </c>
      <c r="E1435" s="134" t="s">
        <v>4500</v>
      </c>
      <c r="F1435" s="135">
        <v>18.87</v>
      </c>
      <c r="G1435" s="135">
        <v>18.79</v>
      </c>
    </row>
    <row r="1436" spans="1:7" x14ac:dyDescent="0.25">
      <c r="A1436" s="134" t="s">
        <v>9250</v>
      </c>
      <c r="B1436" s="134">
        <v>3441</v>
      </c>
      <c r="C1436" s="126" t="s">
        <v>10651</v>
      </c>
      <c r="D1436" s="134" t="s">
        <v>33</v>
      </c>
      <c r="E1436" s="134" t="s">
        <v>4500</v>
      </c>
      <c r="F1436" s="135">
        <v>8.65</v>
      </c>
      <c r="G1436" s="135">
        <v>8.6199999999999992</v>
      </c>
    </row>
    <row r="1437" spans="1:7" x14ac:dyDescent="0.25">
      <c r="A1437" s="134" t="s">
        <v>9250</v>
      </c>
      <c r="B1437" s="134">
        <v>12402</v>
      </c>
      <c r="C1437" s="126" t="s">
        <v>10652</v>
      </c>
      <c r="D1437" s="134" t="s">
        <v>33</v>
      </c>
      <c r="E1437" s="134" t="s">
        <v>4500</v>
      </c>
      <c r="F1437" s="135">
        <v>105.54</v>
      </c>
      <c r="G1437" s="135">
        <v>105.14</v>
      </c>
    </row>
    <row r="1438" spans="1:7" x14ac:dyDescent="0.25">
      <c r="A1438" s="134" t="s">
        <v>9250</v>
      </c>
      <c r="B1438" s="134">
        <v>3447</v>
      </c>
      <c r="C1438" s="126" t="s">
        <v>10653</v>
      </c>
      <c r="D1438" s="134" t="s">
        <v>33</v>
      </c>
      <c r="E1438" s="134" t="s">
        <v>4500</v>
      </c>
      <c r="F1438" s="135">
        <v>54.6</v>
      </c>
      <c r="G1438" s="135">
        <v>54.39</v>
      </c>
    </row>
    <row r="1439" spans="1:7" x14ac:dyDescent="0.25">
      <c r="A1439" s="134" t="s">
        <v>9250</v>
      </c>
      <c r="B1439" s="134">
        <v>3448</v>
      </c>
      <c r="C1439" s="126" t="s">
        <v>10654</v>
      </c>
      <c r="D1439" s="134" t="s">
        <v>33</v>
      </c>
      <c r="E1439" s="134" t="s">
        <v>4500</v>
      </c>
      <c r="F1439" s="135">
        <v>154.30000000000001</v>
      </c>
      <c r="G1439" s="135">
        <v>153.71</v>
      </c>
    </row>
    <row r="1440" spans="1:7" x14ac:dyDescent="0.25">
      <c r="A1440" s="134" t="s">
        <v>9250</v>
      </c>
      <c r="B1440" s="134">
        <v>3442</v>
      </c>
      <c r="C1440" s="126" t="s">
        <v>10655</v>
      </c>
      <c r="D1440" s="134" t="s">
        <v>33</v>
      </c>
      <c r="E1440" s="134" t="s">
        <v>4500</v>
      </c>
      <c r="F1440" s="135">
        <v>12.94</v>
      </c>
      <c r="G1440" s="135">
        <v>12.89</v>
      </c>
    </row>
    <row r="1441" spans="1:7" x14ac:dyDescent="0.25">
      <c r="A1441" s="134" t="s">
        <v>9250</v>
      </c>
      <c r="B1441" s="134">
        <v>3449</v>
      </c>
      <c r="C1441" s="126" t="s">
        <v>10656</v>
      </c>
      <c r="D1441" s="134" t="s">
        <v>33</v>
      </c>
      <c r="E1441" s="134" t="s">
        <v>4500</v>
      </c>
      <c r="F1441" s="135">
        <v>270.37</v>
      </c>
      <c r="G1441" s="135">
        <v>269.33999999999997</v>
      </c>
    </row>
    <row r="1442" spans="1:7" x14ac:dyDescent="0.25">
      <c r="A1442" s="134" t="s">
        <v>9250</v>
      </c>
      <c r="B1442" s="134">
        <v>37438</v>
      </c>
      <c r="C1442" s="126" t="s">
        <v>10657</v>
      </c>
      <c r="D1442" s="134" t="s">
        <v>33</v>
      </c>
      <c r="E1442" s="134" t="s">
        <v>4500</v>
      </c>
      <c r="F1442" s="135"/>
      <c r="G1442" s="135">
        <v>246.08</v>
      </c>
    </row>
    <row r="1443" spans="1:7" x14ac:dyDescent="0.25">
      <c r="A1443" s="134" t="s">
        <v>9250</v>
      </c>
      <c r="B1443" s="134">
        <v>37439</v>
      </c>
      <c r="C1443" s="126" t="s">
        <v>10658</v>
      </c>
      <c r="D1443" s="134" t="s">
        <v>33</v>
      </c>
      <c r="E1443" s="134" t="s">
        <v>4500</v>
      </c>
      <c r="F1443" s="135"/>
      <c r="G1443" s="135">
        <v>1608.84</v>
      </c>
    </row>
    <row r="1444" spans="1:7" x14ac:dyDescent="0.25">
      <c r="A1444" s="134" t="s">
        <v>9250</v>
      </c>
      <c r="B1444" s="134">
        <v>37435</v>
      </c>
      <c r="C1444" s="126" t="s">
        <v>10659</v>
      </c>
      <c r="D1444" s="134" t="s">
        <v>33</v>
      </c>
      <c r="E1444" s="134" t="s">
        <v>4500</v>
      </c>
      <c r="F1444" s="135"/>
      <c r="G1444" s="135">
        <v>28.92</v>
      </c>
    </row>
    <row r="1445" spans="1:7" x14ac:dyDescent="0.25">
      <c r="A1445" s="134" t="s">
        <v>9250</v>
      </c>
      <c r="B1445" s="134">
        <v>37436</v>
      </c>
      <c r="C1445" s="126" t="s">
        <v>10660</v>
      </c>
      <c r="D1445" s="134" t="s">
        <v>33</v>
      </c>
      <c r="E1445" s="134" t="s">
        <v>4500</v>
      </c>
      <c r="F1445" s="135"/>
      <c r="G1445" s="135">
        <v>34.130000000000003</v>
      </c>
    </row>
    <row r="1446" spans="1:7" x14ac:dyDescent="0.25">
      <c r="A1446" s="134" t="s">
        <v>9250</v>
      </c>
      <c r="B1446" s="134">
        <v>37437</v>
      </c>
      <c r="C1446" s="126" t="s">
        <v>10661</v>
      </c>
      <c r="D1446" s="134" t="s">
        <v>33</v>
      </c>
      <c r="E1446" s="134" t="s">
        <v>4500</v>
      </c>
      <c r="F1446" s="135"/>
      <c r="G1446" s="135">
        <v>49.36</v>
      </c>
    </row>
    <row r="1447" spans="1:7" x14ac:dyDescent="0.25">
      <c r="A1447" s="134" t="s">
        <v>9250</v>
      </c>
      <c r="B1447" s="134">
        <v>3473</v>
      </c>
      <c r="C1447" s="126" t="s">
        <v>10662</v>
      </c>
      <c r="D1447" s="134" t="s">
        <v>33</v>
      </c>
      <c r="E1447" s="134" t="s">
        <v>4500</v>
      </c>
      <c r="F1447" s="135">
        <v>42.45</v>
      </c>
      <c r="G1447" s="135">
        <v>42.29</v>
      </c>
    </row>
    <row r="1448" spans="1:7" x14ac:dyDescent="0.25">
      <c r="A1448" s="134" t="s">
        <v>9250</v>
      </c>
      <c r="B1448" s="134">
        <v>3474</v>
      </c>
      <c r="C1448" s="126" t="s">
        <v>10663</v>
      </c>
      <c r="D1448" s="134" t="s">
        <v>33</v>
      </c>
      <c r="E1448" s="134" t="s">
        <v>4500</v>
      </c>
      <c r="F1448" s="135">
        <v>34.99</v>
      </c>
      <c r="G1448" s="135">
        <v>34.86</v>
      </c>
    </row>
    <row r="1449" spans="1:7" x14ac:dyDescent="0.25">
      <c r="A1449" s="134" t="s">
        <v>9250</v>
      </c>
      <c r="B1449" s="134">
        <v>3443</v>
      </c>
      <c r="C1449" s="126" t="s">
        <v>10664</v>
      </c>
      <c r="D1449" s="134" t="s">
        <v>33</v>
      </c>
      <c r="E1449" s="134" t="s">
        <v>4500</v>
      </c>
      <c r="F1449" s="135">
        <v>21.77</v>
      </c>
      <c r="G1449" s="135">
        <v>21.69</v>
      </c>
    </row>
    <row r="1450" spans="1:7" x14ac:dyDescent="0.25">
      <c r="A1450" s="134" t="s">
        <v>9250</v>
      </c>
      <c r="B1450" s="134">
        <v>3450</v>
      </c>
      <c r="C1450" s="126" t="s">
        <v>10665</v>
      </c>
      <c r="D1450" s="134" t="s">
        <v>33</v>
      </c>
      <c r="E1450" s="134" t="s">
        <v>4500</v>
      </c>
      <c r="F1450" s="135">
        <v>10.14</v>
      </c>
      <c r="G1450" s="135">
        <v>10.1</v>
      </c>
    </row>
    <row r="1451" spans="1:7" x14ac:dyDescent="0.25">
      <c r="A1451" s="134" t="s">
        <v>9250</v>
      </c>
      <c r="B1451" s="134">
        <v>3453</v>
      </c>
      <c r="C1451" s="126" t="s">
        <v>10666</v>
      </c>
      <c r="D1451" s="134" t="s">
        <v>33</v>
      </c>
      <c r="E1451" s="134" t="s">
        <v>4500</v>
      </c>
      <c r="F1451" s="135">
        <v>123.91</v>
      </c>
      <c r="G1451" s="135">
        <v>123.44</v>
      </c>
    </row>
    <row r="1452" spans="1:7" x14ac:dyDescent="0.25">
      <c r="A1452" s="134" t="s">
        <v>9250</v>
      </c>
      <c r="B1452" s="134">
        <v>3452</v>
      </c>
      <c r="C1452" s="126" t="s">
        <v>10667</v>
      </c>
      <c r="D1452" s="134" t="s">
        <v>33</v>
      </c>
      <c r="E1452" s="134" t="s">
        <v>4500</v>
      </c>
      <c r="F1452" s="135">
        <v>61.16</v>
      </c>
      <c r="G1452" s="135">
        <v>60.93</v>
      </c>
    </row>
    <row r="1453" spans="1:7" x14ac:dyDescent="0.25">
      <c r="A1453" s="134" t="s">
        <v>9250</v>
      </c>
      <c r="B1453" s="134">
        <v>3454</v>
      </c>
      <c r="C1453" s="126" t="s">
        <v>10668</v>
      </c>
      <c r="D1453" s="134" t="s">
        <v>33</v>
      </c>
      <c r="E1453" s="134" t="s">
        <v>4500</v>
      </c>
      <c r="F1453" s="135">
        <v>188.47</v>
      </c>
      <c r="G1453" s="135">
        <v>187.75</v>
      </c>
    </row>
    <row r="1454" spans="1:7" x14ac:dyDescent="0.25">
      <c r="A1454" s="134" t="s">
        <v>9250</v>
      </c>
      <c r="B1454" s="134">
        <v>3451</v>
      </c>
      <c r="C1454" s="126" t="s">
        <v>10669</v>
      </c>
      <c r="D1454" s="134" t="s">
        <v>33</v>
      </c>
      <c r="E1454" s="134" t="s">
        <v>4500</v>
      </c>
      <c r="F1454" s="135">
        <v>12.13</v>
      </c>
      <c r="G1454" s="135">
        <v>12.09</v>
      </c>
    </row>
    <row r="1455" spans="1:7" x14ac:dyDescent="0.25">
      <c r="A1455" s="134" t="s">
        <v>9250</v>
      </c>
      <c r="B1455" s="134">
        <v>3458</v>
      </c>
      <c r="C1455" s="126" t="s">
        <v>10670</v>
      </c>
      <c r="D1455" s="134" t="s">
        <v>33</v>
      </c>
      <c r="E1455" s="134" t="s">
        <v>4500</v>
      </c>
      <c r="F1455" s="135">
        <v>34.03</v>
      </c>
      <c r="G1455" s="135">
        <v>33.9</v>
      </c>
    </row>
    <row r="1456" spans="1:7" x14ac:dyDescent="0.25">
      <c r="A1456" s="134" t="s">
        <v>9250</v>
      </c>
      <c r="B1456" s="134">
        <v>3457</v>
      </c>
      <c r="C1456" s="126" t="s">
        <v>10671</v>
      </c>
      <c r="D1456" s="134" t="s">
        <v>33</v>
      </c>
      <c r="E1456" s="134" t="s">
        <v>4500</v>
      </c>
      <c r="F1456" s="135">
        <v>25.55</v>
      </c>
      <c r="G1456" s="135">
        <v>25.45</v>
      </c>
    </row>
    <row r="1457" spans="1:7" x14ac:dyDescent="0.25">
      <c r="A1457" s="134" t="s">
        <v>9250</v>
      </c>
      <c r="B1457" s="134">
        <v>3472</v>
      </c>
      <c r="C1457" s="126" t="s">
        <v>10672</v>
      </c>
      <c r="D1457" s="134" t="s">
        <v>33</v>
      </c>
      <c r="E1457" s="134" t="s">
        <v>4500</v>
      </c>
      <c r="F1457" s="135">
        <v>16.3</v>
      </c>
      <c r="G1457" s="135">
        <v>16.239999999999998</v>
      </c>
    </row>
    <row r="1458" spans="1:7" x14ac:dyDescent="0.25">
      <c r="A1458" s="134" t="s">
        <v>9250</v>
      </c>
      <c r="B1458" s="134">
        <v>3455</v>
      </c>
      <c r="C1458" s="126" t="s">
        <v>10673</v>
      </c>
      <c r="D1458" s="134" t="s">
        <v>33</v>
      </c>
      <c r="E1458" s="134" t="s">
        <v>4500</v>
      </c>
      <c r="F1458" s="135">
        <v>7.25</v>
      </c>
      <c r="G1458" s="135">
        <v>7.23</v>
      </c>
    </row>
    <row r="1459" spans="1:7" x14ac:dyDescent="0.25">
      <c r="A1459" s="134" t="s">
        <v>9250</v>
      </c>
      <c r="B1459" s="134">
        <v>3470</v>
      </c>
      <c r="C1459" s="126" t="s">
        <v>10674</v>
      </c>
      <c r="D1459" s="134" t="s">
        <v>33</v>
      </c>
      <c r="E1459" s="134" t="s">
        <v>4500</v>
      </c>
      <c r="F1459" s="135">
        <v>95.02</v>
      </c>
      <c r="G1459" s="135">
        <v>94.65</v>
      </c>
    </row>
    <row r="1460" spans="1:7" x14ac:dyDescent="0.25">
      <c r="A1460" s="134" t="s">
        <v>9250</v>
      </c>
      <c r="B1460" s="134">
        <v>3471</v>
      </c>
      <c r="C1460" s="126" t="s">
        <v>10675</v>
      </c>
      <c r="D1460" s="134" t="s">
        <v>33</v>
      </c>
      <c r="E1460" s="134" t="s">
        <v>4500</v>
      </c>
      <c r="F1460" s="135">
        <v>52.21</v>
      </c>
      <c r="G1460" s="135">
        <v>52.01</v>
      </c>
    </row>
    <row r="1461" spans="1:7" x14ac:dyDescent="0.25">
      <c r="A1461" s="134" t="s">
        <v>9250</v>
      </c>
      <c r="B1461" s="134">
        <v>3459</v>
      </c>
      <c r="C1461" s="126" t="s">
        <v>10676</v>
      </c>
      <c r="D1461" s="134" t="s">
        <v>33</v>
      </c>
      <c r="E1461" s="134" t="s">
        <v>4500</v>
      </c>
      <c r="F1461" s="135">
        <v>134.02000000000001</v>
      </c>
      <c r="G1461" s="135">
        <v>133.51</v>
      </c>
    </row>
    <row r="1462" spans="1:7" x14ac:dyDescent="0.25">
      <c r="A1462" s="134" t="s">
        <v>9250</v>
      </c>
      <c r="B1462" s="134">
        <v>3456</v>
      </c>
      <c r="C1462" s="126" t="s">
        <v>10677</v>
      </c>
      <c r="D1462" s="134" t="s">
        <v>33</v>
      </c>
      <c r="E1462" s="134" t="s">
        <v>4500</v>
      </c>
      <c r="F1462" s="135">
        <v>10.85</v>
      </c>
      <c r="G1462" s="135">
        <v>10.81</v>
      </c>
    </row>
    <row r="1463" spans="1:7" x14ac:dyDescent="0.25">
      <c r="A1463" s="134" t="s">
        <v>9250</v>
      </c>
      <c r="B1463" s="134">
        <v>3469</v>
      </c>
      <c r="C1463" s="126" t="s">
        <v>10678</v>
      </c>
      <c r="D1463" s="134" t="s">
        <v>33</v>
      </c>
      <c r="E1463" s="134" t="s">
        <v>4500</v>
      </c>
      <c r="F1463" s="135">
        <v>254.88</v>
      </c>
      <c r="G1463" s="135">
        <v>253.9</v>
      </c>
    </row>
    <row r="1464" spans="1:7" x14ac:dyDescent="0.25">
      <c r="A1464" s="134" t="s">
        <v>9250</v>
      </c>
      <c r="B1464" s="134">
        <v>3460</v>
      </c>
      <c r="C1464" s="126" t="s">
        <v>10679</v>
      </c>
      <c r="D1464" s="134" t="s">
        <v>33</v>
      </c>
      <c r="E1464" s="134" t="s">
        <v>4500</v>
      </c>
      <c r="F1464" s="135">
        <v>371.9</v>
      </c>
      <c r="G1464" s="135">
        <v>370.48</v>
      </c>
    </row>
    <row r="1465" spans="1:7" x14ac:dyDescent="0.25">
      <c r="A1465" s="134" t="s">
        <v>9250</v>
      </c>
      <c r="B1465" s="134">
        <v>3461</v>
      </c>
      <c r="C1465" s="126" t="s">
        <v>10680</v>
      </c>
      <c r="D1465" s="134" t="s">
        <v>33</v>
      </c>
      <c r="E1465" s="134" t="s">
        <v>4500</v>
      </c>
      <c r="F1465" s="135">
        <v>950.56</v>
      </c>
      <c r="G1465" s="135">
        <v>946.93</v>
      </c>
    </row>
    <row r="1466" spans="1:7" x14ac:dyDescent="0.25">
      <c r="A1466" s="134" t="s">
        <v>9250</v>
      </c>
      <c r="B1466" s="134">
        <v>37433</v>
      </c>
      <c r="C1466" s="126" t="s">
        <v>10681</v>
      </c>
      <c r="D1466" s="134" t="s">
        <v>33</v>
      </c>
      <c r="E1466" s="134" t="s">
        <v>4500</v>
      </c>
      <c r="F1466" s="135"/>
      <c r="G1466" s="135">
        <v>246.08</v>
      </c>
    </row>
    <row r="1467" spans="1:7" x14ac:dyDescent="0.25">
      <c r="A1467" s="134" t="s">
        <v>9250</v>
      </c>
      <c r="B1467" s="134">
        <v>37430</v>
      </c>
      <c r="C1467" s="126" t="s">
        <v>10682</v>
      </c>
      <c r="D1467" s="134" t="s">
        <v>33</v>
      </c>
      <c r="E1467" s="134" t="s">
        <v>4500</v>
      </c>
      <c r="F1467" s="135"/>
      <c r="G1467" s="135">
        <v>30.84</v>
      </c>
    </row>
    <row r="1468" spans="1:7" x14ac:dyDescent="0.25">
      <c r="A1468" s="134" t="s">
        <v>9250</v>
      </c>
      <c r="B1468" s="134">
        <v>37434</v>
      </c>
      <c r="C1468" s="126" t="s">
        <v>10683</v>
      </c>
      <c r="D1468" s="134" t="s">
        <v>33</v>
      </c>
      <c r="E1468" s="134" t="s">
        <v>4500</v>
      </c>
      <c r="F1468" s="135"/>
      <c r="G1468" s="135">
        <v>2294.42</v>
      </c>
    </row>
    <row r="1469" spans="1:7" x14ac:dyDescent="0.25">
      <c r="A1469" s="134" t="s">
        <v>9250</v>
      </c>
      <c r="B1469" s="134">
        <v>37431</v>
      </c>
      <c r="C1469" s="126" t="s">
        <v>10684</v>
      </c>
      <c r="D1469" s="134" t="s">
        <v>33</v>
      </c>
      <c r="E1469" s="134" t="s">
        <v>4500</v>
      </c>
      <c r="F1469" s="135"/>
      <c r="G1469" s="135">
        <v>41.83</v>
      </c>
    </row>
    <row r="1470" spans="1:7" x14ac:dyDescent="0.25">
      <c r="A1470" s="134" t="s">
        <v>9250</v>
      </c>
      <c r="B1470" s="134">
        <v>37432</v>
      </c>
      <c r="C1470" s="126" t="s">
        <v>10685</v>
      </c>
      <c r="D1470" s="134" t="s">
        <v>33</v>
      </c>
      <c r="E1470" s="134" t="s">
        <v>4500</v>
      </c>
      <c r="F1470" s="135"/>
      <c r="G1470" s="135">
        <v>77.16</v>
      </c>
    </row>
    <row r="1471" spans="1:7" x14ac:dyDescent="0.25">
      <c r="A1471" s="134" t="s">
        <v>9250</v>
      </c>
      <c r="B1471" s="134">
        <v>39869</v>
      </c>
      <c r="C1471" s="126" t="s">
        <v>10686</v>
      </c>
      <c r="D1471" s="134" t="s">
        <v>33</v>
      </c>
      <c r="E1471" s="134" t="s">
        <v>4500</v>
      </c>
      <c r="F1471" s="135"/>
      <c r="G1471" s="135">
        <v>14.64</v>
      </c>
    </row>
    <row r="1472" spans="1:7" x14ac:dyDescent="0.25">
      <c r="A1472" s="134" t="s">
        <v>9250</v>
      </c>
      <c r="B1472" s="134">
        <v>39870</v>
      </c>
      <c r="C1472" s="126" t="s">
        <v>10687</v>
      </c>
      <c r="D1472" s="134" t="s">
        <v>33</v>
      </c>
      <c r="E1472" s="134" t="s">
        <v>4500</v>
      </c>
      <c r="F1472" s="135"/>
      <c r="G1472" s="135">
        <v>22.39</v>
      </c>
    </row>
    <row r="1473" spans="1:7" x14ac:dyDescent="0.25">
      <c r="A1473" s="134" t="s">
        <v>9250</v>
      </c>
      <c r="B1473" s="134">
        <v>39871</v>
      </c>
      <c r="C1473" s="126" t="s">
        <v>10688</v>
      </c>
      <c r="D1473" s="134" t="s">
        <v>33</v>
      </c>
      <c r="E1473" s="134" t="s">
        <v>4500</v>
      </c>
      <c r="F1473" s="135"/>
      <c r="G1473" s="135">
        <v>25.09</v>
      </c>
    </row>
    <row r="1474" spans="1:7" x14ac:dyDescent="0.25">
      <c r="A1474" s="134" t="s">
        <v>9250</v>
      </c>
      <c r="B1474" s="134">
        <v>12722</v>
      </c>
      <c r="C1474" s="126" t="s">
        <v>10689</v>
      </c>
      <c r="D1474" s="134" t="s">
        <v>33</v>
      </c>
      <c r="E1474" s="134" t="s">
        <v>4500</v>
      </c>
      <c r="F1474" s="135"/>
      <c r="G1474" s="135">
        <v>839.77</v>
      </c>
    </row>
    <row r="1475" spans="1:7" x14ac:dyDescent="0.25">
      <c r="A1475" s="134" t="s">
        <v>9250</v>
      </c>
      <c r="B1475" s="134">
        <v>12714</v>
      </c>
      <c r="C1475" s="126" t="s">
        <v>10690</v>
      </c>
      <c r="D1475" s="134" t="s">
        <v>33</v>
      </c>
      <c r="E1475" s="134" t="s">
        <v>4500</v>
      </c>
      <c r="F1475" s="135"/>
      <c r="G1475" s="135">
        <v>5.48</v>
      </c>
    </row>
    <row r="1476" spans="1:7" x14ac:dyDescent="0.25">
      <c r="A1476" s="134" t="s">
        <v>9250</v>
      </c>
      <c r="B1476" s="134">
        <v>12715</v>
      </c>
      <c r="C1476" s="126" t="s">
        <v>10691</v>
      </c>
      <c r="D1476" s="134" t="s">
        <v>33</v>
      </c>
      <c r="E1476" s="134" t="s">
        <v>4500</v>
      </c>
      <c r="F1476" s="135"/>
      <c r="G1476" s="135">
        <v>12.37</v>
      </c>
    </row>
    <row r="1477" spans="1:7" x14ac:dyDescent="0.25">
      <c r="A1477" s="134" t="s">
        <v>9250</v>
      </c>
      <c r="B1477" s="134">
        <v>12716</v>
      </c>
      <c r="C1477" s="126" t="s">
        <v>10692</v>
      </c>
      <c r="D1477" s="134" t="s">
        <v>33</v>
      </c>
      <c r="E1477" s="134" t="s">
        <v>4500</v>
      </c>
      <c r="F1477" s="135"/>
      <c r="G1477" s="135">
        <v>21.25</v>
      </c>
    </row>
    <row r="1478" spans="1:7" x14ac:dyDescent="0.25">
      <c r="A1478" s="134" t="s">
        <v>9250</v>
      </c>
      <c r="B1478" s="134">
        <v>12717</v>
      </c>
      <c r="C1478" s="126" t="s">
        <v>10693</v>
      </c>
      <c r="D1478" s="134" t="s">
        <v>33</v>
      </c>
      <c r="E1478" s="134" t="s">
        <v>4500</v>
      </c>
      <c r="F1478" s="135"/>
      <c r="G1478" s="135">
        <v>41.78</v>
      </c>
    </row>
    <row r="1479" spans="1:7" x14ac:dyDescent="0.25">
      <c r="A1479" s="134" t="s">
        <v>9250</v>
      </c>
      <c r="B1479" s="134">
        <v>12718</v>
      </c>
      <c r="C1479" s="126" t="s">
        <v>10694</v>
      </c>
      <c r="D1479" s="134" t="s">
        <v>33</v>
      </c>
      <c r="E1479" s="134" t="s">
        <v>4500</v>
      </c>
      <c r="F1479" s="135"/>
      <c r="G1479" s="135">
        <v>64.12</v>
      </c>
    </row>
    <row r="1480" spans="1:7" x14ac:dyDescent="0.25">
      <c r="A1480" s="134" t="s">
        <v>9250</v>
      </c>
      <c r="B1480" s="134">
        <v>12719</v>
      </c>
      <c r="C1480" s="126" t="s">
        <v>10695</v>
      </c>
      <c r="D1480" s="134" t="s">
        <v>33</v>
      </c>
      <c r="E1480" s="134" t="s">
        <v>4500</v>
      </c>
      <c r="F1480" s="135"/>
      <c r="G1480" s="135">
        <v>101.78</v>
      </c>
    </row>
    <row r="1481" spans="1:7" x14ac:dyDescent="0.25">
      <c r="A1481" s="134" t="s">
        <v>9250</v>
      </c>
      <c r="B1481" s="134">
        <v>12720</v>
      </c>
      <c r="C1481" s="126" t="s">
        <v>10696</v>
      </c>
      <c r="D1481" s="134" t="s">
        <v>33</v>
      </c>
      <c r="E1481" s="134" t="s">
        <v>4500</v>
      </c>
      <c r="F1481" s="135"/>
      <c r="G1481" s="135">
        <v>354.41</v>
      </c>
    </row>
    <row r="1482" spans="1:7" x14ac:dyDescent="0.25">
      <c r="A1482" s="134" t="s">
        <v>9250</v>
      </c>
      <c r="B1482" s="134">
        <v>12721</v>
      </c>
      <c r="C1482" s="126" t="s">
        <v>10697</v>
      </c>
      <c r="D1482" s="134" t="s">
        <v>33</v>
      </c>
      <c r="E1482" s="134" t="s">
        <v>4500</v>
      </c>
      <c r="F1482" s="135"/>
      <c r="G1482" s="135">
        <v>339.85</v>
      </c>
    </row>
    <row r="1483" spans="1:7" x14ac:dyDescent="0.25">
      <c r="A1483" s="134" t="s">
        <v>9250</v>
      </c>
      <c r="B1483" s="134">
        <v>3468</v>
      </c>
      <c r="C1483" s="126" t="s">
        <v>10698</v>
      </c>
      <c r="D1483" s="134" t="s">
        <v>33</v>
      </c>
      <c r="E1483" s="134" t="s">
        <v>4500</v>
      </c>
      <c r="F1483" s="135">
        <v>44.42</v>
      </c>
      <c r="G1483" s="135">
        <v>44.25</v>
      </c>
    </row>
    <row r="1484" spans="1:7" x14ac:dyDescent="0.25">
      <c r="A1484" s="134" t="s">
        <v>9250</v>
      </c>
      <c r="B1484" s="134">
        <v>3465</v>
      </c>
      <c r="C1484" s="126" t="s">
        <v>10699</v>
      </c>
      <c r="D1484" s="134" t="s">
        <v>33</v>
      </c>
      <c r="E1484" s="134" t="s">
        <v>4500</v>
      </c>
      <c r="F1484" s="135">
        <v>44.4</v>
      </c>
      <c r="G1484" s="135">
        <v>44.23</v>
      </c>
    </row>
    <row r="1485" spans="1:7" x14ac:dyDescent="0.25">
      <c r="A1485" s="134" t="s">
        <v>9250</v>
      </c>
      <c r="B1485" s="134">
        <v>12403</v>
      </c>
      <c r="C1485" s="126" t="s">
        <v>10700</v>
      </c>
      <c r="D1485" s="134" t="s">
        <v>33</v>
      </c>
      <c r="E1485" s="134" t="s">
        <v>4500</v>
      </c>
      <c r="F1485" s="135">
        <v>31.65</v>
      </c>
      <c r="G1485" s="135">
        <v>31.53</v>
      </c>
    </row>
    <row r="1486" spans="1:7" x14ac:dyDescent="0.25">
      <c r="A1486" s="134" t="s">
        <v>9250</v>
      </c>
      <c r="B1486" s="134">
        <v>3463</v>
      </c>
      <c r="C1486" s="126" t="s">
        <v>10701</v>
      </c>
      <c r="D1486" s="134" t="s">
        <v>33</v>
      </c>
      <c r="E1486" s="134" t="s">
        <v>4500</v>
      </c>
      <c r="F1486" s="135">
        <v>18.489999999999998</v>
      </c>
      <c r="G1486" s="135">
        <v>18.420000000000002</v>
      </c>
    </row>
    <row r="1487" spans="1:7" x14ac:dyDescent="0.25">
      <c r="A1487" s="134" t="s">
        <v>9250</v>
      </c>
      <c r="B1487" s="134">
        <v>3464</v>
      </c>
      <c r="C1487" s="126" t="s">
        <v>10702</v>
      </c>
      <c r="D1487" s="134" t="s">
        <v>33</v>
      </c>
      <c r="E1487" s="134" t="s">
        <v>4500</v>
      </c>
      <c r="F1487" s="135">
        <v>18.489999999999998</v>
      </c>
      <c r="G1487" s="135">
        <v>18.420000000000002</v>
      </c>
    </row>
    <row r="1488" spans="1:7" x14ac:dyDescent="0.25">
      <c r="A1488" s="134" t="s">
        <v>9250</v>
      </c>
      <c r="B1488" s="134">
        <v>3466</v>
      </c>
      <c r="C1488" s="126" t="s">
        <v>10703</v>
      </c>
      <c r="D1488" s="134" t="s">
        <v>33</v>
      </c>
      <c r="E1488" s="134" t="s">
        <v>4500</v>
      </c>
      <c r="F1488" s="135">
        <v>112.77</v>
      </c>
      <c r="G1488" s="135">
        <v>112.34</v>
      </c>
    </row>
    <row r="1489" spans="1:7" x14ac:dyDescent="0.25">
      <c r="A1489" s="134" t="s">
        <v>9250</v>
      </c>
      <c r="B1489" s="134">
        <v>3467</v>
      </c>
      <c r="C1489" s="126" t="s">
        <v>10704</v>
      </c>
      <c r="D1489" s="134" t="s">
        <v>33</v>
      </c>
      <c r="E1489" s="134" t="s">
        <v>4500</v>
      </c>
      <c r="F1489" s="135">
        <v>63.69</v>
      </c>
      <c r="G1489" s="135">
        <v>63.45</v>
      </c>
    </row>
    <row r="1490" spans="1:7" x14ac:dyDescent="0.25">
      <c r="A1490" s="134" t="s">
        <v>9250</v>
      </c>
      <c r="B1490" s="134">
        <v>3462</v>
      </c>
      <c r="C1490" s="126" t="s">
        <v>10705</v>
      </c>
      <c r="D1490" s="134" t="s">
        <v>33</v>
      </c>
      <c r="E1490" s="134" t="s">
        <v>4500</v>
      </c>
      <c r="F1490" s="135">
        <v>12.2</v>
      </c>
      <c r="G1490" s="135">
        <v>12.15</v>
      </c>
    </row>
    <row r="1491" spans="1:7" x14ac:dyDescent="0.25">
      <c r="A1491" s="134" t="s">
        <v>9250</v>
      </c>
      <c r="B1491" s="134">
        <v>37416</v>
      </c>
      <c r="C1491" s="126" t="s">
        <v>10706</v>
      </c>
      <c r="D1491" s="134" t="s">
        <v>33</v>
      </c>
      <c r="E1491" s="134" t="s">
        <v>4500</v>
      </c>
      <c r="F1491" s="135"/>
      <c r="G1491" s="135">
        <v>3.36</v>
      </c>
    </row>
    <row r="1492" spans="1:7" x14ac:dyDescent="0.25">
      <c r="A1492" s="134" t="s">
        <v>9250</v>
      </c>
      <c r="B1492" s="134">
        <v>37417</v>
      </c>
      <c r="C1492" s="126" t="s">
        <v>10707</v>
      </c>
      <c r="D1492" s="134" t="s">
        <v>33</v>
      </c>
      <c r="E1492" s="134" t="s">
        <v>4500</v>
      </c>
      <c r="F1492" s="135"/>
      <c r="G1492" s="135">
        <v>4.83</v>
      </c>
    </row>
    <row r="1493" spans="1:7" x14ac:dyDescent="0.25">
      <c r="A1493" s="134" t="s">
        <v>9250</v>
      </c>
      <c r="B1493" s="134">
        <v>37413</v>
      </c>
      <c r="C1493" s="126" t="s">
        <v>10708</v>
      </c>
      <c r="D1493" s="134" t="s">
        <v>33</v>
      </c>
      <c r="E1493" s="134" t="s">
        <v>4500</v>
      </c>
      <c r="F1493" s="135"/>
      <c r="G1493" s="135">
        <v>3.59</v>
      </c>
    </row>
    <row r="1494" spans="1:7" x14ac:dyDescent="0.25">
      <c r="A1494" s="134" t="s">
        <v>9250</v>
      </c>
      <c r="B1494" s="134">
        <v>37414</v>
      </c>
      <c r="C1494" s="126" t="s">
        <v>10709</v>
      </c>
      <c r="D1494" s="134" t="s">
        <v>33</v>
      </c>
      <c r="E1494" s="134" t="s">
        <v>4500</v>
      </c>
      <c r="F1494" s="135"/>
      <c r="G1494" s="135">
        <v>4.08</v>
      </c>
    </row>
    <row r="1495" spans="1:7" x14ac:dyDescent="0.25">
      <c r="A1495" s="134" t="s">
        <v>9250</v>
      </c>
      <c r="B1495" s="134">
        <v>37415</v>
      </c>
      <c r="C1495" s="126" t="s">
        <v>10710</v>
      </c>
      <c r="D1495" s="134" t="s">
        <v>33</v>
      </c>
      <c r="E1495" s="134" t="s">
        <v>4500</v>
      </c>
      <c r="F1495" s="135"/>
      <c r="G1495" s="135">
        <v>7.41</v>
      </c>
    </row>
    <row r="1496" spans="1:7" x14ac:dyDescent="0.25">
      <c r="A1496" s="134" t="s">
        <v>9250</v>
      </c>
      <c r="B1496" s="134">
        <v>43590</v>
      </c>
      <c r="C1496" s="126" t="s">
        <v>10711</v>
      </c>
      <c r="D1496" s="134" t="s">
        <v>33</v>
      </c>
      <c r="E1496" s="134" t="s">
        <v>4500</v>
      </c>
      <c r="F1496" s="135">
        <v>170.76</v>
      </c>
      <c r="G1496" s="135">
        <v>138.74</v>
      </c>
    </row>
    <row r="1497" spans="1:7" x14ac:dyDescent="0.25">
      <c r="A1497" s="134" t="s">
        <v>9250</v>
      </c>
      <c r="B1497" s="134">
        <v>43589</v>
      </c>
      <c r="C1497" s="126" t="s">
        <v>10712</v>
      </c>
      <c r="D1497" s="134" t="s">
        <v>33</v>
      </c>
      <c r="E1497" s="134" t="s">
        <v>4500</v>
      </c>
      <c r="F1497" s="135">
        <v>30.89</v>
      </c>
      <c r="G1497" s="135">
        <v>25.1</v>
      </c>
    </row>
    <row r="1498" spans="1:7" x14ac:dyDescent="0.25">
      <c r="A1498" s="134" t="s">
        <v>9250</v>
      </c>
      <c r="B1498" s="134">
        <v>34519</v>
      </c>
      <c r="C1498" s="126" t="s">
        <v>10713</v>
      </c>
      <c r="D1498" s="134" t="s">
        <v>33</v>
      </c>
      <c r="E1498" s="134" t="s">
        <v>4500</v>
      </c>
      <c r="F1498" s="135">
        <v>108.6</v>
      </c>
      <c r="G1498" s="135">
        <v>82.84</v>
      </c>
    </row>
    <row r="1499" spans="1:7" x14ac:dyDescent="0.25">
      <c r="A1499" s="134" t="s">
        <v>9250</v>
      </c>
      <c r="B1499" s="134">
        <v>1649</v>
      </c>
      <c r="C1499" s="126" t="s">
        <v>10714</v>
      </c>
      <c r="D1499" s="134" t="s">
        <v>33</v>
      </c>
      <c r="E1499" s="134" t="s">
        <v>4500</v>
      </c>
      <c r="F1499" s="135">
        <v>80.25</v>
      </c>
      <c r="G1499" s="135">
        <v>79.94</v>
      </c>
    </row>
    <row r="1500" spans="1:7" x14ac:dyDescent="0.25">
      <c r="A1500" s="134" t="s">
        <v>9250</v>
      </c>
      <c r="B1500" s="134">
        <v>1653</v>
      </c>
      <c r="C1500" s="126" t="s">
        <v>10715</v>
      </c>
      <c r="D1500" s="134" t="s">
        <v>33</v>
      </c>
      <c r="E1500" s="134" t="s">
        <v>4500</v>
      </c>
      <c r="F1500" s="135">
        <v>62.86</v>
      </c>
      <c r="G1500" s="135">
        <v>62.62</v>
      </c>
    </row>
    <row r="1501" spans="1:7" x14ac:dyDescent="0.25">
      <c r="A1501" s="134" t="s">
        <v>9250</v>
      </c>
      <c r="B1501" s="134">
        <v>1648</v>
      </c>
      <c r="C1501" s="126" t="s">
        <v>10716</v>
      </c>
      <c r="D1501" s="134" t="s">
        <v>33</v>
      </c>
      <c r="E1501" s="134" t="s">
        <v>4500</v>
      </c>
      <c r="F1501" s="135">
        <v>43.22</v>
      </c>
      <c r="G1501" s="135">
        <v>43.05</v>
      </c>
    </row>
    <row r="1502" spans="1:7" x14ac:dyDescent="0.25">
      <c r="A1502" s="134" t="s">
        <v>9250</v>
      </c>
      <c r="B1502" s="134">
        <v>1647</v>
      </c>
      <c r="C1502" s="126" t="s">
        <v>10717</v>
      </c>
      <c r="D1502" s="134" t="s">
        <v>33</v>
      </c>
      <c r="E1502" s="134" t="s">
        <v>4500</v>
      </c>
      <c r="F1502" s="135">
        <v>22.51</v>
      </c>
      <c r="G1502" s="135">
        <v>22.42</v>
      </c>
    </row>
    <row r="1503" spans="1:7" x14ac:dyDescent="0.25">
      <c r="A1503" s="134" t="s">
        <v>9250</v>
      </c>
      <c r="B1503" s="134">
        <v>1651</v>
      </c>
      <c r="C1503" s="126" t="s">
        <v>10718</v>
      </c>
      <c r="D1503" s="134" t="s">
        <v>33</v>
      </c>
      <c r="E1503" s="134" t="s">
        <v>4500</v>
      </c>
      <c r="F1503" s="135">
        <v>200.5</v>
      </c>
      <c r="G1503" s="135">
        <v>199.73</v>
      </c>
    </row>
    <row r="1504" spans="1:7" x14ac:dyDescent="0.25">
      <c r="A1504" s="134" t="s">
        <v>9250</v>
      </c>
      <c r="B1504" s="134">
        <v>1650</v>
      </c>
      <c r="C1504" s="126" t="s">
        <v>10719</v>
      </c>
      <c r="D1504" s="134" t="s">
        <v>33</v>
      </c>
      <c r="E1504" s="134" t="s">
        <v>4500</v>
      </c>
      <c r="F1504" s="135">
        <v>110.82</v>
      </c>
      <c r="G1504" s="135">
        <v>110.4</v>
      </c>
    </row>
    <row r="1505" spans="1:7" x14ac:dyDescent="0.25">
      <c r="A1505" s="134" t="s">
        <v>9250</v>
      </c>
      <c r="B1505" s="134">
        <v>1652</v>
      </c>
      <c r="C1505" s="126" t="s">
        <v>10720</v>
      </c>
      <c r="D1505" s="134" t="s">
        <v>33</v>
      </c>
      <c r="E1505" s="134" t="s">
        <v>4500</v>
      </c>
      <c r="F1505" s="135">
        <v>287.77</v>
      </c>
      <c r="G1505" s="135">
        <v>286.67</v>
      </c>
    </row>
    <row r="1506" spans="1:7" x14ac:dyDescent="0.25">
      <c r="A1506" s="134" t="s">
        <v>9250</v>
      </c>
      <c r="B1506" s="134">
        <v>1654</v>
      </c>
      <c r="C1506" s="126" t="s">
        <v>10721</v>
      </c>
      <c r="D1506" s="134" t="s">
        <v>33</v>
      </c>
      <c r="E1506" s="134" t="s">
        <v>4500</v>
      </c>
      <c r="F1506" s="135">
        <v>30.89</v>
      </c>
      <c r="G1506" s="135">
        <v>30.78</v>
      </c>
    </row>
    <row r="1507" spans="1:7" x14ac:dyDescent="0.25">
      <c r="A1507" s="134" t="s">
        <v>9250</v>
      </c>
      <c r="B1507" s="134">
        <v>10510</v>
      </c>
      <c r="C1507" s="126" t="s">
        <v>10722</v>
      </c>
      <c r="D1507" s="134" t="s">
        <v>33</v>
      </c>
      <c r="E1507" s="134" t="s">
        <v>4500</v>
      </c>
      <c r="F1507" s="135">
        <v>230.93</v>
      </c>
      <c r="G1507" s="135">
        <v>155.08000000000001</v>
      </c>
    </row>
    <row r="1508" spans="1:7" x14ac:dyDescent="0.25">
      <c r="A1508" s="134" t="s">
        <v>9250</v>
      </c>
      <c r="B1508" s="134">
        <v>1744</v>
      </c>
      <c r="C1508" s="126" t="s">
        <v>14995</v>
      </c>
      <c r="D1508" s="134" t="s">
        <v>33</v>
      </c>
      <c r="E1508" s="134" t="s">
        <v>4500</v>
      </c>
      <c r="F1508" s="135">
        <v>142.24</v>
      </c>
      <c r="G1508" s="135">
        <v>133.69</v>
      </c>
    </row>
    <row r="1509" spans="1:7" x14ac:dyDescent="0.25">
      <c r="A1509" s="134" t="s">
        <v>9250</v>
      </c>
      <c r="B1509" s="134">
        <v>1743</v>
      </c>
      <c r="C1509" s="126" t="s">
        <v>14996</v>
      </c>
      <c r="D1509" s="134" t="s">
        <v>33</v>
      </c>
      <c r="E1509" s="134" t="s">
        <v>4500</v>
      </c>
      <c r="F1509" s="135">
        <v>186.79</v>
      </c>
      <c r="G1509" s="135">
        <v>175.56</v>
      </c>
    </row>
    <row r="1510" spans="1:7" x14ac:dyDescent="0.25">
      <c r="A1510" s="134" t="s">
        <v>9250</v>
      </c>
      <c r="B1510" s="134">
        <v>1747</v>
      </c>
      <c r="C1510" s="126" t="s">
        <v>14997</v>
      </c>
      <c r="D1510" s="134" t="s">
        <v>33</v>
      </c>
      <c r="E1510" s="134" t="s">
        <v>4500</v>
      </c>
      <c r="F1510" s="135">
        <v>205.36</v>
      </c>
      <c r="G1510" s="135">
        <v>193.01</v>
      </c>
    </row>
    <row r="1511" spans="1:7" x14ac:dyDescent="0.25">
      <c r="A1511" s="134" t="s">
        <v>9250</v>
      </c>
      <c r="B1511" s="134">
        <v>39640</v>
      </c>
      <c r="C1511" s="126" t="s">
        <v>10723</v>
      </c>
      <c r="D1511" s="134" t="s">
        <v>33</v>
      </c>
      <c r="E1511" s="134" t="s">
        <v>4500</v>
      </c>
      <c r="F1511" s="135">
        <v>12.83</v>
      </c>
      <c r="G1511" s="135">
        <v>11.35</v>
      </c>
    </row>
    <row r="1512" spans="1:7" x14ac:dyDescent="0.25">
      <c r="A1512" s="134" t="s">
        <v>9250</v>
      </c>
      <c r="B1512" s="134">
        <v>7216</v>
      </c>
      <c r="C1512" s="126" t="s">
        <v>10724</v>
      </c>
      <c r="D1512" s="134" t="s">
        <v>33</v>
      </c>
      <c r="E1512" s="134" t="s">
        <v>4500</v>
      </c>
      <c r="F1512" s="135">
        <v>68.900000000000006</v>
      </c>
      <c r="G1512" s="135">
        <v>60.95</v>
      </c>
    </row>
    <row r="1513" spans="1:7" x14ac:dyDescent="0.25">
      <c r="A1513" s="134" t="s">
        <v>9250</v>
      </c>
      <c r="B1513" s="134">
        <v>20235</v>
      </c>
      <c r="C1513" s="126" t="s">
        <v>10725</v>
      </c>
      <c r="D1513" s="134" t="s">
        <v>33</v>
      </c>
      <c r="E1513" s="134" t="s">
        <v>4500</v>
      </c>
      <c r="F1513" s="135">
        <v>55.4</v>
      </c>
      <c r="G1513" s="135">
        <v>49</v>
      </c>
    </row>
    <row r="1514" spans="1:7" x14ac:dyDescent="0.25">
      <c r="A1514" s="134" t="s">
        <v>9250</v>
      </c>
      <c r="B1514" s="134">
        <v>7181</v>
      </c>
      <c r="C1514" s="126" t="s">
        <v>10726</v>
      </c>
      <c r="D1514" s="134" t="s">
        <v>33</v>
      </c>
      <c r="E1514" s="134" t="s">
        <v>4500</v>
      </c>
      <c r="F1514" s="135">
        <v>4.16</v>
      </c>
      <c r="G1514" s="135">
        <v>6.69</v>
      </c>
    </row>
    <row r="1515" spans="1:7" x14ac:dyDescent="0.25">
      <c r="A1515" s="134" t="s">
        <v>9250</v>
      </c>
      <c r="B1515" s="134">
        <v>40742</v>
      </c>
      <c r="C1515" s="126" t="s">
        <v>10727</v>
      </c>
      <c r="D1515" s="134" t="s">
        <v>33</v>
      </c>
      <c r="E1515" s="134" t="s">
        <v>4500</v>
      </c>
      <c r="F1515" s="135">
        <v>13.28</v>
      </c>
      <c r="G1515" s="135">
        <v>11.22</v>
      </c>
    </row>
    <row r="1516" spans="1:7" x14ac:dyDescent="0.25">
      <c r="A1516" s="134" t="s">
        <v>9250</v>
      </c>
      <c r="B1516" s="134">
        <v>7214</v>
      </c>
      <c r="C1516" s="126" t="s">
        <v>10728</v>
      </c>
      <c r="D1516" s="134" t="s">
        <v>33</v>
      </c>
      <c r="E1516" s="134" t="s">
        <v>4500</v>
      </c>
      <c r="F1516" s="135">
        <v>67.28</v>
      </c>
      <c r="G1516" s="135">
        <v>59.52</v>
      </c>
    </row>
    <row r="1517" spans="1:7" x14ac:dyDescent="0.25">
      <c r="A1517" s="134" t="s">
        <v>9250</v>
      </c>
      <c r="B1517" s="134">
        <v>7219</v>
      </c>
      <c r="C1517" s="126" t="s">
        <v>10729</v>
      </c>
      <c r="D1517" s="134" t="s">
        <v>33</v>
      </c>
      <c r="E1517" s="134" t="s">
        <v>4500</v>
      </c>
      <c r="F1517" s="135">
        <v>59.68</v>
      </c>
      <c r="G1517" s="135">
        <v>52.79</v>
      </c>
    </row>
    <row r="1518" spans="1:7" x14ac:dyDescent="0.25">
      <c r="A1518" s="134" t="s">
        <v>9250</v>
      </c>
      <c r="B1518" s="134">
        <v>2628</v>
      </c>
      <c r="C1518" s="126" t="s">
        <v>10730</v>
      </c>
      <c r="D1518" s="134" t="s">
        <v>33</v>
      </c>
      <c r="E1518" s="134" t="s">
        <v>4500</v>
      </c>
      <c r="F1518" s="135">
        <v>170.89</v>
      </c>
      <c r="G1518" s="135">
        <v>172.18</v>
      </c>
    </row>
    <row r="1519" spans="1:7" x14ac:dyDescent="0.25">
      <c r="A1519" s="134" t="s">
        <v>9250</v>
      </c>
      <c r="B1519" s="134">
        <v>2622</v>
      </c>
      <c r="C1519" s="126" t="s">
        <v>10731</v>
      </c>
      <c r="D1519" s="134" t="s">
        <v>33</v>
      </c>
      <c r="E1519" s="134" t="s">
        <v>4500</v>
      </c>
      <c r="F1519" s="135">
        <v>4.0599999999999996</v>
      </c>
      <c r="G1519" s="135">
        <v>4.09</v>
      </c>
    </row>
    <row r="1520" spans="1:7" x14ac:dyDescent="0.25">
      <c r="A1520" s="134" t="s">
        <v>9250</v>
      </c>
      <c r="B1520" s="134">
        <v>2623</v>
      </c>
      <c r="C1520" s="126" t="s">
        <v>10732</v>
      </c>
      <c r="D1520" s="134" t="s">
        <v>33</v>
      </c>
      <c r="E1520" s="134" t="s">
        <v>4500</v>
      </c>
      <c r="F1520" s="135">
        <v>4.88</v>
      </c>
      <c r="G1520" s="135">
        <v>4.92</v>
      </c>
    </row>
    <row r="1521" spans="1:7" x14ac:dyDescent="0.25">
      <c r="A1521" s="134" t="s">
        <v>9250</v>
      </c>
      <c r="B1521" s="134">
        <v>2624</v>
      </c>
      <c r="C1521" s="126" t="s">
        <v>10733</v>
      </c>
      <c r="D1521" s="134" t="s">
        <v>33</v>
      </c>
      <c r="E1521" s="134" t="s">
        <v>4500</v>
      </c>
      <c r="F1521" s="135">
        <v>7.76</v>
      </c>
      <c r="G1521" s="135">
        <v>7.82</v>
      </c>
    </row>
    <row r="1522" spans="1:7" x14ac:dyDescent="0.25">
      <c r="A1522" s="134" t="s">
        <v>9250</v>
      </c>
      <c r="B1522" s="134">
        <v>2625</v>
      </c>
      <c r="C1522" s="126" t="s">
        <v>10734</v>
      </c>
      <c r="D1522" s="134" t="s">
        <v>33</v>
      </c>
      <c r="E1522" s="134" t="s">
        <v>4500</v>
      </c>
      <c r="F1522" s="135">
        <v>16.399999999999999</v>
      </c>
      <c r="G1522" s="135">
        <v>16.52</v>
      </c>
    </row>
    <row r="1523" spans="1:7" x14ac:dyDescent="0.25">
      <c r="A1523" s="134" t="s">
        <v>9250</v>
      </c>
      <c r="B1523" s="134">
        <v>2626</v>
      </c>
      <c r="C1523" s="126" t="s">
        <v>10735</v>
      </c>
      <c r="D1523" s="134" t="s">
        <v>33</v>
      </c>
      <c r="E1523" s="134" t="s">
        <v>4500</v>
      </c>
      <c r="F1523" s="135">
        <v>24.02</v>
      </c>
      <c r="G1523" s="135">
        <v>24.21</v>
      </c>
    </row>
    <row r="1524" spans="1:7" x14ac:dyDescent="0.25">
      <c r="A1524" s="134" t="s">
        <v>9250</v>
      </c>
      <c r="B1524" s="134">
        <v>2630</v>
      </c>
      <c r="C1524" s="126" t="s">
        <v>10736</v>
      </c>
      <c r="D1524" s="134" t="s">
        <v>33</v>
      </c>
      <c r="E1524" s="134" t="s">
        <v>4500</v>
      </c>
      <c r="F1524" s="135">
        <v>36.54</v>
      </c>
      <c r="G1524" s="135">
        <v>36.82</v>
      </c>
    </row>
    <row r="1525" spans="1:7" x14ac:dyDescent="0.25">
      <c r="A1525" s="134" t="s">
        <v>9250</v>
      </c>
      <c r="B1525" s="134">
        <v>2627</v>
      </c>
      <c r="C1525" s="126" t="s">
        <v>10737</v>
      </c>
      <c r="D1525" s="134" t="s">
        <v>33</v>
      </c>
      <c r="E1525" s="134" t="s">
        <v>4500</v>
      </c>
      <c r="F1525" s="135">
        <v>64.37</v>
      </c>
      <c r="G1525" s="135">
        <v>64.849999999999994</v>
      </c>
    </row>
    <row r="1526" spans="1:7" x14ac:dyDescent="0.25">
      <c r="A1526" s="134" t="s">
        <v>9250</v>
      </c>
      <c r="B1526" s="134">
        <v>2629</v>
      </c>
      <c r="C1526" s="126" t="s">
        <v>10738</v>
      </c>
      <c r="D1526" s="134" t="s">
        <v>33</v>
      </c>
      <c r="E1526" s="134" t="s">
        <v>4500</v>
      </c>
      <c r="F1526" s="135">
        <v>87.06</v>
      </c>
      <c r="G1526" s="135">
        <v>87.72</v>
      </c>
    </row>
    <row r="1527" spans="1:7" x14ac:dyDescent="0.25">
      <c r="A1527" s="134" t="s">
        <v>9250</v>
      </c>
      <c r="B1527" s="134">
        <v>1880</v>
      </c>
      <c r="C1527" s="126" t="s">
        <v>10739</v>
      </c>
      <c r="D1527" s="134" t="s">
        <v>33</v>
      </c>
      <c r="E1527" s="134" t="s">
        <v>4500</v>
      </c>
      <c r="F1527" s="135">
        <v>2.5</v>
      </c>
      <c r="G1527" s="135">
        <v>2.58</v>
      </c>
    </row>
    <row r="1528" spans="1:7" x14ac:dyDescent="0.25">
      <c r="A1528" s="134" t="s">
        <v>9250</v>
      </c>
      <c r="B1528" s="134">
        <v>39274</v>
      </c>
      <c r="C1528" s="126" t="s">
        <v>10740</v>
      </c>
      <c r="D1528" s="134" t="s">
        <v>33</v>
      </c>
      <c r="E1528" s="134" t="s">
        <v>4500</v>
      </c>
      <c r="F1528" s="135">
        <v>1.94</v>
      </c>
      <c r="G1528" s="135">
        <v>2</v>
      </c>
    </row>
    <row r="1529" spans="1:7" x14ac:dyDescent="0.25">
      <c r="A1529" s="134" t="s">
        <v>9250</v>
      </c>
      <c r="B1529" s="134">
        <v>12033</v>
      </c>
      <c r="C1529" s="126" t="s">
        <v>10741</v>
      </c>
      <c r="D1529" s="134" t="s">
        <v>33</v>
      </c>
      <c r="E1529" s="134" t="s">
        <v>4500</v>
      </c>
      <c r="F1529" s="135">
        <v>7.98</v>
      </c>
      <c r="G1529" s="135">
        <v>8.25</v>
      </c>
    </row>
    <row r="1530" spans="1:7" x14ac:dyDescent="0.25">
      <c r="A1530" s="134" t="s">
        <v>9250</v>
      </c>
      <c r="B1530" s="134">
        <v>40408</v>
      </c>
      <c r="C1530" s="126" t="s">
        <v>10742</v>
      </c>
      <c r="D1530" s="134" t="s">
        <v>33</v>
      </c>
      <c r="E1530" s="134" t="s">
        <v>4500</v>
      </c>
      <c r="F1530" s="135">
        <v>5.24</v>
      </c>
      <c r="G1530" s="135">
        <v>5.42</v>
      </c>
    </row>
    <row r="1531" spans="1:7" x14ac:dyDescent="0.25">
      <c r="A1531" s="134" t="s">
        <v>9250</v>
      </c>
      <c r="B1531" s="134">
        <v>39276</v>
      </c>
      <c r="C1531" s="126" t="s">
        <v>10743</v>
      </c>
      <c r="D1531" s="134" t="s">
        <v>33</v>
      </c>
      <c r="E1531" s="134" t="s">
        <v>4500</v>
      </c>
      <c r="F1531" s="135">
        <v>4.72</v>
      </c>
      <c r="G1531" s="135">
        <v>4.88</v>
      </c>
    </row>
    <row r="1532" spans="1:7" x14ac:dyDescent="0.25">
      <c r="A1532" s="134" t="s">
        <v>9250</v>
      </c>
      <c r="B1532" s="134">
        <v>40409</v>
      </c>
      <c r="C1532" s="126" t="s">
        <v>10744</v>
      </c>
      <c r="D1532" s="134" t="s">
        <v>33</v>
      </c>
      <c r="E1532" s="134" t="s">
        <v>4500</v>
      </c>
      <c r="F1532" s="135">
        <v>1.85</v>
      </c>
      <c r="G1532" s="135">
        <v>1.91</v>
      </c>
    </row>
    <row r="1533" spans="1:7" x14ac:dyDescent="0.25">
      <c r="A1533" s="134" t="s">
        <v>9250</v>
      </c>
      <c r="B1533" s="134">
        <v>39277</v>
      </c>
      <c r="C1533" s="126" t="s">
        <v>10745</v>
      </c>
      <c r="D1533" s="134" t="s">
        <v>33</v>
      </c>
      <c r="E1533" s="134" t="s">
        <v>4500</v>
      </c>
      <c r="F1533" s="135">
        <v>12.75</v>
      </c>
      <c r="G1533" s="135">
        <v>13.18</v>
      </c>
    </row>
    <row r="1534" spans="1:7" x14ac:dyDescent="0.25">
      <c r="A1534" s="134" t="s">
        <v>9250</v>
      </c>
      <c r="B1534" s="134">
        <v>12034</v>
      </c>
      <c r="C1534" s="126" t="s">
        <v>10746</v>
      </c>
      <c r="D1534" s="134" t="s">
        <v>33</v>
      </c>
      <c r="E1534" s="134" t="s">
        <v>4500</v>
      </c>
      <c r="F1534" s="135">
        <v>3.61</v>
      </c>
      <c r="G1534" s="135">
        <v>3.73</v>
      </c>
    </row>
    <row r="1535" spans="1:7" x14ac:dyDescent="0.25">
      <c r="A1535" s="134" t="s">
        <v>9250</v>
      </c>
      <c r="B1535" s="134">
        <v>39879</v>
      </c>
      <c r="C1535" s="126" t="s">
        <v>10747</v>
      </c>
      <c r="D1535" s="134" t="s">
        <v>33</v>
      </c>
      <c r="E1535" s="134" t="s">
        <v>4500</v>
      </c>
      <c r="F1535" s="135"/>
      <c r="G1535" s="135">
        <v>5.45</v>
      </c>
    </row>
    <row r="1536" spans="1:7" x14ac:dyDescent="0.25">
      <c r="A1536" s="134" t="s">
        <v>9250</v>
      </c>
      <c r="B1536" s="134">
        <v>39880</v>
      </c>
      <c r="C1536" s="126" t="s">
        <v>10748</v>
      </c>
      <c r="D1536" s="134" t="s">
        <v>33</v>
      </c>
      <c r="E1536" s="134" t="s">
        <v>4500</v>
      </c>
      <c r="F1536" s="135"/>
      <c r="G1536" s="135">
        <v>12.06</v>
      </c>
    </row>
    <row r="1537" spans="1:7" x14ac:dyDescent="0.25">
      <c r="A1537" s="134" t="s">
        <v>9250</v>
      </c>
      <c r="B1537" s="134">
        <v>39881</v>
      </c>
      <c r="C1537" s="126" t="s">
        <v>10749</v>
      </c>
      <c r="D1537" s="134" t="s">
        <v>33</v>
      </c>
      <c r="E1537" s="134" t="s">
        <v>4500</v>
      </c>
      <c r="F1537" s="135"/>
      <c r="G1537" s="135">
        <v>19.37</v>
      </c>
    </row>
    <row r="1538" spans="1:7" x14ac:dyDescent="0.25">
      <c r="A1538" s="134" t="s">
        <v>9250</v>
      </c>
      <c r="B1538" s="134">
        <v>39882</v>
      </c>
      <c r="C1538" s="126" t="s">
        <v>10750</v>
      </c>
      <c r="D1538" s="134" t="s">
        <v>33</v>
      </c>
      <c r="E1538" s="134" t="s">
        <v>4500</v>
      </c>
      <c r="F1538" s="135"/>
      <c r="G1538" s="135">
        <v>51.02</v>
      </c>
    </row>
    <row r="1539" spans="1:7" x14ac:dyDescent="0.25">
      <c r="A1539" s="134" t="s">
        <v>9250</v>
      </c>
      <c r="B1539" s="134">
        <v>39883</v>
      </c>
      <c r="C1539" s="126" t="s">
        <v>10751</v>
      </c>
      <c r="D1539" s="134" t="s">
        <v>33</v>
      </c>
      <c r="E1539" s="134" t="s">
        <v>4500</v>
      </c>
      <c r="F1539" s="135"/>
      <c r="G1539" s="135">
        <v>81.47</v>
      </c>
    </row>
    <row r="1540" spans="1:7" x14ac:dyDescent="0.25">
      <c r="A1540" s="134" t="s">
        <v>9250</v>
      </c>
      <c r="B1540" s="134">
        <v>39884</v>
      </c>
      <c r="C1540" s="126" t="s">
        <v>10752</v>
      </c>
      <c r="D1540" s="134" t="s">
        <v>33</v>
      </c>
      <c r="E1540" s="134" t="s">
        <v>4500</v>
      </c>
      <c r="F1540" s="135"/>
      <c r="G1540" s="135">
        <v>121</v>
      </c>
    </row>
    <row r="1541" spans="1:7" x14ac:dyDescent="0.25">
      <c r="A1541" s="134" t="s">
        <v>9250</v>
      </c>
      <c r="B1541" s="134">
        <v>39885</v>
      </c>
      <c r="C1541" s="126" t="s">
        <v>10753</v>
      </c>
      <c r="D1541" s="134" t="s">
        <v>33</v>
      </c>
      <c r="E1541" s="134" t="s">
        <v>4500</v>
      </c>
      <c r="F1541" s="135"/>
      <c r="G1541" s="135">
        <v>287.58</v>
      </c>
    </row>
    <row r="1542" spans="1:7" x14ac:dyDescent="0.25">
      <c r="A1542" s="134" t="s">
        <v>9250</v>
      </c>
      <c r="B1542" s="134">
        <v>1777</v>
      </c>
      <c r="C1542" s="126" t="s">
        <v>10754</v>
      </c>
      <c r="D1542" s="134" t="s">
        <v>33</v>
      </c>
      <c r="E1542" s="134" t="s">
        <v>4500</v>
      </c>
      <c r="F1542" s="135">
        <v>86.52</v>
      </c>
      <c r="G1542" s="135">
        <v>86.19</v>
      </c>
    </row>
    <row r="1543" spans="1:7" x14ac:dyDescent="0.25">
      <c r="A1543" s="134" t="s">
        <v>9250</v>
      </c>
      <c r="B1543" s="134">
        <v>1819</v>
      </c>
      <c r="C1543" s="126" t="s">
        <v>10755</v>
      </c>
      <c r="D1543" s="134" t="s">
        <v>33</v>
      </c>
      <c r="E1543" s="134" t="s">
        <v>4500</v>
      </c>
      <c r="F1543" s="135">
        <v>62.95</v>
      </c>
      <c r="G1543" s="135">
        <v>62.71</v>
      </c>
    </row>
    <row r="1544" spans="1:7" x14ac:dyDescent="0.25">
      <c r="A1544" s="134" t="s">
        <v>9250</v>
      </c>
      <c r="B1544" s="134">
        <v>1776</v>
      </c>
      <c r="C1544" s="126" t="s">
        <v>10756</v>
      </c>
      <c r="D1544" s="134" t="s">
        <v>33</v>
      </c>
      <c r="E1544" s="134" t="s">
        <v>4500</v>
      </c>
      <c r="F1544" s="135">
        <v>51.22</v>
      </c>
      <c r="G1544" s="135">
        <v>51.02</v>
      </c>
    </row>
    <row r="1545" spans="1:7" x14ac:dyDescent="0.25">
      <c r="A1545" s="134" t="s">
        <v>9250</v>
      </c>
      <c r="B1545" s="134">
        <v>1775</v>
      </c>
      <c r="C1545" s="126" t="s">
        <v>10757</v>
      </c>
      <c r="D1545" s="134" t="s">
        <v>33</v>
      </c>
      <c r="E1545" s="134" t="s">
        <v>4500</v>
      </c>
      <c r="F1545" s="135">
        <v>18.82</v>
      </c>
      <c r="G1545" s="135">
        <v>18.75</v>
      </c>
    </row>
    <row r="1546" spans="1:7" x14ac:dyDescent="0.25">
      <c r="A1546" s="134" t="s">
        <v>9250</v>
      </c>
      <c r="B1546" s="134">
        <v>1778</v>
      </c>
      <c r="C1546" s="126" t="s">
        <v>10758</v>
      </c>
      <c r="D1546" s="134" t="s">
        <v>33</v>
      </c>
      <c r="E1546" s="134" t="s">
        <v>4500</v>
      </c>
      <c r="F1546" s="135">
        <v>209.44</v>
      </c>
      <c r="G1546" s="135">
        <v>208.64</v>
      </c>
    </row>
    <row r="1547" spans="1:7" x14ac:dyDescent="0.25">
      <c r="A1547" s="134" t="s">
        <v>9250</v>
      </c>
      <c r="B1547" s="134">
        <v>1818</v>
      </c>
      <c r="C1547" s="126" t="s">
        <v>10759</v>
      </c>
      <c r="D1547" s="134" t="s">
        <v>33</v>
      </c>
      <c r="E1547" s="134" t="s">
        <v>4500</v>
      </c>
      <c r="F1547" s="135">
        <v>139.02000000000001</v>
      </c>
      <c r="G1547" s="135">
        <v>138.49</v>
      </c>
    </row>
    <row r="1548" spans="1:7" x14ac:dyDescent="0.25">
      <c r="A1548" s="134" t="s">
        <v>9250</v>
      </c>
      <c r="B1548" s="134">
        <v>1779</v>
      </c>
      <c r="C1548" s="126" t="s">
        <v>10760</v>
      </c>
      <c r="D1548" s="134" t="s">
        <v>33</v>
      </c>
      <c r="E1548" s="134" t="s">
        <v>4500</v>
      </c>
      <c r="F1548" s="135">
        <v>304.58999999999997</v>
      </c>
      <c r="G1548" s="135">
        <v>303.43</v>
      </c>
    </row>
    <row r="1549" spans="1:7" x14ac:dyDescent="0.25">
      <c r="A1549" s="134" t="s">
        <v>9250</v>
      </c>
      <c r="B1549" s="134">
        <v>1820</v>
      </c>
      <c r="C1549" s="126" t="s">
        <v>10761</v>
      </c>
      <c r="D1549" s="134" t="s">
        <v>33</v>
      </c>
      <c r="E1549" s="134" t="s">
        <v>4500</v>
      </c>
      <c r="F1549" s="135">
        <v>27.18</v>
      </c>
      <c r="G1549" s="135">
        <v>27.08</v>
      </c>
    </row>
    <row r="1550" spans="1:7" x14ac:dyDescent="0.25">
      <c r="A1550" s="134" t="s">
        <v>9250</v>
      </c>
      <c r="B1550" s="134">
        <v>1780</v>
      </c>
      <c r="C1550" s="126" t="s">
        <v>10762</v>
      </c>
      <c r="D1550" s="134" t="s">
        <v>33</v>
      </c>
      <c r="E1550" s="134" t="s">
        <v>4500</v>
      </c>
      <c r="F1550" s="135">
        <v>627.92999999999995</v>
      </c>
      <c r="G1550" s="135">
        <v>625.53</v>
      </c>
    </row>
    <row r="1551" spans="1:7" x14ac:dyDescent="0.25">
      <c r="A1551" s="134" t="s">
        <v>9250</v>
      </c>
      <c r="B1551" s="134">
        <v>1783</v>
      </c>
      <c r="C1551" s="126" t="s">
        <v>10763</v>
      </c>
      <c r="D1551" s="134" t="s">
        <v>33</v>
      </c>
      <c r="E1551" s="134" t="s">
        <v>4500</v>
      </c>
      <c r="F1551" s="135">
        <v>66.39</v>
      </c>
      <c r="G1551" s="135">
        <v>66.14</v>
      </c>
    </row>
    <row r="1552" spans="1:7" x14ac:dyDescent="0.25">
      <c r="A1552" s="134" t="s">
        <v>9250</v>
      </c>
      <c r="B1552" s="134">
        <v>1782</v>
      </c>
      <c r="C1552" s="126" t="s">
        <v>10764</v>
      </c>
      <c r="D1552" s="134" t="s">
        <v>33</v>
      </c>
      <c r="E1552" s="134" t="s">
        <v>4500</v>
      </c>
      <c r="F1552" s="135">
        <v>52.49</v>
      </c>
      <c r="G1552" s="135">
        <v>52.29</v>
      </c>
    </row>
    <row r="1553" spans="1:7" x14ac:dyDescent="0.25">
      <c r="A1553" s="134" t="s">
        <v>9250</v>
      </c>
      <c r="B1553" s="134">
        <v>1781</v>
      </c>
      <c r="C1553" s="126" t="s">
        <v>10765</v>
      </c>
      <c r="D1553" s="134" t="s">
        <v>33</v>
      </c>
      <c r="E1553" s="134" t="s">
        <v>4500</v>
      </c>
      <c r="F1553" s="135">
        <v>34.200000000000003</v>
      </c>
      <c r="G1553" s="135">
        <v>34.07</v>
      </c>
    </row>
    <row r="1554" spans="1:7" x14ac:dyDescent="0.25">
      <c r="A1554" s="134" t="s">
        <v>9250</v>
      </c>
      <c r="B1554" s="134">
        <v>1817</v>
      </c>
      <c r="C1554" s="126" t="s">
        <v>10766</v>
      </c>
      <c r="D1554" s="134" t="s">
        <v>33</v>
      </c>
      <c r="E1554" s="134" t="s">
        <v>4500</v>
      </c>
      <c r="F1554" s="135">
        <v>15.64</v>
      </c>
      <c r="G1554" s="135">
        <v>15.58</v>
      </c>
    </row>
    <row r="1555" spans="1:7" x14ac:dyDescent="0.25">
      <c r="A1555" s="134" t="s">
        <v>9250</v>
      </c>
      <c r="B1555" s="134">
        <v>1784</v>
      </c>
      <c r="C1555" s="126" t="s">
        <v>10767</v>
      </c>
      <c r="D1555" s="134" t="s">
        <v>33</v>
      </c>
      <c r="E1555" s="134" t="s">
        <v>4500</v>
      </c>
      <c r="F1555" s="135">
        <v>187.47</v>
      </c>
      <c r="G1555" s="135">
        <v>186.76</v>
      </c>
    </row>
    <row r="1556" spans="1:7" x14ac:dyDescent="0.25">
      <c r="A1556" s="134" t="s">
        <v>9250</v>
      </c>
      <c r="B1556" s="134">
        <v>1810</v>
      </c>
      <c r="C1556" s="126" t="s">
        <v>10768</v>
      </c>
      <c r="D1556" s="134" t="s">
        <v>33</v>
      </c>
      <c r="E1556" s="134" t="s">
        <v>4500</v>
      </c>
      <c r="F1556" s="135">
        <v>103.98</v>
      </c>
      <c r="G1556" s="135">
        <v>103.59</v>
      </c>
    </row>
    <row r="1557" spans="1:7" x14ac:dyDescent="0.25">
      <c r="A1557" s="134" t="s">
        <v>9250</v>
      </c>
      <c r="B1557" s="134">
        <v>1812</v>
      </c>
      <c r="C1557" s="126" t="s">
        <v>10769</v>
      </c>
      <c r="D1557" s="134" t="s">
        <v>33</v>
      </c>
      <c r="E1557" s="134" t="s">
        <v>4500</v>
      </c>
      <c r="F1557" s="135">
        <v>262.5</v>
      </c>
      <c r="G1557" s="135">
        <v>261.49</v>
      </c>
    </row>
    <row r="1558" spans="1:7" x14ac:dyDescent="0.25">
      <c r="A1558" s="134" t="s">
        <v>9250</v>
      </c>
      <c r="B1558" s="134">
        <v>1811</v>
      </c>
      <c r="C1558" s="126" t="s">
        <v>10770</v>
      </c>
      <c r="D1558" s="134" t="s">
        <v>33</v>
      </c>
      <c r="E1558" s="134" t="s">
        <v>4500</v>
      </c>
      <c r="F1558" s="135">
        <v>22.49</v>
      </c>
      <c r="G1558" s="135">
        <v>22.41</v>
      </c>
    </row>
    <row r="1559" spans="1:7" x14ac:dyDescent="0.25">
      <c r="A1559" s="134" t="s">
        <v>9250</v>
      </c>
      <c r="B1559" s="134">
        <v>40386</v>
      </c>
      <c r="C1559" s="126" t="s">
        <v>10771</v>
      </c>
      <c r="D1559" s="134" t="s">
        <v>33</v>
      </c>
      <c r="E1559" s="134" t="s">
        <v>4500</v>
      </c>
      <c r="F1559" s="135"/>
      <c r="G1559" s="135">
        <v>89.73</v>
      </c>
    </row>
    <row r="1560" spans="1:7" x14ac:dyDescent="0.25">
      <c r="A1560" s="134" t="s">
        <v>9250</v>
      </c>
      <c r="B1560" s="134">
        <v>40384</v>
      </c>
      <c r="C1560" s="126" t="s">
        <v>10772</v>
      </c>
      <c r="D1560" s="134" t="s">
        <v>33</v>
      </c>
      <c r="E1560" s="134" t="s">
        <v>4500</v>
      </c>
      <c r="F1560" s="135"/>
      <c r="G1560" s="135">
        <v>61.43</v>
      </c>
    </row>
    <row r="1561" spans="1:7" x14ac:dyDescent="0.25">
      <c r="A1561" s="134" t="s">
        <v>9250</v>
      </c>
      <c r="B1561" s="134">
        <v>40423</v>
      </c>
      <c r="C1561" s="126" t="s">
        <v>10773</v>
      </c>
      <c r="D1561" s="134" t="s">
        <v>33</v>
      </c>
      <c r="E1561" s="134" t="s">
        <v>4500</v>
      </c>
      <c r="F1561" s="135"/>
      <c r="G1561" s="135">
        <v>40.19</v>
      </c>
    </row>
    <row r="1562" spans="1:7" x14ac:dyDescent="0.25">
      <c r="A1562" s="134" t="s">
        <v>9250</v>
      </c>
      <c r="B1562" s="134">
        <v>40379</v>
      </c>
      <c r="C1562" s="126" t="s">
        <v>10774</v>
      </c>
      <c r="D1562" s="134" t="s">
        <v>33</v>
      </c>
      <c r="E1562" s="134" t="s">
        <v>4500</v>
      </c>
      <c r="F1562" s="135"/>
      <c r="G1562" s="135">
        <v>21.24</v>
      </c>
    </row>
    <row r="1563" spans="1:7" x14ac:dyDescent="0.25">
      <c r="A1563" s="134" t="s">
        <v>9250</v>
      </c>
      <c r="B1563" s="134">
        <v>40389</v>
      </c>
      <c r="C1563" s="126" t="s">
        <v>10775</v>
      </c>
      <c r="D1563" s="134" t="s">
        <v>33</v>
      </c>
      <c r="E1563" s="134" t="s">
        <v>4500</v>
      </c>
      <c r="F1563" s="135"/>
      <c r="G1563" s="135">
        <v>254.88</v>
      </c>
    </row>
    <row r="1564" spans="1:7" x14ac:dyDescent="0.25">
      <c r="A1564" s="134" t="s">
        <v>9250</v>
      </c>
      <c r="B1564" s="134">
        <v>40388</v>
      </c>
      <c r="C1564" s="126" t="s">
        <v>10776</v>
      </c>
      <c r="D1564" s="134" t="s">
        <v>33</v>
      </c>
      <c r="E1564" s="134" t="s">
        <v>4500</v>
      </c>
      <c r="F1564" s="135"/>
      <c r="G1564" s="135">
        <v>127.58</v>
      </c>
    </row>
    <row r="1565" spans="1:7" x14ac:dyDescent="0.25">
      <c r="A1565" s="134" t="s">
        <v>9250</v>
      </c>
      <c r="B1565" s="134">
        <v>40391</v>
      </c>
      <c r="C1565" s="126" t="s">
        <v>10777</v>
      </c>
      <c r="D1565" s="134" t="s">
        <v>33</v>
      </c>
      <c r="E1565" s="134" t="s">
        <v>4500</v>
      </c>
      <c r="F1565" s="135"/>
      <c r="G1565" s="135">
        <v>661.54</v>
      </c>
    </row>
    <row r="1566" spans="1:7" x14ac:dyDescent="0.25">
      <c r="A1566" s="134" t="s">
        <v>9250</v>
      </c>
      <c r="B1566" s="134">
        <v>40381</v>
      </c>
      <c r="C1566" s="126" t="s">
        <v>10778</v>
      </c>
      <c r="D1566" s="134" t="s">
        <v>33</v>
      </c>
      <c r="E1566" s="134" t="s">
        <v>4500</v>
      </c>
      <c r="F1566" s="135"/>
      <c r="G1566" s="135">
        <v>28.32</v>
      </c>
    </row>
    <row r="1567" spans="1:7" x14ac:dyDescent="0.25">
      <c r="A1567" s="134" t="s">
        <v>9250</v>
      </c>
      <c r="B1567" s="134">
        <v>2609</v>
      </c>
      <c r="C1567" s="126" t="s">
        <v>10779</v>
      </c>
      <c r="D1567" s="134" t="s">
        <v>33</v>
      </c>
      <c r="E1567" s="134" t="s">
        <v>4500</v>
      </c>
      <c r="F1567" s="135">
        <v>3.81</v>
      </c>
      <c r="G1567" s="135">
        <v>3.84</v>
      </c>
    </row>
    <row r="1568" spans="1:7" x14ac:dyDescent="0.25">
      <c r="A1568" s="134" t="s">
        <v>9250</v>
      </c>
      <c r="B1568" s="134">
        <v>2634</v>
      </c>
      <c r="C1568" s="126" t="s">
        <v>10780</v>
      </c>
      <c r="D1568" s="134" t="s">
        <v>33</v>
      </c>
      <c r="E1568" s="134" t="s">
        <v>4500</v>
      </c>
      <c r="F1568" s="135">
        <v>5</v>
      </c>
      <c r="G1568" s="135">
        <v>5.04</v>
      </c>
    </row>
    <row r="1569" spans="1:7" x14ac:dyDescent="0.25">
      <c r="A1569" s="134" t="s">
        <v>9250</v>
      </c>
      <c r="B1569" s="134">
        <v>2611</v>
      </c>
      <c r="C1569" s="126" t="s">
        <v>10781</v>
      </c>
      <c r="D1569" s="134" t="s">
        <v>33</v>
      </c>
      <c r="E1569" s="134" t="s">
        <v>4500</v>
      </c>
      <c r="F1569" s="135">
        <v>14.11</v>
      </c>
      <c r="G1569" s="135">
        <v>14.22</v>
      </c>
    </row>
    <row r="1570" spans="1:7" x14ac:dyDescent="0.25">
      <c r="A1570" s="134" t="s">
        <v>9250</v>
      </c>
      <c r="B1570" s="134">
        <v>40414</v>
      </c>
      <c r="C1570" s="126" t="s">
        <v>10782</v>
      </c>
      <c r="D1570" s="134" t="s">
        <v>33</v>
      </c>
      <c r="E1570" s="134" t="s">
        <v>4500</v>
      </c>
      <c r="F1570" s="135"/>
      <c r="G1570" s="135">
        <v>17.940000000000001</v>
      </c>
    </row>
    <row r="1571" spans="1:7" x14ac:dyDescent="0.25">
      <c r="A1571" s="134" t="s">
        <v>9250</v>
      </c>
      <c r="B1571" s="134">
        <v>40416</v>
      </c>
      <c r="C1571" s="126" t="s">
        <v>10783</v>
      </c>
      <c r="D1571" s="134" t="s">
        <v>33</v>
      </c>
      <c r="E1571" s="134" t="s">
        <v>4500</v>
      </c>
      <c r="F1571" s="135"/>
      <c r="G1571" s="135">
        <v>24.79</v>
      </c>
    </row>
    <row r="1572" spans="1:7" x14ac:dyDescent="0.25">
      <c r="A1572" s="134" t="s">
        <v>9250</v>
      </c>
      <c r="B1572" s="134">
        <v>40418</v>
      </c>
      <c r="C1572" s="126" t="s">
        <v>10784</v>
      </c>
      <c r="D1572" s="134" t="s">
        <v>33</v>
      </c>
      <c r="E1572" s="134" t="s">
        <v>4500</v>
      </c>
      <c r="F1572" s="135"/>
      <c r="G1572" s="135">
        <v>29.57</v>
      </c>
    </row>
    <row r="1573" spans="1:7" x14ac:dyDescent="0.25">
      <c r="A1573" s="134" t="s">
        <v>9250</v>
      </c>
      <c r="B1573" s="134">
        <v>34359</v>
      </c>
      <c r="C1573" s="126" t="s">
        <v>10785</v>
      </c>
      <c r="D1573" s="134" t="s">
        <v>33</v>
      </c>
      <c r="E1573" s="134" t="s">
        <v>4500</v>
      </c>
      <c r="F1573" s="135">
        <v>20</v>
      </c>
      <c r="G1573" s="135">
        <v>10.82</v>
      </c>
    </row>
    <row r="1574" spans="1:7" x14ac:dyDescent="0.25">
      <c r="A1574" s="134" t="s">
        <v>9250</v>
      </c>
      <c r="B1574" s="134">
        <v>1789</v>
      </c>
      <c r="C1574" s="126" t="s">
        <v>10786</v>
      </c>
      <c r="D1574" s="134" t="s">
        <v>33</v>
      </c>
      <c r="E1574" s="134" t="s">
        <v>4500</v>
      </c>
      <c r="F1574" s="135">
        <v>83.04</v>
      </c>
      <c r="G1574" s="135">
        <v>82.73</v>
      </c>
    </row>
    <row r="1575" spans="1:7" x14ac:dyDescent="0.25">
      <c r="A1575" s="134" t="s">
        <v>9250</v>
      </c>
      <c r="B1575" s="134">
        <v>1788</v>
      </c>
      <c r="C1575" s="126" t="s">
        <v>10787</v>
      </c>
      <c r="D1575" s="134" t="s">
        <v>33</v>
      </c>
      <c r="E1575" s="134" t="s">
        <v>4500</v>
      </c>
      <c r="F1575" s="135">
        <v>66.56</v>
      </c>
      <c r="G1575" s="135">
        <v>66.31</v>
      </c>
    </row>
    <row r="1576" spans="1:7" x14ac:dyDescent="0.25">
      <c r="A1576" s="134" t="s">
        <v>9250</v>
      </c>
      <c r="B1576" s="134">
        <v>1787</v>
      </c>
      <c r="C1576" s="126" t="s">
        <v>10788</v>
      </c>
      <c r="D1576" s="134" t="s">
        <v>33</v>
      </c>
      <c r="E1576" s="134" t="s">
        <v>4500</v>
      </c>
      <c r="F1576" s="135">
        <v>39.58</v>
      </c>
      <c r="G1576" s="135">
        <v>39.43</v>
      </c>
    </row>
    <row r="1577" spans="1:7" x14ac:dyDescent="0.25">
      <c r="A1577" s="134" t="s">
        <v>9250</v>
      </c>
      <c r="B1577" s="134">
        <v>1786</v>
      </c>
      <c r="C1577" s="126" t="s">
        <v>10789</v>
      </c>
      <c r="D1577" s="134" t="s">
        <v>33</v>
      </c>
      <c r="E1577" s="134" t="s">
        <v>4500</v>
      </c>
      <c r="F1577" s="135">
        <v>16.53</v>
      </c>
      <c r="G1577" s="135">
        <v>16.46</v>
      </c>
    </row>
    <row r="1578" spans="1:7" x14ac:dyDescent="0.25">
      <c r="A1578" s="134" t="s">
        <v>9250</v>
      </c>
      <c r="B1578" s="134">
        <v>1791</v>
      </c>
      <c r="C1578" s="126" t="s">
        <v>10790</v>
      </c>
      <c r="D1578" s="134" t="s">
        <v>33</v>
      </c>
      <c r="E1578" s="134" t="s">
        <v>4500</v>
      </c>
      <c r="F1578" s="135">
        <v>240</v>
      </c>
      <c r="G1578" s="135">
        <v>239.08</v>
      </c>
    </row>
    <row r="1579" spans="1:7" x14ac:dyDescent="0.25">
      <c r="A1579" s="134" t="s">
        <v>9250</v>
      </c>
      <c r="B1579" s="134">
        <v>1790</v>
      </c>
      <c r="C1579" s="126" t="s">
        <v>10791</v>
      </c>
      <c r="D1579" s="134" t="s">
        <v>33</v>
      </c>
      <c r="E1579" s="134" t="s">
        <v>4500</v>
      </c>
      <c r="F1579" s="135">
        <v>138.30000000000001</v>
      </c>
      <c r="G1579" s="135">
        <v>137.77000000000001</v>
      </c>
    </row>
    <row r="1580" spans="1:7" x14ac:dyDescent="0.25">
      <c r="A1580" s="134" t="s">
        <v>9250</v>
      </c>
      <c r="B1580" s="134">
        <v>1792</v>
      </c>
      <c r="C1580" s="126" t="s">
        <v>10792</v>
      </c>
      <c r="D1580" s="134" t="s">
        <v>33</v>
      </c>
      <c r="E1580" s="134" t="s">
        <v>4500</v>
      </c>
      <c r="F1580" s="135">
        <v>323.95999999999998</v>
      </c>
      <c r="G1580" s="135">
        <v>322.72000000000003</v>
      </c>
    </row>
    <row r="1581" spans="1:7" x14ac:dyDescent="0.25">
      <c r="A1581" s="134" t="s">
        <v>9250</v>
      </c>
      <c r="B1581" s="134">
        <v>1813</v>
      </c>
      <c r="C1581" s="126" t="s">
        <v>10793</v>
      </c>
      <c r="D1581" s="134" t="s">
        <v>33</v>
      </c>
      <c r="E1581" s="134" t="s">
        <v>4500</v>
      </c>
      <c r="F1581" s="135">
        <v>26.23</v>
      </c>
      <c r="G1581" s="135">
        <v>26.13</v>
      </c>
    </row>
    <row r="1582" spans="1:7" x14ac:dyDescent="0.25">
      <c r="A1582" s="134" t="s">
        <v>9250</v>
      </c>
      <c r="B1582" s="134">
        <v>1793</v>
      </c>
      <c r="C1582" s="126" t="s">
        <v>10794</v>
      </c>
      <c r="D1582" s="134" t="s">
        <v>33</v>
      </c>
      <c r="E1582" s="134" t="s">
        <v>4500</v>
      </c>
      <c r="F1582" s="135">
        <v>654.62</v>
      </c>
      <c r="G1582" s="135">
        <v>652.12</v>
      </c>
    </row>
    <row r="1583" spans="1:7" x14ac:dyDescent="0.25">
      <c r="A1583" s="134" t="s">
        <v>9250</v>
      </c>
      <c r="B1583" s="134">
        <v>1797</v>
      </c>
      <c r="C1583" s="126" t="s">
        <v>10795</v>
      </c>
      <c r="D1583" s="134" t="s">
        <v>33</v>
      </c>
      <c r="E1583" s="134" t="s">
        <v>4500</v>
      </c>
      <c r="F1583" s="135">
        <v>94.29</v>
      </c>
      <c r="G1583" s="135">
        <v>93.93</v>
      </c>
    </row>
    <row r="1584" spans="1:7" x14ac:dyDescent="0.25">
      <c r="A1584" s="134" t="s">
        <v>9250</v>
      </c>
      <c r="B1584" s="134">
        <v>1796</v>
      </c>
      <c r="C1584" s="126" t="s">
        <v>10796</v>
      </c>
      <c r="D1584" s="134" t="s">
        <v>33</v>
      </c>
      <c r="E1584" s="134" t="s">
        <v>4500</v>
      </c>
      <c r="F1584" s="135">
        <v>72.33</v>
      </c>
      <c r="G1584" s="135">
        <v>72.05</v>
      </c>
    </row>
    <row r="1585" spans="1:7" x14ac:dyDescent="0.25">
      <c r="A1585" s="134" t="s">
        <v>9250</v>
      </c>
      <c r="B1585" s="134">
        <v>1816</v>
      </c>
      <c r="C1585" s="126" t="s">
        <v>10797</v>
      </c>
      <c r="D1585" s="134" t="s">
        <v>33</v>
      </c>
      <c r="E1585" s="134" t="s">
        <v>4500</v>
      </c>
      <c r="F1585" s="135">
        <v>38.93</v>
      </c>
      <c r="G1585" s="135">
        <v>38.78</v>
      </c>
    </row>
    <row r="1586" spans="1:7" x14ac:dyDescent="0.25">
      <c r="A1586" s="134" t="s">
        <v>9250</v>
      </c>
      <c r="B1586" s="134">
        <v>1794</v>
      </c>
      <c r="C1586" s="126" t="s">
        <v>10798</v>
      </c>
      <c r="D1586" s="134" t="s">
        <v>33</v>
      </c>
      <c r="E1586" s="134" t="s">
        <v>4500</v>
      </c>
      <c r="F1586" s="135">
        <v>17.27</v>
      </c>
      <c r="G1586" s="135">
        <v>17.2</v>
      </c>
    </row>
    <row r="1587" spans="1:7" x14ac:dyDescent="0.25">
      <c r="A1587" s="134" t="s">
        <v>9250</v>
      </c>
      <c r="B1587" s="134">
        <v>1815</v>
      </c>
      <c r="C1587" s="126" t="s">
        <v>10799</v>
      </c>
      <c r="D1587" s="134" t="s">
        <v>33</v>
      </c>
      <c r="E1587" s="134" t="s">
        <v>4500</v>
      </c>
      <c r="F1587" s="135">
        <v>298.97000000000003</v>
      </c>
      <c r="G1587" s="135">
        <v>297.83</v>
      </c>
    </row>
    <row r="1588" spans="1:7" x14ac:dyDescent="0.25">
      <c r="A1588" s="134" t="s">
        <v>9250</v>
      </c>
      <c r="B1588" s="134">
        <v>1798</v>
      </c>
      <c r="C1588" s="126" t="s">
        <v>10800</v>
      </c>
      <c r="D1588" s="134" t="s">
        <v>33</v>
      </c>
      <c r="E1588" s="134" t="s">
        <v>4500</v>
      </c>
      <c r="F1588" s="135">
        <v>133.78</v>
      </c>
      <c r="G1588" s="135">
        <v>133.27000000000001</v>
      </c>
    </row>
    <row r="1589" spans="1:7" x14ac:dyDescent="0.25">
      <c r="A1589" s="134" t="s">
        <v>9250</v>
      </c>
      <c r="B1589" s="134">
        <v>1799</v>
      </c>
      <c r="C1589" s="126" t="s">
        <v>10801</v>
      </c>
      <c r="D1589" s="134" t="s">
        <v>33</v>
      </c>
      <c r="E1589" s="134" t="s">
        <v>4500</v>
      </c>
      <c r="F1589" s="135">
        <v>389.39</v>
      </c>
      <c r="G1589" s="135">
        <v>387.9</v>
      </c>
    </row>
    <row r="1590" spans="1:7" x14ac:dyDescent="0.25">
      <c r="A1590" s="134" t="s">
        <v>9250</v>
      </c>
      <c r="B1590" s="134">
        <v>1795</v>
      </c>
      <c r="C1590" s="126" t="s">
        <v>10802</v>
      </c>
      <c r="D1590" s="134" t="s">
        <v>33</v>
      </c>
      <c r="E1590" s="134" t="s">
        <v>4500</v>
      </c>
      <c r="F1590" s="135">
        <v>23.92</v>
      </c>
      <c r="G1590" s="135">
        <v>23.83</v>
      </c>
    </row>
    <row r="1591" spans="1:7" x14ac:dyDescent="0.25">
      <c r="A1591" s="134" t="s">
        <v>9250</v>
      </c>
      <c r="B1591" s="134">
        <v>1800</v>
      </c>
      <c r="C1591" s="126" t="s">
        <v>10803</v>
      </c>
      <c r="D1591" s="134" t="s">
        <v>33</v>
      </c>
      <c r="E1591" s="134" t="s">
        <v>4500</v>
      </c>
      <c r="F1591" s="135">
        <v>743.41</v>
      </c>
      <c r="G1591" s="135">
        <v>740.57</v>
      </c>
    </row>
    <row r="1592" spans="1:7" x14ac:dyDescent="0.25">
      <c r="A1592" s="134" t="s">
        <v>9250</v>
      </c>
      <c r="B1592" s="134">
        <v>1802</v>
      </c>
      <c r="C1592" s="126" t="s">
        <v>10804</v>
      </c>
      <c r="D1592" s="134" t="s">
        <v>33</v>
      </c>
      <c r="E1592" s="134" t="s">
        <v>4500</v>
      </c>
      <c r="F1592" s="135">
        <v>1859.56</v>
      </c>
      <c r="G1592" s="135">
        <v>1852.45</v>
      </c>
    </row>
    <row r="1593" spans="1:7" x14ac:dyDescent="0.25">
      <c r="A1593" s="134" t="s">
        <v>9250</v>
      </c>
      <c r="B1593" s="134">
        <v>1809</v>
      </c>
      <c r="C1593" s="126" t="s">
        <v>10805</v>
      </c>
      <c r="D1593" s="134" t="s">
        <v>33</v>
      </c>
      <c r="E1593" s="134" t="s">
        <v>4500</v>
      </c>
      <c r="F1593" s="135">
        <v>77.849999999999994</v>
      </c>
      <c r="G1593" s="135">
        <v>77.56</v>
      </c>
    </row>
    <row r="1594" spans="1:7" x14ac:dyDescent="0.25">
      <c r="A1594" s="134" t="s">
        <v>9250</v>
      </c>
      <c r="B1594" s="134">
        <v>1814</v>
      </c>
      <c r="C1594" s="126" t="s">
        <v>10806</v>
      </c>
      <c r="D1594" s="134" t="s">
        <v>33</v>
      </c>
      <c r="E1594" s="134" t="s">
        <v>4500</v>
      </c>
      <c r="F1594" s="135">
        <v>63.96</v>
      </c>
      <c r="G1594" s="135">
        <v>63.71</v>
      </c>
    </row>
    <row r="1595" spans="1:7" x14ac:dyDescent="0.25">
      <c r="A1595" s="134" t="s">
        <v>9250</v>
      </c>
      <c r="B1595" s="134">
        <v>1805</v>
      </c>
      <c r="C1595" s="126" t="s">
        <v>10807</v>
      </c>
      <c r="D1595" s="134" t="s">
        <v>33</v>
      </c>
      <c r="E1595" s="134" t="s">
        <v>4500</v>
      </c>
      <c r="F1595" s="135">
        <v>37.119999999999997</v>
      </c>
      <c r="G1595" s="135">
        <v>36.979999999999997</v>
      </c>
    </row>
    <row r="1596" spans="1:7" x14ac:dyDescent="0.25">
      <c r="A1596" s="134" t="s">
        <v>9250</v>
      </c>
      <c r="B1596" s="134">
        <v>1803</v>
      </c>
      <c r="C1596" s="126" t="s">
        <v>10808</v>
      </c>
      <c r="D1596" s="134" t="s">
        <v>33</v>
      </c>
      <c r="E1596" s="134" t="s">
        <v>4500</v>
      </c>
      <c r="F1596" s="135">
        <v>16.16</v>
      </c>
      <c r="G1596" s="135">
        <v>16.100000000000001</v>
      </c>
    </row>
    <row r="1597" spans="1:7" x14ac:dyDescent="0.25">
      <c r="A1597" s="134" t="s">
        <v>9250</v>
      </c>
      <c r="B1597" s="134">
        <v>1821</v>
      </c>
      <c r="C1597" s="126" t="s">
        <v>10809</v>
      </c>
      <c r="D1597" s="134" t="s">
        <v>33</v>
      </c>
      <c r="E1597" s="134" t="s">
        <v>4500</v>
      </c>
      <c r="F1597" s="135">
        <v>219.27</v>
      </c>
      <c r="G1597" s="135">
        <v>218.44</v>
      </c>
    </row>
    <row r="1598" spans="1:7" x14ac:dyDescent="0.25">
      <c r="A1598" s="134" t="s">
        <v>9250</v>
      </c>
      <c r="B1598" s="134">
        <v>1806</v>
      </c>
      <c r="C1598" s="126" t="s">
        <v>10810</v>
      </c>
      <c r="D1598" s="134" t="s">
        <v>33</v>
      </c>
      <c r="E1598" s="134" t="s">
        <v>4500</v>
      </c>
      <c r="F1598" s="135">
        <v>130.51</v>
      </c>
      <c r="G1598" s="135">
        <v>130.02000000000001</v>
      </c>
    </row>
    <row r="1599" spans="1:7" x14ac:dyDescent="0.25">
      <c r="A1599" s="134" t="s">
        <v>9250</v>
      </c>
      <c r="B1599" s="134">
        <v>1807</v>
      </c>
      <c r="C1599" s="126" t="s">
        <v>10811</v>
      </c>
      <c r="D1599" s="134" t="s">
        <v>33</v>
      </c>
      <c r="E1599" s="134" t="s">
        <v>4500</v>
      </c>
      <c r="F1599" s="135">
        <v>313.60000000000002</v>
      </c>
      <c r="G1599" s="135">
        <v>312.39999999999998</v>
      </c>
    </row>
    <row r="1600" spans="1:7" x14ac:dyDescent="0.25">
      <c r="A1600" s="134" t="s">
        <v>9250</v>
      </c>
      <c r="B1600" s="134">
        <v>1804</v>
      </c>
      <c r="C1600" s="126" t="s">
        <v>10812</v>
      </c>
      <c r="D1600" s="134" t="s">
        <v>33</v>
      </c>
      <c r="E1600" s="134" t="s">
        <v>4500</v>
      </c>
      <c r="F1600" s="135">
        <v>23</v>
      </c>
      <c r="G1600" s="135">
        <v>22.92</v>
      </c>
    </row>
    <row r="1601" spans="1:7" x14ac:dyDescent="0.25">
      <c r="A1601" s="134" t="s">
        <v>9250</v>
      </c>
      <c r="B1601" s="134">
        <v>1808</v>
      </c>
      <c r="C1601" s="126" t="s">
        <v>10813</v>
      </c>
      <c r="D1601" s="134" t="s">
        <v>33</v>
      </c>
      <c r="E1601" s="134" t="s">
        <v>4500</v>
      </c>
      <c r="F1601" s="135">
        <v>628.71</v>
      </c>
      <c r="G1601" s="135">
        <v>626.29999999999995</v>
      </c>
    </row>
    <row r="1602" spans="1:7" x14ac:dyDescent="0.25">
      <c r="A1602" s="134" t="s">
        <v>9250</v>
      </c>
      <c r="B1602" s="134">
        <v>40385</v>
      </c>
      <c r="C1602" s="126" t="s">
        <v>10814</v>
      </c>
      <c r="D1602" s="134" t="s">
        <v>33</v>
      </c>
      <c r="E1602" s="134" t="s">
        <v>4500</v>
      </c>
      <c r="F1602" s="135"/>
      <c r="G1602" s="135">
        <v>89.73</v>
      </c>
    </row>
    <row r="1603" spans="1:7" x14ac:dyDescent="0.25">
      <c r="A1603" s="134" t="s">
        <v>9250</v>
      </c>
      <c r="B1603" s="134">
        <v>40383</v>
      </c>
      <c r="C1603" s="126" t="s">
        <v>10815</v>
      </c>
      <c r="D1603" s="134" t="s">
        <v>33</v>
      </c>
      <c r="E1603" s="134" t="s">
        <v>4500</v>
      </c>
      <c r="F1603" s="135"/>
      <c r="G1603" s="135">
        <v>61.43</v>
      </c>
    </row>
    <row r="1604" spans="1:7" x14ac:dyDescent="0.25">
      <c r="A1604" s="134" t="s">
        <v>9250</v>
      </c>
      <c r="B1604" s="134">
        <v>40382</v>
      </c>
      <c r="C1604" s="126" t="s">
        <v>10816</v>
      </c>
      <c r="D1604" s="134" t="s">
        <v>33</v>
      </c>
      <c r="E1604" s="134" t="s">
        <v>4500</v>
      </c>
      <c r="F1604" s="135"/>
      <c r="G1604" s="135">
        <v>40.19</v>
      </c>
    </row>
    <row r="1605" spans="1:7" x14ac:dyDescent="0.25">
      <c r="A1605" s="134" t="s">
        <v>9250</v>
      </c>
      <c r="B1605" s="134">
        <v>40378</v>
      </c>
      <c r="C1605" s="126" t="s">
        <v>10817</v>
      </c>
      <c r="D1605" s="134" t="s">
        <v>33</v>
      </c>
      <c r="E1605" s="134" t="s">
        <v>4500</v>
      </c>
      <c r="F1605" s="135"/>
      <c r="G1605" s="135">
        <v>21.24</v>
      </c>
    </row>
    <row r="1606" spans="1:7" x14ac:dyDescent="0.25">
      <c r="A1606" s="134" t="s">
        <v>9250</v>
      </c>
      <c r="B1606" s="134">
        <v>40422</v>
      </c>
      <c r="C1606" s="126" t="s">
        <v>10818</v>
      </c>
      <c r="D1606" s="134" t="s">
        <v>33</v>
      </c>
      <c r="E1606" s="134" t="s">
        <v>4500</v>
      </c>
      <c r="F1606" s="135"/>
      <c r="G1606" s="135">
        <v>273.8</v>
      </c>
    </row>
    <row r="1607" spans="1:7" x14ac:dyDescent="0.25">
      <c r="A1607" s="134" t="s">
        <v>9250</v>
      </c>
      <c r="B1607" s="134">
        <v>40387</v>
      </c>
      <c r="C1607" s="126" t="s">
        <v>10819</v>
      </c>
      <c r="D1607" s="134" t="s">
        <v>33</v>
      </c>
      <c r="E1607" s="134" t="s">
        <v>4500</v>
      </c>
      <c r="F1607" s="135"/>
      <c r="G1607" s="135">
        <v>139.41</v>
      </c>
    </row>
    <row r="1608" spans="1:7" x14ac:dyDescent="0.25">
      <c r="A1608" s="134" t="s">
        <v>9250</v>
      </c>
      <c r="B1608" s="134">
        <v>40390</v>
      </c>
      <c r="C1608" s="126" t="s">
        <v>10820</v>
      </c>
      <c r="D1608" s="134" t="s">
        <v>33</v>
      </c>
      <c r="E1608" s="134" t="s">
        <v>4500</v>
      </c>
      <c r="F1608" s="135"/>
      <c r="G1608" s="135">
        <v>576.65</v>
      </c>
    </row>
    <row r="1609" spans="1:7" x14ac:dyDescent="0.25">
      <c r="A1609" s="134" t="s">
        <v>9250</v>
      </c>
      <c r="B1609" s="134">
        <v>40380</v>
      </c>
      <c r="C1609" s="126" t="s">
        <v>10821</v>
      </c>
      <c r="D1609" s="134" t="s">
        <v>33</v>
      </c>
      <c r="E1609" s="134" t="s">
        <v>4500</v>
      </c>
      <c r="F1609" s="135"/>
      <c r="G1609" s="135">
        <v>28.32</v>
      </c>
    </row>
    <row r="1610" spans="1:7" x14ac:dyDescent="0.25">
      <c r="A1610" s="134" t="s">
        <v>9250</v>
      </c>
      <c r="B1610" s="134">
        <v>2621</v>
      </c>
      <c r="C1610" s="126" t="s">
        <v>10822</v>
      </c>
      <c r="D1610" s="134" t="s">
        <v>33</v>
      </c>
      <c r="E1610" s="134" t="s">
        <v>4500</v>
      </c>
      <c r="F1610" s="135">
        <v>120.74</v>
      </c>
      <c r="G1610" s="135">
        <v>121.65</v>
      </c>
    </row>
    <row r="1611" spans="1:7" x14ac:dyDescent="0.25">
      <c r="A1611" s="134" t="s">
        <v>9250</v>
      </c>
      <c r="B1611" s="134">
        <v>2616</v>
      </c>
      <c r="C1611" s="126" t="s">
        <v>10823</v>
      </c>
      <c r="D1611" s="134" t="s">
        <v>33</v>
      </c>
      <c r="E1611" s="134" t="s">
        <v>4500</v>
      </c>
      <c r="F1611" s="135">
        <v>3.41</v>
      </c>
      <c r="G1611" s="135">
        <v>3.44</v>
      </c>
    </row>
    <row r="1612" spans="1:7" x14ac:dyDescent="0.25">
      <c r="A1612" s="134" t="s">
        <v>9250</v>
      </c>
      <c r="B1612" s="134">
        <v>2633</v>
      </c>
      <c r="C1612" s="126" t="s">
        <v>10824</v>
      </c>
      <c r="D1612" s="134" t="s">
        <v>33</v>
      </c>
      <c r="E1612" s="134" t="s">
        <v>4500</v>
      </c>
      <c r="F1612" s="135">
        <v>3.86</v>
      </c>
      <c r="G1612" s="135">
        <v>3.89</v>
      </c>
    </row>
    <row r="1613" spans="1:7" x14ac:dyDescent="0.25">
      <c r="A1613" s="134" t="s">
        <v>9250</v>
      </c>
      <c r="B1613" s="134">
        <v>2617</v>
      </c>
      <c r="C1613" s="126" t="s">
        <v>10825</v>
      </c>
      <c r="D1613" s="134" t="s">
        <v>33</v>
      </c>
      <c r="E1613" s="134" t="s">
        <v>4500</v>
      </c>
      <c r="F1613" s="135">
        <v>5.25</v>
      </c>
      <c r="G1613" s="135">
        <v>5.29</v>
      </c>
    </row>
    <row r="1614" spans="1:7" x14ac:dyDescent="0.25">
      <c r="A1614" s="134" t="s">
        <v>9250</v>
      </c>
      <c r="B1614" s="134">
        <v>2618</v>
      </c>
      <c r="C1614" s="126" t="s">
        <v>10826</v>
      </c>
      <c r="D1614" s="134" t="s">
        <v>33</v>
      </c>
      <c r="E1614" s="134" t="s">
        <v>4500</v>
      </c>
      <c r="F1614" s="135">
        <v>11.96</v>
      </c>
      <c r="G1614" s="135">
        <v>12.05</v>
      </c>
    </row>
    <row r="1615" spans="1:7" x14ac:dyDescent="0.25">
      <c r="A1615" s="134" t="s">
        <v>9250</v>
      </c>
      <c r="B1615" s="134">
        <v>2632</v>
      </c>
      <c r="C1615" s="126" t="s">
        <v>10827</v>
      </c>
      <c r="D1615" s="134" t="s">
        <v>33</v>
      </c>
      <c r="E1615" s="134" t="s">
        <v>4500</v>
      </c>
      <c r="F1615" s="135">
        <v>14.58</v>
      </c>
      <c r="G1615" s="135">
        <v>14.7</v>
      </c>
    </row>
    <row r="1616" spans="1:7" x14ac:dyDescent="0.25">
      <c r="A1616" s="134" t="s">
        <v>9250</v>
      </c>
      <c r="B1616" s="134">
        <v>2631</v>
      </c>
      <c r="C1616" s="126" t="s">
        <v>10828</v>
      </c>
      <c r="D1616" s="134" t="s">
        <v>33</v>
      </c>
      <c r="E1616" s="134" t="s">
        <v>4500</v>
      </c>
      <c r="F1616" s="135">
        <v>21.41</v>
      </c>
      <c r="G1616" s="135">
        <v>21.58</v>
      </c>
    </row>
    <row r="1617" spans="1:7" x14ac:dyDescent="0.25">
      <c r="A1617" s="134" t="s">
        <v>9250</v>
      </c>
      <c r="B1617" s="134">
        <v>2619</v>
      </c>
      <c r="C1617" s="126" t="s">
        <v>10829</v>
      </c>
      <c r="D1617" s="134" t="s">
        <v>33</v>
      </c>
      <c r="E1617" s="134" t="s">
        <v>4500</v>
      </c>
      <c r="F1617" s="135">
        <v>54.22</v>
      </c>
      <c r="G1617" s="135">
        <v>54.63</v>
      </c>
    </row>
    <row r="1618" spans="1:7" x14ac:dyDescent="0.25">
      <c r="A1618" s="134" t="s">
        <v>9250</v>
      </c>
      <c r="B1618" s="134">
        <v>2620</v>
      </c>
      <c r="C1618" s="126" t="s">
        <v>10830</v>
      </c>
      <c r="D1618" s="134" t="s">
        <v>33</v>
      </c>
      <c r="E1618" s="134" t="s">
        <v>4500</v>
      </c>
      <c r="F1618" s="135">
        <v>71.19</v>
      </c>
      <c r="G1618" s="135">
        <v>71.73</v>
      </c>
    </row>
    <row r="1619" spans="1:7" x14ac:dyDescent="0.25">
      <c r="A1619" s="134" t="s">
        <v>9250</v>
      </c>
      <c r="B1619" s="134">
        <v>40413</v>
      </c>
      <c r="C1619" s="126" t="s">
        <v>10831</v>
      </c>
      <c r="D1619" s="134" t="s">
        <v>33</v>
      </c>
      <c r="E1619" s="134" t="s">
        <v>4500</v>
      </c>
      <c r="F1619" s="135"/>
      <c r="G1619" s="135">
        <v>19.48</v>
      </c>
    </row>
    <row r="1620" spans="1:7" x14ac:dyDescent="0.25">
      <c r="A1620" s="134" t="s">
        <v>9250</v>
      </c>
      <c r="B1620" s="134">
        <v>40415</v>
      </c>
      <c r="C1620" s="126" t="s">
        <v>10832</v>
      </c>
      <c r="D1620" s="134" t="s">
        <v>33</v>
      </c>
      <c r="E1620" s="134" t="s">
        <v>4500</v>
      </c>
      <c r="F1620" s="135"/>
      <c r="G1620" s="135">
        <v>27.77</v>
      </c>
    </row>
    <row r="1621" spans="1:7" x14ac:dyDescent="0.25">
      <c r="A1621" s="134" t="s">
        <v>9250</v>
      </c>
      <c r="B1621" s="134">
        <v>40417</v>
      </c>
      <c r="C1621" s="126" t="s">
        <v>10833</v>
      </c>
      <c r="D1621" s="134" t="s">
        <v>33</v>
      </c>
      <c r="E1621" s="134" t="s">
        <v>4500</v>
      </c>
      <c r="F1621" s="135"/>
      <c r="G1621" s="135">
        <v>32.76</v>
      </c>
    </row>
    <row r="1622" spans="1:7" x14ac:dyDescent="0.25">
      <c r="A1622" s="134" t="s">
        <v>9250</v>
      </c>
      <c r="B1622" s="134">
        <v>39273</v>
      </c>
      <c r="C1622" s="126" t="s">
        <v>10834</v>
      </c>
      <c r="D1622" s="134" t="s">
        <v>33</v>
      </c>
      <c r="E1622" s="134" t="s">
        <v>4500</v>
      </c>
      <c r="F1622" s="135">
        <v>2.73</v>
      </c>
      <c r="G1622" s="135">
        <v>2.82</v>
      </c>
    </row>
    <row r="1623" spans="1:7" x14ac:dyDescent="0.25">
      <c r="A1623" s="134" t="s">
        <v>9250</v>
      </c>
      <c r="B1623" s="134">
        <v>39271</v>
      </c>
      <c r="C1623" s="126" t="s">
        <v>10835</v>
      </c>
      <c r="D1623" s="134" t="s">
        <v>33</v>
      </c>
      <c r="E1623" s="134" t="s">
        <v>4500</v>
      </c>
      <c r="F1623" s="135">
        <v>1.6</v>
      </c>
      <c r="G1623" s="135">
        <v>1.66</v>
      </c>
    </row>
    <row r="1624" spans="1:7" x14ac:dyDescent="0.25">
      <c r="A1624" s="134" t="s">
        <v>9250</v>
      </c>
      <c r="B1624" s="134">
        <v>39272</v>
      </c>
      <c r="C1624" s="126" t="s">
        <v>10836</v>
      </c>
      <c r="D1624" s="134" t="s">
        <v>33</v>
      </c>
      <c r="E1624" s="134" t="s">
        <v>4500</v>
      </c>
      <c r="F1624" s="135">
        <v>1.97</v>
      </c>
      <c r="G1624" s="135">
        <v>2.04</v>
      </c>
    </row>
    <row r="1625" spans="1:7" x14ac:dyDescent="0.25">
      <c r="A1625" s="134" t="s">
        <v>9250</v>
      </c>
      <c r="B1625" s="134">
        <v>1875</v>
      </c>
      <c r="C1625" s="126" t="s">
        <v>10837</v>
      </c>
      <c r="D1625" s="134" t="s">
        <v>33</v>
      </c>
      <c r="E1625" s="134" t="s">
        <v>4500</v>
      </c>
      <c r="F1625" s="135">
        <v>4.3600000000000003</v>
      </c>
      <c r="G1625" s="135">
        <v>4.51</v>
      </c>
    </row>
    <row r="1626" spans="1:7" x14ac:dyDescent="0.25">
      <c r="A1626" s="134" t="s">
        <v>9250</v>
      </c>
      <c r="B1626" s="134">
        <v>1874</v>
      </c>
      <c r="C1626" s="126" t="s">
        <v>10838</v>
      </c>
      <c r="D1626" s="134" t="s">
        <v>33</v>
      </c>
      <c r="E1626" s="134" t="s">
        <v>4500</v>
      </c>
      <c r="F1626" s="135">
        <v>3.6</v>
      </c>
      <c r="G1626" s="135">
        <v>3.72</v>
      </c>
    </row>
    <row r="1627" spans="1:7" x14ac:dyDescent="0.25">
      <c r="A1627" s="134" t="s">
        <v>9250</v>
      </c>
      <c r="B1627" s="134">
        <v>1884</v>
      </c>
      <c r="C1627" s="126" t="s">
        <v>10839</v>
      </c>
      <c r="D1627" s="134" t="s">
        <v>33</v>
      </c>
      <c r="E1627" s="134" t="s">
        <v>4500</v>
      </c>
      <c r="F1627" s="135">
        <v>3.19</v>
      </c>
      <c r="G1627" s="135">
        <v>3.3</v>
      </c>
    </row>
    <row r="1628" spans="1:7" x14ac:dyDescent="0.25">
      <c r="A1628" s="134" t="s">
        <v>9250</v>
      </c>
      <c r="B1628" s="134">
        <v>1870</v>
      </c>
      <c r="C1628" s="126" t="s">
        <v>10840</v>
      </c>
      <c r="D1628" s="134" t="s">
        <v>33</v>
      </c>
      <c r="E1628" s="134" t="s">
        <v>9256</v>
      </c>
      <c r="F1628" s="135">
        <v>2.08</v>
      </c>
      <c r="G1628" s="135">
        <v>2.15</v>
      </c>
    </row>
    <row r="1629" spans="1:7" x14ac:dyDescent="0.25">
      <c r="A1629" s="134" t="s">
        <v>9250</v>
      </c>
      <c r="B1629" s="134">
        <v>1887</v>
      </c>
      <c r="C1629" s="126" t="s">
        <v>10841</v>
      </c>
      <c r="D1629" s="134" t="s">
        <v>33</v>
      </c>
      <c r="E1629" s="134" t="s">
        <v>4500</v>
      </c>
      <c r="F1629" s="135">
        <v>18.079999999999998</v>
      </c>
      <c r="G1629" s="135">
        <v>18.690000000000001</v>
      </c>
    </row>
    <row r="1630" spans="1:7" x14ac:dyDescent="0.25">
      <c r="A1630" s="134" t="s">
        <v>9250</v>
      </c>
      <c r="B1630" s="134">
        <v>1876</v>
      </c>
      <c r="C1630" s="126" t="s">
        <v>10842</v>
      </c>
      <c r="D1630" s="134" t="s">
        <v>33</v>
      </c>
      <c r="E1630" s="134" t="s">
        <v>4500</v>
      </c>
      <c r="F1630" s="135">
        <v>7.09</v>
      </c>
      <c r="G1630" s="135">
        <v>7.32</v>
      </c>
    </row>
    <row r="1631" spans="1:7" x14ac:dyDescent="0.25">
      <c r="A1631" s="134" t="s">
        <v>9250</v>
      </c>
      <c r="B1631" s="134">
        <v>1877</v>
      </c>
      <c r="C1631" s="126" t="s">
        <v>10843</v>
      </c>
      <c r="D1631" s="134" t="s">
        <v>33</v>
      </c>
      <c r="E1631" s="134" t="s">
        <v>4500</v>
      </c>
      <c r="F1631" s="135">
        <v>18.11</v>
      </c>
      <c r="G1631" s="135">
        <v>18.72</v>
      </c>
    </row>
    <row r="1632" spans="1:7" x14ac:dyDescent="0.25">
      <c r="A1632" s="134" t="s">
        <v>9250</v>
      </c>
      <c r="B1632" s="134">
        <v>1879</v>
      </c>
      <c r="C1632" s="126" t="s">
        <v>10844</v>
      </c>
      <c r="D1632" s="134" t="s">
        <v>33</v>
      </c>
      <c r="E1632" s="134" t="s">
        <v>4500</v>
      </c>
      <c r="F1632" s="135">
        <v>2.11</v>
      </c>
      <c r="G1632" s="135">
        <v>2.1800000000000002</v>
      </c>
    </row>
    <row r="1633" spans="1:7" x14ac:dyDescent="0.25">
      <c r="A1633" s="134" t="s">
        <v>9250</v>
      </c>
      <c r="B1633" s="134">
        <v>1878</v>
      </c>
      <c r="C1633" s="126" t="s">
        <v>10845</v>
      </c>
      <c r="D1633" s="134" t="s">
        <v>33</v>
      </c>
      <c r="E1633" s="134" t="s">
        <v>4500</v>
      </c>
      <c r="F1633" s="135">
        <v>36.380000000000003</v>
      </c>
      <c r="G1633" s="135">
        <v>37.6</v>
      </c>
    </row>
    <row r="1634" spans="1:7" x14ac:dyDescent="0.25">
      <c r="A1634" s="134" t="s">
        <v>9250</v>
      </c>
      <c r="B1634" s="134">
        <v>37971</v>
      </c>
      <c r="C1634" s="126" t="s">
        <v>10846</v>
      </c>
      <c r="D1634" s="134" t="s">
        <v>33</v>
      </c>
      <c r="E1634" s="134" t="s">
        <v>4500</v>
      </c>
      <c r="F1634" s="135">
        <v>6.41</v>
      </c>
      <c r="G1634" s="135">
        <v>5.49</v>
      </c>
    </row>
    <row r="1635" spans="1:7" x14ac:dyDescent="0.25">
      <c r="A1635" s="134" t="s">
        <v>9250</v>
      </c>
      <c r="B1635" s="134">
        <v>37972</v>
      </c>
      <c r="C1635" s="126" t="s">
        <v>10847</v>
      </c>
      <c r="D1635" s="134" t="s">
        <v>33</v>
      </c>
      <c r="E1635" s="134" t="s">
        <v>4500</v>
      </c>
      <c r="F1635" s="135">
        <v>9.09</v>
      </c>
      <c r="G1635" s="135">
        <v>7.79</v>
      </c>
    </row>
    <row r="1636" spans="1:7" x14ac:dyDescent="0.25">
      <c r="A1636" s="134" t="s">
        <v>9250</v>
      </c>
      <c r="B1636" s="134">
        <v>37973</v>
      </c>
      <c r="C1636" s="126" t="s">
        <v>10848</v>
      </c>
      <c r="D1636" s="134" t="s">
        <v>33</v>
      </c>
      <c r="E1636" s="134" t="s">
        <v>4500</v>
      </c>
      <c r="F1636" s="135">
        <v>17.079999999999998</v>
      </c>
      <c r="G1636" s="135">
        <v>14.64</v>
      </c>
    </row>
    <row r="1637" spans="1:7" x14ac:dyDescent="0.25">
      <c r="A1637" s="134" t="s">
        <v>9250</v>
      </c>
      <c r="B1637" s="134">
        <v>1926</v>
      </c>
      <c r="C1637" s="126" t="s">
        <v>10849</v>
      </c>
      <c r="D1637" s="134" t="s">
        <v>33</v>
      </c>
      <c r="E1637" s="134" t="s">
        <v>4500</v>
      </c>
      <c r="F1637" s="135">
        <v>2.4</v>
      </c>
      <c r="G1637" s="135">
        <v>2.27</v>
      </c>
    </row>
    <row r="1638" spans="1:7" x14ac:dyDescent="0.25">
      <c r="A1638" s="134" t="s">
        <v>9250</v>
      </c>
      <c r="B1638" s="134">
        <v>1927</v>
      </c>
      <c r="C1638" s="126" t="s">
        <v>10850</v>
      </c>
      <c r="D1638" s="134" t="s">
        <v>33</v>
      </c>
      <c r="E1638" s="134" t="s">
        <v>4500</v>
      </c>
      <c r="F1638" s="135">
        <v>2.7</v>
      </c>
      <c r="G1638" s="135">
        <v>2.5499999999999998</v>
      </c>
    </row>
    <row r="1639" spans="1:7" x14ac:dyDescent="0.25">
      <c r="A1639" s="134" t="s">
        <v>9250</v>
      </c>
      <c r="B1639" s="134">
        <v>1923</v>
      </c>
      <c r="C1639" s="126" t="s">
        <v>10851</v>
      </c>
      <c r="D1639" s="134" t="s">
        <v>33</v>
      </c>
      <c r="E1639" s="134" t="s">
        <v>4500</v>
      </c>
      <c r="F1639" s="135">
        <v>4.92</v>
      </c>
      <c r="G1639" s="135">
        <v>4.6500000000000004</v>
      </c>
    </row>
    <row r="1640" spans="1:7" x14ac:dyDescent="0.25">
      <c r="A1640" s="134" t="s">
        <v>9250</v>
      </c>
      <c r="B1640" s="134">
        <v>1929</v>
      </c>
      <c r="C1640" s="126" t="s">
        <v>10852</v>
      </c>
      <c r="D1640" s="134" t="s">
        <v>33</v>
      </c>
      <c r="E1640" s="134" t="s">
        <v>4500</v>
      </c>
      <c r="F1640" s="135">
        <v>5.96</v>
      </c>
      <c r="G1640" s="135">
        <v>5.64</v>
      </c>
    </row>
    <row r="1641" spans="1:7" x14ac:dyDescent="0.25">
      <c r="A1641" s="134" t="s">
        <v>9250</v>
      </c>
      <c r="B1641" s="134">
        <v>1930</v>
      </c>
      <c r="C1641" s="126" t="s">
        <v>10853</v>
      </c>
      <c r="D1641" s="134" t="s">
        <v>33</v>
      </c>
      <c r="E1641" s="134" t="s">
        <v>4500</v>
      </c>
      <c r="F1641" s="135">
        <v>10.210000000000001</v>
      </c>
      <c r="G1641" s="135">
        <v>9.65</v>
      </c>
    </row>
    <row r="1642" spans="1:7" x14ac:dyDescent="0.25">
      <c r="A1642" s="134" t="s">
        <v>9250</v>
      </c>
      <c r="B1642" s="134">
        <v>1924</v>
      </c>
      <c r="C1642" s="126" t="s">
        <v>10854</v>
      </c>
      <c r="D1642" s="134" t="s">
        <v>33</v>
      </c>
      <c r="E1642" s="134" t="s">
        <v>4500</v>
      </c>
      <c r="F1642" s="135">
        <v>16.47</v>
      </c>
      <c r="G1642" s="135">
        <v>15.57</v>
      </c>
    </row>
    <row r="1643" spans="1:7" x14ac:dyDescent="0.25">
      <c r="A1643" s="134" t="s">
        <v>9250</v>
      </c>
      <c r="B1643" s="134">
        <v>1922</v>
      </c>
      <c r="C1643" s="126" t="s">
        <v>10855</v>
      </c>
      <c r="D1643" s="134" t="s">
        <v>33</v>
      </c>
      <c r="E1643" s="134" t="s">
        <v>4500</v>
      </c>
      <c r="F1643" s="135">
        <v>34.06</v>
      </c>
      <c r="G1643" s="135">
        <v>32.200000000000003</v>
      </c>
    </row>
    <row r="1644" spans="1:7" x14ac:dyDescent="0.25">
      <c r="A1644" s="134" t="s">
        <v>9250</v>
      </c>
      <c r="B1644" s="134">
        <v>1953</v>
      </c>
      <c r="C1644" s="126" t="s">
        <v>10856</v>
      </c>
      <c r="D1644" s="134" t="s">
        <v>33</v>
      </c>
      <c r="E1644" s="134" t="s">
        <v>4500</v>
      </c>
      <c r="F1644" s="135">
        <v>41.58</v>
      </c>
      <c r="G1644" s="135">
        <v>39.31</v>
      </c>
    </row>
    <row r="1645" spans="1:7" x14ac:dyDescent="0.25">
      <c r="A1645" s="134" t="s">
        <v>9250</v>
      </c>
      <c r="B1645" s="134">
        <v>1962</v>
      </c>
      <c r="C1645" s="126" t="s">
        <v>10857</v>
      </c>
      <c r="D1645" s="134" t="s">
        <v>33</v>
      </c>
      <c r="E1645" s="134" t="s">
        <v>4500</v>
      </c>
      <c r="F1645" s="135">
        <v>202.02</v>
      </c>
      <c r="G1645" s="135">
        <v>190.97</v>
      </c>
    </row>
    <row r="1646" spans="1:7" x14ac:dyDescent="0.25">
      <c r="A1646" s="134" t="s">
        <v>9250</v>
      </c>
      <c r="B1646" s="134">
        <v>1955</v>
      </c>
      <c r="C1646" s="126" t="s">
        <v>10858</v>
      </c>
      <c r="D1646" s="134" t="s">
        <v>33</v>
      </c>
      <c r="E1646" s="134" t="s">
        <v>4500</v>
      </c>
      <c r="F1646" s="135">
        <v>2.3199999999999998</v>
      </c>
      <c r="G1646" s="135">
        <v>2.2000000000000002</v>
      </c>
    </row>
    <row r="1647" spans="1:7" x14ac:dyDescent="0.25">
      <c r="A1647" s="134" t="s">
        <v>9250</v>
      </c>
      <c r="B1647" s="134">
        <v>1956</v>
      </c>
      <c r="C1647" s="126" t="s">
        <v>10859</v>
      </c>
      <c r="D1647" s="134" t="s">
        <v>33</v>
      </c>
      <c r="E1647" s="134" t="s">
        <v>4500</v>
      </c>
      <c r="F1647" s="135">
        <v>3.28</v>
      </c>
      <c r="G1647" s="135">
        <v>3.1</v>
      </c>
    </row>
    <row r="1648" spans="1:7" x14ac:dyDescent="0.25">
      <c r="A1648" s="134" t="s">
        <v>9250</v>
      </c>
      <c r="B1648" s="134">
        <v>1957</v>
      </c>
      <c r="C1648" s="126" t="s">
        <v>10860</v>
      </c>
      <c r="D1648" s="134" t="s">
        <v>33</v>
      </c>
      <c r="E1648" s="134" t="s">
        <v>4500</v>
      </c>
      <c r="F1648" s="135">
        <v>7.1</v>
      </c>
      <c r="G1648" s="135">
        <v>6.72</v>
      </c>
    </row>
    <row r="1649" spans="1:7" x14ac:dyDescent="0.25">
      <c r="A1649" s="134" t="s">
        <v>9250</v>
      </c>
      <c r="B1649" s="134">
        <v>1958</v>
      </c>
      <c r="C1649" s="126" t="s">
        <v>10861</v>
      </c>
      <c r="D1649" s="134" t="s">
        <v>33</v>
      </c>
      <c r="E1649" s="134" t="s">
        <v>4500</v>
      </c>
      <c r="F1649" s="135">
        <v>13.23</v>
      </c>
      <c r="G1649" s="135">
        <v>12.5</v>
      </c>
    </row>
    <row r="1650" spans="1:7" x14ac:dyDescent="0.25">
      <c r="A1650" s="134" t="s">
        <v>9250</v>
      </c>
      <c r="B1650" s="134">
        <v>1959</v>
      </c>
      <c r="C1650" s="126" t="s">
        <v>10862</v>
      </c>
      <c r="D1650" s="134" t="s">
        <v>33</v>
      </c>
      <c r="E1650" s="134" t="s">
        <v>4500</v>
      </c>
      <c r="F1650" s="135">
        <v>14.35</v>
      </c>
      <c r="G1650" s="135">
        <v>13.57</v>
      </c>
    </row>
    <row r="1651" spans="1:7" x14ac:dyDescent="0.25">
      <c r="A1651" s="134" t="s">
        <v>9250</v>
      </c>
      <c r="B1651" s="134">
        <v>1925</v>
      </c>
      <c r="C1651" s="126" t="s">
        <v>10863</v>
      </c>
      <c r="D1651" s="134" t="s">
        <v>33</v>
      </c>
      <c r="E1651" s="134" t="s">
        <v>4500</v>
      </c>
      <c r="F1651" s="135">
        <v>37.520000000000003</v>
      </c>
      <c r="G1651" s="135">
        <v>35.46</v>
      </c>
    </row>
    <row r="1652" spans="1:7" x14ac:dyDescent="0.25">
      <c r="A1652" s="134" t="s">
        <v>9250</v>
      </c>
      <c r="B1652" s="134">
        <v>1960</v>
      </c>
      <c r="C1652" s="126" t="s">
        <v>10864</v>
      </c>
      <c r="D1652" s="134" t="s">
        <v>33</v>
      </c>
      <c r="E1652" s="134" t="s">
        <v>4500</v>
      </c>
      <c r="F1652" s="135">
        <v>57.61</v>
      </c>
      <c r="G1652" s="135">
        <v>54.46</v>
      </c>
    </row>
    <row r="1653" spans="1:7" x14ac:dyDescent="0.25">
      <c r="A1653" s="134" t="s">
        <v>9250</v>
      </c>
      <c r="B1653" s="134">
        <v>1961</v>
      </c>
      <c r="C1653" s="126" t="s">
        <v>10865</v>
      </c>
      <c r="D1653" s="134" t="s">
        <v>33</v>
      </c>
      <c r="E1653" s="134" t="s">
        <v>4500</v>
      </c>
      <c r="F1653" s="135">
        <v>73.8</v>
      </c>
      <c r="G1653" s="135">
        <v>69.760000000000005</v>
      </c>
    </row>
    <row r="1654" spans="1:7" x14ac:dyDescent="0.25">
      <c r="A1654" s="134" t="s">
        <v>9250</v>
      </c>
      <c r="B1654" s="134">
        <v>38423</v>
      </c>
      <c r="C1654" s="126" t="s">
        <v>10866</v>
      </c>
      <c r="D1654" s="134" t="s">
        <v>33</v>
      </c>
      <c r="E1654" s="134" t="s">
        <v>4500</v>
      </c>
      <c r="F1654" s="135">
        <v>37.07</v>
      </c>
      <c r="G1654" s="135">
        <v>37.36</v>
      </c>
    </row>
    <row r="1655" spans="1:7" x14ac:dyDescent="0.25">
      <c r="A1655" s="134" t="s">
        <v>9250</v>
      </c>
      <c r="B1655" s="134">
        <v>39866</v>
      </c>
      <c r="C1655" s="126" t="s">
        <v>10867</v>
      </c>
      <c r="D1655" s="134" t="s">
        <v>33</v>
      </c>
      <c r="E1655" s="134" t="s">
        <v>4500</v>
      </c>
      <c r="F1655" s="135"/>
      <c r="G1655" s="135">
        <v>19.39</v>
      </c>
    </row>
    <row r="1656" spans="1:7" x14ac:dyDescent="0.25">
      <c r="A1656" s="134" t="s">
        <v>9250</v>
      </c>
      <c r="B1656" s="134">
        <v>39867</v>
      </c>
      <c r="C1656" s="126" t="s">
        <v>10868</v>
      </c>
      <c r="D1656" s="134" t="s">
        <v>33</v>
      </c>
      <c r="E1656" s="134" t="s">
        <v>4500</v>
      </c>
      <c r="F1656" s="135"/>
      <c r="G1656" s="135">
        <v>43.1</v>
      </c>
    </row>
    <row r="1657" spans="1:7" x14ac:dyDescent="0.25">
      <c r="A1657" s="134" t="s">
        <v>9250</v>
      </c>
      <c r="B1657" s="134">
        <v>39868</v>
      </c>
      <c r="C1657" s="126" t="s">
        <v>10869</v>
      </c>
      <c r="D1657" s="134" t="s">
        <v>33</v>
      </c>
      <c r="E1657" s="134" t="s">
        <v>4500</v>
      </c>
      <c r="F1657" s="135"/>
      <c r="G1657" s="135">
        <v>77.64</v>
      </c>
    </row>
    <row r="1658" spans="1:7" x14ac:dyDescent="0.25">
      <c r="A1658" s="134" t="s">
        <v>9250</v>
      </c>
      <c r="B1658" s="134">
        <v>37999</v>
      </c>
      <c r="C1658" s="126" t="s">
        <v>10870</v>
      </c>
      <c r="D1658" s="134" t="s">
        <v>33</v>
      </c>
      <c r="E1658" s="134" t="s">
        <v>4500</v>
      </c>
      <c r="F1658" s="135">
        <v>10.8</v>
      </c>
      <c r="G1658" s="135">
        <v>9.26</v>
      </c>
    </row>
    <row r="1659" spans="1:7" x14ac:dyDescent="0.25">
      <c r="A1659" s="134" t="s">
        <v>9250</v>
      </c>
      <c r="B1659" s="134">
        <v>38000</v>
      </c>
      <c r="C1659" s="126" t="s">
        <v>10871</v>
      </c>
      <c r="D1659" s="134" t="s">
        <v>33</v>
      </c>
      <c r="E1659" s="134" t="s">
        <v>4500</v>
      </c>
      <c r="F1659" s="135">
        <v>12.61</v>
      </c>
      <c r="G1659" s="135">
        <v>10.81</v>
      </c>
    </row>
    <row r="1660" spans="1:7" x14ac:dyDescent="0.25">
      <c r="A1660" s="134" t="s">
        <v>9250</v>
      </c>
      <c r="B1660" s="134">
        <v>38129</v>
      </c>
      <c r="C1660" s="126" t="s">
        <v>10872</v>
      </c>
      <c r="D1660" s="134" t="s">
        <v>33</v>
      </c>
      <c r="E1660" s="134" t="s">
        <v>4500</v>
      </c>
      <c r="F1660" s="135">
        <v>5.42</v>
      </c>
      <c r="G1660" s="135">
        <v>5.12</v>
      </c>
    </row>
    <row r="1661" spans="1:7" x14ac:dyDescent="0.25">
      <c r="A1661" s="134" t="s">
        <v>9250</v>
      </c>
      <c r="B1661" s="134">
        <v>38025</v>
      </c>
      <c r="C1661" s="126" t="s">
        <v>10873</v>
      </c>
      <c r="D1661" s="134" t="s">
        <v>33</v>
      </c>
      <c r="E1661" s="134" t="s">
        <v>4500</v>
      </c>
      <c r="F1661" s="135">
        <v>7.35</v>
      </c>
      <c r="G1661" s="135">
        <v>6.95</v>
      </c>
    </row>
    <row r="1662" spans="1:7" x14ac:dyDescent="0.25">
      <c r="A1662" s="134" t="s">
        <v>9250</v>
      </c>
      <c r="B1662" s="134">
        <v>38026</v>
      </c>
      <c r="C1662" s="126" t="s">
        <v>10874</v>
      </c>
      <c r="D1662" s="134" t="s">
        <v>33</v>
      </c>
      <c r="E1662" s="134" t="s">
        <v>4500</v>
      </c>
      <c r="F1662" s="135">
        <v>18.149999999999999</v>
      </c>
      <c r="G1662" s="135">
        <v>17.16</v>
      </c>
    </row>
    <row r="1663" spans="1:7" x14ac:dyDescent="0.25">
      <c r="A1663" s="134" t="s">
        <v>9250</v>
      </c>
      <c r="B1663" s="134">
        <v>1858</v>
      </c>
      <c r="C1663" s="126" t="s">
        <v>10875</v>
      </c>
      <c r="D1663" s="134" t="s">
        <v>33</v>
      </c>
      <c r="E1663" s="134" t="s">
        <v>4500</v>
      </c>
      <c r="F1663" s="135">
        <v>57.44</v>
      </c>
      <c r="G1663" s="135">
        <v>57.89</v>
      </c>
    </row>
    <row r="1664" spans="1:7" x14ac:dyDescent="0.25">
      <c r="A1664" s="134" t="s">
        <v>9250</v>
      </c>
      <c r="B1664" s="134">
        <v>1844</v>
      </c>
      <c r="C1664" s="126" t="s">
        <v>10876</v>
      </c>
      <c r="D1664" s="134" t="s">
        <v>33</v>
      </c>
      <c r="E1664" s="134" t="s">
        <v>4500</v>
      </c>
      <c r="F1664" s="135">
        <v>131.56</v>
      </c>
      <c r="G1664" s="135">
        <v>132.57</v>
      </c>
    </row>
    <row r="1665" spans="1:7" x14ac:dyDescent="0.25">
      <c r="A1665" s="134" t="s">
        <v>9250</v>
      </c>
      <c r="B1665" s="134">
        <v>1863</v>
      </c>
      <c r="C1665" s="126" t="s">
        <v>10877</v>
      </c>
      <c r="D1665" s="134" t="s">
        <v>33</v>
      </c>
      <c r="E1665" s="134" t="s">
        <v>4500</v>
      </c>
      <c r="F1665" s="135">
        <v>61.13</v>
      </c>
      <c r="G1665" s="135">
        <v>61.6</v>
      </c>
    </row>
    <row r="1666" spans="1:7" x14ac:dyDescent="0.25">
      <c r="A1666" s="134" t="s">
        <v>9250</v>
      </c>
      <c r="B1666" s="134">
        <v>1865</v>
      </c>
      <c r="C1666" s="126" t="s">
        <v>10878</v>
      </c>
      <c r="D1666" s="134" t="s">
        <v>33</v>
      </c>
      <c r="E1666" s="134" t="s">
        <v>4500</v>
      </c>
      <c r="F1666" s="135">
        <v>159.27000000000001</v>
      </c>
      <c r="G1666" s="135">
        <v>160.5</v>
      </c>
    </row>
    <row r="1667" spans="1:7" x14ac:dyDescent="0.25">
      <c r="A1667" s="134" t="s">
        <v>9250</v>
      </c>
      <c r="B1667" s="134">
        <v>36355</v>
      </c>
      <c r="C1667" s="126" t="s">
        <v>10879</v>
      </c>
      <c r="D1667" s="134" t="s">
        <v>33</v>
      </c>
      <c r="E1667" s="134" t="s">
        <v>4500</v>
      </c>
      <c r="F1667" s="135"/>
      <c r="G1667" s="135">
        <v>10.78</v>
      </c>
    </row>
    <row r="1668" spans="1:7" x14ac:dyDescent="0.25">
      <c r="A1668" s="134" t="s">
        <v>9250</v>
      </c>
      <c r="B1668" s="134">
        <v>36356</v>
      </c>
      <c r="C1668" s="126" t="s">
        <v>10880</v>
      </c>
      <c r="D1668" s="134" t="s">
        <v>33</v>
      </c>
      <c r="E1668" s="134" t="s">
        <v>4500</v>
      </c>
      <c r="F1668" s="135"/>
      <c r="G1668" s="135">
        <v>17.350000000000001</v>
      </c>
    </row>
    <row r="1669" spans="1:7" x14ac:dyDescent="0.25">
      <c r="A1669" s="134" t="s">
        <v>9250</v>
      </c>
      <c r="B1669" s="134">
        <v>1940</v>
      </c>
      <c r="C1669" s="126" t="s">
        <v>10881</v>
      </c>
      <c r="D1669" s="134" t="s">
        <v>33</v>
      </c>
      <c r="E1669" s="134" t="s">
        <v>4500</v>
      </c>
      <c r="F1669" s="135">
        <v>36.659999999999997</v>
      </c>
      <c r="G1669" s="135">
        <v>34.65</v>
      </c>
    </row>
    <row r="1670" spans="1:7" x14ac:dyDescent="0.25">
      <c r="A1670" s="134" t="s">
        <v>9250</v>
      </c>
      <c r="B1670" s="134">
        <v>1939</v>
      </c>
      <c r="C1670" s="126" t="s">
        <v>10882</v>
      </c>
      <c r="D1670" s="134" t="s">
        <v>33</v>
      </c>
      <c r="E1670" s="134" t="s">
        <v>4500</v>
      </c>
      <c r="F1670" s="135">
        <v>10.050000000000001</v>
      </c>
      <c r="G1670" s="135">
        <v>9.5</v>
      </c>
    </row>
    <row r="1671" spans="1:7" x14ac:dyDescent="0.25">
      <c r="A1671" s="134" t="s">
        <v>9250</v>
      </c>
      <c r="B1671" s="134">
        <v>1937</v>
      </c>
      <c r="C1671" s="126" t="s">
        <v>10883</v>
      </c>
      <c r="D1671" s="134" t="s">
        <v>33</v>
      </c>
      <c r="E1671" s="134" t="s">
        <v>4500</v>
      </c>
      <c r="F1671" s="135">
        <v>6.19</v>
      </c>
      <c r="G1671" s="135">
        <v>5.85</v>
      </c>
    </row>
    <row r="1672" spans="1:7" x14ac:dyDescent="0.25">
      <c r="A1672" s="134" t="s">
        <v>9250</v>
      </c>
      <c r="B1672" s="134">
        <v>1938</v>
      </c>
      <c r="C1672" s="126" t="s">
        <v>10884</v>
      </c>
      <c r="D1672" s="134" t="s">
        <v>33</v>
      </c>
      <c r="E1672" s="134" t="s">
        <v>4500</v>
      </c>
      <c r="F1672" s="135">
        <v>7.03</v>
      </c>
      <c r="G1672" s="135">
        <v>6.65</v>
      </c>
    </row>
    <row r="1673" spans="1:7" x14ac:dyDescent="0.25">
      <c r="A1673" s="134" t="s">
        <v>9250</v>
      </c>
      <c r="B1673" s="134">
        <v>1966</v>
      </c>
      <c r="C1673" s="126" t="s">
        <v>10885</v>
      </c>
      <c r="D1673" s="134" t="s">
        <v>33</v>
      </c>
      <c r="E1673" s="134" t="s">
        <v>4500</v>
      </c>
      <c r="F1673" s="135">
        <v>24.38</v>
      </c>
      <c r="G1673" s="135">
        <v>24.56</v>
      </c>
    </row>
    <row r="1674" spans="1:7" x14ac:dyDescent="0.25">
      <c r="A1674" s="134" t="s">
        <v>9250</v>
      </c>
      <c r="B1674" s="134">
        <v>1933</v>
      </c>
      <c r="C1674" s="126" t="s">
        <v>10886</v>
      </c>
      <c r="D1674" s="134" t="s">
        <v>33</v>
      </c>
      <c r="E1674" s="134" t="s">
        <v>4500</v>
      </c>
      <c r="F1674" s="135">
        <v>5.25</v>
      </c>
      <c r="G1674" s="135">
        <v>5.29</v>
      </c>
    </row>
    <row r="1675" spans="1:7" x14ac:dyDescent="0.25">
      <c r="A1675" s="134" t="s">
        <v>9250</v>
      </c>
      <c r="B1675" s="134">
        <v>1932</v>
      </c>
      <c r="C1675" s="126" t="s">
        <v>10887</v>
      </c>
      <c r="D1675" s="134" t="s">
        <v>33</v>
      </c>
      <c r="E1675" s="134" t="s">
        <v>4500</v>
      </c>
      <c r="F1675" s="135">
        <v>12.02</v>
      </c>
      <c r="G1675" s="135">
        <v>12.11</v>
      </c>
    </row>
    <row r="1676" spans="1:7" x14ac:dyDescent="0.25">
      <c r="A1676" s="134" t="s">
        <v>9250</v>
      </c>
      <c r="B1676" s="134">
        <v>1951</v>
      </c>
      <c r="C1676" s="126" t="s">
        <v>10888</v>
      </c>
      <c r="D1676" s="134" t="s">
        <v>33</v>
      </c>
      <c r="E1676" s="134" t="s">
        <v>4500</v>
      </c>
      <c r="F1676" s="135">
        <v>25.08</v>
      </c>
      <c r="G1676" s="135">
        <v>25.27</v>
      </c>
    </row>
    <row r="1677" spans="1:7" x14ac:dyDescent="0.25">
      <c r="A1677" s="134" t="s">
        <v>9250</v>
      </c>
      <c r="B1677" s="134">
        <v>1970</v>
      </c>
      <c r="C1677" s="126" t="s">
        <v>10889</v>
      </c>
      <c r="D1677" s="134" t="s">
        <v>33</v>
      </c>
      <c r="E1677" s="134" t="s">
        <v>4500</v>
      </c>
      <c r="F1677" s="135">
        <v>60.93</v>
      </c>
      <c r="G1677" s="135">
        <v>61.4</v>
      </c>
    </row>
    <row r="1678" spans="1:7" x14ac:dyDescent="0.25">
      <c r="A1678" s="134" t="s">
        <v>9250</v>
      </c>
      <c r="B1678" s="134">
        <v>1967</v>
      </c>
      <c r="C1678" s="126" t="s">
        <v>10890</v>
      </c>
      <c r="D1678" s="134" t="s">
        <v>33</v>
      </c>
      <c r="E1678" s="134" t="s">
        <v>4500</v>
      </c>
      <c r="F1678" s="135">
        <v>7.23</v>
      </c>
      <c r="G1678" s="135">
        <v>7.29</v>
      </c>
    </row>
    <row r="1679" spans="1:7" x14ac:dyDescent="0.25">
      <c r="A1679" s="134" t="s">
        <v>9250</v>
      </c>
      <c r="B1679" s="134">
        <v>1968</v>
      </c>
      <c r="C1679" s="126" t="s">
        <v>10891</v>
      </c>
      <c r="D1679" s="134" t="s">
        <v>33</v>
      </c>
      <c r="E1679" s="134" t="s">
        <v>4500</v>
      </c>
      <c r="F1679" s="135">
        <v>14.3</v>
      </c>
      <c r="G1679" s="135">
        <v>14.41</v>
      </c>
    </row>
    <row r="1680" spans="1:7" x14ac:dyDescent="0.25">
      <c r="A1680" s="134" t="s">
        <v>9250</v>
      </c>
      <c r="B1680" s="134">
        <v>1969</v>
      </c>
      <c r="C1680" s="126" t="s">
        <v>10892</v>
      </c>
      <c r="D1680" s="134" t="s">
        <v>33</v>
      </c>
      <c r="E1680" s="134" t="s">
        <v>4500</v>
      </c>
      <c r="F1680" s="135">
        <v>46.55</v>
      </c>
      <c r="G1680" s="135">
        <v>46.91</v>
      </c>
    </row>
    <row r="1681" spans="1:7" x14ac:dyDescent="0.25">
      <c r="A1681" s="134" t="s">
        <v>9250</v>
      </c>
      <c r="B1681" s="134">
        <v>1827</v>
      </c>
      <c r="C1681" s="126" t="s">
        <v>10893</v>
      </c>
      <c r="D1681" s="134" t="s">
        <v>33</v>
      </c>
      <c r="E1681" s="134" t="s">
        <v>4500</v>
      </c>
      <c r="F1681" s="135">
        <v>113.04</v>
      </c>
      <c r="G1681" s="135">
        <v>154.72</v>
      </c>
    </row>
    <row r="1682" spans="1:7" x14ac:dyDescent="0.25">
      <c r="A1682" s="134" t="s">
        <v>9250</v>
      </c>
      <c r="B1682" s="134">
        <v>1831</v>
      </c>
      <c r="C1682" s="126" t="s">
        <v>10894</v>
      </c>
      <c r="D1682" s="134" t="s">
        <v>33</v>
      </c>
      <c r="E1682" s="134" t="s">
        <v>4500</v>
      </c>
      <c r="F1682" s="135">
        <v>24.68</v>
      </c>
      <c r="G1682" s="135">
        <v>33.78</v>
      </c>
    </row>
    <row r="1683" spans="1:7" x14ac:dyDescent="0.25">
      <c r="A1683" s="134" t="s">
        <v>9250</v>
      </c>
      <c r="B1683" s="134">
        <v>1825</v>
      </c>
      <c r="C1683" s="126" t="s">
        <v>10895</v>
      </c>
      <c r="D1683" s="134" t="s">
        <v>33</v>
      </c>
      <c r="E1683" s="134" t="s">
        <v>4500</v>
      </c>
      <c r="F1683" s="135">
        <v>60.9</v>
      </c>
      <c r="G1683" s="135">
        <v>83.36</v>
      </c>
    </row>
    <row r="1684" spans="1:7" x14ac:dyDescent="0.25">
      <c r="A1684" s="134" t="s">
        <v>9250</v>
      </c>
      <c r="B1684" s="134">
        <v>1828</v>
      </c>
      <c r="C1684" s="126" t="s">
        <v>10896</v>
      </c>
      <c r="D1684" s="134" t="s">
        <v>33</v>
      </c>
      <c r="E1684" s="134" t="s">
        <v>4500</v>
      </c>
      <c r="F1684" s="135">
        <v>137.94999999999999</v>
      </c>
      <c r="G1684" s="135">
        <v>188.81</v>
      </c>
    </row>
    <row r="1685" spans="1:7" x14ac:dyDescent="0.25">
      <c r="A1685" s="134" t="s">
        <v>9250</v>
      </c>
      <c r="B1685" s="134">
        <v>1845</v>
      </c>
      <c r="C1685" s="126" t="s">
        <v>10897</v>
      </c>
      <c r="D1685" s="134" t="s">
        <v>33</v>
      </c>
      <c r="E1685" s="134" t="s">
        <v>4500</v>
      </c>
      <c r="F1685" s="135">
        <v>30.92</v>
      </c>
      <c r="G1685" s="135">
        <v>42.33</v>
      </c>
    </row>
    <row r="1686" spans="1:7" x14ac:dyDescent="0.25">
      <c r="A1686" s="134" t="s">
        <v>9250</v>
      </c>
      <c r="B1686" s="134">
        <v>1824</v>
      </c>
      <c r="C1686" s="126" t="s">
        <v>10898</v>
      </c>
      <c r="D1686" s="134" t="s">
        <v>33</v>
      </c>
      <c r="E1686" s="134" t="s">
        <v>4500</v>
      </c>
      <c r="F1686" s="135">
        <v>73.010000000000005</v>
      </c>
      <c r="G1686" s="135">
        <v>99.93</v>
      </c>
    </row>
    <row r="1687" spans="1:7" x14ac:dyDescent="0.25">
      <c r="A1687" s="134" t="s">
        <v>9250</v>
      </c>
      <c r="B1687" s="134">
        <v>42693</v>
      </c>
      <c r="C1687" s="126" t="s">
        <v>10899</v>
      </c>
      <c r="D1687" s="134" t="s">
        <v>33</v>
      </c>
      <c r="E1687" s="134" t="s">
        <v>4500</v>
      </c>
      <c r="F1687" s="135">
        <v>447.43</v>
      </c>
      <c r="G1687" s="135">
        <v>450.87</v>
      </c>
    </row>
    <row r="1688" spans="1:7" x14ac:dyDescent="0.25">
      <c r="A1688" s="134" t="s">
        <v>9250</v>
      </c>
      <c r="B1688" s="134">
        <v>42695</v>
      </c>
      <c r="C1688" s="126" t="s">
        <v>10900</v>
      </c>
      <c r="D1688" s="134" t="s">
        <v>33</v>
      </c>
      <c r="E1688" s="134" t="s">
        <v>4500</v>
      </c>
      <c r="F1688" s="135">
        <v>312.58999999999997</v>
      </c>
      <c r="G1688" s="135">
        <v>315</v>
      </c>
    </row>
    <row r="1689" spans="1:7" x14ac:dyDescent="0.25">
      <c r="A1689" s="134" t="s">
        <v>9250</v>
      </c>
      <c r="B1689" s="134">
        <v>42694</v>
      </c>
      <c r="C1689" s="126" t="s">
        <v>10901</v>
      </c>
      <c r="D1689" s="134" t="s">
        <v>33</v>
      </c>
      <c r="E1689" s="134" t="s">
        <v>4500</v>
      </c>
      <c r="F1689" s="135">
        <v>598.75</v>
      </c>
      <c r="G1689" s="135">
        <v>603.36</v>
      </c>
    </row>
    <row r="1690" spans="1:7" x14ac:dyDescent="0.25">
      <c r="A1690" s="134" t="s">
        <v>9250</v>
      </c>
      <c r="B1690" s="134">
        <v>20097</v>
      </c>
      <c r="C1690" s="126" t="s">
        <v>10902</v>
      </c>
      <c r="D1690" s="134" t="s">
        <v>33</v>
      </c>
      <c r="E1690" s="134" t="s">
        <v>4500</v>
      </c>
      <c r="F1690" s="135">
        <v>25.96</v>
      </c>
      <c r="G1690" s="135">
        <v>26.16</v>
      </c>
    </row>
    <row r="1691" spans="1:7" x14ac:dyDescent="0.25">
      <c r="A1691" s="134" t="s">
        <v>9250</v>
      </c>
      <c r="B1691" s="134">
        <v>20098</v>
      </c>
      <c r="C1691" s="126" t="s">
        <v>10903</v>
      </c>
      <c r="D1691" s="134" t="s">
        <v>33</v>
      </c>
      <c r="E1691" s="134" t="s">
        <v>4500</v>
      </c>
      <c r="F1691" s="135">
        <v>106.1</v>
      </c>
      <c r="G1691" s="135">
        <v>106.92</v>
      </c>
    </row>
    <row r="1692" spans="1:7" x14ac:dyDescent="0.25">
      <c r="A1692" s="134" t="s">
        <v>9250</v>
      </c>
      <c r="B1692" s="134">
        <v>20096</v>
      </c>
      <c r="C1692" s="126" t="s">
        <v>10904</v>
      </c>
      <c r="D1692" s="134" t="s">
        <v>33</v>
      </c>
      <c r="E1692" s="134" t="s">
        <v>4500</v>
      </c>
      <c r="F1692" s="135">
        <v>26.87</v>
      </c>
      <c r="G1692" s="135">
        <v>27.08</v>
      </c>
    </row>
    <row r="1693" spans="1:7" x14ac:dyDescent="0.25">
      <c r="A1693" s="134" t="s">
        <v>9422</v>
      </c>
      <c r="B1693" s="134">
        <v>44472</v>
      </c>
      <c r="C1693" s="126" t="s">
        <v>14998</v>
      </c>
      <c r="D1693" s="134" t="s">
        <v>33</v>
      </c>
      <c r="E1693" s="134" t="s">
        <v>4500</v>
      </c>
      <c r="F1693" s="135"/>
      <c r="G1693" s="135">
        <v>49.78</v>
      </c>
    </row>
    <row r="1694" spans="1:7" x14ac:dyDescent="0.25">
      <c r="A1694" s="134" t="s">
        <v>9250</v>
      </c>
      <c r="B1694" s="134">
        <v>38369</v>
      </c>
      <c r="C1694" s="126" t="s">
        <v>10905</v>
      </c>
      <c r="D1694" s="134" t="s">
        <v>33</v>
      </c>
      <c r="E1694" s="134" t="s">
        <v>4500</v>
      </c>
      <c r="F1694" s="135">
        <v>16.79</v>
      </c>
      <c r="G1694" s="135">
        <v>19.309999999999999</v>
      </c>
    </row>
    <row r="1695" spans="1:7" x14ac:dyDescent="0.25">
      <c r="A1695" s="134" t="s">
        <v>9250</v>
      </c>
      <c r="B1695" s="134">
        <v>38370</v>
      </c>
      <c r="C1695" s="126" t="s">
        <v>10906</v>
      </c>
      <c r="D1695" s="134" t="s">
        <v>33</v>
      </c>
      <c r="E1695" s="134" t="s">
        <v>4500</v>
      </c>
      <c r="F1695" s="135">
        <v>11.32</v>
      </c>
      <c r="G1695" s="135">
        <v>13.03</v>
      </c>
    </row>
    <row r="1696" spans="1:7" x14ac:dyDescent="0.25">
      <c r="A1696" s="134" t="s">
        <v>9250</v>
      </c>
      <c r="B1696" s="134">
        <v>45199</v>
      </c>
      <c r="C1696" s="126" t="s">
        <v>14999</v>
      </c>
      <c r="D1696" s="134" t="s">
        <v>33</v>
      </c>
      <c r="E1696" s="134" t="s">
        <v>4500</v>
      </c>
      <c r="F1696" s="135">
        <v>43.03</v>
      </c>
      <c r="G1696" s="135">
        <v>33.28</v>
      </c>
    </row>
    <row r="1697" spans="1:7" x14ac:dyDescent="0.25">
      <c r="A1697" s="134" t="s">
        <v>9250</v>
      </c>
      <c r="B1697" s="134">
        <v>38372</v>
      </c>
      <c r="C1697" s="126" t="s">
        <v>10907</v>
      </c>
      <c r="D1697" s="134" t="s">
        <v>33</v>
      </c>
      <c r="E1697" s="134" t="s">
        <v>4500</v>
      </c>
      <c r="F1697" s="135"/>
      <c r="G1697" s="135">
        <v>13.37</v>
      </c>
    </row>
    <row r="1698" spans="1:7" x14ac:dyDescent="0.25">
      <c r="A1698" s="134" t="s">
        <v>9393</v>
      </c>
      <c r="B1698" s="134">
        <v>2358</v>
      </c>
      <c r="C1698" s="126" t="s">
        <v>10908</v>
      </c>
      <c r="D1698" s="134" t="s">
        <v>374</v>
      </c>
      <c r="E1698" s="134" t="s">
        <v>4500</v>
      </c>
      <c r="F1698" s="135">
        <v>15.43</v>
      </c>
      <c r="G1698" s="135">
        <v>62.07</v>
      </c>
    </row>
    <row r="1699" spans="1:7" x14ac:dyDescent="0.25">
      <c r="A1699" s="134" t="s">
        <v>9393</v>
      </c>
      <c r="B1699" s="134">
        <v>40807</v>
      </c>
      <c r="C1699" s="126" t="s">
        <v>10909</v>
      </c>
      <c r="D1699" s="134" t="s">
        <v>4271</v>
      </c>
      <c r="E1699" s="134" t="s">
        <v>4500</v>
      </c>
      <c r="F1699" s="135">
        <v>2698.31</v>
      </c>
      <c r="G1699" s="135">
        <v>10873.69</v>
      </c>
    </row>
    <row r="1700" spans="1:7" x14ac:dyDescent="0.25">
      <c r="A1700" s="134" t="s">
        <v>9250</v>
      </c>
      <c r="B1700" s="134">
        <v>44330</v>
      </c>
      <c r="C1700" s="126" t="s">
        <v>10910</v>
      </c>
      <c r="D1700" s="134" t="s">
        <v>3949</v>
      </c>
      <c r="E1700" s="134" t="s">
        <v>4500</v>
      </c>
      <c r="F1700" s="135">
        <v>8.44</v>
      </c>
      <c r="G1700" s="135">
        <v>10.66</v>
      </c>
    </row>
    <row r="1701" spans="1:7" x14ac:dyDescent="0.25">
      <c r="A1701" s="134" t="s">
        <v>9250</v>
      </c>
      <c r="B1701" s="134">
        <v>43144</v>
      </c>
      <c r="C1701" s="126" t="s">
        <v>10911</v>
      </c>
      <c r="D1701" s="134" t="s">
        <v>950</v>
      </c>
      <c r="E1701" s="134" t="s">
        <v>4500</v>
      </c>
      <c r="F1701" s="135">
        <v>37.94</v>
      </c>
      <c r="G1701" s="135">
        <v>38.04</v>
      </c>
    </row>
    <row r="1702" spans="1:7" x14ac:dyDescent="0.25">
      <c r="A1702" s="134" t="s">
        <v>9250</v>
      </c>
      <c r="B1702" s="134">
        <v>39397</v>
      </c>
      <c r="C1702" s="126" t="s">
        <v>10912</v>
      </c>
      <c r="D1702" s="134" t="s">
        <v>3949</v>
      </c>
      <c r="E1702" s="134" t="s">
        <v>4500</v>
      </c>
      <c r="F1702" s="135">
        <v>17.29</v>
      </c>
      <c r="G1702" s="135">
        <v>17.34</v>
      </c>
    </row>
    <row r="1703" spans="1:7" x14ac:dyDescent="0.25">
      <c r="A1703" s="134" t="s">
        <v>9250</v>
      </c>
      <c r="B1703" s="134">
        <v>2692</v>
      </c>
      <c r="C1703" s="126" t="s">
        <v>10913</v>
      </c>
      <c r="D1703" s="134" t="s">
        <v>3949</v>
      </c>
      <c r="E1703" s="134" t="s">
        <v>4500</v>
      </c>
      <c r="F1703" s="135">
        <v>6.97</v>
      </c>
      <c r="G1703" s="135">
        <v>6.99</v>
      </c>
    </row>
    <row r="1704" spans="1:7" x14ac:dyDescent="0.25">
      <c r="A1704" s="134" t="s">
        <v>9250</v>
      </c>
      <c r="B1704" s="134">
        <v>44329</v>
      </c>
      <c r="C1704" s="126" t="s">
        <v>10914</v>
      </c>
      <c r="D1704" s="134" t="s">
        <v>3949</v>
      </c>
      <c r="E1704" s="134" t="s">
        <v>4500</v>
      </c>
      <c r="F1704" s="135">
        <v>11.06</v>
      </c>
      <c r="G1704" s="135">
        <v>13.98</v>
      </c>
    </row>
    <row r="1705" spans="1:7" x14ac:dyDescent="0.25">
      <c r="A1705" s="134" t="s">
        <v>9250</v>
      </c>
      <c r="B1705" s="134">
        <v>5318</v>
      </c>
      <c r="C1705" s="126" t="s">
        <v>10915</v>
      </c>
      <c r="D1705" s="134" t="s">
        <v>3949</v>
      </c>
      <c r="E1705" s="134" t="s">
        <v>9256</v>
      </c>
      <c r="F1705" s="135">
        <v>17.88</v>
      </c>
      <c r="G1705" s="135">
        <v>22.6</v>
      </c>
    </row>
    <row r="1706" spans="1:7" x14ac:dyDescent="0.25">
      <c r="A1706" s="134" t="s">
        <v>9250</v>
      </c>
      <c r="B1706" s="134">
        <v>5330</v>
      </c>
      <c r="C1706" s="126" t="s">
        <v>10916</v>
      </c>
      <c r="D1706" s="134" t="s">
        <v>3949</v>
      </c>
      <c r="E1706" s="134" t="s">
        <v>4500</v>
      </c>
      <c r="F1706" s="135">
        <v>40.75</v>
      </c>
      <c r="G1706" s="135">
        <v>51.51</v>
      </c>
    </row>
    <row r="1707" spans="1:7" x14ac:dyDescent="0.25">
      <c r="A1707" s="134" t="s">
        <v>9250</v>
      </c>
      <c r="B1707" s="134">
        <v>44532</v>
      </c>
      <c r="C1707" s="126" t="s">
        <v>10917</v>
      </c>
      <c r="D1707" s="134" t="s">
        <v>33</v>
      </c>
      <c r="E1707" s="134" t="s">
        <v>4500</v>
      </c>
      <c r="F1707" s="135">
        <v>17.22</v>
      </c>
      <c r="G1707" s="135">
        <v>19.809999999999999</v>
      </c>
    </row>
    <row r="1708" spans="1:7" x14ac:dyDescent="0.25">
      <c r="A1708" s="134" t="s">
        <v>9250</v>
      </c>
      <c r="B1708" s="134">
        <v>44531</v>
      </c>
      <c r="C1708" s="126" t="s">
        <v>10918</v>
      </c>
      <c r="D1708" s="134" t="s">
        <v>33</v>
      </c>
      <c r="E1708" s="134" t="s">
        <v>4500</v>
      </c>
      <c r="F1708" s="135">
        <v>59.04</v>
      </c>
      <c r="G1708" s="135">
        <v>67.900000000000006</v>
      </c>
    </row>
    <row r="1709" spans="1:7" x14ac:dyDescent="0.25">
      <c r="A1709" s="134" t="s">
        <v>9250</v>
      </c>
      <c r="B1709" s="134">
        <v>13887</v>
      </c>
      <c r="C1709" s="126" t="s">
        <v>10919</v>
      </c>
      <c r="D1709" s="134" t="s">
        <v>33</v>
      </c>
      <c r="E1709" s="134" t="s">
        <v>4500</v>
      </c>
      <c r="F1709" s="135">
        <v>257.2</v>
      </c>
      <c r="G1709" s="135">
        <v>295.8</v>
      </c>
    </row>
    <row r="1710" spans="1:7" x14ac:dyDescent="0.25">
      <c r="A1710" s="134" t="s">
        <v>9250</v>
      </c>
      <c r="B1710" s="134">
        <v>38140</v>
      </c>
      <c r="C1710" s="126" t="s">
        <v>10920</v>
      </c>
      <c r="D1710" s="134" t="s">
        <v>33</v>
      </c>
      <c r="E1710" s="134" t="s">
        <v>4500</v>
      </c>
      <c r="F1710" s="135">
        <v>21.06</v>
      </c>
      <c r="G1710" s="135">
        <v>24.23</v>
      </c>
    </row>
    <row r="1711" spans="1:7" x14ac:dyDescent="0.25">
      <c r="A1711" s="134" t="s">
        <v>9250</v>
      </c>
      <c r="B1711" s="134">
        <v>44495</v>
      </c>
      <c r="C1711" s="126" t="s">
        <v>10921</v>
      </c>
      <c r="D1711" s="134" t="s">
        <v>33</v>
      </c>
      <c r="E1711" s="134" t="s">
        <v>4500</v>
      </c>
      <c r="F1711" s="135">
        <v>22.27</v>
      </c>
      <c r="G1711" s="135">
        <v>25.62</v>
      </c>
    </row>
    <row r="1712" spans="1:7" x14ac:dyDescent="0.25">
      <c r="A1712" s="134" t="s">
        <v>9250</v>
      </c>
      <c r="B1712" s="134">
        <v>44533</v>
      </c>
      <c r="C1712" s="126" t="s">
        <v>10922</v>
      </c>
      <c r="D1712" s="134" t="s">
        <v>33</v>
      </c>
      <c r="E1712" s="134" t="s">
        <v>4500</v>
      </c>
      <c r="F1712" s="135">
        <v>22.6</v>
      </c>
      <c r="G1712" s="135">
        <v>25.99</v>
      </c>
    </row>
    <row r="1713" spans="1:7" x14ac:dyDescent="0.25">
      <c r="A1713" s="134" t="s">
        <v>9250</v>
      </c>
      <c r="B1713" s="134">
        <v>44534</v>
      </c>
      <c r="C1713" s="126" t="s">
        <v>15000</v>
      </c>
      <c r="D1713" s="134" t="s">
        <v>33</v>
      </c>
      <c r="E1713" s="134" t="s">
        <v>4500</v>
      </c>
      <c r="F1713" s="135">
        <v>4.43</v>
      </c>
      <c r="G1713" s="135">
        <v>5.09</v>
      </c>
    </row>
    <row r="1714" spans="1:7" x14ac:dyDescent="0.25">
      <c r="A1714" s="134" t="s">
        <v>9250</v>
      </c>
      <c r="B1714" s="134">
        <v>34729</v>
      </c>
      <c r="C1714" s="126" t="s">
        <v>10923</v>
      </c>
      <c r="D1714" s="134" t="s">
        <v>33</v>
      </c>
      <c r="E1714" s="134" t="s">
        <v>4500</v>
      </c>
      <c r="F1714" s="135">
        <v>1187.29</v>
      </c>
      <c r="G1714" s="135">
        <v>1058.5999999999999</v>
      </c>
    </row>
    <row r="1715" spans="1:7" x14ac:dyDescent="0.25">
      <c r="A1715" s="134" t="s">
        <v>9250</v>
      </c>
      <c r="B1715" s="134">
        <v>34734</v>
      </c>
      <c r="C1715" s="126" t="s">
        <v>10924</v>
      </c>
      <c r="D1715" s="134" t="s">
        <v>33</v>
      </c>
      <c r="E1715" s="134" t="s">
        <v>4500</v>
      </c>
      <c r="F1715" s="135">
        <v>1838.3</v>
      </c>
      <c r="G1715" s="135">
        <v>1639.06</v>
      </c>
    </row>
    <row r="1716" spans="1:7" x14ac:dyDescent="0.25">
      <c r="A1716" s="134" t="s">
        <v>9250</v>
      </c>
      <c r="B1716" s="134">
        <v>34738</v>
      </c>
      <c r="C1716" s="126" t="s">
        <v>10925</v>
      </c>
      <c r="D1716" s="134" t="s">
        <v>33</v>
      </c>
      <c r="E1716" s="134" t="s">
        <v>4500</v>
      </c>
      <c r="F1716" s="135">
        <v>4294.84</v>
      </c>
      <c r="G1716" s="135">
        <v>3829.35</v>
      </c>
    </row>
    <row r="1717" spans="1:7" x14ac:dyDescent="0.25">
      <c r="A1717" s="134" t="s">
        <v>9250</v>
      </c>
      <c r="B1717" s="134">
        <v>34623</v>
      </c>
      <c r="C1717" s="126" t="s">
        <v>10926</v>
      </c>
      <c r="D1717" s="134" t="s">
        <v>33</v>
      </c>
      <c r="E1717" s="134" t="s">
        <v>4500</v>
      </c>
      <c r="F1717" s="135">
        <v>51.47</v>
      </c>
      <c r="G1717" s="135">
        <v>45.89</v>
      </c>
    </row>
    <row r="1718" spans="1:7" x14ac:dyDescent="0.25">
      <c r="A1718" s="134" t="s">
        <v>9250</v>
      </c>
      <c r="B1718" s="134">
        <v>34616</v>
      </c>
      <c r="C1718" s="126" t="s">
        <v>10927</v>
      </c>
      <c r="D1718" s="134" t="s">
        <v>33</v>
      </c>
      <c r="E1718" s="134" t="s">
        <v>4500</v>
      </c>
      <c r="F1718" s="135">
        <v>52.27</v>
      </c>
      <c r="G1718" s="135">
        <v>46.6</v>
      </c>
    </row>
    <row r="1719" spans="1:7" x14ac:dyDescent="0.25">
      <c r="A1719" s="134" t="s">
        <v>9250</v>
      </c>
      <c r="B1719" s="134">
        <v>34628</v>
      </c>
      <c r="C1719" s="126" t="s">
        <v>10928</v>
      </c>
      <c r="D1719" s="134" t="s">
        <v>33</v>
      </c>
      <c r="E1719" s="134" t="s">
        <v>4500</v>
      </c>
      <c r="F1719" s="135">
        <v>73.72</v>
      </c>
      <c r="G1719" s="135">
        <v>65.73</v>
      </c>
    </row>
    <row r="1720" spans="1:7" x14ac:dyDescent="0.25">
      <c r="A1720" s="134" t="s">
        <v>9250</v>
      </c>
      <c r="B1720" s="134">
        <v>34686</v>
      </c>
      <c r="C1720" s="126" t="s">
        <v>10929</v>
      </c>
      <c r="D1720" s="134" t="s">
        <v>33</v>
      </c>
      <c r="E1720" s="134" t="s">
        <v>4500</v>
      </c>
      <c r="F1720" s="135">
        <v>13.52</v>
      </c>
      <c r="G1720" s="135">
        <v>12.05</v>
      </c>
    </row>
    <row r="1721" spans="1:7" x14ac:dyDescent="0.25">
      <c r="A1721" s="134" t="s">
        <v>9250</v>
      </c>
      <c r="B1721" s="134">
        <v>34653</v>
      </c>
      <c r="C1721" s="126" t="s">
        <v>10930</v>
      </c>
      <c r="D1721" s="134" t="s">
        <v>33</v>
      </c>
      <c r="E1721" s="134" t="s">
        <v>4500</v>
      </c>
      <c r="F1721" s="135">
        <v>9.1199999999999992</v>
      </c>
      <c r="G1721" s="135">
        <v>8.1300000000000008</v>
      </c>
    </row>
    <row r="1722" spans="1:7" x14ac:dyDescent="0.25">
      <c r="A1722" s="134" t="s">
        <v>9250</v>
      </c>
      <c r="B1722" s="134">
        <v>34688</v>
      </c>
      <c r="C1722" s="126" t="s">
        <v>10931</v>
      </c>
      <c r="D1722" s="134" t="s">
        <v>33</v>
      </c>
      <c r="E1722" s="134" t="s">
        <v>4500</v>
      </c>
      <c r="F1722" s="135">
        <v>16.52</v>
      </c>
      <c r="G1722" s="135">
        <v>14.73</v>
      </c>
    </row>
    <row r="1723" spans="1:7" x14ac:dyDescent="0.25">
      <c r="A1723" s="134" t="s">
        <v>9250</v>
      </c>
      <c r="B1723" s="134">
        <v>34709</v>
      </c>
      <c r="C1723" s="126" t="s">
        <v>10932</v>
      </c>
      <c r="D1723" s="134" t="s">
        <v>33</v>
      </c>
      <c r="E1723" s="134" t="s">
        <v>4500</v>
      </c>
      <c r="F1723" s="135">
        <v>64.040000000000006</v>
      </c>
      <c r="G1723" s="135">
        <v>57.1</v>
      </c>
    </row>
    <row r="1724" spans="1:7" x14ac:dyDescent="0.25">
      <c r="A1724" s="134" t="s">
        <v>9250</v>
      </c>
      <c r="B1724" s="134">
        <v>34714</v>
      </c>
      <c r="C1724" s="126" t="s">
        <v>10933</v>
      </c>
      <c r="D1724" s="134" t="s">
        <v>33</v>
      </c>
      <c r="E1724" s="134" t="s">
        <v>4500</v>
      </c>
      <c r="F1724" s="135">
        <v>76.48</v>
      </c>
      <c r="G1724" s="135">
        <v>68.19</v>
      </c>
    </row>
    <row r="1725" spans="1:7" x14ac:dyDescent="0.25">
      <c r="A1725" s="134" t="s">
        <v>9250</v>
      </c>
      <c r="B1725" s="134">
        <v>2391</v>
      </c>
      <c r="C1725" s="126" t="s">
        <v>10934</v>
      </c>
      <c r="D1725" s="134" t="s">
        <v>33</v>
      </c>
      <c r="E1725" s="134" t="s">
        <v>4500</v>
      </c>
      <c r="F1725" s="135">
        <v>349.31</v>
      </c>
      <c r="G1725" s="135">
        <v>311.45</v>
      </c>
    </row>
    <row r="1726" spans="1:7" x14ac:dyDescent="0.25">
      <c r="A1726" s="134" t="s">
        <v>9250</v>
      </c>
      <c r="B1726" s="134">
        <v>2374</v>
      </c>
      <c r="C1726" s="126" t="s">
        <v>10935</v>
      </c>
      <c r="D1726" s="134" t="s">
        <v>33</v>
      </c>
      <c r="E1726" s="134" t="s">
        <v>4500</v>
      </c>
      <c r="F1726" s="135">
        <v>396.28</v>
      </c>
      <c r="G1726" s="135">
        <v>353.33</v>
      </c>
    </row>
    <row r="1727" spans="1:7" x14ac:dyDescent="0.25">
      <c r="A1727" s="134" t="s">
        <v>9250</v>
      </c>
      <c r="B1727" s="134">
        <v>2377</v>
      </c>
      <c r="C1727" s="126" t="s">
        <v>10936</v>
      </c>
      <c r="D1727" s="134" t="s">
        <v>33</v>
      </c>
      <c r="E1727" s="134" t="s">
        <v>4500</v>
      </c>
      <c r="F1727" s="135">
        <v>556.14</v>
      </c>
      <c r="G1727" s="135">
        <v>495.87</v>
      </c>
    </row>
    <row r="1728" spans="1:7" x14ac:dyDescent="0.25">
      <c r="A1728" s="134" t="s">
        <v>9250</v>
      </c>
      <c r="B1728" s="134">
        <v>2393</v>
      </c>
      <c r="C1728" s="126" t="s">
        <v>10937</v>
      </c>
      <c r="D1728" s="134" t="s">
        <v>33</v>
      </c>
      <c r="E1728" s="134" t="s">
        <v>4500</v>
      </c>
      <c r="F1728" s="135">
        <v>931.33</v>
      </c>
      <c r="G1728" s="135">
        <v>830.39</v>
      </c>
    </row>
    <row r="1729" spans="1:7" x14ac:dyDescent="0.25">
      <c r="A1729" s="134" t="s">
        <v>9250</v>
      </c>
      <c r="B1729" s="134">
        <v>34705</v>
      </c>
      <c r="C1729" s="126" t="s">
        <v>10938</v>
      </c>
      <c r="D1729" s="134" t="s">
        <v>33</v>
      </c>
      <c r="E1729" s="134" t="s">
        <v>4500</v>
      </c>
      <c r="F1729" s="135">
        <v>814.59</v>
      </c>
      <c r="G1729" s="135">
        <v>726.3</v>
      </c>
    </row>
    <row r="1730" spans="1:7" x14ac:dyDescent="0.25">
      <c r="A1730" s="134" t="s">
        <v>9250</v>
      </c>
      <c r="B1730" s="134">
        <v>34707</v>
      </c>
      <c r="C1730" s="126" t="s">
        <v>10939</v>
      </c>
      <c r="D1730" s="134" t="s">
        <v>33</v>
      </c>
      <c r="E1730" s="134" t="s">
        <v>4500</v>
      </c>
      <c r="F1730" s="135">
        <v>1509.44</v>
      </c>
      <c r="G1730" s="135">
        <v>1345.84</v>
      </c>
    </row>
    <row r="1731" spans="1:7" x14ac:dyDescent="0.25">
      <c r="A1731" s="134" t="s">
        <v>9250</v>
      </c>
      <c r="B1731" s="134">
        <v>34544</v>
      </c>
      <c r="C1731" s="126" t="s">
        <v>10940</v>
      </c>
      <c r="D1731" s="134" t="s">
        <v>33</v>
      </c>
      <c r="E1731" s="134" t="s">
        <v>4500</v>
      </c>
      <c r="F1731" s="135">
        <v>1509.28</v>
      </c>
      <c r="G1731" s="135">
        <v>1345.7</v>
      </c>
    </row>
    <row r="1732" spans="1:7" x14ac:dyDescent="0.25">
      <c r="A1732" s="134" t="s">
        <v>9250</v>
      </c>
      <c r="B1732" s="134">
        <v>2378</v>
      </c>
      <c r="C1732" s="126" t="s">
        <v>10941</v>
      </c>
      <c r="D1732" s="134" t="s">
        <v>33</v>
      </c>
      <c r="E1732" s="134" t="s">
        <v>4500</v>
      </c>
      <c r="F1732" s="135">
        <v>1279.31</v>
      </c>
      <c r="G1732" s="135">
        <v>1140.6600000000001</v>
      </c>
    </row>
    <row r="1733" spans="1:7" x14ac:dyDescent="0.25">
      <c r="A1733" s="134" t="s">
        <v>9250</v>
      </c>
      <c r="B1733" s="134">
        <v>2379</v>
      </c>
      <c r="C1733" s="126" t="s">
        <v>10942</v>
      </c>
      <c r="D1733" s="134" t="s">
        <v>33</v>
      </c>
      <c r="E1733" s="134" t="s">
        <v>4500</v>
      </c>
      <c r="F1733" s="135">
        <v>1279.31</v>
      </c>
      <c r="G1733" s="135">
        <v>1140.6600000000001</v>
      </c>
    </row>
    <row r="1734" spans="1:7" x14ac:dyDescent="0.25">
      <c r="A1734" s="134" t="s">
        <v>9250</v>
      </c>
      <c r="B1734" s="134">
        <v>2376</v>
      </c>
      <c r="C1734" s="126" t="s">
        <v>10943</v>
      </c>
      <c r="D1734" s="134" t="s">
        <v>33</v>
      </c>
      <c r="E1734" s="134" t="s">
        <v>4500</v>
      </c>
      <c r="F1734" s="135">
        <v>2107.02</v>
      </c>
      <c r="G1734" s="135">
        <v>1878.65</v>
      </c>
    </row>
    <row r="1735" spans="1:7" x14ac:dyDescent="0.25">
      <c r="A1735" s="134" t="s">
        <v>9250</v>
      </c>
      <c r="B1735" s="134">
        <v>2394</v>
      </c>
      <c r="C1735" s="126" t="s">
        <v>10944</v>
      </c>
      <c r="D1735" s="134" t="s">
        <v>33</v>
      </c>
      <c r="E1735" s="134" t="s">
        <v>4500</v>
      </c>
      <c r="F1735" s="135">
        <v>4504.42</v>
      </c>
      <c r="G1735" s="135">
        <v>4016.22</v>
      </c>
    </row>
    <row r="1736" spans="1:7" x14ac:dyDescent="0.25">
      <c r="A1736" s="134" t="s">
        <v>9250</v>
      </c>
      <c r="B1736" s="134">
        <v>2388</v>
      </c>
      <c r="C1736" s="126" t="s">
        <v>10945</v>
      </c>
      <c r="D1736" s="134" t="s">
        <v>33</v>
      </c>
      <c r="E1736" s="134" t="s">
        <v>4500</v>
      </c>
      <c r="F1736" s="135">
        <v>63.56</v>
      </c>
      <c r="G1736" s="135">
        <v>56.67</v>
      </c>
    </row>
    <row r="1737" spans="1:7" x14ac:dyDescent="0.25">
      <c r="A1737" s="134" t="s">
        <v>9250</v>
      </c>
      <c r="B1737" s="134">
        <v>34606</v>
      </c>
      <c r="C1737" s="126" t="s">
        <v>10946</v>
      </c>
      <c r="D1737" s="134" t="s">
        <v>33</v>
      </c>
      <c r="E1737" s="134" t="s">
        <v>4500</v>
      </c>
      <c r="F1737" s="135">
        <v>97.49</v>
      </c>
      <c r="G1737" s="135">
        <v>86.93</v>
      </c>
    </row>
    <row r="1738" spans="1:7" x14ac:dyDescent="0.25">
      <c r="A1738" s="134" t="s">
        <v>9250</v>
      </c>
      <c r="B1738" s="134">
        <v>2370</v>
      </c>
      <c r="C1738" s="126" t="s">
        <v>10947</v>
      </c>
      <c r="D1738" s="134" t="s">
        <v>33</v>
      </c>
      <c r="E1738" s="134" t="s">
        <v>9256</v>
      </c>
      <c r="F1738" s="135">
        <v>11.81</v>
      </c>
      <c r="G1738" s="135">
        <v>10.53</v>
      </c>
    </row>
    <row r="1739" spans="1:7" x14ac:dyDescent="0.25">
      <c r="A1739" s="134" t="s">
        <v>9250</v>
      </c>
      <c r="B1739" s="134">
        <v>2386</v>
      </c>
      <c r="C1739" s="126" t="s">
        <v>10948</v>
      </c>
      <c r="D1739" s="134" t="s">
        <v>33</v>
      </c>
      <c r="E1739" s="134" t="s">
        <v>4500</v>
      </c>
      <c r="F1739" s="135">
        <v>19.809999999999999</v>
      </c>
      <c r="G1739" s="135">
        <v>17.66</v>
      </c>
    </row>
    <row r="1740" spans="1:7" x14ac:dyDescent="0.25">
      <c r="A1740" s="134" t="s">
        <v>9250</v>
      </c>
      <c r="B1740" s="134">
        <v>34689</v>
      </c>
      <c r="C1740" s="126" t="s">
        <v>10949</v>
      </c>
      <c r="D1740" s="134" t="s">
        <v>33</v>
      </c>
      <c r="E1740" s="134" t="s">
        <v>4500</v>
      </c>
      <c r="F1740" s="135">
        <v>31.04</v>
      </c>
      <c r="G1740" s="135">
        <v>27.67</v>
      </c>
    </row>
    <row r="1741" spans="1:7" x14ac:dyDescent="0.25">
      <c r="A1741" s="134" t="s">
        <v>9250</v>
      </c>
      <c r="B1741" s="134">
        <v>2392</v>
      </c>
      <c r="C1741" s="126" t="s">
        <v>10950</v>
      </c>
      <c r="D1741" s="134" t="s">
        <v>33</v>
      </c>
      <c r="E1741" s="134" t="s">
        <v>4500</v>
      </c>
      <c r="F1741" s="135">
        <v>79.28</v>
      </c>
      <c r="G1741" s="135">
        <v>70.680000000000007</v>
      </c>
    </row>
    <row r="1742" spans="1:7" x14ac:dyDescent="0.25">
      <c r="A1742" s="134" t="s">
        <v>9250</v>
      </c>
      <c r="B1742" s="134">
        <v>2373</v>
      </c>
      <c r="C1742" s="126" t="s">
        <v>10951</v>
      </c>
      <c r="D1742" s="134" t="s">
        <v>33</v>
      </c>
      <c r="E1742" s="134" t="s">
        <v>4500</v>
      </c>
      <c r="F1742" s="135">
        <v>111.69</v>
      </c>
      <c r="G1742" s="135">
        <v>99.59</v>
      </c>
    </row>
    <row r="1743" spans="1:7" x14ac:dyDescent="0.25">
      <c r="A1743" s="134" t="s">
        <v>9250</v>
      </c>
      <c r="B1743" s="134">
        <v>39465</v>
      </c>
      <c r="C1743" s="126" t="s">
        <v>10952</v>
      </c>
      <c r="D1743" s="134" t="s">
        <v>33</v>
      </c>
      <c r="E1743" s="134" t="s">
        <v>4500</v>
      </c>
      <c r="F1743" s="135">
        <v>68.23</v>
      </c>
      <c r="G1743" s="135">
        <v>60.84</v>
      </c>
    </row>
    <row r="1744" spans="1:7" x14ac:dyDescent="0.25">
      <c r="A1744" s="134" t="s">
        <v>9250</v>
      </c>
      <c r="B1744" s="134">
        <v>39466</v>
      </c>
      <c r="C1744" s="126" t="s">
        <v>10953</v>
      </c>
      <c r="D1744" s="134" t="s">
        <v>33</v>
      </c>
      <c r="E1744" s="134" t="s">
        <v>4500</v>
      </c>
      <c r="F1744" s="135">
        <v>76.760000000000005</v>
      </c>
      <c r="G1744" s="135">
        <v>68.44</v>
      </c>
    </row>
    <row r="1745" spans="1:7" x14ac:dyDescent="0.25">
      <c r="A1745" s="134" t="s">
        <v>9250</v>
      </c>
      <c r="B1745" s="134">
        <v>39467</v>
      </c>
      <c r="C1745" s="126" t="s">
        <v>10954</v>
      </c>
      <c r="D1745" s="134" t="s">
        <v>33</v>
      </c>
      <c r="E1745" s="134" t="s">
        <v>4500</v>
      </c>
      <c r="F1745" s="135">
        <v>98.19</v>
      </c>
      <c r="G1745" s="135">
        <v>87.55</v>
      </c>
    </row>
    <row r="1746" spans="1:7" x14ac:dyDescent="0.25">
      <c r="A1746" s="134" t="s">
        <v>9250</v>
      </c>
      <c r="B1746" s="134">
        <v>39468</v>
      </c>
      <c r="C1746" s="126" t="s">
        <v>10955</v>
      </c>
      <c r="D1746" s="134" t="s">
        <v>33</v>
      </c>
      <c r="E1746" s="134" t="s">
        <v>4500</v>
      </c>
      <c r="F1746" s="135">
        <v>174.53</v>
      </c>
      <c r="G1746" s="135">
        <v>155.61000000000001</v>
      </c>
    </row>
    <row r="1747" spans="1:7" x14ac:dyDescent="0.25">
      <c r="A1747" s="134" t="s">
        <v>9250</v>
      </c>
      <c r="B1747" s="134">
        <v>39469</v>
      </c>
      <c r="C1747" s="126" t="s">
        <v>10956</v>
      </c>
      <c r="D1747" s="134" t="s">
        <v>33</v>
      </c>
      <c r="E1747" s="134" t="s">
        <v>4500</v>
      </c>
      <c r="F1747" s="135">
        <v>71.09</v>
      </c>
      <c r="G1747" s="135">
        <v>63.39</v>
      </c>
    </row>
    <row r="1748" spans="1:7" x14ac:dyDescent="0.25">
      <c r="A1748" s="134" t="s">
        <v>9250</v>
      </c>
      <c r="B1748" s="134">
        <v>39470</v>
      </c>
      <c r="C1748" s="126" t="s">
        <v>10957</v>
      </c>
      <c r="D1748" s="134" t="s">
        <v>33</v>
      </c>
      <c r="E1748" s="134" t="s">
        <v>4500</v>
      </c>
      <c r="F1748" s="135">
        <v>87.35</v>
      </c>
      <c r="G1748" s="135">
        <v>77.88</v>
      </c>
    </row>
    <row r="1749" spans="1:7" x14ac:dyDescent="0.25">
      <c r="A1749" s="134" t="s">
        <v>9250</v>
      </c>
      <c r="B1749" s="134">
        <v>39471</v>
      </c>
      <c r="C1749" s="126" t="s">
        <v>10958</v>
      </c>
      <c r="D1749" s="134" t="s">
        <v>33</v>
      </c>
      <c r="E1749" s="134" t="s">
        <v>4500</v>
      </c>
      <c r="F1749" s="135">
        <v>104.97</v>
      </c>
      <c r="G1749" s="135">
        <v>93.6</v>
      </c>
    </row>
    <row r="1750" spans="1:7" x14ac:dyDescent="0.25">
      <c r="A1750" s="134" t="s">
        <v>9250</v>
      </c>
      <c r="B1750" s="134">
        <v>39472</v>
      </c>
      <c r="C1750" s="126" t="s">
        <v>10959</v>
      </c>
      <c r="D1750" s="134" t="s">
        <v>33</v>
      </c>
      <c r="E1750" s="134" t="s">
        <v>4500</v>
      </c>
      <c r="F1750" s="135">
        <v>182.39</v>
      </c>
      <c r="G1750" s="135">
        <v>162.62</v>
      </c>
    </row>
    <row r="1751" spans="1:7" x14ac:dyDescent="0.25">
      <c r="A1751" s="134" t="s">
        <v>9250</v>
      </c>
      <c r="B1751" s="134">
        <v>39473</v>
      </c>
      <c r="C1751" s="126" t="s">
        <v>10960</v>
      </c>
      <c r="D1751" s="134" t="s">
        <v>33</v>
      </c>
      <c r="E1751" s="134" t="s">
        <v>4500</v>
      </c>
      <c r="F1751" s="135">
        <v>117.83</v>
      </c>
      <c r="G1751" s="135">
        <v>105.06</v>
      </c>
    </row>
    <row r="1752" spans="1:7" x14ac:dyDescent="0.25">
      <c r="A1752" s="134" t="s">
        <v>9250</v>
      </c>
      <c r="B1752" s="134">
        <v>39474</v>
      </c>
      <c r="C1752" s="126" t="s">
        <v>10961</v>
      </c>
      <c r="D1752" s="134" t="s">
        <v>33</v>
      </c>
      <c r="E1752" s="134" t="s">
        <v>4500</v>
      </c>
      <c r="F1752" s="135">
        <v>125.61</v>
      </c>
      <c r="G1752" s="135">
        <v>111.99</v>
      </c>
    </row>
    <row r="1753" spans="1:7" x14ac:dyDescent="0.25">
      <c r="A1753" s="134" t="s">
        <v>9250</v>
      </c>
      <c r="B1753" s="134">
        <v>39475</v>
      </c>
      <c r="C1753" s="126" t="s">
        <v>10962</v>
      </c>
      <c r="D1753" s="134" t="s">
        <v>33</v>
      </c>
      <c r="E1753" s="134" t="s">
        <v>4500</v>
      </c>
      <c r="F1753" s="135">
        <v>142.52000000000001</v>
      </c>
      <c r="G1753" s="135">
        <v>127.07</v>
      </c>
    </row>
    <row r="1754" spans="1:7" x14ac:dyDescent="0.25">
      <c r="A1754" s="134" t="s">
        <v>9250</v>
      </c>
      <c r="B1754" s="134">
        <v>39476</v>
      </c>
      <c r="C1754" s="126" t="s">
        <v>10963</v>
      </c>
      <c r="D1754" s="134" t="s">
        <v>33</v>
      </c>
      <c r="E1754" s="134" t="s">
        <v>4500</v>
      </c>
      <c r="F1754" s="135">
        <v>268.27999999999997</v>
      </c>
      <c r="G1754" s="135">
        <v>239.2</v>
      </c>
    </row>
    <row r="1755" spans="1:7" x14ac:dyDescent="0.25">
      <c r="A1755" s="134" t="s">
        <v>9250</v>
      </c>
      <c r="B1755" s="134">
        <v>39477</v>
      </c>
      <c r="C1755" s="126" t="s">
        <v>10964</v>
      </c>
      <c r="D1755" s="134" t="s">
        <v>33</v>
      </c>
      <c r="E1755" s="134" t="s">
        <v>4500</v>
      </c>
      <c r="F1755" s="135">
        <v>131.44999999999999</v>
      </c>
      <c r="G1755" s="135">
        <v>117.2</v>
      </c>
    </row>
    <row r="1756" spans="1:7" x14ac:dyDescent="0.25">
      <c r="A1756" s="134" t="s">
        <v>9250</v>
      </c>
      <c r="B1756" s="134">
        <v>39478</v>
      </c>
      <c r="C1756" s="126" t="s">
        <v>10965</v>
      </c>
      <c r="D1756" s="134" t="s">
        <v>33</v>
      </c>
      <c r="E1756" s="134" t="s">
        <v>4500</v>
      </c>
      <c r="F1756" s="135">
        <v>135.51</v>
      </c>
      <c r="G1756" s="135">
        <v>120.83</v>
      </c>
    </row>
    <row r="1757" spans="1:7" x14ac:dyDescent="0.25">
      <c r="A1757" s="134" t="s">
        <v>9250</v>
      </c>
      <c r="B1757" s="134">
        <v>39479</v>
      </c>
      <c r="C1757" s="126" t="s">
        <v>10966</v>
      </c>
      <c r="D1757" s="134" t="s">
        <v>33</v>
      </c>
      <c r="E1757" s="134" t="s">
        <v>4500</v>
      </c>
      <c r="F1757" s="135">
        <v>159.66999999999999</v>
      </c>
      <c r="G1757" s="135">
        <v>142.36000000000001</v>
      </c>
    </row>
    <row r="1758" spans="1:7" x14ac:dyDescent="0.25">
      <c r="A1758" s="134" t="s">
        <v>9250</v>
      </c>
      <c r="B1758" s="134">
        <v>39480</v>
      </c>
      <c r="C1758" s="126" t="s">
        <v>10967</v>
      </c>
      <c r="D1758" s="134" t="s">
        <v>33</v>
      </c>
      <c r="E1758" s="134" t="s">
        <v>4500</v>
      </c>
      <c r="F1758" s="135">
        <v>329.47</v>
      </c>
      <c r="G1758" s="135">
        <v>293.76</v>
      </c>
    </row>
    <row r="1759" spans="1:7" x14ac:dyDescent="0.25">
      <c r="A1759" s="134" t="s">
        <v>9250</v>
      </c>
      <c r="B1759" s="134">
        <v>39459</v>
      </c>
      <c r="C1759" s="126" t="s">
        <v>10968</v>
      </c>
      <c r="D1759" s="134" t="s">
        <v>33</v>
      </c>
      <c r="E1759" s="134" t="s">
        <v>4500</v>
      </c>
      <c r="F1759" s="135">
        <v>279.64</v>
      </c>
      <c r="G1759" s="135">
        <v>249.33</v>
      </c>
    </row>
    <row r="1760" spans="1:7" x14ac:dyDescent="0.25">
      <c r="A1760" s="134" t="s">
        <v>9250</v>
      </c>
      <c r="B1760" s="134">
        <v>39445</v>
      </c>
      <c r="C1760" s="126" t="s">
        <v>10969</v>
      </c>
      <c r="D1760" s="134" t="s">
        <v>33</v>
      </c>
      <c r="E1760" s="134" t="s">
        <v>4500</v>
      </c>
      <c r="F1760" s="135">
        <v>140.4</v>
      </c>
      <c r="G1760" s="135">
        <v>125.19</v>
      </c>
    </row>
    <row r="1761" spans="1:7" x14ac:dyDescent="0.25">
      <c r="A1761" s="134" t="s">
        <v>9250</v>
      </c>
      <c r="B1761" s="134">
        <v>39446</v>
      </c>
      <c r="C1761" s="126" t="s">
        <v>10970</v>
      </c>
      <c r="D1761" s="134" t="s">
        <v>33</v>
      </c>
      <c r="E1761" s="134" t="s">
        <v>4500</v>
      </c>
      <c r="F1761" s="135">
        <v>142.9</v>
      </c>
      <c r="G1761" s="135">
        <v>127.41</v>
      </c>
    </row>
    <row r="1762" spans="1:7" x14ac:dyDescent="0.25">
      <c r="A1762" s="134" t="s">
        <v>9250</v>
      </c>
      <c r="B1762" s="134">
        <v>39447</v>
      </c>
      <c r="C1762" s="126" t="s">
        <v>10971</v>
      </c>
      <c r="D1762" s="134" t="s">
        <v>33</v>
      </c>
      <c r="E1762" s="134" t="s">
        <v>4500</v>
      </c>
      <c r="F1762" s="135">
        <v>152.82</v>
      </c>
      <c r="G1762" s="135">
        <v>136.25</v>
      </c>
    </row>
    <row r="1763" spans="1:7" x14ac:dyDescent="0.25">
      <c r="A1763" s="134" t="s">
        <v>9250</v>
      </c>
      <c r="B1763" s="134">
        <v>39448</v>
      </c>
      <c r="C1763" s="126" t="s">
        <v>10972</v>
      </c>
      <c r="D1763" s="134" t="s">
        <v>33</v>
      </c>
      <c r="E1763" s="134" t="s">
        <v>4500</v>
      </c>
      <c r="F1763" s="135">
        <v>260.58</v>
      </c>
      <c r="G1763" s="135">
        <v>232.34</v>
      </c>
    </row>
    <row r="1764" spans="1:7" x14ac:dyDescent="0.25">
      <c r="A1764" s="134" t="s">
        <v>9250</v>
      </c>
      <c r="B1764" s="134">
        <v>39450</v>
      </c>
      <c r="C1764" s="126" t="s">
        <v>10973</v>
      </c>
      <c r="D1764" s="134" t="s">
        <v>33</v>
      </c>
      <c r="E1764" s="134" t="s">
        <v>4500</v>
      </c>
      <c r="F1764" s="135">
        <v>158.97999999999999</v>
      </c>
      <c r="G1764" s="135">
        <v>141.75</v>
      </c>
    </row>
    <row r="1765" spans="1:7" x14ac:dyDescent="0.25">
      <c r="A1765" s="134" t="s">
        <v>9250</v>
      </c>
      <c r="B1765" s="134">
        <v>39451</v>
      </c>
      <c r="C1765" s="126" t="s">
        <v>10974</v>
      </c>
      <c r="D1765" s="134" t="s">
        <v>33</v>
      </c>
      <c r="E1765" s="134" t="s">
        <v>4500</v>
      </c>
      <c r="F1765" s="135">
        <v>173.41</v>
      </c>
      <c r="G1765" s="135">
        <v>154.61000000000001</v>
      </c>
    </row>
    <row r="1766" spans="1:7" x14ac:dyDescent="0.25">
      <c r="A1766" s="134" t="s">
        <v>9250</v>
      </c>
      <c r="B1766" s="134">
        <v>39452</v>
      </c>
      <c r="C1766" s="126" t="s">
        <v>10975</v>
      </c>
      <c r="D1766" s="134" t="s">
        <v>33</v>
      </c>
      <c r="E1766" s="134" t="s">
        <v>4500</v>
      </c>
      <c r="F1766" s="135">
        <v>174.44</v>
      </c>
      <c r="G1766" s="135">
        <v>155.53</v>
      </c>
    </row>
    <row r="1767" spans="1:7" x14ac:dyDescent="0.25">
      <c r="A1767" s="134" t="s">
        <v>9250</v>
      </c>
      <c r="B1767" s="134">
        <v>39523</v>
      </c>
      <c r="C1767" s="126" t="s">
        <v>15001</v>
      </c>
      <c r="D1767" s="134" t="s">
        <v>33</v>
      </c>
      <c r="E1767" s="134" t="s">
        <v>4500</v>
      </c>
      <c r="F1767" s="135">
        <v>291.93</v>
      </c>
      <c r="G1767" s="135">
        <v>260.27999999999997</v>
      </c>
    </row>
    <row r="1768" spans="1:7" x14ac:dyDescent="0.25">
      <c r="A1768" s="134" t="s">
        <v>9250</v>
      </c>
      <c r="B1768" s="134">
        <v>39449</v>
      </c>
      <c r="C1768" s="126" t="s">
        <v>10976</v>
      </c>
      <c r="D1768" s="134" t="s">
        <v>33</v>
      </c>
      <c r="E1768" s="134" t="s">
        <v>4500</v>
      </c>
      <c r="F1768" s="135">
        <v>323.29000000000002</v>
      </c>
      <c r="G1768" s="135">
        <v>288.25</v>
      </c>
    </row>
    <row r="1769" spans="1:7" x14ac:dyDescent="0.25">
      <c r="A1769" s="134" t="s">
        <v>9250</v>
      </c>
      <c r="B1769" s="134">
        <v>39455</v>
      </c>
      <c r="C1769" s="126" t="s">
        <v>10977</v>
      </c>
      <c r="D1769" s="134" t="s">
        <v>33</v>
      </c>
      <c r="E1769" s="134" t="s">
        <v>4500</v>
      </c>
      <c r="F1769" s="135">
        <v>159.97</v>
      </c>
      <c r="G1769" s="135">
        <v>142.63</v>
      </c>
    </row>
    <row r="1770" spans="1:7" x14ac:dyDescent="0.25">
      <c r="A1770" s="134" t="s">
        <v>9250</v>
      </c>
      <c r="B1770" s="134">
        <v>39456</v>
      </c>
      <c r="C1770" s="126" t="s">
        <v>10978</v>
      </c>
      <c r="D1770" s="134" t="s">
        <v>33</v>
      </c>
      <c r="E1770" s="134" t="s">
        <v>4500</v>
      </c>
      <c r="F1770" s="135">
        <v>160.09</v>
      </c>
      <c r="G1770" s="135">
        <v>142.74</v>
      </c>
    </row>
    <row r="1771" spans="1:7" x14ac:dyDescent="0.25">
      <c r="A1771" s="134" t="s">
        <v>9250</v>
      </c>
      <c r="B1771" s="134">
        <v>39457</v>
      </c>
      <c r="C1771" s="126" t="s">
        <v>10979</v>
      </c>
      <c r="D1771" s="134" t="s">
        <v>33</v>
      </c>
      <c r="E1771" s="134" t="s">
        <v>4500</v>
      </c>
      <c r="F1771" s="135">
        <v>174.52</v>
      </c>
      <c r="G1771" s="135">
        <v>155.61000000000001</v>
      </c>
    </row>
    <row r="1772" spans="1:7" x14ac:dyDescent="0.25">
      <c r="A1772" s="134" t="s">
        <v>9250</v>
      </c>
      <c r="B1772" s="134">
        <v>39458</v>
      </c>
      <c r="C1772" s="126" t="s">
        <v>10980</v>
      </c>
      <c r="D1772" s="134" t="s">
        <v>33</v>
      </c>
      <c r="E1772" s="134" t="s">
        <v>4500</v>
      </c>
      <c r="F1772" s="135">
        <v>325.67</v>
      </c>
      <c r="G1772" s="135">
        <v>290.37</v>
      </c>
    </row>
    <row r="1773" spans="1:7" x14ac:dyDescent="0.25">
      <c r="A1773" s="134" t="s">
        <v>9250</v>
      </c>
      <c r="B1773" s="134">
        <v>39464</v>
      </c>
      <c r="C1773" s="126" t="s">
        <v>10981</v>
      </c>
      <c r="D1773" s="134" t="s">
        <v>33</v>
      </c>
      <c r="E1773" s="134" t="s">
        <v>4500</v>
      </c>
      <c r="F1773" s="135">
        <v>523.70000000000005</v>
      </c>
      <c r="G1773" s="135">
        <v>466.94</v>
      </c>
    </row>
    <row r="1774" spans="1:7" x14ac:dyDescent="0.25">
      <c r="A1774" s="134" t="s">
        <v>9250</v>
      </c>
      <c r="B1774" s="134">
        <v>39460</v>
      </c>
      <c r="C1774" s="126" t="s">
        <v>10982</v>
      </c>
      <c r="D1774" s="134" t="s">
        <v>33</v>
      </c>
      <c r="E1774" s="134" t="s">
        <v>4500</v>
      </c>
      <c r="F1774" s="135">
        <v>198.63</v>
      </c>
      <c r="G1774" s="135">
        <v>177.1</v>
      </c>
    </row>
    <row r="1775" spans="1:7" x14ac:dyDescent="0.25">
      <c r="A1775" s="134" t="s">
        <v>9250</v>
      </c>
      <c r="B1775" s="134">
        <v>39461</v>
      </c>
      <c r="C1775" s="126" t="s">
        <v>10983</v>
      </c>
      <c r="D1775" s="134" t="s">
        <v>33</v>
      </c>
      <c r="E1775" s="134" t="s">
        <v>4500</v>
      </c>
      <c r="F1775" s="135">
        <v>232.74</v>
      </c>
      <c r="G1775" s="135">
        <v>207.52</v>
      </c>
    </row>
    <row r="1776" spans="1:7" x14ac:dyDescent="0.25">
      <c r="A1776" s="134" t="s">
        <v>9250</v>
      </c>
      <c r="B1776" s="134">
        <v>39462</v>
      </c>
      <c r="C1776" s="126" t="s">
        <v>10984</v>
      </c>
      <c r="D1776" s="134" t="s">
        <v>33</v>
      </c>
      <c r="E1776" s="134" t="s">
        <v>4500</v>
      </c>
      <c r="F1776" s="135">
        <v>224.31</v>
      </c>
      <c r="G1776" s="135">
        <v>199.99</v>
      </c>
    </row>
    <row r="1777" spans="1:7" x14ac:dyDescent="0.25">
      <c r="A1777" s="134" t="s">
        <v>9250</v>
      </c>
      <c r="B1777" s="134">
        <v>39463</v>
      </c>
      <c r="C1777" s="126" t="s">
        <v>10985</v>
      </c>
      <c r="D1777" s="134" t="s">
        <v>33</v>
      </c>
      <c r="E1777" s="134" t="s">
        <v>4500</v>
      </c>
      <c r="F1777" s="135">
        <v>519.64</v>
      </c>
      <c r="G1777" s="135">
        <v>463.32</v>
      </c>
    </row>
    <row r="1778" spans="1:7" x14ac:dyDescent="0.25">
      <c r="A1778" s="134" t="s">
        <v>9422</v>
      </c>
      <c r="B1778" s="134">
        <v>26039</v>
      </c>
      <c r="C1778" s="126" t="s">
        <v>10986</v>
      </c>
      <c r="D1778" s="134" t="s">
        <v>33</v>
      </c>
      <c r="E1778" s="134" t="s">
        <v>4500</v>
      </c>
      <c r="F1778" s="135"/>
      <c r="G1778" s="135">
        <v>473543.63</v>
      </c>
    </row>
    <row r="1779" spans="1:7" x14ac:dyDescent="0.25">
      <c r="A1779" s="134" t="s">
        <v>9422</v>
      </c>
      <c r="B1779" s="134">
        <v>2401</v>
      </c>
      <c r="C1779" s="126" t="s">
        <v>10987</v>
      </c>
      <c r="D1779" s="134" t="s">
        <v>33</v>
      </c>
      <c r="E1779" s="134" t="s">
        <v>4500</v>
      </c>
      <c r="F1779" s="135"/>
      <c r="G1779" s="135">
        <v>108920.28</v>
      </c>
    </row>
    <row r="1780" spans="1:7" x14ac:dyDescent="0.25">
      <c r="A1780" s="134" t="s">
        <v>9250</v>
      </c>
      <c r="B1780" s="134">
        <v>38870</v>
      </c>
      <c r="C1780" s="126" t="s">
        <v>10988</v>
      </c>
      <c r="D1780" s="134" t="s">
        <v>33</v>
      </c>
      <c r="E1780" s="134" t="s">
        <v>4500</v>
      </c>
      <c r="F1780" s="135"/>
      <c r="G1780" s="135">
        <v>34.49</v>
      </c>
    </row>
    <row r="1781" spans="1:7" x14ac:dyDescent="0.25">
      <c r="A1781" s="134" t="s">
        <v>9250</v>
      </c>
      <c r="B1781" s="134">
        <v>38869</v>
      </c>
      <c r="C1781" s="126" t="s">
        <v>10989</v>
      </c>
      <c r="D1781" s="134" t="s">
        <v>33</v>
      </c>
      <c r="E1781" s="134" t="s">
        <v>4500</v>
      </c>
      <c r="F1781" s="135"/>
      <c r="G1781" s="135">
        <v>23.28</v>
      </c>
    </row>
    <row r="1782" spans="1:7" x14ac:dyDescent="0.25">
      <c r="A1782" s="134" t="s">
        <v>9250</v>
      </c>
      <c r="B1782" s="134">
        <v>38872</v>
      </c>
      <c r="C1782" s="126" t="s">
        <v>10990</v>
      </c>
      <c r="D1782" s="134" t="s">
        <v>33</v>
      </c>
      <c r="E1782" s="134" t="s">
        <v>4500</v>
      </c>
      <c r="F1782" s="135"/>
      <c r="G1782" s="135">
        <v>43.94</v>
      </c>
    </row>
    <row r="1783" spans="1:7" x14ac:dyDescent="0.25">
      <c r="A1783" s="134" t="s">
        <v>9250</v>
      </c>
      <c r="B1783" s="134">
        <v>38871</v>
      </c>
      <c r="C1783" s="126" t="s">
        <v>10991</v>
      </c>
      <c r="D1783" s="134" t="s">
        <v>33</v>
      </c>
      <c r="E1783" s="134" t="s">
        <v>4500</v>
      </c>
      <c r="F1783" s="135"/>
      <c r="G1783" s="135">
        <v>30.37</v>
      </c>
    </row>
    <row r="1784" spans="1:7" x14ac:dyDescent="0.25">
      <c r="A1784" s="134" t="s">
        <v>9250</v>
      </c>
      <c r="B1784" s="134">
        <v>39283</v>
      </c>
      <c r="C1784" s="126" t="s">
        <v>10992</v>
      </c>
      <c r="D1784" s="134" t="s">
        <v>33</v>
      </c>
      <c r="E1784" s="134" t="s">
        <v>4500</v>
      </c>
      <c r="F1784" s="135"/>
      <c r="G1784" s="135">
        <v>142.32</v>
      </c>
    </row>
    <row r="1785" spans="1:7" x14ac:dyDescent="0.25">
      <c r="A1785" s="134" t="s">
        <v>9250</v>
      </c>
      <c r="B1785" s="134">
        <v>39285</v>
      </c>
      <c r="C1785" s="126" t="s">
        <v>10993</v>
      </c>
      <c r="D1785" s="134" t="s">
        <v>33</v>
      </c>
      <c r="E1785" s="134" t="s">
        <v>4500</v>
      </c>
      <c r="F1785" s="135"/>
      <c r="G1785" s="135">
        <v>162.66</v>
      </c>
    </row>
    <row r="1786" spans="1:7" x14ac:dyDescent="0.25">
      <c r="A1786" s="134" t="s">
        <v>9250</v>
      </c>
      <c r="B1786" s="134">
        <v>39286</v>
      </c>
      <c r="C1786" s="126" t="s">
        <v>10994</v>
      </c>
      <c r="D1786" s="134" t="s">
        <v>33</v>
      </c>
      <c r="E1786" s="134" t="s">
        <v>4500</v>
      </c>
      <c r="F1786" s="135"/>
      <c r="G1786" s="135">
        <v>155.88999999999999</v>
      </c>
    </row>
    <row r="1787" spans="1:7" x14ac:dyDescent="0.25">
      <c r="A1787" s="134" t="s">
        <v>9250</v>
      </c>
      <c r="B1787" s="134">
        <v>39288</v>
      </c>
      <c r="C1787" s="126" t="s">
        <v>10995</v>
      </c>
      <c r="D1787" s="134" t="s">
        <v>33</v>
      </c>
      <c r="E1787" s="134" t="s">
        <v>4500</v>
      </c>
      <c r="F1787" s="135"/>
      <c r="G1787" s="135">
        <v>189.75</v>
      </c>
    </row>
    <row r="1788" spans="1:7" x14ac:dyDescent="0.25">
      <c r="A1788" s="134" t="s">
        <v>9250</v>
      </c>
      <c r="B1788" s="134">
        <v>44476</v>
      </c>
      <c r="C1788" s="126" t="s">
        <v>10996</v>
      </c>
      <c r="D1788" s="134" t="s">
        <v>144</v>
      </c>
      <c r="E1788" s="134" t="s">
        <v>4500</v>
      </c>
      <c r="F1788" s="135">
        <v>744.46</v>
      </c>
      <c r="G1788" s="135">
        <v>794.65</v>
      </c>
    </row>
    <row r="1789" spans="1:7" x14ac:dyDescent="0.25">
      <c r="A1789" s="134" t="s">
        <v>9250</v>
      </c>
      <c r="B1789" s="134">
        <v>10629</v>
      </c>
      <c r="C1789" s="126" t="s">
        <v>10997</v>
      </c>
      <c r="D1789" s="134" t="s">
        <v>144</v>
      </c>
      <c r="E1789" s="134" t="s">
        <v>4500</v>
      </c>
      <c r="F1789" s="135">
        <v>914.58</v>
      </c>
      <c r="G1789" s="135">
        <v>845.48</v>
      </c>
    </row>
    <row r="1790" spans="1:7" x14ac:dyDescent="0.25">
      <c r="A1790" s="134" t="s">
        <v>9250</v>
      </c>
      <c r="B1790" s="134">
        <v>10698</v>
      </c>
      <c r="C1790" s="126" t="s">
        <v>10998</v>
      </c>
      <c r="D1790" s="134" t="s">
        <v>144</v>
      </c>
      <c r="E1790" s="134" t="s">
        <v>4500</v>
      </c>
      <c r="F1790" s="135"/>
      <c r="G1790" s="135">
        <v>207.56</v>
      </c>
    </row>
    <row r="1791" spans="1:7" x14ac:dyDescent="0.25">
      <c r="A1791" s="134" t="s">
        <v>9422</v>
      </c>
      <c r="B1791" s="134">
        <v>40521</v>
      </c>
      <c r="C1791" s="126" t="s">
        <v>10999</v>
      </c>
      <c r="D1791" s="134" t="s">
        <v>33</v>
      </c>
      <c r="E1791" s="134" t="s">
        <v>4500</v>
      </c>
      <c r="F1791" s="135">
        <v>118171.05</v>
      </c>
      <c r="G1791" s="135">
        <v>117072.63</v>
      </c>
    </row>
    <row r="1792" spans="1:7" x14ac:dyDescent="0.25">
      <c r="A1792" s="134" t="s">
        <v>9250</v>
      </c>
      <c r="B1792" s="134">
        <v>2432</v>
      </c>
      <c r="C1792" s="126" t="s">
        <v>11000</v>
      </c>
      <c r="D1792" s="134" t="s">
        <v>33</v>
      </c>
      <c r="E1792" s="134" t="s">
        <v>4500</v>
      </c>
      <c r="F1792" s="135">
        <v>27.96</v>
      </c>
      <c r="G1792" s="135">
        <v>35.85</v>
      </c>
    </row>
    <row r="1793" spans="1:7" x14ac:dyDescent="0.25">
      <c r="A1793" s="134" t="s">
        <v>9250</v>
      </c>
      <c r="B1793" s="134">
        <v>2418</v>
      </c>
      <c r="C1793" s="126" t="s">
        <v>11001</v>
      </c>
      <c r="D1793" s="134" t="s">
        <v>33</v>
      </c>
      <c r="E1793" s="134" t="s">
        <v>9256</v>
      </c>
      <c r="F1793" s="135">
        <v>12.97</v>
      </c>
      <c r="G1793" s="135">
        <v>16.63</v>
      </c>
    </row>
    <row r="1794" spans="1:7" x14ac:dyDescent="0.25">
      <c r="A1794" s="134" t="s">
        <v>9250</v>
      </c>
      <c r="B1794" s="134">
        <v>2433</v>
      </c>
      <c r="C1794" s="126" t="s">
        <v>11002</v>
      </c>
      <c r="D1794" s="134" t="s">
        <v>33</v>
      </c>
      <c r="E1794" s="134" t="s">
        <v>4500</v>
      </c>
      <c r="F1794" s="135">
        <v>9.4700000000000006</v>
      </c>
      <c r="G1794" s="135">
        <v>12.14</v>
      </c>
    </row>
    <row r="1795" spans="1:7" x14ac:dyDescent="0.25">
      <c r="A1795" s="134" t="s">
        <v>9250</v>
      </c>
      <c r="B1795" s="134">
        <v>2420</v>
      </c>
      <c r="C1795" s="126" t="s">
        <v>11003</v>
      </c>
      <c r="D1795" s="134" t="s">
        <v>33</v>
      </c>
      <c r="E1795" s="134" t="s">
        <v>4500</v>
      </c>
      <c r="F1795" s="135">
        <v>16.27</v>
      </c>
      <c r="G1795" s="135">
        <v>20.86</v>
      </c>
    </row>
    <row r="1796" spans="1:7" x14ac:dyDescent="0.25">
      <c r="A1796" s="134" t="s">
        <v>9250</v>
      </c>
      <c r="B1796" s="134">
        <v>11447</v>
      </c>
      <c r="C1796" s="126" t="s">
        <v>15002</v>
      </c>
      <c r="D1796" s="134" t="s">
        <v>33</v>
      </c>
      <c r="E1796" s="134" t="s">
        <v>4500</v>
      </c>
      <c r="F1796" s="135">
        <v>32.15</v>
      </c>
      <c r="G1796" s="135">
        <v>41.22</v>
      </c>
    </row>
    <row r="1797" spans="1:7" x14ac:dyDescent="0.25">
      <c r="A1797" s="134" t="s">
        <v>9250</v>
      </c>
      <c r="B1797" s="134">
        <v>11451</v>
      </c>
      <c r="C1797" s="126" t="s">
        <v>11004</v>
      </c>
      <c r="D1797" s="134" t="s">
        <v>33</v>
      </c>
      <c r="E1797" s="134" t="s">
        <v>4500</v>
      </c>
      <c r="F1797" s="135">
        <v>86.18</v>
      </c>
      <c r="G1797" s="135">
        <v>110.5</v>
      </c>
    </row>
    <row r="1798" spans="1:7" x14ac:dyDescent="0.25">
      <c r="A1798" s="134" t="s">
        <v>9250</v>
      </c>
      <c r="B1798" s="134">
        <v>11116</v>
      </c>
      <c r="C1798" s="126" t="s">
        <v>11005</v>
      </c>
      <c r="D1798" s="134" t="s">
        <v>33</v>
      </c>
      <c r="E1798" s="134" t="s">
        <v>4500</v>
      </c>
      <c r="F1798" s="135"/>
      <c r="G1798" s="135">
        <v>653.72</v>
      </c>
    </row>
    <row r="1799" spans="1:7" x14ac:dyDescent="0.25">
      <c r="A1799" s="134" t="s">
        <v>9422</v>
      </c>
      <c r="B1799" s="134">
        <v>38411</v>
      </c>
      <c r="C1799" s="126" t="s">
        <v>11006</v>
      </c>
      <c r="D1799" s="134" t="s">
        <v>33</v>
      </c>
      <c r="E1799" s="134" t="s">
        <v>4500</v>
      </c>
      <c r="F1799" s="135">
        <v>1653.23</v>
      </c>
      <c r="G1799" s="135">
        <v>1653.23</v>
      </c>
    </row>
    <row r="1800" spans="1:7" x14ac:dyDescent="0.25">
      <c r="A1800" s="134" t="s">
        <v>9250</v>
      </c>
      <c r="B1800" s="134">
        <v>38189</v>
      </c>
      <c r="C1800" s="126" t="s">
        <v>11007</v>
      </c>
      <c r="D1800" s="134" t="s">
        <v>33</v>
      </c>
      <c r="E1800" s="134" t="s">
        <v>4500</v>
      </c>
      <c r="F1800" s="135">
        <v>184.73</v>
      </c>
      <c r="G1800" s="135">
        <v>150.80000000000001</v>
      </c>
    </row>
    <row r="1801" spans="1:7" x14ac:dyDescent="0.25">
      <c r="A1801" s="134" t="s">
        <v>9250</v>
      </c>
      <c r="B1801" s="134">
        <v>38190</v>
      </c>
      <c r="C1801" s="126" t="s">
        <v>11008</v>
      </c>
      <c r="D1801" s="134" t="s">
        <v>33</v>
      </c>
      <c r="E1801" s="134" t="s">
        <v>4500</v>
      </c>
      <c r="F1801" s="135">
        <v>389.18</v>
      </c>
      <c r="G1801" s="135">
        <v>317.7</v>
      </c>
    </row>
    <row r="1802" spans="1:7" x14ac:dyDescent="0.25">
      <c r="A1802" s="134" t="s">
        <v>9250</v>
      </c>
      <c r="B1802" s="134">
        <v>7608</v>
      </c>
      <c r="C1802" s="126" t="s">
        <v>11009</v>
      </c>
      <c r="D1802" s="134" t="s">
        <v>33</v>
      </c>
      <c r="E1802" s="134" t="s">
        <v>4500</v>
      </c>
      <c r="F1802" s="135">
        <v>12.01</v>
      </c>
      <c r="G1802" s="135">
        <v>11.73</v>
      </c>
    </row>
    <row r="1803" spans="1:7" x14ac:dyDescent="0.25">
      <c r="A1803" s="134" t="s">
        <v>9250</v>
      </c>
      <c r="B1803" s="134">
        <v>1370</v>
      </c>
      <c r="C1803" s="126" t="s">
        <v>11010</v>
      </c>
      <c r="D1803" s="134" t="s">
        <v>33</v>
      </c>
      <c r="E1803" s="134" t="s">
        <v>4500</v>
      </c>
      <c r="F1803" s="135">
        <v>134.06</v>
      </c>
      <c r="G1803" s="135">
        <v>125.28</v>
      </c>
    </row>
    <row r="1804" spans="1:7" x14ac:dyDescent="0.25">
      <c r="A1804" s="134" t="s">
        <v>9422</v>
      </c>
      <c r="B1804" s="134">
        <v>36516</v>
      </c>
      <c r="C1804" s="126" t="s">
        <v>11011</v>
      </c>
      <c r="D1804" s="134" t="s">
        <v>33</v>
      </c>
      <c r="E1804" s="134" t="s">
        <v>4500</v>
      </c>
      <c r="F1804" s="135"/>
      <c r="G1804" s="135">
        <v>139929.88</v>
      </c>
    </row>
    <row r="1805" spans="1:7" x14ac:dyDescent="0.25">
      <c r="A1805" s="134" t="s">
        <v>9250</v>
      </c>
      <c r="B1805" s="134">
        <v>34777</v>
      </c>
      <c r="C1805" s="126" t="s">
        <v>11012</v>
      </c>
      <c r="D1805" s="134" t="s">
        <v>33</v>
      </c>
      <c r="E1805" s="134" t="s">
        <v>4500</v>
      </c>
      <c r="F1805" s="135">
        <v>3.51</v>
      </c>
      <c r="G1805" s="135">
        <v>2.95</v>
      </c>
    </row>
    <row r="1806" spans="1:7" x14ac:dyDescent="0.25">
      <c r="A1806" s="134" t="s">
        <v>9250</v>
      </c>
      <c r="B1806" s="134">
        <v>7272</v>
      </c>
      <c r="C1806" s="126" t="s">
        <v>11013</v>
      </c>
      <c r="D1806" s="134" t="s">
        <v>33</v>
      </c>
      <c r="E1806" s="134" t="s">
        <v>4500</v>
      </c>
      <c r="F1806" s="135">
        <v>2.64</v>
      </c>
      <c r="G1806" s="135">
        <v>2.2200000000000002</v>
      </c>
    </row>
    <row r="1807" spans="1:7" x14ac:dyDescent="0.25">
      <c r="A1807" s="134" t="s">
        <v>9250</v>
      </c>
      <c r="B1807" s="134">
        <v>10605</v>
      </c>
      <c r="C1807" s="126" t="s">
        <v>11014</v>
      </c>
      <c r="D1807" s="134" t="s">
        <v>33</v>
      </c>
      <c r="E1807" s="134" t="s">
        <v>4500</v>
      </c>
      <c r="F1807" s="135">
        <v>6.21</v>
      </c>
      <c r="G1807" s="135">
        <v>5.25</v>
      </c>
    </row>
    <row r="1808" spans="1:7" x14ac:dyDescent="0.25">
      <c r="A1808" s="134" t="s">
        <v>9250</v>
      </c>
      <c r="B1808" s="134">
        <v>10604</v>
      </c>
      <c r="C1808" s="126" t="s">
        <v>11015</v>
      </c>
      <c r="D1808" s="134" t="s">
        <v>33</v>
      </c>
      <c r="E1808" s="134" t="s">
        <v>4500</v>
      </c>
      <c r="F1808" s="135">
        <v>14.48</v>
      </c>
      <c r="G1808" s="135">
        <v>12.24</v>
      </c>
    </row>
    <row r="1809" spans="1:7" x14ac:dyDescent="0.25">
      <c r="A1809" s="134" t="s">
        <v>9250</v>
      </c>
      <c r="B1809" s="134">
        <v>672</v>
      </c>
      <c r="C1809" s="126" t="s">
        <v>11016</v>
      </c>
      <c r="D1809" s="134" t="s">
        <v>33</v>
      </c>
      <c r="E1809" s="134" t="s">
        <v>4500</v>
      </c>
      <c r="F1809" s="135">
        <v>19.920000000000002</v>
      </c>
      <c r="G1809" s="135">
        <v>16.829999999999998</v>
      </c>
    </row>
    <row r="1810" spans="1:7" x14ac:dyDescent="0.25">
      <c r="A1810" s="134" t="s">
        <v>9250</v>
      </c>
      <c r="B1810" s="134">
        <v>668</v>
      </c>
      <c r="C1810" s="126" t="s">
        <v>11017</v>
      </c>
      <c r="D1810" s="134" t="s">
        <v>33</v>
      </c>
      <c r="E1810" s="134" t="s">
        <v>4500</v>
      </c>
      <c r="F1810" s="135">
        <v>24.05</v>
      </c>
      <c r="G1810" s="135">
        <v>20.32</v>
      </c>
    </row>
    <row r="1811" spans="1:7" x14ac:dyDescent="0.25">
      <c r="A1811" s="134" t="s">
        <v>9250</v>
      </c>
      <c r="B1811" s="134">
        <v>10578</v>
      </c>
      <c r="C1811" s="126" t="s">
        <v>11018</v>
      </c>
      <c r="D1811" s="134" t="s">
        <v>33</v>
      </c>
      <c r="E1811" s="134" t="s">
        <v>4500</v>
      </c>
      <c r="F1811" s="135">
        <v>28.01</v>
      </c>
      <c r="G1811" s="135">
        <v>23.67</v>
      </c>
    </row>
    <row r="1812" spans="1:7" x14ac:dyDescent="0.25">
      <c r="A1812" s="134" t="s">
        <v>9250</v>
      </c>
      <c r="B1812" s="134">
        <v>666</v>
      </c>
      <c r="C1812" s="126" t="s">
        <v>11019</v>
      </c>
      <c r="D1812" s="134" t="s">
        <v>33</v>
      </c>
      <c r="E1812" s="134" t="s">
        <v>4500</v>
      </c>
      <c r="F1812" s="135">
        <v>31.15</v>
      </c>
      <c r="G1812" s="135">
        <v>26.32</v>
      </c>
    </row>
    <row r="1813" spans="1:7" x14ac:dyDescent="0.25">
      <c r="A1813" s="134" t="s">
        <v>9250</v>
      </c>
      <c r="B1813" s="134">
        <v>665</v>
      </c>
      <c r="C1813" s="126" t="s">
        <v>11020</v>
      </c>
      <c r="D1813" s="134" t="s">
        <v>33</v>
      </c>
      <c r="E1813" s="134" t="s">
        <v>4500</v>
      </c>
      <c r="F1813" s="135">
        <v>41.65</v>
      </c>
      <c r="G1813" s="135">
        <v>35.200000000000003</v>
      </c>
    </row>
    <row r="1814" spans="1:7" x14ac:dyDescent="0.25">
      <c r="A1814" s="134" t="s">
        <v>9250</v>
      </c>
      <c r="B1814" s="134">
        <v>10577</v>
      </c>
      <c r="C1814" s="126" t="s">
        <v>11021</v>
      </c>
      <c r="D1814" s="134" t="s">
        <v>33</v>
      </c>
      <c r="E1814" s="134" t="s">
        <v>4500</v>
      </c>
      <c r="F1814" s="135">
        <v>36.94</v>
      </c>
      <c r="G1814" s="135">
        <v>31.22</v>
      </c>
    </row>
    <row r="1815" spans="1:7" x14ac:dyDescent="0.25">
      <c r="A1815" s="134" t="s">
        <v>9250</v>
      </c>
      <c r="B1815" s="134">
        <v>10583</v>
      </c>
      <c r="C1815" s="126" t="s">
        <v>11022</v>
      </c>
      <c r="D1815" s="134" t="s">
        <v>33</v>
      </c>
      <c r="E1815" s="134" t="s">
        <v>4500</v>
      </c>
      <c r="F1815" s="135">
        <v>19.190000000000001</v>
      </c>
      <c r="G1815" s="135">
        <v>16.22</v>
      </c>
    </row>
    <row r="1816" spans="1:7" x14ac:dyDescent="0.25">
      <c r="A1816" s="134" t="s">
        <v>9250</v>
      </c>
      <c r="B1816" s="134">
        <v>10579</v>
      </c>
      <c r="C1816" s="126" t="s">
        <v>11023</v>
      </c>
      <c r="D1816" s="134" t="s">
        <v>33</v>
      </c>
      <c r="E1816" s="134" t="s">
        <v>4500</v>
      </c>
      <c r="F1816" s="135">
        <v>33.450000000000003</v>
      </c>
      <c r="G1816" s="135">
        <v>28.27</v>
      </c>
    </row>
    <row r="1817" spans="1:7" x14ac:dyDescent="0.25">
      <c r="A1817" s="134" t="s">
        <v>9250</v>
      </c>
      <c r="B1817" s="134">
        <v>10582</v>
      </c>
      <c r="C1817" s="126" t="s">
        <v>11024</v>
      </c>
      <c r="D1817" s="134" t="s">
        <v>33</v>
      </c>
      <c r="E1817" s="134" t="s">
        <v>4500</v>
      </c>
      <c r="F1817" s="135">
        <v>16.899999999999999</v>
      </c>
      <c r="G1817" s="135">
        <v>14.28</v>
      </c>
    </row>
    <row r="1818" spans="1:7" x14ac:dyDescent="0.25">
      <c r="A1818" s="134" t="s">
        <v>9393</v>
      </c>
      <c r="B1818" s="134">
        <v>2436</v>
      </c>
      <c r="C1818" s="126" t="s">
        <v>11025</v>
      </c>
      <c r="D1818" s="134" t="s">
        <v>374</v>
      </c>
      <c r="E1818" s="134" t="s">
        <v>9256</v>
      </c>
      <c r="F1818" s="135">
        <v>22.66</v>
      </c>
      <c r="G1818" s="135">
        <v>34.04</v>
      </c>
    </row>
    <row r="1819" spans="1:7" x14ac:dyDescent="0.25">
      <c r="A1819" s="134" t="s">
        <v>9393</v>
      </c>
      <c r="B1819" s="134">
        <v>40918</v>
      </c>
      <c r="C1819" s="126" t="s">
        <v>11026</v>
      </c>
      <c r="D1819" s="134" t="s">
        <v>4271</v>
      </c>
      <c r="E1819" s="134" t="s">
        <v>4500</v>
      </c>
      <c r="F1819" s="135">
        <v>3959.15</v>
      </c>
      <c r="G1819" s="135">
        <v>5962.73</v>
      </c>
    </row>
    <row r="1820" spans="1:7" x14ac:dyDescent="0.25">
      <c r="A1820" s="134" t="s">
        <v>9250</v>
      </c>
      <c r="B1820" s="134">
        <v>10998</v>
      </c>
      <c r="C1820" s="126" t="s">
        <v>11027</v>
      </c>
      <c r="D1820" s="134" t="s">
        <v>950</v>
      </c>
      <c r="E1820" s="134" t="s">
        <v>4500</v>
      </c>
      <c r="F1820" s="135">
        <v>36.32</v>
      </c>
      <c r="G1820" s="135">
        <v>54.34</v>
      </c>
    </row>
    <row r="1821" spans="1:7" x14ac:dyDescent="0.25">
      <c r="A1821" s="134" t="s">
        <v>9250</v>
      </c>
      <c r="B1821" s="134">
        <v>11002</v>
      </c>
      <c r="C1821" s="126" t="s">
        <v>11028</v>
      </c>
      <c r="D1821" s="134" t="s">
        <v>950</v>
      </c>
      <c r="E1821" s="134" t="s">
        <v>4500</v>
      </c>
      <c r="F1821" s="135">
        <v>33.270000000000003</v>
      </c>
      <c r="G1821" s="135">
        <v>49.78</v>
      </c>
    </row>
    <row r="1822" spans="1:7" x14ac:dyDescent="0.25">
      <c r="A1822" s="134" t="s">
        <v>9250</v>
      </c>
      <c r="B1822" s="134">
        <v>10999</v>
      </c>
      <c r="C1822" s="126" t="s">
        <v>11029</v>
      </c>
      <c r="D1822" s="134" t="s">
        <v>950</v>
      </c>
      <c r="E1822" s="134" t="s">
        <v>4500</v>
      </c>
      <c r="F1822" s="135">
        <v>31.97</v>
      </c>
      <c r="G1822" s="135">
        <v>47.83</v>
      </c>
    </row>
    <row r="1823" spans="1:7" x14ac:dyDescent="0.25">
      <c r="A1823" s="134" t="s">
        <v>9250</v>
      </c>
      <c r="B1823" s="134">
        <v>10997</v>
      </c>
      <c r="C1823" s="126" t="s">
        <v>11030</v>
      </c>
      <c r="D1823" s="134" t="s">
        <v>950</v>
      </c>
      <c r="E1823" s="134" t="s">
        <v>9256</v>
      </c>
      <c r="F1823" s="135">
        <v>34.65</v>
      </c>
      <c r="G1823" s="135">
        <v>51.84</v>
      </c>
    </row>
    <row r="1824" spans="1:7" x14ac:dyDescent="0.25">
      <c r="A1824" s="134" t="s">
        <v>9250</v>
      </c>
      <c r="B1824" s="134">
        <v>2680</v>
      </c>
      <c r="C1824" s="126" t="s">
        <v>15003</v>
      </c>
      <c r="D1824" s="134" t="s">
        <v>22</v>
      </c>
      <c r="E1824" s="134" t="s">
        <v>4500</v>
      </c>
      <c r="F1824" s="135">
        <v>12.1</v>
      </c>
      <c r="G1824" s="135">
        <v>9.76</v>
      </c>
    </row>
    <row r="1825" spans="1:7" x14ac:dyDescent="0.25">
      <c r="A1825" s="134" t="s">
        <v>9250</v>
      </c>
      <c r="B1825" s="134">
        <v>2684</v>
      </c>
      <c r="C1825" s="126" t="s">
        <v>15004</v>
      </c>
      <c r="D1825" s="134" t="s">
        <v>22</v>
      </c>
      <c r="E1825" s="134" t="s">
        <v>4500</v>
      </c>
      <c r="F1825" s="135">
        <v>11.01</v>
      </c>
      <c r="G1825" s="135">
        <v>8.8800000000000008</v>
      </c>
    </row>
    <row r="1826" spans="1:7" x14ac:dyDescent="0.25">
      <c r="A1826" s="134" t="s">
        <v>9250</v>
      </c>
      <c r="B1826" s="134">
        <v>2685</v>
      </c>
      <c r="C1826" s="126" t="s">
        <v>15005</v>
      </c>
      <c r="D1826" s="134" t="s">
        <v>22</v>
      </c>
      <c r="E1826" s="134" t="s">
        <v>4500</v>
      </c>
      <c r="F1826" s="135">
        <v>8.27</v>
      </c>
      <c r="G1826" s="135">
        <v>6.67</v>
      </c>
    </row>
    <row r="1827" spans="1:7" x14ac:dyDescent="0.25">
      <c r="A1827" s="134" t="s">
        <v>9250</v>
      </c>
      <c r="B1827" s="134">
        <v>2673</v>
      </c>
      <c r="C1827" s="126" t="s">
        <v>15006</v>
      </c>
      <c r="D1827" s="134" t="s">
        <v>22</v>
      </c>
      <c r="E1827" s="134" t="s">
        <v>9256</v>
      </c>
      <c r="F1827" s="135">
        <v>4.25</v>
      </c>
      <c r="G1827" s="135">
        <v>3.43</v>
      </c>
    </row>
    <row r="1828" spans="1:7" x14ac:dyDescent="0.25">
      <c r="A1828" s="134" t="s">
        <v>9250</v>
      </c>
      <c r="B1828" s="134">
        <v>2682</v>
      </c>
      <c r="C1828" s="126" t="s">
        <v>15007</v>
      </c>
      <c r="D1828" s="134" t="s">
        <v>22</v>
      </c>
      <c r="E1828" s="134" t="s">
        <v>4500</v>
      </c>
      <c r="F1828" s="135">
        <v>28.85</v>
      </c>
      <c r="G1828" s="135">
        <v>23.28</v>
      </c>
    </row>
    <row r="1829" spans="1:7" x14ac:dyDescent="0.25">
      <c r="A1829" s="134" t="s">
        <v>9250</v>
      </c>
      <c r="B1829" s="134">
        <v>2681</v>
      </c>
      <c r="C1829" s="126" t="s">
        <v>15008</v>
      </c>
      <c r="D1829" s="134" t="s">
        <v>22</v>
      </c>
      <c r="E1829" s="134" t="s">
        <v>4500</v>
      </c>
      <c r="F1829" s="135">
        <v>19.78</v>
      </c>
      <c r="G1829" s="135">
        <v>15.96</v>
      </c>
    </row>
    <row r="1830" spans="1:7" x14ac:dyDescent="0.25">
      <c r="A1830" s="134" t="s">
        <v>9250</v>
      </c>
      <c r="B1830" s="134">
        <v>2686</v>
      </c>
      <c r="C1830" s="126" t="s">
        <v>15009</v>
      </c>
      <c r="D1830" s="134" t="s">
        <v>22</v>
      </c>
      <c r="E1830" s="134" t="s">
        <v>4500</v>
      </c>
      <c r="F1830" s="135">
        <v>36.18</v>
      </c>
      <c r="G1830" s="135">
        <v>29.2</v>
      </c>
    </row>
    <row r="1831" spans="1:7" x14ac:dyDescent="0.25">
      <c r="A1831" s="134" t="s">
        <v>9250</v>
      </c>
      <c r="B1831" s="134">
        <v>2674</v>
      </c>
      <c r="C1831" s="126" t="s">
        <v>15010</v>
      </c>
      <c r="D1831" s="134" t="s">
        <v>22</v>
      </c>
      <c r="E1831" s="134" t="s">
        <v>4500</v>
      </c>
      <c r="F1831" s="135">
        <v>5.29</v>
      </c>
      <c r="G1831" s="135">
        <v>4.2699999999999996</v>
      </c>
    </row>
    <row r="1832" spans="1:7" x14ac:dyDescent="0.25">
      <c r="A1832" s="134" t="s">
        <v>9250</v>
      </c>
      <c r="B1832" s="134">
        <v>2683</v>
      </c>
      <c r="C1832" s="126" t="s">
        <v>15011</v>
      </c>
      <c r="D1832" s="134" t="s">
        <v>22</v>
      </c>
      <c r="E1832" s="134" t="s">
        <v>4500</v>
      </c>
      <c r="F1832" s="135">
        <v>57.01</v>
      </c>
      <c r="G1832" s="135">
        <v>46.01</v>
      </c>
    </row>
    <row r="1833" spans="1:7" x14ac:dyDescent="0.25">
      <c r="A1833" s="134" t="s">
        <v>9250</v>
      </c>
      <c r="B1833" s="134">
        <v>2676</v>
      </c>
      <c r="C1833" s="126" t="s">
        <v>11031</v>
      </c>
      <c r="D1833" s="134" t="s">
        <v>22</v>
      </c>
      <c r="E1833" s="134" t="s">
        <v>4500</v>
      </c>
      <c r="F1833" s="135">
        <v>2.4700000000000002</v>
      </c>
      <c r="G1833" s="135">
        <v>1.99</v>
      </c>
    </row>
    <row r="1834" spans="1:7" x14ac:dyDescent="0.25">
      <c r="A1834" s="134" t="s">
        <v>9250</v>
      </c>
      <c r="B1834" s="134">
        <v>2678</v>
      </c>
      <c r="C1834" s="126" t="s">
        <v>11032</v>
      </c>
      <c r="D1834" s="134" t="s">
        <v>22</v>
      </c>
      <c r="E1834" s="134" t="s">
        <v>4500</v>
      </c>
      <c r="F1834" s="135">
        <v>3.09</v>
      </c>
      <c r="G1834" s="135">
        <v>2.4900000000000002</v>
      </c>
    </row>
    <row r="1835" spans="1:7" x14ac:dyDescent="0.25">
      <c r="A1835" s="134" t="s">
        <v>9250</v>
      </c>
      <c r="B1835" s="134">
        <v>2679</v>
      </c>
      <c r="C1835" s="126" t="s">
        <v>11033</v>
      </c>
      <c r="D1835" s="134" t="s">
        <v>22</v>
      </c>
      <c r="E1835" s="134" t="s">
        <v>4500</v>
      </c>
      <c r="F1835" s="135">
        <v>4.7699999999999996</v>
      </c>
      <c r="G1835" s="135">
        <v>3.85</v>
      </c>
    </row>
    <row r="1836" spans="1:7" x14ac:dyDescent="0.25">
      <c r="A1836" s="134" t="s">
        <v>9250</v>
      </c>
      <c r="B1836" s="134">
        <v>12070</v>
      </c>
      <c r="C1836" s="126" t="s">
        <v>11034</v>
      </c>
      <c r="D1836" s="134" t="s">
        <v>22</v>
      </c>
      <c r="E1836" s="134" t="s">
        <v>4500</v>
      </c>
      <c r="F1836" s="135">
        <v>6.64</v>
      </c>
      <c r="G1836" s="135">
        <v>5.36</v>
      </c>
    </row>
    <row r="1837" spans="1:7" x14ac:dyDescent="0.25">
      <c r="A1837" s="134" t="s">
        <v>9250</v>
      </c>
      <c r="B1837" s="134">
        <v>2675</v>
      </c>
      <c r="C1837" s="126" t="s">
        <v>11035</v>
      </c>
      <c r="D1837" s="134" t="s">
        <v>22</v>
      </c>
      <c r="E1837" s="134" t="s">
        <v>4500</v>
      </c>
      <c r="F1837" s="135">
        <v>8.6300000000000008</v>
      </c>
      <c r="G1837" s="135">
        <v>6.97</v>
      </c>
    </row>
    <row r="1838" spans="1:7" x14ac:dyDescent="0.25">
      <c r="A1838" s="134" t="s">
        <v>9250</v>
      </c>
      <c r="B1838" s="134">
        <v>12067</v>
      </c>
      <c r="C1838" s="126" t="s">
        <v>11036</v>
      </c>
      <c r="D1838" s="134" t="s">
        <v>22</v>
      </c>
      <c r="E1838" s="134" t="s">
        <v>4500</v>
      </c>
      <c r="F1838" s="135">
        <v>11.71</v>
      </c>
      <c r="G1838" s="135">
        <v>9.4499999999999993</v>
      </c>
    </row>
    <row r="1839" spans="1:7" x14ac:dyDescent="0.25">
      <c r="A1839" s="134" t="s">
        <v>9250</v>
      </c>
      <c r="B1839" s="134">
        <v>21128</v>
      </c>
      <c r="C1839" s="126" t="s">
        <v>11037</v>
      </c>
      <c r="D1839" s="134" t="s">
        <v>22</v>
      </c>
      <c r="E1839" s="134" t="s">
        <v>9256</v>
      </c>
      <c r="F1839" s="135">
        <v>7.91</v>
      </c>
      <c r="G1839" s="135">
        <v>7.97</v>
      </c>
    </row>
    <row r="1840" spans="1:7" x14ac:dyDescent="0.25">
      <c r="A1840" s="134" t="s">
        <v>9250</v>
      </c>
      <c r="B1840" s="134">
        <v>40400</v>
      </c>
      <c r="C1840" s="126" t="s">
        <v>11038</v>
      </c>
      <c r="D1840" s="134" t="s">
        <v>22</v>
      </c>
      <c r="E1840" s="134" t="s">
        <v>4500</v>
      </c>
      <c r="F1840" s="135">
        <v>2.16</v>
      </c>
      <c r="G1840" s="135">
        <v>1.63</v>
      </c>
    </row>
    <row r="1841" spans="1:7" x14ac:dyDescent="0.25">
      <c r="A1841" s="134" t="s">
        <v>9250</v>
      </c>
      <c r="B1841" s="134">
        <v>40401</v>
      </c>
      <c r="C1841" s="126" t="s">
        <v>11039</v>
      </c>
      <c r="D1841" s="134" t="s">
        <v>22</v>
      </c>
      <c r="E1841" s="134" t="s">
        <v>4500</v>
      </c>
      <c r="F1841" s="135">
        <v>3.19</v>
      </c>
      <c r="G1841" s="135">
        <v>2.41</v>
      </c>
    </row>
    <row r="1842" spans="1:7" x14ac:dyDescent="0.25">
      <c r="A1842" s="134" t="s">
        <v>9250</v>
      </c>
      <c r="B1842" s="134">
        <v>40402</v>
      </c>
      <c r="C1842" s="126" t="s">
        <v>11040</v>
      </c>
      <c r="D1842" s="134" t="s">
        <v>22</v>
      </c>
      <c r="E1842" s="134" t="s">
        <v>4500</v>
      </c>
      <c r="F1842" s="135">
        <v>4.09</v>
      </c>
      <c r="G1842" s="135">
        <v>3.09</v>
      </c>
    </row>
    <row r="1843" spans="1:7" x14ac:dyDescent="0.25">
      <c r="A1843" s="134" t="s">
        <v>9250</v>
      </c>
      <c r="B1843" s="134">
        <v>21137</v>
      </c>
      <c r="C1843" s="126" t="s">
        <v>11041</v>
      </c>
      <c r="D1843" s="134" t="s">
        <v>22</v>
      </c>
      <c r="E1843" s="134" t="s">
        <v>4500</v>
      </c>
      <c r="F1843" s="135">
        <v>8.09</v>
      </c>
      <c r="G1843" s="135">
        <v>8.16</v>
      </c>
    </row>
    <row r="1844" spans="1:7" x14ac:dyDescent="0.25">
      <c r="A1844" s="134" t="s">
        <v>9250</v>
      </c>
      <c r="B1844" s="134">
        <v>2504</v>
      </c>
      <c r="C1844" s="126" t="s">
        <v>11042</v>
      </c>
      <c r="D1844" s="134" t="s">
        <v>22</v>
      </c>
      <c r="E1844" s="134" t="s">
        <v>4500</v>
      </c>
      <c r="F1844" s="135">
        <v>8.77</v>
      </c>
      <c r="G1844" s="135">
        <v>8.84</v>
      </c>
    </row>
    <row r="1845" spans="1:7" x14ac:dyDescent="0.25">
      <c r="A1845" s="134" t="s">
        <v>9250</v>
      </c>
      <c r="B1845" s="134">
        <v>2501</v>
      </c>
      <c r="C1845" s="126" t="s">
        <v>11043</v>
      </c>
      <c r="D1845" s="134" t="s">
        <v>22</v>
      </c>
      <c r="E1845" s="134" t="s">
        <v>4500</v>
      </c>
      <c r="F1845" s="135">
        <v>11.51</v>
      </c>
      <c r="G1845" s="135">
        <v>11.59</v>
      </c>
    </row>
    <row r="1846" spans="1:7" x14ac:dyDescent="0.25">
      <c r="A1846" s="134" t="s">
        <v>9250</v>
      </c>
      <c r="B1846" s="134">
        <v>2502</v>
      </c>
      <c r="C1846" s="126" t="s">
        <v>11044</v>
      </c>
      <c r="D1846" s="134" t="s">
        <v>22</v>
      </c>
      <c r="E1846" s="134" t="s">
        <v>4500</v>
      </c>
      <c r="F1846" s="135">
        <v>17.36</v>
      </c>
      <c r="G1846" s="135">
        <v>17.5</v>
      </c>
    </row>
    <row r="1847" spans="1:7" x14ac:dyDescent="0.25">
      <c r="A1847" s="134" t="s">
        <v>9250</v>
      </c>
      <c r="B1847" s="134">
        <v>2503</v>
      </c>
      <c r="C1847" s="126" t="s">
        <v>11045</v>
      </c>
      <c r="D1847" s="134" t="s">
        <v>22</v>
      </c>
      <c r="E1847" s="134" t="s">
        <v>4500</v>
      </c>
      <c r="F1847" s="135">
        <v>22.35</v>
      </c>
      <c r="G1847" s="135">
        <v>22.52</v>
      </c>
    </row>
    <row r="1848" spans="1:7" x14ac:dyDescent="0.25">
      <c r="A1848" s="134" t="s">
        <v>9250</v>
      </c>
      <c r="B1848" s="134">
        <v>2500</v>
      </c>
      <c r="C1848" s="126" t="s">
        <v>11046</v>
      </c>
      <c r="D1848" s="134" t="s">
        <v>22</v>
      </c>
      <c r="E1848" s="134" t="s">
        <v>4500</v>
      </c>
      <c r="F1848" s="135">
        <v>29.77</v>
      </c>
      <c r="G1848" s="135">
        <v>30</v>
      </c>
    </row>
    <row r="1849" spans="1:7" x14ac:dyDescent="0.25">
      <c r="A1849" s="134" t="s">
        <v>9250</v>
      </c>
      <c r="B1849" s="134">
        <v>2505</v>
      </c>
      <c r="C1849" s="126" t="s">
        <v>11047</v>
      </c>
      <c r="D1849" s="134" t="s">
        <v>22</v>
      </c>
      <c r="E1849" s="134" t="s">
        <v>4500</v>
      </c>
      <c r="F1849" s="135">
        <v>46.4</v>
      </c>
      <c r="G1849" s="135">
        <v>46.75</v>
      </c>
    </row>
    <row r="1850" spans="1:7" x14ac:dyDescent="0.25">
      <c r="A1850" s="134" t="s">
        <v>9250</v>
      </c>
      <c r="B1850" s="134">
        <v>12056</v>
      </c>
      <c r="C1850" s="126" t="s">
        <v>11048</v>
      </c>
      <c r="D1850" s="134" t="s">
        <v>22</v>
      </c>
      <c r="E1850" s="134" t="s">
        <v>4500</v>
      </c>
      <c r="F1850" s="135">
        <v>18.75</v>
      </c>
      <c r="G1850" s="135">
        <v>18.89</v>
      </c>
    </row>
    <row r="1851" spans="1:7" x14ac:dyDescent="0.25">
      <c r="A1851" s="134" t="s">
        <v>9250</v>
      </c>
      <c r="B1851" s="134">
        <v>12057</v>
      </c>
      <c r="C1851" s="126" t="s">
        <v>11049</v>
      </c>
      <c r="D1851" s="134" t="s">
        <v>22</v>
      </c>
      <c r="E1851" s="134" t="s">
        <v>4500</v>
      </c>
      <c r="F1851" s="135">
        <v>15.92</v>
      </c>
      <c r="G1851" s="135">
        <v>16.04</v>
      </c>
    </row>
    <row r="1852" spans="1:7" x14ac:dyDescent="0.25">
      <c r="A1852" s="134" t="s">
        <v>9250</v>
      </c>
      <c r="B1852" s="134">
        <v>12058</v>
      </c>
      <c r="C1852" s="126" t="s">
        <v>11050</v>
      </c>
      <c r="D1852" s="134" t="s">
        <v>22</v>
      </c>
      <c r="E1852" s="134" t="s">
        <v>4500</v>
      </c>
      <c r="F1852" s="135">
        <v>9.92</v>
      </c>
      <c r="G1852" s="135">
        <v>10</v>
      </c>
    </row>
    <row r="1853" spans="1:7" x14ac:dyDescent="0.25">
      <c r="A1853" s="134" t="s">
        <v>9250</v>
      </c>
      <c r="B1853" s="134">
        <v>12059</v>
      </c>
      <c r="C1853" s="126" t="s">
        <v>11051</v>
      </c>
      <c r="D1853" s="134" t="s">
        <v>22</v>
      </c>
      <c r="E1853" s="134" t="s">
        <v>4500</v>
      </c>
      <c r="F1853" s="135">
        <v>5.58</v>
      </c>
      <c r="G1853" s="135">
        <v>5.63</v>
      </c>
    </row>
    <row r="1854" spans="1:7" x14ac:dyDescent="0.25">
      <c r="A1854" s="134" t="s">
        <v>9250</v>
      </c>
      <c r="B1854" s="134">
        <v>12060</v>
      </c>
      <c r="C1854" s="126" t="s">
        <v>11052</v>
      </c>
      <c r="D1854" s="134" t="s">
        <v>22</v>
      </c>
      <c r="E1854" s="134" t="s">
        <v>4500</v>
      </c>
      <c r="F1854" s="135">
        <v>41.37</v>
      </c>
      <c r="G1854" s="135">
        <v>41.68</v>
      </c>
    </row>
    <row r="1855" spans="1:7" x14ac:dyDescent="0.25">
      <c r="A1855" s="134" t="s">
        <v>9250</v>
      </c>
      <c r="B1855" s="134">
        <v>12061</v>
      </c>
      <c r="C1855" s="126" t="s">
        <v>11053</v>
      </c>
      <c r="D1855" s="134" t="s">
        <v>22</v>
      </c>
      <c r="E1855" s="134" t="s">
        <v>4500</v>
      </c>
      <c r="F1855" s="135">
        <v>25.26</v>
      </c>
      <c r="G1855" s="135">
        <v>25.45</v>
      </c>
    </row>
    <row r="1856" spans="1:7" x14ac:dyDescent="0.25">
      <c r="A1856" s="134" t="s">
        <v>9250</v>
      </c>
      <c r="B1856" s="134">
        <v>12062</v>
      </c>
      <c r="C1856" s="126" t="s">
        <v>11054</v>
      </c>
      <c r="D1856" s="134" t="s">
        <v>22</v>
      </c>
      <c r="E1856" s="134" t="s">
        <v>4500</v>
      </c>
      <c r="F1856" s="135">
        <v>46.59</v>
      </c>
      <c r="G1856" s="135">
        <v>46.94</v>
      </c>
    </row>
    <row r="1857" spans="1:7" x14ac:dyDescent="0.25">
      <c r="A1857" s="134" t="s">
        <v>9250</v>
      </c>
      <c r="B1857" s="134">
        <v>2687</v>
      </c>
      <c r="C1857" s="126" t="s">
        <v>11055</v>
      </c>
      <c r="D1857" s="134" t="s">
        <v>22</v>
      </c>
      <c r="E1857" s="134" t="s">
        <v>4500</v>
      </c>
      <c r="F1857" s="135">
        <v>2.16</v>
      </c>
      <c r="G1857" s="135">
        <v>1.74</v>
      </c>
    </row>
    <row r="1858" spans="1:7" x14ac:dyDescent="0.25">
      <c r="A1858" s="134" t="s">
        <v>9250</v>
      </c>
      <c r="B1858" s="134">
        <v>2689</v>
      </c>
      <c r="C1858" s="126" t="s">
        <v>11056</v>
      </c>
      <c r="D1858" s="134" t="s">
        <v>22</v>
      </c>
      <c r="E1858" s="134" t="s">
        <v>4500</v>
      </c>
      <c r="F1858" s="135">
        <v>2.57</v>
      </c>
      <c r="G1858" s="135">
        <v>2.0699999999999998</v>
      </c>
    </row>
    <row r="1859" spans="1:7" x14ac:dyDescent="0.25">
      <c r="A1859" s="134" t="s">
        <v>9250</v>
      </c>
      <c r="B1859" s="134">
        <v>2688</v>
      </c>
      <c r="C1859" s="126" t="s">
        <v>11057</v>
      </c>
      <c r="D1859" s="134" t="s">
        <v>22</v>
      </c>
      <c r="E1859" s="134" t="s">
        <v>4500</v>
      </c>
      <c r="F1859" s="135">
        <v>2.78</v>
      </c>
      <c r="G1859" s="135">
        <v>2.2400000000000002</v>
      </c>
    </row>
    <row r="1860" spans="1:7" x14ac:dyDescent="0.25">
      <c r="A1860" s="134" t="s">
        <v>9250</v>
      </c>
      <c r="B1860" s="134">
        <v>2690</v>
      </c>
      <c r="C1860" s="126" t="s">
        <v>11058</v>
      </c>
      <c r="D1860" s="134" t="s">
        <v>22</v>
      </c>
      <c r="E1860" s="134" t="s">
        <v>4500</v>
      </c>
      <c r="F1860" s="135">
        <v>4.76</v>
      </c>
      <c r="G1860" s="135">
        <v>3.84</v>
      </c>
    </row>
    <row r="1861" spans="1:7" x14ac:dyDescent="0.25">
      <c r="A1861" s="134" t="s">
        <v>9250</v>
      </c>
      <c r="B1861" s="134">
        <v>39243</v>
      </c>
      <c r="C1861" s="126" t="s">
        <v>11059</v>
      </c>
      <c r="D1861" s="134" t="s">
        <v>22</v>
      </c>
      <c r="E1861" s="134" t="s">
        <v>4500</v>
      </c>
      <c r="F1861" s="135">
        <v>3.14</v>
      </c>
      <c r="G1861" s="135">
        <v>2.5299999999999998</v>
      </c>
    </row>
    <row r="1862" spans="1:7" x14ac:dyDescent="0.25">
      <c r="A1862" s="134" t="s">
        <v>9250</v>
      </c>
      <c r="B1862" s="134">
        <v>39244</v>
      </c>
      <c r="C1862" s="126" t="s">
        <v>11060</v>
      </c>
      <c r="D1862" s="134" t="s">
        <v>22</v>
      </c>
      <c r="E1862" s="134" t="s">
        <v>4500</v>
      </c>
      <c r="F1862" s="135">
        <v>4.24</v>
      </c>
      <c r="G1862" s="135">
        <v>3.42</v>
      </c>
    </row>
    <row r="1863" spans="1:7" x14ac:dyDescent="0.25">
      <c r="A1863" s="134" t="s">
        <v>9250</v>
      </c>
      <c r="B1863" s="134">
        <v>39245</v>
      </c>
      <c r="C1863" s="126" t="s">
        <v>11061</v>
      </c>
      <c r="D1863" s="134" t="s">
        <v>22</v>
      </c>
      <c r="E1863" s="134" t="s">
        <v>4500</v>
      </c>
      <c r="F1863" s="135">
        <v>8.16</v>
      </c>
      <c r="G1863" s="135">
        <v>6.58</v>
      </c>
    </row>
    <row r="1864" spans="1:7" x14ac:dyDescent="0.25">
      <c r="A1864" s="134" t="s">
        <v>9250</v>
      </c>
      <c r="B1864" s="134">
        <v>39255</v>
      </c>
      <c r="C1864" s="126" t="s">
        <v>11062</v>
      </c>
      <c r="D1864" s="134" t="s">
        <v>22</v>
      </c>
      <c r="E1864" s="134" t="s">
        <v>4500</v>
      </c>
      <c r="F1864" s="135">
        <v>22.58</v>
      </c>
      <c r="G1864" s="135">
        <v>18.23</v>
      </c>
    </row>
    <row r="1865" spans="1:7" x14ac:dyDescent="0.25">
      <c r="A1865" s="134" t="s">
        <v>9250</v>
      </c>
      <c r="B1865" s="134">
        <v>39254</v>
      </c>
      <c r="C1865" s="126" t="s">
        <v>11063</v>
      </c>
      <c r="D1865" s="134" t="s">
        <v>22</v>
      </c>
      <c r="E1865" s="134" t="s">
        <v>4500</v>
      </c>
      <c r="F1865" s="135">
        <v>12.2</v>
      </c>
      <c r="G1865" s="135">
        <v>9.85</v>
      </c>
    </row>
    <row r="1866" spans="1:7" x14ac:dyDescent="0.25">
      <c r="A1866" s="134" t="s">
        <v>9250</v>
      </c>
      <c r="B1866" s="134">
        <v>39253</v>
      </c>
      <c r="C1866" s="126" t="s">
        <v>11064</v>
      </c>
      <c r="D1866" s="134" t="s">
        <v>22</v>
      </c>
      <c r="E1866" s="134" t="s">
        <v>4500</v>
      </c>
      <c r="F1866" s="135">
        <v>15.55</v>
      </c>
      <c r="G1866" s="135">
        <v>12.55</v>
      </c>
    </row>
    <row r="1867" spans="1:7" x14ac:dyDescent="0.25">
      <c r="A1867" s="134" t="s">
        <v>9250</v>
      </c>
      <c r="B1867" s="134">
        <v>39246</v>
      </c>
      <c r="C1867" s="126" t="s">
        <v>11065</v>
      </c>
      <c r="D1867" s="134" t="s">
        <v>22</v>
      </c>
      <c r="E1867" s="134" t="s">
        <v>4500</v>
      </c>
      <c r="F1867" s="135">
        <v>5.54</v>
      </c>
      <c r="G1867" s="135">
        <v>4.18</v>
      </c>
    </row>
    <row r="1868" spans="1:7" x14ac:dyDescent="0.25">
      <c r="A1868" s="134" t="s">
        <v>9250</v>
      </c>
      <c r="B1868" s="134">
        <v>39247</v>
      </c>
      <c r="C1868" s="126" t="s">
        <v>11066</v>
      </c>
      <c r="D1868" s="134" t="s">
        <v>22</v>
      </c>
      <c r="E1868" s="134" t="s">
        <v>4500</v>
      </c>
      <c r="F1868" s="135">
        <v>4.83</v>
      </c>
      <c r="G1868" s="135">
        <v>3.65</v>
      </c>
    </row>
    <row r="1869" spans="1:7" x14ac:dyDescent="0.25">
      <c r="A1869" s="134" t="s">
        <v>9250</v>
      </c>
      <c r="B1869" s="134">
        <v>2446</v>
      </c>
      <c r="C1869" s="126" t="s">
        <v>11067</v>
      </c>
      <c r="D1869" s="134" t="s">
        <v>22</v>
      </c>
      <c r="E1869" s="134" t="s">
        <v>9256</v>
      </c>
      <c r="F1869" s="135">
        <v>7.95</v>
      </c>
      <c r="G1869" s="135">
        <v>6.01</v>
      </c>
    </row>
    <row r="1870" spans="1:7" x14ac:dyDescent="0.25">
      <c r="A1870" s="134" t="s">
        <v>9250</v>
      </c>
      <c r="B1870" s="134">
        <v>2442</v>
      </c>
      <c r="C1870" s="126" t="s">
        <v>11068</v>
      </c>
      <c r="D1870" s="134" t="s">
        <v>22</v>
      </c>
      <c r="E1870" s="134" t="s">
        <v>4500</v>
      </c>
      <c r="F1870" s="135">
        <v>11.14</v>
      </c>
      <c r="G1870" s="135">
        <v>8.42</v>
      </c>
    </row>
    <row r="1871" spans="1:7" x14ac:dyDescent="0.25">
      <c r="A1871" s="134" t="s">
        <v>9250</v>
      </c>
      <c r="B1871" s="134">
        <v>39248</v>
      </c>
      <c r="C1871" s="126" t="s">
        <v>11069</v>
      </c>
      <c r="D1871" s="134" t="s">
        <v>22</v>
      </c>
      <c r="E1871" s="134" t="s">
        <v>4500</v>
      </c>
      <c r="F1871" s="135">
        <v>15.52</v>
      </c>
      <c r="G1871" s="135">
        <v>11.73</v>
      </c>
    </row>
    <row r="1872" spans="1:7" x14ac:dyDescent="0.25">
      <c r="A1872" s="134" t="s">
        <v>9393</v>
      </c>
      <c r="B1872" s="134">
        <v>2438</v>
      </c>
      <c r="C1872" s="126" t="s">
        <v>11070</v>
      </c>
      <c r="D1872" s="134" t="s">
        <v>374</v>
      </c>
      <c r="E1872" s="134" t="s">
        <v>4500</v>
      </c>
      <c r="F1872" s="135">
        <v>25.42</v>
      </c>
      <c r="G1872" s="135">
        <v>40.049999999999997</v>
      </c>
    </row>
    <row r="1873" spans="1:7" x14ac:dyDescent="0.25">
      <c r="A1873" s="134" t="s">
        <v>9393</v>
      </c>
      <c r="B1873" s="134">
        <v>40922</v>
      </c>
      <c r="C1873" s="126" t="s">
        <v>11071</v>
      </c>
      <c r="D1873" s="134" t="s">
        <v>4271</v>
      </c>
      <c r="E1873" s="134" t="s">
        <v>4500</v>
      </c>
      <c r="F1873" s="135">
        <v>4444.72</v>
      </c>
      <c r="G1873" s="135">
        <v>7016.43</v>
      </c>
    </row>
    <row r="1874" spans="1:7" x14ac:dyDescent="0.25">
      <c r="A1874" s="134" t="s">
        <v>9422</v>
      </c>
      <c r="B1874" s="134">
        <v>36486</v>
      </c>
      <c r="C1874" s="126" t="s">
        <v>11072</v>
      </c>
      <c r="D1874" s="134" t="s">
        <v>33</v>
      </c>
      <c r="E1874" s="134" t="s">
        <v>4500</v>
      </c>
      <c r="F1874" s="135"/>
      <c r="G1874" s="135">
        <v>72198.990000000005</v>
      </c>
    </row>
    <row r="1875" spans="1:7" x14ac:dyDescent="0.25">
      <c r="A1875" s="134" t="s">
        <v>9422</v>
      </c>
      <c r="B1875" s="134">
        <v>37777</v>
      </c>
      <c r="C1875" s="126" t="s">
        <v>11073</v>
      </c>
      <c r="D1875" s="134" t="s">
        <v>33</v>
      </c>
      <c r="E1875" s="134" t="s">
        <v>4500</v>
      </c>
      <c r="F1875" s="135"/>
      <c r="G1875" s="135">
        <v>339911.48</v>
      </c>
    </row>
    <row r="1876" spans="1:7" x14ac:dyDescent="0.25">
      <c r="A1876" s="134" t="s">
        <v>9250</v>
      </c>
      <c r="B1876" s="134">
        <v>12624</v>
      </c>
      <c r="C1876" s="126" t="s">
        <v>11074</v>
      </c>
      <c r="D1876" s="134" t="s">
        <v>33</v>
      </c>
      <c r="E1876" s="134" t="s">
        <v>4500</v>
      </c>
      <c r="F1876" s="135">
        <v>33.520000000000003</v>
      </c>
      <c r="G1876" s="135">
        <v>33.78</v>
      </c>
    </row>
    <row r="1877" spans="1:7" x14ac:dyDescent="0.25">
      <c r="A1877" s="134" t="s">
        <v>9250</v>
      </c>
      <c r="B1877" s="134">
        <v>517</v>
      </c>
      <c r="C1877" s="126" t="s">
        <v>11075</v>
      </c>
      <c r="D1877" s="134" t="s">
        <v>3949</v>
      </c>
      <c r="E1877" s="134" t="s">
        <v>4500</v>
      </c>
      <c r="F1877" s="135"/>
      <c r="G1877" s="135">
        <v>8.49</v>
      </c>
    </row>
    <row r="1878" spans="1:7" x14ac:dyDescent="0.25">
      <c r="A1878" s="134" t="s">
        <v>9250</v>
      </c>
      <c r="B1878" s="134">
        <v>37534</v>
      </c>
      <c r="C1878" s="126" t="s">
        <v>11076</v>
      </c>
      <c r="D1878" s="134" t="s">
        <v>950</v>
      </c>
      <c r="E1878" s="134" t="s">
        <v>4500</v>
      </c>
      <c r="F1878" s="135"/>
      <c r="G1878" s="135">
        <v>18.14</v>
      </c>
    </row>
    <row r="1879" spans="1:7" x14ac:dyDescent="0.25">
      <c r="A1879" s="134" t="s">
        <v>9250</v>
      </c>
      <c r="B1879" s="134">
        <v>37535</v>
      </c>
      <c r="C1879" s="126" t="s">
        <v>11077</v>
      </c>
      <c r="D1879" s="134" t="s">
        <v>950</v>
      </c>
      <c r="E1879" s="134" t="s">
        <v>4500</v>
      </c>
      <c r="F1879" s="135"/>
      <c r="G1879" s="135">
        <v>18.14</v>
      </c>
    </row>
    <row r="1880" spans="1:7" x14ac:dyDescent="0.25">
      <c r="A1880" s="134" t="s">
        <v>9250</v>
      </c>
      <c r="B1880" s="134">
        <v>37533</v>
      </c>
      <c r="C1880" s="126" t="s">
        <v>11078</v>
      </c>
      <c r="D1880" s="134" t="s">
        <v>950</v>
      </c>
      <c r="E1880" s="134" t="s">
        <v>4500</v>
      </c>
      <c r="F1880" s="135"/>
      <c r="G1880" s="135">
        <v>18.14</v>
      </c>
    </row>
    <row r="1881" spans="1:7" x14ac:dyDescent="0.25">
      <c r="A1881" s="134" t="s">
        <v>9250</v>
      </c>
      <c r="B1881" s="134">
        <v>37537</v>
      </c>
      <c r="C1881" s="126" t="s">
        <v>11079</v>
      </c>
      <c r="D1881" s="134" t="s">
        <v>950</v>
      </c>
      <c r="E1881" s="134" t="s">
        <v>4500</v>
      </c>
      <c r="F1881" s="135"/>
      <c r="G1881" s="135">
        <v>13.73</v>
      </c>
    </row>
    <row r="1882" spans="1:7" x14ac:dyDescent="0.25">
      <c r="A1882" s="134" t="s">
        <v>9250</v>
      </c>
      <c r="B1882" s="134">
        <v>37536</v>
      </c>
      <c r="C1882" s="126" t="s">
        <v>11080</v>
      </c>
      <c r="D1882" s="134" t="s">
        <v>950</v>
      </c>
      <c r="E1882" s="134" t="s">
        <v>4500</v>
      </c>
      <c r="F1882" s="135"/>
      <c r="G1882" s="135">
        <v>13.73</v>
      </c>
    </row>
    <row r="1883" spans="1:7" x14ac:dyDescent="0.25">
      <c r="A1883" s="134" t="s">
        <v>9250</v>
      </c>
      <c r="B1883" s="134">
        <v>37532</v>
      </c>
      <c r="C1883" s="126" t="s">
        <v>11081</v>
      </c>
      <c r="D1883" s="134" t="s">
        <v>950</v>
      </c>
      <c r="E1883" s="134" t="s">
        <v>9256</v>
      </c>
      <c r="F1883" s="135"/>
      <c r="G1883" s="135">
        <v>13.73</v>
      </c>
    </row>
    <row r="1884" spans="1:7" x14ac:dyDescent="0.25">
      <c r="A1884" s="134" t="s">
        <v>9393</v>
      </c>
      <c r="B1884" s="134">
        <v>2696</v>
      </c>
      <c r="C1884" s="126" t="s">
        <v>11082</v>
      </c>
      <c r="D1884" s="134" t="s">
        <v>374</v>
      </c>
      <c r="E1884" s="134" t="s">
        <v>9256</v>
      </c>
      <c r="F1884" s="135">
        <v>19.79</v>
      </c>
      <c r="G1884" s="135">
        <v>30.98</v>
      </c>
    </row>
    <row r="1885" spans="1:7" x14ac:dyDescent="0.25">
      <c r="A1885" s="134" t="s">
        <v>9393</v>
      </c>
      <c r="B1885" s="134">
        <v>40928</v>
      </c>
      <c r="C1885" s="126" t="s">
        <v>11083</v>
      </c>
      <c r="D1885" s="134" t="s">
        <v>4271</v>
      </c>
      <c r="E1885" s="134" t="s">
        <v>4500</v>
      </c>
      <c r="F1885" s="135">
        <v>3458.82</v>
      </c>
      <c r="G1885" s="135">
        <v>5426.83</v>
      </c>
    </row>
    <row r="1886" spans="1:7" x14ac:dyDescent="0.25">
      <c r="A1886" s="134" t="s">
        <v>9393</v>
      </c>
      <c r="B1886" s="134">
        <v>4083</v>
      </c>
      <c r="C1886" s="126" t="s">
        <v>11084</v>
      </c>
      <c r="D1886" s="134" t="s">
        <v>374</v>
      </c>
      <c r="E1886" s="134" t="s">
        <v>9256</v>
      </c>
      <c r="F1886" s="135">
        <v>26.79</v>
      </c>
      <c r="G1886" s="135">
        <v>46.11</v>
      </c>
    </row>
    <row r="1887" spans="1:7" x14ac:dyDescent="0.25">
      <c r="A1887" s="134" t="s">
        <v>9393</v>
      </c>
      <c r="B1887" s="134">
        <v>40818</v>
      </c>
      <c r="C1887" s="126" t="s">
        <v>11085</v>
      </c>
      <c r="D1887" s="134" t="s">
        <v>4271</v>
      </c>
      <c r="E1887" s="134" t="s">
        <v>4500</v>
      </c>
      <c r="F1887" s="135">
        <v>4680.6400000000003</v>
      </c>
      <c r="G1887" s="135">
        <v>8076.1</v>
      </c>
    </row>
    <row r="1888" spans="1:7" x14ac:dyDescent="0.25">
      <c r="A1888" s="134" t="s">
        <v>9250</v>
      </c>
      <c r="B1888" s="134">
        <v>43146</v>
      </c>
      <c r="C1888" s="126" t="s">
        <v>11086</v>
      </c>
      <c r="D1888" s="134" t="s">
        <v>950</v>
      </c>
      <c r="E1888" s="134" t="s">
        <v>4500</v>
      </c>
      <c r="F1888" s="135">
        <v>8.93</v>
      </c>
      <c r="G1888" s="135">
        <v>8.9600000000000009</v>
      </c>
    </row>
    <row r="1889" spans="1:7" x14ac:dyDescent="0.25">
      <c r="A1889" s="134" t="s">
        <v>11087</v>
      </c>
      <c r="B1889" s="134">
        <v>2705</v>
      </c>
      <c r="C1889" s="126" t="s">
        <v>11088</v>
      </c>
      <c r="D1889" s="134" t="s">
        <v>11089</v>
      </c>
      <c r="E1889" s="134" t="s">
        <v>4500</v>
      </c>
      <c r="F1889" s="135">
        <v>1.08</v>
      </c>
      <c r="G1889" s="135">
        <v>0.78</v>
      </c>
    </row>
    <row r="1890" spans="1:7" x14ac:dyDescent="0.25">
      <c r="A1890" s="134" t="s">
        <v>11087</v>
      </c>
      <c r="B1890" s="134">
        <v>14250</v>
      </c>
      <c r="C1890" s="126" t="s">
        <v>11090</v>
      </c>
      <c r="D1890" s="134" t="s">
        <v>11089</v>
      </c>
      <c r="E1890" s="134" t="s">
        <v>9256</v>
      </c>
      <c r="F1890" s="135">
        <v>1.1000000000000001</v>
      </c>
      <c r="G1890" s="135">
        <v>0.8</v>
      </c>
    </row>
    <row r="1891" spans="1:7" x14ac:dyDescent="0.25">
      <c r="A1891" s="134" t="s">
        <v>9250</v>
      </c>
      <c r="B1891" s="134">
        <v>11683</v>
      </c>
      <c r="C1891" s="126" t="s">
        <v>11091</v>
      </c>
      <c r="D1891" s="134" t="s">
        <v>33</v>
      </c>
      <c r="E1891" s="134" t="s">
        <v>4500</v>
      </c>
      <c r="F1891" s="135">
        <v>76.48</v>
      </c>
      <c r="G1891" s="135">
        <v>43.27</v>
      </c>
    </row>
    <row r="1892" spans="1:7" x14ac:dyDescent="0.25">
      <c r="A1892" s="134" t="s">
        <v>9250</v>
      </c>
      <c r="B1892" s="134">
        <v>11684</v>
      </c>
      <c r="C1892" s="126" t="s">
        <v>11092</v>
      </c>
      <c r="D1892" s="134" t="s">
        <v>33</v>
      </c>
      <c r="E1892" s="134" t="s">
        <v>4500</v>
      </c>
      <c r="F1892" s="135">
        <v>83.71</v>
      </c>
      <c r="G1892" s="135">
        <v>47.36</v>
      </c>
    </row>
    <row r="1893" spans="1:7" x14ac:dyDescent="0.25">
      <c r="A1893" s="134" t="s">
        <v>9250</v>
      </c>
      <c r="B1893" s="134">
        <v>6141</v>
      </c>
      <c r="C1893" s="126" t="s">
        <v>11093</v>
      </c>
      <c r="D1893" s="134" t="s">
        <v>33</v>
      </c>
      <c r="E1893" s="134" t="s">
        <v>4500</v>
      </c>
      <c r="F1893" s="135">
        <v>5.7</v>
      </c>
      <c r="G1893" s="135">
        <v>6.59</v>
      </c>
    </row>
    <row r="1894" spans="1:7" x14ac:dyDescent="0.25">
      <c r="A1894" s="134" t="s">
        <v>9250</v>
      </c>
      <c r="B1894" s="134">
        <v>11681</v>
      </c>
      <c r="C1894" s="126" t="s">
        <v>11094</v>
      </c>
      <c r="D1894" s="134" t="s">
        <v>33</v>
      </c>
      <c r="E1894" s="134" t="s">
        <v>4500</v>
      </c>
      <c r="F1894" s="135">
        <v>7.19</v>
      </c>
      <c r="G1894" s="135">
        <v>8.31</v>
      </c>
    </row>
    <row r="1895" spans="1:7" x14ac:dyDescent="0.25">
      <c r="A1895" s="134" t="s">
        <v>9393</v>
      </c>
      <c r="B1895" s="134">
        <v>2706</v>
      </c>
      <c r="C1895" s="126" t="s">
        <v>11095</v>
      </c>
      <c r="D1895" s="134" t="s">
        <v>374</v>
      </c>
      <c r="E1895" s="134" t="s">
        <v>9256</v>
      </c>
      <c r="F1895" s="135">
        <v>121.71</v>
      </c>
      <c r="G1895" s="135">
        <v>126.37</v>
      </c>
    </row>
    <row r="1896" spans="1:7" x14ac:dyDescent="0.25">
      <c r="A1896" s="134" t="s">
        <v>9393</v>
      </c>
      <c r="B1896" s="134">
        <v>40811</v>
      </c>
      <c r="C1896" s="126" t="s">
        <v>11096</v>
      </c>
      <c r="D1896" s="134" t="s">
        <v>4271</v>
      </c>
      <c r="E1896" s="134" t="s">
        <v>4500</v>
      </c>
      <c r="F1896" s="135">
        <v>21264.14</v>
      </c>
      <c r="G1896" s="135">
        <v>22133.8</v>
      </c>
    </row>
    <row r="1897" spans="1:7" x14ac:dyDescent="0.25">
      <c r="A1897" s="134" t="s">
        <v>9393</v>
      </c>
      <c r="B1897" s="134">
        <v>2707</v>
      </c>
      <c r="C1897" s="126" t="s">
        <v>11097</v>
      </c>
      <c r="D1897" s="134" t="s">
        <v>374</v>
      </c>
      <c r="E1897" s="134" t="s">
        <v>4500</v>
      </c>
      <c r="F1897" s="135">
        <v>128.49</v>
      </c>
      <c r="G1897" s="135">
        <v>128.55000000000001</v>
      </c>
    </row>
    <row r="1898" spans="1:7" x14ac:dyDescent="0.25">
      <c r="A1898" s="134" t="s">
        <v>9393</v>
      </c>
      <c r="B1898" s="134">
        <v>40813</v>
      </c>
      <c r="C1898" s="126" t="s">
        <v>11098</v>
      </c>
      <c r="D1898" s="134" t="s">
        <v>4271</v>
      </c>
      <c r="E1898" s="134" t="s">
        <v>4500</v>
      </c>
      <c r="F1898" s="135">
        <v>22450.2</v>
      </c>
      <c r="G1898" s="135">
        <v>22515.91</v>
      </c>
    </row>
    <row r="1899" spans="1:7" x14ac:dyDescent="0.25">
      <c r="A1899" s="134" t="s">
        <v>9393</v>
      </c>
      <c r="B1899" s="134">
        <v>2708</v>
      </c>
      <c r="C1899" s="126" t="s">
        <v>11099</v>
      </c>
      <c r="D1899" s="134" t="s">
        <v>374</v>
      </c>
      <c r="E1899" s="134" t="s">
        <v>4500</v>
      </c>
      <c r="F1899" s="135">
        <v>153.22999999999999</v>
      </c>
      <c r="G1899" s="135">
        <v>180.07</v>
      </c>
    </row>
    <row r="1900" spans="1:7" x14ac:dyDescent="0.25">
      <c r="A1900" s="134" t="s">
        <v>9393</v>
      </c>
      <c r="B1900" s="134">
        <v>40814</v>
      </c>
      <c r="C1900" s="126" t="s">
        <v>11100</v>
      </c>
      <c r="D1900" s="134" t="s">
        <v>4271</v>
      </c>
      <c r="E1900" s="134" t="s">
        <v>4500</v>
      </c>
      <c r="F1900" s="135">
        <v>26773.91</v>
      </c>
      <c r="G1900" s="135">
        <v>31540.2</v>
      </c>
    </row>
    <row r="1901" spans="1:7" x14ac:dyDescent="0.25">
      <c r="A1901" s="134" t="s">
        <v>9250</v>
      </c>
      <c r="B1901" s="134">
        <v>38403</v>
      </c>
      <c r="C1901" s="126" t="s">
        <v>11101</v>
      </c>
      <c r="D1901" s="134" t="s">
        <v>33</v>
      </c>
      <c r="E1901" s="134" t="s">
        <v>4500</v>
      </c>
      <c r="F1901" s="135">
        <v>57.75</v>
      </c>
      <c r="G1901" s="135">
        <v>66.42</v>
      </c>
    </row>
    <row r="1902" spans="1:7" x14ac:dyDescent="0.25">
      <c r="A1902" s="134" t="s">
        <v>9250</v>
      </c>
      <c r="B1902" s="134">
        <v>43482</v>
      </c>
      <c r="C1902" s="126" t="s">
        <v>11102</v>
      </c>
      <c r="D1902" s="134" t="s">
        <v>374</v>
      </c>
      <c r="E1902" s="134" t="s">
        <v>9256</v>
      </c>
      <c r="F1902" s="135">
        <v>0.81</v>
      </c>
      <c r="G1902" s="135">
        <v>0.81</v>
      </c>
    </row>
    <row r="1903" spans="1:7" x14ac:dyDescent="0.25">
      <c r="A1903" s="134" t="s">
        <v>9250</v>
      </c>
      <c r="B1903" s="134">
        <v>43494</v>
      </c>
      <c r="C1903" s="126" t="s">
        <v>11103</v>
      </c>
      <c r="D1903" s="134" t="s">
        <v>4271</v>
      </c>
      <c r="E1903" s="134" t="s">
        <v>9256</v>
      </c>
      <c r="F1903" s="135">
        <v>153.54</v>
      </c>
      <c r="G1903" s="135">
        <v>153.54</v>
      </c>
    </row>
    <row r="1904" spans="1:7" x14ac:dyDescent="0.25">
      <c r="A1904" s="134" t="s">
        <v>9250</v>
      </c>
      <c r="B1904" s="134">
        <v>43483</v>
      </c>
      <c r="C1904" s="126" t="s">
        <v>11104</v>
      </c>
      <c r="D1904" s="134" t="s">
        <v>374</v>
      </c>
      <c r="E1904" s="134" t="s">
        <v>9256</v>
      </c>
      <c r="F1904" s="135">
        <v>1.43</v>
      </c>
      <c r="G1904" s="135">
        <v>1.43</v>
      </c>
    </row>
    <row r="1905" spans="1:7" x14ac:dyDescent="0.25">
      <c r="A1905" s="134" t="s">
        <v>9250</v>
      </c>
      <c r="B1905" s="134">
        <v>43495</v>
      </c>
      <c r="C1905" s="126" t="s">
        <v>11105</v>
      </c>
      <c r="D1905" s="134" t="s">
        <v>4271</v>
      </c>
      <c r="E1905" s="134" t="s">
        <v>9256</v>
      </c>
      <c r="F1905" s="135">
        <v>270.51</v>
      </c>
      <c r="G1905" s="135">
        <v>270.51</v>
      </c>
    </row>
    <row r="1906" spans="1:7" x14ac:dyDescent="0.25">
      <c r="A1906" s="134" t="s">
        <v>9250</v>
      </c>
      <c r="B1906" s="134">
        <v>43484</v>
      </c>
      <c r="C1906" s="126" t="s">
        <v>11106</v>
      </c>
      <c r="D1906" s="134" t="s">
        <v>374</v>
      </c>
      <c r="E1906" s="134" t="s">
        <v>9256</v>
      </c>
      <c r="F1906" s="135">
        <v>1.26</v>
      </c>
      <c r="G1906" s="135">
        <v>1.26</v>
      </c>
    </row>
    <row r="1907" spans="1:7" x14ac:dyDescent="0.25">
      <c r="A1907" s="134" t="s">
        <v>9250</v>
      </c>
      <c r="B1907" s="134">
        <v>43496</v>
      </c>
      <c r="C1907" s="126" t="s">
        <v>11107</v>
      </c>
      <c r="D1907" s="134" t="s">
        <v>4271</v>
      </c>
      <c r="E1907" s="134" t="s">
        <v>9256</v>
      </c>
      <c r="F1907" s="135">
        <v>238.02</v>
      </c>
      <c r="G1907" s="135">
        <v>238.02</v>
      </c>
    </row>
    <row r="1908" spans="1:7" x14ac:dyDescent="0.25">
      <c r="A1908" s="134" t="s">
        <v>9250</v>
      </c>
      <c r="B1908" s="134">
        <v>43485</v>
      </c>
      <c r="C1908" s="126" t="s">
        <v>11108</v>
      </c>
      <c r="D1908" s="134" t="s">
        <v>374</v>
      </c>
      <c r="E1908" s="134" t="s">
        <v>9256</v>
      </c>
      <c r="F1908" s="135">
        <v>1.1299999999999999</v>
      </c>
      <c r="G1908" s="135">
        <v>1.1299999999999999</v>
      </c>
    </row>
    <row r="1909" spans="1:7" x14ac:dyDescent="0.25">
      <c r="A1909" s="134" t="s">
        <v>9250</v>
      </c>
      <c r="B1909" s="134">
        <v>43497</v>
      </c>
      <c r="C1909" s="126" t="s">
        <v>11109</v>
      </c>
      <c r="D1909" s="134" t="s">
        <v>4271</v>
      </c>
      <c r="E1909" s="134" t="s">
        <v>9256</v>
      </c>
      <c r="F1909" s="135">
        <v>212.45</v>
      </c>
      <c r="G1909" s="135">
        <v>212.45</v>
      </c>
    </row>
    <row r="1910" spans="1:7" x14ac:dyDescent="0.25">
      <c r="A1910" s="134" t="s">
        <v>9250</v>
      </c>
      <c r="B1910" s="134">
        <v>43487</v>
      </c>
      <c r="C1910" s="126" t="s">
        <v>11110</v>
      </c>
      <c r="D1910" s="134" t="s">
        <v>374</v>
      </c>
      <c r="E1910" s="134" t="s">
        <v>9256</v>
      </c>
      <c r="F1910" s="135">
        <v>1.28</v>
      </c>
      <c r="G1910" s="135">
        <v>1.28</v>
      </c>
    </row>
    <row r="1911" spans="1:7" x14ac:dyDescent="0.25">
      <c r="A1911" s="134" t="s">
        <v>9250</v>
      </c>
      <c r="B1911" s="134">
        <v>43499</v>
      </c>
      <c r="C1911" s="126" t="s">
        <v>11111</v>
      </c>
      <c r="D1911" s="134" t="s">
        <v>4271</v>
      </c>
      <c r="E1911" s="134" t="s">
        <v>9256</v>
      </c>
      <c r="F1911" s="135">
        <v>241.99</v>
      </c>
      <c r="G1911" s="135">
        <v>241.99</v>
      </c>
    </row>
    <row r="1912" spans="1:7" x14ac:dyDescent="0.25">
      <c r="A1912" s="134" t="s">
        <v>9250</v>
      </c>
      <c r="B1912" s="134">
        <v>43486</v>
      </c>
      <c r="C1912" s="126" t="s">
        <v>11112</v>
      </c>
      <c r="D1912" s="134" t="s">
        <v>374</v>
      </c>
      <c r="E1912" s="134" t="s">
        <v>9256</v>
      </c>
      <c r="F1912" s="135">
        <v>0.77</v>
      </c>
      <c r="G1912" s="135">
        <v>0.77</v>
      </c>
    </row>
    <row r="1913" spans="1:7" x14ac:dyDescent="0.25">
      <c r="A1913" s="134" t="s">
        <v>9250</v>
      </c>
      <c r="B1913" s="134">
        <v>43498</v>
      </c>
      <c r="C1913" s="126" t="s">
        <v>11113</v>
      </c>
      <c r="D1913" s="134" t="s">
        <v>4271</v>
      </c>
      <c r="E1913" s="134" t="s">
        <v>9256</v>
      </c>
      <c r="F1913" s="135">
        <v>146</v>
      </c>
      <c r="G1913" s="135">
        <v>146</v>
      </c>
    </row>
    <row r="1914" spans="1:7" x14ac:dyDescent="0.25">
      <c r="A1914" s="134" t="s">
        <v>9250</v>
      </c>
      <c r="B1914" s="134">
        <v>43488</v>
      </c>
      <c r="C1914" s="126" t="s">
        <v>11114</v>
      </c>
      <c r="D1914" s="134" t="s">
        <v>374</v>
      </c>
      <c r="E1914" s="134" t="s">
        <v>9256</v>
      </c>
      <c r="F1914" s="135">
        <v>0.89</v>
      </c>
      <c r="G1914" s="135">
        <v>0.89</v>
      </c>
    </row>
    <row r="1915" spans="1:7" x14ac:dyDescent="0.25">
      <c r="A1915" s="134" t="s">
        <v>9250</v>
      </c>
      <c r="B1915" s="134">
        <v>43500</v>
      </c>
      <c r="C1915" s="126" t="s">
        <v>11115</v>
      </c>
      <c r="D1915" s="134" t="s">
        <v>4271</v>
      </c>
      <c r="E1915" s="134" t="s">
        <v>9256</v>
      </c>
      <c r="F1915" s="135">
        <v>167.95</v>
      </c>
      <c r="G1915" s="135">
        <v>167.95</v>
      </c>
    </row>
    <row r="1916" spans="1:7" x14ac:dyDescent="0.25">
      <c r="A1916" s="134" t="s">
        <v>9250</v>
      </c>
      <c r="B1916" s="134">
        <v>43489</v>
      </c>
      <c r="C1916" s="126" t="s">
        <v>11116</v>
      </c>
      <c r="D1916" s="134" t="s">
        <v>374</v>
      </c>
      <c r="E1916" s="134" t="s">
        <v>9256</v>
      </c>
      <c r="F1916" s="135">
        <v>1.31</v>
      </c>
      <c r="G1916" s="135">
        <v>1.31</v>
      </c>
    </row>
    <row r="1917" spans="1:7" x14ac:dyDescent="0.25">
      <c r="A1917" s="134" t="s">
        <v>9250</v>
      </c>
      <c r="B1917" s="134">
        <v>43501</v>
      </c>
      <c r="C1917" s="126" t="s">
        <v>11117</v>
      </c>
      <c r="D1917" s="134" t="s">
        <v>4271</v>
      </c>
      <c r="E1917" s="134" t="s">
        <v>9256</v>
      </c>
      <c r="F1917" s="135">
        <v>247.11</v>
      </c>
      <c r="G1917" s="135">
        <v>247.11</v>
      </c>
    </row>
    <row r="1918" spans="1:7" x14ac:dyDescent="0.25">
      <c r="A1918" s="134" t="s">
        <v>9250</v>
      </c>
      <c r="B1918" s="134">
        <v>43490</v>
      </c>
      <c r="C1918" s="126" t="s">
        <v>11118</v>
      </c>
      <c r="D1918" s="134" t="s">
        <v>374</v>
      </c>
      <c r="E1918" s="134" t="s">
        <v>9256</v>
      </c>
      <c r="F1918" s="135">
        <v>1.85</v>
      </c>
      <c r="G1918" s="135">
        <v>1.85</v>
      </c>
    </row>
    <row r="1919" spans="1:7" x14ac:dyDescent="0.25">
      <c r="A1919" s="134" t="s">
        <v>9250</v>
      </c>
      <c r="B1919" s="134">
        <v>43502</v>
      </c>
      <c r="C1919" s="126" t="s">
        <v>11119</v>
      </c>
      <c r="D1919" s="134" t="s">
        <v>4271</v>
      </c>
      <c r="E1919" s="134" t="s">
        <v>9256</v>
      </c>
      <c r="F1919" s="135">
        <v>348.39</v>
      </c>
      <c r="G1919" s="135">
        <v>348.39</v>
      </c>
    </row>
    <row r="1920" spans="1:7" x14ac:dyDescent="0.25">
      <c r="A1920" s="134" t="s">
        <v>9250</v>
      </c>
      <c r="B1920" s="134">
        <v>43491</v>
      </c>
      <c r="C1920" s="126" t="s">
        <v>11120</v>
      </c>
      <c r="D1920" s="134" t="s">
        <v>374</v>
      </c>
      <c r="E1920" s="134" t="s">
        <v>9256</v>
      </c>
      <c r="F1920" s="135">
        <v>1.39</v>
      </c>
      <c r="G1920" s="135">
        <v>1.39</v>
      </c>
    </row>
    <row r="1921" spans="1:7" x14ac:dyDescent="0.25">
      <c r="A1921" s="134" t="s">
        <v>9250</v>
      </c>
      <c r="B1921" s="134">
        <v>43503</v>
      </c>
      <c r="C1921" s="126" t="s">
        <v>11121</v>
      </c>
      <c r="D1921" s="134" t="s">
        <v>4271</v>
      </c>
      <c r="E1921" s="134" t="s">
        <v>9256</v>
      </c>
      <c r="F1921" s="135">
        <v>261.93</v>
      </c>
      <c r="G1921" s="135">
        <v>261.93</v>
      </c>
    </row>
    <row r="1922" spans="1:7" x14ac:dyDescent="0.25">
      <c r="A1922" s="134" t="s">
        <v>9250</v>
      </c>
      <c r="B1922" s="134">
        <v>43492</v>
      </c>
      <c r="C1922" s="126" t="s">
        <v>11122</v>
      </c>
      <c r="D1922" s="134" t="s">
        <v>374</v>
      </c>
      <c r="E1922" s="134" t="s">
        <v>9256</v>
      </c>
      <c r="F1922" s="135">
        <v>1.82</v>
      </c>
      <c r="G1922" s="135">
        <v>1.82</v>
      </c>
    </row>
    <row r="1923" spans="1:7" x14ac:dyDescent="0.25">
      <c r="A1923" s="134" t="s">
        <v>9250</v>
      </c>
      <c r="B1923" s="134">
        <v>43504</v>
      </c>
      <c r="C1923" s="126" t="s">
        <v>11123</v>
      </c>
      <c r="D1923" s="134" t="s">
        <v>4271</v>
      </c>
      <c r="E1923" s="134" t="s">
        <v>9256</v>
      </c>
      <c r="F1923" s="135">
        <v>342.83</v>
      </c>
      <c r="G1923" s="135">
        <v>342.83</v>
      </c>
    </row>
    <row r="1924" spans="1:7" x14ac:dyDescent="0.25">
      <c r="A1924" s="134" t="s">
        <v>9250</v>
      </c>
      <c r="B1924" s="134">
        <v>43493</v>
      </c>
      <c r="C1924" s="126" t="s">
        <v>11124</v>
      </c>
      <c r="D1924" s="134" t="s">
        <v>374</v>
      </c>
      <c r="E1924" s="134" t="s">
        <v>9256</v>
      </c>
      <c r="F1924" s="135">
        <v>0.74</v>
      </c>
      <c r="G1924" s="135">
        <v>0.74</v>
      </c>
    </row>
    <row r="1925" spans="1:7" x14ac:dyDescent="0.25">
      <c r="A1925" s="134" t="s">
        <v>9250</v>
      </c>
      <c r="B1925" s="134">
        <v>43505</v>
      </c>
      <c r="C1925" s="126" t="s">
        <v>11125</v>
      </c>
      <c r="D1925" s="134" t="s">
        <v>4271</v>
      </c>
      <c r="E1925" s="134" t="s">
        <v>9256</v>
      </c>
      <c r="F1925" s="135">
        <v>138.97999999999999</v>
      </c>
      <c r="G1925" s="135">
        <v>138.97999999999999</v>
      </c>
    </row>
    <row r="1926" spans="1:7" x14ac:dyDescent="0.25">
      <c r="A1926" s="134" t="s">
        <v>9422</v>
      </c>
      <c r="B1926" s="134">
        <v>37774</v>
      </c>
      <c r="C1926" s="126" t="s">
        <v>11126</v>
      </c>
      <c r="D1926" s="134" t="s">
        <v>33</v>
      </c>
      <c r="E1926" s="134" t="s">
        <v>4500</v>
      </c>
      <c r="F1926" s="135"/>
      <c r="G1926" s="135">
        <v>565124.71</v>
      </c>
    </row>
    <row r="1927" spans="1:7" x14ac:dyDescent="0.25">
      <c r="A1927" s="134" t="s">
        <v>9422</v>
      </c>
      <c r="B1927" s="134">
        <v>38629</v>
      </c>
      <c r="C1927" s="126" t="s">
        <v>11127</v>
      </c>
      <c r="D1927" s="134" t="s">
        <v>33</v>
      </c>
      <c r="E1927" s="134" t="s">
        <v>4500</v>
      </c>
      <c r="F1927" s="135"/>
      <c r="G1927" s="135">
        <v>2901126.21</v>
      </c>
    </row>
    <row r="1928" spans="1:7" x14ac:dyDescent="0.25">
      <c r="A1928" s="134" t="s">
        <v>9422</v>
      </c>
      <c r="B1928" s="134">
        <v>38630</v>
      </c>
      <c r="C1928" s="126" t="s">
        <v>11128</v>
      </c>
      <c r="D1928" s="134" t="s">
        <v>33</v>
      </c>
      <c r="E1928" s="134" t="s">
        <v>4500</v>
      </c>
      <c r="F1928" s="135"/>
      <c r="G1928" s="135">
        <v>1948961.71</v>
      </c>
    </row>
    <row r="1929" spans="1:7" x14ac:dyDescent="0.25">
      <c r="A1929" s="134" t="s">
        <v>9250</v>
      </c>
      <c r="B1929" s="134">
        <v>38476</v>
      </c>
      <c r="C1929" s="126" t="s">
        <v>11129</v>
      </c>
      <c r="D1929" s="134" t="s">
        <v>33</v>
      </c>
      <c r="E1929" s="134" t="s">
        <v>4500</v>
      </c>
      <c r="F1929" s="135">
        <v>221.04</v>
      </c>
      <c r="G1929" s="135">
        <v>254.22</v>
      </c>
    </row>
    <row r="1930" spans="1:7" x14ac:dyDescent="0.25">
      <c r="A1930" s="134" t="s">
        <v>9250</v>
      </c>
      <c r="B1930" s="134">
        <v>38477</v>
      </c>
      <c r="C1930" s="126" t="s">
        <v>11130</v>
      </c>
      <c r="D1930" s="134" t="s">
        <v>33</v>
      </c>
      <c r="E1930" s="134" t="s">
        <v>4500</v>
      </c>
      <c r="F1930" s="135">
        <v>586.12</v>
      </c>
      <c r="G1930" s="135">
        <v>674.08</v>
      </c>
    </row>
    <row r="1931" spans="1:7" x14ac:dyDescent="0.25">
      <c r="A1931" s="134" t="s">
        <v>9422</v>
      </c>
      <c r="B1931" s="134">
        <v>45112</v>
      </c>
      <c r="C1931" s="126" t="s">
        <v>11131</v>
      </c>
      <c r="D1931" s="134" t="s">
        <v>33</v>
      </c>
      <c r="E1931" s="134" t="s">
        <v>4500</v>
      </c>
      <c r="F1931" s="135">
        <v>1067231.23</v>
      </c>
      <c r="G1931" s="135">
        <v>1119224.01</v>
      </c>
    </row>
    <row r="1932" spans="1:7" x14ac:dyDescent="0.25">
      <c r="A1932" s="134" t="s">
        <v>9422</v>
      </c>
      <c r="B1932" s="134">
        <v>14525</v>
      </c>
      <c r="C1932" s="126" t="s">
        <v>11132</v>
      </c>
      <c r="D1932" s="134" t="s">
        <v>33</v>
      </c>
      <c r="E1932" s="134" t="s">
        <v>4500</v>
      </c>
      <c r="F1932" s="135">
        <v>927855.83</v>
      </c>
      <c r="G1932" s="135">
        <v>973058.6</v>
      </c>
    </row>
    <row r="1933" spans="1:7" x14ac:dyDescent="0.25">
      <c r="A1933" s="134" t="s">
        <v>9422</v>
      </c>
      <c r="B1933" s="134">
        <v>36408</v>
      </c>
      <c r="C1933" s="126" t="s">
        <v>11133</v>
      </c>
      <c r="D1933" s="134" t="s">
        <v>33</v>
      </c>
      <c r="E1933" s="134" t="s">
        <v>4500</v>
      </c>
      <c r="F1933" s="135">
        <v>1132732.74</v>
      </c>
      <c r="G1933" s="135">
        <v>1187916.6000000001</v>
      </c>
    </row>
    <row r="1934" spans="1:7" x14ac:dyDescent="0.25">
      <c r="A1934" s="134" t="s">
        <v>9422</v>
      </c>
      <c r="B1934" s="134">
        <v>2723</v>
      </c>
      <c r="C1934" s="126" t="s">
        <v>11134</v>
      </c>
      <c r="D1934" s="134" t="s">
        <v>33</v>
      </c>
      <c r="E1934" s="134" t="s">
        <v>4500</v>
      </c>
      <c r="F1934" s="135">
        <v>689489.45</v>
      </c>
      <c r="G1934" s="135">
        <v>723079.62</v>
      </c>
    </row>
    <row r="1935" spans="1:7" x14ac:dyDescent="0.25">
      <c r="A1935" s="134" t="s">
        <v>9422</v>
      </c>
      <c r="B1935" s="134">
        <v>10685</v>
      </c>
      <c r="C1935" s="126" t="s">
        <v>11135</v>
      </c>
      <c r="D1935" s="134" t="s">
        <v>33</v>
      </c>
      <c r="E1935" s="134" t="s">
        <v>9256</v>
      </c>
      <c r="F1935" s="135">
        <v>820000</v>
      </c>
      <c r="G1935" s="135">
        <v>859948.31</v>
      </c>
    </row>
    <row r="1936" spans="1:7" x14ac:dyDescent="0.25">
      <c r="A1936" s="134" t="s">
        <v>9422</v>
      </c>
      <c r="B1936" s="134">
        <v>40636</v>
      </c>
      <c r="C1936" s="126" t="s">
        <v>11136</v>
      </c>
      <c r="D1936" s="134" t="s">
        <v>33</v>
      </c>
      <c r="E1936" s="134" t="s">
        <v>4500</v>
      </c>
      <c r="F1936" s="135">
        <v>1135493.93</v>
      </c>
      <c r="G1936" s="135">
        <v>1190812.3</v>
      </c>
    </row>
    <row r="1937" spans="1:7" x14ac:dyDescent="0.25">
      <c r="A1937" s="134" t="s">
        <v>9250</v>
      </c>
      <c r="B1937" s="134">
        <v>4111</v>
      </c>
      <c r="C1937" s="126" t="s">
        <v>11137</v>
      </c>
      <c r="D1937" s="134" t="s">
        <v>33</v>
      </c>
      <c r="E1937" s="134" t="s">
        <v>4500</v>
      </c>
      <c r="F1937" s="135">
        <v>51.56</v>
      </c>
      <c r="G1937" s="135">
        <v>47.59</v>
      </c>
    </row>
    <row r="1938" spans="1:7" x14ac:dyDescent="0.25">
      <c r="A1938" s="134" t="s">
        <v>9250</v>
      </c>
      <c r="B1938" s="134">
        <v>44538</v>
      </c>
      <c r="C1938" s="126" t="s">
        <v>15012</v>
      </c>
      <c r="D1938" s="134" t="s">
        <v>33</v>
      </c>
      <c r="E1938" s="134" t="s">
        <v>4500</v>
      </c>
      <c r="F1938" s="135">
        <v>48.63</v>
      </c>
      <c r="G1938" s="135">
        <v>55.93</v>
      </c>
    </row>
    <row r="1939" spans="1:7" x14ac:dyDescent="0.25">
      <c r="A1939" s="134" t="s">
        <v>9250</v>
      </c>
      <c r="B1939" s="134">
        <v>12</v>
      </c>
      <c r="C1939" s="126" t="s">
        <v>11138</v>
      </c>
      <c r="D1939" s="134" t="s">
        <v>33</v>
      </c>
      <c r="E1939" s="134" t="s">
        <v>4500</v>
      </c>
      <c r="F1939" s="135">
        <v>6.13</v>
      </c>
      <c r="G1939" s="135">
        <v>7.05</v>
      </c>
    </row>
    <row r="1940" spans="1:7" x14ac:dyDescent="0.25">
      <c r="A1940" s="134" t="s">
        <v>9250</v>
      </c>
      <c r="B1940" s="134">
        <v>37554</v>
      </c>
      <c r="C1940" s="126" t="s">
        <v>11139</v>
      </c>
      <c r="D1940" s="134" t="s">
        <v>33</v>
      </c>
      <c r="E1940" s="134" t="s">
        <v>4500</v>
      </c>
      <c r="F1940" s="135">
        <v>211.38</v>
      </c>
      <c r="G1940" s="135">
        <v>387.54</v>
      </c>
    </row>
    <row r="1941" spans="1:7" x14ac:dyDescent="0.25">
      <c r="A1941" s="134" t="s">
        <v>9250</v>
      </c>
      <c r="B1941" s="134">
        <v>37555</v>
      </c>
      <c r="C1941" s="126" t="s">
        <v>11140</v>
      </c>
      <c r="D1941" s="134" t="s">
        <v>33</v>
      </c>
      <c r="E1941" s="134" t="s">
        <v>4500</v>
      </c>
      <c r="F1941" s="135">
        <v>257.14</v>
      </c>
      <c r="G1941" s="135">
        <v>471.42</v>
      </c>
    </row>
    <row r="1942" spans="1:7" x14ac:dyDescent="0.25">
      <c r="A1942" s="134" t="s">
        <v>9250</v>
      </c>
      <c r="B1942" s="134">
        <v>10902</v>
      </c>
      <c r="C1942" s="126" t="s">
        <v>11141</v>
      </c>
      <c r="D1942" s="134" t="s">
        <v>33</v>
      </c>
      <c r="E1942" s="134" t="s">
        <v>4500</v>
      </c>
      <c r="F1942" s="135">
        <v>64.52</v>
      </c>
      <c r="G1942" s="135">
        <v>118.29</v>
      </c>
    </row>
    <row r="1943" spans="1:7" x14ac:dyDescent="0.25">
      <c r="A1943" s="134" t="s">
        <v>9250</v>
      </c>
      <c r="B1943" s="134">
        <v>20965</v>
      </c>
      <c r="C1943" s="126" t="s">
        <v>11142</v>
      </c>
      <c r="D1943" s="134" t="s">
        <v>33</v>
      </c>
      <c r="E1943" s="134" t="s">
        <v>4500</v>
      </c>
      <c r="F1943" s="135">
        <v>65.12</v>
      </c>
      <c r="G1943" s="135">
        <v>119.39</v>
      </c>
    </row>
    <row r="1944" spans="1:7" x14ac:dyDescent="0.25">
      <c r="A1944" s="134" t="s">
        <v>9250</v>
      </c>
      <c r="B1944" s="134">
        <v>20966</v>
      </c>
      <c r="C1944" s="126" t="s">
        <v>11143</v>
      </c>
      <c r="D1944" s="134" t="s">
        <v>33</v>
      </c>
      <c r="E1944" s="134" t="s">
        <v>4500</v>
      </c>
      <c r="F1944" s="135">
        <v>70.12</v>
      </c>
      <c r="G1944" s="135">
        <v>128.55000000000001</v>
      </c>
    </row>
    <row r="1945" spans="1:7" x14ac:dyDescent="0.25">
      <c r="A1945" s="134" t="s">
        <v>9250</v>
      </c>
      <c r="B1945" s="134">
        <v>10903</v>
      </c>
      <c r="C1945" s="126" t="s">
        <v>11144</v>
      </c>
      <c r="D1945" s="134" t="s">
        <v>33</v>
      </c>
      <c r="E1945" s="134" t="s">
        <v>4500</v>
      </c>
      <c r="F1945" s="135">
        <v>106.28</v>
      </c>
      <c r="G1945" s="135">
        <v>194.85</v>
      </c>
    </row>
    <row r="1946" spans="1:7" x14ac:dyDescent="0.25">
      <c r="A1946" s="134" t="s">
        <v>9250</v>
      </c>
      <c r="B1946" s="134">
        <v>20967</v>
      </c>
      <c r="C1946" s="126" t="s">
        <v>11145</v>
      </c>
      <c r="D1946" s="134" t="s">
        <v>33</v>
      </c>
      <c r="E1946" s="134" t="s">
        <v>4500</v>
      </c>
      <c r="F1946" s="135">
        <v>106.28</v>
      </c>
      <c r="G1946" s="135">
        <v>194.85</v>
      </c>
    </row>
    <row r="1947" spans="1:7" x14ac:dyDescent="0.25">
      <c r="A1947" s="134" t="s">
        <v>9250</v>
      </c>
      <c r="B1947" s="134">
        <v>20968</v>
      </c>
      <c r="C1947" s="126" t="s">
        <v>11146</v>
      </c>
      <c r="D1947" s="134" t="s">
        <v>33</v>
      </c>
      <c r="E1947" s="134" t="s">
        <v>4500</v>
      </c>
      <c r="F1947" s="135">
        <v>116.57</v>
      </c>
      <c r="G1947" s="135">
        <v>213.71</v>
      </c>
    </row>
    <row r="1948" spans="1:7" x14ac:dyDescent="0.25">
      <c r="A1948" s="134" t="s">
        <v>9422</v>
      </c>
      <c r="B1948" s="134">
        <v>11359</v>
      </c>
      <c r="C1948" s="126" t="s">
        <v>11147</v>
      </c>
      <c r="D1948" s="134" t="s">
        <v>33</v>
      </c>
      <c r="E1948" s="134" t="s">
        <v>9256</v>
      </c>
      <c r="F1948" s="135">
        <v>979</v>
      </c>
      <c r="G1948" s="135">
        <v>969.9</v>
      </c>
    </row>
    <row r="1949" spans="1:7" x14ac:dyDescent="0.25">
      <c r="A1949" s="134" t="s">
        <v>9250</v>
      </c>
      <c r="B1949" s="134">
        <v>39017</v>
      </c>
      <c r="C1949" s="126" t="s">
        <v>11148</v>
      </c>
      <c r="D1949" s="134" t="s">
        <v>33</v>
      </c>
      <c r="E1949" s="134" t="s">
        <v>4500</v>
      </c>
      <c r="F1949" s="135"/>
      <c r="G1949" s="135">
        <v>0.22</v>
      </c>
    </row>
    <row r="1950" spans="1:7" x14ac:dyDescent="0.25">
      <c r="A1950" s="134" t="s">
        <v>9250</v>
      </c>
      <c r="B1950" s="134">
        <v>39315</v>
      </c>
      <c r="C1950" s="126" t="s">
        <v>11149</v>
      </c>
      <c r="D1950" s="134" t="s">
        <v>33</v>
      </c>
      <c r="E1950" s="134" t="s">
        <v>4500</v>
      </c>
      <c r="F1950" s="135"/>
      <c r="G1950" s="135">
        <v>0.36</v>
      </c>
    </row>
    <row r="1951" spans="1:7" x14ac:dyDescent="0.25">
      <c r="A1951" s="134" t="s">
        <v>9250</v>
      </c>
      <c r="B1951" s="134">
        <v>39016</v>
      </c>
      <c r="C1951" s="126" t="s">
        <v>11150</v>
      </c>
      <c r="D1951" s="134" t="s">
        <v>33</v>
      </c>
      <c r="E1951" s="134" t="s">
        <v>4500</v>
      </c>
      <c r="F1951" s="135"/>
      <c r="G1951" s="135">
        <v>0.37</v>
      </c>
    </row>
    <row r="1952" spans="1:7" x14ac:dyDescent="0.25">
      <c r="A1952" s="134" t="s">
        <v>9250</v>
      </c>
      <c r="B1952" s="134">
        <v>39481</v>
      </c>
      <c r="C1952" s="126" t="s">
        <v>11151</v>
      </c>
      <c r="D1952" s="134" t="s">
        <v>33</v>
      </c>
      <c r="E1952" s="134" t="s">
        <v>4500</v>
      </c>
      <c r="F1952" s="135"/>
      <c r="G1952" s="135">
        <v>1.79</v>
      </c>
    </row>
    <row r="1953" spans="1:7" x14ac:dyDescent="0.25">
      <c r="A1953" s="134" t="s">
        <v>9250</v>
      </c>
      <c r="B1953" s="134">
        <v>39013</v>
      </c>
      <c r="C1953" s="126" t="s">
        <v>11152</v>
      </c>
      <c r="D1953" s="134" t="s">
        <v>33</v>
      </c>
      <c r="E1953" s="134" t="s">
        <v>4500</v>
      </c>
      <c r="F1953" s="135"/>
      <c r="G1953" s="135">
        <v>1.53</v>
      </c>
    </row>
    <row r="1954" spans="1:7" x14ac:dyDescent="0.25">
      <c r="A1954" s="134" t="s">
        <v>9250</v>
      </c>
      <c r="B1954" s="134">
        <v>44919</v>
      </c>
      <c r="C1954" s="126" t="s">
        <v>11153</v>
      </c>
      <c r="D1954" s="134" t="s">
        <v>33</v>
      </c>
      <c r="E1954" s="134" t="s">
        <v>4500</v>
      </c>
      <c r="F1954" s="135"/>
      <c r="G1954" s="135">
        <v>2.85</v>
      </c>
    </row>
    <row r="1955" spans="1:7" x14ac:dyDescent="0.25">
      <c r="A1955" s="134" t="s">
        <v>9250</v>
      </c>
      <c r="B1955" s="134">
        <v>40433</v>
      </c>
      <c r="C1955" s="126" t="s">
        <v>11154</v>
      </c>
      <c r="D1955" s="134" t="s">
        <v>33</v>
      </c>
      <c r="E1955" s="134" t="s">
        <v>4500</v>
      </c>
      <c r="F1955" s="135"/>
      <c r="G1955" s="135">
        <v>1.58</v>
      </c>
    </row>
    <row r="1956" spans="1:7" x14ac:dyDescent="0.25">
      <c r="A1956" s="134" t="s">
        <v>9422</v>
      </c>
      <c r="B1956" s="134">
        <v>20219</v>
      </c>
      <c r="C1956" s="126" t="s">
        <v>11155</v>
      </c>
      <c r="D1956" s="134" t="s">
        <v>33</v>
      </c>
      <c r="E1956" s="134" t="s">
        <v>9256</v>
      </c>
      <c r="F1956" s="135"/>
      <c r="G1956" s="135">
        <v>140400</v>
      </c>
    </row>
    <row r="1957" spans="1:7" x14ac:dyDescent="0.25">
      <c r="A1957" s="134" t="s">
        <v>9422</v>
      </c>
      <c r="B1957" s="134">
        <v>36484</v>
      </c>
      <c r="C1957" s="126" t="s">
        <v>11156</v>
      </c>
      <c r="D1957" s="134" t="s">
        <v>33</v>
      </c>
      <c r="E1957" s="134" t="s">
        <v>4500</v>
      </c>
      <c r="F1957" s="135"/>
      <c r="G1957" s="135">
        <v>298043.63</v>
      </c>
    </row>
    <row r="1958" spans="1:7" x14ac:dyDescent="0.25">
      <c r="A1958" s="134" t="s">
        <v>9250</v>
      </c>
      <c r="B1958" s="134">
        <v>38368</v>
      </c>
      <c r="C1958" s="126" t="s">
        <v>11157</v>
      </c>
      <c r="D1958" s="134" t="s">
        <v>33</v>
      </c>
      <c r="E1958" s="134" t="s">
        <v>4500</v>
      </c>
      <c r="F1958" s="135"/>
      <c r="G1958" s="135">
        <v>7.89</v>
      </c>
    </row>
    <row r="1959" spans="1:7" x14ac:dyDescent="0.25">
      <c r="A1959" s="134" t="s">
        <v>9250</v>
      </c>
      <c r="B1959" s="134">
        <v>38367</v>
      </c>
      <c r="C1959" s="126" t="s">
        <v>11158</v>
      </c>
      <c r="D1959" s="134" t="s">
        <v>33</v>
      </c>
      <c r="E1959" s="134" t="s">
        <v>4500</v>
      </c>
      <c r="F1959" s="135">
        <v>10.94</v>
      </c>
      <c r="G1959" s="135">
        <v>12.59</v>
      </c>
    </row>
    <row r="1960" spans="1:7" x14ac:dyDescent="0.25">
      <c r="A1960" s="134" t="s">
        <v>9250</v>
      </c>
      <c r="B1960" s="134">
        <v>38091</v>
      </c>
      <c r="C1960" s="126" t="s">
        <v>11159</v>
      </c>
      <c r="D1960" s="134" t="s">
        <v>33</v>
      </c>
      <c r="E1960" s="134" t="s">
        <v>4500</v>
      </c>
      <c r="F1960" s="135">
        <v>2.11</v>
      </c>
      <c r="G1960" s="135">
        <v>2.48</v>
      </c>
    </row>
    <row r="1961" spans="1:7" x14ac:dyDescent="0.25">
      <c r="A1961" s="134" t="s">
        <v>9250</v>
      </c>
      <c r="B1961" s="134">
        <v>38095</v>
      </c>
      <c r="C1961" s="126" t="s">
        <v>11160</v>
      </c>
      <c r="D1961" s="134" t="s">
        <v>33</v>
      </c>
      <c r="E1961" s="134" t="s">
        <v>4500</v>
      </c>
      <c r="F1961" s="135">
        <v>4.46</v>
      </c>
      <c r="G1961" s="135">
        <v>5.24</v>
      </c>
    </row>
    <row r="1962" spans="1:7" x14ac:dyDescent="0.25">
      <c r="A1962" s="134" t="s">
        <v>9250</v>
      </c>
      <c r="B1962" s="134">
        <v>38092</v>
      </c>
      <c r="C1962" s="126" t="s">
        <v>11161</v>
      </c>
      <c r="D1962" s="134" t="s">
        <v>33</v>
      </c>
      <c r="E1962" s="134" t="s">
        <v>4500</v>
      </c>
      <c r="F1962" s="135">
        <v>2</v>
      </c>
      <c r="G1962" s="135">
        <v>2.35</v>
      </c>
    </row>
    <row r="1963" spans="1:7" x14ac:dyDescent="0.25">
      <c r="A1963" s="134" t="s">
        <v>9250</v>
      </c>
      <c r="B1963" s="134">
        <v>38093</v>
      </c>
      <c r="C1963" s="126" t="s">
        <v>11162</v>
      </c>
      <c r="D1963" s="134" t="s">
        <v>33</v>
      </c>
      <c r="E1963" s="134" t="s">
        <v>4500</v>
      </c>
      <c r="F1963" s="135">
        <v>2.0699999999999998</v>
      </c>
      <c r="G1963" s="135">
        <v>2.4300000000000002</v>
      </c>
    </row>
    <row r="1964" spans="1:7" x14ac:dyDescent="0.25">
      <c r="A1964" s="134" t="s">
        <v>9250</v>
      </c>
      <c r="B1964" s="134">
        <v>38096</v>
      </c>
      <c r="C1964" s="126" t="s">
        <v>11163</v>
      </c>
      <c r="D1964" s="134" t="s">
        <v>33</v>
      </c>
      <c r="E1964" s="134" t="s">
        <v>4500</v>
      </c>
      <c r="F1964" s="135">
        <v>4.8</v>
      </c>
      <c r="G1964" s="135">
        <v>5.64</v>
      </c>
    </row>
    <row r="1965" spans="1:7" x14ac:dyDescent="0.25">
      <c r="A1965" s="134" t="s">
        <v>9250</v>
      </c>
      <c r="B1965" s="134">
        <v>38094</v>
      </c>
      <c r="C1965" s="126" t="s">
        <v>11164</v>
      </c>
      <c r="D1965" s="134" t="s">
        <v>33</v>
      </c>
      <c r="E1965" s="134" t="s">
        <v>4500</v>
      </c>
      <c r="F1965" s="135">
        <v>2.5299999999999998</v>
      </c>
      <c r="G1965" s="135">
        <v>2.97</v>
      </c>
    </row>
    <row r="1966" spans="1:7" x14ac:dyDescent="0.25">
      <c r="A1966" s="134" t="s">
        <v>9250</v>
      </c>
      <c r="B1966" s="134">
        <v>38097</v>
      </c>
      <c r="C1966" s="126" t="s">
        <v>11165</v>
      </c>
      <c r="D1966" s="134" t="s">
        <v>33</v>
      </c>
      <c r="E1966" s="134" t="s">
        <v>4500</v>
      </c>
      <c r="F1966" s="135">
        <v>5.15</v>
      </c>
      <c r="G1966" s="135">
        <v>6.04</v>
      </c>
    </row>
    <row r="1967" spans="1:7" x14ac:dyDescent="0.25">
      <c r="A1967" s="134" t="s">
        <v>9250</v>
      </c>
      <c r="B1967" s="134">
        <v>38098</v>
      </c>
      <c r="C1967" s="126" t="s">
        <v>11166</v>
      </c>
      <c r="D1967" s="134" t="s">
        <v>33</v>
      </c>
      <c r="E1967" s="134" t="s">
        <v>4500</v>
      </c>
      <c r="F1967" s="135">
        <v>5.15</v>
      </c>
      <c r="G1967" s="135">
        <v>6.04</v>
      </c>
    </row>
    <row r="1968" spans="1:7" x14ac:dyDescent="0.25">
      <c r="A1968" s="134" t="s">
        <v>9250</v>
      </c>
      <c r="B1968" s="134">
        <v>11186</v>
      </c>
      <c r="C1968" s="126" t="s">
        <v>11167</v>
      </c>
      <c r="D1968" s="134" t="s">
        <v>144</v>
      </c>
      <c r="E1968" s="134" t="s">
        <v>4500</v>
      </c>
      <c r="F1968" s="135">
        <v>459.75</v>
      </c>
      <c r="G1968" s="135">
        <v>516</v>
      </c>
    </row>
    <row r="1969" spans="1:7" x14ac:dyDescent="0.25">
      <c r="A1969" s="134" t="s">
        <v>9250</v>
      </c>
      <c r="B1969" s="134">
        <v>11558</v>
      </c>
      <c r="C1969" s="126" t="s">
        <v>11168</v>
      </c>
      <c r="D1969" s="134" t="s">
        <v>9660</v>
      </c>
      <c r="E1969" s="134" t="s">
        <v>4500</v>
      </c>
      <c r="F1969" s="135">
        <v>16.09</v>
      </c>
      <c r="G1969" s="135">
        <v>13.07</v>
      </c>
    </row>
    <row r="1970" spans="1:7" x14ac:dyDescent="0.25">
      <c r="A1970" s="134" t="s">
        <v>9250</v>
      </c>
      <c r="B1970" s="134">
        <v>11557</v>
      </c>
      <c r="C1970" s="126" t="s">
        <v>11169</v>
      </c>
      <c r="D1970" s="134" t="s">
        <v>9660</v>
      </c>
      <c r="E1970" s="134" t="s">
        <v>4500</v>
      </c>
      <c r="F1970" s="135">
        <v>40.74</v>
      </c>
      <c r="G1970" s="135">
        <v>33.1</v>
      </c>
    </row>
    <row r="1971" spans="1:7" x14ac:dyDescent="0.25">
      <c r="A1971" s="134" t="s">
        <v>9250</v>
      </c>
      <c r="B1971" s="134">
        <v>2759</v>
      </c>
      <c r="C1971" s="126" t="s">
        <v>11170</v>
      </c>
      <c r="D1971" s="134" t="s">
        <v>33</v>
      </c>
      <c r="E1971" s="134" t="s">
        <v>9256</v>
      </c>
      <c r="F1971" s="135"/>
      <c r="G1971" s="135">
        <v>9.68</v>
      </c>
    </row>
    <row r="1972" spans="1:7" x14ac:dyDescent="0.25">
      <c r="A1972" s="134" t="s">
        <v>9250</v>
      </c>
      <c r="B1972" s="134">
        <v>38124</v>
      </c>
      <c r="C1972" s="126" t="s">
        <v>11171</v>
      </c>
      <c r="D1972" s="134" t="s">
        <v>33</v>
      </c>
      <c r="E1972" s="134" t="s">
        <v>9256</v>
      </c>
      <c r="F1972" s="135">
        <v>30</v>
      </c>
      <c r="G1972" s="135">
        <v>28</v>
      </c>
    </row>
    <row r="1973" spans="1:7" x14ac:dyDescent="0.25">
      <c r="A1973" s="134" t="s">
        <v>9250</v>
      </c>
      <c r="B1973" s="134">
        <v>38380</v>
      </c>
      <c r="C1973" s="126" t="s">
        <v>11172</v>
      </c>
      <c r="D1973" s="134" t="s">
        <v>33</v>
      </c>
      <c r="E1973" s="134" t="s">
        <v>4500</v>
      </c>
      <c r="F1973" s="135">
        <v>18.21</v>
      </c>
      <c r="G1973" s="135">
        <v>20.94</v>
      </c>
    </row>
    <row r="1974" spans="1:7" x14ac:dyDescent="0.25">
      <c r="A1974" s="134" t="s">
        <v>9250</v>
      </c>
      <c r="B1974" s="134">
        <v>45278</v>
      </c>
      <c r="C1974" s="126" t="s">
        <v>15013</v>
      </c>
      <c r="D1974" s="134" t="s">
        <v>33</v>
      </c>
      <c r="E1974" s="134" t="s">
        <v>4500</v>
      </c>
      <c r="F1974" s="135">
        <v>153.26</v>
      </c>
      <c r="G1974" s="135">
        <v>107.49</v>
      </c>
    </row>
    <row r="1975" spans="1:7" x14ac:dyDescent="0.25">
      <c r="A1975" s="134" t="s">
        <v>9250</v>
      </c>
      <c r="B1975" s="134">
        <v>42429</v>
      </c>
      <c r="C1975" s="126" t="s">
        <v>11173</v>
      </c>
      <c r="D1975" s="134" t="s">
        <v>33</v>
      </c>
      <c r="E1975" s="134" t="s">
        <v>4500</v>
      </c>
      <c r="F1975" s="135"/>
      <c r="G1975" s="135">
        <v>6025.1</v>
      </c>
    </row>
    <row r="1976" spans="1:7" x14ac:dyDescent="0.25">
      <c r="A1976" s="134" t="s">
        <v>9422</v>
      </c>
      <c r="B1976" s="134">
        <v>39616</v>
      </c>
      <c r="C1976" s="126" t="s">
        <v>11174</v>
      </c>
      <c r="D1976" s="134" t="s">
        <v>33</v>
      </c>
      <c r="E1976" s="134" t="s">
        <v>9256</v>
      </c>
      <c r="F1976" s="135"/>
      <c r="G1976" s="135">
        <v>400.97</v>
      </c>
    </row>
    <row r="1977" spans="1:7" x14ac:dyDescent="0.25">
      <c r="A1977" s="134" t="s">
        <v>9422</v>
      </c>
      <c r="B1977" s="134">
        <v>39618</v>
      </c>
      <c r="C1977" s="126" t="s">
        <v>11175</v>
      </c>
      <c r="D1977" s="134" t="s">
        <v>33</v>
      </c>
      <c r="E1977" s="134" t="s">
        <v>4500</v>
      </c>
      <c r="F1977" s="135"/>
      <c r="G1977" s="135">
        <v>727.29</v>
      </c>
    </row>
    <row r="1978" spans="1:7" x14ac:dyDescent="0.25">
      <c r="A1978" s="134" t="s">
        <v>9422</v>
      </c>
      <c r="B1978" s="134">
        <v>39619</v>
      </c>
      <c r="C1978" s="126" t="s">
        <v>11176</v>
      </c>
      <c r="D1978" s="134" t="s">
        <v>33</v>
      </c>
      <c r="E1978" s="134" t="s">
        <v>4500</v>
      </c>
      <c r="F1978" s="135"/>
      <c r="G1978" s="135">
        <v>996.09</v>
      </c>
    </row>
    <row r="1979" spans="1:7" x14ac:dyDescent="0.25">
      <c r="A1979" s="134" t="s">
        <v>9422</v>
      </c>
      <c r="B1979" s="134">
        <v>39613</v>
      </c>
      <c r="C1979" s="126" t="s">
        <v>11177</v>
      </c>
      <c r="D1979" s="134" t="s">
        <v>33</v>
      </c>
      <c r="E1979" s="134" t="s">
        <v>4500</v>
      </c>
      <c r="F1979" s="135"/>
      <c r="G1979" s="135">
        <v>159.27000000000001</v>
      </c>
    </row>
    <row r="1980" spans="1:7" x14ac:dyDescent="0.25">
      <c r="A1980" s="134" t="s">
        <v>9422</v>
      </c>
      <c r="B1980" s="134">
        <v>39614</v>
      </c>
      <c r="C1980" s="126" t="s">
        <v>11178</v>
      </c>
      <c r="D1980" s="134" t="s">
        <v>33</v>
      </c>
      <c r="E1980" s="134" t="s">
        <v>4500</v>
      </c>
      <c r="F1980" s="135"/>
      <c r="G1980" s="135">
        <v>232.37</v>
      </c>
    </row>
    <row r="1981" spans="1:7" x14ac:dyDescent="0.25">
      <c r="A1981" s="134" t="s">
        <v>9250</v>
      </c>
      <c r="B1981" s="134">
        <v>38538</v>
      </c>
      <c r="C1981" s="126" t="s">
        <v>11179</v>
      </c>
      <c r="D1981" s="134" t="s">
        <v>22</v>
      </c>
      <c r="E1981" s="134" t="s">
        <v>9256</v>
      </c>
      <c r="F1981" s="135"/>
      <c r="G1981" s="135">
        <v>85</v>
      </c>
    </row>
    <row r="1982" spans="1:7" x14ac:dyDescent="0.25">
      <c r="A1982" s="134" t="s">
        <v>9250</v>
      </c>
      <c r="B1982" s="134">
        <v>38539</v>
      </c>
      <c r="C1982" s="126" t="s">
        <v>11180</v>
      </c>
      <c r="D1982" s="134" t="s">
        <v>22</v>
      </c>
      <c r="E1982" s="134" t="s">
        <v>4500</v>
      </c>
      <c r="F1982" s="135"/>
      <c r="G1982" s="135">
        <v>115.59</v>
      </c>
    </row>
    <row r="1983" spans="1:7" x14ac:dyDescent="0.25">
      <c r="A1983" s="134" t="s">
        <v>9250</v>
      </c>
      <c r="B1983" s="134">
        <v>38540</v>
      </c>
      <c r="C1983" s="126" t="s">
        <v>11181</v>
      </c>
      <c r="D1983" s="134" t="s">
        <v>22</v>
      </c>
      <c r="E1983" s="134" t="s">
        <v>4500</v>
      </c>
      <c r="F1983" s="135"/>
      <c r="G1983" s="135">
        <v>296.23</v>
      </c>
    </row>
    <row r="1984" spans="1:7" x14ac:dyDescent="0.25">
      <c r="A1984" s="134" t="s">
        <v>9250</v>
      </c>
      <c r="B1984" s="134">
        <v>38384</v>
      </c>
      <c r="C1984" s="126" t="s">
        <v>11182</v>
      </c>
      <c r="D1984" s="134" t="s">
        <v>33</v>
      </c>
      <c r="E1984" s="134" t="s">
        <v>4500</v>
      </c>
      <c r="F1984" s="135">
        <v>13.11</v>
      </c>
      <c r="G1984" s="135">
        <v>15.08</v>
      </c>
    </row>
    <row r="1985" spans="1:7" x14ac:dyDescent="0.25">
      <c r="A1985" s="134" t="s">
        <v>9250</v>
      </c>
      <c r="B1985" s="134">
        <v>13</v>
      </c>
      <c r="C1985" s="126" t="s">
        <v>11183</v>
      </c>
      <c r="D1985" s="134" t="s">
        <v>950</v>
      </c>
      <c r="E1985" s="134" t="s">
        <v>4500</v>
      </c>
      <c r="F1985" s="135">
        <v>26.4</v>
      </c>
      <c r="G1985" s="135">
        <v>20.420000000000002</v>
      </c>
    </row>
    <row r="1986" spans="1:7" x14ac:dyDescent="0.25">
      <c r="A1986" s="134" t="s">
        <v>9250</v>
      </c>
      <c r="B1986" s="134">
        <v>2762</v>
      </c>
      <c r="C1986" s="126" t="s">
        <v>11184</v>
      </c>
      <c r="D1986" s="134" t="s">
        <v>22</v>
      </c>
      <c r="E1986" s="134" t="s">
        <v>4500</v>
      </c>
      <c r="F1986" s="135"/>
      <c r="G1986" s="135">
        <v>12.1</v>
      </c>
    </row>
    <row r="1987" spans="1:7" x14ac:dyDescent="0.25">
      <c r="A1987" s="134" t="s">
        <v>9250</v>
      </c>
      <c r="B1987" s="134">
        <v>21142</v>
      </c>
      <c r="C1987" s="126" t="s">
        <v>11185</v>
      </c>
      <c r="D1987" s="134" t="s">
        <v>33</v>
      </c>
      <c r="E1987" s="134" t="s">
        <v>4500</v>
      </c>
      <c r="F1987" s="135">
        <v>24.51</v>
      </c>
      <c r="G1987" s="135">
        <v>35.35</v>
      </c>
    </row>
    <row r="1988" spans="1:7" x14ac:dyDescent="0.25">
      <c r="A1988" s="134" t="s">
        <v>9250</v>
      </c>
      <c r="B1988" s="134">
        <v>4223</v>
      </c>
      <c r="C1988" s="126" t="s">
        <v>11186</v>
      </c>
      <c r="D1988" s="134" t="s">
        <v>3949</v>
      </c>
      <c r="E1988" s="134" t="s">
        <v>9256</v>
      </c>
      <c r="F1988" s="135">
        <v>3.89</v>
      </c>
      <c r="G1988" s="135">
        <v>3.96</v>
      </c>
    </row>
    <row r="1989" spans="1:7" x14ac:dyDescent="0.25">
      <c r="A1989" s="134" t="s">
        <v>9250</v>
      </c>
      <c r="B1989" s="134">
        <v>37372</v>
      </c>
      <c r="C1989" s="126" t="s">
        <v>11187</v>
      </c>
      <c r="D1989" s="134" t="s">
        <v>374</v>
      </c>
      <c r="E1989" s="134" t="s">
        <v>9256</v>
      </c>
      <c r="F1989" s="135">
        <v>1.43</v>
      </c>
      <c r="G1989" s="135">
        <v>1.43</v>
      </c>
    </row>
    <row r="1990" spans="1:7" x14ac:dyDescent="0.25">
      <c r="A1990" s="134" t="s">
        <v>9250</v>
      </c>
      <c r="B1990" s="134">
        <v>40863</v>
      </c>
      <c r="C1990" s="126" t="s">
        <v>11188</v>
      </c>
      <c r="D1990" s="134" t="s">
        <v>4271</v>
      </c>
      <c r="E1990" s="134" t="s">
        <v>9256</v>
      </c>
      <c r="F1990" s="135">
        <v>270.51</v>
      </c>
      <c r="G1990" s="135">
        <v>270.51</v>
      </c>
    </row>
    <row r="1991" spans="1:7" x14ac:dyDescent="0.25">
      <c r="A1991" s="134" t="s">
        <v>9250</v>
      </c>
      <c r="B1991" s="134">
        <v>38475</v>
      </c>
      <c r="C1991" s="126" t="s">
        <v>15014</v>
      </c>
      <c r="D1991" s="134" t="s">
        <v>33</v>
      </c>
      <c r="E1991" s="134" t="s">
        <v>4500</v>
      </c>
      <c r="F1991" s="135">
        <v>80.94</v>
      </c>
      <c r="G1991" s="135">
        <v>56.77</v>
      </c>
    </row>
    <row r="1992" spans="1:7" x14ac:dyDescent="0.25">
      <c r="A1992" s="134" t="s">
        <v>9250</v>
      </c>
      <c r="B1992" s="134">
        <v>38474</v>
      </c>
      <c r="C1992" s="126" t="s">
        <v>15015</v>
      </c>
      <c r="D1992" s="134" t="s">
        <v>33</v>
      </c>
      <c r="E1992" s="134" t="s">
        <v>4500</v>
      </c>
      <c r="F1992" s="135">
        <v>82.06</v>
      </c>
      <c r="G1992" s="135">
        <v>57.55</v>
      </c>
    </row>
    <row r="1993" spans="1:7" x14ac:dyDescent="0.25">
      <c r="A1993" s="134" t="s">
        <v>9250</v>
      </c>
      <c r="B1993" s="134">
        <v>10886</v>
      </c>
      <c r="C1993" s="126" t="s">
        <v>11189</v>
      </c>
      <c r="D1993" s="134" t="s">
        <v>33</v>
      </c>
      <c r="E1993" s="134" t="s">
        <v>4500</v>
      </c>
      <c r="F1993" s="135">
        <v>197.51</v>
      </c>
      <c r="G1993" s="135">
        <v>201.25</v>
      </c>
    </row>
    <row r="1994" spans="1:7" x14ac:dyDescent="0.25">
      <c r="A1994" s="134" t="s">
        <v>9250</v>
      </c>
      <c r="B1994" s="134">
        <v>10888</v>
      </c>
      <c r="C1994" s="126" t="s">
        <v>11190</v>
      </c>
      <c r="D1994" s="134" t="s">
        <v>33</v>
      </c>
      <c r="E1994" s="134" t="s">
        <v>4500</v>
      </c>
      <c r="F1994" s="135">
        <v>625.09</v>
      </c>
      <c r="G1994" s="135">
        <v>636.91999999999996</v>
      </c>
    </row>
    <row r="1995" spans="1:7" x14ac:dyDescent="0.25">
      <c r="A1995" s="134" t="s">
        <v>9250</v>
      </c>
      <c r="B1995" s="134">
        <v>10889</v>
      </c>
      <c r="C1995" s="126" t="s">
        <v>11191</v>
      </c>
      <c r="D1995" s="134" t="s">
        <v>33</v>
      </c>
      <c r="E1995" s="134" t="s">
        <v>4500</v>
      </c>
      <c r="F1995" s="135">
        <v>677.19</v>
      </c>
      <c r="G1995" s="135">
        <v>690</v>
      </c>
    </row>
    <row r="1996" spans="1:7" x14ac:dyDescent="0.25">
      <c r="A1996" s="134" t="s">
        <v>9250</v>
      </c>
      <c r="B1996" s="134">
        <v>10890</v>
      </c>
      <c r="C1996" s="126" t="s">
        <v>11192</v>
      </c>
      <c r="D1996" s="134" t="s">
        <v>33</v>
      </c>
      <c r="E1996" s="134" t="s">
        <v>4500</v>
      </c>
      <c r="F1996" s="135">
        <v>312.54000000000002</v>
      </c>
      <c r="G1996" s="135">
        <v>318.45999999999998</v>
      </c>
    </row>
    <row r="1997" spans="1:7" x14ac:dyDescent="0.25">
      <c r="A1997" s="134" t="s">
        <v>9250</v>
      </c>
      <c r="B1997" s="134">
        <v>10891</v>
      </c>
      <c r="C1997" s="126" t="s">
        <v>11193</v>
      </c>
      <c r="D1997" s="134" t="s">
        <v>33</v>
      </c>
      <c r="E1997" s="134" t="s">
        <v>4500</v>
      </c>
      <c r="F1997" s="135">
        <v>191</v>
      </c>
      <c r="G1997" s="135">
        <v>194.61</v>
      </c>
    </row>
    <row r="1998" spans="1:7" x14ac:dyDescent="0.25">
      <c r="A1998" s="134" t="s">
        <v>9250</v>
      </c>
      <c r="B1998" s="134">
        <v>10892</v>
      </c>
      <c r="C1998" s="126" t="s">
        <v>11194</v>
      </c>
      <c r="D1998" s="134" t="s">
        <v>33</v>
      </c>
      <c r="E1998" s="134" t="s">
        <v>9256</v>
      </c>
      <c r="F1998" s="135">
        <v>225.73</v>
      </c>
      <c r="G1998" s="135">
        <v>230</v>
      </c>
    </row>
    <row r="1999" spans="1:7" x14ac:dyDescent="0.25">
      <c r="A1999" s="134" t="s">
        <v>9250</v>
      </c>
      <c r="B1999" s="134">
        <v>20977</v>
      </c>
      <c r="C1999" s="126" t="s">
        <v>11195</v>
      </c>
      <c r="D1999" s="134" t="s">
        <v>33</v>
      </c>
      <c r="E1999" s="134" t="s">
        <v>4500</v>
      </c>
      <c r="F1999" s="135">
        <v>269.13</v>
      </c>
      <c r="G1999" s="135">
        <v>274.23</v>
      </c>
    </row>
    <row r="2000" spans="1:7" x14ac:dyDescent="0.25">
      <c r="A2000" s="134" t="s">
        <v>9250</v>
      </c>
      <c r="B2000" s="134">
        <v>3073</v>
      </c>
      <c r="C2000" s="126" t="s">
        <v>11196</v>
      </c>
      <c r="D2000" s="134" t="s">
        <v>33</v>
      </c>
      <c r="E2000" s="134" t="s">
        <v>4500</v>
      </c>
      <c r="F2000" s="135">
        <v>166.27</v>
      </c>
      <c r="G2000" s="135">
        <v>227.57</v>
      </c>
    </row>
    <row r="2001" spans="1:7" x14ac:dyDescent="0.25">
      <c r="A2001" s="134" t="s">
        <v>9250</v>
      </c>
      <c r="B2001" s="134">
        <v>3074</v>
      </c>
      <c r="C2001" s="126" t="s">
        <v>11197</v>
      </c>
      <c r="D2001" s="134" t="s">
        <v>33</v>
      </c>
      <c r="E2001" s="134" t="s">
        <v>4500</v>
      </c>
      <c r="F2001" s="135">
        <v>104.97</v>
      </c>
      <c r="G2001" s="135">
        <v>143.66999999999999</v>
      </c>
    </row>
    <row r="2002" spans="1:7" x14ac:dyDescent="0.25">
      <c r="A2002" s="134" t="s">
        <v>9250</v>
      </c>
      <c r="B2002" s="134">
        <v>3076</v>
      </c>
      <c r="C2002" s="126" t="s">
        <v>11198</v>
      </c>
      <c r="D2002" s="134" t="s">
        <v>33</v>
      </c>
      <c r="E2002" s="134" t="s">
        <v>4500</v>
      </c>
      <c r="F2002" s="135">
        <v>136.69</v>
      </c>
      <c r="G2002" s="135">
        <v>187.08</v>
      </c>
    </row>
    <row r="2003" spans="1:7" x14ac:dyDescent="0.25">
      <c r="A2003" s="134" t="s">
        <v>9250</v>
      </c>
      <c r="B2003" s="134">
        <v>3075</v>
      </c>
      <c r="C2003" s="126" t="s">
        <v>11199</v>
      </c>
      <c r="D2003" s="134" t="s">
        <v>33</v>
      </c>
      <c r="E2003" s="134" t="s">
        <v>4500</v>
      </c>
      <c r="F2003" s="135">
        <v>86.38</v>
      </c>
      <c r="G2003" s="135">
        <v>118.23</v>
      </c>
    </row>
    <row r="2004" spans="1:7" x14ac:dyDescent="0.25">
      <c r="A2004" s="134" t="s">
        <v>9250</v>
      </c>
      <c r="B2004" s="134">
        <v>10781</v>
      </c>
      <c r="C2004" s="126" t="s">
        <v>11200</v>
      </c>
      <c r="D2004" s="134" t="s">
        <v>33</v>
      </c>
      <c r="E2004" s="134" t="s">
        <v>4500</v>
      </c>
      <c r="F2004" s="135">
        <v>11.71</v>
      </c>
      <c r="G2004" s="135">
        <v>16.03</v>
      </c>
    </row>
    <row r="2005" spans="1:7" x14ac:dyDescent="0.25">
      <c r="A2005" s="134" t="s">
        <v>9250</v>
      </c>
      <c r="B2005" s="134">
        <v>11480</v>
      </c>
      <c r="C2005" s="126" t="s">
        <v>11201</v>
      </c>
      <c r="D2005" s="134" t="s">
        <v>10604</v>
      </c>
      <c r="E2005" s="134" t="s">
        <v>4500</v>
      </c>
      <c r="F2005" s="135">
        <v>126.14</v>
      </c>
      <c r="G2005" s="135">
        <v>148.88999999999999</v>
      </c>
    </row>
    <row r="2006" spans="1:7" x14ac:dyDescent="0.25">
      <c r="A2006" s="134" t="s">
        <v>9250</v>
      </c>
      <c r="B2006" s="134">
        <v>43612</v>
      </c>
      <c r="C2006" s="126" t="s">
        <v>11202</v>
      </c>
      <c r="D2006" s="134" t="s">
        <v>10604</v>
      </c>
      <c r="E2006" s="134" t="s">
        <v>4500</v>
      </c>
      <c r="F2006" s="135">
        <v>99.28</v>
      </c>
      <c r="G2006" s="135">
        <v>117.19</v>
      </c>
    </row>
    <row r="2007" spans="1:7" x14ac:dyDescent="0.25">
      <c r="A2007" s="134" t="s">
        <v>9250</v>
      </c>
      <c r="B2007" s="134">
        <v>43613</v>
      </c>
      <c r="C2007" s="126" t="s">
        <v>11203</v>
      </c>
      <c r="D2007" s="134" t="s">
        <v>10604</v>
      </c>
      <c r="E2007" s="134" t="s">
        <v>4500</v>
      </c>
      <c r="F2007" s="135">
        <v>82.19</v>
      </c>
      <c r="G2007" s="135">
        <v>97.02</v>
      </c>
    </row>
    <row r="2008" spans="1:7" x14ac:dyDescent="0.25">
      <c r="A2008" s="134" t="s">
        <v>9250</v>
      </c>
      <c r="B2008" s="134">
        <v>11469</v>
      </c>
      <c r="C2008" s="126" t="s">
        <v>11204</v>
      </c>
      <c r="D2008" s="134" t="s">
        <v>33</v>
      </c>
      <c r="E2008" s="134" t="s">
        <v>4500</v>
      </c>
      <c r="F2008" s="135">
        <v>13.46</v>
      </c>
      <c r="G2008" s="135">
        <v>15.89</v>
      </c>
    </row>
    <row r="2009" spans="1:7" x14ac:dyDescent="0.25">
      <c r="A2009" s="134" t="s">
        <v>9250</v>
      </c>
      <c r="B2009" s="134">
        <v>11468</v>
      </c>
      <c r="C2009" s="126" t="s">
        <v>11205</v>
      </c>
      <c r="D2009" s="134" t="s">
        <v>33</v>
      </c>
      <c r="E2009" s="134" t="s">
        <v>4500</v>
      </c>
      <c r="F2009" s="135">
        <v>13.47</v>
      </c>
      <c r="G2009" s="135">
        <v>15.9</v>
      </c>
    </row>
    <row r="2010" spans="1:7" x14ac:dyDescent="0.25">
      <c r="A2010" s="134" t="s">
        <v>9250</v>
      </c>
      <c r="B2010" s="134">
        <v>11484</v>
      </c>
      <c r="C2010" s="126" t="s">
        <v>11206</v>
      </c>
      <c r="D2010" s="134" t="s">
        <v>33</v>
      </c>
      <c r="E2010" s="134" t="s">
        <v>4500</v>
      </c>
      <c r="F2010" s="135">
        <v>59.18</v>
      </c>
      <c r="G2010" s="135">
        <v>69.849999999999994</v>
      </c>
    </row>
    <row r="2011" spans="1:7" x14ac:dyDescent="0.25">
      <c r="A2011" s="134" t="s">
        <v>9250</v>
      </c>
      <c r="B2011" s="134">
        <v>38155</v>
      </c>
      <c r="C2011" s="126" t="s">
        <v>11207</v>
      </c>
      <c r="D2011" s="134" t="s">
        <v>33</v>
      </c>
      <c r="E2011" s="134" t="s">
        <v>4500</v>
      </c>
      <c r="F2011" s="135">
        <v>91.88</v>
      </c>
      <c r="G2011" s="135">
        <v>108.45</v>
      </c>
    </row>
    <row r="2012" spans="1:7" x14ac:dyDescent="0.25">
      <c r="A2012" s="134" t="s">
        <v>9250</v>
      </c>
      <c r="B2012" s="134">
        <v>11467</v>
      </c>
      <c r="C2012" s="126" t="s">
        <v>11208</v>
      </c>
      <c r="D2012" s="134" t="s">
        <v>33</v>
      </c>
      <c r="E2012" s="134" t="s">
        <v>4500</v>
      </c>
      <c r="F2012" s="135">
        <v>20.99</v>
      </c>
      <c r="G2012" s="135">
        <v>24.78</v>
      </c>
    </row>
    <row r="2013" spans="1:7" x14ac:dyDescent="0.25">
      <c r="A2013" s="134" t="s">
        <v>9250</v>
      </c>
      <c r="B2013" s="134">
        <v>38153</v>
      </c>
      <c r="C2013" s="126" t="s">
        <v>11209</v>
      </c>
      <c r="D2013" s="134" t="s">
        <v>10604</v>
      </c>
      <c r="E2013" s="134" t="s">
        <v>4500</v>
      </c>
      <c r="F2013" s="135">
        <v>53.63</v>
      </c>
      <c r="G2013" s="135">
        <v>63.3</v>
      </c>
    </row>
    <row r="2014" spans="1:7" x14ac:dyDescent="0.25">
      <c r="A2014" s="134" t="s">
        <v>9250</v>
      </c>
      <c r="B2014" s="134">
        <v>43607</v>
      </c>
      <c r="C2014" s="126" t="s">
        <v>11210</v>
      </c>
      <c r="D2014" s="134" t="s">
        <v>10604</v>
      </c>
      <c r="E2014" s="134" t="s">
        <v>4500</v>
      </c>
      <c r="F2014" s="135">
        <v>101.43</v>
      </c>
      <c r="G2014" s="135">
        <v>119.73</v>
      </c>
    </row>
    <row r="2015" spans="1:7" x14ac:dyDescent="0.25">
      <c r="A2015" s="134" t="s">
        <v>9250</v>
      </c>
      <c r="B2015" s="134">
        <v>3080</v>
      </c>
      <c r="C2015" s="126" t="s">
        <v>11211</v>
      </c>
      <c r="D2015" s="134" t="s">
        <v>10604</v>
      </c>
      <c r="E2015" s="134" t="s">
        <v>9256</v>
      </c>
      <c r="F2015" s="135">
        <v>68.2</v>
      </c>
      <c r="G2015" s="135">
        <v>80.5</v>
      </c>
    </row>
    <row r="2016" spans="1:7" x14ac:dyDescent="0.25">
      <c r="A2016" s="134" t="s">
        <v>9250</v>
      </c>
      <c r="B2016" s="134">
        <v>3081</v>
      </c>
      <c r="C2016" s="126" t="s">
        <v>11212</v>
      </c>
      <c r="D2016" s="134" t="s">
        <v>10604</v>
      </c>
      <c r="E2016" s="134" t="s">
        <v>4500</v>
      </c>
      <c r="F2016" s="135">
        <v>134.93</v>
      </c>
      <c r="G2016" s="135">
        <v>159.27000000000001</v>
      </c>
    </row>
    <row r="2017" spans="1:7" x14ac:dyDescent="0.25">
      <c r="A2017" s="134" t="s">
        <v>9250</v>
      </c>
      <c r="B2017" s="134">
        <v>3090</v>
      </c>
      <c r="C2017" s="126" t="s">
        <v>11213</v>
      </c>
      <c r="D2017" s="134" t="s">
        <v>10604</v>
      </c>
      <c r="E2017" s="134" t="s">
        <v>4500</v>
      </c>
      <c r="F2017" s="135">
        <v>60.87</v>
      </c>
      <c r="G2017" s="135">
        <v>71.849999999999994</v>
      </c>
    </row>
    <row r="2018" spans="1:7" x14ac:dyDescent="0.25">
      <c r="A2018" s="134" t="s">
        <v>9250</v>
      </c>
      <c r="B2018" s="134">
        <v>43611</v>
      </c>
      <c r="C2018" s="126" t="s">
        <v>11214</v>
      </c>
      <c r="D2018" s="134" t="s">
        <v>10604</v>
      </c>
      <c r="E2018" s="134" t="s">
        <v>4500</v>
      </c>
      <c r="F2018" s="135">
        <v>101.01</v>
      </c>
      <c r="G2018" s="135">
        <v>119.23</v>
      </c>
    </row>
    <row r="2019" spans="1:7" x14ac:dyDescent="0.25">
      <c r="A2019" s="134" t="s">
        <v>9250</v>
      </c>
      <c r="B2019" s="134">
        <v>3103</v>
      </c>
      <c r="C2019" s="126" t="s">
        <v>11215</v>
      </c>
      <c r="D2019" s="134" t="s">
        <v>33</v>
      </c>
      <c r="E2019" s="134" t="s">
        <v>4500</v>
      </c>
      <c r="F2019" s="135">
        <v>50.47</v>
      </c>
      <c r="G2019" s="135">
        <v>59.57</v>
      </c>
    </row>
    <row r="2020" spans="1:7" x14ac:dyDescent="0.25">
      <c r="A2020" s="134" t="s">
        <v>9250</v>
      </c>
      <c r="B2020" s="134">
        <v>3097</v>
      </c>
      <c r="C2020" s="126" t="s">
        <v>11216</v>
      </c>
      <c r="D2020" s="134" t="s">
        <v>10604</v>
      </c>
      <c r="E2020" s="134" t="s">
        <v>4500</v>
      </c>
      <c r="F2020" s="135">
        <v>76.36</v>
      </c>
      <c r="G2020" s="135">
        <v>90.13</v>
      </c>
    </row>
    <row r="2021" spans="1:7" x14ac:dyDescent="0.25">
      <c r="A2021" s="134" t="s">
        <v>9250</v>
      </c>
      <c r="B2021" s="134">
        <v>3099</v>
      </c>
      <c r="C2021" s="126" t="s">
        <v>11217</v>
      </c>
      <c r="D2021" s="134" t="s">
        <v>10604</v>
      </c>
      <c r="E2021" s="134" t="s">
        <v>4500</v>
      </c>
      <c r="F2021" s="135">
        <v>122.27</v>
      </c>
      <c r="G2021" s="135">
        <v>144.32</v>
      </c>
    </row>
    <row r="2022" spans="1:7" x14ac:dyDescent="0.25">
      <c r="A2022" s="134" t="s">
        <v>9250</v>
      </c>
      <c r="B2022" s="134">
        <v>38151</v>
      </c>
      <c r="C2022" s="126" t="s">
        <v>11218</v>
      </c>
      <c r="D2022" s="134" t="s">
        <v>10604</v>
      </c>
      <c r="E2022" s="134" t="s">
        <v>4500</v>
      </c>
      <c r="F2022" s="135">
        <v>88.64</v>
      </c>
      <c r="G2022" s="135">
        <v>104.63</v>
      </c>
    </row>
    <row r="2023" spans="1:7" x14ac:dyDescent="0.25">
      <c r="A2023" s="134" t="s">
        <v>9250</v>
      </c>
      <c r="B2023" s="134">
        <v>38152</v>
      </c>
      <c r="C2023" s="126" t="s">
        <v>11219</v>
      </c>
      <c r="D2023" s="134" t="s">
        <v>10604</v>
      </c>
      <c r="E2023" s="134" t="s">
        <v>4500</v>
      </c>
      <c r="F2023" s="135">
        <v>142.99</v>
      </c>
      <c r="G2023" s="135">
        <v>168.78</v>
      </c>
    </row>
    <row r="2024" spans="1:7" x14ac:dyDescent="0.25">
      <c r="A2024" s="134" t="s">
        <v>9250</v>
      </c>
      <c r="B2024" s="134">
        <v>43610</v>
      </c>
      <c r="C2024" s="126" t="s">
        <v>11220</v>
      </c>
      <c r="D2024" s="134" t="s">
        <v>10604</v>
      </c>
      <c r="E2024" s="134" t="s">
        <v>4500</v>
      </c>
      <c r="F2024" s="135">
        <v>75.760000000000005</v>
      </c>
      <c r="G2024" s="135">
        <v>89.43</v>
      </c>
    </row>
    <row r="2025" spans="1:7" x14ac:dyDescent="0.25">
      <c r="A2025" s="134" t="s">
        <v>9250</v>
      </c>
      <c r="B2025" s="134">
        <v>3093</v>
      </c>
      <c r="C2025" s="126" t="s">
        <v>11221</v>
      </c>
      <c r="D2025" s="134" t="s">
        <v>10604</v>
      </c>
      <c r="E2025" s="134" t="s">
        <v>4500</v>
      </c>
      <c r="F2025" s="135">
        <v>122.27</v>
      </c>
      <c r="G2025" s="135">
        <v>144.32</v>
      </c>
    </row>
    <row r="2026" spans="1:7" x14ac:dyDescent="0.25">
      <c r="A2026" s="134" t="s">
        <v>9250</v>
      </c>
      <c r="B2026" s="134">
        <v>38165</v>
      </c>
      <c r="C2026" s="126" t="s">
        <v>11222</v>
      </c>
      <c r="D2026" s="134" t="s">
        <v>10604</v>
      </c>
      <c r="E2026" s="134" t="s">
        <v>4500</v>
      </c>
      <c r="F2026" s="135">
        <v>77.42</v>
      </c>
      <c r="G2026" s="135">
        <v>62.9</v>
      </c>
    </row>
    <row r="2027" spans="1:7" x14ac:dyDescent="0.25">
      <c r="A2027" s="134" t="s">
        <v>9250</v>
      </c>
      <c r="B2027" s="134">
        <v>38177</v>
      </c>
      <c r="C2027" s="126" t="s">
        <v>11223</v>
      </c>
      <c r="D2027" s="134" t="s">
        <v>33</v>
      </c>
      <c r="E2027" s="134" t="s">
        <v>4500</v>
      </c>
      <c r="F2027" s="135">
        <v>23</v>
      </c>
      <c r="G2027" s="135">
        <v>18.690000000000001</v>
      </c>
    </row>
    <row r="2028" spans="1:7" x14ac:dyDescent="0.25">
      <c r="A2028" s="134" t="s">
        <v>9250</v>
      </c>
      <c r="B2028" s="134">
        <v>11458</v>
      </c>
      <c r="C2028" s="126" t="s">
        <v>11224</v>
      </c>
      <c r="D2028" s="134" t="s">
        <v>33</v>
      </c>
      <c r="E2028" s="134" t="s">
        <v>4500</v>
      </c>
      <c r="F2028" s="135">
        <v>27.46</v>
      </c>
      <c r="G2028" s="135">
        <v>22.31</v>
      </c>
    </row>
    <row r="2029" spans="1:7" x14ac:dyDescent="0.25">
      <c r="A2029" s="134" t="s">
        <v>9250</v>
      </c>
      <c r="B2029" s="134">
        <v>3108</v>
      </c>
      <c r="C2029" s="126" t="s">
        <v>11225</v>
      </c>
      <c r="D2029" s="134" t="s">
        <v>33</v>
      </c>
      <c r="E2029" s="134" t="s">
        <v>4500</v>
      </c>
      <c r="F2029" s="135">
        <v>116.76</v>
      </c>
      <c r="G2029" s="135">
        <v>94.86</v>
      </c>
    </row>
    <row r="2030" spans="1:7" x14ac:dyDescent="0.25">
      <c r="A2030" s="134" t="s">
        <v>9250</v>
      </c>
      <c r="B2030" s="134">
        <v>3105</v>
      </c>
      <c r="C2030" s="126" t="s">
        <v>11226</v>
      </c>
      <c r="D2030" s="134" t="s">
        <v>33</v>
      </c>
      <c r="E2030" s="134" t="s">
        <v>4500</v>
      </c>
      <c r="F2030" s="135">
        <v>152.71</v>
      </c>
      <c r="G2030" s="135">
        <v>124.07</v>
      </c>
    </row>
    <row r="2031" spans="1:7" x14ac:dyDescent="0.25">
      <c r="A2031" s="134" t="s">
        <v>9250</v>
      </c>
      <c r="B2031" s="134">
        <v>38178</v>
      </c>
      <c r="C2031" s="126" t="s">
        <v>11227</v>
      </c>
      <c r="D2031" s="134" t="s">
        <v>33</v>
      </c>
      <c r="E2031" s="134" t="s">
        <v>4500</v>
      </c>
      <c r="F2031" s="135">
        <v>25.31</v>
      </c>
      <c r="G2031" s="135">
        <v>20.56</v>
      </c>
    </row>
    <row r="2032" spans="1:7" x14ac:dyDescent="0.25">
      <c r="A2032" s="134" t="s">
        <v>9250</v>
      </c>
      <c r="B2032" s="134">
        <v>43575</v>
      </c>
      <c r="C2032" s="126" t="s">
        <v>11228</v>
      </c>
      <c r="D2032" s="134" t="s">
        <v>33</v>
      </c>
      <c r="E2032" s="134" t="s">
        <v>4500</v>
      </c>
      <c r="F2032" s="135">
        <v>54.84</v>
      </c>
      <c r="G2032" s="135">
        <v>44.56</v>
      </c>
    </row>
    <row r="2033" spans="1:7" x14ac:dyDescent="0.25">
      <c r="A2033" s="134" t="s">
        <v>9250</v>
      </c>
      <c r="B2033" s="134">
        <v>43577</v>
      </c>
      <c r="C2033" s="126" t="s">
        <v>11229</v>
      </c>
      <c r="D2033" s="134" t="s">
        <v>33</v>
      </c>
      <c r="E2033" s="134" t="s">
        <v>4500</v>
      </c>
      <c r="F2033" s="135">
        <v>95.35</v>
      </c>
      <c r="G2033" s="135">
        <v>77.47</v>
      </c>
    </row>
    <row r="2034" spans="1:7" x14ac:dyDescent="0.25">
      <c r="A2034" s="134" t="s">
        <v>9250</v>
      </c>
      <c r="B2034" s="134">
        <v>43458</v>
      </c>
      <c r="C2034" s="126" t="s">
        <v>11230</v>
      </c>
      <c r="D2034" s="134" t="s">
        <v>374</v>
      </c>
      <c r="E2034" s="134" t="s">
        <v>9256</v>
      </c>
      <c r="F2034" s="135">
        <v>0.06</v>
      </c>
      <c r="G2034" s="135">
        <v>0.06</v>
      </c>
    </row>
    <row r="2035" spans="1:7" x14ac:dyDescent="0.25">
      <c r="A2035" s="134" t="s">
        <v>9250</v>
      </c>
      <c r="B2035" s="134">
        <v>43470</v>
      </c>
      <c r="C2035" s="126" t="s">
        <v>11231</v>
      </c>
      <c r="D2035" s="134" t="s">
        <v>4271</v>
      </c>
      <c r="E2035" s="134" t="s">
        <v>9256</v>
      </c>
      <c r="F2035" s="135">
        <v>11.14</v>
      </c>
      <c r="G2035" s="135">
        <v>11.14</v>
      </c>
    </row>
    <row r="2036" spans="1:7" x14ac:dyDescent="0.25">
      <c r="A2036" s="134" t="s">
        <v>9250</v>
      </c>
      <c r="B2036" s="134">
        <v>43459</v>
      </c>
      <c r="C2036" s="126" t="s">
        <v>11232</v>
      </c>
      <c r="D2036" s="134" t="s">
        <v>374</v>
      </c>
      <c r="E2036" s="134" t="s">
        <v>9256</v>
      </c>
      <c r="F2036" s="135">
        <v>0.44</v>
      </c>
      <c r="G2036" s="135">
        <v>0.44</v>
      </c>
    </row>
    <row r="2037" spans="1:7" x14ac:dyDescent="0.25">
      <c r="A2037" s="134" t="s">
        <v>9250</v>
      </c>
      <c r="B2037" s="134">
        <v>43471</v>
      </c>
      <c r="C2037" s="126" t="s">
        <v>11233</v>
      </c>
      <c r="D2037" s="134" t="s">
        <v>4271</v>
      </c>
      <c r="E2037" s="134" t="s">
        <v>9256</v>
      </c>
      <c r="F2037" s="135">
        <v>82.31</v>
      </c>
      <c r="G2037" s="135">
        <v>82.31</v>
      </c>
    </row>
    <row r="2038" spans="1:7" x14ac:dyDescent="0.25">
      <c r="A2038" s="134" t="s">
        <v>9250</v>
      </c>
      <c r="B2038" s="134">
        <v>43460</v>
      </c>
      <c r="C2038" s="126" t="s">
        <v>11234</v>
      </c>
      <c r="D2038" s="134" t="s">
        <v>374</v>
      </c>
      <c r="E2038" s="134" t="s">
        <v>9256</v>
      </c>
      <c r="F2038" s="135">
        <v>0.86</v>
      </c>
      <c r="G2038" s="135">
        <v>0.86</v>
      </c>
    </row>
    <row r="2039" spans="1:7" x14ac:dyDescent="0.25">
      <c r="A2039" s="134" t="s">
        <v>9250</v>
      </c>
      <c r="B2039" s="134">
        <v>43472</v>
      </c>
      <c r="C2039" s="126" t="s">
        <v>11235</v>
      </c>
      <c r="D2039" s="134" t="s">
        <v>4271</v>
      </c>
      <c r="E2039" s="134" t="s">
        <v>9256</v>
      </c>
      <c r="F2039" s="135">
        <v>161.72999999999999</v>
      </c>
      <c r="G2039" s="135">
        <v>161.72999999999999</v>
      </c>
    </row>
    <row r="2040" spans="1:7" x14ac:dyDescent="0.25">
      <c r="A2040" s="134" t="s">
        <v>9250</v>
      </c>
      <c r="B2040" s="134">
        <v>43461</v>
      </c>
      <c r="C2040" s="126" t="s">
        <v>11236</v>
      </c>
      <c r="D2040" s="134" t="s">
        <v>374</v>
      </c>
      <c r="E2040" s="134" t="s">
        <v>9256</v>
      </c>
      <c r="F2040" s="135">
        <v>0.31</v>
      </c>
      <c r="G2040" s="135">
        <v>0.31</v>
      </c>
    </row>
    <row r="2041" spans="1:7" x14ac:dyDescent="0.25">
      <c r="A2041" s="134" t="s">
        <v>9250</v>
      </c>
      <c r="B2041" s="134">
        <v>43473</v>
      </c>
      <c r="C2041" s="126" t="s">
        <v>11237</v>
      </c>
      <c r="D2041" s="134" t="s">
        <v>4271</v>
      </c>
      <c r="E2041" s="134" t="s">
        <v>9256</v>
      </c>
      <c r="F2041" s="135">
        <v>59.01</v>
      </c>
      <c r="G2041" s="135">
        <v>59.01</v>
      </c>
    </row>
    <row r="2042" spans="1:7" x14ac:dyDescent="0.25">
      <c r="A2042" s="134" t="s">
        <v>9250</v>
      </c>
      <c r="B2042" s="134">
        <v>43463</v>
      </c>
      <c r="C2042" s="126" t="s">
        <v>11238</v>
      </c>
      <c r="D2042" s="134" t="s">
        <v>374</v>
      </c>
      <c r="E2042" s="134" t="s">
        <v>9256</v>
      </c>
      <c r="F2042" s="135">
        <v>0.08</v>
      </c>
      <c r="G2042" s="135">
        <v>0.08</v>
      </c>
    </row>
    <row r="2043" spans="1:7" x14ac:dyDescent="0.25">
      <c r="A2043" s="134" t="s">
        <v>9250</v>
      </c>
      <c r="B2043" s="134">
        <v>43475</v>
      </c>
      <c r="C2043" s="126" t="s">
        <v>11239</v>
      </c>
      <c r="D2043" s="134" t="s">
        <v>4271</v>
      </c>
      <c r="E2043" s="134" t="s">
        <v>9256</v>
      </c>
      <c r="F2043" s="135">
        <v>15.46</v>
      </c>
      <c r="G2043" s="135">
        <v>15.46</v>
      </c>
    </row>
    <row r="2044" spans="1:7" x14ac:dyDescent="0.25">
      <c r="A2044" s="134" t="s">
        <v>9250</v>
      </c>
      <c r="B2044" s="134">
        <v>43462</v>
      </c>
      <c r="C2044" s="126" t="s">
        <v>11240</v>
      </c>
      <c r="D2044" s="134" t="s">
        <v>374</v>
      </c>
      <c r="E2044" s="134" t="s">
        <v>9256</v>
      </c>
      <c r="F2044" s="135">
        <v>0.01</v>
      </c>
      <c r="G2044" s="135">
        <v>0.01</v>
      </c>
    </row>
    <row r="2045" spans="1:7" x14ac:dyDescent="0.25">
      <c r="A2045" s="134" t="s">
        <v>9250</v>
      </c>
      <c r="B2045" s="134">
        <v>43474</v>
      </c>
      <c r="C2045" s="126" t="s">
        <v>11241</v>
      </c>
      <c r="D2045" s="134" t="s">
        <v>4271</v>
      </c>
      <c r="E2045" s="134" t="s">
        <v>9256</v>
      </c>
      <c r="F2045" s="135">
        <v>2.35</v>
      </c>
      <c r="G2045" s="135">
        <v>2.35</v>
      </c>
    </row>
    <row r="2046" spans="1:7" x14ac:dyDescent="0.25">
      <c r="A2046" s="134" t="s">
        <v>9250</v>
      </c>
      <c r="B2046" s="134">
        <v>43464</v>
      </c>
      <c r="C2046" s="126" t="s">
        <v>11242</v>
      </c>
      <c r="D2046" s="134" t="s">
        <v>374</v>
      </c>
      <c r="E2046" s="134" t="s">
        <v>9256</v>
      </c>
      <c r="F2046" s="135">
        <v>0.01</v>
      </c>
      <c r="G2046" s="135">
        <v>0.01</v>
      </c>
    </row>
    <row r="2047" spans="1:7" x14ac:dyDescent="0.25">
      <c r="A2047" s="134" t="s">
        <v>9250</v>
      </c>
      <c r="B2047" s="134">
        <v>43476</v>
      </c>
      <c r="C2047" s="126" t="s">
        <v>11243</v>
      </c>
      <c r="D2047" s="134" t="s">
        <v>4271</v>
      </c>
      <c r="E2047" s="134" t="s">
        <v>9256</v>
      </c>
      <c r="F2047" s="135">
        <v>0.01</v>
      </c>
      <c r="G2047" s="135">
        <v>0.01</v>
      </c>
    </row>
    <row r="2048" spans="1:7" x14ac:dyDescent="0.25">
      <c r="A2048" s="134" t="s">
        <v>9250</v>
      </c>
      <c r="B2048" s="134">
        <v>43465</v>
      </c>
      <c r="C2048" s="126" t="s">
        <v>11244</v>
      </c>
      <c r="D2048" s="134" t="s">
        <v>374</v>
      </c>
      <c r="E2048" s="134" t="s">
        <v>9256</v>
      </c>
      <c r="F2048" s="135">
        <v>0.78</v>
      </c>
      <c r="G2048" s="135">
        <v>0.78</v>
      </c>
    </row>
    <row r="2049" spans="1:7" x14ac:dyDescent="0.25">
      <c r="A2049" s="134" t="s">
        <v>9250</v>
      </c>
      <c r="B2049" s="134">
        <v>43477</v>
      </c>
      <c r="C2049" s="126" t="s">
        <v>11245</v>
      </c>
      <c r="D2049" s="134" t="s">
        <v>4271</v>
      </c>
      <c r="E2049" s="134" t="s">
        <v>9256</v>
      </c>
      <c r="F2049" s="135">
        <v>147.87</v>
      </c>
      <c r="G2049" s="135">
        <v>147.87</v>
      </c>
    </row>
    <row r="2050" spans="1:7" x14ac:dyDescent="0.25">
      <c r="A2050" s="134" t="s">
        <v>9250</v>
      </c>
      <c r="B2050" s="134">
        <v>43466</v>
      </c>
      <c r="C2050" s="126" t="s">
        <v>11246</v>
      </c>
      <c r="D2050" s="134" t="s">
        <v>374</v>
      </c>
      <c r="E2050" s="134" t="s">
        <v>9256</v>
      </c>
      <c r="F2050" s="135">
        <v>2.0499999999999998</v>
      </c>
      <c r="G2050" s="135">
        <v>2.0499999999999998</v>
      </c>
    </row>
    <row r="2051" spans="1:7" x14ac:dyDescent="0.25">
      <c r="A2051" s="134" t="s">
        <v>9250</v>
      </c>
      <c r="B2051" s="134">
        <v>43478</v>
      </c>
      <c r="C2051" s="126" t="s">
        <v>11247</v>
      </c>
      <c r="D2051" s="134" t="s">
        <v>4271</v>
      </c>
      <c r="E2051" s="134" t="s">
        <v>9256</v>
      </c>
      <c r="F2051" s="135">
        <v>387.36</v>
      </c>
      <c r="G2051" s="135">
        <v>387.36</v>
      </c>
    </row>
    <row r="2052" spans="1:7" x14ac:dyDescent="0.25">
      <c r="A2052" s="134" t="s">
        <v>9250</v>
      </c>
      <c r="B2052" s="134">
        <v>43467</v>
      </c>
      <c r="C2052" s="126" t="s">
        <v>11248</v>
      </c>
      <c r="D2052" s="134" t="s">
        <v>374</v>
      </c>
      <c r="E2052" s="134" t="s">
        <v>9256</v>
      </c>
      <c r="F2052" s="135">
        <v>0.61</v>
      </c>
      <c r="G2052" s="135">
        <v>0.61</v>
      </c>
    </row>
    <row r="2053" spans="1:7" x14ac:dyDescent="0.25">
      <c r="A2053" s="134" t="s">
        <v>9250</v>
      </c>
      <c r="B2053" s="134">
        <v>43479</v>
      </c>
      <c r="C2053" s="126" t="s">
        <v>11249</v>
      </c>
      <c r="D2053" s="134" t="s">
        <v>4271</v>
      </c>
      <c r="E2053" s="134" t="s">
        <v>9256</v>
      </c>
      <c r="F2053" s="135">
        <v>114.77</v>
      </c>
      <c r="G2053" s="135">
        <v>114.77</v>
      </c>
    </row>
    <row r="2054" spans="1:7" x14ac:dyDescent="0.25">
      <c r="A2054" s="134" t="s">
        <v>9250</v>
      </c>
      <c r="B2054" s="134">
        <v>43468</v>
      </c>
      <c r="C2054" s="126" t="s">
        <v>11250</v>
      </c>
      <c r="D2054" s="134" t="s">
        <v>374</v>
      </c>
      <c r="E2054" s="134" t="s">
        <v>9256</v>
      </c>
      <c r="F2054" s="135">
        <v>1.21</v>
      </c>
      <c r="G2054" s="135">
        <v>1.21</v>
      </c>
    </row>
    <row r="2055" spans="1:7" x14ac:dyDescent="0.25">
      <c r="A2055" s="134" t="s">
        <v>9250</v>
      </c>
      <c r="B2055" s="134">
        <v>43480</v>
      </c>
      <c r="C2055" s="126" t="s">
        <v>11251</v>
      </c>
      <c r="D2055" s="134" t="s">
        <v>4271</v>
      </c>
      <c r="E2055" s="134" t="s">
        <v>9256</v>
      </c>
      <c r="F2055" s="135">
        <v>228.92</v>
      </c>
      <c r="G2055" s="135">
        <v>228.92</v>
      </c>
    </row>
    <row r="2056" spans="1:7" x14ac:dyDescent="0.25">
      <c r="A2056" s="134" t="s">
        <v>9250</v>
      </c>
      <c r="B2056" s="134">
        <v>43469</v>
      </c>
      <c r="C2056" s="126" t="s">
        <v>11252</v>
      </c>
      <c r="D2056" s="134" t="s">
        <v>374</v>
      </c>
      <c r="E2056" s="134" t="s">
        <v>9256</v>
      </c>
      <c r="F2056" s="135">
        <v>0.05</v>
      </c>
      <c r="G2056" s="135">
        <v>0.05</v>
      </c>
    </row>
    <row r="2057" spans="1:7" x14ac:dyDescent="0.25">
      <c r="A2057" s="134" t="s">
        <v>9250</v>
      </c>
      <c r="B2057" s="134">
        <v>43481</v>
      </c>
      <c r="C2057" s="126" t="s">
        <v>11253</v>
      </c>
      <c r="D2057" s="134" t="s">
        <v>4271</v>
      </c>
      <c r="E2057" s="134" t="s">
        <v>9256</v>
      </c>
      <c r="F2057" s="135">
        <v>9.89</v>
      </c>
      <c r="G2057" s="135">
        <v>9.89</v>
      </c>
    </row>
    <row r="2058" spans="1:7" x14ac:dyDescent="0.25">
      <c r="A2058" s="134" t="s">
        <v>9250</v>
      </c>
      <c r="B2058" s="134">
        <v>45204</v>
      </c>
      <c r="C2058" s="126" t="s">
        <v>15016</v>
      </c>
      <c r="D2058" s="134" t="s">
        <v>33</v>
      </c>
      <c r="E2058" s="134" t="s">
        <v>4500</v>
      </c>
      <c r="F2058" s="135">
        <v>59.88</v>
      </c>
      <c r="G2058" s="135">
        <v>42</v>
      </c>
    </row>
    <row r="2059" spans="1:7" x14ac:dyDescent="0.25">
      <c r="A2059" s="134" t="s">
        <v>9250</v>
      </c>
      <c r="B2059" s="134">
        <v>3119</v>
      </c>
      <c r="C2059" s="126" t="s">
        <v>11254</v>
      </c>
      <c r="D2059" s="134" t="s">
        <v>33</v>
      </c>
      <c r="E2059" s="134" t="s">
        <v>4500</v>
      </c>
      <c r="F2059" s="135">
        <v>2.97</v>
      </c>
      <c r="G2059" s="135">
        <v>2.41</v>
      </c>
    </row>
    <row r="2060" spans="1:7" x14ac:dyDescent="0.25">
      <c r="A2060" s="134" t="s">
        <v>9250</v>
      </c>
      <c r="B2060" s="134">
        <v>3122</v>
      </c>
      <c r="C2060" s="126" t="s">
        <v>11255</v>
      </c>
      <c r="D2060" s="134" t="s">
        <v>33</v>
      </c>
      <c r="E2060" s="134" t="s">
        <v>4500</v>
      </c>
      <c r="F2060" s="135">
        <v>6.05</v>
      </c>
      <c r="G2060" s="135">
        <v>4.91</v>
      </c>
    </row>
    <row r="2061" spans="1:7" x14ac:dyDescent="0.25">
      <c r="A2061" s="134" t="s">
        <v>9250</v>
      </c>
      <c r="B2061" s="134">
        <v>3121</v>
      </c>
      <c r="C2061" s="126" t="s">
        <v>11256</v>
      </c>
      <c r="D2061" s="134" t="s">
        <v>33</v>
      </c>
      <c r="E2061" s="134" t="s">
        <v>4500</v>
      </c>
      <c r="F2061" s="135">
        <v>6.86</v>
      </c>
      <c r="G2061" s="135">
        <v>5.57</v>
      </c>
    </row>
    <row r="2062" spans="1:7" x14ac:dyDescent="0.25">
      <c r="A2062" s="134" t="s">
        <v>9250</v>
      </c>
      <c r="B2062" s="134">
        <v>3120</v>
      </c>
      <c r="C2062" s="126" t="s">
        <v>11257</v>
      </c>
      <c r="D2062" s="134" t="s">
        <v>33</v>
      </c>
      <c r="E2062" s="134" t="s">
        <v>4500</v>
      </c>
      <c r="F2062" s="135">
        <v>13</v>
      </c>
      <c r="G2062" s="135">
        <v>10.56</v>
      </c>
    </row>
    <row r="2063" spans="1:7" x14ac:dyDescent="0.25">
      <c r="A2063" s="134" t="s">
        <v>9250</v>
      </c>
      <c r="B2063" s="134">
        <v>11455</v>
      </c>
      <c r="C2063" s="126" t="s">
        <v>11258</v>
      </c>
      <c r="D2063" s="134" t="s">
        <v>33</v>
      </c>
      <c r="E2063" s="134" t="s">
        <v>4500</v>
      </c>
      <c r="F2063" s="135">
        <v>18.8</v>
      </c>
      <c r="G2063" s="135">
        <v>15.27</v>
      </c>
    </row>
    <row r="2064" spans="1:7" x14ac:dyDescent="0.25">
      <c r="A2064" s="134" t="s">
        <v>9250</v>
      </c>
      <c r="B2064" s="134">
        <v>11456</v>
      </c>
      <c r="C2064" s="126" t="s">
        <v>11259</v>
      </c>
      <c r="D2064" s="134" t="s">
        <v>33</v>
      </c>
      <c r="E2064" s="134" t="s">
        <v>4500</v>
      </c>
      <c r="F2064" s="135">
        <v>22.47</v>
      </c>
      <c r="G2064" s="135">
        <v>18.260000000000002</v>
      </c>
    </row>
    <row r="2065" spans="1:7" x14ac:dyDescent="0.25">
      <c r="A2065" s="134" t="s">
        <v>9250</v>
      </c>
      <c r="B2065" s="134">
        <v>3107</v>
      </c>
      <c r="C2065" s="126" t="s">
        <v>11260</v>
      </c>
      <c r="D2065" s="134" t="s">
        <v>33</v>
      </c>
      <c r="E2065" s="134" t="s">
        <v>4500</v>
      </c>
      <c r="F2065" s="135">
        <v>9.48</v>
      </c>
      <c r="G2065" s="135">
        <v>7.7</v>
      </c>
    </row>
    <row r="2066" spans="1:7" x14ac:dyDescent="0.25">
      <c r="A2066" s="134" t="s">
        <v>9250</v>
      </c>
      <c r="B2066" s="134">
        <v>43583</v>
      </c>
      <c r="C2066" s="126" t="s">
        <v>11261</v>
      </c>
      <c r="D2066" s="134" t="s">
        <v>33</v>
      </c>
      <c r="E2066" s="134" t="s">
        <v>4500</v>
      </c>
      <c r="F2066" s="135">
        <v>10.69</v>
      </c>
      <c r="G2066" s="135">
        <v>8.69</v>
      </c>
    </row>
    <row r="2067" spans="1:7" x14ac:dyDescent="0.25">
      <c r="A2067" s="134" t="s">
        <v>9250</v>
      </c>
      <c r="B2067" s="134">
        <v>43586</v>
      </c>
      <c r="C2067" s="126" t="s">
        <v>11262</v>
      </c>
      <c r="D2067" s="134" t="s">
        <v>33</v>
      </c>
      <c r="E2067" s="134" t="s">
        <v>4500</v>
      </c>
      <c r="F2067" s="135">
        <v>10.96</v>
      </c>
      <c r="G2067" s="135">
        <v>8.9</v>
      </c>
    </row>
    <row r="2068" spans="1:7" x14ac:dyDescent="0.25">
      <c r="A2068" s="134" t="s">
        <v>9250</v>
      </c>
      <c r="B2068" s="134">
        <v>11461</v>
      </c>
      <c r="C2068" s="126" t="s">
        <v>11263</v>
      </c>
      <c r="D2068" s="134" t="s">
        <v>33</v>
      </c>
      <c r="E2068" s="134" t="s">
        <v>4500</v>
      </c>
      <c r="F2068" s="135">
        <v>11.94</v>
      </c>
      <c r="G2068" s="135">
        <v>9.6999999999999993</v>
      </c>
    </row>
    <row r="2069" spans="1:7" x14ac:dyDescent="0.25">
      <c r="A2069" s="134" t="s">
        <v>9250</v>
      </c>
      <c r="B2069" s="134">
        <v>43587</v>
      </c>
      <c r="C2069" s="126" t="s">
        <v>11264</v>
      </c>
      <c r="D2069" s="134" t="s">
        <v>33</v>
      </c>
      <c r="E2069" s="134" t="s">
        <v>4500</v>
      </c>
      <c r="F2069" s="135">
        <v>13.78</v>
      </c>
      <c r="G2069" s="135">
        <v>11.19</v>
      </c>
    </row>
    <row r="2070" spans="1:7" x14ac:dyDescent="0.25">
      <c r="A2070" s="134" t="s">
        <v>9250</v>
      </c>
      <c r="B2070" s="134">
        <v>3106</v>
      </c>
      <c r="C2070" s="126" t="s">
        <v>11265</v>
      </c>
      <c r="D2070" s="134" t="s">
        <v>33</v>
      </c>
      <c r="E2070" s="134" t="s">
        <v>4500</v>
      </c>
      <c r="F2070" s="135">
        <v>17.48</v>
      </c>
      <c r="G2070" s="135">
        <v>14.2</v>
      </c>
    </row>
    <row r="2071" spans="1:7" x14ac:dyDescent="0.25">
      <c r="A2071" s="134" t="s">
        <v>9250</v>
      </c>
      <c r="B2071" s="134">
        <v>44539</v>
      </c>
      <c r="C2071" s="126" t="s">
        <v>15017</v>
      </c>
      <c r="D2071" s="134" t="s">
        <v>950</v>
      </c>
      <c r="E2071" s="134" t="s">
        <v>4500</v>
      </c>
      <c r="F2071" s="135">
        <v>3.4</v>
      </c>
      <c r="G2071" s="135">
        <v>3.1</v>
      </c>
    </row>
    <row r="2072" spans="1:7" x14ac:dyDescent="0.25">
      <c r="A2072" s="134" t="s">
        <v>9250</v>
      </c>
      <c r="B2072" s="134">
        <v>3123</v>
      </c>
      <c r="C2072" s="126" t="s">
        <v>11266</v>
      </c>
      <c r="D2072" s="134" t="s">
        <v>950</v>
      </c>
      <c r="E2072" s="134" t="s">
        <v>9256</v>
      </c>
      <c r="F2072" s="135">
        <v>3.17</v>
      </c>
      <c r="G2072" s="135">
        <v>2.89</v>
      </c>
    </row>
    <row r="2073" spans="1:7" x14ac:dyDescent="0.25">
      <c r="A2073" s="134" t="s">
        <v>9250</v>
      </c>
      <c r="B2073" s="134">
        <v>38125</v>
      </c>
      <c r="C2073" s="126" t="s">
        <v>11267</v>
      </c>
      <c r="D2073" s="134" t="s">
        <v>950</v>
      </c>
      <c r="E2073" s="134" t="s">
        <v>4500</v>
      </c>
      <c r="F2073" s="135">
        <v>2.14</v>
      </c>
      <c r="G2073" s="135">
        <v>1.71</v>
      </c>
    </row>
    <row r="2074" spans="1:7" x14ac:dyDescent="0.25">
      <c r="A2074" s="134" t="s">
        <v>9250</v>
      </c>
      <c r="B2074" s="134">
        <v>39014</v>
      </c>
      <c r="C2074" s="126" t="s">
        <v>11268</v>
      </c>
      <c r="D2074" s="134" t="s">
        <v>950</v>
      </c>
      <c r="E2074" s="134" t="s">
        <v>4500</v>
      </c>
      <c r="F2074" s="135">
        <v>8.91</v>
      </c>
      <c r="G2074" s="135">
        <v>9.32</v>
      </c>
    </row>
    <row r="2075" spans="1:7" x14ac:dyDescent="0.25">
      <c r="A2075" s="134" t="s">
        <v>9250</v>
      </c>
      <c r="B2075" s="134">
        <v>39365</v>
      </c>
      <c r="C2075" s="126" t="s">
        <v>11269</v>
      </c>
      <c r="D2075" s="134" t="s">
        <v>33</v>
      </c>
      <c r="E2075" s="134" t="s">
        <v>4500</v>
      </c>
      <c r="F2075" s="135">
        <v>1990.18</v>
      </c>
      <c r="G2075" s="135">
        <v>1905.91</v>
      </c>
    </row>
    <row r="2076" spans="1:7" x14ac:dyDescent="0.25">
      <c r="A2076" s="134" t="s">
        <v>9250</v>
      </c>
      <c r="B2076" s="134">
        <v>39366</v>
      </c>
      <c r="C2076" s="126" t="s">
        <v>11270</v>
      </c>
      <c r="D2076" s="134" t="s">
        <v>33</v>
      </c>
      <c r="E2076" s="134" t="s">
        <v>4500</v>
      </c>
      <c r="F2076" s="135">
        <v>3019.42</v>
      </c>
      <c r="G2076" s="135">
        <v>2891.58</v>
      </c>
    </row>
    <row r="2077" spans="1:7" x14ac:dyDescent="0.25">
      <c r="A2077" s="134" t="s">
        <v>9250</v>
      </c>
      <c r="B2077" s="134">
        <v>39367</v>
      </c>
      <c r="C2077" s="126" t="s">
        <v>11271</v>
      </c>
      <c r="D2077" s="134" t="s">
        <v>33</v>
      </c>
      <c r="E2077" s="134" t="s">
        <v>4500</v>
      </c>
      <c r="F2077" s="135">
        <v>5173.58</v>
      </c>
      <c r="G2077" s="135">
        <v>4954.53</v>
      </c>
    </row>
    <row r="2078" spans="1:7" x14ac:dyDescent="0.25">
      <c r="A2078" s="134" t="s">
        <v>9250</v>
      </c>
      <c r="B2078" s="134">
        <v>45263</v>
      </c>
      <c r="C2078" s="126" t="s">
        <v>15018</v>
      </c>
      <c r="D2078" s="134" t="s">
        <v>33</v>
      </c>
      <c r="E2078" s="134" t="s">
        <v>4500</v>
      </c>
      <c r="F2078" s="135">
        <v>19.2</v>
      </c>
      <c r="G2078" s="135">
        <v>19.29</v>
      </c>
    </row>
    <row r="2079" spans="1:7" x14ac:dyDescent="0.25">
      <c r="A2079" s="134" t="s">
        <v>9250</v>
      </c>
      <c r="B2079" s="134">
        <v>37394</v>
      </c>
      <c r="C2079" s="126" t="s">
        <v>11272</v>
      </c>
      <c r="D2079" s="134" t="s">
        <v>11273</v>
      </c>
      <c r="E2079" s="134" t="s">
        <v>4500</v>
      </c>
      <c r="F2079" s="135"/>
      <c r="G2079" s="135">
        <v>47.24</v>
      </c>
    </row>
    <row r="2080" spans="1:7" x14ac:dyDescent="0.25">
      <c r="A2080" s="134" t="s">
        <v>9250</v>
      </c>
      <c r="B2080" s="134">
        <v>14146</v>
      </c>
      <c r="C2080" s="126" t="s">
        <v>11274</v>
      </c>
      <c r="D2080" s="134" t="s">
        <v>11273</v>
      </c>
      <c r="E2080" s="134" t="s">
        <v>9256</v>
      </c>
      <c r="F2080" s="135"/>
      <c r="G2080" s="135">
        <v>75.97</v>
      </c>
    </row>
    <row r="2081" spans="1:7" x14ac:dyDescent="0.25">
      <c r="A2081" s="134" t="s">
        <v>9250</v>
      </c>
      <c r="B2081" s="134">
        <v>938</v>
      </c>
      <c r="C2081" s="126" t="s">
        <v>11275</v>
      </c>
      <c r="D2081" s="134" t="s">
        <v>22</v>
      </c>
      <c r="E2081" s="134" t="s">
        <v>4500</v>
      </c>
      <c r="F2081" s="135">
        <v>1.59</v>
      </c>
      <c r="G2081" s="135">
        <v>1.63</v>
      </c>
    </row>
    <row r="2082" spans="1:7" x14ac:dyDescent="0.25">
      <c r="A2082" s="134" t="s">
        <v>9250</v>
      </c>
      <c r="B2082" s="134">
        <v>937</v>
      </c>
      <c r="C2082" s="126" t="s">
        <v>11276</v>
      </c>
      <c r="D2082" s="134" t="s">
        <v>22</v>
      </c>
      <c r="E2082" s="134" t="s">
        <v>4500</v>
      </c>
      <c r="F2082" s="135">
        <v>9.2899999999999991</v>
      </c>
      <c r="G2082" s="135">
        <v>9.51</v>
      </c>
    </row>
    <row r="2083" spans="1:7" x14ac:dyDescent="0.25">
      <c r="A2083" s="134" t="s">
        <v>9250</v>
      </c>
      <c r="B2083" s="134">
        <v>939</v>
      </c>
      <c r="C2083" s="126" t="s">
        <v>11277</v>
      </c>
      <c r="D2083" s="134" t="s">
        <v>22</v>
      </c>
      <c r="E2083" s="134" t="s">
        <v>4500</v>
      </c>
      <c r="F2083" s="135">
        <v>2.58</v>
      </c>
      <c r="G2083" s="135">
        <v>2.64</v>
      </c>
    </row>
    <row r="2084" spans="1:7" x14ac:dyDescent="0.25">
      <c r="A2084" s="134" t="s">
        <v>9250</v>
      </c>
      <c r="B2084" s="134">
        <v>944</v>
      </c>
      <c r="C2084" s="126" t="s">
        <v>11278</v>
      </c>
      <c r="D2084" s="134" t="s">
        <v>22</v>
      </c>
      <c r="E2084" s="134" t="s">
        <v>4500</v>
      </c>
      <c r="F2084" s="135">
        <v>4.07</v>
      </c>
      <c r="G2084" s="135">
        <v>4.17</v>
      </c>
    </row>
    <row r="2085" spans="1:7" x14ac:dyDescent="0.25">
      <c r="A2085" s="134" t="s">
        <v>9250</v>
      </c>
      <c r="B2085" s="134">
        <v>940</v>
      </c>
      <c r="C2085" s="126" t="s">
        <v>11279</v>
      </c>
      <c r="D2085" s="134" t="s">
        <v>22</v>
      </c>
      <c r="E2085" s="134" t="s">
        <v>4500</v>
      </c>
      <c r="F2085" s="135">
        <v>5.88</v>
      </c>
      <c r="G2085" s="135">
        <v>6.02</v>
      </c>
    </row>
    <row r="2086" spans="1:7" x14ac:dyDescent="0.25">
      <c r="A2086" s="134" t="s">
        <v>9250</v>
      </c>
      <c r="B2086" s="134">
        <v>44397</v>
      </c>
      <c r="C2086" s="126" t="s">
        <v>11280</v>
      </c>
      <c r="D2086" s="134" t="s">
        <v>22</v>
      </c>
      <c r="E2086" s="134" t="s">
        <v>4500</v>
      </c>
      <c r="F2086" s="135">
        <v>3.22</v>
      </c>
      <c r="G2086" s="135">
        <v>3.94</v>
      </c>
    </row>
    <row r="2087" spans="1:7" x14ac:dyDescent="0.25">
      <c r="A2087" s="134" t="s">
        <v>9250</v>
      </c>
      <c r="B2087" s="134">
        <v>406</v>
      </c>
      <c r="C2087" s="126" t="s">
        <v>11281</v>
      </c>
      <c r="D2087" s="134" t="s">
        <v>33</v>
      </c>
      <c r="E2087" s="134" t="s">
        <v>4500</v>
      </c>
      <c r="F2087" s="135">
        <v>88.74</v>
      </c>
      <c r="G2087" s="135">
        <v>83.4</v>
      </c>
    </row>
    <row r="2088" spans="1:7" x14ac:dyDescent="0.25">
      <c r="A2088" s="134" t="s">
        <v>9250</v>
      </c>
      <c r="B2088" s="134">
        <v>42529</v>
      </c>
      <c r="C2088" s="126" t="s">
        <v>11282</v>
      </c>
      <c r="D2088" s="134" t="s">
        <v>22</v>
      </c>
      <c r="E2088" s="134" t="s">
        <v>4500</v>
      </c>
      <c r="F2088" s="135"/>
      <c r="G2088" s="135">
        <v>1.48</v>
      </c>
    </row>
    <row r="2089" spans="1:7" x14ac:dyDescent="0.25">
      <c r="A2089" s="134" t="s">
        <v>9250</v>
      </c>
      <c r="B2089" s="134">
        <v>39634</v>
      </c>
      <c r="C2089" s="126" t="s">
        <v>11283</v>
      </c>
      <c r="D2089" s="134" t="s">
        <v>22</v>
      </c>
      <c r="E2089" s="134" t="s">
        <v>4500</v>
      </c>
      <c r="F2089" s="135">
        <v>9.74</v>
      </c>
      <c r="G2089" s="135">
        <v>5.0599999999999996</v>
      </c>
    </row>
    <row r="2090" spans="1:7" x14ac:dyDescent="0.25">
      <c r="A2090" s="134" t="s">
        <v>9250</v>
      </c>
      <c r="B2090" s="134">
        <v>39701</v>
      </c>
      <c r="C2090" s="126" t="s">
        <v>11284</v>
      </c>
      <c r="D2090" s="134" t="s">
        <v>33</v>
      </c>
      <c r="E2090" s="134" t="s">
        <v>4500</v>
      </c>
      <c r="F2090" s="135"/>
      <c r="G2090" s="135">
        <v>101.02</v>
      </c>
    </row>
    <row r="2091" spans="1:7" x14ac:dyDescent="0.25">
      <c r="A2091" s="134" t="s">
        <v>9250</v>
      </c>
      <c r="B2091" s="134">
        <v>12815</v>
      </c>
      <c r="C2091" s="126" t="s">
        <v>11285</v>
      </c>
      <c r="D2091" s="134" t="s">
        <v>33</v>
      </c>
      <c r="E2091" s="134" t="s">
        <v>4500</v>
      </c>
      <c r="F2091" s="135">
        <v>18.559999999999999</v>
      </c>
      <c r="G2091" s="135">
        <v>14.35</v>
      </c>
    </row>
    <row r="2092" spans="1:7" x14ac:dyDescent="0.25">
      <c r="A2092" s="134" t="s">
        <v>9250</v>
      </c>
      <c r="B2092" s="134">
        <v>39431</v>
      </c>
      <c r="C2092" s="126" t="s">
        <v>11286</v>
      </c>
      <c r="D2092" s="134" t="s">
        <v>22</v>
      </c>
      <c r="E2092" s="134" t="s">
        <v>4500</v>
      </c>
      <c r="F2092" s="135">
        <v>0.34</v>
      </c>
      <c r="G2092" s="135">
        <v>0.31</v>
      </c>
    </row>
    <row r="2093" spans="1:7" x14ac:dyDescent="0.25">
      <c r="A2093" s="134" t="s">
        <v>9250</v>
      </c>
      <c r="B2093" s="134">
        <v>39432</v>
      </c>
      <c r="C2093" s="126" t="s">
        <v>11287</v>
      </c>
      <c r="D2093" s="134" t="s">
        <v>22</v>
      </c>
      <c r="E2093" s="134" t="s">
        <v>4500</v>
      </c>
      <c r="F2093" s="135">
        <v>3</v>
      </c>
      <c r="G2093" s="135">
        <v>2.75</v>
      </c>
    </row>
    <row r="2094" spans="1:7" x14ac:dyDescent="0.25">
      <c r="A2094" s="134" t="s">
        <v>9250</v>
      </c>
      <c r="B2094" s="134">
        <v>20111</v>
      </c>
      <c r="C2094" s="126" t="s">
        <v>11288</v>
      </c>
      <c r="D2094" s="134" t="s">
        <v>33</v>
      </c>
      <c r="E2094" s="134" t="s">
        <v>9256</v>
      </c>
      <c r="F2094" s="135">
        <v>12.24</v>
      </c>
      <c r="G2094" s="135">
        <v>20.88</v>
      </c>
    </row>
    <row r="2095" spans="1:7" x14ac:dyDescent="0.25">
      <c r="A2095" s="134" t="s">
        <v>9250</v>
      </c>
      <c r="B2095" s="134">
        <v>21127</v>
      </c>
      <c r="C2095" s="126" t="s">
        <v>11289</v>
      </c>
      <c r="D2095" s="134" t="s">
        <v>33</v>
      </c>
      <c r="E2095" s="134" t="s">
        <v>4500</v>
      </c>
      <c r="F2095" s="135">
        <v>4.62</v>
      </c>
      <c r="G2095" s="135">
        <v>7.89</v>
      </c>
    </row>
    <row r="2096" spans="1:7" x14ac:dyDescent="0.25">
      <c r="A2096" s="134" t="s">
        <v>9250</v>
      </c>
      <c r="B2096" s="134">
        <v>404</v>
      </c>
      <c r="C2096" s="126" t="s">
        <v>11290</v>
      </c>
      <c r="D2096" s="134" t="s">
        <v>22</v>
      </c>
      <c r="E2096" s="134" t="s">
        <v>4500</v>
      </c>
      <c r="F2096" s="135">
        <v>1.66</v>
      </c>
      <c r="G2096" s="135">
        <v>2.84</v>
      </c>
    </row>
    <row r="2097" spans="1:7" x14ac:dyDescent="0.25">
      <c r="A2097" s="134" t="s">
        <v>9250</v>
      </c>
      <c r="B2097" s="134">
        <v>14151</v>
      </c>
      <c r="C2097" s="126" t="s">
        <v>11291</v>
      </c>
      <c r="D2097" s="134" t="s">
        <v>33</v>
      </c>
      <c r="E2097" s="134" t="s">
        <v>4500</v>
      </c>
      <c r="F2097" s="135"/>
      <c r="G2097" s="135">
        <v>54.6</v>
      </c>
    </row>
    <row r="2098" spans="1:7" x14ac:dyDescent="0.25">
      <c r="A2098" s="134" t="s">
        <v>9250</v>
      </c>
      <c r="B2098" s="134">
        <v>14153</v>
      </c>
      <c r="C2098" s="126" t="s">
        <v>11292</v>
      </c>
      <c r="D2098" s="134" t="s">
        <v>33</v>
      </c>
      <c r="E2098" s="134" t="s">
        <v>4500</v>
      </c>
      <c r="F2098" s="135"/>
      <c r="G2098" s="135">
        <v>61.72</v>
      </c>
    </row>
    <row r="2099" spans="1:7" x14ac:dyDescent="0.25">
      <c r="A2099" s="134" t="s">
        <v>9250</v>
      </c>
      <c r="B2099" s="134">
        <v>14152</v>
      </c>
      <c r="C2099" s="126" t="s">
        <v>11293</v>
      </c>
      <c r="D2099" s="134" t="s">
        <v>33</v>
      </c>
      <c r="E2099" s="134" t="s">
        <v>4500</v>
      </c>
      <c r="F2099" s="135"/>
      <c r="G2099" s="135">
        <v>47.38</v>
      </c>
    </row>
    <row r="2100" spans="1:7" x14ac:dyDescent="0.25">
      <c r="A2100" s="134" t="s">
        <v>9250</v>
      </c>
      <c r="B2100" s="134">
        <v>14154</v>
      </c>
      <c r="C2100" s="126" t="s">
        <v>11294</v>
      </c>
      <c r="D2100" s="134" t="s">
        <v>33</v>
      </c>
      <c r="E2100" s="134" t="s">
        <v>4500</v>
      </c>
      <c r="F2100" s="135"/>
      <c r="G2100" s="135">
        <v>165.85</v>
      </c>
    </row>
    <row r="2101" spans="1:7" x14ac:dyDescent="0.25">
      <c r="A2101" s="134" t="s">
        <v>9250</v>
      </c>
      <c r="B2101" s="134">
        <v>3146</v>
      </c>
      <c r="C2101" s="126" t="s">
        <v>11295</v>
      </c>
      <c r="D2101" s="134" t="s">
        <v>33</v>
      </c>
      <c r="E2101" s="134" t="s">
        <v>9256</v>
      </c>
      <c r="F2101" s="135">
        <v>5</v>
      </c>
      <c r="G2101" s="135">
        <v>2.6</v>
      </c>
    </row>
    <row r="2102" spans="1:7" x14ac:dyDescent="0.25">
      <c r="A2102" s="134" t="s">
        <v>9250</v>
      </c>
      <c r="B2102" s="134">
        <v>3143</v>
      </c>
      <c r="C2102" s="126" t="s">
        <v>15019</v>
      </c>
      <c r="D2102" s="134" t="s">
        <v>33</v>
      </c>
      <c r="E2102" s="134" t="s">
        <v>4500</v>
      </c>
      <c r="F2102" s="135">
        <v>11.37</v>
      </c>
      <c r="G2102" s="135">
        <v>5.91</v>
      </c>
    </row>
    <row r="2103" spans="1:7" x14ac:dyDescent="0.25">
      <c r="A2103" s="134" t="s">
        <v>9250</v>
      </c>
      <c r="B2103" s="134">
        <v>3148</v>
      </c>
      <c r="C2103" s="126" t="s">
        <v>11296</v>
      </c>
      <c r="D2103" s="134" t="s">
        <v>33</v>
      </c>
      <c r="E2103" s="134" t="s">
        <v>4500</v>
      </c>
      <c r="F2103" s="135">
        <v>18.440000000000001</v>
      </c>
      <c r="G2103" s="135">
        <v>9.58</v>
      </c>
    </row>
    <row r="2104" spans="1:7" x14ac:dyDescent="0.25">
      <c r="A2104" s="134" t="s">
        <v>9250</v>
      </c>
      <c r="B2104" s="134">
        <v>4310</v>
      </c>
      <c r="C2104" s="126" t="s">
        <v>11297</v>
      </c>
      <c r="D2104" s="134" t="s">
        <v>33</v>
      </c>
      <c r="E2104" s="134" t="s">
        <v>4500</v>
      </c>
      <c r="F2104" s="135">
        <v>2.34</v>
      </c>
      <c r="G2104" s="135">
        <v>3.38</v>
      </c>
    </row>
    <row r="2105" spans="1:7" x14ac:dyDescent="0.25">
      <c r="A2105" s="134" t="s">
        <v>9250</v>
      </c>
      <c r="B2105" s="134">
        <v>4311</v>
      </c>
      <c r="C2105" s="126" t="s">
        <v>11298</v>
      </c>
      <c r="D2105" s="134" t="s">
        <v>33</v>
      </c>
      <c r="E2105" s="134" t="s">
        <v>4500</v>
      </c>
      <c r="F2105" s="135">
        <v>1.65</v>
      </c>
      <c r="G2105" s="135">
        <v>2.38</v>
      </c>
    </row>
    <row r="2106" spans="1:7" x14ac:dyDescent="0.25">
      <c r="A2106" s="134" t="s">
        <v>9250</v>
      </c>
      <c r="B2106" s="134">
        <v>4312</v>
      </c>
      <c r="C2106" s="126" t="s">
        <v>11299</v>
      </c>
      <c r="D2106" s="134" t="s">
        <v>33</v>
      </c>
      <c r="E2106" s="134" t="s">
        <v>4500</v>
      </c>
      <c r="F2106" s="135">
        <v>2.31</v>
      </c>
      <c r="G2106" s="135">
        <v>3.33</v>
      </c>
    </row>
    <row r="2107" spans="1:7" x14ac:dyDescent="0.25">
      <c r="A2107" s="134" t="s">
        <v>9250</v>
      </c>
      <c r="B2107" s="134">
        <v>13261</v>
      </c>
      <c r="C2107" s="126" t="s">
        <v>11300</v>
      </c>
      <c r="D2107" s="134" t="s">
        <v>33</v>
      </c>
      <c r="E2107" s="134" t="s">
        <v>4500</v>
      </c>
      <c r="F2107" s="135">
        <v>3.36</v>
      </c>
      <c r="G2107" s="135">
        <v>2.6</v>
      </c>
    </row>
    <row r="2108" spans="1:7" x14ac:dyDescent="0.25">
      <c r="A2108" s="134" t="s">
        <v>9250</v>
      </c>
      <c r="B2108" s="134">
        <v>3272</v>
      </c>
      <c r="C2108" s="126" t="s">
        <v>11301</v>
      </c>
      <c r="D2108" s="134" t="s">
        <v>33</v>
      </c>
      <c r="E2108" s="134" t="s">
        <v>4500</v>
      </c>
      <c r="F2108" s="135">
        <v>55.33</v>
      </c>
      <c r="G2108" s="135">
        <v>55.12</v>
      </c>
    </row>
    <row r="2109" spans="1:7" x14ac:dyDescent="0.25">
      <c r="A2109" s="134" t="s">
        <v>9250</v>
      </c>
      <c r="B2109" s="134">
        <v>3265</v>
      </c>
      <c r="C2109" s="126" t="s">
        <v>11302</v>
      </c>
      <c r="D2109" s="134" t="s">
        <v>33</v>
      </c>
      <c r="E2109" s="134" t="s">
        <v>4500</v>
      </c>
      <c r="F2109" s="135">
        <v>43.96</v>
      </c>
      <c r="G2109" s="135">
        <v>43.79</v>
      </c>
    </row>
    <row r="2110" spans="1:7" x14ac:dyDescent="0.25">
      <c r="A2110" s="134" t="s">
        <v>9250</v>
      </c>
      <c r="B2110" s="134">
        <v>3264</v>
      </c>
      <c r="C2110" s="126" t="s">
        <v>11303</v>
      </c>
      <c r="D2110" s="134" t="s">
        <v>33</v>
      </c>
      <c r="E2110" s="134" t="s">
        <v>4500</v>
      </c>
      <c r="F2110" s="135">
        <v>31.61</v>
      </c>
      <c r="G2110" s="135">
        <v>31.49</v>
      </c>
    </row>
    <row r="2111" spans="1:7" x14ac:dyDescent="0.25">
      <c r="A2111" s="134" t="s">
        <v>9250</v>
      </c>
      <c r="B2111" s="134">
        <v>3262</v>
      </c>
      <c r="C2111" s="126" t="s">
        <v>11304</v>
      </c>
      <c r="D2111" s="134" t="s">
        <v>33</v>
      </c>
      <c r="E2111" s="134" t="s">
        <v>4500</v>
      </c>
      <c r="F2111" s="135">
        <v>19.239999999999998</v>
      </c>
      <c r="G2111" s="135">
        <v>19.170000000000002</v>
      </c>
    </row>
    <row r="2112" spans="1:7" x14ac:dyDescent="0.25">
      <c r="A2112" s="134" t="s">
        <v>9250</v>
      </c>
      <c r="B2112" s="134">
        <v>3267</v>
      </c>
      <c r="C2112" s="126" t="s">
        <v>11305</v>
      </c>
      <c r="D2112" s="134" t="s">
        <v>33</v>
      </c>
      <c r="E2112" s="134" t="s">
        <v>4500</v>
      </c>
      <c r="F2112" s="135">
        <v>103.23</v>
      </c>
      <c r="G2112" s="135">
        <v>102.84</v>
      </c>
    </row>
    <row r="2113" spans="1:7" x14ac:dyDescent="0.25">
      <c r="A2113" s="134" t="s">
        <v>9250</v>
      </c>
      <c r="B2113" s="134">
        <v>3266</v>
      </c>
      <c r="C2113" s="126" t="s">
        <v>11306</v>
      </c>
      <c r="D2113" s="134" t="s">
        <v>33</v>
      </c>
      <c r="E2113" s="134" t="s">
        <v>4500</v>
      </c>
      <c r="F2113" s="135">
        <v>65.680000000000007</v>
      </c>
      <c r="G2113" s="135">
        <v>65.430000000000007</v>
      </c>
    </row>
    <row r="2114" spans="1:7" x14ac:dyDescent="0.25">
      <c r="A2114" s="134" t="s">
        <v>9250</v>
      </c>
      <c r="B2114" s="134">
        <v>3268</v>
      </c>
      <c r="C2114" s="126" t="s">
        <v>11307</v>
      </c>
      <c r="D2114" s="134" t="s">
        <v>33</v>
      </c>
      <c r="E2114" s="134" t="s">
        <v>4500</v>
      </c>
      <c r="F2114" s="135">
        <v>139.57</v>
      </c>
      <c r="G2114" s="135">
        <v>139.04</v>
      </c>
    </row>
    <row r="2115" spans="1:7" x14ac:dyDescent="0.25">
      <c r="A2115" s="134" t="s">
        <v>9250</v>
      </c>
      <c r="B2115" s="134">
        <v>3263</v>
      </c>
      <c r="C2115" s="126" t="s">
        <v>11308</v>
      </c>
      <c r="D2115" s="134" t="s">
        <v>33</v>
      </c>
      <c r="E2115" s="134" t="s">
        <v>4500</v>
      </c>
      <c r="F2115" s="135">
        <v>26.28</v>
      </c>
      <c r="G2115" s="135">
        <v>26.18</v>
      </c>
    </row>
    <row r="2116" spans="1:7" x14ac:dyDescent="0.25">
      <c r="A2116" s="134" t="s">
        <v>9250</v>
      </c>
      <c r="B2116" s="134">
        <v>3271</v>
      </c>
      <c r="C2116" s="126" t="s">
        <v>11309</v>
      </c>
      <c r="D2116" s="134" t="s">
        <v>33</v>
      </c>
      <c r="E2116" s="134" t="s">
        <v>4500</v>
      </c>
      <c r="F2116" s="135">
        <v>206.34</v>
      </c>
      <c r="G2116" s="135">
        <v>205.56</v>
      </c>
    </row>
    <row r="2117" spans="1:7" x14ac:dyDescent="0.25">
      <c r="A2117" s="134" t="s">
        <v>9250</v>
      </c>
      <c r="B2117" s="134">
        <v>3270</v>
      </c>
      <c r="C2117" s="126" t="s">
        <v>11310</v>
      </c>
      <c r="D2117" s="134" t="s">
        <v>33</v>
      </c>
      <c r="E2117" s="134" t="s">
        <v>4500</v>
      </c>
      <c r="F2117" s="135">
        <v>346.67</v>
      </c>
      <c r="G2117" s="135">
        <v>345.35</v>
      </c>
    </row>
    <row r="2118" spans="1:7" x14ac:dyDescent="0.25">
      <c r="A2118" s="134" t="s">
        <v>9250</v>
      </c>
      <c r="B2118" s="134">
        <v>45256</v>
      </c>
      <c r="C2118" s="126" t="s">
        <v>15020</v>
      </c>
      <c r="D2118" s="134" t="s">
        <v>33</v>
      </c>
      <c r="E2118" s="134" t="s">
        <v>4500</v>
      </c>
      <c r="F2118" s="135">
        <v>22.82</v>
      </c>
      <c r="G2118" s="135">
        <v>26.24</v>
      </c>
    </row>
    <row r="2119" spans="1:7" x14ac:dyDescent="0.25">
      <c r="A2119" s="134" t="s">
        <v>10277</v>
      </c>
      <c r="B2119" s="134">
        <v>3275</v>
      </c>
      <c r="C2119" s="126" t="s">
        <v>11311</v>
      </c>
      <c r="D2119" s="134" t="s">
        <v>144</v>
      </c>
      <c r="E2119" s="134" t="s">
        <v>4500</v>
      </c>
      <c r="F2119" s="135">
        <v>156.36000000000001</v>
      </c>
      <c r="G2119" s="135">
        <v>133.35</v>
      </c>
    </row>
    <row r="2120" spans="1:7" x14ac:dyDescent="0.25">
      <c r="A2120" s="134" t="s">
        <v>10277</v>
      </c>
      <c r="B2120" s="134">
        <v>39512</v>
      </c>
      <c r="C2120" s="126" t="s">
        <v>11312</v>
      </c>
      <c r="D2120" s="134" t="s">
        <v>144</v>
      </c>
      <c r="E2120" s="134" t="s">
        <v>4500</v>
      </c>
      <c r="F2120" s="135"/>
      <c r="G2120" s="135">
        <v>136.97</v>
      </c>
    </row>
    <row r="2121" spans="1:7" x14ac:dyDescent="0.25">
      <c r="A2121" s="134" t="s">
        <v>10277</v>
      </c>
      <c r="B2121" s="134">
        <v>39511</v>
      </c>
      <c r="C2121" s="126" t="s">
        <v>11313</v>
      </c>
      <c r="D2121" s="134" t="s">
        <v>144</v>
      </c>
      <c r="E2121" s="134" t="s">
        <v>4500</v>
      </c>
      <c r="F2121" s="135"/>
      <c r="G2121" s="135">
        <v>149.4</v>
      </c>
    </row>
    <row r="2122" spans="1:7" x14ac:dyDescent="0.25">
      <c r="A2122" s="134" t="s">
        <v>10277</v>
      </c>
      <c r="B2122" s="134">
        <v>39513</v>
      </c>
      <c r="C2122" s="126" t="s">
        <v>11314</v>
      </c>
      <c r="D2122" s="134" t="s">
        <v>144</v>
      </c>
      <c r="E2122" s="134" t="s">
        <v>4500</v>
      </c>
      <c r="F2122" s="135"/>
      <c r="G2122" s="135">
        <v>160.24</v>
      </c>
    </row>
    <row r="2123" spans="1:7" x14ac:dyDescent="0.25">
      <c r="A2123" s="134" t="s">
        <v>9250</v>
      </c>
      <c r="B2123" s="134">
        <v>3286</v>
      </c>
      <c r="C2123" s="126" t="s">
        <v>11315</v>
      </c>
      <c r="D2123" s="134" t="s">
        <v>144</v>
      </c>
      <c r="E2123" s="134" t="s">
        <v>4500</v>
      </c>
      <c r="F2123" s="135">
        <v>102.57</v>
      </c>
      <c r="G2123" s="135">
        <v>92.64</v>
      </c>
    </row>
    <row r="2124" spans="1:7" x14ac:dyDescent="0.25">
      <c r="A2124" s="134" t="s">
        <v>9250</v>
      </c>
      <c r="B2124" s="134">
        <v>3287</v>
      </c>
      <c r="C2124" s="126" t="s">
        <v>11316</v>
      </c>
      <c r="D2124" s="134" t="s">
        <v>144</v>
      </c>
      <c r="E2124" s="134" t="s">
        <v>4500</v>
      </c>
      <c r="F2124" s="135">
        <v>155</v>
      </c>
      <c r="G2124" s="135">
        <v>140</v>
      </c>
    </row>
    <row r="2125" spans="1:7" x14ac:dyDescent="0.25">
      <c r="A2125" s="134" t="s">
        <v>9250</v>
      </c>
      <c r="B2125" s="134">
        <v>3283</v>
      </c>
      <c r="C2125" s="126" t="s">
        <v>11317</v>
      </c>
      <c r="D2125" s="134" t="s">
        <v>144</v>
      </c>
      <c r="E2125" s="134" t="s">
        <v>4500</v>
      </c>
      <c r="F2125" s="135">
        <v>32.56</v>
      </c>
      <c r="G2125" s="135">
        <v>29.41</v>
      </c>
    </row>
    <row r="2126" spans="1:7" x14ac:dyDescent="0.25">
      <c r="A2126" s="134" t="s">
        <v>9250</v>
      </c>
      <c r="B2126" s="134">
        <v>11587</v>
      </c>
      <c r="C2126" s="126" t="s">
        <v>11318</v>
      </c>
      <c r="D2126" s="134" t="s">
        <v>144</v>
      </c>
      <c r="E2126" s="134" t="s">
        <v>4500</v>
      </c>
      <c r="F2126" s="135">
        <v>107.22</v>
      </c>
      <c r="G2126" s="135">
        <v>91.44</v>
      </c>
    </row>
    <row r="2127" spans="1:7" x14ac:dyDescent="0.25">
      <c r="A2127" s="134" t="s">
        <v>9250</v>
      </c>
      <c r="B2127" s="134">
        <v>36225</v>
      </c>
      <c r="C2127" s="126" t="s">
        <v>11319</v>
      </c>
      <c r="D2127" s="134" t="s">
        <v>144</v>
      </c>
      <c r="E2127" s="134" t="s">
        <v>4500</v>
      </c>
      <c r="F2127" s="135">
        <v>43.56</v>
      </c>
      <c r="G2127" s="135">
        <v>37.14</v>
      </c>
    </row>
    <row r="2128" spans="1:7" x14ac:dyDescent="0.25">
      <c r="A2128" s="134" t="s">
        <v>9250</v>
      </c>
      <c r="B2128" s="134">
        <v>36230</v>
      </c>
      <c r="C2128" s="126" t="s">
        <v>11320</v>
      </c>
      <c r="D2128" s="134" t="s">
        <v>144</v>
      </c>
      <c r="E2128" s="134" t="s">
        <v>9256</v>
      </c>
      <c r="F2128" s="135">
        <v>32</v>
      </c>
      <c r="G2128" s="135">
        <v>27.29</v>
      </c>
    </row>
    <row r="2129" spans="1:7" x14ac:dyDescent="0.25">
      <c r="A2129" s="134" t="s">
        <v>9250</v>
      </c>
      <c r="B2129" s="134">
        <v>36238</v>
      </c>
      <c r="C2129" s="126" t="s">
        <v>11321</v>
      </c>
      <c r="D2129" s="134" t="s">
        <v>144</v>
      </c>
      <c r="E2129" s="134" t="s">
        <v>4500</v>
      </c>
      <c r="F2129" s="135">
        <v>31.27</v>
      </c>
      <c r="G2129" s="135">
        <v>26.67</v>
      </c>
    </row>
    <row r="2130" spans="1:7" x14ac:dyDescent="0.25">
      <c r="A2130" s="134" t="s">
        <v>9250</v>
      </c>
      <c r="B2130" s="134">
        <v>39363</v>
      </c>
      <c r="C2130" s="126" t="s">
        <v>11322</v>
      </c>
      <c r="D2130" s="134" t="s">
        <v>33</v>
      </c>
      <c r="E2130" s="134" t="s">
        <v>4500</v>
      </c>
      <c r="F2130" s="135">
        <v>5866.36</v>
      </c>
      <c r="G2130" s="135">
        <v>5617.98</v>
      </c>
    </row>
    <row r="2131" spans="1:7" x14ac:dyDescent="0.25">
      <c r="A2131" s="134" t="s">
        <v>9250</v>
      </c>
      <c r="B2131" s="134">
        <v>39361</v>
      </c>
      <c r="C2131" s="126" t="s">
        <v>11323</v>
      </c>
      <c r="D2131" s="134" t="s">
        <v>33</v>
      </c>
      <c r="E2131" s="134" t="s">
        <v>4500</v>
      </c>
      <c r="F2131" s="135">
        <v>1792.21</v>
      </c>
      <c r="G2131" s="135">
        <v>1716.33</v>
      </c>
    </row>
    <row r="2132" spans="1:7" x14ac:dyDescent="0.25">
      <c r="A2132" s="134" t="s">
        <v>9250</v>
      </c>
      <c r="B2132" s="134">
        <v>39362</v>
      </c>
      <c r="C2132" s="126" t="s">
        <v>11324</v>
      </c>
      <c r="D2132" s="134" t="s">
        <v>33</v>
      </c>
      <c r="E2132" s="134" t="s">
        <v>4500</v>
      </c>
      <c r="F2132" s="135">
        <v>3166.04</v>
      </c>
      <c r="G2132" s="135">
        <v>3031.99</v>
      </c>
    </row>
    <row r="2133" spans="1:7" x14ac:dyDescent="0.25">
      <c r="A2133" s="134" t="s">
        <v>9250</v>
      </c>
      <c r="B2133" s="134">
        <v>39364</v>
      </c>
      <c r="C2133" s="126" t="s">
        <v>11325</v>
      </c>
      <c r="D2133" s="134" t="s">
        <v>33</v>
      </c>
      <c r="E2133" s="134" t="s">
        <v>4500</v>
      </c>
      <c r="F2133" s="135">
        <v>12373.71</v>
      </c>
      <c r="G2133" s="135">
        <v>11849.81</v>
      </c>
    </row>
    <row r="2134" spans="1:7" x14ac:dyDescent="0.25">
      <c r="A2134" s="134" t="s">
        <v>9422</v>
      </c>
      <c r="B2134" s="134">
        <v>14576</v>
      </c>
      <c r="C2134" s="126" t="s">
        <v>11326</v>
      </c>
      <c r="D2134" s="134" t="s">
        <v>33</v>
      </c>
      <c r="E2134" s="134" t="s">
        <v>4500</v>
      </c>
      <c r="F2134" s="135"/>
      <c r="G2134" s="135">
        <v>5449365.3700000001</v>
      </c>
    </row>
    <row r="2135" spans="1:7" x14ac:dyDescent="0.25">
      <c r="A2135" s="134" t="s">
        <v>9422</v>
      </c>
      <c r="B2135" s="134">
        <v>13877</v>
      </c>
      <c r="C2135" s="126" t="s">
        <v>11327</v>
      </c>
      <c r="D2135" s="134" t="s">
        <v>33</v>
      </c>
      <c r="E2135" s="134" t="s">
        <v>4500</v>
      </c>
      <c r="F2135" s="135"/>
      <c r="G2135" s="135">
        <v>2332792.04</v>
      </c>
    </row>
    <row r="2136" spans="1:7" x14ac:dyDescent="0.25">
      <c r="A2136" s="134" t="s">
        <v>9250</v>
      </c>
      <c r="B2136" s="134">
        <v>7307</v>
      </c>
      <c r="C2136" s="126" t="s">
        <v>11328</v>
      </c>
      <c r="D2136" s="134" t="s">
        <v>3949</v>
      </c>
      <c r="E2136" s="134" t="s">
        <v>4500</v>
      </c>
      <c r="F2136" s="135">
        <v>41.35</v>
      </c>
      <c r="G2136" s="135">
        <v>49.88</v>
      </c>
    </row>
    <row r="2137" spans="1:7" x14ac:dyDescent="0.25">
      <c r="A2137" s="134" t="s">
        <v>9250</v>
      </c>
      <c r="B2137" s="134">
        <v>38122</v>
      </c>
      <c r="C2137" s="126" t="s">
        <v>11329</v>
      </c>
      <c r="D2137" s="134" t="s">
        <v>3949</v>
      </c>
      <c r="E2137" s="134" t="s">
        <v>4500</v>
      </c>
      <c r="F2137" s="135">
        <v>16.809999999999999</v>
      </c>
      <c r="G2137" s="135">
        <v>20.6</v>
      </c>
    </row>
    <row r="2138" spans="1:7" x14ac:dyDescent="0.25">
      <c r="A2138" s="134" t="s">
        <v>9250</v>
      </c>
      <c r="B2138" s="134">
        <v>43653</v>
      </c>
      <c r="C2138" s="126" t="s">
        <v>11330</v>
      </c>
      <c r="D2138" s="134" t="s">
        <v>3949</v>
      </c>
      <c r="E2138" s="134" t="s">
        <v>4500</v>
      </c>
      <c r="F2138" s="135">
        <v>38.950000000000003</v>
      </c>
      <c r="G2138" s="135">
        <v>38.950000000000003</v>
      </c>
    </row>
    <row r="2139" spans="1:7" x14ac:dyDescent="0.25">
      <c r="A2139" s="134" t="s">
        <v>10277</v>
      </c>
      <c r="B2139" s="134">
        <v>45334</v>
      </c>
      <c r="C2139" s="126" t="s">
        <v>14783</v>
      </c>
      <c r="D2139" s="134" t="s">
        <v>33</v>
      </c>
      <c r="E2139" s="134" t="s">
        <v>4500</v>
      </c>
      <c r="F2139" s="135">
        <v>31.98</v>
      </c>
      <c r="G2139" s="135">
        <v>29.56</v>
      </c>
    </row>
    <row r="2140" spans="1:7" x14ac:dyDescent="0.25">
      <c r="A2140" s="134" t="s">
        <v>9250</v>
      </c>
      <c r="B2140" s="134">
        <v>12344</v>
      </c>
      <c r="C2140" s="126" t="s">
        <v>11331</v>
      </c>
      <c r="D2140" s="134" t="s">
        <v>33</v>
      </c>
      <c r="E2140" s="134" t="s">
        <v>4500</v>
      </c>
      <c r="F2140" s="135">
        <v>3.06</v>
      </c>
      <c r="G2140" s="135">
        <v>4.49</v>
      </c>
    </row>
    <row r="2141" spans="1:7" x14ac:dyDescent="0.25">
      <c r="A2141" s="134" t="s">
        <v>9250</v>
      </c>
      <c r="B2141" s="134">
        <v>12343</v>
      </c>
      <c r="C2141" s="126" t="s">
        <v>11332</v>
      </c>
      <c r="D2141" s="134" t="s">
        <v>33</v>
      </c>
      <c r="E2141" s="134" t="s">
        <v>4500</v>
      </c>
      <c r="F2141" s="135">
        <v>4.74</v>
      </c>
      <c r="G2141" s="135">
        <v>6.96</v>
      </c>
    </row>
    <row r="2142" spans="1:7" x14ac:dyDescent="0.25">
      <c r="A2142" s="134" t="s">
        <v>9250</v>
      </c>
      <c r="B2142" s="134">
        <v>3295</v>
      </c>
      <c r="C2142" s="126" t="s">
        <v>11333</v>
      </c>
      <c r="D2142" s="134" t="s">
        <v>33</v>
      </c>
      <c r="E2142" s="134" t="s">
        <v>4500</v>
      </c>
      <c r="F2142" s="135">
        <v>16.579999999999998</v>
      </c>
      <c r="G2142" s="135">
        <v>24.33</v>
      </c>
    </row>
    <row r="2143" spans="1:7" x14ac:dyDescent="0.25">
      <c r="A2143" s="134" t="s">
        <v>9250</v>
      </c>
      <c r="B2143" s="134">
        <v>3302</v>
      </c>
      <c r="C2143" s="126" t="s">
        <v>11334</v>
      </c>
      <c r="D2143" s="134" t="s">
        <v>33</v>
      </c>
      <c r="E2143" s="134" t="s">
        <v>4500</v>
      </c>
      <c r="F2143" s="135">
        <v>17.329999999999998</v>
      </c>
      <c r="G2143" s="135">
        <v>25.44</v>
      </c>
    </row>
    <row r="2144" spans="1:7" x14ac:dyDescent="0.25">
      <c r="A2144" s="134" t="s">
        <v>9250</v>
      </c>
      <c r="B2144" s="134">
        <v>3297</v>
      </c>
      <c r="C2144" s="126" t="s">
        <v>11335</v>
      </c>
      <c r="D2144" s="134" t="s">
        <v>33</v>
      </c>
      <c r="E2144" s="134" t="s">
        <v>4500</v>
      </c>
      <c r="F2144" s="135">
        <v>18.5</v>
      </c>
      <c r="G2144" s="135">
        <v>27.15</v>
      </c>
    </row>
    <row r="2145" spans="1:7" x14ac:dyDescent="0.25">
      <c r="A2145" s="134" t="s">
        <v>9250</v>
      </c>
      <c r="B2145" s="134">
        <v>3294</v>
      </c>
      <c r="C2145" s="126" t="s">
        <v>11336</v>
      </c>
      <c r="D2145" s="134" t="s">
        <v>33</v>
      </c>
      <c r="E2145" s="134" t="s">
        <v>4500</v>
      </c>
      <c r="F2145" s="135">
        <v>18.78</v>
      </c>
      <c r="G2145" s="135">
        <v>27.57</v>
      </c>
    </row>
    <row r="2146" spans="1:7" x14ac:dyDescent="0.25">
      <c r="A2146" s="134" t="s">
        <v>9250</v>
      </c>
      <c r="B2146" s="134">
        <v>3292</v>
      </c>
      <c r="C2146" s="126" t="s">
        <v>11337</v>
      </c>
      <c r="D2146" s="134" t="s">
        <v>33</v>
      </c>
      <c r="E2146" s="134" t="s">
        <v>9256</v>
      </c>
      <c r="F2146" s="135">
        <v>17.649999999999999</v>
      </c>
      <c r="G2146" s="135">
        <v>25.9</v>
      </c>
    </row>
    <row r="2147" spans="1:7" x14ac:dyDescent="0.25">
      <c r="A2147" s="134" t="s">
        <v>9250</v>
      </c>
      <c r="B2147" s="134">
        <v>3298</v>
      </c>
      <c r="C2147" s="126" t="s">
        <v>11338</v>
      </c>
      <c r="D2147" s="134" t="s">
        <v>33</v>
      </c>
      <c r="E2147" s="134" t="s">
        <v>4500</v>
      </c>
      <c r="F2147" s="135">
        <v>41.36</v>
      </c>
      <c r="G2147" s="135">
        <v>60.7</v>
      </c>
    </row>
    <row r="2148" spans="1:7" x14ac:dyDescent="0.25">
      <c r="A2148" s="134" t="s">
        <v>9250</v>
      </c>
      <c r="B2148" s="134">
        <v>34802</v>
      </c>
      <c r="C2148" s="126" t="s">
        <v>11339</v>
      </c>
      <c r="D2148" s="134" t="s">
        <v>33</v>
      </c>
      <c r="E2148" s="134" t="s">
        <v>4500</v>
      </c>
      <c r="F2148" s="135">
        <v>1153.26</v>
      </c>
      <c r="G2148" s="135">
        <v>1262.8699999999999</v>
      </c>
    </row>
    <row r="2149" spans="1:7" x14ac:dyDescent="0.25">
      <c r="A2149" s="134" t="s">
        <v>9250</v>
      </c>
      <c r="B2149" s="134">
        <v>11588</v>
      </c>
      <c r="C2149" s="126" t="s">
        <v>11340</v>
      </c>
      <c r="D2149" s="134" t="s">
        <v>33</v>
      </c>
      <c r="E2149" s="134" t="s">
        <v>4500</v>
      </c>
      <c r="F2149" s="135">
        <v>1244.18</v>
      </c>
      <c r="G2149" s="135">
        <v>1362.43</v>
      </c>
    </row>
    <row r="2150" spans="1:7" x14ac:dyDescent="0.25">
      <c r="A2150" s="134" t="s">
        <v>9250</v>
      </c>
      <c r="B2150" s="134">
        <v>34383</v>
      </c>
      <c r="C2150" s="126" t="s">
        <v>11341</v>
      </c>
      <c r="D2150" s="134" t="s">
        <v>33</v>
      </c>
      <c r="E2150" s="134" t="s">
        <v>4500</v>
      </c>
      <c r="F2150" s="135">
        <v>1368.69</v>
      </c>
      <c r="G2150" s="135">
        <v>1498.78</v>
      </c>
    </row>
    <row r="2151" spans="1:7" x14ac:dyDescent="0.25">
      <c r="A2151" s="134" t="s">
        <v>9250</v>
      </c>
      <c r="B2151" s="134">
        <v>40451</v>
      </c>
      <c r="C2151" s="126" t="s">
        <v>11342</v>
      </c>
      <c r="D2151" s="134" t="s">
        <v>144</v>
      </c>
      <c r="E2151" s="134" t="s">
        <v>4500</v>
      </c>
      <c r="F2151" s="135">
        <v>110.63</v>
      </c>
      <c r="G2151" s="135">
        <v>121.15</v>
      </c>
    </row>
    <row r="2152" spans="1:7" x14ac:dyDescent="0.25">
      <c r="A2152" s="134" t="s">
        <v>9250</v>
      </c>
      <c r="B2152" s="134">
        <v>40453</v>
      </c>
      <c r="C2152" s="126" t="s">
        <v>11343</v>
      </c>
      <c r="D2152" s="134" t="s">
        <v>144</v>
      </c>
      <c r="E2152" s="134" t="s">
        <v>4500</v>
      </c>
      <c r="F2152" s="135">
        <v>119.7</v>
      </c>
      <c r="G2152" s="135">
        <v>131.08000000000001</v>
      </c>
    </row>
    <row r="2153" spans="1:7" x14ac:dyDescent="0.25">
      <c r="A2153" s="134" t="s">
        <v>9250</v>
      </c>
      <c r="B2153" s="134">
        <v>40452</v>
      </c>
      <c r="C2153" s="126" t="s">
        <v>11344</v>
      </c>
      <c r="D2153" s="134" t="s">
        <v>144</v>
      </c>
      <c r="E2153" s="134" t="s">
        <v>4500</v>
      </c>
      <c r="F2153" s="135">
        <v>131.30000000000001</v>
      </c>
      <c r="G2153" s="135">
        <v>143.78</v>
      </c>
    </row>
    <row r="2154" spans="1:7" x14ac:dyDescent="0.25">
      <c r="A2154" s="134" t="s">
        <v>9250</v>
      </c>
      <c r="B2154" s="134">
        <v>11594</v>
      </c>
      <c r="C2154" s="126" t="s">
        <v>11345</v>
      </c>
      <c r="D2154" s="134" t="s">
        <v>33</v>
      </c>
      <c r="E2154" s="134" t="s">
        <v>4500</v>
      </c>
      <c r="F2154" s="135">
        <v>396.56</v>
      </c>
      <c r="G2154" s="135">
        <v>434.25</v>
      </c>
    </row>
    <row r="2155" spans="1:7" x14ac:dyDescent="0.25">
      <c r="A2155" s="134" t="s">
        <v>9250</v>
      </c>
      <c r="B2155" s="134">
        <v>3311</v>
      </c>
      <c r="C2155" s="126" t="s">
        <v>11346</v>
      </c>
      <c r="D2155" s="134" t="s">
        <v>1007</v>
      </c>
      <c r="E2155" s="134" t="s">
        <v>4500</v>
      </c>
      <c r="F2155" s="135">
        <v>396.56</v>
      </c>
      <c r="G2155" s="135">
        <v>434.25</v>
      </c>
    </row>
    <row r="2156" spans="1:7" x14ac:dyDescent="0.25">
      <c r="A2156" s="134" t="s">
        <v>9250</v>
      </c>
      <c r="B2156" s="134">
        <v>11599</v>
      </c>
      <c r="C2156" s="126" t="s">
        <v>11347</v>
      </c>
      <c r="D2156" s="134" t="s">
        <v>33</v>
      </c>
      <c r="E2156" s="134" t="s">
        <v>4500</v>
      </c>
      <c r="F2156" s="135">
        <v>527.37</v>
      </c>
      <c r="G2156" s="135">
        <v>577.5</v>
      </c>
    </row>
    <row r="2157" spans="1:7" x14ac:dyDescent="0.25">
      <c r="A2157" s="134" t="s">
        <v>9250</v>
      </c>
      <c r="B2157" s="134">
        <v>11593</v>
      </c>
      <c r="C2157" s="126" t="s">
        <v>11348</v>
      </c>
      <c r="D2157" s="134" t="s">
        <v>33</v>
      </c>
      <c r="E2157" s="134" t="s">
        <v>4500</v>
      </c>
      <c r="F2157" s="135">
        <v>739.34</v>
      </c>
      <c r="G2157" s="135">
        <v>809.62</v>
      </c>
    </row>
    <row r="2158" spans="1:7" x14ac:dyDescent="0.25">
      <c r="A2158" s="134" t="s">
        <v>9250</v>
      </c>
      <c r="B2158" s="134">
        <v>3314</v>
      </c>
      <c r="C2158" s="126" t="s">
        <v>11349</v>
      </c>
      <c r="D2158" s="134" t="s">
        <v>1007</v>
      </c>
      <c r="E2158" s="134" t="s">
        <v>4500</v>
      </c>
      <c r="F2158" s="135">
        <v>528.78</v>
      </c>
      <c r="G2158" s="135">
        <v>579.04</v>
      </c>
    </row>
    <row r="2159" spans="1:7" x14ac:dyDescent="0.25">
      <c r="A2159" s="134" t="s">
        <v>9250</v>
      </c>
      <c r="B2159" s="134">
        <v>11597</v>
      </c>
      <c r="C2159" s="126" t="s">
        <v>11350</v>
      </c>
      <c r="D2159" s="134" t="s">
        <v>33</v>
      </c>
      <c r="E2159" s="134" t="s">
        <v>4500</v>
      </c>
      <c r="F2159" s="135">
        <v>614.91</v>
      </c>
      <c r="G2159" s="135">
        <v>673.35</v>
      </c>
    </row>
    <row r="2160" spans="1:7" x14ac:dyDescent="0.25">
      <c r="A2160" s="134" t="s">
        <v>9250</v>
      </c>
      <c r="B2160" s="134">
        <v>3309</v>
      </c>
      <c r="C2160" s="126" t="s">
        <v>11351</v>
      </c>
      <c r="D2160" s="134" t="s">
        <v>1007</v>
      </c>
      <c r="E2160" s="134" t="s">
        <v>4500</v>
      </c>
      <c r="F2160" s="135">
        <v>419.92</v>
      </c>
      <c r="G2160" s="135">
        <v>459.84</v>
      </c>
    </row>
    <row r="2161" spans="1:7" x14ac:dyDescent="0.25">
      <c r="A2161" s="134" t="s">
        <v>9250</v>
      </c>
      <c r="B2161" s="134">
        <v>40440</v>
      </c>
      <c r="C2161" s="126" t="s">
        <v>11352</v>
      </c>
      <c r="D2161" s="134" t="s">
        <v>1007</v>
      </c>
      <c r="E2161" s="134" t="s">
        <v>4500</v>
      </c>
      <c r="F2161" s="135">
        <v>550.78</v>
      </c>
      <c r="G2161" s="135">
        <v>603.13</v>
      </c>
    </row>
    <row r="2162" spans="1:7" x14ac:dyDescent="0.25">
      <c r="A2162" s="134" t="s">
        <v>9250</v>
      </c>
      <c r="B2162" s="134">
        <v>40441</v>
      </c>
      <c r="C2162" s="126" t="s">
        <v>11353</v>
      </c>
      <c r="D2162" s="134" t="s">
        <v>1007</v>
      </c>
      <c r="E2162" s="134" t="s">
        <v>4500</v>
      </c>
      <c r="F2162" s="135">
        <v>351.64</v>
      </c>
      <c r="G2162" s="135">
        <v>385.06</v>
      </c>
    </row>
    <row r="2163" spans="1:7" x14ac:dyDescent="0.25">
      <c r="A2163" s="134" t="s">
        <v>9250</v>
      </c>
      <c r="B2163" s="134">
        <v>34612</v>
      </c>
      <c r="C2163" s="126" t="s">
        <v>11354</v>
      </c>
      <c r="D2163" s="134" t="s">
        <v>33</v>
      </c>
      <c r="E2163" s="134" t="s">
        <v>4500</v>
      </c>
      <c r="F2163" s="135">
        <v>760.53</v>
      </c>
      <c r="G2163" s="135">
        <v>832.82</v>
      </c>
    </row>
    <row r="2164" spans="1:7" x14ac:dyDescent="0.25">
      <c r="A2164" s="134" t="s">
        <v>9250</v>
      </c>
      <c r="B2164" s="134">
        <v>34635</v>
      </c>
      <c r="C2164" s="126" t="s">
        <v>11355</v>
      </c>
      <c r="D2164" s="134" t="s">
        <v>33</v>
      </c>
      <c r="E2164" s="134" t="s">
        <v>4500</v>
      </c>
      <c r="F2164" s="135">
        <v>978.01</v>
      </c>
      <c r="G2164" s="135">
        <v>1070.97</v>
      </c>
    </row>
    <row r="2165" spans="1:7" x14ac:dyDescent="0.25">
      <c r="A2165" s="134" t="s">
        <v>9250</v>
      </c>
      <c r="B2165" s="134">
        <v>34633</v>
      </c>
      <c r="C2165" s="126" t="s">
        <v>11356</v>
      </c>
      <c r="D2165" s="134" t="s">
        <v>33</v>
      </c>
      <c r="E2165" s="134" t="s">
        <v>4500</v>
      </c>
      <c r="F2165" s="135">
        <v>1078.03</v>
      </c>
      <c r="G2165" s="135">
        <v>1180.49</v>
      </c>
    </row>
    <row r="2166" spans="1:7" x14ac:dyDescent="0.25">
      <c r="A2166" s="134" t="s">
        <v>9250</v>
      </c>
      <c r="B2166" s="134">
        <v>40449</v>
      </c>
      <c r="C2166" s="126" t="s">
        <v>11357</v>
      </c>
      <c r="D2166" s="134" t="s">
        <v>1007</v>
      </c>
      <c r="E2166" s="134" t="s">
        <v>4500</v>
      </c>
      <c r="F2166" s="135">
        <v>295.61</v>
      </c>
      <c r="G2166" s="135">
        <v>323.70999999999998</v>
      </c>
    </row>
    <row r="2167" spans="1:7" x14ac:dyDescent="0.25">
      <c r="A2167" s="134" t="s">
        <v>9250</v>
      </c>
      <c r="B2167" s="134">
        <v>11592</v>
      </c>
      <c r="C2167" s="126" t="s">
        <v>11358</v>
      </c>
      <c r="D2167" s="134" t="s">
        <v>33</v>
      </c>
      <c r="E2167" s="134" t="s">
        <v>4500</v>
      </c>
      <c r="F2167" s="135">
        <v>528.78</v>
      </c>
      <c r="G2167" s="135">
        <v>579.04</v>
      </c>
    </row>
    <row r="2168" spans="1:7" x14ac:dyDescent="0.25">
      <c r="A2168" s="134" t="s">
        <v>9250</v>
      </c>
      <c r="B2168" s="134">
        <v>34800</v>
      </c>
      <c r="C2168" s="126" t="s">
        <v>11359</v>
      </c>
      <c r="D2168" s="134" t="s">
        <v>1007</v>
      </c>
      <c r="E2168" s="134" t="s">
        <v>4500</v>
      </c>
      <c r="F2168" s="135">
        <v>369.67</v>
      </c>
      <c r="G2168" s="135">
        <v>404.8</v>
      </c>
    </row>
    <row r="2169" spans="1:7" x14ac:dyDescent="0.25">
      <c r="A2169" s="134" t="s">
        <v>9250</v>
      </c>
      <c r="B2169" s="134">
        <v>11596</v>
      </c>
      <c r="C2169" s="126" t="s">
        <v>11360</v>
      </c>
      <c r="D2169" s="134" t="s">
        <v>33</v>
      </c>
      <c r="E2169" s="134" t="s">
        <v>4500</v>
      </c>
      <c r="F2169" s="135">
        <v>419.92</v>
      </c>
      <c r="G2169" s="135">
        <v>459.84</v>
      </c>
    </row>
    <row r="2170" spans="1:7" x14ac:dyDescent="0.25">
      <c r="A2170" s="134" t="s">
        <v>9250</v>
      </c>
      <c r="B2170" s="134">
        <v>40438</v>
      </c>
      <c r="C2170" s="126" t="s">
        <v>11361</v>
      </c>
      <c r="D2170" s="134" t="s">
        <v>1007</v>
      </c>
      <c r="E2170" s="134" t="s">
        <v>4500</v>
      </c>
      <c r="F2170" s="135">
        <v>246.28</v>
      </c>
      <c r="G2170" s="135">
        <v>269.69</v>
      </c>
    </row>
    <row r="2171" spans="1:7" x14ac:dyDescent="0.25">
      <c r="A2171" s="134" t="s">
        <v>9250</v>
      </c>
      <c r="B2171" s="134">
        <v>40436</v>
      </c>
      <c r="C2171" s="126" t="s">
        <v>11362</v>
      </c>
      <c r="D2171" s="134" t="s">
        <v>1007</v>
      </c>
      <c r="E2171" s="134" t="s">
        <v>4500</v>
      </c>
      <c r="F2171" s="135">
        <v>307.08999999999997</v>
      </c>
      <c r="G2171" s="135">
        <v>336.28</v>
      </c>
    </row>
    <row r="2172" spans="1:7" x14ac:dyDescent="0.25">
      <c r="A2172" s="134" t="s">
        <v>9250</v>
      </c>
      <c r="B2172" s="134">
        <v>4315</v>
      </c>
      <c r="C2172" s="126" t="s">
        <v>11363</v>
      </c>
      <c r="D2172" s="134" t="s">
        <v>33</v>
      </c>
      <c r="E2172" s="134" t="s">
        <v>4500</v>
      </c>
      <c r="F2172" s="135">
        <v>1.7</v>
      </c>
      <c r="G2172" s="135">
        <v>2.4500000000000002</v>
      </c>
    </row>
    <row r="2173" spans="1:7" x14ac:dyDescent="0.25">
      <c r="A2173" s="134" t="s">
        <v>9250</v>
      </c>
      <c r="B2173" s="134">
        <v>402</v>
      </c>
      <c r="C2173" s="126" t="s">
        <v>11364</v>
      </c>
      <c r="D2173" s="134" t="s">
        <v>33</v>
      </c>
      <c r="E2173" s="134" t="s">
        <v>4500</v>
      </c>
      <c r="F2173" s="135">
        <v>23.86</v>
      </c>
      <c r="G2173" s="135">
        <v>12.11</v>
      </c>
    </row>
    <row r="2174" spans="1:7" x14ac:dyDescent="0.25">
      <c r="A2174" s="134" t="s">
        <v>9250</v>
      </c>
      <c r="B2174" s="134">
        <v>4226</v>
      </c>
      <c r="C2174" s="126" t="s">
        <v>11365</v>
      </c>
      <c r="D2174" s="134" t="s">
        <v>950</v>
      </c>
      <c r="E2174" s="134" t="s">
        <v>9256</v>
      </c>
      <c r="F2174" s="135">
        <v>8.5299999999999994</v>
      </c>
      <c r="G2174" s="135">
        <v>8.51</v>
      </c>
    </row>
    <row r="2175" spans="1:7" x14ac:dyDescent="0.25">
      <c r="A2175" s="134" t="s">
        <v>9250</v>
      </c>
      <c r="B2175" s="134">
        <v>4222</v>
      </c>
      <c r="C2175" s="126" t="s">
        <v>11366</v>
      </c>
      <c r="D2175" s="134" t="s">
        <v>3949</v>
      </c>
      <c r="E2175" s="134" t="s">
        <v>9256</v>
      </c>
      <c r="F2175" s="135">
        <v>5.95</v>
      </c>
      <c r="G2175" s="135">
        <v>6.06</v>
      </c>
    </row>
    <row r="2176" spans="1:7" x14ac:dyDescent="0.25">
      <c r="A2176" s="134" t="s">
        <v>9250</v>
      </c>
      <c r="B2176" s="134">
        <v>34804</v>
      </c>
      <c r="C2176" s="126" t="s">
        <v>11367</v>
      </c>
      <c r="D2176" s="134" t="s">
        <v>144</v>
      </c>
      <c r="E2176" s="134" t="s">
        <v>4500</v>
      </c>
      <c r="F2176" s="135">
        <v>44.64</v>
      </c>
      <c r="G2176" s="135">
        <v>48.88</v>
      </c>
    </row>
    <row r="2177" spans="1:7" x14ac:dyDescent="0.25">
      <c r="A2177" s="134" t="s">
        <v>9250</v>
      </c>
      <c r="B2177" s="134">
        <v>4013</v>
      </c>
      <c r="C2177" s="126" t="s">
        <v>11368</v>
      </c>
      <c r="D2177" s="134" t="s">
        <v>144</v>
      </c>
      <c r="E2177" s="134" t="s">
        <v>4500</v>
      </c>
      <c r="F2177" s="135"/>
      <c r="G2177" s="135">
        <v>7.12</v>
      </c>
    </row>
    <row r="2178" spans="1:7" x14ac:dyDescent="0.25">
      <c r="A2178" s="134" t="s">
        <v>9250</v>
      </c>
      <c r="B2178" s="134">
        <v>4011</v>
      </c>
      <c r="C2178" s="126" t="s">
        <v>11369</v>
      </c>
      <c r="D2178" s="134" t="s">
        <v>144</v>
      </c>
      <c r="E2178" s="134" t="s">
        <v>4500</v>
      </c>
      <c r="F2178" s="135"/>
      <c r="G2178" s="135">
        <v>7.96</v>
      </c>
    </row>
    <row r="2179" spans="1:7" x14ac:dyDescent="0.25">
      <c r="A2179" s="134" t="s">
        <v>9250</v>
      </c>
      <c r="B2179" s="134">
        <v>4021</v>
      </c>
      <c r="C2179" s="126" t="s">
        <v>11370</v>
      </c>
      <c r="D2179" s="134" t="s">
        <v>144</v>
      </c>
      <c r="E2179" s="134" t="s">
        <v>4500</v>
      </c>
      <c r="F2179" s="135"/>
      <c r="G2179" s="135">
        <v>9.92</v>
      </c>
    </row>
    <row r="2180" spans="1:7" x14ac:dyDescent="0.25">
      <c r="A2180" s="134" t="s">
        <v>9250</v>
      </c>
      <c r="B2180" s="134">
        <v>4019</v>
      </c>
      <c r="C2180" s="126" t="s">
        <v>11371</v>
      </c>
      <c r="D2180" s="134" t="s">
        <v>144</v>
      </c>
      <c r="E2180" s="134" t="s">
        <v>4500</v>
      </c>
      <c r="F2180" s="135"/>
      <c r="G2180" s="135">
        <v>11.91</v>
      </c>
    </row>
    <row r="2181" spans="1:7" x14ac:dyDescent="0.25">
      <c r="A2181" s="134" t="s">
        <v>9250</v>
      </c>
      <c r="B2181" s="134">
        <v>4012</v>
      </c>
      <c r="C2181" s="126" t="s">
        <v>11372</v>
      </c>
      <c r="D2181" s="134" t="s">
        <v>144</v>
      </c>
      <c r="E2181" s="134" t="s">
        <v>4500</v>
      </c>
      <c r="F2181" s="135"/>
      <c r="G2181" s="135">
        <v>15.97</v>
      </c>
    </row>
    <row r="2182" spans="1:7" x14ac:dyDescent="0.25">
      <c r="A2182" s="134" t="s">
        <v>9250</v>
      </c>
      <c r="B2182" s="134">
        <v>4020</v>
      </c>
      <c r="C2182" s="126" t="s">
        <v>11373</v>
      </c>
      <c r="D2182" s="134" t="s">
        <v>144</v>
      </c>
      <c r="E2182" s="134" t="s">
        <v>4500</v>
      </c>
      <c r="F2182" s="135"/>
      <c r="G2182" s="135">
        <v>19.989999999999998</v>
      </c>
    </row>
    <row r="2183" spans="1:7" x14ac:dyDescent="0.25">
      <c r="A2183" s="134" t="s">
        <v>9250</v>
      </c>
      <c r="B2183" s="134">
        <v>4018</v>
      </c>
      <c r="C2183" s="126" t="s">
        <v>11374</v>
      </c>
      <c r="D2183" s="134" t="s">
        <v>144</v>
      </c>
      <c r="E2183" s="134" t="s">
        <v>4500</v>
      </c>
      <c r="F2183" s="135"/>
      <c r="G2183" s="135">
        <v>23.95</v>
      </c>
    </row>
    <row r="2184" spans="1:7" x14ac:dyDescent="0.25">
      <c r="A2184" s="134" t="s">
        <v>9422</v>
      </c>
      <c r="B2184" s="134">
        <v>36498</v>
      </c>
      <c r="C2184" s="126" t="s">
        <v>11375</v>
      </c>
      <c r="D2184" s="134" t="s">
        <v>33</v>
      </c>
      <c r="E2184" s="134" t="s">
        <v>4500</v>
      </c>
      <c r="F2184" s="135"/>
      <c r="G2184" s="135">
        <v>9545.6299999999992</v>
      </c>
    </row>
    <row r="2185" spans="1:7" x14ac:dyDescent="0.25">
      <c r="A2185" s="134" t="s">
        <v>9393</v>
      </c>
      <c r="B2185" s="134">
        <v>12872</v>
      </c>
      <c r="C2185" s="126" t="s">
        <v>11376</v>
      </c>
      <c r="D2185" s="134" t="s">
        <v>374</v>
      </c>
      <c r="E2185" s="134" t="s">
        <v>4500</v>
      </c>
      <c r="F2185" s="135">
        <v>21.56</v>
      </c>
      <c r="G2185" s="135">
        <v>26.09</v>
      </c>
    </row>
    <row r="2186" spans="1:7" x14ac:dyDescent="0.25">
      <c r="A2186" s="134" t="s">
        <v>9393</v>
      </c>
      <c r="B2186" s="134">
        <v>41075</v>
      </c>
      <c r="C2186" s="126" t="s">
        <v>11377</v>
      </c>
      <c r="D2186" s="134" t="s">
        <v>4271</v>
      </c>
      <c r="E2186" s="134" t="s">
        <v>4500</v>
      </c>
      <c r="F2186" s="135">
        <v>3768.86</v>
      </c>
      <c r="G2186" s="135">
        <v>4570.16</v>
      </c>
    </row>
    <row r="2187" spans="1:7" x14ac:dyDescent="0.25">
      <c r="A2187" s="134" t="s">
        <v>9250</v>
      </c>
      <c r="B2187" s="134">
        <v>44324</v>
      </c>
      <c r="C2187" s="126" t="s">
        <v>11378</v>
      </c>
      <c r="D2187" s="134" t="s">
        <v>950</v>
      </c>
      <c r="E2187" s="134" t="s">
        <v>4500</v>
      </c>
      <c r="F2187" s="135">
        <v>2.97</v>
      </c>
      <c r="G2187" s="135">
        <v>2.72</v>
      </c>
    </row>
    <row r="2188" spans="1:7" x14ac:dyDescent="0.25">
      <c r="A2188" s="134" t="s">
        <v>9250</v>
      </c>
      <c r="B2188" s="134">
        <v>3315</v>
      </c>
      <c r="C2188" s="126" t="s">
        <v>11379</v>
      </c>
      <c r="D2188" s="134" t="s">
        <v>950</v>
      </c>
      <c r="E2188" s="134" t="s">
        <v>4500</v>
      </c>
      <c r="F2188" s="135">
        <v>0.86</v>
      </c>
      <c r="G2188" s="135">
        <v>0.79</v>
      </c>
    </row>
    <row r="2189" spans="1:7" x14ac:dyDescent="0.25">
      <c r="A2189" s="134" t="s">
        <v>9250</v>
      </c>
      <c r="B2189" s="134">
        <v>36870</v>
      </c>
      <c r="C2189" s="126" t="s">
        <v>11380</v>
      </c>
      <c r="D2189" s="134" t="s">
        <v>950</v>
      </c>
      <c r="E2189" s="134" t="s">
        <v>4500</v>
      </c>
      <c r="F2189" s="135">
        <v>0.66</v>
      </c>
      <c r="G2189" s="135">
        <v>0.61</v>
      </c>
    </row>
    <row r="2190" spans="1:7" x14ac:dyDescent="0.25">
      <c r="A2190" s="134" t="s">
        <v>9250</v>
      </c>
      <c r="B2190" s="134">
        <v>5092</v>
      </c>
      <c r="C2190" s="126" t="s">
        <v>11381</v>
      </c>
      <c r="D2190" s="134" t="s">
        <v>9660</v>
      </c>
      <c r="E2190" s="134" t="s">
        <v>4500</v>
      </c>
      <c r="F2190" s="135">
        <v>19.7</v>
      </c>
      <c r="G2190" s="135">
        <v>16</v>
      </c>
    </row>
    <row r="2191" spans="1:7" x14ac:dyDescent="0.25">
      <c r="A2191" s="134" t="s">
        <v>9250</v>
      </c>
      <c r="B2191" s="134">
        <v>11462</v>
      </c>
      <c r="C2191" s="126" t="s">
        <v>11382</v>
      </c>
      <c r="D2191" s="134" t="s">
        <v>9660</v>
      </c>
      <c r="E2191" s="134" t="s">
        <v>4500</v>
      </c>
      <c r="F2191" s="135">
        <v>20.14</v>
      </c>
      <c r="G2191" s="135">
        <v>16.36</v>
      </c>
    </row>
    <row r="2192" spans="1:7" x14ac:dyDescent="0.25">
      <c r="A2192" s="134" t="s">
        <v>9422</v>
      </c>
      <c r="B2192" s="134">
        <v>36529</v>
      </c>
      <c r="C2192" s="126" t="s">
        <v>11383</v>
      </c>
      <c r="D2192" s="134" t="s">
        <v>33</v>
      </c>
      <c r="E2192" s="134" t="s">
        <v>4500</v>
      </c>
      <c r="F2192" s="135"/>
      <c r="G2192" s="135">
        <v>64795.91</v>
      </c>
    </row>
    <row r="2193" spans="1:7" x14ac:dyDescent="0.25">
      <c r="A2193" s="134" t="s">
        <v>9422</v>
      </c>
      <c r="B2193" s="134">
        <v>3318</v>
      </c>
      <c r="C2193" s="126" t="s">
        <v>11384</v>
      </c>
      <c r="D2193" s="134" t="s">
        <v>33</v>
      </c>
      <c r="E2193" s="134" t="s">
        <v>9256</v>
      </c>
      <c r="F2193" s="135"/>
      <c r="G2193" s="135">
        <v>50800</v>
      </c>
    </row>
    <row r="2194" spans="1:7" x14ac:dyDescent="0.25">
      <c r="A2194" s="134" t="s">
        <v>9250</v>
      </c>
      <c r="B2194" s="134">
        <v>3324</v>
      </c>
      <c r="C2194" s="126" t="s">
        <v>11385</v>
      </c>
      <c r="D2194" s="134" t="s">
        <v>144</v>
      </c>
      <c r="E2194" s="134" t="s">
        <v>4500</v>
      </c>
      <c r="F2194" s="135">
        <v>7.49</v>
      </c>
      <c r="G2194" s="135">
        <v>12.78</v>
      </c>
    </row>
    <row r="2195" spans="1:7" x14ac:dyDescent="0.25">
      <c r="A2195" s="134" t="s">
        <v>9250</v>
      </c>
      <c r="B2195" s="134">
        <v>3322</v>
      </c>
      <c r="C2195" s="126" t="s">
        <v>11386</v>
      </c>
      <c r="D2195" s="134" t="s">
        <v>144</v>
      </c>
      <c r="E2195" s="134" t="s">
        <v>9256</v>
      </c>
      <c r="F2195" s="135">
        <v>10.5</v>
      </c>
      <c r="G2195" s="135">
        <v>17.899999999999999</v>
      </c>
    </row>
    <row r="2196" spans="1:7" x14ac:dyDescent="0.25">
      <c r="A2196" s="134" t="s">
        <v>9250</v>
      </c>
      <c r="B2196" s="134">
        <v>5076</v>
      </c>
      <c r="C2196" s="126" t="s">
        <v>11387</v>
      </c>
      <c r="D2196" s="134" t="s">
        <v>950</v>
      </c>
      <c r="E2196" s="134" t="s">
        <v>4500</v>
      </c>
      <c r="F2196" s="135">
        <v>20.45</v>
      </c>
      <c r="G2196" s="135">
        <v>12.33</v>
      </c>
    </row>
    <row r="2197" spans="1:7" x14ac:dyDescent="0.25">
      <c r="A2197" s="134" t="s">
        <v>9250</v>
      </c>
      <c r="B2197" s="134">
        <v>5077</v>
      </c>
      <c r="C2197" s="126" t="s">
        <v>11388</v>
      </c>
      <c r="D2197" s="134" t="s">
        <v>950</v>
      </c>
      <c r="E2197" s="134" t="s">
        <v>4500</v>
      </c>
      <c r="F2197" s="135">
        <v>22.6</v>
      </c>
      <c r="G2197" s="135">
        <v>13.62</v>
      </c>
    </row>
    <row r="2198" spans="1:7" x14ac:dyDescent="0.25">
      <c r="A2198" s="134" t="s">
        <v>9250</v>
      </c>
      <c r="B2198" s="134">
        <v>45242</v>
      </c>
      <c r="C2198" s="126" t="s">
        <v>15021</v>
      </c>
      <c r="D2198" s="134" t="s">
        <v>33</v>
      </c>
      <c r="E2198" s="134" t="s">
        <v>4500</v>
      </c>
      <c r="F2198" s="135">
        <v>53.22</v>
      </c>
      <c r="G2198" s="135">
        <v>61.21</v>
      </c>
    </row>
    <row r="2199" spans="1:7" x14ac:dyDescent="0.25">
      <c r="A2199" s="134" t="s">
        <v>9250</v>
      </c>
      <c r="B2199" s="134">
        <v>11837</v>
      </c>
      <c r="C2199" s="126" t="s">
        <v>11389</v>
      </c>
      <c r="D2199" s="134" t="s">
        <v>33</v>
      </c>
      <c r="E2199" s="134" t="s">
        <v>4500</v>
      </c>
      <c r="F2199" s="135">
        <v>60.81</v>
      </c>
      <c r="G2199" s="135">
        <v>71.8</v>
      </c>
    </row>
    <row r="2200" spans="1:7" x14ac:dyDescent="0.25">
      <c r="A2200" s="134" t="s">
        <v>9250</v>
      </c>
      <c r="B2200" s="134">
        <v>415</v>
      </c>
      <c r="C2200" s="126" t="s">
        <v>11390</v>
      </c>
      <c r="D2200" s="134" t="s">
        <v>33</v>
      </c>
      <c r="E2200" s="134" t="s">
        <v>4500</v>
      </c>
      <c r="F2200" s="135">
        <v>24.93</v>
      </c>
      <c r="G2200" s="135">
        <v>29.44</v>
      </c>
    </row>
    <row r="2201" spans="1:7" x14ac:dyDescent="0.25">
      <c r="A2201" s="134" t="s">
        <v>9250</v>
      </c>
      <c r="B2201" s="134">
        <v>38055</v>
      </c>
      <c r="C2201" s="126" t="s">
        <v>11391</v>
      </c>
      <c r="D2201" s="134" t="s">
        <v>33</v>
      </c>
      <c r="E2201" s="134" t="s">
        <v>4500</v>
      </c>
      <c r="F2201" s="135">
        <v>5.51</v>
      </c>
      <c r="G2201" s="135">
        <v>6.51</v>
      </c>
    </row>
    <row r="2202" spans="1:7" x14ac:dyDescent="0.25">
      <c r="A2202" s="134" t="s">
        <v>9250</v>
      </c>
      <c r="B2202" s="134">
        <v>416</v>
      </c>
      <c r="C2202" s="126" t="s">
        <v>11392</v>
      </c>
      <c r="D2202" s="134" t="s">
        <v>33</v>
      </c>
      <c r="E2202" s="134" t="s">
        <v>4500</v>
      </c>
      <c r="F2202" s="135">
        <v>9.1300000000000008</v>
      </c>
      <c r="G2202" s="135">
        <v>10.78</v>
      </c>
    </row>
    <row r="2203" spans="1:7" x14ac:dyDescent="0.25">
      <c r="A2203" s="134" t="s">
        <v>9250</v>
      </c>
      <c r="B2203" s="134">
        <v>425</v>
      </c>
      <c r="C2203" s="126" t="s">
        <v>11393</v>
      </c>
      <c r="D2203" s="134" t="s">
        <v>33</v>
      </c>
      <c r="E2203" s="134" t="s">
        <v>4500</v>
      </c>
      <c r="F2203" s="135">
        <v>5.66</v>
      </c>
      <c r="G2203" s="135">
        <v>6.68</v>
      </c>
    </row>
    <row r="2204" spans="1:7" x14ac:dyDescent="0.25">
      <c r="A2204" s="134" t="s">
        <v>9250</v>
      </c>
      <c r="B2204" s="134">
        <v>426</v>
      </c>
      <c r="C2204" s="126" t="s">
        <v>11394</v>
      </c>
      <c r="D2204" s="134" t="s">
        <v>33</v>
      </c>
      <c r="E2204" s="134" t="s">
        <v>4500</v>
      </c>
      <c r="F2204" s="135">
        <v>31.16</v>
      </c>
      <c r="G2204" s="135">
        <v>36.799999999999997</v>
      </c>
    </row>
    <row r="2205" spans="1:7" x14ac:dyDescent="0.25">
      <c r="A2205" s="134" t="s">
        <v>9250</v>
      </c>
      <c r="B2205" s="134">
        <v>38056</v>
      </c>
      <c r="C2205" s="126" t="s">
        <v>11395</v>
      </c>
      <c r="D2205" s="134" t="s">
        <v>33</v>
      </c>
      <c r="E2205" s="134" t="s">
        <v>4500</v>
      </c>
      <c r="F2205" s="135">
        <v>30.43</v>
      </c>
      <c r="G2205" s="135">
        <v>35.94</v>
      </c>
    </row>
    <row r="2206" spans="1:7" x14ac:dyDescent="0.25">
      <c r="A2206" s="134" t="s">
        <v>9250</v>
      </c>
      <c r="B2206" s="134">
        <v>1564</v>
      </c>
      <c r="C2206" s="126" t="s">
        <v>11396</v>
      </c>
      <c r="D2206" s="134" t="s">
        <v>33</v>
      </c>
      <c r="E2206" s="134" t="s">
        <v>4500</v>
      </c>
      <c r="F2206" s="135">
        <v>11.61</v>
      </c>
      <c r="G2206" s="135">
        <v>13.71</v>
      </c>
    </row>
    <row r="2207" spans="1:7" x14ac:dyDescent="0.25">
      <c r="A2207" s="134" t="s">
        <v>9250</v>
      </c>
      <c r="B2207" s="134">
        <v>11032</v>
      </c>
      <c r="C2207" s="126" t="s">
        <v>11397</v>
      </c>
      <c r="D2207" s="134" t="s">
        <v>33</v>
      </c>
      <c r="E2207" s="134" t="s">
        <v>4500</v>
      </c>
      <c r="F2207" s="135">
        <v>9.57</v>
      </c>
      <c r="G2207" s="135">
        <v>13.8</v>
      </c>
    </row>
    <row r="2208" spans="1:7" x14ac:dyDescent="0.25">
      <c r="A2208" s="134" t="s">
        <v>9250</v>
      </c>
      <c r="B2208" s="134">
        <v>36786</v>
      </c>
      <c r="C2208" s="126" t="s">
        <v>11398</v>
      </c>
      <c r="D2208" s="134" t="s">
        <v>4501</v>
      </c>
      <c r="E2208" s="134" t="s">
        <v>4500</v>
      </c>
      <c r="F2208" s="135"/>
      <c r="G2208" s="135">
        <v>137.86000000000001</v>
      </c>
    </row>
    <row r="2209" spans="1:7" x14ac:dyDescent="0.25">
      <c r="A2209" s="134" t="s">
        <v>9250</v>
      </c>
      <c r="B2209" s="134">
        <v>36785</v>
      </c>
      <c r="C2209" s="126" t="s">
        <v>11399</v>
      </c>
      <c r="D2209" s="134" t="s">
        <v>4501</v>
      </c>
      <c r="E2209" s="134" t="s">
        <v>4500</v>
      </c>
      <c r="F2209" s="135"/>
      <c r="G2209" s="135">
        <v>119.79</v>
      </c>
    </row>
    <row r="2210" spans="1:7" x14ac:dyDescent="0.25">
      <c r="A2210" s="134" t="s">
        <v>9250</v>
      </c>
      <c r="B2210" s="134">
        <v>36782</v>
      </c>
      <c r="C2210" s="126" t="s">
        <v>11400</v>
      </c>
      <c r="D2210" s="134" t="s">
        <v>4501</v>
      </c>
      <c r="E2210" s="134" t="s">
        <v>4500</v>
      </c>
      <c r="F2210" s="135"/>
      <c r="G2210" s="135">
        <v>142.99</v>
      </c>
    </row>
    <row r="2211" spans="1:7" x14ac:dyDescent="0.25">
      <c r="A2211" s="134" t="s">
        <v>9250</v>
      </c>
      <c r="B2211" s="134">
        <v>44481</v>
      </c>
      <c r="C2211" s="126" t="s">
        <v>15022</v>
      </c>
      <c r="D2211" s="134" t="s">
        <v>4501</v>
      </c>
      <c r="E2211" s="134" t="s">
        <v>9256</v>
      </c>
      <c r="F2211" s="135"/>
      <c r="G2211" s="135">
        <v>161.07</v>
      </c>
    </row>
    <row r="2212" spans="1:7" x14ac:dyDescent="0.25">
      <c r="A2212" s="134" t="s">
        <v>9250</v>
      </c>
      <c r="B2212" s="134">
        <v>4824</v>
      </c>
      <c r="C2212" s="126" t="s">
        <v>11401</v>
      </c>
      <c r="D2212" s="134" t="s">
        <v>950</v>
      </c>
      <c r="E2212" s="134" t="s">
        <v>4500</v>
      </c>
      <c r="F2212" s="135">
        <v>0.85</v>
      </c>
      <c r="G2212" s="135">
        <v>0.78</v>
      </c>
    </row>
    <row r="2213" spans="1:7" x14ac:dyDescent="0.25">
      <c r="A2213" s="134" t="s">
        <v>9250</v>
      </c>
      <c r="B2213" s="134">
        <v>11795</v>
      </c>
      <c r="C2213" s="126" t="s">
        <v>11402</v>
      </c>
      <c r="D2213" s="134" t="s">
        <v>144</v>
      </c>
      <c r="E2213" s="134" t="s">
        <v>4500</v>
      </c>
      <c r="F2213" s="135">
        <v>671.69</v>
      </c>
      <c r="G2213" s="135">
        <v>716.98</v>
      </c>
    </row>
    <row r="2214" spans="1:7" x14ac:dyDescent="0.25">
      <c r="A2214" s="134" t="s">
        <v>9250</v>
      </c>
      <c r="B2214" s="134">
        <v>134</v>
      </c>
      <c r="C2214" s="126" t="s">
        <v>11403</v>
      </c>
      <c r="D2214" s="134" t="s">
        <v>950</v>
      </c>
      <c r="E2214" s="134" t="s">
        <v>4500</v>
      </c>
      <c r="F2214" s="135">
        <v>1.71</v>
      </c>
      <c r="G2214" s="135">
        <v>1.71</v>
      </c>
    </row>
    <row r="2215" spans="1:7" x14ac:dyDescent="0.25">
      <c r="A2215" s="134" t="s">
        <v>9250</v>
      </c>
      <c r="B2215" s="134">
        <v>4229</v>
      </c>
      <c r="C2215" s="126" t="s">
        <v>11404</v>
      </c>
      <c r="D2215" s="134" t="s">
        <v>950</v>
      </c>
      <c r="E2215" s="134" t="s">
        <v>4500</v>
      </c>
      <c r="F2215" s="135">
        <v>44.02</v>
      </c>
      <c r="G2215" s="135">
        <v>44.46</v>
      </c>
    </row>
    <row r="2216" spans="1:7" x14ac:dyDescent="0.25">
      <c r="A2216" s="134" t="s">
        <v>9250</v>
      </c>
      <c r="B2216" s="134">
        <v>11731</v>
      </c>
      <c r="C2216" s="126" t="s">
        <v>11405</v>
      </c>
      <c r="D2216" s="134" t="s">
        <v>33</v>
      </c>
      <c r="E2216" s="134" t="s">
        <v>4500</v>
      </c>
      <c r="F2216" s="135">
        <v>10.02</v>
      </c>
      <c r="G2216" s="135">
        <v>9.7899999999999991</v>
      </c>
    </row>
    <row r="2217" spans="1:7" x14ac:dyDescent="0.25">
      <c r="A2217" s="134" t="s">
        <v>9250</v>
      </c>
      <c r="B2217" s="134">
        <v>11732</v>
      </c>
      <c r="C2217" s="126" t="s">
        <v>11406</v>
      </c>
      <c r="D2217" s="134" t="s">
        <v>33</v>
      </c>
      <c r="E2217" s="134" t="s">
        <v>4500</v>
      </c>
      <c r="F2217" s="135">
        <v>26.27</v>
      </c>
      <c r="G2217" s="135">
        <v>25.68</v>
      </c>
    </row>
    <row r="2218" spans="1:7" x14ac:dyDescent="0.25">
      <c r="A2218" s="134" t="s">
        <v>9250</v>
      </c>
      <c r="B2218" s="134">
        <v>11244</v>
      </c>
      <c r="C2218" s="126" t="s">
        <v>11407</v>
      </c>
      <c r="D2218" s="134" t="s">
        <v>33</v>
      </c>
      <c r="E2218" s="134" t="s">
        <v>4500</v>
      </c>
      <c r="F2218" s="135"/>
      <c r="G2218" s="135">
        <v>248.67</v>
      </c>
    </row>
    <row r="2219" spans="1:7" x14ac:dyDescent="0.25">
      <c r="A2219" s="134" t="s">
        <v>9250</v>
      </c>
      <c r="B2219" s="134">
        <v>11235</v>
      </c>
      <c r="C2219" s="126" t="s">
        <v>11408</v>
      </c>
      <c r="D2219" s="134" t="s">
        <v>33</v>
      </c>
      <c r="E2219" s="134" t="s">
        <v>4500</v>
      </c>
      <c r="F2219" s="135"/>
      <c r="G2219" s="135">
        <v>189.76</v>
      </c>
    </row>
    <row r="2220" spans="1:7" x14ac:dyDescent="0.25">
      <c r="A2220" s="134" t="s">
        <v>9250</v>
      </c>
      <c r="B2220" s="134">
        <v>11236</v>
      </c>
      <c r="C2220" s="126" t="s">
        <v>11409</v>
      </c>
      <c r="D2220" s="134" t="s">
        <v>33</v>
      </c>
      <c r="E2220" s="134" t="s">
        <v>4500</v>
      </c>
      <c r="F2220" s="135"/>
      <c r="G2220" s="135">
        <v>241.16</v>
      </c>
    </row>
    <row r="2221" spans="1:7" x14ac:dyDescent="0.25">
      <c r="A2221" s="134" t="s">
        <v>9250</v>
      </c>
      <c r="B2221" s="134">
        <v>11245</v>
      </c>
      <c r="C2221" s="126" t="s">
        <v>11410</v>
      </c>
      <c r="D2221" s="134" t="s">
        <v>33</v>
      </c>
      <c r="E2221" s="134" t="s">
        <v>4500</v>
      </c>
      <c r="F2221" s="135"/>
      <c r="G2221" s="135">
        <v>343.95</v>
      </c>
    </row>
    <row r="2222" spans="1:7" x14ac:dyDescent="0.25">
      <c r="A2222" s="134" t="s">
        <v>9422</v>
      </c>
      <c r="B2222" s="134">
        <v>36494</v>
      </c>
      <c r="C2222" s="126" t="s">
        <v>11411</v>
      </c>
      <c r="D2222" s="134" t="s">
        <v>33</v>
      </c>
      <c r="E2222" s="134" t="s">
        <v>4500</v>
      </c>
      <c r="F2222" s="135"/>
      <c r="G2222" s="135">
        <v>740761.71</v>
      </c>
    </row>
    <row r="2223" spans="1:7" x14ac:dyDescent="0.25">
      <c r="A2223" s="134" t="s">
        <v>9422</v>
      </c>
      <c r="B2223" s="134">
        <v>36493</v>
      </c>
      <c r="C2223" s="126" t="s">
        <v>11412</v>
      </c>
      <c r="D2223" s="134" t="s">
        <v>33</v>
      </c>
      <c r="E2223" s="134" t="s">
        <v>4500</v>
      </c>
      <c r="F2223" s="135"/>
      <c r="G2223" s="135">
        <v>839252.93</v>
      </c>
    </row>
    <row r="2224" spans="1:7" x14ac:dyDescent="0.25">
      <c r="A2224" s="134" t="s">
        <v>9422</v>
      </c>
      <c r="B2224" s="134">
        <v>36492</v>
      </c>
      <c r="C2224" s="126" t="s">
        <v>11413</v>
      </c>
      <c r="D2224" s="134" t="s">
        <v>33</v>
      </c>
      <c r="E2224" s="134" t="s">
        <v>4500</v>
      </c>
      <c r="F2224" s="135"/>
      <c r="G2224" s="135">
        <v>1559013.67</v>
      </c>
    </row>
    <row r="2225" spans="1:7" x14ac:dyDescent="0.25">
      <c r="A2225" s="134" t="s">
        <v>9422</v>
      </c>
      <c r="B2225" s="134">
        <v>36499</v>
      </c>
      <c r="C2225" s="126" t="s">
        <v>11414</v>
      </c>
      <c r="D2225" s="134" t="s">
        <v>33</v>
      </c>
      <c r="E2225" s="134" t="s">
        <v>4500</v>
      </c>
      <c r="F2225" s="135"/>
      <c r="G2225" s="135">
        <v>5154.6400000000003</v>
      </c>
    </row>
    <row r="2226" spans="1:7" x14ac:dyDescent="0.25">
      <c r="A2226" s="134" t="s">
        <v>9422</v>
      </c>
      <c r="B2226" s="134">
        <v>13533</v>
      </c>
      <c r="C2226" s="126" t="s">
        <v>11415</v>
      </c>
      <c r="D2226" s="134" t="s">
        <v>33</v>
      </c>
      <c r="E2226" s="134" t="s">
        <v>4500</v>
      </c>
      <c r="F2226" s="135"/>
      <c r="G2226" s="135">
        <v>236290.92</v>
      </c>
    </row>
    <row r="2227" spans="1:7" x14ac:dyDescent="0.25">
      <c r="A2227" s="134" t="s">
        <v>9422</v>
      </c>
      <c r="B2227" s="134">
        <v>13333</v>
      </c>
      <c r="C2227" s="126" t="s">
        <v>11416</v>
      </c>
      <c r="D2227" s="134" t="s">
        <v>33</v>
      </c>
      <c r="E2227" s="134" t="s">
        <v>4500</v>
      </c>
      <c r="F2227" s="135"/>
      <c r="G2227" s="135">
        <v>264340.36</v>
      </c>
    </row>
    <row r="2228" spans="1:7" x14ac:dyDescent="0.25">
      <c r="A2228" s="134" t="s">
        <v>9422</v>
      </c>
      <c r="B2228" s="134">
        <v>39585</v>
      </c>
      <c r="C2228" s="126" t="s">
        <v>11417</v>
      </c>
      <c r="D2228" s="134" t="s">
        <v>33</v>
      </c>
      <c r="E2228" s="134" t="s">
        <v>4500</v>
      </c>
      <c r="F2228" s="135"/>
      <c r="G2228" s="135">
        <v>170684.56</v>
      </c>
    </row>
    <row r="2229" spans="1:7" x14ac:dyDescent="0.25">
      <c r="A2229" s="134" t="s">
        <v>9422</v>
      </c>
      <c r="B2229" s="134">
        <v>39586</v>
      </c>
      <c r="C2229" s="126" t="s">
        <v>11418</v>
      </c>
      <c r="D2229" s="134" t="s">
        <v>33</v>
      </c>
      <c r="E2229" s="134" t="s">
        <v>4500</v>
      </c>
      <c r="F2229" s="135"/>
      <c r="G2229" s="135">
        <v>200201.43</v>
      </c>
    </row>
    <row r="2230" spans="1:7" x14ac:dyDescent="0.25">
      <c r="A2230" s="134" t="s">
        <v>9422</v>
      </c>
      <c r="B2230" s="134">
        <v>39587</v>
      </c>
      <c r="C2230" s="126" t="s">
        <v>11419</v>
      </c>
      <c r="D2230" s="134" t="s">
        <v>33</v>
      </c>
      <c r="E2230" s="134" t="s">
        <v>4500</v>
      </c>
      <c r="F2230" s="135"/>
      <c r="G2230" s="135">
        <v>243835.09</v>
      </c>
    </row>
    <row r="2231" spans="1:7" x14ac:dyDescent="0.25">
      <c r="A2231" s="134" t="s">
        <v>9422</v>
      </c>
      <c r="B2231" s="134">
        <v>39588</v>
      </c>
      <c r="C2231" s="126" t="s">
        <v>11420</v>
      </c>
      <c r="D2231" s="134" t="s">
        <v>33</v>
      </c>
      <c r="E2231" s="134" t="s">
        <v>4500</v>
      </c>
      <c r="F2231" s="135"/>
      <c r="G2231" s="135">
        <v>282335.35999999999</v>
      </c>
    </row>
    <row r="2232" spans="1:7" x14ac:dyDescent="0.25">
      <c r="A2232" s="134" t="s">
        <v>9422</v>
      </c>
      <c r="B2232" s="134">
        <v>39584</v>
      </c>
      <c r="C2232" s="126" t="s">
        <v>11421</v>
      </c>
      <c r="D2232" s="134" t="s">
        <v>33</v>
      </c>
      <c r="E2232" s="134" t="s">
        <v>4500</v>
      </c>
      <c r="F2232" s="135"/>
      <c r="G2232" s="135">
        <v>151999.1</v>
      </c>
    </row>
    <row r="2233" spans="1:7" x14ac:dyDescent="0.25">
      <c r="A2233" s="134" t="s">
        <v>9422</v>
      </c>
      <c r="B2233" s="134">
        <v>39590</v>
      </c>
      <c r="C2233" s="126" t="s">
        <v>11422</v>
      </c>
      <c r="D2233" s="134" t="s">
        <v>33</v>
      </c>
      <c r="E2233" s="134" t="s">
        <v>4500</v>
      </c>
      <c r="F2233" s="135"/>
      <c r="G2233" s="135">
        <v>148354.4</v>
      </c>
    </row>
    <row r="2234" spans="1:7" x14ac:dyDescent="0.25">
      <c r="A2234" s="134" t="s">
        <v>9422</v>
      </c>
      <c r="B2234" s="134">
        <v>39592</v>
      </c>
      <c r="C2234" s="126" t="s">
        <v>11423</v>
      </c>
      <c r="D2234" s="134" t="s">
        <v>33</v>
      </c>
      <c r="E2234" s="134" t="s">
        <v>4500</v>
      </c>
      <c r="F2234" s="135"/>
      <c r="G2234" s="135">
        <v>213188.86</v>
      </c>
    </row>
    <row r="2235" spans="1:7" x14ac:dyDescent="0.25">
      <c r="A2235" s="134" t="s">
        <v>9422</v>
      </c>
      <c r="B2235" s="134">
        <v>39593</v>
      </c>
      <c r="C2235" s="126" t="s">
        <v>11424</v>
      </c>
      <c r="D2235" s="134" t="s">
        <v>33</v>
      </c>
      <c r="E2235" s="134" t="s">
        <v>4500</v>
      </c>
      <c r="F2235" s="135"/>
      <c r="G2235" s="135">
        <v>243835.09</v>
      </c>
    </row>
    <row r="2236" spans="1:7" x14ac:dyDescent="0.25">
      <c r="A2236" s="134" t="s">
        <v>9422</v>
      </c>
      <c r="B2236" s="134">
        <v>14254</v>
      </c>
      <c r="C2236" s="126" t="s">
        <v>11425</v>
      </c>
      <c r="D2236" s="134" t="s">
        <v>33</v>
      </c>
      <c r="E2236" s="134" t="s">
        <v>9256</v>
      </c>
      <c r="F2236" s="135"/>
      <c r="G2236" s="135">
        <v>138601</v>
      </c>
    </row>
    <row r="2237" spans="1:7" x14ac:dyDescent="0.25">
      <c r="A2237" s="134" t="s">
        <v>9422</v>
      </c>
      <c r="B2237" s="134">
        <v>44494</v>
      </c>
      <c r="C2237" s="126" t="s">
        <v>15023</v>
      </c>
      <c r="D2237" s="134" t="s">
        <v>33</v>
      </c>
      <c r="E2237" s="134" t="s">
        <v>4500</v>
      </c>
      <c r="F2237" s="135"/>
      <c r="G2237" s="135">
        <v>115742.89</v>
      </c>
    </row>
    <row r="2238" spans="1:7" x14ac:dyDescent="0.25">
      <c r="A2238" s="134" t="s">
        <v>9422</v>
      </c>
      <c r="B2238" s="134">
        <v>25019</v>
      </c>
      <c r="C2238" s="126" t="s">
        <v>11426</v>
      </c>
      <c r="D2238" s="134" t="s">
        <v>33</v>
      </c>
      <c r="E2238" s="134" t="s">
        <v>4500</v>
      </c>
      <c r="F2238" s="135"/>
      <c r="G2238" s="135">
        <v>198396.25</v>
      </c>
    </row>
    <row r="2239" spans="1:7" x14ac:dyDescent="0.25">
      <c r="A2239" s="134" t="s">
        <v>9422</v>
      </c>
      <c r="B2239" s="134">
        <v>36501</v>
      </c>
      <c r="C2239" s="126" t="s">
        <v>11427</v>
      </c>
      <c r="D2239" s="134" t="s">
        <v>33</v>
      </c>
      <c r="E2239" s="134" t="s">
        <v>4500</v>
      </c>
      <c r="F2239" s="135"/>
      <c r="G2239" s="135">
        <v>176641.04</v>
      </c>
    </row>
    <row r="2240" spans="1:7" x14ac:dyDescent="0.25">
      <c r="A2240" s="134" t="s">
        <v>9422</v>
      </c>
      <c r="B2240" s="134">
        <v>44493</v>
      </c>
      <c r="C2240" s="126" t="s">
        <v>15024</v>
      </c>
      <c r="D2240" s="134" t="s">
        <v>33</v>
      </c>
      <c r="E2240" s="134" t="s">
        <v>4500</v>
      </c>
      <c r="F2240" s="135"/>
      <c r="G2240" s="135">
        <v>212356.37</v>
      </c>
    </row>
    <row r="2241" spans="1:7" x14ac:dyDescent="0.25">
      <c r="A2241" s="134" t="s">
        <v>9422</v>
      </c>
      <c r="B2241" s="134">
        <v>36500</v>
      </c>
      <c r="C2241" s="126" t="s">
        <v>11428</v>
      </c>
      <c r="D2241" s="134" t="s">
        <v>33</v>
      </c>
      <c r="E2241" s="134" t="s">
        <v>4500</v>
      </c>
      <c r="F2241" s="135"/>
      <c r="G2241" s="135">
        <v>124827.4</v>
      </c>
    </row>
    <row r="2242" spans="1:7" x14ac:dyDescent="0.25">
      <c r="A2242" s="134" t="s">
        <v>9250</v>
      </c>
      <c r="B2242" s="134">
        <v>20017</v>
      </c>
      <c r="C2242" s="126" t="s">
        <v>11429</v>
      </c>
      <c r="D2242" s="134" t="s">
        <v>22</v>
      </c>
      <c r="E2242" s="134" t="s">
        <v>4500</v>
      </c>
      <c r="F2242" s="135">
        <v>8.36</v>
      </c>
      <c r="G2242" s="135">
        <v>10.18</v>
      </c>
    </row>
    <row r="2243" spans="1:7" x14ac:dyDescent="0.25">
      <c r="A2243" s="134" t="s">
        <v>9250</v>
      </c>
      <c r="B2243" s="134">
        <v>20007</v>
      </c>
      <c r="C2243" s="126" t="s">
        <v>11430</v>
      </c>
      <c r="D2243" s="134" t="s">
        <v>22</v>
      </c>
      <c r="E2243" s="134" t="s">
        <v>4500</v>
      </c>
      <c r="F2243" s="135">
        <v>4.99</v>
      </c>
      <c r="G2243" s="135">
        <v>6.07</v>
      </c>
    </row>
    <row r="2244" spans="1:7" x14ac:dyDescent="0.25">
      <c r="A2244" s="134" t="s">
        <v>9250</v>
      </c>
      <c r="B2244" s="134">
        <v>39831</v>
      </c>
      <c r="C2244" s="126" t="s">
        <v>11431</v>
      </c>
      <c r="D2244" s="134" t="s">
        <v>9695</v>
      </c>
      <c r="E2244" s="134" t="s">
        <v>4500</v>
      </c>
      <c r="F2244" s="135">
        <v>292.83</v>
      </c>
      <c r="G2244" s="135">
        <v>305.02999999999997</v>
      </c>
    </row>
    <row r="2245" spans="1:7" x14ac:dyDescent="0.25">
      <c r="A2245" s="134" t="s">
        <v>9250</v>
      </c>
      <c r="B2245" s="134">
        <v>36888</v>
      </c>
      <c r="C2245" s="126" t="s">
        <v>11432</v>
      </c>
      <c r="D2245" s="134" t="s">
        <v>22</v>
      </c>
      <c r="E2245" s="134" t="s">
        <v>4500</v>
      </c>
      <c r="F2245" s="135">
        <v>38.79</v>
      </c>
      <c r="G2245" s="135">
        <v>27.85</v>
      </c>
    </row>
    <row r="2246" spans="1:7" x14ac:dyDescent="0.25">
      <c r="A2246" s="134" t="s">
        <v>9250</v>
      </c>
      <c r="B2246" s="134">
        <v>39836</v>
      </c>
      <c r="C2246" s="126" t="s">
        <v>11433</v>
      </c>
      <c r="D2246" s="134" t="s">
        <v>9695</v>
      </c>
      <c r="E2246" s="134" t="s">
        <v>4500</v>
      </c>
      <c r="F2246" s="135">
        <v>257.31</v>
      </c>
      <c r="G2246" s="135">
        <v>268.02999999999997</v>
      </c>
    </row>
    <row r="2247" spans="1:7" x14ac:dyDescent="0.25">
      <c r="A2247" s="134" t="s">
        <v>9250</v>
      </c>
      <c r="B2247" s="134">
        <v>39830</v>
      </c>
      <c r="C2247" s="126" t="s">
        <v>11434</v>
      </c>
      <c r="D2247" s="134" t="s">
        <v>9695</v>
      </c>
      <c r="E2247" s="134" t="s">
        <v>4500</v>
      </c>
      <c r="F2247" s="135">
        <v>293.45999999999998</v>
      </c>
      <c r="G2247" s="135">
        <v>305.68</v>
      </c>
    </row>
    <row r="2248" spans="1:7" x14ac:dyDescent="0.25">
      <c r="A2248" s="134" t="s">
        <v>9422</v>
      </c>
      <c r="B2248" s="134">
        <v>36497</v>
      </c>
      <c r="C2248" s="126" t="s">
        <v>11435</v>
      </c>
      <c r="D2248" s="134" t="s">
        <v>33</v>
      </c>
      <c r="E2248" s="134" t="s">
        <v>4500</v>
      </c>
      <c r="F2248" s="135">
        <v>2672.68</v>
      </c>
      <c r="G2248" s="135">
        <v>2693.74</v>
      </c>
    </row>
    <row r="2249" spans="1:7" x14ac:dyDescent="0.25">
      <c r="A2249" s="134" t="s">
        <v>9422</v>
      </c>
      <c r="B2249" s="134">
        <v>40527</v>
      </c>
      <c r="C2249" s="126" t="s">
        <v>11436</v>
      </c>
      <c r="D2249" s="134" t="s">
        <v>33</v>
      </c>
      <c r="E2249" s="134" t="s">
        <v>4500</v>
      </c>
      <c r="F2249" s="135">
        <v>2341.15</v>
      </c>
      <c r="G2249" s="135">
        <v>2359.6</v>
      </c>
    </row>
    <row r="2250" spans="1:7" x14ac:dyDescent="0.25">
      <c r="A2250" s="134" t="s">
        <v>9422</v>
      </c>
      <c r="B2250" s="134">
        <v>36487</v>
      </c>
      <c r="C2250" s="126" t="s">
        <v>11437</v>
      </c>
      <c r="D2250" s="134" t="s">
        <v>33</v>
      </c>
      <c r="E2250" s="134" t="s">
        <v>4500</v>
      </c>
      <c r="F2250" s="135">
        <v>4653.55</v>
      </c>
      <c r="G2250" s="135">
        <v>4690.22</v>
      </c>
    </row>
    <row r="2251" spans="1:7" x14ac:dyDescent="0.25">
      <c r="A2251" s="134" t="s">
        <v>9422</v>
      </c>
      <c r="B2251" s="134">
        <v>44475</v>
      </c>
      <c r="C2251" s="126" t="s">
        <v>15025</v>
      </c>
      <c r="D2251" s="134" t="s">
        <v>33</v>
      </c>
      <c r="E2251" s="134" t="s">
        <v>4500</v>
      </c>
      <c r="F2251" s="135"/>
      <c r="G2251" s="135">
        <v>1295335.74</v>
      </c>
    </row>
    <row r="2252" spans="1:7" x14ac:dyDescent="0.25">
      <c r="A2252" s="134" t="s">
        <v>9422</v>
      </c>
      <c r="B2252" s="134">
        <v>44474</v>
      </c>
      <c r="C2252" s="126" t="s">
        <v>15026</v>
      </c>
      <c r="D2252" s="134" t="s">
        <v>33</v>
      </c>
      <c r="E2252" s="134" t="s">
        <v>4500</v>
      </c>
      <c r="F2252" s="135"/>
      <c r="G2252" s="135">
        <v>2491030.2799999998</v>
      </c>
    </row>
    <row r="2253" spans="1:7" x14ac:dyDescent="0.25">
      <c r="A2253" s="134" t="s">
        <v>9422</v>
      </c>
      <c r="B2253" s="134">
        <v>44490</v>
      </c>
      <c r="C2253" s="126" t="s">
        <v>15027</v>
      </c>
      <c r="D2253" s="134" t="s">
        <v>33</v>
      </c>
      <c r="E2253" s="134" t="s">
        <v>4500</v>
      </c>
      <c r="F2253" s="135"/>
      <c r="G2253" s="135">
        <v>4234751.46</v>
      </c>
    </row>
    <row r="2254" spans="1:7" x14ac:dyDescent="0.25">
      <c r="A2254" s="134" t="s">
        <v>9422</v>
      </c>
      <c r="B2254" s="134">
        <v>37776</v>
      </c>
      <c r="C2254" s="126" t="s">
        <v>11438</v>
      </c>
      <c r="D2254" s="134" t="s">
        <v>33</v>
      </c>
      <c r="E2254" s="134" t="s">
        <v>4500</v>
      </c>
      <c r="F2254" s="135"/>
      <c r="G2254" s="135">
        <v>259536.14</v>
      </c>
    </row>
    <row r="2255" spans="1:7" x14ac:dyDescent="0.25">
      <c r="A2255" s="134" t="s">
        <v>9422</v>
      </c>
      <c r="B2255" s="134">
        <v>37775</v>
      </c>
      <c r="C2255" s="126" t="s">
        <v>11439</v>
      </c>
      <c r="D2255" s="134" t="s">
        <v>33</v>
      </c>
      <c r="E2255" s="134" t="s">
        <v>4500</v>
      </c>
      <c r="F2255" s="135"/>
      <c r="G2255" s="135">
        <v>408789.06</v>
      </c>
    </row>
    <row r="2256" spans="1:7" x14ac:dyDescent="0.25">
      <c r="A2256" s="134" t="s">
        <v>9422</v>
      </c>
      <c r="B2256" s="134">
        <v>36491</v>
      </c>
      <c r="C2256" s="126" t="s">
        <v>11440</v>
      </c>
      <c r="D2256" s="134" t="s">
        <v>33</v>
      </c>
      <c r="E2256" s="134" t="s">
        <v>4500</v>
      </c>
      <c r="F2256" s="135"/>
      <c r="G2256" s="135">
        <v>1513867.18</v>
      </c>
    </row>
    <row r="2257" spans="1:7" x14ac:dyDescent="0.25">
      <c r="A2257" s="134" t="s">
        <v>9422</v>
      </c>
      <c r="B2257" s="134">
        <v>10712</v>
      </c>
      <c r="C2257" s="126" t="s">
        <v>11441</v>
      </c>
      <c r="D2257" s="134" t="s">
        <v>33</v>
      </c>
      <c r="E2257" s="134" t="s">
        <v>4500</v>
      </c>
      <c r="F2257" s="135"/>
      <c r="G2257" s="135">
        <v>102197.26</v>
      </c>
    </row>
    <row r="2258" spans="1:7" x14ac:dyDescent="0.25">
      <c r="A2258" s="134" t="s">
        <v>9422</v>
      </c>
      <c r="B2258" s="134">
        <v>3363</v>
      </c>
      <c r="C2258" s="126" t="s">
        <v>11442</v>
      </c>
      <c r="D2258" s="134" t="s">
        <v>33</v>
      </c>
      <c r="E2258" s="134" t="s">
        <v>9256</v>
      </c>
      <c r="F2258" s="135"/>
      <c r="G2258" s="135">
        <v>143750</v>
      </c>
    </row>
    <row r="2259" spans="1:7" x14ac:dyDescent="0.25">
      <c r="A2259" s="134" t="s">
        <v>9422</v>
      </c>
      <c r="B2259" s="134">
        <v>3365</v>
      </c>
      <c r="C2259" s="126" t="s">
        <v>11443</v>
      </c>
      <c r="D2259" s="134" t="s">
        <v>33</v>
      </c>
      <c r="E2259" s="134" t="s">
        <v>4500</v>
      </c>
      <c r="F2259" s="135"/>
      <c r="G2259" s="135">
        <v>336015.62</v>
      </c>
    </row>
    <row r="2260" spans="1:7" x14ac:dyDescent="0.25">
      <c r="A2260" s="134" t="s">
        <v>9250</v>
      </c>
      <c r="B2260" s="134">
        <v>7569</v>
      </c>
      <c r="C2260" s="126" t="s">
        <v>11444</v>
      </c>
      <c r="D2260" s="134" t="s">
        <v>33</v>
      </c>
      <c r="E2260" s="134" t="s">
        <v>4500</v>
      </c>
      <c r="F2260" s="135">
        <v>111.41</v>
      </c>
      <c r="G2260" s="135">
        <v>56.58</v>
      </c>
    </row>
    <row r="2261" spans="1:7" x14ac:dyDescent="0.25">
      <c r="A2261" s="134" t="s">
        <v>9250</v>
      </c>
      <c r="B2261" s="134">
        <v>3378</v>
      </c>
      <c r="C2261" s="126" t="s">
        <v>11445</v>
      </c>
      <c r="D2261" s="134" t="s">
        <v>33</v>
      </c>
      <c r="E2261" s="134" t="s">
        <v>4500</v>
      </c>
      <c r="F2261" s="135">
        <v>88.27</v>
      </c>
      <c r="G2261" s="135">
        <v>104.22</v>
      </c>
    </row>
    <row r="2262" spans="1:7" x14ac:dyDescent="0.25">
      <c r="A2262" s="134" t="s">
        <v>9250</v>
      </c>
      <c r="B2262" s="134">
        <v>3380</v>
      </c>
      <c r="C2262" s="126" t="s">
        <v>11446</v>
      </c>
      <c r="D2262" s="134" t="s">
        <v>33</v>
      </c>
      <c r="E2262" s="134" t="s">
        <v>9256</v>
      </c>
      <c r="F2262" s="135">
        <v>61.79</v>
      </c>
      <c r="G2262" s="135">
        <v>72.959999999999994</v>
      </c>
    </row>
    <row r="2263" spans="1:7" x14ac:dyDescent="0.25">
      <c r="A2263" s="134" t="s">
        <v>9250</v>
      </c>
      <c r="B2263" s="134">
        <v>3379</v>
      </c>
      <c r="C2263" s="126" t="s">
        <v>11447</v>
      </c>
      <c r="D2263" s="134" t="s">
        <v>33</v>
      </c>
      <c r="E2263" s="134" t="s">
        <v>4500</v>
      </c>
      <c r="F2263" s="135">
        <v>59.65</v>
      </c>
      <c r="G2263" s="135">
        <v>70.44</v>
      </c>
    </row>
    <row r="2264" spans="1:7" x14ac:dyDescent="0.25">
      <c r="A2264" s="134" t="s">
        <v>9250</v>
      </c>
      <c r="B2264" s="134">
        <v>11991</v>
      </c>
      <c r="C2264" s="126" t="s">
        <v>11448</v>
      </c>
      <c r="D2264" s="134" t="s">
        <v>33</v>
      </c>
      <c r="E2264" s="134" t="s">
        <v>4500</v>
      </c>
      <c r="F2264" s="135">
        <v>69.260000000000005</v>
      </c>
      <c r="G2264" s="135">
        <v>81.78</v>
      </c>
    </row>
    <row r="2265" spans="1:7" x14ac:dyDescent="0.25">
      <c r="A2265" s="134" t="s">
        <v>9422</v>
      </c>
      <c r="B2265" s="134">
        <v>44305</v>
      </c>
      <c r="C2265" s="126" t="s">
        <v>11449</v>
      </c>
      <c r="D2265" s="134" t="s">
        <v>33</v>
      </c>
      <c r="E2265" s="134" t="s">
        <v>4500</v>
      </c>
      <c r="F2265" s="135">
        <v>1843.93</v>
      </c>
      <c r="G2265" s="135">
        <v>1933.76</v>
      </c>
    </row>
    <row r="2266" spans="1:7" x14ac:dyDescent="0.25">
      <c r="A2266" s="134" t="s">
        <v>9250</v>
      </c>
      <c r="B2266" s="134">
        <v>34349</v>
      </c>
      <c r="C2266" s="126" t="s">
        <v>11450</v>
      </c>
      <c r="D2266" s="134" t="s">
        <v>33</v>
      </c>
      <c r="E2266" s="134" t="s">
        <v>4500</v>
      </c>
      <c r="F2266" s="135">
        <v>25.36</v>
      </c>
      <c r="G2266" s="135">
        <v>27.77</v>
      </c>
    </row>
    <row r="2267" spans="1:7" x14ac:dyDescent="0.25">
      <c r="A2267" s="134" t="s">
        <v>9250</v>
      </c>
      <c r="B2267" s="134">
        <v>11029</v>
      </c>
      <c r="C2267" s="126" t="s">
        <v>11451</v>
      </c>
      <c r="D2267" s="134" t="s">
        <v>10604</v>
      </c>
      <c r="E2267" s="134" t="s">
        <v>4500</v>
      </c>
      <c r="F2267" s="135">
        <v>1.46</v>
      </c>
      <c r="G2267" s="135">
        <v>2.11</v>
      </c>
    </row>
    <row r="2268" spans="1:7" x14ac:dyDescent="0.25">
      <c r="A2268" s="134" t="s">
        <v>9250</v>
      </c>
      <c r="B2268" s="134">
        <v>4316</v>
      </c>
      <c r="C2268" s="126" t="s">
        <v>11452</v>
      </c>
      <c r="D2268" s="134" t="s">
        <v>33</v>
      </c>
      <c r="E2268" s="134" t="s">
        <v>4500</v>
      </c>
      <c r="F2268" s="135">
        <v>1.48</v>
      </c>
      <c r="G2268" s="135">
        <v>2.14</v>
      </c>
    </row>
    <row r="2269" spans="1:7" x14ac:dyDescent="0.25">
      <c r="A2269" s="134" t="s">
        <v>9250</v>
      </c>
      <c r="B2269" s="134">
        <v>4313</v>
      </c>
      <c r="C2269" s="126" t="s">
        <v>11453</v>
      </c>
      <c r="D2269" s="134" t="s">
        <v>10604</v>
      </c>
      <c r="E2269" s="134" t="s">
        <v>4500</v>
      </c>
      <c r="F2269" s="135">
        <v>2.12</v>
      </c>
      <c r="G2269" s="135">
        <v>3.07</v>
      </c>
    </row>
    <row r="2270" spans="1:7" x14ac:dyDescent="0.25">
      <c r="A2270" s="134" t="s">
        <v>9250</v>
      </c>
      <c r="B2270" s="134">
        <v>4317</v>
      </c>
      <c r="C2270" s="126" t="s">
        <v>11454</v>
      </c>
      <c r="D2270" s="134" t="s">
        <v>33</v>
      </c>
      <c r="E2270" s="134" t="s">
        <v>4500</v>
      </c>
      <c r="F2270" s="135">
        <v>2.42</v>
      </c>
      <c r="G2270" s="135">
        <v>3.49</v>
      </c>
    </row>
    <row r="2271" spans="1:7" x14ac:dyDescent="0.25">
      <c r="A2271" s="134" t="s">
        <v>9250</v>
      </c>
      <c r="B2271" s="134">
        <v>4314</v>
      </c>
      <c r="C2271" s="126" t="s">
        <v>11455</v>
      </c>
      <c r="D2271" s="134" t="s">
        <v>10604</v>
      </c>
      <c r="E2271" s="134" t="s">
        <v>4500</v>
      </c>
      <c r="F2271" s="135">
        <v>2.83</v>
      </c>
      <c r="G2271" s="135">
        <v>4.09</v>
      </c>
    </row>
    <row r="2272" spans="1:7" x14ac:dyDescent="0.25">
      <c r="A2272" s="134" t="s">
        <v>9250</v>
      </c>
      <c r="B2272" s="134">
        <v>10921</v>
      </c>
      <c r="C2272" s="126" t="s">
        <v>11456</v>
      </c>
      <c r="D2272" s="134" t="s">
        <v>33</v>
      </c>
      <c r="E2272" s="134" t="s">
        <v>9256</v>
      </c>
      <c r="F2272" s="135"/>
      <c r="G2272" s="135">
        <v>5406.25</v>
      </c>
    </row>
    <row r="2273" spans="1:7" x14ac:dyDescent="0.25">
      <c r="A2273" s="134" t="s">
        <v>9250</v>
      </c>
      <c r="B2273" s="134">
        <v>10922</v>
      </c>
      <c r="C2273" s="126" t="s">
        <v>11457</v>
      </c>
      <c r="D2273" s="134" t="s">
        <v>33</v>
      </c>
      <c r="E2273" s="134" t="s">
        <v>4500</v>
      </c>
      <c r="F2273" s="135"/>
      <c r="G2273" s="135">
        <v>4896.84</v>
      </c>
    </row>
    <row r="2274" spans="1:7" x14ac:dyDescent="0.25">
      <c r="A2274" s="134" t="s">
        <v>9250</v>
      </c>
      <c r="B2274" s="134">
        <v>10923</v>
      </c>
      <c r="C2274" s="126" t="s">
        <v>11458</v>
      </c>
      <c r="D2274" s="134" t="s">
        <v>33</v>
      </c>
      <c r="E2274" s="134" t="s">
        <v>4500</v>
      </c>
      <c r="F2274" s="135"/>
      <c r="G2274" s="135">
        <v>2894.24</v>
      </c>
    </row>
    <row r="2275" spans="1:7" x14ac:dyDescent="0.25">
      <c r="A2275" s="134" t="s">
        <v>9250</v>
      </c>
      <c r="B2275" s="134">
        <v>10924</v>
      </c>
      <c r="C2275" s="126" t="s">
        <v>11459</v>
      </c>
      <c r="D2275" s="134" t="s">
        <v>33</v>
      </c>
      <c r="E2275" s="134" t="s">
        <v>4500</v>
      </c>
      <c r="F2275" s="135"/>
      <c r="G2275" s="135">
        <v>3048.2</v>
      </c>
    </row>
    <row r="2276" spans="1:7" x14ac:dyDescent="0.25">
      <c r="A2276" s="134" t="s">
        <v>9422</v>
      </c>
      <c r="B2276" s="134">
        <v>37772</v>
      </c>
      <c r="C2276" s="126" t="s">
        <v>11460</v>
      </c>
      <c r="D2276" s="134" t="s">
        <v>33</v>
      </c>
      <c r="E2276" s="134" t="s">
        <v>4500</v>
      </c>
      <c r="F2276" s="135"/>
      <c r="G2276" s="135">
        <v>342998.8</v>
      </c>
    </row>
    <row r="2277" spans="1:7" x14ac:dyDescent="0.25">
      <c r="A2277" s="134" t="s">
        <v>9422</v>
      </c>
      <c r="B2277" s="134">
        <v>37771</v>
      </c>
      <c r="C2277" s="126" t="s">
        <v>11461</v>
      </c>
      <c r="D2277" s="134" t="s">
        <v>33</v>
      </c>
      <c r="E2277" s="134" t="s">
        <v>4500</v>
      </c>
      <c r="F2277" s="135"/>
      <c r="G2277" s="135">
        <v>364896.09</v>
      </c>
    </row>
    <row r="2278" spans="1:7" x14ac:dyDescent="0.25">
      <c r="A2278" s="134" t="s">
        <v>9250</v>
      </c>
      <c r="B2278" s="134">
        <v>12772</v>
      </c>
      <c r="C2278" s="126" t="s">
        <v>11462</v>
      </c>
      <c r="D2278" s="134" t="s">
        <v>33</v>
      </c>
      <c r="E2278" s="134" t="s">
        <v>4500</v>
      </c>
      <c r="F2278" s="135"/>
      <c r="G2278" s="135">
        <v>954.41</v>
      </c>
    </row>
    <row r="2279" spans="1:7" x14ac:dyDescent="0.25">
      <c r="A2279" s="134" t="s">
        <v>9250</v>
      </c>
      <c r="B2279" s="134">
        <v>12770</v>
      </c>
      <c r="C2279" s="126" t="s">
        <v>11463</v>
      </c>
      <c r="D2279" s="134" t="s">
        <v>33</v>
      </c>
      <c r="E2279" s="134" t="s">
        <v>4500</v>
      </c>
      <c r="F2279" s="135"/>
      <c r="G2279" s="135">
        <v>574.26</v>
      </c>
    </row>
    <row r="2280" spans="1:7" x14ac:dyDescent="0.25">
      <c r="A2280" s="134" t="s">
        <v>9250</v>
      </c>
      <c r="B2280" s="134">
        <v>12775</v>
      </c>
      <c r="C2280" s="126" t="s">
        <v>11464</v>
      </c>
      <c r="D2280" s="134" t="s">
        <v>33</v>
      </c>
      <c r="E2280" s="134" t="s">
        <v>4500</v>
      </c>
      <c r="F2280" s="135"/>
      <c r="G2280" s="135">
        <v>420.58</v>
      </c>
    </row>
    <row r="2281" spans="1:7" x14ac:dyDescent="0.25">
      <c r="A2281" s="134" t="s">
        <v>9250</v>
      </c>
      <c r="B2281" s="134">
        <v>12768</v>
      </c>
      <c r="C2281" s="126" t="s">
        <v>11465</v>
      </c>
      <c r="D2281" s="134" t="s">
        <v>33</v>
      </c>
      <c r="E2281" s="134" t="s">
        <v>4500</v>
      </c>
      <c r="F2281" s="135"/>
      <c r="G2281" s="135">
        <v>1342.64</v>
      </c>
    </row>
    <row r="2282" spans="1:7" x14ac:dyDescent="0.25">
      <c r="A2282" s="134" t="s">
        <v>9250</v>
      </c>
      <c r="B2282" s="134">
        <v>12769</v>
      </c>
      <c r="C2282" s="126" t="s">
        <v>11466</v>
      </c>
      <c r="D2282" s="134" t="s">
        <v>33</v>
      </c>
      <c r="E2282" s="134" t="s">
        <v>9256</v>
      </c>
      <c r="F2282" s="135"/>
      <c r="G2282" s="135">
        <v>110</v>
      </c>
    </row>
    <row r="2283" spans="1:7" x14ac:dyDescent="0.25">
      <c r="A2283" s="134" t="s">
        <v>9250</v>
      </c>
      <c r="B2283" s="134">
        <v>12773</v>
      </c>
      <c r="C2283" s="126" t="s">
        <v>11467</v>
      </c>
      <c r="D2283" s="134" t="s">
        <v>33</v>
      </c>
      <c r="E2283" s="134" t="s">
        <v>4500</v>
      </c>
      <c r="F2283" s="135"/>
      <c r="G2283" s="135">
        <v>118.08</v>
      </c>
    </row>
    <row r="2284" spans="1:7" x14ac:dyDescent="0.25">
      <c r="A2284" s="134" t="s">
        <v>9250</v>
      </c>
      <c r="B2284" s="134">
        <v>12774</v>
      </c>
      <c r="C2284" s="126" t="s">
        <v>11468</v>
      </c>
      <c r="D2284" s="134" t="s">
        <v>33</v>
      </c>
      <c r="E2284" s="134" t="s">
        <v>4500</v>
      </c>
      <c r="F2284" s="135"/>
      <c r="G2284" s="135">
        <v>145.58000000000001</v>
      </c>
    </row>
    <row r="2285" spans="1:7" x14ac:dyDescent="0.25">
      <c r="A2285" s="134" t="s">
        <v>9250</v>
      </c>
      <c r="B2285" s="134">
        <v>12776</v>
      </c>
      <c r="C2285" s="126" t="s">
        <v>11469</v>
      </c>
      <c r="D2285" s="134" t="s">
        <v>33</v>
      </c>
      <c r="E2285" s="134" t="s">
        <v>4500</v>
      </c>
      <c r="F2285" s="135"/>
      <c r="G2285" s="135">
        <v>2167.64</v>
      </c>
    </row>
    <row r="2286" spans="1:7" x14ac:dyDescent="0.25">
      <c r="A2286" s="134" t="s">
        <v>9250</v>
      </c>
      <c r="B2286" s="134">
        <v>12777</v>
      </c>
      <c r="C2286" s="126" t="s">
        <v>11470</v>
      </c>
      <c r="D2286" s="134" t="s">
        <v>33</v>
      </c>
      <c r="E2286" s="134" t="s">
        <v>4500</v>
      </c>
      <c r="F2286" s="135"/>
      <c r="G2286" s="135">
        <v>2830.88</v>
      </c>
    </row>
    <row r="2287" spans="1:7" x14ac:dyDescent="0.25">
      <c r="A2287" s="134" t="s">
        <v>9393</v>
      </c>
      <c r="B2287" s="134">
        <v>12873</v>
      </c>
      <c r="C2287" s="126" t="s">
        <v>11471</v>
      </c>
      <c r="D2287" s="134" t="s">
        <v>374</v>
      </c>
      <c r="E2287" s="134" t="s">
        <v>4500</v>
      </c>
      <c r="F2287" s="135">
        <v>18.940000000000001</v>
      </c>
      <c r="G2287" s="135">
        <v>26.09</v>
      </c>
    </row>
    <row r="2288" spans="1:7" x14ac:dyDescent="0.25">
      <c r="A2288" s="134" t="s">
        <v>9393</v>
      </c>
      <c r="B2288" s="134">
        <v>41076</v>
      </c>
      <c r="C2288" s="126" t="s">
        <v>11472</v>
      </c>
      <c r="D2288" s="134" t="s">
        <v>4271</v>
      </c>
      <c r="E2288" s="134" t="s">
        <v>4500</v>
      </c>
      <c r="F2288" s="135">
        <v>3313.33</v>
      </c>
      <c r="G2288" s="135">
        <v>4570.16</v>
      </c>
    </row>
    <row r="2289" spans="1:7" x14ac:dyDescent="0.25">
      <c r="A2289" s="134" t="s">
        <v>9250</v>
      </c>
      <c r="B2289" s="134">
        <v>140</v>
      </c>
      <c r="C2289" s="126" t="s">
        <v>11473</v>
      </c>
      <c r="D2289" s="134" t="s">
        <v>950</v>
      </c>
      <c r="E2289" s="134" t="s">
        <v>4500</v>
      </c>
      <c r="F2289" s="135">
        <v>19.09</v>
      </c>
      <c r="G2289" s="135">
        <v>19.14</v>
      </c>
    </row>
    <row r="2290" spans="1:7" x14ac:dyDescent="0.25">
      <c r="A2290" s="134" t="s">
        <v>9250</v>
      </c>
      <c r="B2290" s="134">
        <v>151</v>
      </c>
      <c r="C2290" s="126" t="s">
        <v>11474</v>
      </c>
      <c r="D2290" s="134" t="s">
        <v>3949</v>
      </c>
      <c r="E2290" s="134" t="s">
        <v>4500</v>
      </c>
      <c r="F2290" s="135">
        <v>28.17</v>
      </c>
      <c r="G2290" s="135">
        <v>28.24</v>
      </c>
    </row>
    <row r="2291" spans="1:7" x14ac:dyDescent="0.25">
      <c r="A2291" s="134" t="s">
        <v>9250</v>
      </c>
      <c r="B2291" s="134">
        <v>7340</v>
      </c>
      <c r="C2291" s="126" t="s">
        <v>11475</v>
      </c>
      <c r="D2291" s="134" t="s">
        <v>3949</v>
      </c>
      <c r="E2291" s="134" t="s">
        <v>4500</v>
      </c>
      <c r="F2291" s="135"/>
      <c r="G2291" s="135">
        <v>29.78</v>
      </c>
    </row>
    <row r="2292" spans="1:7" x14ac:dyDescent="0.25">
      <c r="A2292" s="134" t="s">
        <v>9393</v>
      </c>
      <c r="B2292" s="134">
        <v>40929</v>
      </c>
      <c r="C2292" s="126" t="s">
        <v>11476</v>
      </c>
      <c r="D2292" s="134" t="s">
        <v>4271</v>
      </c>
      <c r="E2292" s="134" t="s">
        <v>4500</v>
      </c>
      <c r="F2292" s="135">
        <v>3685.52</v>
      </c>
      <c r="G2292" s="135">
        <v>5947.85</v>
      </c>
    </row>
    <row r="2293" spans="1:7" x14ac:dyDescent="0.25">
      <c r="A2293" s="134" t="s">
        <v>9393</v>
      </c>
      <c r="B2293" s="134">
        <v>2701</v>
      </c>
      <c r="C2293" s="126" t="s">
        <v>11477</v>
      </c>
      <c r="D2293" s="134" t="s">
        <v>374</v>
      </c>
      <c r="E2293" s="134" t="s">
        <v>4500</v>
      </c>
      <c r="F2293" s="135">
        <v>21.08</v>
      </c>
      <c r="G2293" s="135">
        <v>33.950000000000003</v>
      </c>
    </row>
    <row r="2294" spans="1:7" x14ac:dyDescent="0.25">
      <c r="A2294" s="134" t="s">
        <v>9250</v>
      </c>
      <c r="B2294" s="134">
        <v>38064</v>
      </c>
      <c r="C2294" s="126" t="s">
        <v>11478</v>
      </c>
      <c r="D2294" s="134" t="s">
        <v>33</v>
      </c>
      <c r="E2294" s="134" t="s">
        <v>4500</v>
      </c>
      <c r="F2294" s="135">
        <v>17.329999999999998</v>
      </c>
      <c r="G2294" s="135">
        <v>20.34</v>
      </c>
    </row>
    <row r="2295" spans="1:7" x14ac:dyDescent="0.25">
      <c r="A2295" s="134" t="s">
        <v>9250</v>
      </c>
      <c r="B2295" s="134">
        <v>38114</v>
      </c>
      <c r="C2295" s="126" t="s">
        <v>11479</v>
      </c>
      <c r="D2295" s="134" t="s">
        <v>33</v>
      </c>
      <c r="E2295" s="134" t="s">
        <v>4500</v>
      </c>
      <c r="F2295" s="135">
        <v>15.5</v>
      </c>
      <c r="G2295" s="135">
        <v>18.190000000000001</v>
      </c>
    </row>
    <row r="2296" spans="1:7" x14ac:dyDescent="0.25">
      <c r="A2296" s="134" t="s">
        <v>9250</v>
      </c>
      <c r="B2296" s="134">
        <v>38115</v>
      </c>
      <c r="C2296" s="126" t="s">
        <v>11480</v>
      </c>
      <c r="D2296" s="134" t="s">
        <v>33</v>
      </c>
      <c r="E2296" s="134" t="s">
        <v>4500</v>
      </c>
      <c r="F2296" s="135">
        <v>16.55</v>
      </c>
      <c r="G2296" s="135">
        <v>19.420000000000002</v>
      </c>
    </row>
    <row r="2297" spans="1:7" x14ac:dyDescent="0.25">
      <c r="A2297" s="134" t="s">
        <v>9250</v>
      </c>
      <c r="B2297" s="134">
        <v>38065</v>
      </c>
      <c r="C2297" s="126" t="s">
        <v>11481</v>
      </c>
      <c r="D2297" s="134" t="s">
        <v>33</v>
      </c>
      <c r="E2297" s="134" t="s">
        <v>4500</v>
      </c>
      <c r="F2297" s="135">
        <v>24.59</v>
      </c>
      <c r="G2297" s="135">
        <v>28.86</v>
      </c>
    </row>
    <row r="2298" spans="1:7" x14ac:dyDescent="0.25">
      <c r="A2298" s="134" t="s">
        <v>9250</v>
      </c>
      <c r="B2298" s="134">
        <v>38078</v>
      </c>
      <c r="C2298" s="126" t="s">
        <v>11482</v>
      </c>
      <c r="D2298" s="134" t="s">
        <v>33</v>
      </c>
      <c r="E2298" s="134" t="s">
        <v>4500</v>
      </c>
      <c r="F2298" s="135">
        <v>14.34</v>
      </c>
      <c r="G2298" s="135">
        <v>16.84</v>
      </c>
    </row>
    <row r="2299" spans="1:7" x14ac:dyDescent="0.25">
      <c r="A2299" s="134" t="s">
        <v>9250</v>
      </c>
      <c r="B2299" s="134">
        <v>38113</v>
      </c>
      <c r="C2299" s="126" t="s">
        <v>11483</v>
      </c>
      <c r="D2299" s="134" t="s">
        <v>33</v>
      </c>
      <c r="E2299" s="134" t="s">
        <v>4500</v>
      </c>
      <c r="F2299" s="135">
        <v>7.79</v>
      </c>
      <c r="G2299" s="135">
        <v>9.14</v>
      </c>
    </row>
    <row r="2300" spans="1:7" x14ac:dyDescent="0.25">
      <c r="A2300" s="134" t="s">
        <v>9250</v>
      </c>
      <c r="B2300" s="134">
        <v>38063</v>
      </c>
      <c r="C2300" s="126" t="s">
        <v>11484</v>
      </c>
      <c r="D2300" s="134" t="s">
        <v>33</v>
      </c>
      <c r="E2300" s="134" t="s">
        <v>4500</v>
      </c>
      <c r="F2300" s="135">
        <v>8.36</v>
      </c>
      <c r="G2300" s="135">
        <v>9.81</v>
      </c>
    </row>
    <row r="2301" spans="1:7" x14ac:dyDescent="0.25">
      <c r="A2301" s="134" t="s">
        <v>9250</v>
      </c>
      <c r="B2301" s="134">
        <v>38073</v>
      </c>
      <c r="C2301" s="126" t="s">
        <v>11485</v>
      </c>
      <c r="D2301" s="134" t="s">
        <v>33</v>
      </c>
      <c r="E2301" s="134" t="s">
        <v>4500</v>
      </c>
      <c r="F2301" s="135">
        <v>20.28</v>
      </c>
      <c r="G2301" s="135">
        <v>23.81</v>
      </c>
    </row>
    <row r="2302" spans="1:7" x14ac:dyDescent="0.25">
      <c r="A2302" s="134" t="s">
        <v>9250</v>
      </c>
      <c r="B2302" s="134">
        <v>38080</v>
      </c>
      <c r="C2302" s="126" t="s">
        <v>11486</v>
      </c>
      <c r="D2302" s="134" t="s">
        <v>33</v>
      </c>
      <c r="E2302" s="134" t="s">
        <v>4500</v>
      </c>
      <c r="F2302" s="135">
        <v>24.91</v>
      </c>
      <c r="G2302" s="135">
        <v>29.24</v>
      </c>
    </row>
    <row r="2303" spans="1:7" x14ac:dyDescent="0.25">
      <c r="A2303" s="134" t="s">
        <v>9250</v>
      </c>
      <c r="B2303" s="134">
        <v>38069</v>
      </c>
      <c r="C2303" s="126" t="s">
        <v>11487</v>
      </c>
      <c r="D2303" s="134" t="s">
        <v>33</v>
      </c>
      <c r="E2303" s="134" t="s">
        <v>4500</v>
      </c>
      <c r="F2303" s="135">
        <v>13.62</v>
      </c>
      <c r="G2303" s="135">
        <v>15.99</v>
      </c>
    </row>
    <row r="2304" spans="1:7" x14ac:dyDescent="0.25">
      <c r="A2304" s="134" t="s">
        <v>9250</v>
      </c>
      <c r="B2304" s="134">
        <v>38077</v>
      </c>
      <c r="C2304" s="126" t="s">
        <v>11488</v>
      </c>
      <c r="D2304" s="134" t="s">
        <v>33</v>
      </c>
      <c r="E2304" s="134" t="s">
        <v>4500</v>
      </c>
      <c r="F2304" s="135">
        <v>13.31</v>
      </c>
      <c r="G2304" s="135">
        <v>15.63</v>
      </c>
    </row>
    <row r="2305" spans="1:7" x14ac:dyDescent="0.25">
      <c r="A2305" s="134" t="s">
        <v>9250</v>
      </c>
      <c r="B2305" s="134">
        <v>38112</v>
      </c>
      <c r="C2305" s="126" t="s">
        <v>11489</v>
      </c>
      <c r="D2305" s="134" t="s">
        <v>33</v>
      </c>
      <c r="E2305" s="134" t="s">
        <v>4500</v>
      </c>
      <c r="F2305" s="135">
        <v>5.98</v>
      </c>
      <c r="G2305" s="135">
        <v>7.02</v>
      </c>
    </row>
    <row r="2306" spans="1:7" x14ac:dyDescent="0.25">
      <c r="A2306" s="134" t="s">
        <v>9250</v>
      </c>
      <c r="B2306" s="134">
        <v>38062</v>
      </c>
      <c r="C2306" s="126" t="s">
        <v>11490</v>
      </c>
      <c r="D2306" s="134" t="s">
        <v>33</v>
      </c>
      <c r="E2306" s="134" t="s">
        <v>4500</v>
      </c>
      <c r="F2306" s="135">
        <v>6.14</v>
      </c>
      <c r="G2306" s="135">
        <v>7.21</v>
      </c>
    </row>
    <row r="2307" spans="1:7" x14ac:dyDescent="0.25">
      <c r="A2307" s="134" t="s">
        <v>9250</v>
      </c>
      <c r="B2307" s="134">
        <v>12129</v>
      </c>
      <c r="C2307" s="126" t="s">
        <v>11491</v>
      </c>
      <c r="D2307" s="134" t="s">
        <v>33</v>
      </c>
      <c r="E2307" s="134" t="s">
        <v>4500</v>
      </c>
      <c r="F2307" s="135">
        <v>10.85</v>
      </c>
      <c r="G2307" s="135">
        <v>12.73</v>
      </c>
    </row>
    <row r="2308" spans="1:7" x14ac:dyDescent="0.25">
      <c r="A2308" s="134" t="s">
        <v>9250</v>
      </c>
      <c r="B2308" s="134">
        <v>12128</v>
      </c>
      <c r="C2308" s="126" t="s">
        <v>11492</v>
      </c>
      <c r="D2308" s="134" t="s">
        <v>33</v>
      </c>
      <c r="E2308" s="134" t="s">
        <v>4500</v>
      </c>
      <c r="F2308" s="135">
        <v>8.2100000000000009</v>
      </c>
      <c r="G2308" s="135">
        <v>9.6300000000000008</v>
      </c>
    </row>
    <row r="2309" spans="1:7" x14ac:dyDescent="0.25">
      <c r="A2309" s="134" t="s">
        <v>9250</v>
      </c>
      <c r="B2309" s="134">
        <v>38081</v>
      </c>
      <c r="C2309" s="126" t="s">
        <v>11493</v>
      </c>
      <c r="D2309" s="134" t="s">
        <v>33</v>
      </c>
      <c r="E2309" s="134" t="s">
        <v>4500</v>
      </c>
      <c r="F2309" s="135">
        <v>21.13</v>
      </c>
      <c r="G2309" s="135">
        <v>24.8</v>
      </c>
    </row>
    <row r="2310" spans="1:7" x14ac:dyDescent="0.25">
      <c r="A2310" s="134" t="s">
        <v>9250</v>
      </c>
      <c r="B2310" s="134">
        <v>38070</v>
      </c>
      <c r="C2310" s="126" t="s">
        <v>11494</v>
      </c>
      <c r="D2310" s="134" t="s">
        <v>33</v>
      </c>
      <c r="E2310" s="134" t="s">
        <v>4500</v>
      </c>
      <c r="F2310" s="135">
        <v>14.56</v>
      </c>
      <c r="G2310" s="135">
        <v>17.09</v>
      </c>
    </row>
    <row r="2311" spans="1:7" x14ac:dyDescent="0.25">
      <c r="A2311" s="134" t="s">
        <v>9250</v>
      </c>
      <c r="B2311" s="134">
        <v>38074</v>
      </c>
      <c r="C2311" s="126" t="s">
        <v>11495</v>
      </c>
      <c r="D2311" s="134" t="s">
        <v>33</v>
      </c>
      <c r="E2311" s="134" t="s">
        <v>4500</v>
      </c>
      <c r="F2311" s="135">
        <v>22.14</v>
      </c>
      <c r="G2311" s="135">
        <v>25.99</v>
      </c>
    </row>
    <row r="2312" spans="1:7" x14ac:dyDescent="0.25">
      <c r="A2312" s="134" t="s">
        <v>9250</v>
      </c>
      <c r="B2312" s="134">
        <v>38072</v>
      </c>
      <c r="C2312" s="126" t="s">
        <v>11496</v>
      </c>
      <c r="D2312" s="134" t="s">
        <v>33</v>
      </c>
      <c r="E2312" s="134" t="s">
        <v>4500</v>
      </c>
      <c r="F2312" s="135">
        <v>18.260000000000002</v>
      </c>
      <c r="G2312" s="135">
        <v>21.43</v>
      </c>
    </row>
    <row r="2313" spans="1:7" x14ac:dyDescent="0.25">
      <c r="A2313" s="134" t="s">
        <v>9250</v>
      </c>
      <c r="B2313" s="134">
        <v>38079</v>
      </c>
      <c r="C2313" s="126" t="s">
        <v>11497</v>
      </c>
      <c r="D2313" s="134" t="s">
        <v>33</v>
      </c>
      <c r="E2313" s="134" t="s">
        <v>4500</v>
      </c>
      <c r="F2313" s="135">
        <v>19</v>
      </c>
      <c r="G2313" s="135">
        <v>22.31</v>
      </c>
    </row>
    <row r="2314" spans="1:7" x14ac:dyDescent="0.25">
      <c r="A2314" s="134" t="s">
        <v>9250</v>
      </c>
      <c r="B2314" s="134">
        <v>38068</v>
      </c>
      <c r="C2314" s="126" t="s">
        <v>11498</v>
      </c>
      <c r="D2314" s="134" t="s">
        <v>33</v>
      </c>
      <c r="E2314" s="134" t="s">
        <v>4500</v>
      </c>
      <c r="F2314" s="135">
        <v>12.6</v>
      </c>
      <c r="G2314" s="135">
        <v>14.8</v>
      </c>
    </row>
    <row r="2315" spans="1:7" x14ac:dyDescent="0.25">
      <c r="A2315" s="134" t="s">
        <v>9250</v>
      </c>
      <c r="B2315" s="134">
        <v>38071</v>
      </c>
      <c r="C2315" s="126" t="s">
        <v>11499</v>
      </c>
      <c r="D2315" s="134" t="s">
        <v>33</v>
      </c>
      <c r="E2315" s="134" t="s">
        <v>4500</v>
      </c>
      <c r="F2315" s="135">
        <v>15.07</v>
      </c>
      <c r="G2315" s="135">
        <v>17.690000000000001</v>
      </c>
    </row>
    <row r="2316" spans="1:7" x14ac:dyDescent="0.25">
      <c r="A2316" s="134" t="s">
        <v>9422</v>
      </c>
      <c r="B2316" s="134">
        <v>45279</v>
      </c>
      <c r="C2316" s="126" t="s">
        <v>15028</v>
      </c>
      <c r="D2316" s="134" t="s">
        <v>33</v>
      </c>
      <c r="E2316" s="134" t="s">
        <v>9256</v>
      </c>
      <c r="F2316" s="135">
        <v>1325.96</v>
      </c>
      <c r="G2316" s="135">
        <v>930</v>
      </c>
    </row>
    <row r="2317" spans="1:7" x14ac:dyDescent="0.25">
      <c r="A2317" s="134" t="s">
        <v>9422</v>
      </c>
      <c r="B2317" s="134">
        <v>45280</v>
      </c>
      <c r="C2317" s="126" t="s">
        <v>15029</v>
      </c>
      <c r="D2317" s="134" t="s">
        <v>33</v>
      </c>
      <c r="E2317" s="134" t="s">
        <v>4500</v>
      </c>
      <c r="F2317" s="135">
        <v>3322.63</v>
      </c>
      <c r="G2317" s="135">
        <v>2330.42</v>
      </c>
    </row>
    <row r="2318" spans="1:7" x14ac:dyDescent="0.25">
      <c r="A2318" s="134" t="s">
        <v>9250</v>
      </c>
      <c r="B2318" s="134">
        <v>3405</v>
      </c>
      <c r="C2318" s="126" t="s">
        <v>11500</v>
      </c>
      <c r="D2318" s="134" t="s">
        <v>33</v>
      </c>
      <c r="E2318" s="134" t="s">
        <v>4500</v>
      </c>
      <c r="F2318" s="135">
        <v>78.010000000000005</v>
      </c>
      <c r="G2318" s="135">
        <v>88.21</v>
      </c>
    </row>
    <row r="2319" spans="1:7" x14ac:dyDescent="0.25">
      <c r="A2319" s="134" t="s">
        <v>9250</v>
      </c>
      <c r="B2319" s="134">
        <v>3394</v>
      </c>
      <c r="C2319" s="126" t="s">
        <v>11501</v>
      </c>
      <c r="D2319" s="134" t="s">
        <v>33</v>
      </c>
      <c r="E2319" s="134" t="s">
        <v>4500</v>
      </c>
      <c r="F2319" s="135">
        <v>411.82</v>
      </c>
      <c r="G2319" s="135">
        <v>465.62</v>
      </c>
    </row>
    <row r="2320" spans="1:7" x14ac:dyDescent="0.25">
      <c r="A2320" s="134" t="s">
        <v>9250</v>
      </c>
      <c r="B2320" s="134">
        <v>3393</v>
      </c>
      <c r="C2320" s="126" t="s">
        <v>11502</v>
      </c>
      <c r="D2320" s="134" t="s">
        <v>33</v>
      </c>
      <c r="E2320" s="134" t="s">
        <v>4500</v>
      </c>
      <c r="F2320" s="135">
        <v>701.17</v>
      </c>
      <c r="G2320" s="135">
        <v>792.78</v>
      </c>
    </row>
    <row r="2321" spans="1:7" x14ac:dyDescent="0.25">
      <c r="A2321" s="134" t="s">
        <v>9250</v>
      </c>
      <c r="B2321" s="134">
        <v>3406</v>
      </c>
      <c r="C2321" s="126" t="s">
        <v>11503</v>
      </c>
      <c r="D2321" s="134" t="s">
        <v>33</v>
      </c>
      <c r="E2321" s="134" t="s">
        <v>9256</v>
      </c>
      <c r="F2321" s="135">
        <v>23.88</v>
      </c>
      <c r="G2321" s="135">
        <v>27</v>
      </c>
    </row>
    <row r="2322" spans="1:7" x14ac:dyDescent="0.25">
      <c r="A2322" s="134" t="s">
        <v>9250</v>
      </c>
      <c r="B2322" s="134">
        <v>3395</v>
      </c>
      <c r="C2322" s="126" t="s">
        <v>11504</v>
      </c>
      <c r="D2322" s="134" t="s">
        <v>33</v>
      </c>
      <c r="E2322" s="134" t="s">
        <v>4500</v>
      </c>
      <c r="F2322" s="135">
        <v>100.73</v>
      </c>
      <c r="G2322" s="135">
        <v>113.9</v>
      </c>
    </row>
    <row r="2323" spans="1:7" x14ac:dyDescent="0.25">
      <c r="A2323" s="134" t="s">
        <v>9250</v>
      </c>
      <c r="B2323" s="134">
        <v>3398</v>
      </c>
      <c r="C2323" s="126" t="s">
        <v>11505</v>
      </c>
      <c r="D2323" s="134" t="s">
        <v>33</v>
      </c>
      <c r="E2323" s="134" t="s">
        <v>4500</v>
      </c>
      <c r="F2323" s="135">
        <v>4.79</v>
      </c>
      <c r="G2323" s="135">
        <v>5.41</v>
      </c>
    </row>
    <row r="2324" spans="1:7" x14ac:dyDescent="0.25">
      <c r="A2324" s="134" t="s">
        <v>9250</v>
      </c>
      <c r="B2324" s="134">
        <v>40662</v>
      </c>
      <c r="C2324" s="126" t="s">
        <v>11506</v>
      </c>
      <c r="D2324" s="134" t="s">
        <v>33</v>
      </c>
      <c r="E2324" s="134" t="s">
        <v>4500</v>
      </c>
      <c r="F2324" s="135"/>
      <c r="G2324" s="135">
        <v>190.41</v>
      </c>
    </row>
    <row r="2325" spans="1:7" x14ac:dyDescent="0.25">
      <c r="A2325" s="134" t="s">
        <v>9250</v>
      </c>
      <c r="B2325" s="134">
        <v>3437</v>
      </c>
      <c r="C2325" s="126" t="s">
        <v>11507</v>
      </c>
      <c r="D2325" s="134" t="s">
        <v>144</v>
      </c>
      <c r="E2325" s="134" t="s">
        <v>4500</v>
      </c>
      <c r="F2325" s="135"/>
      <c r="G2325" s="135">
        <v>528.91999999999996</v>
      </c>
    </row>
    <row r="2326" spans="1:7" x14ac:dyDescent="0.25">
      <c r="A2326" s="134" t="s">
        <v>9250</v>
      </c>
      <c r="B2326" s="134">
        <v>11190</v>
      </c>
      <c r="C2326" s="126" t="s">
        <v>11508</v>
      </c>
      <c r="D2326" s="134" t="s">
        <v>33</v>
      </c>
      <c r="E2326" s="134" t="s">
        <v>9256</v>
      </c>
      <c r="F2326" s="135"/>
      <c r="G2326" s="135">
        <v>184.69</v>
      </c>
    </row>
    <row r="2327" spans="1:7" x14ac:dyDescent="0.25">
      <c r="A2327" s="134" t="s">
        <v>9250</v>
      </c>
      <c r="B2327" s="134">
        <v>34377</v>
      </c>
      <c r="C2327" s="126" t="s">
        <v>11509</v>
      </c>
      <c r="D2327" s="134" t="s">
        <v>33</v>
      </c>
      <c r="E2327" s="134" t="s">
        <v>4500</v>
      </c>
      <c r="F2327" s="135">
        <v>273.13</v>
      </c>
      <c r="G2327" s="135">
        <v>196.15</v>
      </c>
    </row>
    <row r="2328" spans="1:7" x14ac:dyDescent="0.25">
      <c r="A2328" s="134" t="s">
        <v>9250</v>
      </c>
      <c r="B2328" s="134">
        <v>40659</v>
      </c>
      <c r="C2328" s="126" t="s">
        <v>11510</v>
      </c>
      <c r="D2328" s="134" t="s">
        <v>144</v>
      </c>
      <c r="E2328" s="134" t="s">
        <v>4500</v>
      </c>
      <c r="F2328" s="135"/>
      <c r="G2328" s="135">
        <v>748.34</v>
      </c>
    </row>
    <row r="2329" spans="1:7" x14ac:dyDescent="0.25">
      <c r="A2329" s="134" t="s">
        <v>9250</v>
      </c>
      <c r="B2329" s="134">
        <v>40660</v>
      </c>
      <c r="C2329" s="126" t="s">
        <v>11511</v>
      </c>
      <c r="D2329" s="134" t="s">
        <v>144</v>
      </c>
      <c r="E2329" s="134" t="s">
        <v>4500</v>
      </c>
      <c r="F2329" s="135"/>
      <c r="G2329" s="135">
        <v>948.43</v>
      </c>
    </row>
    <row r="2330" spans="1:7" x14ac:dyDescent="0.25">
      <c r="A2330" s="134" t="s">
        <v>9250</v>
      </c>
      <c r="B2330" s="134">
        <v>40661</v>
      </c>
      <c r="C2330" s="126" t="s">
        <v>11512</v>
      </c>
      <c r="D2330" s="134" t="s">
        <v>144</v>
      </c>
      <c r="E2330" s="134" t="s">
        <v>4500</v>
      </c>
      <c r="F2330" s="135"/>
      <c r="G2330" s="135">
        <v>583.12</v>
      </c>
    </row>
    <row r="2331" spans="1:7" x14ac:dyDescent="0.25">
      <c r="A2331" s="134" t="s">
        <v>9250</v>
      </c>
      <c r="B2331" s="134">
        <v>3428</v>
      </c>
      <c r="C2331" s="126" t="s">
        <v>11513</v>
      </c>
      <c r="D2331" s="134" t="s">
        <v>144</v>
      </c>
      <c r="E2331" s="134" t="s">
        <v>9256</v>
      </c>
      <c r="F2331" s="135"/>
      <c r="G2331" s="135">
        <v>784.56</v>
      </c>
    </row>
    <row r="2332" spans="1:7" x14ac:dyDescent="0.25">
      <c r="A2332" s="134" t="s">
        <v>9250</v>
      </c>
      <c r="B2332" s="134">
        <v>3429</v>
      </c>
      <c r="C2332" s="126" t="s">
        <v>11514</v>
      </c>
      <c r="D2332" s="134" t="s">
        <v>144</v>
      </c>
      <c r="E2332" s="134" t="s">
        <v>4500</v>
      </c>
      <c r="F2332" s="135"/>
      <c r="G2332" s="135">
        <v>448.25</v>
      </c>
    </row>
    <row r="2333" spans="1:7" x14ac:dyDescent="0.25">
      <c r="A2333" s="134" t="s">
        <v>9250</v>
      </c>
      <c r="B2333" s="134">
        <v>11199</v>
      </c>
      <c r="C2333" s="126" t="s">
        <v>11515</v>
      </c>
      <c r="D2333" s="134" t="s">
        <v>33</v>
      </c>
      <c r="E2333" s="134" t="s">
        <v>4500</v>
      </c>
      <c r="F2333" s="135"/>
      <c r="G2333" s="135">
        <v>1020.01</v>
      </c>
    </row>
    <row r="2334" spans="1:7" x14ac:dyDescent="0.25">
      <c r="A2334" s="134" t="s">
        <v>9250</v>
      </c>
      <c r="B2334" s="134">
        <v>36896</v>
      </c>
      <c r="C2334" s="126" t="s">
        <v>11516</v>
      </c>
      <c r="D2334" s="134" t="s">
        <v>33</v>
      </c>
      <c r="E2334" s="134" t="s">
        <v>9256</v>
      </c>
      <c r="F2334" s="135">
        <v>529</v>
      </c>
      <c r="G2334" s="135">
        <v>379.9</v>
      </c>
    </row>
    <row r="2335" spans="1:7" x14ac:dyDescent="0.25">
      <c r="A2335" s="134" t="s">
        <v>9250</v>
      </c>
      <c r="B2335" s="134">
        <v>34367</v>
      </c>
      <c r="C2335" s="126" t="s">
        <v>11517</v>
      </c>
      <c r="D2335" s="134" t="s">
        <v>33</v>
      </c>
      <c r="E2335" s="134" t="s">
        <v>4500</v>
      </c>
      <c r="F2335" s="135">
        <v>681.8</v>
      </c>
      <c r="G2335" s="135">
        <v>489.63</v>
      </c>
    </row>
    <row r="2336" spans="1:7" x14ac:dyDescent="0.25">
      <c r="A2336" s="134" t="s">
        <v>9250</v>
      </c>
      <c r="B2336" s="134">
        <v>36897</v>
      </c>
      <c r="C2336" s="126" t="s">
        <v>11518</v>
      </c>
      <c r="D2336" s="134" t="s">
        <v>33</v>
      </c>
      <c r="E2336" s="134" t="s">
        <v>4500</v>
      </c>
      <c r="F2336" s="135">
        <v>825.49</v>
      </c>
      <c r="G2336" s="135">
        <v>592.82000000000005</v>
      </c>
    </row>
    <row r="2337" spans="1:7" x14ac:dyDescent="0.25">
      <c r="A2337" s="134" t="s">
        <v>9250</v>
      </c>
      <c r="B2337" s="134">
        <v>34369</v>
      </c>
      <c r="C2337" s="126" t="s">
        <v>11519</v>
      </c>
      <c r="D2337" s="134" t="s">
        <v>33</v>
      </c>
      <c r="E2337" s="134" t="s">
        <v>4500</v>
      </c>
      <c r="F2337" s="135">
        <v>949.99</v>
      </c>
      <c r="G2337" s="135">
        <v>682.23</v>
      </c>
    </row>
    <row r="2338" spans="1:7" x14ac:dyDescent="0.25">
      <c r="A2338" s="134" t="s">
        <v>9250</v>
      </c>
      <c r="B2338" s="134">
        <v>34364</v>
      </c>
      <c r="C2338" s="126" t="s">
        <v>11520</v>
      </c>
      <c r="D2338" s="134" t="s">
        <v>33</v>
      </c>
      <c r="E2338" s="134" t="s">
        <v>4500</v>
      </c>
      <c r="F2338" s="135">
        <v>896.2</v>
      </c>
      <c r="G2338" s="135">
        <v>643.6</v>
      </c>
    </row>
    <row r="2339" spans="1:7" x14ac:dyDescent="0.25">
      <c r="A2339" s="134" t="s">
        <v>9250</v>
      </c>
      <c r="B2339" s="134">
        <v>3421</v>
      </c>
      <c r="C2339" s="126" t="s">
        <v>11521</v>
      </c>
      <c r="D2339" s="134" t="s">
        <v>144</v>
      </c>
      <c r="E2339" s="134" t="s">
        <v>4500</v>
      </c>
      <c r="F2339" s="135"/>
      <c r="G2339" s="135">
        <v>587.58000000000004</v>
      </c>
    </row>
    <row r="2340" spans="1:7" x14ac:dyDescent="0.25">
      <c r="A2340" s="134" t="s">
        <v>9250</v>
      </c>
      <c r="B2340" s="134">
        <v>599</v>
      </c>
      <c r="C2340" s="126" t="s">
        <v>11522</v>
      </c>
      <c r="D2340" s="134" t="s">
        <v>144</v>
      </c>
      <c r="E2340" s="134" t="s">
        <v>4500</v>
      </c>
      <c r="F2340" s="135">
        <v>964.78</v>
      </c>
      <c r="G2340" s="135">
        <v>692.85</v>
      </c>
    </row>
    <row r="2341" spans="1:7" x14ac:dyDescent="0.25">
      <c r="A2341" s="134" t="s">
        <v>9250</v>
      </c>
      <c r="B2341" s="134">
        <v>44053</v>
      </c>
      <c r="C2341" s="126" t="s">
        <v>11523</v>
      </c>
      <c r="D2341" s="134" t="s">
        <v>33</v>
      </c>
      <c r="E2341" s="134" t="s">
        <v>4500</v>
      </c>
      <c r="F2341" s="135">
        <v>2141.36</v>
      </c>
      <c r="G2341" s="135">
        <v>1537.81</v>
      </c>
    </row>
    <row r="2342" spans="1:7" x14ac:dyDescent="0.25">
      <c r="A2342" s="134" t="s">
        <v>9250</v>
      </c>
      <c r="B2342" s="134">
        <v>3423</v>
      </c>
      <c r="C2342" s="126" t="s">
        <v>11524</v>
      </c>
      <c r="D2342" s="134" t="s">
        <v>144</v>
      </c>
      <c r="E2342" s="134" t="s">
        <v>4500</v>
      </c>
      <c r="F2342" s="135"/>
      <c r="G2342" s="135">
        <v>828.63</v>
      </c>
    </row>
    <row r="2343" spans="1:7" x14ac:dyDescent="0.25">
      <c r="A2343" s="134" t="s">
        <v>9250</v>
      </c>
      <c r="B2343" s="134">
        <v>34797</v>
      </c>
      <c r="C2343" s="126" t="s">
        <v>11525</v>
      </c>
      <c r="D2343" s="134" t="s">
        <v>33</v>
      </c>
      <c r="E2343" s="134" t="s">
        <v>4500</v>
      </c>
      <c r="F2343" s="135"/>
      <c r="G2343" s="135">
        <v>402.28</v>
      </c>
    </row>
    <row r="2344" spans="1:7" x14ac:dyDescent="0.25">
      <c r="A2344" s="134" t="s">
        <v>9250</v>
      </c>
      <c r="B2344" s="134">
        <v>34381</v>
      </c>
      <c r="C2344" s="126" t="s">
        <v>11526</v>
      </c>
      <c r="D2344" s="134" t="s">
        <v>33</v>
      </c>
      <c r="E2344" s="134" t="s">
        <v>4500</v>
      </c>
      <c r="F2344" s="135">
        <v>389.56</v>
      </c>
      <c r="G2344" s="135">
        <v>279.76</v>
      </c>
    </row>
    <row r="2345" spans="1:7" x14ac:dyDescent="0.25">
      <c r="A2345" s="134" t="s">
        <v>9250</v>
      </c>
      <c r="B2345" s="134">
        <v>44054</v>
      </c>
      <c r="C2345" s="126" t="s">
        <v>11527</v>
      </c>
      <c r="D2345" s="134" t="s">
        <v>33</v>
      </c>
      <c r="E2345" s="134" t="s">
        <v>4500</v>
      </c>
      <c r="F2345" s="135">
        <v>768.19</v>
      </c>
      <c r="G2345" s="135">
        <v>551.66999999999996</v>
      </c>
    </row>
    <row r="2346" spans="1:7" x14ac:dyDescent="0.25">
      <c r="A2346" s="134" t="s">
        <v>9250</v>
      </c>
      <c r="B2346" s="134">
        <v>44399</v>
      </c>
      <c r="C2346" s="126" t="s">
        <v>11528</v>
      </c>
      <c r="D2346" s="134" t="s">
        <v>33</v>
      </c>
      <c r="E2346" s="134" t="s">
        <v>4500</v>
      </c>
      <c r="F2346" s="135">
        <v>1049.5999999999999</v>
      </c>
      <c r="G2346" s="135">
        <v>753.76</v>
      </c>
    </row>
    <row r="2347" spans="1:7" x14ac:dyDescent="0.25">
      <c r="A2347" s="134" t="s">
        <v>9393</v>
      </c>
      <c r="B2347" s="134">
        <v>44503</v>
      </c>
      <c r="C2347" s="126" t="s">
        <v>11529</v>
      </c>
      <c r="D2347" s="134" t="s">
        <v>374</v>
      </c>
      <c r="E2347" s="134" t="s">
        <v>4500</v>
      </c>
      <c r="F2347" s="135">
        <v>18.34</v>
      </c>
      <c r="G2347" s="135">
        <v>22.97</v>
      </c>
    </row>
    <row r="2348" spans="1:7" x14ac:dyDescent="0.25">
      <c r="A2348" s="134" t="s">
        <v>9393</v>
      </c>
      <c r="B2348" s="134">
        <v>41077</v>
      </c>
      <c r="C2348" s="126" t="s">
        <v>11530</v>
      </c>
      <c r="D2348" s="134" t="s">
        <v>4271</v>
      </c>
      <c r="E2348" s="134" t="s">
        <v>4500</v>
      </c>
      <c r="F2348" s="135">
        <v>3206.85</v>
      </c>
      <c r="G2348" s="135">
        <v>4025.58</v>
      </c>
    </row>
    <row r="2349" spans="1:7" x14ac:dyDescent="0.25">
      <c r="A2349" s="134" t="s">
        <v>9250</v>
      </c>
      <c r="B2349" s="134">
        <v>37963</v>
      </c>
      <c r="C2349" s="126" t="s">
        <v>11531</v>
      </c>
      <c r="D2349" s="134" t="s">
        <v>33</v>
      </c>
      <c r="E2349" s="134" t="s">
        <v>4500</v>
      </c>
      <c r="F2349" s="135">
        <v>5.6</v>
      </c>
      <c r="G2349" s="135">
        <v>4.8</v>
      </c>
    </row>
    <row r="2350" spans="1:7" x14ac:dyDescent="0.25">
      <c r="A2350" s="134" t="s">
        <v>9250</v>
      </c>
      <c r="B2350" s="134">
        <v>37964</v>
      </c>
      <c r="C2350" s="126" t="s">
        <v>11532</v>
      </c>
      <c r="D2350" s="134" t="s">
        <v>33</v>
      </c>
      <c r="E2350" s="134" t="s">
        <v>4500</v>
      </c>
      <c r="F2350" s="135">
        <v>7.48</v>
      </c>
      <c r="G2350" s="135">
        <v>6.41</v>
      </c>
    </row>
    <row r="2351" spans="1:7" x14ac:dyDescent="0.25">
      <c r="A2351" s="134" t="s">
        <v>9250</v>
      </c>
      <c r="B2351" s="134">
        <v>37965</v>
      </c>
      <c r="C2351" s="126" t="s">
        <v>11533</v>
      </c>
      <c r="D2351" s="134" t="s">
        <v>33</v>
      </c>
      <c r="E2351" s="134" t="s">
        <v>4500</v>
      </c>
      <c r="F2351" s="135">
        <v>10.79</v>
      </c>
      <c r="G2351" s="135">
        <v>9.25</v>
      </c>
    </row>
    <row r="2352" spans="1:7" x14ac:dyDescent="0.25">
      <c r="A2352" s="134" t="s">
        <v>9250</v>
      </c>
      <c r="B2352" s="134">
        <v>37966</v>
      </c>
      <c r="C2352" s="126" t="s">
        <v>11534</v>
      </c>
      <c r="D2352" s="134" t="s">
        <v>33</v>
      </c>
      <c r="E2352" s="134" t="s">
        <v>4500</v>
      </c>
      <c r="F2352" s="135">
        <v>18.95</v>
      </c>
      <c r="G2352" s="135">
        <v>16.25</v>
      </c>
    </row>
    <row r="2353" spans="1:7" x14ac:dyDescent="0.25">
      <c r="A2353" s="134" t="s">
        <v>9250</v>
      </c>
      <c r="B2353" s="134">
        <v>37967</v>
      </c>
      <c r="C2353" s="126" t="s">
        <v>11535</v>
      </c>
      <c r="D2353" s="134" t="s">
        <v>33</v>
      </c>
      <c r="E2353" s="134" t="s">
        <v>4500</v>
      </c>
      <c r="F2353" s="135">
        <v>31.84</v>
      </c>
      <c r="G2353" s="135">
        <v>27.3</v>
      </c>
    </row>
    <row r="2354" spans="1:7" x14ac:dyDescent="0.25">
      <c r="A2354" s="134" t="s">
        <v>9250</v>
      </c>
      <c r="B2354" s="134">
        <v>37968</v>
      </c>
      <c r="C2354" s="126" t="s">
        <v>11536</v>
      </c>
      <c r="D2354" s="134" t="s">
        <v>33</v>
      </c>
      <c r="E2354" s="134" t="s">
        <v>4500</v>
      </c>
      <c r="F2354" s="135">
        <v>67.599999999999994</v>
      </c>
      <c r="G2354" s="135">
        <v>57.96</v>
      </c>
    </row>
    <row r="2355" spans="1:7" x14ac:dyDescent="0.25">
      <c r="A2355" s="134" t="s">
        <v>9250</v>
      </c>
      <c r="B2355" s="134">
        <v>37969</v>
      </c>
      <c r="C2355" s="126" t="s">
        <v>11537</v>
      </c>
      <c r="D2355" s="134" t="s">
        <v>33</v>
      </c>
      <c r="E2355" s="134" t="s">
        <v>4500</v>
      </c>
      <c r="F2355" s="135">
        <v>170.82</v>
      </c>
      <c r="G2355" s="135">
        <v>146.46</v>
      </c>
    </row>
    <row r="2356" spans="1:7" x14ac:dyDescent="0.25">
      <c r="A2356" s="134" t="s">
        <v>9250</v>
      </c>
      <c r="B2356" s="134">
        <v>37970</v>
      </c>
      <c r="C2356" s="126" t="s">
        <v>11538</v>
      </c>
      <c r="D2356" s="134" t="s">
        <v>33</v>
      </c>
      <c r="E2356" s="134" t="s">
        <v>4500</v>
      </c>
      <c r="F2356" s="135">
        <v>247.13</v>
      </c>
      <c r="G2356" s="135">
        <v>211.9</v>
      </c>
    </row>
    <row r="2357" spans="1:7" x14ac:dyDescent="0.25">
      <c r="A2357" s="134" t="s">
        <v>9250</v>
      </c>
      <c r="B2357" s="134">
        <v>44251</v>
      </c>
      <c r="C2357" s="126" t="s">
        <v>11539</v>
      </c>
      <c r="D2357" s="134" t="s">
        <v>33</v>
      </c>
      <c r="E2357" s="134" t="s">
        <v>4500</v>
      </c>
      <c r="F2357" s="135">
        <v>285.45</v>
      </c>
      <c r="G2357" s="135">
        <v>244.76</v>
      </c>
    </row>
    <row r="2358" spans="1:7" x14ac:dyDescent="0.25">
      <c r="A2358" s="134" t="s">
        <v>9250</v>
      </c>
      <c r="B2358" s="134">
        <v>21118</v>
      </c>
      <c r="C2358" s="126" t="s">
        <v>11540</v>
      </c>
      <c r="D2358" s="134" t="s">
        <v>33</v>
      </c>
      <c r="E2358" s="134" t="s">
        <v>4500</v>
      </c>
      <c r="F2358" s="135">
        <v>4.45</v>
      </c>
      <c r="G2358" s="135">
        <v>3.81</v>
      </c>
    </row>
    <row r="2359" spans="1:7" x14ac:dyDescent="0.25">
      <c r="A2359" s="134" t="s">
        <v>9250</v>
      </c>
      <c r="B2359" s="134">
        <v>37956</v>
      </c>
      <c r="C2359" s="126" t="s">
        <v>11541</v>
      </c>
      <c r="D2359" s="134" t="s">
        <v>33</v>
      </c>
      <c r="E2359" s="134" t="s">
        <v>4500</v>
      </c>
      <c r="F2359" s="135">
        <v>5.46</v>
      </c>
      <c r="G2359" s="135">
        <v>4.68</v>
      </c>
    </row>
    <row r="2360" spans="1:7" x14ac:dyDescent="0.25">
      <c r="A2360" s="134" t="s">
        <v>9250</v>
      </c>
      <c r="B2360" s="134">
        <v>37957</v>
      </c>
      <c r="C2360" s="126" t="s">
        <v>11542</v>
      </c>
      <c r="D2360" s="134" t="s">
        <v>33</v>
      </c>
      <c r="E2360" s="134" t="s">
        <v>4500</v>
      </c>
      <c r="F2360" s="135">
        <v>11.62</v>
      </c>
      <c r="G2360" s="135">
        <v>9.9700000000000006</v>
      </c>
    </row>
    <row r="2361" spans="1:7" x14ac:dyDescent="0.25">
      <c r="A2361" s="134" t="s">
        <v>9250</v>
      </c>
      <c r="B2361" s="134">
        <v>37958</v>
      </c>
      <c r="C2361" s="126" t="s">
        <v>11543</v>
      </c>
      <c r="D2361" s="134" t="s">
        <v>33</v>
      </c>
      <c r="E2361" s="134" t="s">
        <v>4500</v>
      </c>
      <c r="F2361" s="135">
        <v>21.01</v>
      </c>
      <c r="G2361" s="135">
        <v>18.02</v>
      </c>
    </row>
    <row r="2362" spans="1:7" x14ac:dyDescent="0.25">
      <c r="A2362" s="134" t="s">
        <v>9250</v>
      </c>
      <c r="B2362" s="134">
        <v>37959</v>
      </c>
      <c r="C2362" s="126" t="s">
        <v>11544</v>
      </c>
      <c r="D2362" s="134" t="s">
        <v>33</v>
      </c>
      <c r="E2362" s="134" t="s">
        <v>4500</v>
      </c>
      <c r="F2362" s="135">
        <v>32.35</v>
      </c>
      <c r="G2362" s="135">
        <v>27.73</v>
      </c>
    </row>
    <row r="2363" spans="1:7" x14ac:dyDescent="0.25">
      <c r="A2363" s="134" t="s">
        <v>9250</v>
      </c>
      <c r="B2363" s="134">
        <v>37960</v>
      </c>
      <c r="C2363" s="126" t="s">
        <v>11545</v>
      </c>
      <c r="D2363" s="134" t="s">
        <v>33</v>
      </c>
      <c r="E2363" s="134" t="s">
        <v>4500</v>
      </c>
      <c r="F2363" s="135">
        <v>82.65</v>
      </c>
      <c r="G2363" s="135">
        <v>70.87</v>
      </c>
    </row>
    <row r="2364" spans="1:7" x14ac:dyDescent="0.25">
      <c r="A2364" s="134" t="s">
        <v>9250</v>
      </c>
      <c r="B2364" s="134">
        <v>37961</v>
      </c>
      <c r="C2364" s="126" t="s">
        <v>11546</v>
      </c>
      <c r="D2364" s="134" t="s">
        <v>33</v>
      </c>
      <c r="E2364" s="134" t="s">
        <v>4500</v>
      </c>
      <c r="F2364" s="135">
        <v>177.63</v>
      </c>
      <c r="G2364" s="135">
        <v>152.30000000000001</v>
      </c>
    </row>
    <row r="2365" spans="1:7" x14ac:dyDescent="0.25">
      <c r="A2365" s="134" t="s">
        <v>9250</v>
      </c>
      <c r="B2365" s="134">
        <v>37962</v>
      </c>
      <c r="C2365" s="126" t="s">
        <v>11547</v>
      </c>
      <c r="D2365" s="134" t="s">
        <v>33</v>
      </c>
      <c r="E2365" s="134" t="s">
        <v>4500</v>
      </c>
      <c r="F2365" s="135">
        <v>204.77</v>
      </c>
      <c r="G2365" s="135">
        <v>175.58</v>
      </c>
    </row>
    <row r="2366" spans="1:7" x14ac:dyDescent="0.25">
      <c r="A2366" s="134" t="s">
        <v>9250</v>
      </c>
      <c r="B2366" s="134">
        <v>3533</v>
      </c>
      <c r="C2366" s="126" t="s">
        <v>11548</v>
      </c>
      <c r="D2366" s="134" t="s">
        <v>33</v>
      </c>
      <c r="E2366" s="134" t="s">
        <v>4500</v>
      </c>
      <c r="F2366" s="135">
        <v>3.01</v>
      </c>
      <c r="G2366" s="135">
        <v>2.85</v>
      </c>
    </row>
    <row r="2367" spans="1:7" x14ac:dyDescent="0.25">
      <c r="A2367" s="134" t="s">
        <v>9250</v>
      </c>
      <c r="B2367" s="134">
        <v>3538</v>
      </c>
      <c r="C2367" s="126" t="s">
        <v>11549</v>
      </c>
      <c r="D2367" s="134" t="s">
        <v>33</v>
      </c>
      <c r="E2367" s="134" t="s">
        <v>4500</v>
      </c>
      <c r="F2367" s="135">
        <v>5.7</v>
      </c>
      <c r="G2367" s="135">
        <v>5.39</v>
      </c>
    </row>
    <row r="2368" spans="1:7" x14ac:dyDescent="0.25">
      <c r="A2368" s="134" t="s">
        <v>9250</v>
      </c>
      <c r="B2368" s="134">
        <v>3498</v>
      </c>
      <c r="C2368" s="126" t="s">
        <v>11550</v>
      </c>
      <c r="D2368" s="134" t="s">
        <v>33</v>
      </c>
      <c r="E2368" s="134" t="s">
        <v>4500</v>
      </c>
      <c r="F2368" s="135">
        <v>5.53</v>
      </c>
      <c r="G2368" s="135">
        <v>5.22</v>
      </c>
    </row>
    <row r="2369" spans="1:7" x14ac:dyDescent="0.25">
      <c r="A2369" s="134" t="s">
        <v>9250</v>
      </c>
      <c r="B2369" s="134">
        <v>3496</v>
      </c>
      <c r="C2369" s="126" t="s">
        <v>11551</v>
      </c>
      <c r="D2369" s="134" t="s">
        <v>33</v>
      </c>
      <c r="E2369" s="134" t="s">
        <v>4500</v>
      </c>
      <c r="F2369" s="135">
        <v>3.7</v>
      </c>
      <c r="G2369" s="135">
        <v>3.5</v>
      </c>
    </row>
    <row r="2370" spans="1:7" x14ac:dyDescent="0.25">
      <c r="A2370" s="134" t="s">
        <v>9250</v>
      </c>
      <c r="B2370" s="134">
        <v>38429</v>
      </c>
      <c r="C2370" s="126" t="s">
        <v>11552</v>
      </c>
      <c r="D2370" s="134" t="s">
        <v>33</v>
      </c>
      <c r="E2370" s="134" t="s">
        <v>4500</v>
      </c>
      <c r="F2370" s="135">
        <v>15.12</v>
      </c>
      <c r="G2370" s="135">
        <v>12.97</v>
      </c>
    </row>
    <row r="2371" spans="1:7" x14ac:dyDescent="0.25">
      <c r="A2371" s="134" t="s">
        <v>9250</v>
      </c>
      <c r="B2371" s="134">
        <v>38431</v>
      </c>
      <c r="C2371" s="126" t="s">
        <v>11553</v>
      </c>
      <c r="D2371" s="134" t="s">
        <v>33</v>
      </c>
      <c r="E2371" s="134" t="s">
        <v>4500</v>
      </c>
      <c r="F2371" s="135">
        <v>18.97</v>
      </c>
      <c r="G2371" s="135">
        <v>16.27</v>
      </c>
    </row>
    <row r="2372" spans="1:7" x14ac:dyDescent="0.25">
      <c r="A2372" s="134" t="s">
        <v>9250</v>
      </c>
      <c r="B2372" s="134">
        <v>38430</v>
      </c>
      <c r="C2372" s="126" t="s">
        <v>11554</v>
      </c>
      <c r="D2372" s="134" t="s">
        <v>33</v>
      </c>
      <c r="E2372" s="134" t="s">
        <v>4500</v>
      </c>
      <c r="F2372" s="135">
        <v>29.41</v>
      </c>
      <c r="G2372" s="135">
        <v>25.22</v>
      </c>
    </row>
    <row r="2373" spans="1:7" x14ac:dyDescent="0.25">
      <c r="A2373" s="134" t="s">
        <v>9250</v>
      </c>
      <c r="B2373" s="134">
        <v>36348</v>
      </c>
      <c r="C2373" s="126" t="s">
        <v>11555</v>
      </c>
      <c r="D2373" s="134" t="s">
        <v>33</v>
      </c>
      <c r="E2373" s="134" t="s">
        <v>4500</v>
      </c>
      <c r="F2373" s="135"/>
      <c r="G2373" s="135">
        <v>2.23</v>
      </c>
    </row>
    <row r="2374" spans="1:7" x14ac:dyDescent="0.25">
      <c r="A2374" s="134" t="s">
        <v>9250</v>
      </c>
      <c r="B2374" s="134">
        <v>36349</v>
      </c>
      <c r="C2374" s="126" t="s">
        <v>11556</v>
      </c>
      <c r="D2374" s="134" t="s">
        <v>33</v>
      </c>
      <c r="E2374" s="134" t="s">
        <v>4500</v>
      </c>
      <c r="F2374" s="135"/>
      <c r="G2374" s="135">
        <v>3.08</v>
      </c>
    </row>
    <row r="2375" spans="1:7" x14ac:dyDescent="0.25">
      <c r="A2375" s="134" t="s">
        <v>9250</v>
      </c>
      <c r="B2375" s="134">
        <v>38987</v>
      </c>
      <c r="C2375" s="126" t="s">
        <v>11557</v>
      </c>
      <c r="D2375" s="134" t="s">
        <v>33</v>
      </c>
      <c r="E2375" s="134" t="s">
        <v>4500</v>
      </c>
      <c r="F2375" s="135"/>
      <c r="G2375" s="135">
        <v>14.8</v>
      </c>
    </row>
    <row r="2376" spans="1:7" x14ac:dyDescent="0.25">
      <c r="A2376" s="134" t="s">
        <v>9250</v>
      </c>
      <c r="B2376" s="134">
        <v>38988</v>
      </c>
      <c r="C2376" s="126" t="s">
        <v>11558</v>
      </c>
      <c r="D2376" s="134" t="s">
        <v>33</v>
      </c>
      <c r="E2376" s="134" t="s">
        <v>4500</v>
      </c>
      <c r="F2376" s="135"/>
      <c r="G2376" s="135">
        <v>24.11</v>
      </c>
    </row>
    <row r="2377" spans="1:7" x14ac:dyDescent="0.25">
      <c r="A2377" s="134" t="s">
        <v>9250</v>
      </c>
      <c r="B2377" s="134">
        <v>38989</v>
      </c>
      <c r="C2377" s="126" t="s">
        <v>11559</v>
      </c>
      <c r="D2377" s="134" t="s">
        <v>33</v>
      </c>
      <c r="E2377" s="134" t="s">
        <v>4500</v>
      </c>
      <c r="F2377" s="135"/>
      <c r="G2377" s="135">
        <v>40.57</v>
      </c>
    </row>
    <row r="2378" spans="1:7" x14ac:dyDescent="0.25">
      <c r="A2378" s="134" t="s">
        <v>9250</v>
      </c>
      <c r="B2378" s="134">
        <v>38990</v>
      </c>
      <c r="C2378" s="126" t="s">
        <v>11560</v>
      </c>
      <c r="D2378" s="134" t="s">
        <v>33</v>
      </c>
      <c r="E2378" s="134" t="s">
        <v>4500</v>
      </c>
      <c r="F2378" s="135"/>
      <c r="G2378" s="135">
        <v>81.06</v>
      </c>
    </row>
    <row r="2379" spans="1:7" x14ac:dyDescent="0.25">
      <c r="A2379" s="134" t="s">
        <v>9250</v>
      </c>
      <c r="B2379" s="134">
        <v>38991</v>
      </c>
      <c r="C2379" s="126" t="s">
        <v>11561</v>
      </c>
      <c r="D2379" s="134" t="s">
        <v>33</v>
      </c>
      <c r="E2379" s="134" t="s">
        <v>4500</v>
      </c>
      <c r="F2379" s="135"/>
      <c r="G2379" s="135">
        <v>145.87</v>
      </c>
    </row>
    <row r="2380" spans="1:7" x14ac:dyDescent="0.25">
      <c r="A2380" s="134" t="s">
        <v>9250</v>
      </c>
      <c r="B2380" s="134">
        <v>38433</v>
      </c>
      <c r="C2380" s="126" t="s">
        <v>11562</v>
      </c>
      <c r="D2380" s="134" t="s">
        <v>33</v>
      </c>
      <c r="E2380" s="134" t="s">
        <v>4500</v>
      </c>
      <c r="F2380" s="135"/>
      <c r="G2380" s="135">
        <v>7.54</v>
      </c>
    </row>
    <row r="2381" spans="1:7" x14ac:dyDescent="0.25">
      <c r="A2381" s="134" t="s">
        <v>9250</v>
      </c>
      <c r="B2381" s="134">
        <v>38440</v>
      </c>
      <c r="C2381" s="126" t="s">
        <v>11563</v>
      </c>
      <c r="D2381" s="134" t="s">
        <v>33</v>
      </c>
      <c r="E2381" s="134" t="s">
        <v>4500</v>
      </c>
      <c r="F2381" s="135"/>
      <c r="G2381" s="135">
        <v>317.89999999999998</v>
      </c>
    </row>
    <row r="2382" spans="1:7" x14ac:dyDescent="0.25">
      <c r="A2382" s="134" t="s">
        <v>9250</v>
      </c>
      <c r="B2382" s="134">
        <v>36359</v>
      </c>
      <c r="C2382" s="126" t="s">
        <v>11564</v>
      </c>
      <c r="D2382" s="134" t="s">
        <v>33</v>
      </c>
      <c r="E2382" s="134" t="s">
        <v>4500</v>
      </c>
      <c r="F2382" s="135"/>
      <c r="G2382" s="135">
        <v>1.98</v>
      </c>
    </row>
    <row r="2383" spans="1:7" x14ac:dyDescent="0.25">
      <c r="A2383" s="134" t="s">
        <v>9250</v>
      </c>
      <c r="B2383" s="134">
        <v>36360</v>
      </c>
      <c r="C2383" s="126" t="s">
        <v>11565</v>
      </c>
      <c r="D2383" s="134" t="s">
        <v>33</v>
      </c>
      <c r="E2383" s="134" t="s">
        <v>4500</v>
      </c>
      <c r="F2383" s="135"/>
      <c r="G2383" s="135">
        <v>2.66</v>
      </c>
    </row>
    <row r="2384" spans="1:7" x14ac:dyDescent="0.25">
      <c r="A2384" s="134" t="s">
        <v>9250</v>
      </c>
      <c r="B2384" s="134">
        <v>38434</v>
      </c>
      <c r="C2384" s="126" t="s">
        <v>11566</v>
      </c>
      <c r="D2384" s="134" t="s">
        <v>33</v>
      </c>
      <c r="E2384" s="134" t="s">
        <v>4500</v>
      </c>
      <c r="F2384" s="135"/>
      <c r="G2384" s="135">
        <v>4.0599999999999996</v>
      </c>
    </row>
    <row r="2385" spans="1:7" x14ac:dyDescent="0.25">
      <c r="A2385" s="134" t="s">
        <v>9250</v>
      </c>
      <c r="B2385" s="134">
        <v>38435</v>
      </c>
      <c r="C2385" s="126" t="s">
        <v>11567</v>
      </c>
      <c r="D2385" s="134" t="s">
        <v>33</v>
      </c>
      <c r="E2385" s="134" t="s">
        <v>4500</v>
      </c>
      <c r="F2385" s="135"/>
      <c r="G2385" s="135">
        <v>9.14</v>
      </c>
    </row>
    <row r="2386" spans="1:7" x14ac:dyDescent="0.25">
      <c r="A2386" s="134" t="s">
        <v>9250</v>
      </c>
      <c r="B2386" s="134">
        <v>38436</v>
      </c>
      <c r="C2386" s="126" t="s">
        <v>11568</v>
      </c>
      <c r="D2386" s="134" t="s">
        <v>33</v>
      </c>
      <c r="E2386" s="134" t="s">
        <v>4500</v>
      </c>
      <c r="F2386" s="135"/>
      <c r="G2386" s="135">
        <v>15.16</v>
      </c>
    </row>
    <row r="2387" spans="1:7" x14ac:dyDescent="0.25">
      <c r="A2387" s="134" t="s">
        <v>9250</v>
      </c>
      <c r="B2387" s="134">
        <v>38437</v>
      </c>
      <c r="C2387" s="126" t="s">
        <v>11569</v>
      </c>
      <c r="D2387" s="134" t="s">
        <v>33</v>
      </c>
      <c r="E2387" s="134" t="s">
        <v>4500</v>
      </c>
      <c r="F2387" s="135"/>
      <c r="G2387" s="135">
        <v>24.59</v>
      </c>
    </row>
    <row r="2388" spans="1:7" x14ac:dyDescent="0.25">
      <c r="A2388" s="134" t="s">
        <v>9250</v>
      </c>
      <c r="B2388" s="134">
        <v>38438</v>
      </c>
      <c r="C2388" s="126" t="s">
        <v>11570</v>
      </c>
      <c r="D2388" s="134" t="s">
        <v>33</v>
      </c>
      <c r="E2388" s="134" t="s">
        <v>4500</v>
      </c>
      <c r="F2388" s="135"/>
      <c r="G2388" s="135">
        <v>71.319999999999993</v>
      </c>
    </row>
    <row r="2389" spans="1:7" x14ac:dyDescent="0.25">
      <c r="A2389" s="134" t="s">
        <v>9250</v>
      </c>
      <c r="B2389" s="134">
        <v>38439</v>
      </c>
      <c r="C2389" s="126" t="s">
        <v>11571</v>
      </c>
      <c r="D2389" s="134" t="s">
        <v>33</v>
      </c>
      <c r="E2389" s="134" t="s">
        <v>4500</v>
      </c>
      <c r="F2389" s="135"/>
      <c r="G2389" s="135">
        <v>90.62</v>
      </c>
    </row>
    <row r="2390" spans="1:7" x14ac:dyDescent="0.25">
      <c r="A2390" s="134" t="s">
        <v>9250</v>
      </c>
      <c r="B2390" s="134">
        <v>10836</v>
      </c>
      <c r="C2390" s="126" t="s">
        <v>11572</v>
      </c>
      <c r="D2390" s="134" t="s">
        <v>33</v>
      </c>
      <c r="E2390" s="134" t="s">
        <v>4500</v>
      </c>
      <c r="F2390" s="135">
        <v>21.23</v>
      </c>
      <c r="G2390" s="135">
        <v>21.39</v>
      </c>
    </row>
    <row r="2391" spans="1:7" x14ac:dyDescent="0.25">
      <c r="A2391" s="134" t="s">
        <v>9250</v>
      </c>
      <c r="B2391" s="134">
        <v>3510</v>
      </c>
      <c r="C2391" s="126" t="s">
        <v>11573</v>
      </c>
      <c r="D2391" s="134" t="s">
        <v>33</v>
      </c>
      <c r="E2391" s="134" t="s">
        <v>4500</v>
      </c>
      <c r="F2391" s="135">
        <v>13.87</v>
      </c>
      <c r="G2391" s="135">
        <v>13.11</v>
      </c>
    </row>
    <row r="2392" spans="1:7" x14ac:dyDescent="0.25">
      <c r="A2392" s="134" t="s">
        <v>9250</v>
      </c>
      <c r="B2392" s="134">
        <v>10835</v>
      </c>
      <c r="C2392" s="126" t="s">
        <v>11574</v>
      </c>
      <c r="D2392" s="134" t="s">
        <v>33</v>
      </c>
      <c r="E2392" s="134" t="s">
        <v>4500</v>
      </c>
      <c r="F2392" s="135">
        <v>5.92</v>
      </c>
      <c r="G2392" s="135">
        <v>5.97</v>
      </c>
    </row>
    <row r="2393" spans="1:7" x14ac:dyDescent="0.25">
      <c r="A2393" s="134" t="s">
        <v>9250</v>
      </c>
      <c r="B2393" s="134">
        <v>3485</v>
      </c>
      <c r="C2393" s="126" t="s">
        <v>11575</v>
      </c>
      <c r="D2393" s="134" t="s">
        <v>33</v>
      </c>
      <c r="E2393" s="134" t="s">
        <v>4500</v>
      </c>
      <c r="F2393" s="135">
        <v>14.58</v>
      </c>
      <c r="G2393" s="135">
        <v>13.79</v>
      </c>
    </row>
    <row r="2394" spans="1:7" x14ac:dyDescent="0.25">
      <c r="A2394" s="134" t="s">
        <v>9250</v>
      </c>
      <c r="B2394" s="134">
        <v>3475</v>
      </c>
      <c r="C2394" s="126" t="s">
        <v>11576</v>
      </c>
      <c r="D2394" s="134" t="s">
        <v>33</v>
      </c>
      <c r="E2394" s="134" t="s">
        <v>4500</v>
      </c>
      <c r="F2394" s="135">
        <v>5.28</v>
      </c>
      <c r="G2394" s="135">
        <v>4.99</v>
      </c>
    </row>
    <row r="2395" spans="1:7" x14ac:dyDescent="0.25">
      <c r="A2395" s="134" t="s">
        <v>9250</v>
      </c>
      <c r="B2395" s="134">
        <v>3534</v>
      </c>
      <c r="C2395" s="126" t="s">
        <v>11577</v>
      </c>
      <c r="D2395" s="134" t="s">
        <v>33</v>
      </c>
      <c r="E2395" s="134" t="s">
        <v>4500</v>
      </c>
      <c r="F2395" s="135">
        <v>8.36</v>
      </c>
      <c r="G2395" s="135">
        <v>7.9</v>
      </c>
    </row>
    <row r="2396" spans="1:7" x14ac:dyDescent="0.25">
      <c r="A2396" s="134" t="s">
        <v>9250</v>
      </c>
      <c r="B2396" s="134">
        <v>3482</v>
      </c>
      <c r="C2396" s="126" t="s">
        <v>11578</v>
      </c>
      <c r="D2396" s="134" t="s">
        <v>33</v>
      </c>
      <c r="E2396" s="134" t="s">
        <v>4500</v>
      </c>
      <c r="F2396" s="135">
        <v>5.98</v>
      </c>
      <c r="G2396" s="135">
        <v>5.65</v>
      </c>
    </row>
    <row r="2397" spans="1:7" x14ac:dyDescent="0.25">
      <c r="A2397" s="134" t="s">
        <v>9250</v>
      </c>
      <c r="B2397" s="134">
        <v>3543</v>
      </c>
      <c r="C2397" s="126" t="s">
        <v>11579</v>
      </c>
      <c r="D2397" s="134" t="s">
        <v>33</v>
      </c>
      <c r="E2397" s="134" t="s">
        <v>4500</v>
      </c>
      <c r="F2397" s="135">
        <v>1.94</v>
      </c>
      <c r="G2397" s="135">
        <v>1.83</v>
      </c>
    </row>
    <row r="2398" spans="1:7" x14ac:dyDescent="0.25">
      <c r="A2398" s="134" t="s">
        <v>9250</v>
      </c>
      <c r="B2398" s="134">
        <v>3505</v>
      </c>
      <c r="C2398" s="126" t="s">
        <v>11580</v>
      </c>
      <c r="D2398" s="134" t="s">
        <v>33</v>
      </c>
      <c r="E2398" s="134" t="s">
        <v>4500</v>
      </c>
      <c r="F2398" s="135">
        <v>2.89</v>
      </c>
      <c r="G2398" s="135">
        <v>2.73</v>
      </c>
    </row>
    <row r="2399" spans="1:7" x14ac:dyDescent="0.25">
      <c r="A2399" s="134" t="s">
        <v>9250</v>
      </c>
      <c r="B2399" s="134">
        <v>3521</v>
      </c>
      <c r="C2399" s="126" t="s">
        <v>11581</v>
      </c>
      <c r="D2399" s="134" t="s">
        <v>33</v>
      </c>
      <c r="E2399" s="134" t="s">
        <v>4500</v>
      </c>
      <c r="F2399" s="135">
        <v>2.17</v>
      </c>
      <c r="G2399" s="135">
        <v>2.06</v>
      </c>
    </row>
    <row r="2400" spans="1:7" x14ac:dyDescent="0.25">
      <c r="A2400" s="134" t="s">
        <v>9250</v>
      </c>
      <c r="B2400" s="134">
        <v>3531</v>
      </c>
      <c r="C2400" s="126" t="s">
        <v>11582</v>
      </c>
      <c r="D2400" s="134" t="s">
        <v>33</v>
      </c>
      <c r="E2400" s="134" t="s">
        <v>4500</v>
      </c>
      <c r="F2400" s="135">
        <v>4.1399999999999997</v>
      </c>
      <c r="G2400" s="135">
        <v>3.92</v>
      </c>
    </row>
    <row r="2401" spans="1:7" x14ac:dyDescent="0.25">
      <c r="A2401" s="134" t="s">
        <v>9250</v>
      </c>
      <c r="B2401" s="134">
        <v>3522</v>
      </c>
      <c r="C2401" s="126" t="s">
        <v>11583</v>
      </c>
      <c r="D2401" s="134" t="s">
        <v>33</v>
      </c>
      <c r="E2401" s="134" t="s">
        <v>4500</v>
      </c>
      <c r="F2401" s="135">
        <v>2.67</v>
      </c>
      <c r="G2401" s="135">
        <v>2.52</v>
      </c>
    </row>
    <row r="2402" spans="1:7" x14ac:dyDescent="0.25">
      <c r="A2402" s="134" t="s">
        <v>9250</v>
      </c>
      <c r="B2402" s="134">
        <v>3527</v>
      </c>
      <c r="C2402" s="126" t="s">
        <v>11584</v>
      </c>
      <c r="D2402" s="134" t="s">
        <v>33</v>
      </c>
      <c r="E2402" s="134" t="s">
        <v>4500</v>
      </c>
      <c r="F2402" s="135">
        <v>14.05</v>
      </c>
      <c r="G2402" s="135">
        <v>13.28</v>
      </c>
    </row>
    <row r="2403" spans="1:7" x14ac:dyDescent="0.25">
      <c r="A2403" s="134" t="s">
        <v>9250</v>
      </c>
      <c r="B2403" s="134">
        <v>3530</v>
      </c>
      <c r="C2403" s="126" t="s">
        <v>11585</v>
      </c>
      <c r="D2403" s="134" t="s">
        <v>33</v>
      </c>
      <c r="E2403" s="134" t="s">
        <v>4500</v>
      </c>
      <c r="F2403" s="135">
        <v>227.58</v>
      </c>
      <c r="G2403" s="135">
        <v>215.13</v>
      </c>
    </row>
    <row r="2404" spans="1:7" x14ac:dyDescent="0.25">
      <c r="A2404" s="134" t="s">
        <v>9250</v>
      </c>
      <c r="B2404" s="134">
        <v>3542</v>
      </c>
      <c r="C2404" s="126" t="s">
        <v>11586</v>
      </c>
      <c r="D2404" s="134" t="s">
        <v>33</v>
      </c>
      <c r="E2404" s="134" t="s">
        <v>4500</v>
      </c>
      <c r="F2404" s="135">
        <v>0.65</v>
      </c>
      <c r="G2404" s="135">
        <v>0.62</v>
      </c>
    </row>
    <row r="2405" spans="1:7" x14ac:dyDescent="0.25">
      <c r="A2405" s="134" t="s">
        <v>9250</v>
      </c>
      <c r="B2405" s="134">
        <v>3529</v>
      </c>
      <c r="C2405" s="126" t="s">
        <v>11587</v>
      </c>
      <c r="D2405" s="134" t="s">
        <v>33</v>
      </c>
      <c r="E2405" s="134" t="s">
        <v>4500</v>
      </c>
      <c r="F2405" s="135">
        <v>0.8</v>
      </c>
      <c r="G2405" s="135">
        <v>0.76</v>
      </c>
    </row>
    <row r="2406" spans="1:7" x14ac:dyDescent="0.25">
      <c r="A2406" s="134" t="s">
        <v>9250</v>
      </c>
      <c r="B2406" s="134">
        <v>3536</v>
      </c>
      <c r="C2406" s="126" t="s">
        <v>11588</v>
      </c>
      <c r="D2406" s="134" t="s">
        <v>33</v>
      </c>
      <c r="E2406" s="134" t="s">
        <v>4500</v>
      </c>
      <c r="F2406" s="135">
        <v>2.67</v>
      </c>
      <c r="G2406" s="135">
        <v>2.52</v>
      </c>
    </row>
    <row r="2407" spans="1:7" x14ac:dyDescent="0.25">
      <c r="A2407" s="134" t="s">
        <v>9250</v>
      </c>
      <c r="B2407" s="134">
        <v>3535</v>
      </c>
      <c r="C2407" s="126" t="s">
        <v>11589</v>
      </c>
      <c r="D2407" s="134" t="s">
        <v>33</v>
      </c>
      <c r="E2407" s="134" t="s">
        <v>4500</v>
      </c>
      <c r="F2407" s="135">
        <v>6.49</v>
      </c>
      <c r="G2407" s="135">
        <v>6.14</v>
      </c>
    </row>
    <row r="2408" spans="1:7" x14ac:dyDescent="0.25">
      <c r="A2408" s="134" t="s">
        <v>9250</v>
      </c>
      <c r="B2408" s="134">
        <v>3540</v>
      </c>
      <c r="C2408" s="126" t="s">
        <v>11590</v>
      </c>
      <c r="D2408" s="134" t="s">
        <v>33</v>
      </c>
      <c r="E2408" s="134" t="s">
        <v>4500</v>
      </c>
      <c r="F2408" s="135">
        <v>5.49</v>
      </c>
      <c r="G2408" s="135">
        <v>5.19</v>
      </c>
    </row>
    <row r="2409" spans="1:7" x14ac:dyDescent="0.25">
      <c r="A2409" s="134" t="s">
        <v>9250</v>
      </c>
      <c r="B2409" s="134">
        <v>3539</v>
      </c>
      <c r="C2409" s="126" t="s">
        <v>11591</v>
      </c>
      <c r="D2409" s="134" t="s">
        <v>33</v>
      </c>
      <c r="E2409" s="134" t="s">
        <v>4500</v>
      </c>
      <c r="F2409" s="135">
        <v>31.85</v>
      </c>
      <c r="G2409" s="135">
        <v>30.11</v>
      </c>
    </row>
    <row r="2410" spans="1:7" x14ac:dyDescent="0.25">
      <c r="A2410" s="134" t="s">
        <v>9250</v>
      </c>
      <c r="B2410" s="134">
        <v>3513</v>
      </c>
      <c r="C2410" s="126" t="s">
        <v>11592</v>
      </c>
      <c r="D2410" s="134" t="s">
        <v>33</v>
      </c>
      <c r="E2410" s="134" t="s">
        <v>4500</v>
      </c>
      <c r="F2410" s="135">
        <v>112.32</v>
      </c>
      <c r="G2410" s="135">
        <v>106.17</v>
      </c>
    </row>
    <row r="2411" spans="1:7" x14ac:dyDescent="0.25">
      <c r="A2411" s="134" t="s">
        <v>9250</v>
      </c>
      <c r="B2411" s="134">
        <v>3516</v>
      </c>
      <c r="C2411" s="126" t="s">
        <v>11593</v>
      </c>
      <c r="D2411" s="134" t="s">
        <v>33</v>
      </c>
      <c r="E2411" s="134" t="s">
        <v>4500</v>
      </c>
      <c r="F2411" s="135">
        <v>2.4500000000000002</v>
      </c>
      <c r="G2411" s="135">
        <v>2.46</v>
      </c>
    </row>
    <row r="2412" spans="1:7" x14ac:dyDescent="0.25">
      <c r="A2412" s="134" t="s">
        <v>9250</v>
      </c>
      <c r="B2412" s="134">
        <v>3517</v>
      </c>
      <c r="C2412" s="126" t="s">
        <v>11594</v>
      </c>
      <c r="D2412" s="134" t="s">
        <v>33</v>
      </c>
      <c r="E2412" s="134" t="s">
        <v>4500</v>
      </c>
      <c r="F2412" s="135">
        <v>2.21</v>
      </c>
      <c r="G2412" s="135">
        <v>2.2200000000000002</v>
      </c>
    </row>
    <row r="2413" spans="1:7" x14ac:dyDescent="0.25">
      <c r="A2413" s="134" t="s">
        <v>9250</v>
      </c>
      <c r="B2413" s="134">
        <v>3515</v>
      </c>
      <c r="C2413" s="126" t="s">
        <v>11595</v>
      </c>
      <c r="D2413" s="134" t="s">
        <v>33</v>
      </c>
      <c r="E2413" s="134" t="s">
        <v>4500</v>
      </c>
      <c r="F2413" s="135">
        <v>7.17</v>
      </c>
      <c r="G2413" s="135">
        <v>6.77</v>
      </c>
    </row>
    <row r="2414" spans="1:7" x14ac:dyDescent="0.25">
      <c r="A2414" s="134" t="s">
        <v>9250</v>
      </c>
      <c r="B2414" s="134">
        <v>20147</v>
      </c>
      <c r="C2414" s="126" t="s">
        <v>11596</v>
      </c>
      <c r="D2414" s="134" t="s">
        <v>33</v>
      </c>
      <c r="E2414" s="134" t="s">
        <v>4500</v>
      </c>
      <c r="F2414" s="135">
        <v>5.89</v>
      </c>
      <c r="G2414" s="135">
        <v>5.57</v>
      </c>
    </row>
    <row r="2415" spans="1:7" x14ac:dyDescent="0.25">
      <c r="A2415" s="134" t="s">
        <v>9250</v>
      </c>
      <c r="B2415" s="134">
        <v>3524</v>
      </c>
      <c r="C2415" s="126" t="s">
        <v>11597</v>
      </c>
      <c r="D2415" s="134" t="s">
        <v>33</v>
      </c>
      <c r="E2415" s="134" t="s">
        <v>4500</v>
      </c>
      <c r="F2415" s="135">
        <v>8.8699999999999992</v>
      </c>
      <c r="G2415" s="135">
        <v>8.3800000000000008</v>
      </c>
    </row>
    <row r="2416" spans="1:7" x14ac:dyDescent="0.25">
      <c r="A2416" s="134" t="s">
        <v>9250</v>
      </c>
      <c r="B2416" s="134">
        <v>3532</v>
      </c>
      <c r="C2416" s="126" t="s">
        <v>11598</v>
      </c>
      <c r="D2416" s="134" t="s">
        <v>33</v>
      </c>
      <c r="E2416" s="134" t="s">
        <v>4500</v>
      </c>
      <c r="F2416" s="135">
        <v>20.5</v>
      </c>
      <c r="G2416" s="135">
        <v>19.38</v>
      </c>
    </row>
    <row r="2417" spans="1:7" x14ac:dyDescent="0.25">
      <c r="A2417" s="134" t="s">
        <v>9250</v>
      </c>
      <c r="B2417" s="134">
        <v>3528</v>
      </c>
      <c r="C2417" s="126" t="s">
        <v>11599</v>
      </c>
      <c r="D2417" s="134" t="s">
        <v>33</v>
      </c>
      <c r="E2417" s="134" t="s">
        <v>4500</v>
      </c>
      <c r="F2417" s="135">
        <v>9.56</v>
      </c>
      <c r="G2417" s="135">
        <v>9.6300000000000008</v>
      </c>
    </row>
    <row r="2418" spans="1:7" x14ac:dyDescent="0.25">
      <c r="A2418" s="134" t="s">
        <v>9250</v>
      </c>
      <c r="B2418" s="134">
        <v>37952</v>
      </c>
      <c r="C2418" s="126" t="s">
        <v>11600</v>
      </c>
      <c r="D2418" s="134" t="s">
        <v>33</v>
      </c>
      <c r="E2418" s="134" t="s">
        <v>4500</v>
      </c>
      <c r="F2418" s="135">
        <v>68.489999999999995</v>
      </c>
      <c r="G2418" s="135">
        <v>69.02</v>
      </c>
    </row>
    <row r="2419" spans="1:7" x14ac:dyDescent="0.25">
      <c r="A2419" s="134" t="s">
        <v>9250</v>
      </c>
      <c r="B2419" s="134">
        <v>37951</v>
      </c>
      <c r="C2419" s="126" t="s">
        <v>11601</v>
      </c>
      <c r="D2419" s="134" t="s">
        <v>33</v>
      </c>
      <c r="E2419" s="134" t="s">
        <v>4500</v>
      </c>
      <c r="F2419" s="135">
        <v>2.57</v>
      </c>
      <c r="G2419" s="135">
        <v>2.59</v>
      </c>
    </row>
    <row r="2420" spans="1:7" x14ac:dyDescent="0.25">
      <c r="A2420" s="134" t="s">
        <v>9250</v>
      </c>
      <c r="B2420" s="134">
        <v>3518</v>
      </c>
      <c r="C2420" s="126" t="s">
        <v>11602</v>
      </c>
      <c r="D2420" s="134" t="s">
        <v>33</v>
      </c>
      <c r="E2420" s="134" t="s">
        <v>4500</v>
      </c>
      <c r="F2420" s="135">
        <v>3.96</v>
      </c>
      <c r="G2420" s="135">
        <v>3.99</v>
      </c>
    </row>
    <row r="2421" spans="1:7" x14ac:dyDescent="0.25">
      <c r="A2421" s="134" t="s">
        <v>9250</v>
      </c>
      <c r="B2421" s="134">
        <v>3519</v>
      </c>
      <c r="C2421" s="126" t="s">
        <v>11603</v>
      </c>
      <c r="D2421" s="134" t="s">
        <v>33</v>
      </c>
      <c r="E2421" s="134" t="s">
        <v>4500</v>
      </c>
      <c r="F2421" s="135">
        <v>8.2899999999999991</v>
      </c>
      <c r="G2421" s="135">
        <v>8.35</v>
      </c>
    </row>
    <row r="2422" spans="1:7" x14ac:dyDescent="0.25">
      <c r="A2422" s="134" t="s">
        <v>9250</v>
      </c>
      <c r="B2422" s="134">
        <v>3520</v>
      </c>
      <c r="C2422" s="126" t="s">
        <v>11604</v>
      </c>
      <c r="D2422" s="134" t="s">
        <v>33</v>
      </c>
      <c r="E2422" s="134" t="s">
        <v>4500</v>
      </c>
      <c r="F2422" s="135">
        <v>8.69</v>
      </c>
      <c r="G2422" s="135">
        <v>8.75</v>
      </c>
    </row>
    <row r="2423" spans="1:7" x14ac:dyDescent="0.25">
      <c r="A2423" s="134" t="s">
        <v>9250</v>
      </c>
      <c r="B2423" s="134">
        <v>37950</v>
      </c>
      <c r="C2423" s="126" t="s">
        <v>11605</v>
      </c>
      <c r="D2423" s="134" t="s">
        <v>33</v>
      </c>
      <c r="E2423" s="134" t="s">
        <v>4500</v>
      </c>
      <c r="F2423" s="135">
        <v>63.05</v>
      </c>
      <c r="G2423" s="135">
        <v>63.54</v>
      </c>
    </row>
    <row r="2424" spans="1:7" x14ac:dyDescent="0.25">
      <c r="A2424" s="134" t="s">
        <v>9250</v>
      </c>
      <c r="B2424" s="134">
        <v>37949</v>
      </c>
      <c r="C2424" s="126" t="s">
        <v>11606</v>
      </c>
      <c r="D2424" s="134" t="s">
        <v>33</v>
      </c>
      <c r="E2424" s="134" t="s">
        <v>4500</v>
      </c>
      <c r="F2424" s="135">
        <v>2.3199999999999998</v>
      </c>
      <c r="G2424" s="135">
        <v>2.34</v>
      </c>
    </row>
    <row r="2425" spans="1:7" x14ac:dyDescent="0.25">
      <c r="A2425" s="134" t="s">
        <v>9250</v>
      </c>
      <c r="B2425" s="134">
        <v>3526</v>
      </c>
      <c r="C2425" s="126" t="s">
        <v>11607</v>
      </c>
      <c r="D2425" s="134" t="s">
        <v>33</v>
      </c>
      <c r="E2425" s="134" t="s">
        <v>4500</v>
      </c>
      <c r="F2425" s="135">
        <v>3.2</v>
      </c>
      <c r="G2425" s="135">
        <v>3.22</v>
      </c>
    </row>
    <row r="2426" spans="1:7" x14ac:dyDescent="0.25">
      <c r="A2426" s="134" t="s">
        <v>9250</v>
      </c>
      <c r="B2426" s="134">
        <v>3509</v>
      </c>
      <c r="C2426" s="126" t="s">
        <v>11608</v>
      </c>
      <c r="D2426" s="134" t="s">
        <v>33</v>
      </c>
      <c r="E2426" s="134" t="s">
        <v>4500</v>
      </c>
      <c r="F2426" s="135">
        <v>7.27</v>
      </c>
      <c r="G2426" s="135">
        <v>7.33</v>
      </c>
    </row>
    <row r="2427" spans="1:7" x14ac:dyDescent="0.25">
      <c r="A2427" s="134" t="s">
        <v>9250</v>
      </c>
      <c r="B2427" s="134">
        <v>20151</v>
      </c>
      <c r="C2427" s="126" t="s">
        <v>11609</v>
      </c>
      <c r="D2427" s="134" t="s">
        <v>33</v>
      </c>
      <c r="E2427" s="134" t="s">
        <v>4500</v>
      </c>
      <c r="F2427" s="135">
        <v>21.36</v>
      </c>
      <c r="G2427" s="135">
        <v>21.52</v>
      </c>
    </row>
    <row r="2428" spans="1:7" x14ac:dyDescent="0.25">
      <c r="A2428" s="134" t="s">
        <v>9250</v>
      </c>
      <c r="B2428" s="134">
        <v>20152</v>
      </c>
      <c r="C2428" s="126" t="s">
        <v>11610</v>
      </c>
      <c r="D2428" s="134" t="s">
        <v>33</v>
      </c>
      <c r="E2428" s="134" t="s">
        <v>4500</v>
      </c>
      <c r="F2428" s="135">
        <v>77.290000000000006</v>
      </c>
      <c r="G2428" s="135">
        <v>77.88</v>
      </c>
    </row>
    <row r="2429" spans="1:7" x14ac:dyDescent="0.25">
      <c r="A2429" s="134" t="s">
        <v>9250</v>
      </c>
      <c r="B2429" s="134">
        <v>20148</v>
      </c>
      <c r="C2429" s="126" t="s">
        <v>11611</v>
      </c>
      <c r="D2429" s="134" t="s">
        <v>33</v>
      </c>
      <c r="E2429" s="134" t="s">
        <v>4500</v>
      </c>
      <c r="F2429" s="135">
        <v>4.2</v>
      </c>
      <c r="G2429" s="135">
        <v>4.2300000000000004</v>
      </c>
    </row>
    <row r="2430" spans="1:7" x14ac:dyDescent="0.25">
      <c r="A2430" s="134" t="s">
        <v>9250</v>
      </c>
      <c r="B2430" s="134">
        <v>20149</v>
      </c>
      <c r="C2430" s="126" t="s">
        <v>11612</v>
      </c>
      <c r="D2430" s="134" t="s">
        <v>33</v>
      </c>
      <c r="E2430" s="134" t="s">
        <v>4500</v>
      </c>
      <c r="F2430" s="135">
        <v>7.01</v>
      </c>
      <c r="G2430" s="135">
        <v>7.07</v>
      </c>
    </row>
    <row r="2431" spans="1:7" x14ac:dyDescent="0.25">
      <c r="A2431" s="134" t="s">
        <v>9250</v>
      </c>
      <c r="B2431" s="134">
        <v>20150</v>
      </c>
      <c r="C2431" s="126" t="s">
        <v>11613</v>
      </c>
      <c r="D2431" s="134" t="s">
        <v>33</v>
      </c>
      <c r="E2431" s="134" t="s">
        <v>4500</v>
      </c>
      <c r="F2431" s="135">
        <v>18.079999999999998</v>
      </c>
      <c r="G2431" s="135">
        <v>18.21</v>
      </c>
    </row>
    <row r="2432" spans="1:7" x14ac:dyDescent="0.25">
      <c r="A2432" s="134" t="s">
        <v>9250</v>
      </c>
      <c r="B2432" s="134">
        <v>20157</v>
      </c>
      <c r="C2432" s="126" t="s">
        <v>11614</v>
      </c>
      <c r="D2432" s="134" t="s">
        <v>33</v>
      </c>
      <c r="E2432" s="134" t="s">
        <v>4500</v>
      </c>
      <c r="F2432" s="135">
        <v>20.29</v>
      </c>
      <c r="G2432" s="135">
        <v>20.440000000000001</v>
      </c>
    </row>
    <row r="2433" spans="1:7" x14ac:dyDescent="0.25">
      <c r="A2433" s="134" t="s">
        <v>9250</v>
      </c>
      <c r="B2433" s="134">
        <v>20158</v>
      </c>
      <c r="C2433" s="126" t="s">
        <v>11615</v>
      </c>
      <c r="D2433" s="134" t="s">
        <v>33</v>
      </c>
      <c r="E2433" s="134" t="s">
        <v>4500</v>
      </c>
      <c r="F2433" s="135">
        <v>80.569999999999993</v>
      </c>
      <c r="G2433" s="135">
        <v>81.19</v>
      </c>
    </row>
    <row r="2434" spans="1:7" x14ac:dyDescent="0.25">
      <c r="A2434" s="134" t="s">
        <v>9250</v>
      </c>
      <c r="B2434" s="134">
        <v>20154</v>
      </c>
      <c r="C2434" s="126" t="s">
        <v>11616</v>
      </c>
      <c r="D2434" s="134" t="s">
        <v>33</v>
      </c>
      <c r="E2434" s="134" t="s">
        <v>4500</v>
      </c>
      <c r="F2434" s="135">
        <v>4.1100000000000003</v>
      </c>
      <c r="G2434" s="135">
        <v>4.1399999999999997</v>
      </c>
    </row>
    <row r="2435" spans="1:7" x14ac:dyDescent="0.25">
      <c r="A2435" s="134" t="s">
        <v>9250</v>
      </c>
      <c r="B2435" s="134">
        <v>20155</v>
      </c>
      <c r="C2435" s="126" t="s">
        <v>11617</v>
      </c>
      <c r="D2435" s="134" t="s">
        <v>33</v>
      </c>
      <c r="E2435" s="134" t="s">
        <v>4500</v>
      </c>
      <c r="F2435" s="135">
        <v>6.26</v>
      </c>
      <c r="G2435" s="135">
        <v>6.31</v>
      </c>
    </row>
    <row r="2436" spans="1:7" x14ac:dyDescent="0.25">
      <c r="A2436" s="134" t="s">
        <v>9250</v>
      </c>
      <c r="B2436" s="134">
        <v>20156</v>
      </c>
      <c r="C2436" s="126" t="s">
        <v>11618</v>
      </c>
      <c r="D2436" s="134" t="s">
        <v>33</v>
      </c>
      <c r="E2436" s="134" t="s">
        <v>4500</v>
      </c>
      <c r="F2436" s="135">
        <v>17.600000000000001</v>
      </c>
      <c r="G2436" s="135">
        <v>17.73</v>
      </c>
    </row>
    <row r="2437" spans="1:7" x14ac:dyDescent="0.25">
      <c r="A2437" s="134" t="s">
        <v>9250</v>
      </c>
      <c r="B2437" s="134">
        <v>3499</v>
      </c>
      <c r="C2437" s="126" t="s">
        <v>11619</v>
      </c>
      <c r="D2437" s="134" t="s">
        <v>33</v>
      </c>
      <c r="E2437" s="134" t="s">
        <v>4500</v>
      </c>
      <c r="F2437" s="135">
        <v>1.24</v>
      </c>
      <c r="G2437" s="135">
        <v>1.18</v>
      </c>
    </row>
    <row r="2438" spans="1:7" x14ac:dyDescent="0.25">
      <c r="A2438" s="134" t="s">
        <v>9250</v>
      </c>
      <c r="B2438" s="134">
        <v>3500</v>
      </c>
      <c r="C2438" s="126" t="s">
        <v>11620</v>
      </c>
      <c r="D2438" s="134" t="s">
        <v>33</v>
      </c>
      <c r="E2438" s="134" t="s">
        <v>4500</v>
      </c>
      <c r="F2438" s="135">
        <v>1.65</v>
      </c>
      <c r="G2438" s="135">
        <v>1.56</v>
      </c>
    </row>
    <row r="2439" spans="1:7" x14ac:dyDescent="0.25">
      <c r="A2439" s="134" t="s">
        <v>9250</v>
      </c>
      <c r="B2439" s="134">
        <v>3501</v>
      </c>
      <c r="C2439" s="126" t="s">
        <v>11621</v>
      </c>
      <c r="D2439" s="134" t="s">
        <v>33</v>
      </c>
      <c r="E2439" s="134" t="s">
        <v>4500</v>
      </c>
      <c r="F2439" s="135">
        <v>4.5599999999999996</v>
      </c>
      <c r="G2439" s="135">
        <v>4.3099999999999996</v>
      </c>
    </row>
    <row r="2440" spans="1:7" x14ac:dyDescent="0.25">
      <c r="A2440" s="134" t="s">
        <v>9250</v>
      </c>
      <c r="B2440" s="134">
        <v>3502</v>
      </c>
      <c r="C2440" s="126" t="s">
        <v>11622</v>
      </c>
      <c r="D2440" s="134" t="s">
        <v>33</v>
      </c>
      <c r="E2440" s="134" t="s">
        <v>4500</v>
      </c>
      <c r="F2440" s="135">
        <v>6.56</v>
      </c>
      <c r="G2440" s="135">
        <v>6.2</v>
      </c>
    </row>
    <row r="2441" spans="1:7" x14ac:dyDescent="0.25">
      <c r="A2441" s="134" t="s">
        <v>9250</v>
      </c>
      <c r="B2441" s="134">
        <v>3503</v>
      </c>
      <c r="C2441" s="126" t="s">
        <v>11623</v>
      </c>
      <c r="D2441" s="134" t="s">
        <v>33</v>
      </c>
      <c r="E2441" s="134" t="s">
        <v>4500</v>
      </c>
      <c r="F2441" s="135">
        <v>8.24</v>
      </c>
      <c r="G2441" s="135">
        <v>7.79</v>
      </c>
    </row>
    <row r="2442" spans="1:7" x14ac:dyDescent="0.25">
      <c r="A2442" s="134" t="s">
        <v>9250</v>
      </c>
      <c r="B2442" s="134">
        <v>3477</v>
      </c>
      <c r="C2442" s="126" t="s">
        <v>11624</v>
      </c>
      <c r="D2442" s="134" t="s">
        <v>33</v>
      </c>
      <c r="E2442" s="134" t="s">
        <v>4500</v>
      </c>
      <c r="F2442" s="135">
        <v>29.93</v>
      </c>
      <c r="G2442" s="135">
        <v>28.29</v>
      </c>
    </row>
    <row r="2443" spans="1:7" x14ac:dyDescent="0.25">
      <c r="A2443" s="134" t="s">
        <v>9250</v>
      </c>
      <c r="B2443" s="134">
        <v>3478</v>
      </c>
      <c r="C2443" s="126" t="s">
        <v>11625</v>
      </c>
      <c r="D2443" s="134" t="s">
        <v>33</v>
      </c>
      <c r="E2443" s="134" t="s">
        <v>4500</v>
      </c>
      <c r="F2443" s="135">
        <v>71.760000000000005</v>
      </c>
      <c r="G2443" s="135">
        <v>67.84</v>
      </c>
    </row>
    <row r="2444" spans="1:7" x14ac:dyDescent="0.25">
      <c r="A2444" s="134" t="s">
        <v>9250</v>
      </c>
      <c r="B2444" s="134">
        <v>3525</v>
      </c>
      <c r="C2444" s="126" t="s">
        <v>11626</v>
      </c>
      <c r="D2444" s="134" t="s">
        <v>33</v>
      </c>
      <c r="E2444" s="134" t="s">
        <v>4500</v>
      </c>
      <c r="F2444" s="135">
        <v>88.57</v>
      </c>
      <c r="G2444" s="135">
        <v>83.72</v>
      </c>
    </row>
    <row r="2445" spans="1:7" x14ac:dyDescent="0.25">
      <c r="A2445" s="134" t="s">
        <v>9250</v>
      </c>
      <c r="B2445" s="134">
        <v>3511</v>
      </c>
      <c r="C2445" s="126" t="s">
        <v>11627</v>
      </c>
      <c r="D2445" s="134" t="s">
        <v>33</v>
      </c>
      <c r="E2445" s="134" t="s">
        <v>4500</v>
      </c>
      <c r="F2445" s="135">
        <v>93.94</v>
      </c>
      <c r="G2445" s="135">
        <v>88.8</v>
      </c>
    </row>
    <row r="2446" spans="1:7" x14ac:dyDescent="0.25">
      <c r="A2446" s="134" t="s">
        <v>9250</v>
      </c>
      <c r="B2446" s="134">
        <v>38913</v>
      </c>
      <c r="C2446" s="126" t="s">
        <v>11628</v>
      </c>
      <c r="D2446" s="134" t="s">
        <v>33</v>
      </c>
      <c r="E2446" s="134" t="s">
        <v>4500</v>
      </c>
      <c r="F2446" s="135"/>
      <c r="G2446" s="135">
        <v>11.01</v>
      </c>
    </row>
    <row r="2447" spans="1:7" x14ac:dyDescent="0.25">
      <c r="A2447" s="134" t="s">
        <v>9250</v>
      </c>
      <c r="B2447" s="134">
        <v>38914</v>
      </c>
      <c r="C2447" s="126" t="s">
        <v>11629</v>
      </c>
      <c r="D2447" s="134" t="s">
        <v>33</v>
      </c>
      <c r="E2447" s="134" t="s">
        <v>4500</v>
      </c>
      <c r="F2447" s="135"/>
      <c r="G2447" s="135">
        <v>13.52</v>
      </c>
    </row>
    <row r="2448" spans="1:7" x14ac:dyDescent="0.25">
      <c r="A2448" s="134" t="s">
        <v>9250</v>
      </c>
      <c r="B2448" s="134">
        <v>38915</v>
      </c>
      <c r="C2448" s="126" t="s">
        <v>11630</v>
      </c>
      <c r="D2448" s="134" t="s">
        <v>33</v>
      </c>
      <c r="E2448" s="134" t="s">
        <v>4500</v>
      </c>
      <c r="F2448" s="135"/>
      <c r="G2448" s="135">
        <v>26.06</v>
      </c>
    </row>
    <row r="2449" spans="1:7" x14ac:dyDescent="0.25">
      <c r="A2449" s="134" t="s">
        <v>9250</v>
      </c>
      <c r="B2449" s="134">
        <v>38916</v>
      </c>
      <c r="C2449" s="126" t="s">
        <v>11631</v>
      </c>
      <c r="D2449" s="134" t="s">
        <v>33</v>
      </c>
      <c r="E2449" s="134" t="s">
        <v>4500</v>
      </c>
      <c r="F2449" s="135"/>
      <c r="G2449" s="135">
        <v>36.06</v>
      </c>
    </row>
    <row r="2450" spans="1:7" x14ac:dyDescent="0.25">
      <c r="A2450" s="134" t="s">
        <v>9250</v>
      </c>
      <c r="B2450" s="134">
        <v>39300</v>
      </c>
      <c r="C2450" s="126" t="s">
        <v>11632</v>
      </c>
      <c r="D2450" s="134" t="s">
        <v>33</v>
      </c>
      <c r="E2450" s="134" t="s">
        <v>4500</v>
      </c>
      <c r="F2450" s="135"/>
      <c r="G2450" s="135">
        <v>9.83</v>
      </c>
    </row>
    <row r="2451" spans="1:7" x14ac:dyDescent="0.25">
      <c r="A2451" s="134" t="s">
        <v>9250</v>
      </c>
      <c r="B2451" s="134">
        <v>39301</v>
      </c>
      <c r="C2451" s="126" t="s">
        <v>11633</v>
      </c>
      <c r="D2451" s="134" t="s">
        <v>33</v>
      </c>
      <c r="E2451" s="134" t="s">
        <v>4500</v>
      </c>
      <c r="F2451" s="135"/>
      <c r="G2451" s="135">
        <v>13.16</v>
      </c>
    </row>
    <row r="2452" spans="1:7" x14ac:dyDescent="0.25">
      <c r="A2452" s="134" t="s">
        <v>9250</v>
      </c>
      <c r="B2452" s="134">
        <v>39302</v>
      </c>
      <c r="C2452" s="126" t="s">
        <v>11634</v>
      </c>
      <c r="D2452" s="134" t="s">
        <v>33</v>
      </c>
      <c r="E2452" s="134" t="s">
        <v>4500</v>
      </c>
      <c r="F2452" s="135"/>
      <c r="G2452" s="135">
        <v>23.93</v>
      </c>
    </row>
    <row r="2453" spans="1:7" x14ac:dyDescent="0.25">
      <c r="A2453" s="134" t="s">
        <v>9250</v>
      </c>
      <c r="B2453" s="134">
        <v>38941</v>
      </c>
      <c r="C2453" s="126" t="s">
        <v>11635</v>
      </c>
      <c r="D2453" s="134" t="s">
        <v>33</v>
      </c>
      <c r="E2453" s="134" t="s">
        <v>4500</v>
      </c>
      <c r="F2453" s="135"/>
      <c r="G2453" s="135">
        <v>17.77</v>
      </c>
    </row>
    <row r="2454" spans="1:7" x14ac:dyDescent="0.25">
      <c r="A2454" s="134" t="s">
        <v>9250</v>
      </c>
      <c r="B2454" s="134">
        <v>38923</v>
      </c>
      <c r="C2454" s="126" t="s">
        <v>11636</v>
      </c>
      <c r="D2454" s="134" t="s">
        <v>33</v>
      </c>
      <c r="E2454" s="134" t="s">
        <v>4500</v>
      </c>
      <c r="F2454" s="135"/>
      <c r="G2454" s="135">
        <v>11.78</v>
      </c>
    </row>
    <row r="2455" spans="1:7" x14ac:dyDescent="0.25">
      <c r="A2455" s="134" t="s">
        <v>9250</v>
      </c>
      <c r="B2455" s="134">
        <v>38925</v>
      </c>
      <c r="C2455" s="126" t="s">
        <v>11637</v>
      </c>
      <c r="D2455" s="134" t="s">
        <v>33</v>
      </c>
      <c r="E2455" s="134" t="s">
        <v>4500</v>
      </c>
      <c r="F2455" s="135"/>
      <c r="G2455" s="135">
        <v>13.67</v>
      </c>
    </row>
    <row r="2456" spans="1:7" x14ac:dyDescent="0.25">
      <c r="A2456" s="134" t="s">
        <v>9250</v>
      </c>
      <c r="B2456" s="134">
        <v>38926</v>
      </c>
      <c r="C2456" s="126" t="s">
        <v>11638</v>
      </c>
      <c r="D2456" s="134" t="s">
        <v>33</v>
      </c>
      <c r="E2456" s="134" t="s">
        <v>4500</v>
      </c>
      <c r="F2456" s="135"/>
      <c r="G2456" s="135">
        <v>16.22</v>
      </c>
    </row>
    <row r="2457" spans="1:7" x14ac:dyDescent="0.25">
      <c r="A2457" s="134" t="s">
        <v>9250</v>
      </c>
      <c r="B2457" s="134">
        <v>38927</v>
      </c>
      <c r="C2457" s="126" t="s">
        <v>11639</v>
      </c>
      <c r="D2457" s="134" t="s">
        <v>33</v>
      </c>
      <c r="E2457" s="134" t="s">
        <v>4500</v>
      </c>
      <c r="F2457" s="135"/>
      <c r="G2457" s="135">
        <v>20.48</v>
      </c>
    </row>
    <row r="2458" spans="1:7" x14ac:dyDescent="0.25">
      <c r="A2458" s="134" t="s">
        <v>9250</v>
      </c>
      <c r="B2458" s="134">
        <v>39304</v>
      </c>
      <c r="C2458" s="126" t="s">
        <v>11640</v>
      </c>
      <c r="D2458" s="134" t="s">
        <v>33</v>
      </c>
      <c r="E2458" s="134" t="s">
        <v>4500</v>
      </c>
      <c r="F2458" s="135"/>
      <c r="G2458" s="135">
        <v>11.63</v>
      </c>
    </row>
    <row r="2459" spans="1:7" x14ac:dyDescent="0.25">
      <c r="A2459" s="134" t="s">
        <v>9250</v>
      </c>
      <c r="B2459" s="134">
        <v>39305</v>
      </c>
      <c r="C2459" s="126" t="s">
        <v>11641</v>
      </c>
      <c r="D2459" s="134" t="s">
        <v>33</v>
      </c>
      <c r="E2459" s="134" t="s">
        <v>4500</v>
      </c>
      <c r="F2459" s="135"/>
      <c r="G2459" s="135">
        <v>12.76</v>
      </c>
    </row>
    <row r="2460" spans="1:7" x14ac:dyDescent="0.25">
      <c r="A2460" s="134" t="s">
        <v>9250</v>
      </c>
      <c r="B2460" s="134">
        <v>39306</v>
      </c>
      <c r="C2460" s="126" t="s">
        <v>11642</v>
      </c>
      <c r="D2460" s="134" t="s">
        <v>33</v>
      </c>
      <c r="E2460" s="134" t="s">
        <v>4500</v>
      </c>
      <c r="F2460" s="135"/>
      <c r="G2460" s="135">
        <v>17.149999999999999</v>
      </c>
    </row>
    <row r="2461" spans="1:7" x14ac:dyDescent="0.25">
      <c r="A2461" s="134" t="s">
        <v>9250</v>
      </c>
      <c r="B2461" s="134">
        <v>38928</v>
      </c>
      <c r="C2461" s="126" t="s">
        <v>11643</v>
      </c>
      <c r="D2461" s="134" t="s">
        <v>33</v>
      </c>
      <c r="E2461" s="134" t="s">
        <v>4500</v>
      </c>
      <c r="F2461" s="135"/>
      <c r="G2461" s="135">
        <v>22.67</v>
      </c>
    </row>
    <row r="2462" spans="1:7" x14ac:dyDescent="0.25">
      <c r="A2462" s="134" t="s">
        <v>9250</v>
      </c>
      <c r="B2462" s="134">
        <v>38917</v>
      </c>
      <c r="C2462" s="126" t="s">
        <v>11644</v>
      </c>
      <c r="D2462" s="134" t="s">
        <v>33</v>
      </c>
      <c r="E2462" s="134" t="s">
        <v>4500</v>
      </c>
      <c r="F2462" s="135"/>
      <c r="G2462" s="135">
        <v>12.67</v>
      </c>
    </row>
    <row r="2463" spans="1:7" x14ac:dyDescent="0.25">
      <c r="A2463" s="134" t="s">
        <v>9250</v>
      </c>
      <c r="B2463" s="134">
        <v>38919</v>
      </c>
      <c r="C2463" s="126" t="s">
        <v>11645</v>
      </c>
      <c r="D2463" s="134" t="s">
        <v>33</v>
      </c>
      <c r="E2463" s="134" t="s">
        <v>4500</v>
      </c>
      <c r="F2463" s="135"/>
      <c r="G2463" s="135">
        <v>14.87</v>
      </c>
    </row>
    <row r="2464" spans="1:7" x14ac:dyDescent="0.25">
      <c r="A2464" s="134" t="s">
        <v>9250</v>
      </c>
      <c r="B2464" s="134">
        <v>38922</v>
      </c>
      <c r="C2464" s="126" t="s">
        <v>11646</v>
      </c>
      <c r="D2464" s="134" t="s">
        <v>33</v>
      </c>
      <c r="E2464" s="134" t="s">
        <v>4500</v>
      </c>
      <c r="F2464" s="135"/>
      <c r="G2464" s="135">
        <v>19.95</v>
      </c>
    </row>
    <row r="2465" spans="1:7" x14ac:dyDescent="0.25">
      <c r="A2465" s="134" t="s">
        <v>9250</v>
      </c>
      <c r="B2465" s="134">
        <v>45198</v>
      </c>
      <c r="C2465" s="126" t="s">
        <v>15030</v>
      </c>
      <c r="D2465" s="134" t="s">
        <v>33</v>
      </c>
      <c r="E2465" s="134" t="s">
        <v>4500</v>
      </c>
      <c r="F2465" s="135">
        <v>43.5</v>
      </c>
      <c r="G2465" s="135">
        <v>50.03</v>
      </c>
    </row>
    <row r="2466" spans="1:7" x14ac:dyDescent="0.25">
      <c r="A2466" s="134" t="s">
        <v>9250</v>
      </c>
      <c r="B2466" s="134">
        <v>45196</v>
      </c>
      <c r="C2466" s="126" t="s">
        <v>15031</v>
      </c>
      <c r="D2466" s="134" t="s">
        <v>33</v>
      </c>
      <c r="E2466" s="134" t="s">
        <v>4500</v>
      </c>
      <c r="F2466" s="135">
        <v>89.7</v>
      </c>
      <c r="G2466" s="135">
        <v>103.16</v>
      </c>
    </row>
    <row r="2467" spans="1:7" x14ac:dyDescent="0.25">
      <c r="A2467" s="134" t="s">
        <v>9250</v>
      </c>
      <c r="B2467" s="134">
        <v>12032</v>
      </c>
      <c r="C2467" s="126" t="s">
        <v>11647</v>
      </c>
      <c r="D2467" s="134" t="s">
        <v>9695</v>
      </c>
      <c r="E2467" s="134" t="s">
        <v>4500</v>
      </c>
      <c r="F2467" s="135">
        <v>61.3</v>
      </c>
      <c r="G2467" s="135">
        <v>49.81</v>
      </c>
    </row>
    <row r="2468" spans="1:7" x14ac:dyDescent="0.25">
      <c r="A2468" s="134" t="s">
        <v>9250</v>
      </c>
      <c r="B2468" s="134">
        <v>12030</v>
      </c>
      <c r="C2468" s="126" t="s">
        <v>11648</v>
      </c>
      <c r="D2468" s="134" t="s">
        <v>9695</v>
      </c>
      <c r="E2468" s="134" t="s">
        <v>4500</v>
      </c>
      <c r="F2468" s="135">
        <v>57.6</v>
      </c>
      <c r="G2468" s="135">
        <v>46.8</v>
      </c>
    </row>
    <row r="2469" spans="1:7" x14ac:dyDescent="0.25">
      <c r="A2469" s="134" t="s">
        <v>9250</v>
      </c>
      <c r="B2469" s="134">
        <v>45207</v>
      </c>
      <c r="C2469" s="126" t="s">
        <v>15032</v>
      </c>
      <c r="D2469" s="134" t="s">
        <v>33</v>
      </c>
      <c r="E2469" s="134" t="s">
        <v>4500</v>
      </c>
      <c r="F2469" s="135">
        <v>286.52</v>
      </c>
      <c r="G2469" s="135">
        <v>329.52</v>
      </c>
    </row>
    <row r="2470" spans="1:7" x14ac:dyDescent="0.25">
      <c r="A2470" s="134" t="s">
        <v>9250</v>
      </c>
      <c r="B2470" s="134">
        <v>14157</v>
      </c>
      <c r="C2470" s="126" t="s">
        <v>11649</v>
      </c>
      <c r="D2470" s="134" t="s">
        <v>33</v>
      </c>
      <c r="E2470" s="134" t="s">
        <v>4500</v>
      </c>
      <c r="F2470" s="135"/>
      <c r="G2470" s="135">
        <v>1.41</v>
      </c>
    </row>
    <row r="2471" spans="1:7" x14ac:dyDescent="0.25">
      <c r="A2471" s="134" t="s">
        <v>9250</v>
      </c>
      <c r="B2471" s="134">
        <v>10908</v>
      </c>
      <c r="C2471" s="126" t="s">
        <v>11650</v>
      </c>
      <c r="D2471" s="134" t="s">
        <v>33</v>
      </c>
      <c r="E2471" s="134" t="s">
        <v>4500</v>
      </c>
      <c r="F2471" s="135">
        <v>19.940000000000001</v>
      </c>
      <c r="G2471" s="135">
        <v>20.100000000000001</v>
      </c>
    </row>
    <row r="2472" spans="1:7" x14ac:dyDescent="0.25">
      <c r="A2472" s="134" t="s">
        <v>9250</v>
      </c>
      <c r="B2472" s="134">
        <v>10909</v>
      </c>
      <c r="C2472" s="126" t="s">
        <v>11651</v>
      </c>
      <c r="D2472" s="134" t="s">
        <v>33</v>
      </c>
      <c r="E2472" s="134" t="s">
        <v>4500</v>
      </c>
      <c r="F2472" s="135">
        <v>23.2</v>
      </c>
      <c r="G2472" s="135">
        <v>23.38</v>
      </c>
    </row>
    <row r="2473" spans="1:7" x14ac:dyDescent="0.25">
      <c r="A2473" s="134" t="s">
        <v>9250</v>
      </c>
      <c r="B2473" s="134">
        <v>3669</v>
      </c>
      <c r="C2473" s="126" t="s">
        <v>11652</v>
      </c>
      <c r="D2473" s="134" t="s">
        <v>33</v>
      </c>
      <c r="E2473" s="134" t="s">
        <v>4500</v>
      </c>
      <c r="F2473" s="135">
        <v>14.25</v>
      </c>
      <c r="G2473" s="135">
        <v>14.36</v>
      </c>
    </row>
    <row r="2474" spans="1:7" x14ac:dyDescent="0.25">
      <c r="A2474" s="134" t="s">
        <v>9250</v>
      </c>
      <c r="B2474" s="134">
        <v>20139</v>
      </c>
      <c r="C2474" s="126" t="s">
        <v>11653</v>
      </c>
      <c r="D2474" s="134" t="s">
        <v>33</v>
      </c>
      <c r="E2474" s="134" t="s">
        <v>4500</v>
      </c>
      <c r="F2474" s="135">
        <v>122.57</v>
      </c>
      <c r="G2474" s="135">
        <v>123.52</v>
      </c>
    </row>
    <row r="2475" spans="1:7" x14ac:dyDescent="0.25">
      <c r="A2475" s="134" t="s">
        <v>9250</v>
      </c>
      <c r="B2475" s="134">
        <v>3668</v>
      </c>
      <c r="C2475" s="126" t="s">
        <v>11654</v>
      </c>
      <c r="D2475" s="134" t="s">
        <v>33</v>
      </c>
      <c r="E2475" s="134" t="s">
        <v>4500</v>
      </c>
      <c r="F2475" s="135">
        <v>43.78</v>
      </c>
      <c r="G2475" s="135">
        <v>44.12</v>
      </c>
    </row>
    <row r="2476" spans="1:7" x14ac:dyDescent="0.25">
      <c r="A2476" s="134" t="s">
        <v>9250</v>
      </c>
      <c r="B2476" s="134">
        <v>10911</v>
      </c>
      <c r="C2476" s="126" t="s">
        <v>11655</v>
      </c>
      <c r="D2476" s="134" t="s">
        <v>33</v>
      </c>
      <c r="E2476" s="134" t="s">
        <v>4500</v>
      </c>
      <c r="F2476" s="135">
        <v>19.190000000000001</v>
      </c>
      <c r="G2476" s="135">
        <v>19.34</v>
      </c>
    </row>
    <row r="2477" spans="1:7" x14ac:dyDescent="0.25">
      <c r="A2477" s="134" t="s">
        <v>9250</v>
      </c>
      <c r="B2477" s="134">
        <v>3659</v>
      </c>
      <c r="C2477" s="126" t="s">
        <v>11656</v>
      </c>
      <c r="D2477" s="134" t="s">
        <v>33</v>
      </c>
      <c r="E2477" s="134" t="s">
        <v>4500</v>
      </c>
      <c r="F2477" s="135">
        <v>19.559999999999999</v>
      </c>
      <c r="G2477" s="135">
        <v>19.71</v>
      </c>
    </row>
    <row r="2478" spans="1:7" x14ac:dyDescent="0.25">
      <c r="A2478" s="134" t="s">
        <v>9250</v>
      </c>
      <c r="B2478" s="134">
        <v>3660</v>
      </c>
      <c r="C2478" s="126" t="s">
        <v>11657</v>
      </c>
      <c r="D2478" s="134" t="s">
        <v>33</v>
      </c>
      <c r="E2478" s="134" t="s">
        <v>4500</v>
      </c>
      <c r="F2478" s="135">
        <v>25.29</v>
      </c>
      <c r="G2478" s="135">
        <v>25.48</v>
      </c>
    </row>
    <row r="2479" spans="1:7" x14ac:dyDescent="0.25">
      <c r="A2479" s="134" t="s">
        <v>9250</v>
      </c>
      <c r="B2479" s="134">
        <v>20144</v>
      </c>
      <c r="C2479" s="126" t="s">
        <v>11658</v>
      </c>
      <c r="D2479" s="134" t="s">
        <v>33</v>
      </c>
      <c r="E2479" s="134" t="s">
        <v>4500</v>
      </c>
      <c r="F2479" s="135">
        <v>56.63</v>
      </c>
      <c r="G2479" s="135">
        <v>57.07</v>
      </c>
    </row>
    <row r="2480" spans="1:7" x14ac:dyDescent="0.25">
      <c r="A2480" s="134" t="s">
        <v>9250</v>
      </c>
      <c r="B2480" s="134">
        <v>20143</v>
      </c>
      <c r="C2480" s="126" t="s">
        <v>11659</v>
      </c>
      <c r="D2480" s="134" t="s">
        <v>33</v>
      </c>
      <c r="E2480" s="134" t="s">
        <v>4500</v>
      </c>
      <c r="F2480" s="135">
        <v>72.459999999999994</v>
      </c>
      <c r="G2480" s="135">
        <v>73.010000000000005</v>
      </c>
    </row>
    <row r="2481" spans="1:7" x14ac:dyDescent="0.25">
      <c r="A2481" s="134" t="s">
        <v>9250</v>
      </c>
      <c r="B2481" s="134">
        <v>20145</v>
      </c>
      <c r="C2481" s="126" t="s">
        <v>11660</v>
      </c>
      <c r="D2481" s="134" t="s">
        <v>33</v>
      </c>
      <c r="E2481" s="134" t="s">
        <v>4500</v>
      </c>
      <c r="F2481" s="135">
        <v>139.77000000000001</v>
      </c>
      <c r="G2481" s="135">
        <v>140.84</v>
      </c>
    </row>
    <row r="2482" spans="1:7" x14ac:dyDescent="0.25">
      <c r="A2482" s="134" t="s">
        <v>9250</v>
      </c>
      <c r="B2482" s="134">
        <v>20146</v>
      </c>
      <c r="C2482" s="126" t="s">
        <v>11661</v>
      </c>
      <c r="D2482" s="134" t="s">
        <v>33</v>
      </c>
      <c r="E2482" s="134" t="s">
        <v>4500</v>
      </c>
      <c r="F2482" s="135">
        <v>191.06</v>
      </c>
      <c r="G2482" s="135">
        <v>192.53</v>
      </c>
    </row>
    <row r="2483" spans="1:7" x14ac:dyDescent="0.25">
      <c r="A2483" s="134" t="s">
        <v>9250</v>
      </c>
      <c r="B2483" s="134">
        <v>20140</v>
      </c>
      <c r="C2483" s="126" t="s">
        <v>11662</v>
      </c>
      <c r="D2483" s="134" t="s">
        <v>33</v>
      </c>
      <c r="E2483" s="134" t="s">
        <v>4500</v>
      </c>
      <c r="F2483" s="135">
        <v>8.9600000000000009</v>
      </c>
      <c r="G2483" s="135">
        <v>9.0299999999999994</v>
      </c>
    </row>
    <row r="2484" spans="1:7" x14ac:dyDescent="0.25">
      <c r="A2484" s="134" t="s">
        <v>9250</v>
      </c>
      <c r="B2484" s="134">
        <v>20141</v>
      </c>
      <c r="C2484" s="126" t="s">
        <v>11663</v>
      </c>
      <c r="D2484" s="134" t="s">
        <v>33</v>
      </c>
      <c r="E2484" s="134" t="s">
        <v>4500</v>
      </c>
      <c r="F2484" s="135">
        <v>21.95</v>
      </c>
      <c r="G2484" s="135">
        <v>22.12</v>
      </c>
    </row>
    <row r="2485" spans="1:7" x14ac:dyDescent="0.25">
      <c r="A2485" s="134" t="s">
        <v>9250</v>
      </c>
      <c r="B2485" s="134">
        <v>20142</v>
      </c>
      <c r="C2485" s="126" t="s">
        <v>11664</v>
      </c>
      <c r="D2485" s="134" t="s">
        <v>33</v>
      </c>
      <c r="E2485" s="134" t="s">
        <v>4500</v>
      </c>
      <c r="F2485" s="135">
        <v>38.619999999999997</v>
      </c>
      <c r="G2485" s="135">
        <v>38.909999999999997</v>
      </c>
    </row>
    <row r="2486" spans="1:7" x14ac:dyDescent="0.25">
      <c r="A2486" s="134" t="s">
        <v>9250</v>
      </c>
      <c r="B2486" s="134">
        <v>3670</v>
      </c>
      <c r="C2486" s="126" t="s">
        <v>11665</v>
      </c>
      <c r="D2486" s="134" t="s">
        <v>33</v>
      </c>
      <c r="E2486" s="134" t="s">
        <v>4500</v>
      </c>
      <c r="F2486" s="135">
        <v>25.11</v>
      </c>
      <c r="G2486" s="135">
        <v>25.3</v>
      </c>
    </row>
    <row r="2487" spans="1:7" x14ac:dyDescent="0.25">
      <c r="A2487" s="134" t="s">
        <v>9250</v>
      </c>
      <c r="B2487" s="134">
        <v>3666</v>
      </c>
      <c r="C2487" s="126" t="s">
        <v>11666</v>
      </c>
      <c r="D2487" s="134" t="s">
        <v>33</v>
      </c>
      <c r="E2487" s="134" t="s">
        <v>4500</v>
      </c>
      <c r="F2487" s="135">
        <v>3.95</v>
      </c>
      <c r="G2487" s="135">
        <v>3.98</v>
      </c>
    </row>
    <row r="2488" spans="1:7" x14ac:dyDescent="0.25">
      <c r="A2488" s="134" t="s">
        <v>9250</v>
      </c>
      <c r="B2488" s="134">
        <v>3662</v>
      </c>
      <c r="C2488" s="126" t="s">
        <v>11667</v>
      </c>
      <c r="D2488" s="134" t="s">
        <v>33</v>
      </c>
      <c r="E2488" s="134" t="s">
        <v>4500</v>
      </c>
      <c r="F2488" s="135">
        <v>10.3</v>
      </c>
      <c r="G2488" s="135">
        <v>10.38</v>
      </c>
    </row>
    <row r="2489" spans="1:7" x14ac:dyDescent="0.25">
      <c r="A2489" s="134" t="s">
        <v>9250</v>
      </c>
      <c r="B2489" s="134">
        <v>3658</v>
      </c>
      <c r="C2489" s="126" t="s">
        <v>11668</v>
      </c>
      <c r="D2489" s="134" t="s">
        <v>33</v>
      </c>
      <c r="E2489" s="134" t="s">
        <v>4500</v>
      </c>
      <c r="F2489" s="135">
        <v>19.52</v>
      </c>
      <c r="G2489" s="135">
        <v>19.670000000000002</v>
      </c>
    </row>
    <row r="2490" spans="1:7" x14ac:dyDescent="0.25">
      <c r="A2490" s="134" t="s">
        <v>9250</v>
      </c>
      <c r="B2490" s="134">
        <v>42696</v>
      </c>
      <c r="C2490" s="126" t="s">
        <v>11669</v>
      </c>
      <c r="D2490" s="134" t="s">
        <v>33</v>
      </c>
      <c r="E2490" s="134" t="s">
        <v>4500</v>
      </c>
      <c r="F2490" s="135">
        <v>154.82</v>
      </c>
      <c r="G2490" s="135">
        <v>156.01</v>
      </c>
    </row>
    <row r="2491" spans="1:7" x14ac:dyDescent="0.25">
      <c r="A2491" s="134" t="s">
        <v>9250</v>
      </c>
      <c r="B2491" s="134">
        <v>39875</v>
      </c>
      <c r="C2491" s="126" t="s">
        <v>11670</v>
      </c>
      <c r="D2491" s="134" t="s">
        <v>33</v>
      </c>
      <c r="E2491" s="134" t="s">
        <v>4500</v>
      </c>
      <c r="F2491" s="135"/>
      <c r="G2491" s="135">
        <v>689.33</v>
      </c>
    </row>
    <row r="2492" spans="1:7" x14ac:dyDescent="0.25">
      <c r="A2492" s="134" t="s">
        <v>9250</v>
      </c>
      <c r="B2492" s="134">
        <v>39876</v>
      </c>
      <c r="C2492" s="126" t="s">
        <v>11671</v>
      </c>
      <c r="D2492" s="134" t="s">
        <v>33</v>
      </c>
      <c r="E2492" s="134" t="s">
        <v>4500</v>
      </c>
      <c r="F2492" s="135"/>
      <c r="G2492" s="135">
        <v>863.04</v>
      </c>
    </row>
    <row r="2493" spans="1:7" x14ac:dyDescent="0.25">
      <c r="A2493" s="134" t="s">
        <v>9250</v>
      </c>
      <c r="B2493" s="134">
        <v>39877</v>
      </c>
      <c r="C2493" s="126" t="s">
        <v>11672</v>
      </c>
      <c r="D2493" s="134" t="s">
        <v>33</v>
      </c>
      <c r="E2493" s="134" t="s">
        <v>4500</v>
      </c>
      <c r="F2493" s="135"/>
      <c r="G2493" s="135">
        <v>1197</v>
      </c>
    </row>
    <row r="2494" spans="1:7" x14ac:dyDescent="0.25">
      <c r="A2494" s="134" t="s">
        <v>9250</v>
      </c>
      <c r="B2494" s="134">
        <v>39878</v>
      </c>
      <c r="C2494" s="126" t="s">
        <v>11673</v>
      </c>
      <c r="D2494" s="134" t="s">
        <v>33</v>
      </c>
      <c r="E2494" s="134" t="s">
        <v>4500</v>
      </c>
      <c r="F2494" s="135"/>
      <c r="G2494" s="135">
        <v>1581.04</v>
      </c>
    </row>
    <row r="2495" spans="1:7" x14ac:dyDescent="0.25">
      <c r="A2495" s="134" t="s">
        <v>9250</v>
      </c>
      <c r="B2495" s="134">
        <v>39872</v>
      </c>
      <c r="C2495" s="126" t="s">
        <v>11674</v>
      </c>
      <c r="D2495" s="134" t="s">
        <v>33</v>
      </c>
      <c r="E2495" s="134" t="s">
        <v>4500</v>
      </c>
      <c r="F2495" s="135"/>
      <c r="G2495" s="135">
        <v>472.72</v>
      </c>
    </row>
    <row r="2496" spans="1:7" x14ac:dyDescent="0.25">
      <c r="A2496" s="134" t="s">
        <v>9250</v>
      </c>
      <c r="B2496" s="134">
        <v>39873</v>
      </c>
      <c r="C2496" s="126" t="s">
        <v>11675</v>
      </c>
      <c r="D2496" s="134" t="s">
        <v>33</v>
      </c>
      <c r="E2496" s="134" t="s">
        <v>4500</v>
      </c>
      <c r="F2496" s="135"/>
      <c r="G2496" s="135">
        <v>548.33000000000004</v>
      </c>
    </row>
    <row r="2497" spans="1:7" x14ac:dyDescent="0.25">
      <c r="A2497" s="134" t="s">
        <v>9250</v>
      </c>
      <c r="B2497" s="134">
        <v>39874</v>
      </c>
      <c r="C2497" s="126" t="s">
        <v>11676</v>
      </c>
      <c r="D2497" s="134" t="s">
        <v>33</v>
      </c>
      <c r="E2497" s="134" t="s">
        <v>4500</v>
      </c>
      <c r="F2497" s="135"/>
      <c r="G2497" s="135">
        <v>602.27</v>
      </c>
    </row>
    <row r="2498" spans="1:7" x14ac:dyDescent="0.25">
      <c r="A2498" s="134" t="s">
        <v>9250</v>
      </c>
      <c r="B2498" s="134">
        <v>3674</v>
      </c>
      <c r="C2498" s="126" t="s">
        <v>11677</v>
      </c>
      <c r="D2498" s="134" t="s">
        <v>22</v>
      </c>
      <c r="E2498" s="134" t="s">
        <v>4500</v>
      </c>
      <c r="F2498" s="135"/>
      <c r="G2498" s="135">
        <v>91.92</v>
      </c>
    </row>
    <row r="2499" spans="1:7" x14ac:dyDescent="0.25">
      <c r="A2499" s="134" t="s">
        <v>9250</v>
      </c>
      <c r="B2499" s="134">
        <v>3681</v>
      </c>
      <c r="C2499" s="126" t="s">
        <v>11678</v>
      </c>
      <c r="D2499" s="134" t="s">
        <v>22</v>
      </c>
      <c r="E2499" s="134" t="s">
        <v>4500</v>
      </c>
      <c r="F2499" s="135"/>
      <c r="G2499" s="135">
        <v>136.77000000000001</v>
      </c>
    </row>
    <row r="2500" spans="1:7" x14ac:dyDescent="0.25">
      <c r="A2500" s="134" t="s">
        <v>9250</v>
      </c>
      <c r="B2500" s="134">
        <v>3676</v>
      </c>
      <c r="C2500" s="126" t="s">
        <v>11679</v>
      </c>
      <c r="D2500" s="134" t="s">
        <v>22</v>
      </c>
      <c r="E2500" s="134" t="s">
        <v>4500</v>
      </c>
      <c r="F2500" s="135"/>
      <c r="G2500" s="135">
        <v>514.72</v>
      </c>
    </row>
    <row r="2501" spans="1:7" x14ac:dyDescent="0.25">
      <c r="A2501" s="134" t="s">
        <v>9250</v>
      </c>
      <c r="B2501" s="134">
        <v>3679</v>
      </c>
      <c r="C2501" s="126" t="s">
        <v>11680</v>
      </c>
      <c r="D2501" s="134" t="s">
        <v>22</v>
      </c>
      <c r="E2501" s="134" t="s">
        <v>4500</v>
      </c>
      <c r="F2501" s="135"/>
      <c r="G2501" s="135">
        <v>425.84</v>
      </c>
    </row>
    <row r="2502" spans="1:7" x14ac:dyDescent="0.25">
      <c r="A2502" s="134" t="s">
        <v>9250</v>
      </c>
      <c r="B2502" s="134">
        <v>3672</v>
      </c>
      <c r="C2502" s="126" t="s">
        <v>11681</v>
      </c>
      <c r="D2502" s="134" t="s">
        <v>22</v>
      </c>
      <c r="E2502" s="134" t="s">
        <v>4500</v>
      </c>
      <c r="F2502" s="135"/>
      <c r="G2502" s="135">
        <v>1.45</v>
      </c>
    </row>
    <row r="2503" spans="1:7" x14ac:dyDescent="0.25">
      <c r="A2503" s="134" t="s">
        <v>9250</v>
      </c>
      <c r="B2503" s="134">
        <v>3671</v>
      </c>
      <c r="C2503" s="126" t="s">
        <v>11682</v>
      </c>
      <c r="D2503" s="134" t="s">
        <v>22</v>
      </c>
      <c r="E2503" s="134" t="s">
        <v>9256</v>
      </c>
      <c r="F2503" s="135"/>
      <c r="G2503" s="135">
        <v>1.37</v>
      </c>
    </row>
    <row r="2504" spans="1:7" x14ac:dyDescent="0.25">
      <c r="A2504" s="134" t="s">
        <v>9250</v>
      </c>
      <c r="B2504" s="134">
        <v>3673</v>
      </c>
      <c r="C2504" s="126" t="s">
        <v>11683</v>
      </c>
      <c r="D2504" s="134" t="s">
        <v>22</v>
      </c>
      <c r="E2504" s="134" t="s">
        <v>4500</v>
      </c>
      <c r="F2504" s="135"/>
      <c r="G2504" s="135">
        <v>2.15</v>
      </c>
    </row>
    <row r="2505" spans="1:7" x14ac:dyDescent="0.25">
      <c r="A2505" s="134" t="s">
        <v>9250</v>
      </c>
      <c r="B2505" s="134">
        <v>38394</v>
      </c>
      <c r="C2505" s="126" t="s">
        <v>11684</v>
      </c>
      <c r="D2505" s="134" t="s">
        <v>33</v>
      </c>
      <c r="E2505" s="134" t="s">
        <v>4500</v>
      </c>
      <c r="F2505" s="135">
        <v>168.61</v>
      </c>
      <c r="G2505" s="135">
        <v>193.91</v>
      </c>
    </row>
    <row r="2506" spans="1:7" x14ac:dyDescent="0.25">
      <c r="A2506" s="134" t="s">
        <v>9250</v>
      </c>
      <c r="B2506" s="134">
        <v>3729</v>
      </c>
      <c r="C2506" s="126" t="s">
        <v>11685</v>
      </c>
      <c r="D2506" s="134" t="s">
        <v>33</v>
      </c>
      <c r="E2506" s="134" t="s">
        <v>4500</v>
      </c>
      <c r="F2506" s="135">
        <v>152.6</v>
      </c>
      <c r="G2506" s="135">
        <v>144.25</v>
      </c>
    </row>
    <row r="2507" spans="1:7" x14ac:dyDescent="0.25">
      <c r="A2507" s="134" t="s">
        <v>9250</v>
      </c>
      <c r="B2507" s="134">
        <v>39357</v>
      </c>
      <c r="C2507" s="126" t="s">
        <v>11686</v>
      </c>
      <c r="D2507" s="134" t="s">
        <v>33</v>
      </c>
      <c r="E2507" s="134" t="s">
        <v>4500</v>
      </c>
      <c r="F2507" s="135"/>
      <c r="G2507" s="135">
        <v>61.02</v>
      </c>
    </row>
    <row r="2508" spans="1:7" x14ac:dyDescent="0.25">
      <c r="A2508" s="134" t="s">
        <v>9250</v>
      </c>
      <c r="B2508" s="134">
        <v>39358</v>
      </c>
      <c r="C2508" s="126" t="s">
        <v>11687</v>
      </c>
      <c r="D2508" s="134" t="s">
        <v>33</v>
      </c>
      <c r="E2508" s="134" t="s">
        <v>4500</v>
      </c>
      <c r="F2508" s="135"/>
      <c r="G2508" s="135">
        <v>61.02</v>
      </c>
    </row>
    <row r="2509" spans="1:7" x14ac:dyDescent="0.25">
      <c r="A2509" s="134" t="s">
        <v>9250</v>
      </c>
      <c r="B2509" s="134">
        <v>39355</v>
      </c>
      <c r="C2509" s="126" t="s">
        <v>11688</v>
      </c>
      <c r="D2509" s="134" t="s">
        <v>33</v>
      </c>
      <c r="E2509" s="134" t="s">
        <v>4500</v>
      </c>
      <c r="F2509" s="135"/>
      <c r="G2509" s="135">
        <v>88.91</v>
      </c>
    </row>
    <row r="2510" spans="1:7" x14ac:dyDescent="0.25">
      <c r="A2510" s="134" t="s">
        <v>9250</v>
      </c>
      <c r="B2510" s="134">
        <v>39356</v>
      </c>
      <c r="C2510" s="126" t="s">
        <v>11689</v>
      </c>
      <c r="D2510" s="134" t="s">
        <v>33</v>
      </c>
      <c r="E2510" s="134" t="s">
        <v>4500</v>
      </c>
      <c r="F2510" s="135"/>
      <c r="G2510" s="135">
        <v>84.86</v>
      </c>
    </row>
    <row r="2511" spans="1:7" x14ac:dyDescent="0.25">
      <c r="A2511" s="134" t="s">
        <v>9250</v>
      </c>
      <c r="B2511" s="134">
        <v>39353</v>
      </c>
      <c r="C2511" s="126" t="s">
        <v>15033</v>
      </c>
      <c r="D2511" s="134" t="s">
        <v>33</v>
      </c>
      <c r="E2511" s="134" t="s">
        <v>4500</v>
      </c>
      <c r="F2511" s="135"/>
      <c r="G2511" s="135">
        <v>194.8</v>
      </c>
    </row>
    <row r="2512" spans="1:7" x14ac:dyDescent="0.25">
      <c r="A2512" s="134" t="s">
        <v>9250</v>
      </c>
      <c r="B2512" s="134">
        <v>39354</v>
      </c>
      <c r="C2512" s="126" t="s">
        <v>15034</v>
      </c>
      <c r="D2512" s="134" t="s">
        <v>33</v>
      </c>
      <c r="E2512" s="134" t="s">
        <v>4500</v>
      </c>
      <c r="F2512" s="135"/>
      <c r="G2512" s="135">
        <v>410.99</v>
      </c>
    </row>
    <row r="2513" spans="1:7" x14ac:dyDescent="0.25">
      <c r="A2513" s="134" t="s">
        <v>9250</v>
      </c>
      <c r="B2513" s="134">
        <v>39398</v>
      </c>
      <c r="C2513" s="126" t="s">
        <v>11690</v>
      </c>
      <c r="D2513" s="134" t="s">
        <v>33</v>
      </c>
      <c r="E2513" s="134" t="s">
        <v>4500</v>
      </c>
      <c r="F2513" s="135">
        <v>66.430000000000007</v>
      </c>
      <c r="G2513" s="135">
        <v>121.27</v>
      </c>
    </row>
    <row r="2514" spans="1:7" x14ac:dyDescent="0.25">
      <c r="A2514" s="134" t="s">
        <v>9250</v>
      </c>
      <c r="B2514" s="134">
        <v>13343</v>
      </c>
      <c r="C2514" s="126" t="s">
        <v>11691</v>
      </c>
      <c r="D2514" s="134" t="s">
        <v>33</v>
      </c>
      <c r="E2514" s="134" t="s">
        <v>4500</v>
      </c>
      <c r="F2514" s="135">
        <v>51.52</v>
      </c>
      <c r="G2514" s="135">
        <v>49.46</v>
      </c>
    </row>
    <row r="2515" spans="1:7" x14ac:dyDescent="0.25">
      <c r="A2515" s="134" t="s">
        <v>9250</v>
      </c>
      <c r="B2515" s="134">
        <v>12118</v>
      </c>
      <c r="C2515" s="126" t="s">
        <v>11692</v>
      </c>
      <c r="D2515" s="134" t="s">
        <v>33</v>
      </c>
      <c r="E2515" s="134" t="s">
        <v>4500</v>
      </c>
      <c r="F2515" s="135">
        <v>19.690000000000001</v>
      </c>
      <c r="G2515" s="135">
        <v>23.11</v>
      </c>
    </row>
    <row r="2516" spans="1:7" x14ac:dyDescent="0.25">
      <c r="A2516" s="134" t="s">
        <v>9250</v>
      </c>
      <c r="B2516" s="134">
        <v>39482</v>
      </c>
      <c r="C2516" s="126" t="s">
        <v>11693</v>
      </c>
      <c r="D2516" s="134" t="s">
        <v>33</v>
      </c>
      <c r="E2516" s="134" t="s">
        <v>4500</v>
      </c>
      <c r="F2516" s="135">
        <v>775.51</v>
      </c>
      <c r="G2516" s="135">
        <v>689.6</v>
      </c>
    </row>
    <row r="2517" spans="1:7" x14ac:dyDescent="0.25">
      <c r="A2517" s="134" t="s">
        <v>9250</v>
      </c>
      <c r="B2517" s="134">
        <v>39486</v>
      </c>
      <c r="C2517" s="126" t="s">
        <v>11694</v>
      </c>
      <c r="D2517" s="134" t="s">
        <v>33</v>
      </c>
      <c r="E2517" s="134" t="s">
        <v>4500</v>
      </c>
      <c r="F2517" s="135">
        <v>632.91999999999996</v>
      </c>
      <c r="G2517" s="135">
        <v>562.80999999999995</v>
      </c>
    </row>
    <row r="2518" spans="1:7" x14ac:dyDescent="0.25">
      <c r="A2518" s="134" t="s">
        <v>9250</v>
      </c>
      <c r="B2518" s="134">
        <v>39484</v>
      </c>
      <c r="C2518" s="126" t="s">
        <v>11695</v>
      </c>
      <c r="D2518" s="134" t="s">
        <v>33</v>
      </c>
      <c r="E2518" s="134" t="s">
        <v>4500</v>
      </c>
      <c r="F2518" s="135">
        <v>775.51</v>
      </c>
      <c r="G2518" s="135">
        <v>689.6</v>
      </c>
    </row>
    <row r="2519" spans="1:7" x14ac:dyDescent="0.25">
      <c r="A2519" s="134" t="s">
        <v>9250</v>
      </c>
      <c r="B2519" s="134">
        <v>39488</v>
      </c>
      <c r="C2519" s="126" t="s">
        <v>11696</v>
      </c>
      <c r="D2519" s="134" t="s">
        <v>33</v>
      </c>
      <c r="E2519" s="134" t="s">
        <v>4500</v>
      </c>
      <c r="F2519" s="135">
        <v>643.29</v>
      </c>
      <c r="G2519" s="135">
        <v>572.02</v>
      </c>
    </row>
    <row r="2520" spans="1:7" x14ac:dyDescent="0.25">
      <c r="A2520" s="134" t="s">
        <v>9250</v>
      </c>
      <c r="B2520" s="134">
        <v>39485</v>
      </c>
      <c r="C2520" s="126" t="s">
        <v>11697</v>
      </c>
      <c r="D2520" s="134" t="s">
        <v>33</v>
      </c>
      <c r="E2520" s="134" t="s">
        <v>4500</v>
      </c>
      <c r="F2520" s="135">
        <v>775.51</v>
      </c>
      <c r="G2520" s="135">
        <v>689.6</v>
      </c>
    </row>
    <row r="2521" spans="1:7" x14ac:dyDescent="0.25">
      <c r="A2521" s="134" t="s">
        <v>9250</v>
      </c>
      <c r="B2521" s="134">
        <v>39489</v>
      </c>
      <c r="C2521" s="126" t="s">
        <v>11698</v>
      </c>
      <c r="D2521" s="134" t="s">
        <v>33</v>
      </c>
      <c r="E2521" s="134" t="s">
        <v>4500</v>
      </c>
      <c r="F2521" s="135">
        <v>654.19000000000005</v>
      </c>
      <c r="G2521" s="135">
        <v>581.72</v>
      </c>
    </row>
    <row r="2522" spans="1:7" x14ac:dyDescent="0.25">
      <c r="A2522" s="134" t="s">
        <v>9250</v>
      </c>
      <c r="B2522" s="134">
        <v>39490</v>
      </c>
      <c r="C2522" s="126" t="s">
        <v>11699</v>
      </c>
      <c r="D2522" s="134" t="s">
        <v>33</v>
      </c>
      <c r="E2522" s="134" t="s">
        <v>4500</v>
      </c>
      <c r="F2522" s="135">
        <v>974.83</v>
      </c>
      <c r="G2522" s="135">
        <v>866.84</v>
      </c>
    </row>
    <row r="2523" spans="1:7" x14ac:dyDescent="0.25">
      <c r="A2523" s="134" t="s">
        <v>9250</v>
      </c>
      <c r="B2523" s="134">
        <v>39494</v>
      </c>
      <c r="C2523" s="126" t="s">
        <v>11700</v>
      </c>
      <c r="D2523" s="134" t="s">
        <v>33</v>
      </c>
      <c r="E2523" s="134" t="s">
        <v>4500</v>
      </c>
      <c r="F2523" s="135">
        <v>700.01</v>
      </c>
      <c r="G2523" s="135">
        <v>622.46</v>
      </c>
    </row>
    <row r="2524" spans="1:7" x14ac:dyDescent="0.25">
      <c r="A2524" s="134" t="s">
        <v>9250</v>
      </c>
      <c r="B2524" s="134">
        <v>39495</v>
      </c>
      <c r="C2524" s="126" t="s">
        <v>11701</v>
      </c>
      <c r="D2524" s="134" t="s">
        <v>33</v>
      </c>
      <c r="E2524" s="134" t="s">
        <v>4500</v>
      </c>
      <c r="F2524" s="135">
        <v>788.82</v>
      </c>
      <c r="G2524" s="135">
        <v>701.43</v>
      </c>
    </row>
    <row r="2525" spans="1:7" x14ac:dyDescent="0.25">
      <c r="A2525" s="134" t="s">
        <v>9250</v>
      </c>
      <c r="B2525" s="134">
        <v>39496</v>
      </c>
      <c r="C2525" s="126" t="s">
        <v>11702</v>
      </c>
      <c r="D2525" s="134" t="s">
        <v>33</v>
      </c>
      <c r="E2525" s="134" t="s">
        <v>4500</v>
      </c>
      <c r="F2525" s="135">
        <v>867.7</v>
      </c>
      <c r="G2525" s="135">
        <v>771.57</v>
      </c>
    </row>
    <row r="2526" spans="1:7" x14ac:dyDescent="0.25">
      <c r="A2526" s="134" t="s">
        <v>9250</v>
      </c>
      <c r="B2526" s="134">
        <v>39492</v>
      </c>
      <c r="C2526" s="126" t="s">
        <v>11703</v>
      </c>
      <c r="D2526" s="134" t="s">
        <v>33</v>
      </c>
      <c r="E2526" s="134" t="s">
        <v>4500</v>
      </c>
      <c r="F2526" s="135">
        <v>1004.56</v>
      </c>
      <c r="G2526" s="135">
        <v>893.27</v>
      </c>
    </row>
    <row r="2527" spans="1:7" x14ac:dyDescent="0.25">
      <c r="A2527" s="134" t="s">
        <v>9250</v>
      </c>
      <c r="B2527" s="134">
        <v>39497</v>
      </c>
      <c r="C2527" s="126" t="s">
        <v>11704</v>
      </c>
      <c r="D2527" s="134" t="s">
        <v>33</v>
      </c>
      <c r="E2527" s="134" t="s">
        <v>4500</v>
      </c>
      <c r="F2527" s="135">
        <v>907.38</v>
      </c>
      <c r="G2527" s="135">
        <v>806.86</v>
      </c>
    </row>
    <row r="2528" spans="1:7" x14ac:dyDescent="0.25">
      <c r="A2528" s="134" t="s">
        <v>9250</v>
      </c>
      <c r="B2528" s="134">
        <v>39493</v>
      </c>
      <c r="C2528" s="126" t="s">
        <v>11705</v>
      </c>
      <c r="D2528" s="134" t="s">
        <v>33</v>
      </c>
      <c r="E2528" s="134" t="s">
        <v>4500</v>
      </c>
      <c r="F2528" s="135">
        <v>1077.49</v>
      </c>
      <c r="G2528" s="135">
        <v>958.12</v>
      </c>
    </row>
    <row r="2529" spans="1:7" x14ac:dyDescent="0.25">
      <c r="A2529" s="134" t="s">
        <v>9250</v>
      </c>
      <c r="B2529" s="134">
        <v>43628</v>
      </c>
      <c r="C2529" s="126" t="s">
        <v>11706</v>
      </c>
      <c r="D2529" s="134" t="s">
        <v>33</v>
      </c>
      <c r="E2529" s="134" t="s">
        <v>4500</v>
      </c>
      <c r="F2529" s="135">
        <v>1142.8599999999999</v>
      </c>
      <c r="G2529" s="135">
        <v>1016.25</v>
      </c>
    </row>
    <row r="2530" spans="1:7" x14ac:dyDescent="0.25">
      <c r="A2530" s="134" t="s">
        <v>9250</v>
      </c>
      <c r="B2530" s="134">
        <v>39500</v>
      </c>
      <c r="C2530" s="126" t="s">
        <v>11707</v>
      </c>
      <c r="D2530" s="134" t="s">
        <v>33</v>
      </c>
      <c r="E2530" s="134" t="s">
        <v>4500</v>
      </c>
      <c r="F2530" s="135">
        <v>1175.6300000000001</v>
      </c>
      <c r="G2530" s="135">
        <v>1045.3900000000001</v>
      </c>
    </row>
    <row r="2531" spans="1:7" x14ac:dyDescent="0.25">
      <c r="A2531" s="134" t="s">
        <v>9250</v>
      </c>
      <c r="B2531" s="134">
        <v>39498</v>
      </c>
      <c r="C2531" s="126" t="s">
        <v>11708</v>
      </c>
      <c r="D2531" s="134" t="s">
        <v>33</v>
      </c>
      <c r="E2531" s="134" t="s">
        <v>4500</v>
      </c>
      <c r="F2531" s="135">
        <v>1449.94</v>
      </c>
      <c r="G2531" s="135">
        <v>1289.31</v>
      </c>
    </row>
    <row r="2532" spans="1:7" x14ac:dyDescent="0.25">
      <c r="A2532" s="134" t="s">
        <v>9250</v>
      </c>
      <c r="B2532" s="134">
        <v>43621</v>
      </c>
      <c r="C2532" s="126" t="s">
        <v>11709</v>
      </c>
      <c r="D2532" s="134" t="s">
        <v>33</v>
      </c>
      <c r="E2532" s="134" t="s">
        <v>4500</v>
      </c>
      <c r="F2532" s="135">
        <v>1214.29</v>
      </c>
      <c r="G2532" s="135">
        <v>1079.77</v>
      </c>
    </row>
    <row r="2533" spans="1:7" x14ac:dyDescent="0.25">
      <c r="A2533" s="134" t="s">
        <v>9250</v>
      </c>
      <c r="B2533" s="134">
        <v>39501</v>
      </c>
      <c r="C2533" s="126" t="s">
        <v>11710</v>
      </c>
      <c r="D2533" s="134" t="s">
        <v>33</v>
      </c>
      <c r="E2533" s="134" t="s">
        <v>4500</v>
      </c>
      <c r="F2533" s="135">
        <v>1207.46</v>
      </c>
      <c r="G2533" s="135">
        <v>1073.7</v>
      </c>
    </row>
    <row r="2534" spans="1:7" x14ac:dyDescent="0.25">
      <c r="A2534" s="134" t="s">
        <v>9250</v>
      </c>
      <c r="B2534" s="134">
        <v>39499</v>
      </c>
      <c r="C2534" s="126" t="s">
        <v>11711</v>
      </c>
      <c r="D2534" s="134" t="s">
        <v>33</v>
      </c>
      <c r="E2534" s="134" t="s">
        <v>4500</v>
      </c>
      <c r="F2534" s="135">
        <v>1470.53</v>
      </c>
      <c r="G2534" s="135">
        <v>1307.6199999999999</v>
      </c>
    </row>
    <row r="2535" spans="1:7" x14ac:dyDescent="0.25">
      <c r="A2535" s="134" t="s">
        <v>9250</v>
      </c>
      <c r="B2535" s="134">
        <v>3733</v>
      </c>
      <c r="C2535" s="126" t="s">
        <v>11712</v>
      </c>
      <c r="D2535" s="134" t="s">
        <v>144</v>
      </c>
      <c r="E2535" s="134" t="s">
        <v>4500</v>
      </c>
      <c r="F2535" s="135">
        <v>99.44</v>
      </c>
      <c r="G2535" s="135">
        <v>113.12</v>
      </c>
    </row>
    <row r="2536" spans="1:7" x14ac:dyDescent="0.25">
      <c r="A2536" s="134" t="s">
        <v>9250</v>
      </c>
      <c r="B2536" s="134">
        <v>3731</v>
      </c>
      <c r="C2536" s="126" t="s">
        <v>11713</v>
      </c>
      <c r="D2536" s="134" t="s">
        <v>144</v>
      </c>
      <c r="E2536" s="134" t="s">
        <v>4500</v>
      </c>
      <c r="F2536" s="135">
        <v>88.97</v>
      </c>
      <c r="G2536" s="135">
        <v>101.21</v>
      </c>
    </row>
    <row r="2537" spans="1:7" x14ac:dyDescent="0.25">
      <c r="A2537" s="134" t="s">
        <v>9250</v>
      </c>
      <c r="B2537" s="134">
        <v>38137</v>
      </c>
      <c r="C2537" s="126" t="s">
        <v>11714</v>
      </c>
      <c r="D2537" s="134" t="s">
        <v>144</v>
      </c>
      <c r="E2537" s="134" t="s">
        <v>4500</v>
      </c>
      <c r="F2537" s="135">
        <v>106.42</v>
      </c>
      <c r="G2537" s="135">
        <v>121.06</v>
      </c>
    </row>
    <row r="2538" spans="1:7" x14ac:dyDescent="0.25">
      <c r="A2538" s="134" t="s">
        <v>9250</v>
      </c>
      <c r="B2538" s="134">
        <v>38138</v>
      </c>
      <c r="C2538" s="126" t="s">
        <v>11715</v>
      </c>
      <c r="D2538" s="134" t="s">
        <v>144</v>
      </c>
      <c r="E2538" s="134" t="s">
        <v>4500</v>
      </c>
      <c r="F2538" s="135">
        <v>110.49</v>
      </c>
      <c r="G2538" s="135">
        <v>125.69</v>
      </c>
    </row>
    <row r="2539" spans="1:7" x14ac:dyDescent="0.25">
      <c r="A2539" s="134" t="s">
        <v>9250</v>
      </c>
      <c r="B2539" s="134">
        <v>3745</v>
      </c>
      <c r="C2539" s="126" t="s">
        <v>11716</v>
      </c>
      <c r="D2539" s="134" t="s">
        <v>144</v>
      </c>
      <c r="E2539" s="134" t="s">
        <v>4500</v>
      </c>
      <c r="F2539" s="135">
        <v>60.69</v>
      </c>
      <c r="G2539" s="135">
        <v>55.16</v>
      </c>
    </row>
    <row r="2540" spans="1:7" x14ac:dyDescent="0.25">
      <c r="A2540" s="134" t="s">
        <v>9250</v>
      </c>
      <c r="B2540" s="134">
        <v>3736</v>
      </c>
      <c r="C2540" s="126" t="s">
        <v>11717</v>
      </c>
      <c r="D2540" s="134" t="s">
        <v>144</v>
      </c>
      <c r="E2540" s="134" t="s">
        <v>9256</v>
      </c>
      <c r="F2540" s="135">
        <v>54</v>
      </c>
      <c r="G2540" s="135">
        <v>49.08</v>
      </c>
    </row>
    <row r="2541" spans="1:7" x14ac:dyDescent="0.25">
      <c r="A2541" s="134" t="s">
        <v>9250</v>
      </c>
      <c r="B2541" s="134">
        <v>3741</v>
      </c>
      <c r="C2541" s="126" t="s">
        <v>11718</v>
      </c>
      <c r="D2541" s="134" t="s">
        <v>144</v>
      </c>
      <c r="E2541" s="134" t="s">
        <v>4500</v>
      </c>
      <c r="F2541" s="135">
        <v>56.29</v>
      </c>
      <c r="G2541" s="135">
        <v>51.16</v>
      </c>
    </row>
    <row r="2542" spans="1:7" x14ac:dyDescent="0.25">
      <c r="A2542" s="134" t="s">
        <v>9250</v>
      </c>
      <c r="B2542" s="134">
        <v>3747</v>
      </c>
      <c r="C2542" s="126" t="s">
        <v>11719</v>
      </c>
      <c r="D2542" s="134" t="s">
        <v>144</v>
      </c>
      <c r="E2542" s="134" t="s">
        <v>4500</v>
      </c>
      <c r="F2542" s="135">
        <v>61.74</v>
      </c>
      <c r="G2542" s="135">
        <v>56.11</v>
      </c>
    </row>
    <row r="2543" spans="1:7" x14ac:dyDescent="0.25">
      <c r="A2543" s="134" t="s">
        <v>9250</v>
      </c>
      <c r="B2543" s="134">
        <v>3743</v>
      </c>
      <c r="C2543" s="126" t="s">
        <v>11720</v>
      </c>
      <c r="D2543" s="134" t="s">
        <v>144</v>
      </c>
      <c r="E2543" s="134" t="s">
        <v>4500</v>
      </c>
      <c r="F2543" s="135">
        <v>56.09</v>
      </c>
      <c r="G2543" s="135">
        <v>50.98</v>
      </c>
    </row>
    <row r="2544" spans="1:7" x14ac:dyDescent="0.25">
      <c r="A2544" s="134" t="s">
        <v>9250</v>
      </c>
      <c r="B2544" s="134">
        <v>3744</v>
      </c>
      <c r="C2544" s="126" t="s">
        <v>11721</v>
      </c>
      <c r="D2544" s="134" t="s">
        <v>144</v>
      </c>
      <c r="E2544" s="134" t="s">
        <v>4500</v>
      </c>
      <c r="F2544" s="135">
        <v>61.74</v>
      </c>
      <c r="G2544" s="135">
        <v>56.11</v>
      </c>
    </row>
    <row r="2545" spans="1:7" x14ac:dyDescent="0.25">
      <c r="A2545" s="134" t="s">
        <v>9250</v>
      </c>
      <c r="B2545" s="134">
        <v>3739</v>
      </c>
      <c r="C2545" s="126" t="s">
        <v>11722</v>
      </c>
      <c r="D2545" s="134" t="s">
        <v>144</v>
      </c>
      <c r="E2545" s="134" t="s">
        <v>4500</v>
      </c>
      <c r="F2545" s="135">
        <v>64.88</v>
      </c>
      <c r="G2545" s="135">
        <v>58.97</v>
      </c>
    </row>
    <row r="2546" spans="1:7" x14ac:dyDescent="0.25">
      <c r="A2546" s="134" t="s">
        <v>9250</v>
      </c>
      <c r="B2546" s="134">
        <v>3737</v>
      </c>
      <c r="C2546" s="126" t="s">
        <v>11723</v>
      </c>
      <c r="D2546" s="134" t="s">
        <v>144</v>
      </c>
      <c r="E2546" s="134" t="s">
        <v>4500</v>
      </c>
      <c r="F2546" s="135">
        <v>68.02</v>
      </c>
      <c r="G2546" s="135">
        <v>61.82</v>
      </c>
    </row>
    <row r="2547" spans="1:7" x14ac:dyDescent="0.25">
      <c r="A2547" s="134" t="s">
        <v>9250</v>
      </c>
      <c r="B2547" s="134">
        <v>3738</v>
      </c>
      <c r="C2547" s="126" t="s">
        <v>11724</v>
      </c>
      <c r="D2547" s="134" t="s">
        <v>144</v>
      </c>
      <c r="E2547" s="134" t="s">
        <v>4500</v>
      </c>
      <c r="F2547" s="135">
        <v>78.48</v>
      </c>
      <c r="G2547" s="135">
        <v>71.33</v>
      </c>
    </row>
    <row r="2548" spans="1:7" x14ac:dyDescent="0.25">
      <c r="A2548" s="134" t="s">
        <v>9250</v>
      </c>
      <c r="B2548" s="134">
        <v>11649</v>
      </c>
      <c r="C2548" s="126" t="s">
        <v>11725</v>
      </c>
      <c r="D2548" s="134" t="s">
        <v>33</v>
      </c>
      <c r="E2548" s="134" t="s">
        <v>4500</v>
      </c>
      <c r="F2548" s="135">
        <v>447.9</v>
      </c>
      <c r="G2548" s="135">
        <v>407.09</v>
      </c>
    </row>
    <row r="2549" spans="1:7" x14ac:dyDescent="0.25">
      <c r="A2549" s="134" t="s">
        <v>9250</v>
      </c>
      <c r="B2549" s="134">
        <v>11650</v>
      </c>
      <c r="C2549" s="126" t="s">
        <v>11726</v>
      </c>
      <c r="D2549" s="134" t="s">
        <v>33</v>
      </c>
      <c r="E2549" s="134" t="s">
        <v>4500</v>
      </c>
      <c r="F2549" s="135">
        <v>763.43</v>
      </c>
      <c r="G2549" s="135">
        <v>693.87</v>
      </c>
    </row>
    <row r="2550" spans="1:7" x14ac:dyDescent="0.25">
      <c r="A2550" s="134" t="s">
        <v>9250</v>
      </c>
      <c r="B2550" s="134">
        <v>3742</v>
      </c>
      <c r="C2550" s="126" t="s">
        <v>11727</v>
      </c>
      <c r="D2550" s="134" t="s">
        <v>144</v>
      </c>
      <c r="E2550" s="134" t="s">
        <v>4500</v>
      </c>
      <c r="F2550" s="135">
        <v>81.41</v>
      </c>
      <c r="G2550" s="135">
        <v>74</v>
      </c>
    </row>
    <row r="2551" spans="1:7" x14ac:dyDescent="0.25">
      <c r="A2551" s="134" t="s">
        <v>9250</v>
      </c>
      <c r="B2551" s="134">
        <v>3746</v>
      </c>
      <c r="C2551" s="126" t="s">
        <v>11728</v>
      </c>
      <c r="D2551" s="134" t="s">
        <v>144</v>
      </c>
      <c r="E2551" s="134" t="s">
        <v>4500</v>
      </c>
      <c r="F2551" s="135">
        <v>95.06</v>
      </c>
      <c r="G2551" s="135">
        <v>86.4</v>
      </c>
    </row>
    <row r="2552" spans="1:7" x14ac:dyDescent="0.25">
      <c r="A2552" s="134" t="s">
        <v>9250</v>
      </c>
      <c r="B2552" s="134">
        <v>21106</v>
      </c>
      <c r="C2552" s="126" t="s">
        <v>11729</v>
      </c>
      <c r="D2552" s="134" t="s">
        <v>950</v>
      </c>
      <c r="E2552" s="134" t="s">
        <v>4500</v>
      </c>
      <c r="F2552" s="135"/>
      <c r="G2552" s="135">
        <v>39.54</v>
      </c>
    </row>
    <row r="2553" spans="1:7" x14ac:dyDescent="0.25">
      <c r="A2553" s="134" t="s">
        <v>9250</v>
      </c>
      <c r="B2553" s="134">
        <v>38194</v>
      </c>
      <c r="C2553" s="126" t="s">
        <v>11730</v>
      </c>
      <c r="D2553" s="134" t="s">
        <v>33</v>
      </c>
      <c r="E2553" s="134" t="s">
        <v>9256</v>
      </c>
      <c r="F2553" s="135">
        <v>4.6100000000000003</v>
      </c>
      <c r="G2553" s="135">
        <v>4.1900000000000004</v>
      </c>
    </row>
    <row r="2554" spans="1:7" x14ac:dyDescent="0.25">
      <c r="A2554" s="134" t="s">
        <v>9250</v>
      </c>
      <c r="B2554" s="134">
        <v>38193</v>
      </c>
      <c r="C2554" s="126" t="s">
        <v>11731</v>
      </c>
      <c r="D2554" s="134" t="s">
        <v>33</v>
      </c>
      <c r="E2554" s="134" t="s">
        <v>4500</v>
      </c>
      <c r="F2554" s="135">
        <v>4</v>
      </c>
      <c r="G2554" s="135">
        <v>3.64</v>
      </c>
    </row>
    <row r="2555" spans="1:7" x14ac:dyDescent="0.25">
      <c r="A2555" s="134" t="s">
        <v>9250</v>
      </c>
      <c r="B2555" s="134">
        <v>39388</v>
      </c>
      <c r="C2555" s="126" t="s">
        <v>11732</v>
      </c>
      <c r="D2555" s="134" t="s">
        <v>33</v>
      </c>
      <c r="E2555" s="134" t="s">
        <v>4500</v>
      </c>
      <c r="F2555" s="135">
        <v>5.67</v>
      </c>
      <c r="G2555" s="135">
        <v>5.15</v>
      </c>
    </row>
    <row r="2556" spans="1:7" x14ac:dyDescent="0.25">
      <c r="A2556" s="134" t="s">
        <v>9250</v>
      </c>
      <c r="B2556" s="134">
        <v>39387</v>
      </c>
      <c r="C2556" s="126" t="s">
        <v>11733</v>
      </c>
      <c r="D2556" s="134" t="s">
        <v>33</v>
      </c>
      <c r="E2556" s="134" t="s">
        <v>4500</v>
      </c>
      <c r="F2556" s="135">
        <v>8.84</v>
      </c>
      <c r="G2556" s="135">
        <v>8.0299999999999994</v>
      </c>
    </row>
    <row r="2557" spans="1:7" x14ac:dyDescent="0.25">
      <c r="A2557" s="134" t="s">
        <v>9250</v>
      </c>
      <c r="B2557" s="134">
        <v>39386</v>
      </c>
      <c r="C2557" s="126" t="s">
        <v>11734</v>
      </c>
      <c r="D2557" s="134" t="s">
        <v>33</v>
      </c>
      <c r="E2557" s="134" t="s">
        <v>4500</v>
      </c>
      <c r="F2557" s="135">
        <v>6.16</v>
      </c>
      <c r="G2557" s="135">
        <v>5.6</v>
      </c>
    </row>
    <row r="2558" spans="1:7" x14ac:dyDescent="0.25">
      <c r="A2558" s="134" t="s">
        <v>9250</v>
      </c>
      <c r="B2558" s="134">
        <v>45229</v>
      </c>
      <c r="C2558" s="126" t="s">
        <v>15035</v>
      </c>
      <c r="D2558" s="134" t="s">
        <v>33</v>
      </c>
      <c r="E2558" s="134" t="s">
        <v>4500</v>
      </c>
      <c r="F2558" s="135">
        <v>3.37</v>
      </c>
      <c r="G2558" s="135">
        <v>2.6</v>
      </c>
    </row>
    <row r="2559" spans="1:7" x14ac:dyDescent="0.25">
      <c r="A2559" s="134" t="s">
        <v>9422</v>
      </c>
      <c r="B2559" s="134">
        <v>746</v>
      </c>
      <c r="C2559" s="126" t="s">
        <v>11735</v>
      </c>
      <c r="D2559" s="134" t="s">
        <v>33</v>
      </c>
      <c r="E2559" s="134" t="s">
        <v>9256</v>
      </c>
      <c r="F2559" s="135">
        <v>1900.08</v>
      </c>
      <c r="G2559" s="135">
        <v>2449</v>
      </c>
    </row>
    <row r="2560" spans="1:7" x14ac:dyDescent="0.25">
      <c r="A2560" s="134" t="s">
        <v>9250</v>
      </c>
      <c r="B2560" s="134">
        <v>20269</v>
      </c>
      <c r="C2560" s="126" t="s">
        <v>11736</v>
      </c>
      <c r="D2560" s="134" t="s">
        <v>33</v>
      </c>
      <c r="E2560" s="134" t="s">
        <v>4500</v>
      </c>
      <c r="F2560" s="135">
        <v>102.56</v>
      </c>
      <c r="G2560" s="135">
        <v>93.61</v>
      </c>
    </row>
    <row r="2561" spans="1:7" x14ac:dyDescent="0.25">
      <c r="A2561" s="134" t="s">
        <v>9250</v>
      </c>
      <c r="B2561" s="134">
        <v>20270</v>
      </c>
      <c r="C2561" s="126" t="s">
        <v>11737</v>
      </c>
      <c r="D2561" s="134" t="s">
        <v>33</v>
      </c>
      <c r="E2561" s="134" t="s">
        <v>4500</v>
      </c>
      <c r="F2561" s="135">
        <v>113.32</v>
      </c>
      <c r="G2561" s="135">
        <v>103.44</v>
      </c>
    </row>
    <row r="2562" spans="1:7" x14ac:dyDescent="0.25">
      <c r="A2562" s="134" t="s">
        <v>9250</v>
      </c>
      <c r="B2562" s="134">
        <v>11696</v>
      </c>
      <c r="C2562" s="126" t="s">
        <v>11738</v>
      </c>
      <c r="D2562" s="134" t="s">
        <v>33</v>
      </c>
      <c r="E2562" s="134" t="s">
        <v>4500</v>
      </c>
      <c r="F2562" s="135">
        <v>181.41</v>
      </c>
      <c r="G2562" s="135">
        <v>165.59</v>
      </c>
    </row>
    <row r="2563" spans="1:7" x14ac:dyDescent="0.25">
      <c r="A2563" s="134" t="s">
        <v>9250</v>
      </c>
      <c r="B2563" s="134">
        <v>10427</v>
      </c>
      <c r="C2563" s="126" t="s">
        <v>11739</v>
      </c>
      <c r="D2563" s="134" t="s">
        <v>33</v>
      </c>
      <c r="E2563" s="134" t="s">
        <v>4500</v>
      </c>
      <c r="F2563" s="135">
        <v>507.65</v>
      </c>
      <c r="G2563" s="135">
        <v>463.38</v>
      </c>
    </row>
    <row r="2564" spans="1:7" x14ac:dyDescent="0.25">
      <c r="A2564" s="134" t="s">
        <v>9250</v>
      </c>
      <c r="B2564" s="134">
        <v>10428</v>
      </c>
      <c r="C2564" s="126" t="s">
        <v>11740</v>
      </c>
      <c r="D2564" s="134" t="s">
        <v>33</v>
      </c>
      <c r="E2564" s="134" t="s">
        <v>4500</v>
      </c>
      <c r="F2564" s="135">
        <v>523.04</v>
      </c>
      <c r="G2564" s="135">
        <v>477.43</v>
      </c>
    </row>
    <row r="2565" spans="1:7" x14ac:dyDescent="0.25">
      <c r="A2565" s="134" t="s">
        <v>9250</v>
      </c>
      <c r="B2565" s="134">
        <v>36521</v>
      </c>
      <c r="C2565" s="126" t="s">
        <v>11741</v>
      </c>
      <c r="D2565" s="134" t="s">
        <v>33</v>
      </c>
      <c r="E2565" s="134" t="s">
        <v>4500</v>
      </c>
      <c r="F2565" s="135">
        <v>163.19999999999999</v>
      </c>
      <c r="G2565" s="135">
        <v>148.96</v>
      </c>
    </row>
    <row r="2566" spans="1:7" x14ac:dyDescent="0.25">
      <c r="A2566" s="134" t="s">
        <v>9250</v>
      </c>
      <c r="B2566" s="134">
        <v>36794</v>
      </c>
      <c r="C2566" s="126" t="s">
        <v>11742</v>
      </c>
      <c r="D2566" s="134" t="s">
        <v>33</v>
      </c>
      <c r="E2566" s="134" t="s">
        <v>4500</v>
      </c>
      <c r="F2566" s="135">
        <v>173.74</v>
      </c>
      <c r="G2566" s="135">
        <v>158.58000000000001</v>
      </c>
    </row>
    <row r="2567" spans="1:7" x14ac:dyDescent="0.25">
      <c r="A2567" s="134" t="s">
        <v>9250</v>
      </c>
      <c r="B2567" s="134">
        <v>10426</v>
      </c>
      <c r="C2567" s="126" t="s">
        <v>11743</v>
      </c>
      <c r="D2567" s="134" t="s">
        <v>33</v>
      </c>
      <c r="E2567" s="134" t="s">
        <v>4500</v>
      </c>
      <c r="F2567" s="135">
        <v>194.55</v>
      </c>
      <c r="G2567" s="135">
        <v>177.58</v>
      </c>
    </row>
    <row r="2568" spans="1:7" x14ac:dyDescent="0.25">
      <c r="A2568" s="134" t="s">
        <v>9250</v>
      </c>
      <c r="B2568" s="134">
        <v>10425</v>
      </c>
      <c r="C2568" s="126" t="s">
        <v>11744</v>
      </c>
      <c r="D2568" s="134" t="s">
        <v>33</v>
      </c>
      <c r="E2568" s="134" t="s">
        <v>4500</v>
      </c>
      <c r="F2568" s="135">
        <v>98.69</v>
      </c>
      <c r="G2568" s="135">
        <v>90.09</v>
      </c>
    </row>
    <row r="2569" spans="1:7" x14ac:dyDescent="0.25">
      <c r="A2569" s="134" t="s">
        <v>9250</v>
      </c>
      <c r="B2569" s="134">
        <v>10431</v>
      </c>
      <c r="C2569" s="126" t="s">
        <v>11745</v>
      </c>
      <c r="D2569" s="134" t="s">
        <v>33</v>
      </c>
      <c r="E2569" s="134" t="s">
        <v>4500</v>
      </c>
      <c r="F2569" s="135">
        <v>337.9</v>
      </c>
      <c r="G2569" s="135">
        <v>308.44</v>
      </c>
    </row>
    <row r="2570" spans="1:7" x14ac:dyDescent="0.25">
      <c r="A2570" s="134" t="s">
        <v>9250</v>
      </c>
      <c r="B2570" s="134">
        <v>10429</v>
      </c>
      <c r="C2570" s="126" t="s">
        <v>11746</v>
      </c>
      <c r="D2570" s="134" t="s">
        <v>33</v>
      </c>
      <c r="E2570" s="134" t="s">
        <v>4500</v>
      </c>
      <c r="F2570" s="135">
        <v>166.69</v>
      </c>
      <c r="G2570" s="135">
        <v>152.16</v>
      </c>
    </row>
    <row r="2571" spans="1:7" x14ac:dyDescent="0.25">
      <c r="A2571" s="134" t="s">
        <v>9250</v>
      </c>
      <c r="B2571" s="134">
        <v>10853</v>
      </c>
      <c r="C2571" s="126" t="s">
        <v>11747</v>
      </c>
      <c r="D2571" s="134" t="s">
        <v>33</v>
      </c>
      <c r="E2571" s="134" t="s">
        <v>4500</v>
      </c>
      <c r="F2571" s="135">
        <v>104.86</v>
      </c>
      <c r="G2571" s="135">
        <v>98.56</v>
      </c>
    </row>
    <row r="2572" spans="1:7" x14ac:dyDescent="0.25">
      <c r="A2572" s="134" t="s">
        <v>9250</v>
      </c>
      <c r="B2572" s="134">
        <v>5093</v>
      </c>
      <c r="C2572" s="126" t="s">
        <v>11748</v>
      </c>
      <c r="D2572" s="134" t="s">
        <v>9660</v>
      </c>
      <c r="E2572" s="134" t="s">
        <v>4500</v>
      </c>
      <c r="F2572" s="135">
        <v>19.48</v>
      </c>
      <c r="G2572" s="135">
        <v>15.83</v>
      </c>
    </row>
    <row r="2573" spans="1:7" x14ac:dyDescent="0.25">
      <c r="A2573" s="134" t="s">
        <v>9250</v>
      </c>
      <c r="B2573" s="134">
        <v>45254</v>
      </c>
      <c r="C2573" s="126" t="s">
        <v>15036</v>
      </c>
      <c r="D2573" s="134" t="s">
        <v>33</v>
      </c>
      <c r="E2573" s="134" t="s">
        <v>4500</v>
      </c>
      <c r="F2573" s="135">
        <v>27.01</v>
      </c>
      <c r="G2573" s="135">
        <v>31.06</v>
      </c>
    </row>
    <row r="2574" spans="1:7" x14ac:dyDescent="0.25">
      <c r="A2574" s="134" t="s">
        <v>9250</v>
      </c>
      <c r="B2574" s="134">
        <v>45253</v>
      </c>
      <c r="C2574" s="126" t="s">
        <v>15037</v>
      </c>
      <c r="D2574" s="134" t="s">
        <v>33</v>
      </c>
      <c r="E2574" s="134" t="s">
        <v>4500</v>
      </c>
      <c r="F2574" s="135">
        <v>35.01</v>
      </c>
      <c r="G2574" s="135">
        <v>40.26</v>
      </c>
    </row>
    <row r="2575" spans="1:7" x14ac:dyDescent="0.25">
      <c r="A2575" s="134" t="s">
        <v>9250</v>
      </c>
      <c r="B2575" s="134">
        <v>44331</v>
      </c>
      <c r="C2575" s="126" t="s">
        <v>11749</v>
      </c>
      <c r="D2575" s="134" t="s">
        <v>3949</v>
      </c>
      <c r="E2575" s="134" t="s">
        <v>4500</v>
      </c>
      <c r="F2575" s="135">
        <v>44.04</v>
      </c>
      <c r="G2575" s="135">
        <v>55.67</v>
      </c>
    </row>
    <row r="2576" spans="1:7" x14ac:dyDescent="0.25">
      <c r="A2576" s="134" t="s">
        <v>9422</v>
      </c>
      <c r="B2576" s="134">
        <v>37768</v>
      </c>
      <c r="C2576" s="126" t="s">
        <v>11750</v>
      </c>
      <c r="D2576" s="134" t="s">
        <v>33</v>
      </c>
      <c r="E2576" s="134" t="s">
        <v>9256</v>
      </c>
      <c r="F2576" s="135"/>
      <c r="G2576" s="135">
        <v>295000</v>
      </c>
    </row>
    <row r="2577" spans="1:7" x14ac:dyDescent="0.25">
      <c r="A2577" s="134" t="s">
        <v>9422</v>
      </c>
      <c r="B2577" s="134">
        <v>37773</v>
      </c>
      <c r="C2577" s="126" t="s">
        <v>11751</v>
      </c>
      <c r="D2577" s="134" t="s">
        <v>33</v>
      </c>
      <c r="E2577" s="134" t="s">
        <v>4500</v>
      </c>
      <c r="F2577" s="135"/>
      <c r="G2577" s="135">
        <v>250504.73</v>
      </c>
    </row>
    <row r="2578" spans="1:7" x14ac:dyDescent="0.25">
      <c r="A2578" s="134" t="s">
        <v>9422</v>
      </c>
      <c r="B2578" s="134">
        <v>37769</v>
      </c>
      <c r="C2578" s="126" t="s">
        <v>11752</v>
      </c>
      <c r="D2578" s="134" t="s">
        <v>33</v>
      </c>
      <c r="E2578" s="134" t="s">
        <v>4500</v>
      </c>
      <c r="F2578" s="135"/>
      <c r="G2578" s="135">
        <v>419376.48</v>
      </c>
    </row>
    <row r="2579" spans="1:7" x14ac:dyDescent="0.25">
      <c r="A2579" s="134" t="s">
        <v>9422</v>
      </c>
      <c r="B2579" s="134">
        <v>37770</v>
      </c>
      <c r="C2579" s="126" t="s">
        <v>11753</v>
      </c>
      <c r="D2579" s="134" t="s">
        <v>33</v>
      </c>
      <c r="E2579" s="134" t="s">
        <v>4500</v>
      </c>
      <c r="F2579" s="135"/>
      <c r="G2579" s="135">
        <v>711748.8</v>
      </c>
    </row>
    <row r="2580" spans="1:7" x14ac:dyDescent="0.25">
      <c r="A2580" s="134" t="s">
        <v>9250</v>
      </c>
      <c r="B2580" s="134">
        <v>38382</v>
      </c>
      <c r="C2580" s="126" t="s">
        <v>11754</v>
      </c>
      <c r="D2580" s="134" t="s">
        <v>33</v>
      </c>
      <c r="E2580" s="134" t="s">
        <v>4500</v>
      </c>
      <c r="F2580" s="135">
        <v>19.350000000000001</v>
      </c>
      <c r="G2580" s="135">
        <v>14.97</v>
      </c>
    </row>
    <row r="2581" spans="1:7" x14ac:dyDescent="0.25">
      <c r="A2581" s="134" t="s">
        <v>9250</v>
      </c>
      <c r="B2581" s="134">
        <v>38383</v>
      </c>
      <c r="C2581" s="126" t="s">
        <v>11755</v>
      </c>
      <c r="D2581" s="134" t="s">
        <v>33</v>
      </c>
      <c r="E2581" s="134" t="s">
        <v>4500</v>
      </c>
      <c r="F2581" s="135">
        <v>3.08</v>
      </c>
      <c r="G2581" s="135">
        <v>2.38</v>
      </c>
    </row>
    <row r="2582" spans="1:7" x14ac:dyDescent="0.25">
      <c r="A2582" s="134" t="s">
        <v>9250</v>
      </c>
      <c r="B2582" s="134">
        <v>3768</v>
      </c>
      <c r="C2582" s="126" t="s">
        <v>11756</v>
      </c>
      <c r="D2582" s="134" t="s">
        <v>33</v>
      </c>
      <c r="E2582" s="134" t="s">
        <v>4500</v>
      </c>
      <c r="F2582" s="135">
        <v>4</v>
      </c>
      <c r="G2582" s="135">
        <v>4</v>
      </c>
    </row>
    <row r="2583" spans="1:7" x14ac:dyDescent="0.25">
      <c r="A2583" s="134" t="s">
        <v>9250</v>
      </c>
      <c r="B2583" s="134">
        <v>3767</v>
      </c>
      <c r="C2583" s="126" t="s">
        <v>11757</v>
      </c>
      <c r="D2583" s="134" t="s">
        <v>33</v>
      </c>
      <c r="E2583" s="134" t="s">
        <v>4500</v>
      </c>
      <c r="F2583" s="135">
        <v>1.34</v>
      </c>
      <c r="G2583" s="135">
        <v>1.34</v>
      </c>
    </row>
    <row r="2584" spans="1:7" x14ac:dyDescent="0.25">
      <c r="A2584" s="134" t="s">
        <v>9422</v>
      </c>
      <c r="B2584" s="134">
        <v>13192</v>
      </c>
      <c r="C2584" s="126" t="s">
        <v>11758</v>
      </c>
      <c r="D2584" s="134" t="s">
        <v>33</v>
      </c>
      <c r="E2584" s="134" t="s">
        <v>4500</v>
      </c>
      <c r="F2584" s="135">
        <v>6102.96</v>
      </c>
      <c r="G2584" s="135">
        <v>6046.23</v>
      </c>
    </row>
    <row r="2585" spans="1:7" x14ac:dyDescent="0.25">
      <c r="A2585" s="134" t="s">
        <v>9422</v>
      </c>
      <c r="B2585" s="134">
        <v>38413</v>
      </c>
      <c r="C2585" s="126" t="s">
        <v>11759</v>
      </c>
      <c r="D2585" s="134" t="s">
        <v>33</v>
      </c>
      <c r="E2585" s="134" t="s">
        <v>4500</v>
      </c>
      <c r="F2585" s="135">
        <v>1009.34</v>
      </c>
      <c r="G2585" s="135">
        <v>999.96</v>
      </c>
    </row>
    <row r="2586" spans="1:7" x14ac:dyDescent="0.25">
      <c r="A2586" s="134" t="s">
        <v>9250</v>
      </c>
      <c r="B2586" s="134">
        <v>42440</v>
      </c>
      <c r="C2586" s="126" t="s">
        <v>11760</v>
      </c>
      <c r="D2586" s="134" t="s">
        <v>33</v>
      </c>
      <c r="E2586" s="134" t="s">
        <v>4500</v>
      </c>
      <c r="F2586" s="135"/>
      <c r="G2586" s="135">
        <v>1235.9100000000001</v>
      </c>
    </row>
    <row r="2587" spans="1:7" x14ac:dyDescent="0.25">
      <c r="A2587" s="134" t="s">
        <v>11761</v>
      </c>
      <c r="B2587" s="134">
        <v>20193</v>
      </c>
      <c r="C2587" s="126" t="s">
        <v>11762</v>
      </c>
      <c r="D2587" s="134" t="s">
        <v>4502</v>
      </c>
      <c r="E2587" s="134" t="s">
        <v>4500</v>
      </c>
      <c r="F2587" s="135">
        <v>27</v>
      </c>
      <c r="G2587" s="135">
        <v>22.5</v>
      </c>
    </row>
    <row r="2588" spans="1:7" x14ac:dyDescent="0.25">
      <c r="A2588" s="134" t="s">
        <v>11761</v>
      </c>
      <c r="B2588" s="134">
        <v>10527</v>
      </c>
      <c r="C2588" s="126" t="s">
        <v>11763</v>
      </c>
      <c r="D2588" s="134" t="s">
        <v>11764</v>
      </c>
      <c r="E2588" s="134" t="s">
        <v>9256</v>
      </c>
      <c r="F2588" s="135">
        <v>36</v>
      </c>
      <c r="G2588" s="135">
        <v>30</v>
      </c>
    </row>
    <row r="2589" spans="1:7" x14ac:dyDescent="0.25">
      <c r="A2589" s="134" t="s">
        <v>11761</v>
      </c>
      <c r="B2589" s="134">
        <v>41805</v>
      </c>
      <c r="C2589" s="126" t="s">
        <v>11765</v>
      </c>
      <c r="D2589" s="134" t="s">
        <v>4271</v>
      </c>
      <c r="E2589" s="134" t="s">
        <v>4500</v>
      </c>
      <c r="F2589" s="135">
        <v>1035</v>
      </c>
      <c r="G2589" s="135">
        <v>862.5</v>
      </c>
    </row>
    <row r="2590" spans="1:7" x14ac:dyDescent="0.25">
      <c r="A2590" s="134" t="s">
        <v>11761</v>
      </c>
      <c r="B2590" s="134">
        <v>40271</v>
      </c>
      <c r="C2590" s="126" t="s">
        <v>11766</v>
      </c>
      <c r="D2590" s="134" t="s">
        <v>4503</v>
      </c>
      <c r="E2590" s="134" t="s">
        <v>4500</v>
      </c>
      <c r="F2590" s="135">
        <v>27.55</v>
      </c>
      <c r="G2590" s="135">
        <v>22.96</v>
      </c>
    </row>
    <row r="2591" spans="1:7" x14ac:dyDescent="0.25">
      <c r="A2591" s="134" t="s">
        <v>11761</v>
      </c>
      <c r="B2591" s="134">
        <v>40287</v>
      </c>
      <c r="C2591" s="126" t="s">
        <v>11767</v>
      </c>
      <c r="D2591" s="134" t="s">
        <v>4271</v>
      </c>
      <c r="E2591" s="134" t="s">
        <v>4500</v>
      </c>
      <c r="F2591" s="135">
        <v>10.61</v>
      </c>
      <c r="G2591" s="135">
        <v>8.84</v>
      </c>
    </row>
    <row r="2592" spans="1:7" x14ac:dyDescent="0.25">
      <c r="A2592" s="134" t="s">
        <v>11761</v>
      </c>
      <c r="B2592" s="134">
        <v>4084</v>
      </c>
      <c r="C2592" s="126" t="s">
        <v>11768</v>
      </c>
      <c r="D2592" s="134" t="s">
        <v>374</v>
      </c>
      <c r="E2592" s="134" t="s">
        <v>4500</v>
      </c>
      <c r="F2592" s="135">
        <v>2.16</v>
      </c>
      <c r="G2592" s="135">
        <v>2.48</v>
      </c>
    </row>
    <row r="2593" spans="1:7" x14ac:dyDescent="0.25">
      <c r="A2593" s="134" t="s">
        <v>11761</v>
      </c>
      <c r="B2593" s="134">
        <v>743</v>
      </c>
      <c r="C2593" s="126" t="s">
        <v>11769</v>
      </c>
      <c r="D2593" s="134" t="s">
        <v>374</v>
      </c>
      <c r="E2593" s="134" t="s">
        <v>9256</v>
      </c>
      <c r="F2593" s="135">
        <v>2.16</v>
      </c>
      <c r="G2593" s="135">
        <v>2.48</v>
      </c>
    </row>
    <row r="2594" spans="1:7" x14ac:dyDescent="0.25">
      <c r="A2594" s="134" t="s">
        <v>11761</v>
      </c>
      <c r="B2594" s="134">
        <v>40293</v>
      </c>
      <c r="C2594" s="126" t="s">
        <v>11770</v>
      </c>
      <c r="D2594" s="134" t="s">
        <v>374</v>
      </c>
      <c r="E2594" s="134" t="s">
        <v>4500</v>
      </c>
      <c r="F2594" s="135">
        <v>2.59</v>
      </c>
      <c r="G2594" s="135">
        <v>2.97</v>
      </c>
    </row>
    <row r="2595" spans="1:7" x14ac:dyDescent="0.25">
      <c r="A2595" s="134" t="s">
        <v>11761</v>
      </c>
      <c r="B2595" s="134">
        <v>40294</v>
      </c>
      <c r="C2595" s="126" t="s">
        <v>11771</v>
      </c>
      <c r="D2595" s="134" t="s">
        <v>374</v>
      </c>
      <c r="E2595" s="134" t="s">
        <v>4500</v>
      </c>
      <c r="F2595" s="135">
        <v>2.16</v>
      </c>
      <c r="G2595" s="135">
        <v>2.48</v>
      </c>
    </row>
    <row r="2596" spans="1:7" x14ac:dyDescent="0.25">
      <c r="A2596" s="134" t="s">
        <v>11761</v>
      </c>
      <c r="B2596" s="134">
        <v>4085</v>
      </c>
      <c r="C2596" s="126" t="s">
        <v>11772</v>
      </c>
      <c r="D2596" s="134" t="s">
        <v>374</v>
      </c>
      <c r="E2596" s="134" t="s">
        <v>4500</v>
      </c>
      <c r="F2596" s="135">
        <v>3.02</v>
      </c>
      <c r="G2596" s="135">
        <v>3.47</v>
      </c>
    </row>
    <row r="2597" spans="1:7" x14ac:dyDescent="0.25">
      <c r="A2597" s="134" t="s">
        <v>11761</v>
      </c>
      <c r="B2597" s="134">
        <v>10779</v>
      </c>
      <c r="C2597" s="126" t="s">
        <v>11773</v>
      </c>
      <c r="D2597" s="134" t="s">
        <v>4271</v>
      </c>
      <c r="E2597" s="134" t="s">
        <v>4500</v>
      </c>
      <c r="F2597" s="135"/>
      <c r="G2597" s="135">
        <v>1059.3699999999999</v>
      </c>
    </row>
    <row r="2598" spans="1:7" x14ac:dyDescent="0.25">
      <c r="A2598" s="134" t="s">
        <v>11761</v>
      </c>
      <c r="B2598" s="134">
        <v>10777</v>
      </c>
      <c r="C2598" s="126" t="s">
        <v>11774</v>
      </c>
      <c r="D2598" s="134" t="s">
        <v>4271</v>
      </c>
      <c r="E2598" s="134" t="s">
        <v>4500</v>
      </c>
      <c r="F2598" s="135"/>
      <c r="G2598" s="135">
        <v>962.26</v>
      </c>
    </row>
    <row r="2599" spans="1:7" x14ac:dyDescent="0.25">
      <c r="A2599" s="134" t="s">
        <v>11761</v>
      </c>
      <c r="B2599" s="134">
        <v>10775</v>
      </c>
      <c r="C2599" s="126" t="s">
        <v>11775</v>
      </c>
      <c r="D2599" s="134" t="s">
        <v>4271</v>
      </c>
      <c r="E2599" s="134" t="s">
        <v>9256</v>
      </c>
      <c r="F2599" s="135"/>
      <c r="G2599" s="135">
        <v>847.5</v>
      </c>
    </row>
    <row r="2600" spans="1:7" x14ac:dyDescent="0.25">
      <c r="A2600" s="134" t="s">
        <v>11761</v>
      </c>
      <c r="B2600" s="134">
        <v>10776</v>
      </c>
      <c r="C2600" s="126" t="s">
        <v>11776</v>
      </c>
      <c r="D2600" s="134" t="s">
        <v>4271</v>
      </c>
      <c r="E2600" s="134" t="s">
        <v>4500</v>
      </c>
      <c r="F2600" s="135"/>
      <c r="G2600" s="135">
        <v>662.1</v>
      </c>
    </row>
    <row r="2601" spans="1:7" x14ac:dyDescent="0.25">
      <c r="A2601" s="134" t="s">
        <v>11761</v>
      </c>
      <c r="B2601" s="134">
        <v>10778</v>
      </c>
      <c r="C2601" s="126" t="s">
        <v>11777</v>
      </c>
      <c r="D2601" s="134" t="s">
        <v>4271</v>
      </c>
      <c r="E2601" s="134" t="s">
        <v>4500</v>
      </c>
      <c r="F2601" s="135"/>
      <c r="G2601" s="135">
        <v>1059.3699999999999</v>
      </c>
    </row>
    <row r="2602" spans="1:7" x14ac:dyDescent="0.25">
      <c r="A2602" s="134" t="s">
        <v>11761</v>
      </c>
      <c r="B2602" s="134">
        <v>40339</v>
      </c>
      <c r="C2602" s="126" t="s">
        <v>11778</v>
      </c>
      <c r="D2602" s="134" t="s">
        <v>4503</v>
      </c>
      <c r="E2602" s="134" t="s">
        <v>4500</v>
      </c>
      <c r="F2602" s="135">
        <v>9.66</v>
      </c>
      <c r="G2602" s="135">
        <v>8.0500000000000007</v>
      </c>
    </row>
    <row r="2603" spans="1:7" x14ac:dyDescent="0.25">
      <c r="A2603" s="134" t="s">
        <v>11761</v>
      </c>
      <c r="B2603" s="134">
        <v>10749</v>
      </c>
      <c r="C2603" s="126" t="s">
        <v>11779</v>
      </c>
      <c r="D2603" s="134" t="s">
        <v>4503</v>
      </c>
      <c r="E2603" s="134" t="s">
        <v>4500</v>
      </c>
      <c r="F2603" s="135">
        <v>31.95</v>
      </c>
      <c r="G2603" s="135">
        <v>26.62</v>
      </c>
    </row>
    <row r="2604" spans="1:7" x14ac:dyDescent="0.25">
      <c r="A2604" s="134" t="s">
        <v>11761</v>
      </c>
      <c r="B2604" s="134">
        <v>40290</v>
      </c>
      <c r="C2604" s="126" t="s">
        <v>11780</v>
      </c>
      <c r="D2604" s="134" t="s">
        <v>4503</v>
      </c>
      <c r="E2604" s="134" t="s">
        <v>4500</v>
      </c>
      <c r="F2604" s="135">
        <v>17.28</v>
      </c>
      <c r="G2604" s="135">
        <v>14.4</v>
      </c>
    </row>
    <row r="2605" spans="1:7" x14ac:dyDescent="0.25">
      <c r="A2605" s="134" t="s">
        <v>11761</v>
      </c>
      <c r="B2605" s="134">
        <v>3346</v>
      </c>
      <c r="C2605" s="126" t="s">
        <v>11781</v>
      </c>
      <c r="D2605" s="134" t="s">
        <v>374</v>
      </c>
      <c r="E2605" s="134" t="s">
        <v>9256</v>
      </c>
      <c r="F2605" s="135"/>
      <c r="G2605" s="135">
        <v>20.25</v>
      </c>
    </row>
    <row r="2606" spans="1:7" x14ac:dyDescent="0.25">
      <c r="A2606" s="134" t="s">
        <v>11761</v>
      </c>
      <c r="B2606" s="134">
        <v>3348</v>
      </c>
      <c r="C2606" s="126" t="s">
        <v>11782</v>
      </c>
      <c r="D2606" s="134" t="s">
        <v>374</v>
      </c>
      <c r="E2606" s="134" t="s">
        <v>4500</v>
      </c>
      <c r="F2606" s="135"/>
      <c r="G2606" s="135">
        <v>24.22</v>
      </c>
    </row>
    <row r="2607" spans="1:7" x14ac:dyDescent="0.25">
      <c r="A2607" s="134" t="s">
        <v>11761</v>
      </c>
      <c r="B2607" s="134">
        <v>39833</v>
      </c>
      <c r="C2607" s="126" t="s">
        <v>11783</v>
      </c>
      <c r="D2607" s="134" t="s">
        <v>374</v>
      </c>
      <c r="E2607" s="134" t="s">
        <v>4500</v>
      </c>
      <c r="F2607" s="135"/>
      <c r="G2607" s="135">
        <v>33.18</v>
      </c>
    </row>
    <row r="2608" spans="1:7" x14ac:dyDescent="0.25">
      <c r="A2608" s="134" t="s">
        <v>11761</v>
      </c>
      <c r="B2608" s="134">
        <v>7252</v>
      </c>
      <c r="C2608" s="126" t="s">
        <v>11784</v>
      </c>
      <c r="D2608" s="134" t="s">
        <v>374</v>
      </c>
      <c r="E2608" s="134" t="s">
        <v>4500</v>
      </c>
      <c r="F2608" s="135"/>
      <c r="G2608" s="135">
        <v>2.25</v>
      </c>
    </row>
    <row r="2609" spans="1:7" x14ac:dyDescent="0.25">
      <c r="A2609" s="134" t="s">
        <v>11761</v>
      </c>
      <c r="B2609" s="134">
        <v>7247</v>
      </c>
      <c r="C2609" s="126" t="s">
        <v>11785</v>
      </c>
      <c r="D2609" s="134" t="s">
        <v>374</v>
      </c>
      <c r="E2609" s="134" t="s">
        <v>9256</v>
      </c>
      <c r="F2609" s="135"/>
      <c r="G2609" s="135">
        <v>2.25</v>
      </c>
    </row>
    <row r="2610" spans="1:7" x14ac:dyDescent="0.25">
      <c r="A2610" s="134" t="s">
        <v>11761</v>
      </c>
      <c r="B2610" s="134">
        <v>40291</v>
      </c>
      <c r="C2610" s="126" t="s">
        <v>11786</v>
      </c>
      <c r="D2610" s="134" t="s">
        <v>4503</v>
      </c>
      <c r="E2610" s="134" t="s">
        <v>4500</v>
      </c>
      <c r="F2610" s="135">
        <v>900</v>
      </c>
      <c r="G2610" s="135">
        <v>750</v>
      </c>
    </row>
    <row r="2611" spans="1:7" x14ac:dyDescent="0.25">
      <c r="A2611" s="134" t="s">
        <v>11761</v>
      </c>
      <c r="B2611" s="134">
        <v>40275</v>
      </c>
      <c r="C2611" s="126" t="s">
        <v>11787</v>
      </c>
      <c r="D2611" s="134" t="s">
        <v>4503</v>
      </c>
      <c r="E2611" s="134" t="s">
        <v>4500</v>
      </c>
      <c r="F2611" s="135">
        <v>28.8</v>
      </c>
      <c r="G2611" s="135">
        <v>24</v>
      </c>
    </row>
    <row r="2612" spans="1:7" x14ac:dyDescent="0.25">
      <c r="A2612" s="134" t="s">
        <v>9250</v>
      </c>
      <c r="B2612" s="134">
        <v>42408</v>
      </c>
      <c r="C2612" s="126" t="s">
        <v>11788</v>
      </c>
      <c r="D2612" s="134" t="s">
        <v>144</v>
      </c>
      <c r="E2612" s="134" t="s">
        <v>4500</v>
      </c>
      <c r="F2612" s="135">
        <v>2.94</v>
      </c>
      <c r="G2612" s="135">
        <v>2.2799999999999998</v>
      </c>
    </row>
    <row r="2613" spans="1:7" x14ac:dyDescent="0.25">
      <c r="A2613" s="134" t="s">
        <v>9250</v>
      </c>
      <c r="B2613" s="134">
        <v>3777</v>
      </c>
      <c r="C2613" s="126" t="s">
        <v>11789</v>
      </c>
      <c r="D2613" s="134" t="s">
        <v>144</v>
      </c>
      <c r="E2613" s="134" t="s">
        <v>4500</v>
      </c>
      <c r="F2613" s="135">
        <v>2.59</v>
      </c>
      <c r="G2613" s="135">
        <v>2.0099999999999998</v>
      </c>
    </row>
    <row r="2614" spans="1:7" x14ac:dyDescent="0.25">
      <c r="A2614" s="134" t="s">
        <v>9250</v>
      </c>
      <c r="B2614" s="134">
        <v>44699</v>
      </c>
      <c r="C2614" s="126" t="s">
        <v>11790</v>
      </c>
      <c r="D2614" s="134" t="s">
        <v>950</v>
      </c>
      <c r="E2614" s="134" t="s">
        <v>4500</v>
      </c>
      <c r="F2614" s="135">
        <v>47.19</v>
      </c>
      <c r="G2614" s="135">
        <v>47.67</v>
      </c>
    </row>
    <row r="2615" spans="1:7" x14ac:dyDescent="0.25">
      <c r="A2615" s="134" t="s">
        <v>9250</v>
      </c>
      <c r="B2615" s="134">
        <v>3798</v>
      </c>
      <c r="C2615" s="126" t="s">
        <v>11791</v>
      </c>
      <c r="D2615" s="134" t="s">
        <v>33</v>
      </c>
      <c r="E2615" s="134" t="s">
        <v>4500</v>
      </c>
      <c r="F2615" s="135"/>
      <c r="G2615" s="135">
        <v>83.57</v>
      </c>
    </row>
    <row r="2616" spans="1:7" x14ac:dyDescent="0.25">
      <c r="A2616" s="134" t="s">
        <v>9250</v>
      </c>
      <c r="B2616" s="134">
        <v>38769</v>
      </c>
      <c r="C2616" s="126" t="s">
        <v>11792</v>
      </c>
      <c r="D2616" s="134" t="s">
        <v>33</v>
      </c>
      <c r="E2616" s="134" t="s">
        <v>4500</v>
      </c>
      <c r="F2616" s="135"/>
      <c r="G2616" s="135">
        <v>65.27</v>
      </c>
    </row>
    <row r="2617" spans="1:7" x14ac:dyDescent="0.25">
      <c r="A2617" s="134" t="s">
        <v>9250</v>
      </c>
      <c r="B2617" s="134">
        <v>38774</v>
      </c>
      <c r="C2617" s="126" t="s">
        <v>11793</v>
      </c>
      <c r="D2617" s="134" t="s">
        <v>33</v>
      </c>
      <c r="E2617" s="134" t="s">
        <v>4500</v>
      </c>
      <c r="F2617" s="135">
        <v>11.58</v>
      </c>
      <c r="G2617" s="135">
        <v>10.52</v>
      </c>
    </row>
    <row r="2618" spans="1:7" x14ac:dyDescent="0.25">
      <c r="A2618" s="134" t="s">
        <v>9250</v>
      </c>
      <c r="B2618" s="134">
        <v>42247</v>
      </c>
      <c r="C2618" s="126" t="s">
        <v>11794</v>
      </c>
      <c r="D2618" s="134" t="s">
        <v>33</v>
      </c>
      <c r="E2618" s="134" t="s">
        <v>4500</v>
      </c>
      <c r="F2618" s="135">
        <v>395.3</v>
      </c>
      <c r="G2618" s="135">
        <v>359.28</v>
      </c>
    </row>
    <row r="2619" spans="1:7" x14ac:dyDescent="0.25">
      <c r="A2619" s="134" t="s">
        <v>9250</v>
      </c>
      <c r="B2619" s="134">
        <v>42248</v>
      </c>
      <c r="C2619" s="126" t="s">
        <v>11795</v>
      </c>
      <c r="D2619" s="134" t="s">
        <v>33</v>
      </c>
      <c r="E2619" s="134" t="s">
        <v>4500</v>
      </c>
      <c r="F2619" s="135">
        <v>459.17</v>
      </c>
      <c r="G2619" s="135">
        <v>417.34</v>
      </c>
    </row>
    <row r="2620" spans="1:7" x14ac:dyDescent="0.25">
      <c r="A2620" s="134" t="s">
        <v>9250</v>
      </c>
      <c r="B2620" s="134">
        <v>42249</v>
      </c>
      <c r="C2620" s="126" t="s">
        <v>11796</v>
      </c>
      <c r="D2620" s="134" t="s">
        <v>33</v>
      </c>
      <c r="E2620" s="134" t="s">
        <v>4500</v>
      </c>
      <c r="F2620" s="135">
        <v>760.68</v>
      </c>
      <c r="G2620" s="135">
        <v>691.38</v>
      </c>
    </row>
    <row r="2621" spans="1:7" x14ac:dyDescent="0.25">
      <c r="A2621" s="134" t="s">
        <v>9250</v>
      </c>
      <c r="B2621" s="134">
        <v>42244</v>
      </c>
      <c r="C2621" s="126" t="s">
        <v>11797</v>
      </c>
      <c r="D2621" s="134" t="s">
        <v>33</v>
      </c>
      <c r="E2621" s="134" t="s">
        <v>4500</v>
      </c>
      <c r="F2621" s="135">
        <v>118.79</v>
      </c>
      <c r="G2621" s="135">
        <v>107.97</v>
      </c>
    </row>
    <row r="2622" spans="1:7" x14ac:dyDescent="0.25">
      <c r="A2622" s="134" t="s">
        <v>9250</v>
      </c>
      <c r="B2622" s="134">
        <v>42245</v>
      </c>
      <c r="C2622" s="126" t="s">
        <v>11798</v>
      </c>
      <c r="D2622" s="134" t="s">
        <v>33</v>
      </c>
      <c r="E2622" s="134" t="s">
        <v>4500</v>
      </c>
      <c r="F2622" s="135">
        <v>219.21</v>
      </c>
      <c r="G2622" s="135">
        <v>199.24</v>
      </c>
    </row>
    <row r="2623" spans="1:7" x14ac:dyDescent="0.25">
      <c r="A2623" s="134" t="s">
        <v>9250</v>
      </c>
      <c r="B2623" s="134">
        <v>42246</v>
      </c>
      <c r="C2623" s="126" t="s">
        <v>11799</v>
      </c>
      <c r="D2623" s="134" t="s">
        <v>33</v>
      </c>
      <c r="E2623" s="134" t="s">
        <v>4500</v>
      </c>
      <c r="F2623" s="135">
        <v>242.66</v>
      </c>
      <c r="G2623" s="135">
        <v>220.55</v>
      </c>
    </row>
    <row r="2624" spans="1:7" x14ac:dyDescent="0.25">
      <c r="A2624" s="134" t="s">
        <v>9250</v>
      </c>
      <c r="B2624" s="134">
        <v>42243</v>
      </c>
      <c r="C2624" s="126" t="s">
        <v>11800</v>
      </c>
      <c r="D2624" s="134" t="s">
        <v>33</v>
      </c>
      <c r="E2624" s="134" t="s">
        <v>4500</v>
      </c>
      <c r="F2624" s="135">
        <v>292.60000000000002</v>
      </c>
      <c r="G2624" s="135">
        <v>265.94</v>
      </c>
    </row>
    <row r="2625" spans="1:7" x14ac:dyDescent="0.25">
      <c r="A2625" s="134" t="s">
        <v>9250</v>
      </c>
      <c r="B2625" s="134">
        <v>38889</v>
      </c>
      <c r="C2625" s="126" t="s">
        <v>11801</v>
      </c>
      <c r="D2625" s="134" t="s">
        <v>33</v>
      </c>
      <c r="E2625" s="134" t="s">
        <v>4500</v>
      </c>
      <c r="F2625" s="135"/>
      <c r="G2625" s="135">
        <v>50.02</v>
      </c>
    </row>
    <row r="2626" spans="1:7" x14ac:dyDescent="0.25">
      <c r="A2626" s="134" t="s">
        <v>9250</v>
      </c>
      <c r="B2626" s="134">
        <v>38784</v>
      </c>
      <c r="C2626" s="126" t="s">
        <v>11802</v>
      </c>
      <c r="D2626" s="134" t="s">
        <v>33</v>
      </c>
      <c r="E2626" s="134" t="s">
        <v>4500</v>
      </c>
      <c r="F2626" s="135"/>
      <c r="G2626" s="135">
        <v>66.92</v>
      </c>
    </row>
    <row r="2627" spans="1:7" x14ac:dyDescent="0.25">
      <c r="A2627" s="134" t="s">
        <v>9250</v>
      </c>
      <c r="B2627" s="134">
        <v>3780</v>
      </c>
      <c r="C2627" s="126" t="s">
        <v>11803</v>
      </c>
      <c r="D2627" s="134" t="s">
        <v>33</v>
      </c>
      <c r="E2627" s="134" t="s">
        <v>9256</v>
      </c>
      <c r="F2627" s="135"/>
      <c r="G2627" s="135">
        <v>102.9</v>
      </c>
    </row>
    <row r="2628" spans="1:7" x14ac:dyDescent="0.25">
      <c r="A2628" s="134" t="s">
        <v>9250</v>
      </c>
      <c r="B2628" s="134">
        <v>38773</v>
      </c>
      <c r="C2628" s="126" t="s">
        <v>11804</v>
      </c>
      <c r="D2628" s="134" t="s">
        <v>33</v>
      </c>
      <c r="E2628" s="134" t="s">
        <v>4500</v>
      </c>
      <c r="F2628" s="135"/>
      <c r="G2628" s="135">
        <v>6.56</v>
      </c>
    </row>
    <row r="2629" spans="1:7" x14ac:dyDescent="0.25">
      <c r="A2629" s="134" t="s">
        <v>9250</v>
      </c>
      <c r="B2629" s="134">
        <v>12271</v>
      </c>
      <c r="C2629" s="126" t="s">
        <v>11805</v>
      </c>
      <c r="D2629" s="134" t="s">
        <v>33</v>
      </c>
      <c r="E2629" s="134" t="s">
        <v>4500</v>
      </c>
      <c r="F2629" s="135"/>
      <c r="G2629" s="135">
        <v>365.99</v>
      </c>
    </row>
    <row r="2630" spans="1:7" x14ac:dyDescent="0.25">
      <c r="A2630" s="134" t="s">
        <v>9250</v>
      </c>
      <c r="B2630" s="134">
        <v>39385</v>
      </c>
      <c r="C2630" s="126" t="s">
        <v>11806</v>
      </c>
      <c r="D2630" s="134" t="s">
        <v>33</v>
      </c>
      <c r="E2630" s="134" t="s">
        <v>4500</v>
      </c>
      <c r="F2630" s="135">
        <v>10.59</v>
      </c>
      <c r="G2630" s="135">
        <v>9.6199999999999992</v>
      </c>
    </row>
    <row r="2631" spans="1:7" x14ac:dyDescent="0.25">
      <c r="A2631" s="134" t="s">
        <v>9250</v>
      </c>
      <c r="B2631" s="134">
        <v>39389</v>
      </c>
      <c r="C2631" s="126" t="s">
        <v>11807</v>
      </c>
      <c r="D2631" s="134" t="s">
        <v>33</v>
      </c>
      <c r="E2631" s="134" t="s">
        <v>4500</v>
      </c>
      <c r="F2631" s="135">
        <v>11.49</v>
      </c>
      <c r="G2631" s="135">
        <v>10.44</v>
      </c>
    </row>
    <row r="2632" spans="1:7" x14ac:dyDescent="0.25">
      <c r="A2632" s="134" t="s">
        <v>9250</v>
      </c>
      <c r="B2632" s="134">
        <v>39390</v>
      </c>
      <c r="C2632" s="126" t="s">
        <v>11808</v>
      </c>
      <c r="D2632" s="134" t="s">
        <v>33</v>
      </c>
      <c r="E2632" s="134" t="s">
        <v>4500</v>
      </c>
      <c r="F2632" s="135">
        <v>24.09</v>
      </c>
      <c r="G2632" s="135">
        <v>21.89</v>
      </c>
    </row>
    <row r="2633" spans="1:7" x14ac:dyDescent="0.25">
      <c r="A2633" s="134" t="s">
        <v>9250</v>
      </c>
      <c r="B2633" s="134">
        <v>39391</v>
      </c>
      <c r="C2633" s="126" t="s">
        <v>11809</v>
      </c>
      <c r="D2633" s="134" t="s">
        <v>33</v>
      </c>
      <c r="E2633" s="134" t="s">
        <v>4500</v>
      </c>
      <c r="F2633" s="135">
        <v>27.04</v>
      </c>
      <c r="G2633" s="135">
        <v>24.58</v>
      </c>
    </row>
    <row r="2634" spans="1:7" x14ac:dyDescent="0.25">
      <c r="A2634" s="134" t="s">
        <v>9250</v>
      </c>
      <c r="B2634" s="134">
        <v>3803</v>
      </c>
      <c r="C2634" s="126" t="s">
        <v>11810</v>
      </c>
      <c r="D2634" s="134" t="s">
        <v>33</v>
      </c>
      <c r="E2634" s="134" t="s">
        <v>4500</v>
      </c>
      <c r="F2634" s="135"/>
      <c r="G2634" s="135">
        <v>61.89</v>
      </c>
    </row>
    <row r="2635" spans="1:7" x14ac:dyDescent="0.25">
      <c r="A2635" s="134" t="s">
        <v>9250</v>
      </c>
      <c r="B2635" s="134">
        <v>38770</v>
      </c>
      <c r="C2635" s="126" t="s">
        <v>11811</v>
      </c>
      <c r="D2635" s="134" t="s">
        <v>33</v>
      </c>
      <c r="E2635" s="134" t="s">
        <v>4500</v>
      </c>
      <c r="F2635" s="135"/>
      <c r="G2635" s="135">
        <v>71.66</v>
      </c>
    </row>
    <row r="2636" spans="1:7" x14ac:dyDescent="0.25">
      <c r="A2636" s="134" t="s">
        <v>9250</v>
      </c>
      <c r="B2636" s="134">
        <v>12267</v>
      </c>
      <c r="C2636" s="126" t="s">
        <v>11812</v>
      </c>
      <c r="D2636" s="134" t="s">
        <v>33</v>
      </c>
      <c r="E2636" s="134" t="s">
        <v>4500</v>
      </c>
      <c r="F2636" s="135"/>
      <c r="G2636" s="135">
        <v>210</v>
      </c>
    </row>
    <row r="2637" spans="1:7" x14ac:dyDescent="0.25">
      <c r="A2637" s="134" t="s">
        <v>9250</v>
      </c>
      <c r="B2637" s="134">
        <v>43265</v>
      </c>
      <c r="C2637" s="126" t="s">
        <v>11813</v>
      </c>
      <c r="D2637" s="134" t="s">
        <v>33</v>
      </c>
      <c r="E2637" s="134" t="s">
        <v>4500</v>
      </c>
      <c r="F2637" s="135">
        <v>33.119999999999997</v>
      </c>
      <c r="G2637" s="135">
        <v>30.1</v>
      </c>
    </row>
    <row r="2638" spans="1:7" x14ac:dyDescent="0.25">
      <c r="A2638" s="134" t="s">
        <v>9250</v>
      </c>
      <c r="B2638" s="134">
        <v>12266</v>
      </c>
      <c r="C2638" s="126" t="s">
        <v>11814</v>
      </c>
      <c r="D2638" s="134" t="s">
        <v>33</v>
      </c>
      <c r="E2638" s="134" t="s">
        <v>4500</v>
      </c>
      <c r="F2638" s="135"/>
      <c r="G2638" s="135">
        <v>107.48</v>
      </c>
    </row>
    <row r="2639" spans="1:7" x14ac:dyDescent="0.25">
      <c r="A2639" s="134" t="s">
        <v>9250</v>
      </c>
      <c r="B2639" s="134">
        <v>39378</v>
      </c>
      <c r="C2639" s="126" t="s">
        <v>11815</v>
      </c>
      <c r="D2639" s="134" t="s">
        <v>33</v>
      </c>
      <c r="E2639" s="134" t="s">
        <v>4500</v>
      </c>
      <c r="F2639" s="135"/>
      <c r="G2639" s="135">
        <v>76.2</v>
      </c>
    </row>
    <row r="2640" spans="1:7" x14ac:dyDescent="0.25">
      <c r="A2640" s="134" t="s">
        <v>9250</v>
      </c>
      <c r="B2640" s="134">
        <v>43543</v>
      </c>
      <c r="C2640" s="126" t="s">
        <v>11816</v>
      </c>
      <c r="D2640" s="134" t="s">
        <v>33</v>
      </c>
      <c r="E2640" s="134" t="s">
        <v>4500</v>
      </c>
      <c r="F2640" s="135"/>
      <c r="G2640" s="135">
        <v>158.76</v>
      </c>
    </row>
    <row r="2641" spans="1:7" x14ac:dyDescent="0.25">
      <c r="A2641" s="134" t="s">
        <v>9250</v>
      </c>
      <c r="B2641" s="134">
        <v>38775</v>
      </c>
      <c r="C2641" s="126" t="s">
        <v>11817</v>
      </c>
      <c r="D2641" s="134" t="s">
        <v>33</v>
      </c>
      <c r="E2641" s="134" t="s">
        <v>4500</v>
      </c>
      <c r="F2641" s="135"/>
      <c r="G2641" s="135">
        <v>80.790000000000006</v>
      </c>
    </row>
    <row r="2642" spans="1:7" x14ac:dyDescent="0.25">
      <c r="A2642" s="134" t="s">
        <v>9250</v>
      </c>
      <c r="B2642" s="134">
        <v>44252</v>
      </c>
      <c r="C2642" s="126" t="s">
        <v>11818</v>
      </c>
      <c r="D2642" s="134" t="s">
        <v>33</v>
      </c>
      <c r="E2642" s="134" t="s">
        <v>4500</v>
      </c>
      <c r="F2642" s="135">
        <v>233.62</v>
      </c>
      <c r="G2642" s="135">
        <v>200.31</v>
      </c>
    </row>
    <row r="2643" spans="1:7" x14ac:dyDescent="0.25">
      <c r="A2643" s="134" t="s">
        <v>9250</v>
      </c>
      <c r="B2643" s="134">
        <v>21119</v>
      </c>
      <c r="C2643" s="126" t="s">
        <v>11819</v>
      </c>
      <c r="D2643" s="134" t="s">
        <v>33</v>
      </c>
      <c r="E2643" s="134" t="s">
        <v>4500</v>
      </c>
      <c r="F2643" s="135">
        <v>2.35</v>
      </c>
      <c r="G2643" s="135">
        <v>2.0099999999999998</v>
      </c>
    </row>
    <row r="2644" spans="1:7" x14ac:dyDescent="0.25">
      <c r="A2644" s="134" t="s">
        <v>9250</v>
      </c>
      <c r="B2644" s="134">
        <v>37974</v>
      </c>
      <c r="C2644" s="126" t="s">
        <v>11820</v>
      </c>
      <c r="D2644" s="134" t="s">
        <v>33</v>
      </c>
      <c r="E2644" s="134" t="s">
        <v>4500</v>
      </c>
      <c r="F2644" s="135">
        <v>3.03</v>
      </c>
      <c r="G2644" s="135">
        <v>2.6</v>
      </c>
    </row>
    <row r="2645" spans="1:7" x14ac:dyDescent="0.25">
      <c r="A2645" s="134" t="s">
        <v>9250</v>
      </c>
      <c r="B2645" s="134">
        <v>37975</v>
      </c>
      <c r="C2645" s="126" t="s">
        <v>11821</v>
      </c>
      <c r="D2645" s="134" t="s">
        <v>33</v>
      </c>
      <c r="E2645" s="134" t="s">
        <v>4500</v>
      </c>
      <c r="F2645" s="135">
        <v>6.75</v>
      </c>
      <c r="G2645" s="135">
        <v>5.78</v>
      </c>
    </row>
    <row r="2646" spans="1:7" x14ac:dyDescent="0.25">
      <c r="A2646" s="134" t="s">
        <v>9250</v>
      </c>
      <c r="B2646" s="134">
        <v>37976</v>
      </c>
      <c r="C2646" s="126" t="s">
        <v>11822</v>
      </c>
      <c r="D2646" s="134" t="s">
        <v>33</v>
      </c>
      <c r="E2646" s="134" t="s">
        <v>4500</v>
      </c>
      <c r="F2646" s="135">
        <v>15.02</v>
      </c>
      <c r="G2646" s="135">
        <v>12.88</v>
      </c>
    </row>
    <row r="2647" spans="1:7" x14ac:dyDescent="0.25">
      <c r="A2647" s="134" t="s">
        <v>9250</v>
      </c>
      <c r="B2647" s="134">
        <v>37977</v>
      </c>
      <c r="C2647" s="126" t="s">
        <v>11823</v>
      </c>
      <c r="D2647" s="134" t="s">
        <v>33</v>
      </c>
      <c r="E2647" s="134" t="s">
        <v>4500</v>
      </c>
      <c r="F2647" s="135">
        <v>20.78</v>
      </c>
      <c r="G2647" s="135">
        <v>17.82</v>
      </c>
    </row>
    <row r="2648" spans="1:7" x14ac:dyDescent="0.25">
      <c r="A2648" s="134" t="s">
        <v>9250</v>
      </c>
      <c r="B2648" s="134">
        <v>37978</v>
      </c>
      <c r="C2648" s="126" t="s">
        <v>11824</v>
      </c>
      <c r="D2648" s="134" t="s">
        <v>33</v>
      </c>
      <c r="E2648" s="134" t="s">
        <v>4500</v>
      </c>
      <c r="F2648" s="135">
        <v>41.21</v>
      </c>
      <c r="G2648" s="135">
        <v>35.340000000000003</v>
      </c>
    </row>
    <row r="2649" spans="1:7" x14ac:dyDescent="0.25">
      <c r="A2649" s="134" t="s">
        <v>9250</v>
      </c>
      <c r="B2649" s="134">
        <v>37979</v>
      </c>
      <c r="C2649" s="126" t="s">
        <v>11825</v>
      </c>
      <c r="D2649" s="134" t="s">
        <v>33</v>
      </c>
      <c r="E2649" s="134" t="s">
        <v>4500</v>
      </c>
      <c r="F2649" s="135">
        <v>174.9</v>
      </c>
      <c r="G2649" s="135">
        <v>149.96</v>
      </c>
    </row>
    <row r="2650" spans="1:7" x14ac:dyDescent="0.25">
      <c r="A2650" s="134" t="s">
        <v>9250</v>
      </c>
      <c r="B2650" s="134">
        <v>37980</v>
      </c>
      <c r="C2650" s="126" t="s">
        <v>11826</v>
      </c>
      <c r="D2650" s="134" t="s">
        <v>33</v>
      </c>
      <c r="E2650" s="134" t="s">
        <v>4500</v>
      </c>
      <c r="F2650" s="135">
        <v>200.91</v>
      </c>
      <c r="G2650" s="135">
        <v>172.26</v>
      </c>
    </row>
    <row r="2651" spans="1:7" x14ac:dyDescent="0.25">
      <c r="A2651" s="134" t="s">
        <v>9250</v>
      </c>
      <c r="B2651" s="134">
        <v>36147</v>
      </c>
      <c r="C2651" s="126" t="s">
        <v>11827</v>
      </c>
      <c r="D2651" s="134" t="s">
        <v>9660</v>
      </c>
      <c r="E2651" s="134" t="s">
        <v>4500</v>
      </c>
      <c r="F2651" s="135">
        <v>294.05</v>
      </c>
      <c r="G2651" s="135">
        <v>295.39</v>
      </c>
    </row>
    <row r="2652" spans="1:7" x14ac:dyDescent="0.25">
      <c r="A2652" s="134" t="s">
        <v>9250</v>
      </c>
      <c r="B2652" s="134">
        <v>12731</v>
      </c>
      <c r="C2652" s="126" t="s">
        <v>11828</v>
      </c>
      <c r="D2652" s="134" t="s">
        <v>33</v>
      </c>
      <c r="E2652" s="134" t="s">
        <v>4500</v>
      </c>
      <c r="F2652" s="135"/>
      <c r="G2652" s="135">
        <v>393.4</v>
      </c>
    </row>
    <row r="2653" spans="1:7" x14ac:dyDescent="0.25">
      <c r="A2653" s="134" t="s">
        <v>9250</v>
      </c>
      <c r="B2653" s="134">
        <v>12723</v>
      </c>
      <c r="C2653" s="126" t="s">
        <v>11829</v>
      </c>
      <c r="D2653" s="134" t="s">
        <v>33</v>
      </c>
      <c r="E2653" s="134" t="s">
        <v>4500</v>
      </c>
      <c r="F2653" s="135"/>
      <c r="G2653" s="135">
        <v>3.05</v>
      </c>
    </row>
    <row r="2654" spans="1:7" x14ac:dyDescent="0.25">
      <c r="A2654" s="134" t="s">
        <v>9250</v>
      </c>
      <c r="B2654" s="134">
        <v>12724</v>
      </c>
      <c r="C2654" s="126" t="s">
        <v>11830</v>
      </c>
      <c r="D2654" s="134" t="s">
        <v>33</v>
      </c>
      <c r="E2654" s="134" t="s">
        <v>4500</v>
      </c>
      <c r="F2654" s="135"/>
      <c r="G2654" s="135">
        <v>5.86</v>
      </c>
    </row>
    <row r="2655" spans="1:7" x14ac:dyDescent="0.25">
      <c r="A2655" s="134" t="s">
        <v>9250</v>
      </c>
      <c r="B2655" s="134">
        <v>12725</v>
      </c>
      <c r="C2655" s="126" t="s">
        <v>11831</v>
      </c>
      <c r="D2655" s="134" t="s">
        <v>33</v>
      </c>
      <c r="E2655" s="134" t="s">
        <v>4500</v>
      </c>
      <c r="F2655" s="135"/>
      <c r="G2655" s="135">
        <v>11.76</v>
      </c>
    </row>
    <row r="2656" spans="1:7" x14ac:dyDescent="0.25">
      <c r="A2656" s="134" t="s">
        <v>9250</v>
      </c>
      <c r="B2656" s="134">
        <v>12726</v>
      </c>
      <c r="C2656" s="126" t="s">
        <v>11832</v>
      </c>
      <c r="D2656" s="134" t="s">
        <v>33</v>
      </c>
      <c r="E2656" s="134" t="s">
        <v>4500</v>
      </c>
      <c r="F2656" s="135"/>
      <c r="G2656" s="135">
        <v>25.95</v>
      </c>
    </row>
    <row r="2657" spans="1:7" x14ac:dyDescent="0.25">
      <c r="A2657" s="134" t="s">
        <v>9250</v>
      </c>
      <c r="B2657" s="134">
        <v>12727</v>
      </c>
      <c r="C2657" s="126" t="s">
        <v>11833</v>
      </c>
      <c r="D2657" s="134" t="s">
        <v>33</v>
      </c>
      <c r="E2657" s="134" t="s">
        <v>4500</v>
      </c>
      <c r="F2657" s="135"/>
      <c r="G2657" s="135">
        <v>32.909999999999997</v>
      </c>
    </row>
    <row r="2658" spans="1:7" x14ac:dyDescent="0.25">
      <c r="A2658" s="134" t="s">
        <v>9250</v>
      </c>
      <c r="B2658" s="134">
        <v>12728</v>
      </c>
      <c r="C2658" s="126" t="s">
        <v>11834</v>
      </c>
      <c r="D2658" s="134" t="s">
        <v>33</v>
      </c>
      <c r="E2658" s="134" t="s">
        <v>4500</v>
      </c>
      <c r="F2658" s="135"/>
      <c r="G2658" s="135">
        <v>53.76</v>
      </c>
    </row>
    <row r="2659" spans="1:7" x14ac:dyDescent="0.25">
      <c r="A2659" s="134" t="s">
        <v>9250</v>
      </c>
      <c r="B2659" s="134">
        <v>12729</v>
      </c>
      <c r="C2659" s="126" t="s">
        <v>11835</v>
      </c>
      <c r="D2659" s="134" t="s">
        <v>33</v>
      </c>
      <c r="E2659" s="134" t="s">
        <v>4500</v>
      </c>
      <c r="F2659" s="135"/>
      <c r="G2659" s="135">
        <v>176.21</v>
      </c>
    </row>
    <row r="2660" spans="1:7" x14ac:dyDescent="0.25">
      <c r="A2660" s="134" t="s">
        <v>9250</v>
      </c>
      <c r="B2660" s="134">
        <v>12730</v>
      </c>
      <c r="C2660" s="126" t="s">
        <v>11836</v>
      </c>
      <c r="D2660" s="134" t="s">
        <v>33</v>
      </c>
      <c r="E2660" s="134" t="s">
        <v>4500</v>
      </c>
      <c r="F2660" s="135"/>
      <c r="G2660" s="135">
        <v>269.77999999999997</v>
      </c>
    </row>
    <row r="2661" spans="1:7" x14ac:dyDescent="0.25">
      <c r="A2661" s="134" t="s">
        <v>9250</v>
      </c>
      <c r="B2661" s="134">
        <v>3840</v>
      </c>
      <c r="C2661" s="126" t="s">
        <v>11837</v>
      </c>
      <c r="D2661" s="134" t="s">
        <v>33</v>
      </c>
      <c r="E2661" s="134" t="s">
        <v>4500</v>
      </c>
      <c r="F2661" s="135">
        <v>43.71</v>
      </c>
      <c r="G2661" s="135">
        <v>59.82</v>
      </c>
    </row>
    <row r="2662" spans="1:7" x14ac:dyDescent="0.25">
      <c r="A2662" s="134" t="s">
        <v>9250</v>
      </c>
      <c r="B2662" s="134">
        <v>3838</v>
      </c>
      <c r="C2662" s="126" t="s">
        <v>11838</v>
      </c>
      <c r="D2662" s="134" t="s">
        <v>33</v>
      </c>
      <c r="E2662" s="134" t="s">
        <v>4500</v>
      </c>
      <c r="F2662" s="135">
        <v>96.47</v>
      </c>
      <c r="G2662" s="135">
        <v>132.03</v>
      </c>
    </row>
    <row r="2663" spans="1:7" x14ac:dyDescent="0.25">
      <c r="A2663" s="134" t="s">
        <v>9250</v>
      </c>
      <c r="B2663" s="134">
        <v>3844</v>
      </c>
      <c r="C2663" s="126" t="s">
        <v>11839</v>
      </c>
      <c r="D2663" s="134" t="s">
        <v>33</v>
      </c>
      <c r="E2663" s="134" t="s">
        <v>4500</v>
      </c>
      <c r="F2663" s="135">
        <v>172.07</v>
      </c>
      <c r="G2663" s="135">
        <v>235.51</v>
      </c>
    </row>
    <row r="2664" spans="1:7" x14ac:dyDescent="0.25">
      <c r="A2664" s="134" t="s">
        <v>9250</v>
      </c>
      <c r="B2664" s="134">
        <v>3839</v>
      </c>
      <c r="C2664" s="126" t="s">
        <v>11840</v>
      </c>
      <c r="D2664" s="134" t="s">
        <v>33</v>
      </c>
      <c r="E2664" s="134" t="s">
        <v>4500</v>
      </c>
      <c r="F2664" s="135">
        <v>313.42</v>
      </c>
      <c r="G2664" s="135">
        <v>428.97</v>
      </c>
    </row>
    <row r="2665" spans="1:7" x14ac:dyDescent="0.25">
      <c r="A2665" s="134" t="s">
        <v>9250</v>
      </c>
      <c r="B2665" s="134">
        <v>3843</v>
      </c>
      <c r="C2665" s="126" t="s">
        <v>11841</v>
      </c>
      <c r="D2665" s="134" t="s">
        <v>33</v>
      </c>
      <c r="E2665" s="134" t="s">
        <v>4500</v>
      </c>
      <c r="F2665" s="135">
        <v>430.17</v>
      </c>
      <c r="G2665" s="135">
        <v>588.77</v>
      </c>
    </row>
    <row r="2666" spans="1:7" x14ac:dyDescent="0.25">
      <c r="A2666" s="134" t="s">
        <v>9250</v>
      </c>
      <c r="B2666" s="134">
        <v>3900</v>
      </c>
      <c r="C2666" s="126" t="s">
        <v>11842</v>
      </c>
      <c r="D2666" s="134" t="s">
        <v>33</v>
      </c>
      <c r="E2666" s="134" t="s">
        <v>4500</v>
      </c>
      <c r="F2666" s="135">
        <v>51.31</v>
      </c>
      <c r="G2666" s="135">
        <v>48.5</v>
      </c>
    </row>
    <row r="2667" spans="1:7" x14ac:dyDescent="0.25">
      <c r="A2667" s="134" t="s">
        <v>9250</v>
      </c>
      <c r="B2667" s="134">
        <v>3846</v>
      </c>
      <c r="C2667" s="126" t="s">
        <v>11843</v>
      </c>
      <c r="D2667" s="134" t="s">
        <v>33</v>
      </c>
      <c r="E2667" s="134" t="s">
        <v>4500</v>
      </c>
      <c r="F2667" s="135">
        <v>15.42</v>
      </c>
      <c r="G2667" s="135">
        <v>14.57</v>
      </c>
    </row>
    <row r="2668" spans="1:7" x14ac:dyDescent="0.25">
      <c r="A2668" s="134" t="s">
        <v>9250</v>
      </c>
      <c r="B2668" s="134">
        <v>3886</v>
      </c>
      <c r="C2668" s="126" t="s">
        <v>11844</v>
      </c>
      <c r="D2668" s="134" t="s">
        <v>33</v>
      </c>
      <c r="E2668" s="134" t="s">
        <v>4500</v>
      </c>
      <c r="F2668" s="135">
        <v>20.47</v>
      </c>
      <c r="G2668" s="135">
        <v>19.350000000000001</v>
      </c>
    </row>
    <row r="2669" spans="1:7" x14ac:dyDescent="0.25">
      <c r="A2669" s="134" t="s">
        <v>9250</v>
      </c>
      <c r="B2669" s="134">
        <v>3854</v>
      </c>
      <c r="C2669" s="126" t="s">
        <v>11845</v>
      </c>
      <c r="D2669" s="134" t="s">
        <v>33</v>
      </c>
      <c r="E2669" s="134" t="s">
        <v>4500</v>
      </c>
      <c r="F2669" s="135">
        <v>11.67</v>
      </c>
      <c r="G2669" s="135">
        <v>11.03</v>
      </c>
    </row>
    <row r="2670" spans="1:7" x14ac:dyDescent="0.25">
      <c r="A2670" s="134" t="s">
        <v>9250</v>
      </c>
      <c r="B2670" s="134">
        <v>3873</v>
      </c>
      <c r="C2670" s="126" t="s">
        <v>11846</v>
      </c>
      <c r="D2670" s="134" t="s">
        <v>33</v>
      </c>
      <c r="E2670" s="134" t="s">
        <v>4500</v>
      </c>
      <c r="F2670" s="135">
        <v>13.58</v>
      </c>
      <c r="G2670" s="135">
        <v>12.84</v>
      </c>
    </row>
    <row r="2671" spans="1:7" x14ac:dyDescent="0.25">
      <c r="A2671" s="134" t="s">
        <v>9250</v>
      </c>
      <c r="B2671" s="134">
        <v>38021</v>
      </c>
      <c r="C2671" s="126" t="s">
        <v>11847</v>
      </c>
      <c r="D2671" s="134" t="s">
        <v>33</v>
      </c>
      <c r="E2671" s="134" t="s">
        <v>4500</v>
      </c>
      <c r="F2671" s="135">
        <v>24.11</v>
      </c>
      <c r="G2671" s="135">
        <v>22.79</v>
      </c>
    </row>
    <row r="2672" spans="1:7" x14ac:dyDescent="0.25">
      <c r="A2672" s="134" t="s">
        <v>9250</v>
      </c>
      <c r="B2672" s="134">
        <v>43838</v>
      </c>
      <c r="C2672" s="126" t="s">
        <v>11848</v>
      </c>
      <c r="D2672" s="134" t="s">
        <v>33</v>
      </c>
      <c r="E2672" s="134" t="s">
        <v>4500</v>
      </c>
      <c r="F2672" s="135">
        <v>31.16</v>
      </c>
      <c r="G2672" s="135">
        <v>29.46</v>
      </c>
    </row>
    <row r="2673" spans="1:7" x14ac:dyDescent="0.25">
      <c r="A2673" s="134" t="s">
        <v>9250</v>
      </c>
      <c r="B2673" s="134">
        <v>3847</v>
      </c>
      <c r="C2673" s="126" t="s">
        <v>11849</v>
      </c>
      <c r="D2673" s="134" t="s">
        <v>33</v>
      </c>
      <c r="E2673" s="134" t="s">
        <v>4500</v>
      </c>
      <c r="F2673" s="135">
        <v>31.43</v>
      </c>
      <c r="G2673" s="135">
        <v>29.71</v>
      </c>
    </row>
    <row r="2674" spans="1:7" x14ac:dyDescent="0.25">
      <c r="A2674" s="134" t="s">
        <v>9250</v>
      </c>
      <c r="B2674" s="134">
        <v>38022</v>
      </c>
      <c r="C2674" s="126" t="s">
        <v>11850</v>
      </c>
      <c r="D2674" s="134" t="s">
        <v>33</v>
      </c>
      <c r="E2674" s="134" t="s">
        <v>4500</v>
      </c>
      <c r="F2674" s="135">
        <v>43.2</v>
      </c>
      <c r="G2674" s="135">
        <v>40.83</v>
      </c>
    </row>
    <row r="2675" spans="1:7" x14ac:dyDescent="0.25">
      <c r="A2675" s="134" t="s">
        <v>9250</v>
      </c>
      <c r="B2675" s="134">
        <v>3826</v>
      </c>
      <c r="C2675" s="126" t="s">
        <v>11851</v>
      </c>
      <c r="D2675" s="134" t="s">
        <v>33</v>
      </c>
      <c r="E2675" s="134" t="s">
        <v>4500</v>
      </c>
      <c r="F2675" s="135">
        <v>43.37</v>
      </c>
      <c r="G2675" s="135">
        <v>59.36</v>
      </c>
    </row>
    <row r="2676" spans="1:7" x14ac:dyDescent="0.25">
      <c r="A2676" s="134" t="s">
        <v>9250</v>
      </c>
      <c r="B2676" s="134">
        <v>3825</v>
      </c>
      <c r="C2676" s="126" t="s">
        <v>11852</v>
      </c>
      <c r="D2676" s="134" t="s">
        <v>33</v>
      </c>
      <c r="E2676" s="134" t="s">
        <v>4500</v>
      </c>
      <c r="F2676" s="135">
        <v>12.47</v>
      </c>
      <c r="G2676" s="135">
        <v>17.07</v>
      </c>
    </row>
    <row r="2677" spans="1:7" x14ac:dyDescent="0.25">
      <c r="A2677" s="134" t="s">
        <v>9250</v>
      </c>
      <c r="B2677" s="134">
        <v>3827</v>
      </c>
      <c r="C2677" s="126" t="s">
        <v>11853</v>
      </c>
      <c r="D2677" s="134" t="s">
        <v>33</v>
      </c>
      <c r="E2677" s="134" t="s">
        <v>4500</v>
      </c>
      <c r="F2677" s="135">
        <v>27.25</v>
      </c>
      <c r="G2677" s="135">
        <v>37.299999999999997</v>
      </c>
    </row>
    <row r="2678" spans="1:7" x14ac:dyDescent="0.25">
      <c r="A2678" s="134" t="s">
        <v>9250</v>
      </c>
      <c r="B2678" s="134">
        <v>3830</v>
      </c>
      <c r="C2678" s="126" t="s">
        <v>11854</v>
      </c>
      <c r="D2678" s="134" t="s">
        <v>33</v>
      </c>
      <c r="E2678" s="134" t="s">
        <v>4500</v>
      </c>
      <c r="F2678" s="135">
        <v>206.65</v>
      </c>
      <c r="G2678" s="135">
        <v>208.24</v>
      </c>
    </row>
    <row r="2679" spans="1:7" x14ac:dyDescent="0.25">
      <c r="A2679" s="134" t="s">
        <v>9250</v>
      </c>
      <c r="B2679" s="134">
        <v>37981</v>
      </c>
      <c r="C2679" s="126" t="s">
        <v>11855</v>
      </c>
      <c r="D2679" s="134" t="s">
        <v>33</v>
      </c>
      <c r="E2679" s="134" t="s">
        <v>4500</v>
      </c>
      <c r="F2679" s="135">
        <v>8.75</v>
      </c>
      <c r="G2679" s="135">
        <v>7.5</v>
      </c>
    </row>
    <row r="2680" spans="1:7" x14ac:dyDescent="0.25">
      <c r="A2680" s="134" t="s">
        <v>9250</v>
      </c>
      <c r="B2680" s="134">
        <v>37982</v>
      </c>
      <c r="C2680" s="126" t="s">
        <v>11856</v>
      </c>
      <c r="D2680" s="134" t="s">
        <v>33</v>
      </c>
      <c r="E2680" s="134" t="s">
        <v>4500</v>
      </c>
      <c r="F2680" s="135">
        <v>12.7</v>
      </c>
      <c r="G2680" s="135">
        <v>10.89</v>
      </c>
    </row>
    <row r="2681" spans="1:7" x14ac:dyDescent="0.25">
      <c r="A2681" s="134" t="s">
        <v>9250</v>
      </c>
      <c r="B2681" s="134">
        <v>37983</v>
      </c>
      <c r="C2681" s="126" t="s">
        <v>11857</v>
      </c>
      <c r="D2681" s="134" t="s">
        <v>33</v>
      </c>
      <c r="E2681" s="134" t="s">
        <v>4500</v>
      </c>
      <c r="F2681" s="135">
        <v>18.77</v>
      </c>
      <c r="G2681" s="135">
        <v>16.100000000000001</v>
      </c>
    </row>
    <row r="2682" spans="1:7" x14ac:dyDescent="0.25">
      <c r="A2682" s="134" t="s">
        <v>9250</v>
      </c>
      <c r="B2682" s="134">
        <v>37984</v>
      </c>
      <c r="C2682" s="126" t="s">
        <v>11858</v>
      </c>
      <c r="D2682" s="134" t="s">
        <v>33</v>
      </c>
      <c r="E2682" s="134" t="s">
        <v>4500</v>
      </c>
      <c r="F2682" s="135">
        <v>26.37</v>
      </c>
      <c r="G2682" s="135">
        <v>22.61</v>
      </c>
    </row>
    <row r="2683" spans="1:7" x14ac:dyDescent="0.25">
      <c r="A2683" s="134" t="s">
        <v>9250</v>
      </c>
      <c r="B2683" s="134">
        <v>37985</v>
      </c>
      <c r="C2683" s="126" t="s">
        <v>11859</v>
      </c>
      <c r="D2683" s="134" t="s">
        <v>33</v>
      </c>
      <c r="E2683" s="134" t="s">
        <v>4500</v>
      </c>
      <c r="F2683" s="135">
        <v>37.47</v>
      </c>
      <c r="G2683" s="135">
        <v>32.130000000000003</v>
      </c>
    </row>
    <row r="2684" spans="1:7" x14ac:dyDescent="0.25">
      <c r="A2684" s="134" t="s">
        <v>9250</v>
      </c>
      <c r="B2684" s="134">
        <v>20165</v>
      </c>
      <c r="C2684" s="126" t="s">
        <v>11860</v>
      </c>
      <c r="D2684" s="134" t="s">
        <v>33</v>
      </c>
      <c r="E2684" s="134" t="s">
        <v>4500</v>
      </c>
      <c r="F2684" s="135">
        <v>25.61</v>
      </c>
      <c r="G2684" s="135">
        <v>25.81</v>
      </c>
    </row>
    <row r="2685" spans="1:7" x14ac:dyDescent="0.25">
      <c r="A2685" s="134" t="s">
        <v>9250</v>
      </c>
      <c r="B2685" s="134">
        <v>20166</v>
      </c>
      <c r="C2685" s="126" t="s">
        <v>11861</v>
      </c>
      <c r="D2685" s="134" t="s">
        <v>33</v>
      </c>
      <c r="E2685" s="134" t="s">
        <v>4500</v>
      </c>
      <c r="F2685" s="135">
        <v>78.239999999999995</v>
      </c>
      <c r="G2685" s="135">
        <v>78.84</v>
      </c>
    </row>
    <row r="2686" spans="1:7" x14ac:dyDescent="0.25">
      <c r="A2686" s="134" t="s">
        <v>9250</v>
      </c>
      <c r="B2686" s="134">
        <v>20164</v>
      </c>
      <c r="C2686" s="126" t="s">
        <v>11862</v>
      </c>
      <c r="D2686" s="134" t="s">
        <v>33</v>
      </c>
      <c r="E2686" s="134" t="s">
        <v>4500</v>
      </c>
      <c r="F2686" s="135">
        <v>12.3</v>
      </c>
      <c r="G2686" s="135">
        <v>12.4</v>
      </c>
    </row>
    <row r="2687" spans="1:7" x14ac:dyDescent="0.25">
      <c r="A2687" s="134" t="s">
        <v>9250</v>
      </c>
      <c r="B2687" s="134">
        <v>3893</v>
      </c>
      <c r="C2687" s="126" t="s">
        <v>11863</v>
      </c>
      <c r="D2687" s="134" t="s">
        <v>33</v>
      </c>
      <c r="E2687" s="134" t="s">
        <v>4500</v>
      </c>
      <c r="F2687" s="135">
        <v>19.29</v>
      </c>
      <c r="G2687" s="135">
        <v>19.440000000000001</v>
      </c>
    </row>
    <row r="2688" spans="1:7" x14ac:dyDescent="0.25">
      <c r="A2688" s="134" t="s">
        <v>9250</v>
      </c>
      <c r="B2688" s="134">
        <v>3848</v>
      </c>
      <c r="C2688" s="126" t="s">
        <v>11864</v>
      </c>
      <c r="D2688" s="134" t="s">
        <v>33</v>
      </c>
      <c r="E2688" s="134" t="s">
        <v>4500</v>
      </c>
      <c r="F2688" s="135">
        <v>11.76</v>
      </c>
      <c r="G2688" s="135">
        <v>11.85</v>
      </c>
    </row>
    <row r="2689" spans="1:7" x14ac:dyDescent="0.25">
      <c r="A2689" s="134" t="s">
        <v>9250</v>
      </c>
      <c r="B2689" s="134">
        <v>3895</v>
      </c>
      <c r="C2689" s="126" t="s">
        <v>11865</v>
      </c>
      <c r="D2689" s="134" t="s">
        <v>33</v>
      </c>
      <c r="E2689" s="134" t="s">
        <v>4500</v>
      </c>
      <c r="F2689" s="135">
        <v>13.06</v>
      </c>
      <c r="G2689" s="135">
        <v>13.16</v>
      </c>
    </row>
    <row r="2690" spans="1:7" x14ac:dyDescent="0.25">
      <c r="A2690" s="134" t="s">
        <v>9250</v>
      </c>
      <c r="B2690" s="134">
        <v>12404</v>
      </c>
      <c r="C2690" s="126" t="s">
        <v>11866</v>
      </c>
      <c r="D2690" s="134" t="s">
        <v>33</v>
      </c>
      <c r="E2690" s="134" t="s">
        <v>4500</v>
      </c>
      <c r="F2690" s="135">
        <v>11.65</v>
      </c>
      <c r="G2690" s="135">
        <v>11.6</v>
      </c>
    </row>
    <row r="2691" spans="1:7" x14ac:dyDescent="0.25">
      <c r="A2691" s="134" t="s">
        <v>9250</v>
      </c>
      <c r="B2691" s="134">
        <v>3939</v>
      </c>
      <c r="C2691" s="126" t="s">
        <v>11867</v>
      </c>
      <c r="D2691" s="134" t="s">
        <v>33</v>
      </c>
      <c r="E2691" s="134" t="s">
        <v>4500</v>
      </c>
      <c r="F2691" s="135">
        <v>24</v>
      </c>
      <c r="G2691" s="135">
        <v>23.91</v>
      </c>
    </row>
    <row r="2692" spans="1:7" x14ac:dyDescent="0.25">
      <c r="A2692" s="134" t="s">
        <v>9250</v>
      </c>
      <c r="B2692" s="134">
        <v>3911</v>
      </c>
      <c r="C2692" s="126" t="s">
        <v>11868</v>
      </c>
      <c r="D2692" s="134" t="s">
        <v>33</v>
      </c>
      <c r="E2692" s="134" t="s">
        <v>4500</v>
      </c>
      <c r="F2692" s="135">
        <v>19.600000000000001</v>
      </c>
      <c r="G2692" s="135">
        <v>19.53</v>
      </c>
    </row>
    <row r="2693" spans="1:7" x14ac:dyDescent="0.25">
      <c r="A2693" s="134" t="s">
        <v>9250</v>
      </c>
      <c r="B2693" s="134">
        <v>3910</v>
      </c>
      <c r="C2693" s="126" t="s">
        <v>11869</v>
      </c>
      <c r="D2693" s="134" t="s">
        <v>33</v>
      </c>
      <c r="E2693" s="134" t="s">
        <v>4500</v>
      </c>
      <c r="F2693" s="135">
        <v>14.03</v>
      </c>
      <c r="G2693" s="135">
        <v>13.97</v>
      </c>
    </row>
    <row r="2694" spans="1:7" x14ac:dyDescent="0.25">
      <c r="A2694" s="134" t="s">
        <v>9250</v>
      </c>
      <c r="B2694" s="134">
        <v>3908</v>
      </c>
      <c r="C2694" s="126" t="s">
        <v>11870</v>
      </c>
      <c r="D2694" s="134" t="s">
        <v>33</v>
      </c>
      <c r="E2694" s="134" t="s">
        <v>4500</v>
      </c>
      <c r="F2694" s="135">
        <v>6.34</v>
      </c>
      <c r="G2694" s="135">
        <v>6.31</v>
      </c>
    </row>
    <row r="2695" spans="1:7" x14ac:dyDescent="0.25">
      <c r="A2695" s="134" t="s">
        <v>9250</v>
      </c>
      <c r="B2695" s="134">
        <v>3913</v>
      </c>
      <c r="C2695" s="126" t="s">
        <v>11871</v>
      </c>
      <c r="D2695" s="134" t="s">
        <v>33</v>
      </c>
      <c r="E2695" s="134" t="s">
        <v>4500</v>
      </c>
      <c r="F2695" s="135">
        <v>67.05</v>
      </c>
      <c r="G2695" s="135">
        <v>66.790000000000006</v>
      </c>
    </row>
    <row r="2696" spans="1:7" x14ac:dyDescent="0.25">
      <c r="A2696" s="134" t="s">
        <v>9250</v>
      </c>
      <c r="B2696" s="134">
        <v>3912</v>
      </c>
      <c r="C2696" s="126" t="s">
        <v>11872</v>
      </c>
      <c r="D2696" s="134" t="s">
        <v>33</v>
      </c>
      <c r="E2696" s="134" t="s">
        <v>4500</v>
      </c>
      <c r="F2696" s="135">
        <v>36.75</v>
      </c>
      <c r="G2696" s="135">
        <v>36.61</v>
      </c>
    </row>
    <row r="2697" spans="1:7" x14ac:dyDescent="0.25">
      <c r="A2697" s="134" t="s">
        <v>9250</v>
      </c>
      <c r="B2697" s="134">
        <v>3914</v>
      </c>
      <c r="C2697" s="126" t="s">
        <v>11873</v>
      </c>
      <c r="D2697" s="134" t="s">
        <v>33</v>
      </c>
      <c r="E2697" s="134" t="s">
        <v>4500</v>
      </c>
      <c r="F2697" s="135">
        <v>101.15</v>
      </c>
      <c r="G2697" s="135">
        <v>100.76</v>
      </c>
    </row>
    <row r="2698" spans="1:7" x14ac:dyDescent="0.25">
      <c r="A2698" s="134" t="s">
        <v>9250</v>
      </c>
      <c r="B2698" s="134">
        <v>3909</v>
      </c>
      <c r="C2698" s="126" t="s">
        <v>11874</v>
      </c>
      <c r="D2698" s="134" t="s">
        <v>33</v>
      </c>
      <c r="E2698" s="134" t="s">
        <v>4500</v>
      </c>
      <c r="F2698" s="135">
        <v>8.6199999999999992</v>
      </c>
      <c r="G2698" s="135">
        <v>8.59</v>
      </c>
    </row>
    <row r="2699" spans="1:7" x14ac:dyDescent="0.25">
      <c r="A2699" s="134" t="s">
        <v>9250</v>
      </c>
      <c r="B2699" s="134">
        <v>3915</v>
      </c>
      <c r="C2699" s="126" t="s">
        <v>11875</v>
      </c>
      <c r="D2699" s="134" t="s">
        <v>33</v>
      </c>
      <c r="E2699" s="134" t="s">
        <v>4500</v>
      </c>
      <c r="F2699" s="135">
        <v>159.5</v>
      </c>
      <c r="G2699" s="135">
        <v>158.9</v>
      </c>
    </row>
    <row r="2700" spans="1:7" x14ac:dyDescent="0.25">
      <c r="A2700" s="134" t="s">
        <v>9250</v>
      </c>
      <c r="B2700" s="134">
        <v>3916</v>
      </c>
      <c r="C2700" s="126" t="s">
        <v>11876</v>
      </c>
      <c r="D2700" s="134" t="s">
        <v>33</v>
      </c>
      <c r="E2700" s="134" t="s">
        <v>4500</v>
      </c>
      <c r="F2700" s="135">
        <v>290.58999999999997</v>
      </c>
      <c r="G2700" s="135">
        <v>289.48</v>
      </c>
    </row>
    <row r="2701" spans="1:7" x14ac:dyDescent="0.25">
      <c r="A2701" s="134" t="s">
        <v>9250</v>
      </c>
      <c r="B2701" s="134">
        <v>3917</v>
      </c>
      <c r="C2701" s="126" t="s">
        <v>11877</v>
      </c>
      <c r="D2701" s="134" t="s">
        <v>33</v>
      </c>
      <c r="E2701" s="134" t="s">
        <v>4500</v>
      </c>
      <c r="F2701" s="135">
        <v>479.29</v>
      </c>
      <c r="G2701" s="135">
        <v>477.46</v>
      </c>
    </row>
    <row r="2702" spans="1:7" x14ac:dyDescent="0.25">
      <c r="A2702" s="134" t="s">
        <v>9250</v>
      </c>
      <c r="B2702" s="134">
        <v>45266</v>
      </c>
      <c r="C2702" s="126" t="s">
        <v>15038</v>
      </c>
      <c r="D2702" s="134" t="s">
        <v>9660</v>
      </c>
      <c r="E2702" s="134" t="s">
        <v>4500</v>
      </c>
      <c r="F2702" s="135">
        <v>3.29</v>
      </c>
      <c r="G2702" s="135">
        <v>3.3</v>
      </c>
    </row>
    <row r="2703" spans="1:7" x14ac:dyDescent="0.25">
      <c r="A2703" s="134" t="s">
        <v>9250</v>
      </c>
      <c r="B2703" s="134">
        <v>1904</v>
      </c>
      <c r="C2703" s="126" t="s">
        <v>11878</v>
      </c>
      <c r="D2703" s="134" t="s">
        <v>33</v>
      </c>
      <c r="E2703" s="134" t="s">
        <v>4500</v>
      </c>
      <c r="F2703" s="135">
        <v>0.72</v>
      </c>
      <c r="G2703" s="135">
        <v>0.74</v>
      </c>
    </row>
    <row r="2704" spans="1:7" x14ac:dyDescent="0.25">
      <c r="A2704" s="134" t="s">
        <v>9250</v>
      </c>
      <c r="B2704" s="134">
        <v>1899</v>
      </c>
      <c r="C2704" s="126" t="s">
        <v>11879</v>
      </c>
      <c r="D2704" s="134" t="s">
        <v>33</v>
      </c>
      <c r="E2704" s="134" t="s">
        <v>4500</v>
      </c>
      <c r="F2704" s="135">
        <v>0.81</v>
      </c>
      <c r="G2704" s="135">
        <v>0.84</v>
      </c>
    </row>
    <row r="2705" spans="1:7" x14ac:dyDescent="0.25">
      <c r="A2705" s="134" t="s">
        <v>9250</v>
      </c>
      <c r="B2705" s="134">
        <v>1900</v>
      </c>
      <c r="C2705" s="126" t="s">
        <v>11880</v>
      </c>
      <c r="D2705" s="134" t="s">
        <v>33</v>
      </c>
      <c r="E2705" s="134" t="s">
        <v>4500</v>
      </c>
      <c r="F2705" s="135">
        <v>1.32</v>
      </c>
      <c r="G2705" s="135">
        <v>1.37</v>
      </c>
    </row>
    <row r="2706" spans="1:7" x14ac:dyDescent="0.25">
      <c r="A2706" s="134" t="s">
        <v>9250</v>
      </c>
      <c r="B2706" s="134">
        <v>12407</v>
      </c>
      <c r="C2706" s="126" t="s">
        <v>11881</v>
      </c>
      <c r="D2706" s="134" t="s">
        <v>33</v>
      </c>
      <c r="E2706" s="134" t="s">
        <v>4500</v>
      </c>
      <c r="F2706" s="135">
        <v>36.28</v>
      </c>
      <c r="G2706" s="135">
        <v>36.15</v>
      </c>
    </row>
    <row r="2707" spans="1:7" x14ac:dyDescent="0.25">
      <c r="A2707" s="134" t="s">
        <v>9250</v>
      </c>
      <c r="B2707" s="134">
        <v>12408</v>
      </c>
      <c r="C2707" s="126" t="s">
        <v>11882</v>
      </c>
      <c r="D2707" s="134" t="s">
        <v>33</v>
      </c>
      <c r="E2707" s="134" t="s">
        <v>4500</v>
      </c>
      <c r="F2707" s="135">
        <v>20.48</v>
      </c>
      <c r="G2707" s="135">
        <v>20.399999999999999</v>
      </c>
    </row>
    <row r="2708" spans="1:7" x14ac:dyDescent="0.25">
      <c r="A2708" s="134" t="s">
        <v>9250</v>
      </c>
      <c r="B2708" s="134">
        <v>12409</v>
      </c>
      <c r="C2708" s="126" t="s">
        <v>11883</v>
      </c>
      <c r="D2708" s="134" t="s">
        <v>33</v>
      </c>
      <c r="E2708" s="134" t="s">
        <v>4500</v>
      </c>
      <c r="F2708" s="135">
        <v>20.48</v>
      </c>
      <c r="G2708" s="135">
        <v>20.399999999999999</v>
      </c>
    </row>
    <row r="2709" spans="1:7" x14ac:dyDescent="0.25">
      <c r="A2709" s="134" t="s">
        <v>9250</v>
      </c>
      <c r="B2709" s="134">
        <v>12410</v>
      </c>
      <c r="C2709" s="126" t="s">
        <v>11884</v>
      </c>
      <c r="D2709" s="134" t="s">
        <v>33</v>
      </c>
      <c r="E2709" s="134" t="s">
        <v>4500</v>
      </c>
      <c r="F2709" s="135">
        <v>14.11</v>
      </c>
      <c r="G2709" s="135">
        <v>14.05</v>
      </c>
    </row>
    <row r="2710" spans="1:7" x14ac:dyDescent="0.25">
      <c r="A2710" s="134" t="s">
        <v>9250</v>
      </c>
      <c r="B2710" s="134">
        <v>3936</v>
      </c>
      <c r="C2710" s="126" t="s">
        <v>11885</v>
      </c>
      <c r="D2710" s="134" t="s">
        <v>33</v>
      </c>
      <c r="E2710" s="134" t="s">
        <v>4500</v>
      </c>
      <c r="F2710" s="135">
        <v>25.49</v>
      </c>
      <c r="G2710" s="135">
        <v>25.39</v>
      </c>
    </row>
    <row r="2711" spans="1:7" x14ac:dyDescent="0.25">
      <c r="A2711" s="134" t="s">
        <v>9250</v>
      </c>
      <c r="B2711" s="134">
        <v>3924</v>
      </c>
      <c r="C2711" s="126" t="s">
        <v>11886</v>
      </c>
      <c r="D2711" s="134" t="s">
        <v>33</v>
      </c>
      <c r="E2711" s="134" t="s">
        <v>4500</v>
      </c>
      <c r="F2711" s="135">
        <v>25.49</v>
      </c>
      <c r="G2711" s="135">
        <v>25.39</v>
      </c>
    </row>
    <row r="2712" spans="1:7" x14ac:dyDescent="0.25">
      <c r="A2712" s="134" t="s">
        <v>9250</v>
      </c>
      <c r="B2712" s="134">
        <v>3922</v>
      </c>
      <c r="C2712" s="126" t="s">
        <v>11887</v>
      </c>
      <c r="D2712" s="134" t="s">
        <v>33</v>
      </c>
      <c r="E2712" s="134" t="s">
        <v>4500</v>
      </c>
      <c r="F2712" s="135">
        <v>23.45</v>
      </c>
      <c r="G2712" s="135">
        <v>23.36</v>
      </c>
    </row>
    <row r="2713" spans="1:7" x14ac:dyDescent="0.25">
      <c r="A2713" s="134" t="s">
        <v>9250</v>
      </c>
      <c r="B2713" s="134">
        <v>3923</v>
      </c>
      <c r="C2713" s="126" t="s">
        <v>11888</v>
      </c>
      <c r="D2713" s="134" t="s">
        <v>33</v>
      </c>
      <c r="E2713" s="134" t="s">
        <v>4500</v>
      </c>
      <c r="F2713" s="135">
        <v>25.49</v>
      </c>
      <c r="G2713" s="135">
        <v>25.39</v>
      </c>
    </row>
    <row r="2714" spans="1:7" x14ac:dyDescent="0.25">
      <c r="A2714" s="134" t="s">
        <v>9250</v>
      </c>
      <c r="B2714" s="134">
        <v>3921</v>
      </c>
      <c r="C2714" s="126" t="s">
        <v>11889</v>
      </c>
      <c r="D2714" s="134" t="s">
        <v>33</v>
      </c>
      <c r="E2714" s="134" t="s">
        <v>4500</v>
      </c>
      <c r="F2714" s="135">
        <v>21.04</v>
      </c>
      <c r="G2714" s="135">
        <v>20.96</v>
      </c>
    </row>
    <row r="2715" spans="1:7" x14ac:dyDescent="0.25">
      <c r="A2715" s="134" t="s">
        <v>9250</v>
      </c>
      <c r="B2715" s="134">
        <v>3937</v>
      </c>
      <c r="C2715" s="126" t="s">
        <v>11890</v>
      </c>
      <c r="D2715" s="134" t="s">
        <v>33</v>
      </c>
      <c r="E2715" s="134" t="s">
        <v>4500</v>
      </c>
      <c r="F2715" s="135">
        <v>21.03</v>
      </c>
      <c r="G2715" s="135">
        <v>20.95</v>
      </c>
    </row>
    <row r="2716" spans="1:7" x14ac:dyDescent="0.25">
      <c r="A2716" s="134" t="s">
        <v>9250</v>
      </c>
      <c r="B2716" s="134">
        <v>3920</v>
      </c>
      <c r="C2716" s="126" t="s">
        <v>11891</v>
      </c>
      <c r="D2716" s="134" t="s">
        <v>33</v>
      </c>
      <c r="E2716" s="134" t="s">
        <v>4500</v>
      </c>
      <c r="F2716" s="135">
        <v>21.03</v>
      </c>
      <c r="G2716" s="135">
        <v>20.95</v>
      </c>
    </row>
    <row r="2717" spans="1:7" x14ac:dyDescent="0.25">
      <c r="A2717" s="134" t="s">
        <v>9250</v>
      </c>
      <c r="B2717" s="134">
        <v>3938</v>
      </c>
      <c r="C2717" s="126" t="s">
        <v>11892</v>
      </c>
      <c r="D2717" s="134" t="s">
        <v>33</v>
      </c>
      <c r="E2717" s="134" t="s">
        <v>4500</v>
      </c>
      <c r="F2717" s="135">
        <v>13.87</v>
      </c>
      <c r="G2717" s="135">
        <v>13.81</v>
      </c>
    </row>
    <row r="2718" spans="1:7" x14ac:dyDescent="0.25">
      <c r="A2718" s="134" t="s">
        <v>9250</v>
      </c>
      <c r="B2718" s="134">
        <v>3919</v>
      </c>
      <c r="C2718" s="126" t="s">
        <v>11893</v>
      </c>
      <c r="D2718" s="134" t="s">
        <v>33</v>
      </c>
      <c r="E2718" s="134" t="s">
        <v>4500</v>
      </c>
      <c r="F2718" s="135">
        <v>14.13</v>
      </c>
      <c r="G2718" s="135">
        <v>14.08</v>
      </c>
    </row>
    <row r="2719" spans="1:7" x14ac:dyDescent="0.25">
      <c r="A2719" s="134" t="s">
        <v>9250</v>
      </c>
      <c r="B2719" s="134">
        <v>3927</v>
      </c>
      <c r="C2719" s="126" t="s">
        <v>11894</v>
      </c>
      <c r="D2719" s="134" t="s">
        <v>33</v>
      </c>
      <c r="E2719" s="134" t="s">
        <v>4500</v>
      </c>
      <c r="F2719" s="135">
        <v>71.59</v>
      </c>
      <c r="G2719" s="135">
        <v>71.319999999999993</v>
      </c>
    </row>
    <row r="2720" spans="1:7" x14ac:dyDescent="0.25">
      <c r="A2720" s="134" t="s">
        <v>9250</v>
      </c>
      <c r="B2720" s="134">
        <v>3928</v>
      </c>
      <c r="C2720" s="126" t="s">
        <v>11895</v>
      </c>
      <c r="D2720" s="134" t="s">
        <v>33</v>
      </c>
      <c r="E2720" s="134" t="s">
        <v>4500</v>
      </c>
      <c r="F2720" s="135">
        <v>71.59</v>
      </c>
      <c r="G2720" s="135">
        <v>71.319999999999993</v>
      </c>
    </row>
    <row r="2721" spans="1:7" x14ac:dyDescent="0.25">
      <c r="A2721" s="134" t="s">
        <v>9250</v>
      </c>
      <c r="B2721" s="134">
        <v>3926</v>
      </c>
      <c r="C2721" s="126" t="s">
        <v>11896</v>
      </c>
      <c r="D2721" s="134" t="s">
        <v>33</v>
      </c>
      <c r="E2721" s="134" t="s">
        <v>4500</v>
      </c>
      <c r="F2721" s="135">
        <v>40.81</v>
      </c>
      <c r="G2721" s="135">
        <v>40.659999999999997</v>
      </c>
    </row>
    <row r="2722" spans="1:7" x14ac:dyDescent="0.25">
      <c r="A2722" s="134" t="s">
        <v>9250</v>
      </c>
      <c r="B2722" s="134">
        <v>3935</v>
      </c>
      <c r="C2722" s="126" t="s">
        <v>11897</v>
      </c>
      <c r="D2722" s="134" t="s">
        <v>33</v>
      </c>
      <c r="E2722" s="134" t="s">
        <v>4500</v>
      </c>
      <c r="F2722" s="135">
        <v>40.81</v>
      </c>
      <c r="G2722" s="135">
        <v>40.659999999999997</v>
      </c>
    </row>
    <row r="2723" spans="1:7" x14ac:dyDescent="0.25">
      <c r="A2723" s="134" t="s">
        <v>9250</v>
      </c>
      <c r="B2723" s="134">
        <v>3925</v>
      </c>
      <c r="C2723" s="126" t="s">
        <v>11898</v>
      </c>
      <c r="D2723" s="134" t="s">
        <v>33</v>
      </c>
      <c r="E2723" s="134" t="s">
        <v>4500</v>
      </c>
      <c r="F2723" s="135">
        <v>40.81</v>
      </c>
      <c r="G2723" s="135">
        <v>40.659999999999997</v>
      </c>
    </row>
    <row r="2724" spans="1:7" x14ac:dyDescent="0.25">
      <c r="A2724" s="134" t="s">
        <v>9250</v>
      </c>
      <c r="B2724" s="134">
        <v>3929</v>
      </c>
      <c r="C2724" s="126" t="s">
        <v>11899</v>
      </c>
      <c r="D2724" s="134" t="s">
        <v>33</v>
      </c>
      <c r="E2724" s="134" t="s">
        <v>4500</v>
      </c>
      <c r="F2724" s="135">
        <v>109.08</v>
      </c>
      <c r="G2724" s="135">
        <v>108.66</v>
      </c>
    </row>
    <row r="2725" spans="1:7" x14ac:dyDescent="0.25">
      <c r="A2725" s="134" t="s">
        <v>9250</v>
      </c>
      <c r="B2725" s="134">
        <v>3931</v>
      </c>
      <c r="C2725" s="126" t="s">
        <v>11900</v>
      </c>
      <c r="D2725" s="134" t="s">
        <v>33</v>
      </c>
      <c r="E2725" s="134" t="s">
        <v>4500</v>
      </c>
      <c r="F2725" s="135">
        <v>109.08</v>
      </c>
      <c r="G2725" s="135">
        <v>108.66</v>
      </c>
    </row>
    <row r="2726" spans="1:7" x14ac:dyDescent="0.25">
      <c r="A2726" s="134" t="s">
        <v>9250</v>
      </c>
      <c r="B2726" s="134">
        <v>3930</v>
      </c>
      <c r="C2726" s="126" t="s">
        <v>11901</v>
      </c>
      <c r="D2726" s="134" t="s">
        <v>33</v>
      </c>
      <c r="E2726" s="134" t="s">
        <v>4500</v>
      </c>
      <c r="F2726" s="135">
        <v>109.08</v>
      </c>
      <c r="G2726" s="135">
        <v>108.66</v>
      </c>
    </row>
    <row r="2727" spans="1:7" x14ac:dyDescent="0.25">
      <c r="A2727" s="134" t="s">
        <v>9250</v>
      </c>
      <c r="B2727" s="134">
        <v>12406</v>
      </c>
      <c r="C2727" s="126" t="s">
        <v>11902</v>
      </c>
      <c r="D2727" s="134" t="s">
        <v>33</v>
      </c>
      <c r="E2727" s="134" t="s">
        <v>4500</v>
      </c>
      <c r="F2727" s="135">
        <v>10.02</v>
      </c>
      <c r="G2727" s="135">
        <v>9.98</v>
      </c>
    </row>
    <row r="2728" spans="1:7" x14ac:dyDescent="0.25">
      <c r="A2728" s="134" t="s">
        <v>9250</v>
      </c>
      <c r="B2728" s="134">
        <v>3932</v>
      </c>
      <c r="C2728" s="126" t="s">
        <v>11903</v>
      </c>
      <c r="D2728" s="134" t="s">
        <v>33</v>
      </c>
      <c r="E2728" s="134" t="s">
        <v>4500</v>
      </c>
      <c r="F2728" s="135">
        <v>188.35</v>
      </c>
      <c r="G2728" s="135">
        <v>187.63</v>
      </c>
    </row>
    <row r="2729" spans="1:7" x14ac:dyDescent="0.25">
      <c r="A2729" s="134" t="s">
        <v>9250</v>
      </c>
      <c r="B2729" s="134">
        <v>3933</v>
      </c>
      <c r="C2729" s="126" t="s">
        <v>11904</v>
      </c>
      <c r="D2729" s="134" t="s">
        <v>33</v>
      </c>
      <c r="E2729" s="134" t="s">
        <v>4500</v>
      </c>
      <c r="F2729" s="135">
        <v>188.35</v>
      </c>
      <c r="G2729" s="135">
        <v>187.63</v>
      </c>
    </row>
    <row r="2730" spans="1:7" x14ac:dyDescent="0.25">
      <c r="A2730" s="134" t="s">
        <v>9250</v>
      </c>
      <c r="B2730" s="134">
        <v>3934</v>
      </c>
      <c r="C2730" s="126" t="s">
        <v>11905</v>
      </c>
      <c r="D2730" s="134" t="s">
        <v>33</v>
      </c>
      <c r="E2730" s="134" t="s">
        <v>4500</v>
      </c>
      <c r="F2730" s="135">
        <v>188.35</v>
      </c>
      <c r="G2730" s="135">
        <v>187.63</v>
      </c>
    </row>
    <row r="2731" spans="1:7" x14ac:dyDescent="0.25">
      <c r="A2731" s="134" t="s">
        <v>9250</v>
      </c>
      <c r="B2731" s="134">
        <v>40355</v>
      </c>
      <c r="C2731" s="126" t="s">
        <v>11906</v>
      </c>
      <c r="D2731" s="134" t="s">
        <v>33</v>
      </c>
      <c r="E2731" s="134" t="s">
        <v>4500</v>
      </c>
      <c r="F2731" s="135"/>
      <c r="G2731" s="135">
        <v>12.72</v>
      </c>
    </row>
    <row r="2732" spans="1:7" x14ac:dyDescent="0.25">
      <c r="A2732" s="134" t="s">
        <v>9250</v>
      </c>
      <c r="B2732" s="134">
        <v>40364</v>
      </c>
      <c r="C2732" s="126" t="s">
        <v>11907</v>
      </c>
      <c r="D2732" s="134" t="s">
        <v>33</v>
      </c>
      <c r="E2732" s="134" t="s">
        <v>4500</v>
      </c>
      <c r="F2732" s="135"/>
      <c r="G2732" s="135">
        <v>59.6</v>
      </c>
    </row>
    <row r="2733" spans="1:7" x14ac:dyDescent="0.25">
      <c r="A2733" s="134" t="s">
        <v>9250</v>
      </c>
      <c r="B2733" s="134">
        <v>40361</v>
      </c>
      <c r="C2733" s="126" t="s">
        <v>11908</v>
      </c>
      <c r="D2733" s="134" t="s">
        <v>33</v>
      </c>
      <c r="E2733" s="134" t="s">
        <v>4500</v>
      </c>
      <c r="F2733" s="135"/>
      <c r="G2733" s="135">
        <v>46.6</v>
      </c>
    </row>
    <row r="2734" spans="1:7" x14ac:dyDescent="0.25">
      <c r="A2734" s="134" t="s">
        <v>9250</v>
      </c>
      <c r="B2734" s="134">
        <v>40358</v>
      </c>
      <c r="C2734" s="126" t="s">
        <v>11909</v>
      </c>
      <c r="D2734" s="134" t="s">
        <v>33</v>
      </c>
      <c r="E2734" s="134" t="s">
        <v>4500</v>
      </c>
      <c r="F2734" s="135"/>
      <c r="G2734" s="135">
        <v>17.760000000000002</v>
      </c>
    </row>
    <row r="2735" spans="1:7" x14ac:dyDescent="0.25">
      <c r="A2735" s="134" t="s">
        <v>9250</v>
      </c>
      <c r="B2735" s="134">
        <v>40370</v>
      </c>
      <c r="C2735" s="126" t="s">
        <v>11910</v>
      </c>
      <c r="D2735" s="134" t="s">
        <v>33</v>
      </c>
      <c r="E2735" s="134" t="s">
        <v>4500</v>
      </c>
      <c r="F2735" s="135"/>
      <c r="G2735" s="135">
        <v>189.1</v>
      </c>
    </row>
    <row r="2736" spans="1:7" x14ac:dyDescent="0.25">
      <c r="A2736" s="134" t="s">
        <v>9250</v>
      </c>
      <c r="B2736" s="134">
        <v>40367</v>
      </c>
      <c r="C2736" s="126" t="s">
        <v>11911</v>
      </c>
      <c r="D2736" s="134" t="s">
        <v>33</v>
      </c>
      <c r="E2736" s="134" t="s">
        <v>4500</v>
      </c>
      <c r="F2736" s="135"/>
      <c r="G2736" s="135">
        <v>93.99</v>
      </c>
    </row>
    <row r="2737" spans="1:7" x14ac:dyDescent="0.25">
      <c r="A2737" s="134" t="s">
        <v>9250</v>
      </c>
      <c r="B2737" s="134">
        <v>40373</v>
      </c>
      <c r="C2737" s="126" t="s">
        <v>11912</v>
      </c>
      <c r="D2737" s="134" t="s">
        <v>33</v>
      </c>
      <c r="E2737" s="134" t="s">
        <v>4500</v>
      </c>
      <c r="F2737" s="135"/>
      <c r="G2737" s="135">
        <v>255.72</v>
      </c>
    </row>
    <row r="2738" spans="1:7" x14ac:dyDescent="0.25">
      <c r="A2738" s="134" t="s">
        <v>9250</v>
      </c>
      <c r="B2738" s="134">
        <v>3907</v>
      </c>
      <c r="C2738" s="126" t="s">
        <v>11913</v>
      </c>
      <c r="D2738" s="134" t="s">
        <v>33</v>
      </c>
      <c r="E2738" s="134" t="s">
        <v>4500</v>
      </c>
      <c r="F2738" s="135">
        <v>5.91</v>
      </c>
      <c r="G2738" s="135">
        <v>5.59</v>
      </c>
    </row>
    <row r="2739" spans="1:7" x14ac:dyDescent="0.25">
      <c r="A2739" s="134" t="s">
        <v>9250</v>
      </c>
      <c r="B2739" s="134">
        <v>3889</v>
      </c>
      <c r="C2739" s="126" t="s">
        <v>11914</v>
      </c>
      <c r="D2739" s="134" t="s">
        <v>33</v>
      </c>
      <c r="E2739" s="134" t="s">
        <v>4500</v>
      </c>
      <c r="F2739" s="135">
        <v>4.2</v>
      </c>
      <c r="G2739" s="135">
        <v>3.97</v>
      </c>
    </row>
    <row r="2740" spans="1:7" x14ac:dyDescent="0.25">
      <c r="A2740" s="134" t="s">
        <v>9250</v>
      </c>
      <c r="B2740" s="134">
        <v>3868</v>
      </c>
      <c r="C2740" s="126" t="s">
        <v>11915</v>
      </c>
      <c r="D2740" s="134" t="s">
        <v>33</v>
      </c>
      <c r="E2740" s="134" t="s">
        <v>4500</v>
      </c>
      <c r="F2740" s="135">
        <v>1.54</v>
      </c>
      <c r="G2740" s="135">
        <v>1.46</v>
      </c>
    </row>
    <row r="2741" spans="1:7" x14ac:dyDescent="0.25">
      <c r="A2741" s="134" t="s">
        <v>9250</v>
      </c>
      <c r="B2741" s="134">
        <v>3869</v>
      </c>
      <c r="C2741" s="126" t="s">
        <v>11916</v>
      </c>
      <c r="D2741" s="134" t="s">
        <v>33</v>
      </c>
      <c r="E2741" s="134" t="s">
        <v>4500</v>
      </c>
      <c r="F2741" s="135">
        <v>3.42</v>
      </c>
      <c r="G2741" s="135">
        <v>3.23</v>
      </c>
    </row>
    <row r="2742" spans="1:7" x14ac:dyDescent="0.25">
      <c r="A2742" s="134" t="s">
        <v>9250</v>
      </c>
      <c r="B2742" s="134">
        <v>3872</v>
      </c>
      <c r="C2742" s="126" t="s">
        <v>11917</v>
      </c>
      <c r="D2742" s="134" t="s">
        <v>33</v>
      </c>
      <c r="E2742" s="134" t="s">
        <v>4500</v>
      </c>
      <c r="F2742" s="135">
        <v>5.83</v>
      </c>
      <c r="G2742" s="135">
        <v>5.51</v>
      </c>
    </row>
    <row r="2743" spans="1:7" x14ac:dyDescent="0.25">
      <c r="A2743" s="134" t="s">
        <v>9250</v>
      </c>
      <c r="B2743" s="134">
        <v>3850</v>
      </c>
      <c r="C2743" s="126" t="s">
        <v>11918</v>
      </c>
      <c r="D2743" s="134" t="s">
        <v>33</v>
      </c>
      <c r="E2743" s="134" t="s">
        <v>4500</v>
      </c>
      <c r="F2743" s="135">
        <v>13.46</v>
      </c>
      <c r="G2743" s="135">
        <v>12.72</v>
      </c>
    </row>
    <row r="2744" spans="1:7" x14ac:dyDescent="0.25">
      <c r="A2744" s="134" t="s">
        <v>9250</v>
      </c>
      <c r="B2744" s="134">
        <v>38023</v>
      </c>
      <c r="C2744" s="126" t="s">
        <v>11919</v>
      </c>
      <c r="D2744" s="134" t="s">
        <v>33</v>
      </c>
      <c r="E2744" s="134" t="s">
        <v>4500</v>
      </c>
      <c r="F2744" s="135">
        <v>6.85</v>
      </c>
      <c r="G2744" s="135">
        <v>6.47</v>
      </c>
    </row>
    <row r="2745" spans="1:7" x14ac:dyDescent="0.25">
      <c r="A2745" s="134" t="s">
        <v>9250</v>
      </c>
      <c r="B2745" s="134">
        <v>37986</v>
      </c>
      <c r="C2745" s="126" t="s">
        <v>11920</v>
      </c>
      <c r="D2745" s="134" t="s">
        <v>33</v>
      </c>
      <c r="E2745" s="134" t="s">
        <v>4500</v>
      </c>
      <c r="F2745" s="135">
        <v>2.99</v>
      </c>
      <c r="G2745" s="135">
        <v>2.56</v>
      </c>
    </row>
    <row r="2746" spans="1:7" x14ac:dyDescent="0.25">
      <c r="A2746" s="134" t="s">
        <v>9250</v>
      </c>
      <c r="B2746" s="134">
        <v>21120</v>
      </c>
      <c r="C2746" s="126" t="s">
        <v>11921</v>
      </c>
      <c r="D2746" s="134" t="s">
        <v>33</v>
      </c>
      <c r="E2746" s="134" t="s">
        <v>4500</v>
      </c>
      <c r="F2746" s="135">
        <v>15.24</v>
      </c>
      <c r="G2746" s="135">
        <v>13.07</v>
      </c>
    </row>
    <row r="2747" spans="1:7" x14ac:dyDescent="0.25">
      <c r="A2747" s="134" t="s">
        <v>9250</v>
      </c>
      <c r="B2747" s="134">
        <v>39318</v>
      </c>
      <c r="C2747" s="126" t="s">
        <v>11922</v>
      </c>
      <c r="D2747" s="134" t="s">
        <v>33</v>
      </c>
      <c r="E2747" s="134" t="s">
        <v>4500</v>
      </c>
      <c r="F2747" s="135">
        <v>14.17</v>
      </c>
      <c r="G2747" s="135">
        <v>12.15</v>
      </c>
    </row>
    <row r="2748" spans="1:7" x14ac:dyDescent="0.25">
      <c r="A2748" s="134" t="s">
        <v>9250</v>
      </c>
      <c r="B2748" s="134">
        <v>37987</v>
      </c>
      <c r="C2748" s="126" t="s">
        <v>11923</v>
      </c>
      <c r="D2748" s="134" t="s">
        <v>33</v>
      </c>
      <c r="E2748" s="134" t="s">
        <v>4500</v>
      </c>
      <c r="F2748" s="135">
        <v>149.03</v>
      </c>
      <c r="G2748" s="135">
        <v>127.78</v>
      </c>
    </row>
    <row r="2749" spans="1:7" x14ac:dyDescent="0.25">
      <c r="A2749" s="134" t="s">
        <v>9250</v>
      </c>
      <c r="B2749" s="134">
        <v>37988</v>
      </c>
      <c r="C2749" s="126" t="s">
        <v>11924</v>
      </c>
      <c r="D2749" s="134" t="s">
        <v>33</v>
      </c>
      <c r="E2749" s="134" t="s">
        <v>4500</v>
      </c>
      <c r="F2749" s="135">
        <v>236.82</v>
      </c>
      <c r="G2749" s="135">
        <v>203.05</v>
      </c>
    </row>
    <row r="2750" spans="1:7" x14ac:dyDescent="0.25">
      <c r="A2750" s="134" t="s">
        <v>9250</v>
      </c>
      <c r="B2750" s="134">
        <v>40366</v>
      </c>
      <c r="C2750" s="126" t="s">
        <v>11925</v>
      </c>
      <c r="D2750" s="134" t="s">
        <v>33</v>
      </c>
      <c r="E2750" s="134" t="s">
        <v>4500</v>
      </c>
      <c r="F2750" s="135"/>
      <c r="G2750" s="135">
        <v>46.49</v>
      </c>
    </row>
    <row r="2751" spans="1:7" x14ac:dyDescent="0.25">
      <c r="A2751" s="134" t="s">
        <v>9250</v>
      </c>
      <c r="B2751" s="134">
        <v>40363</v>
      </c>
      <c r="C2751" s="126" t="s">
        <v>11926</v>
      </c>
      <c r="D2751" s="134" t="s">
        <v>33</v>
      </c>
      <c r="E2751" s="134" t="s">
        <v>4500</v>
      </c>
      <c r="F2751" s="135"/>
      <c r="G2751" s="135">
        <v>36.36</v>
      </c>
    </row>
    <row r="2752" spans="1:7" x14ac:dyDescent="0.25">
      <c r="A2752" s="134" t="s">
        <v>9250</v>
      </c>
      <c r="B2752" s="134">
        <v>40360</v>
      </c>
      <c r="C2752" s="126" t="s">
        <v>11927</v>
      </c>
      <c r="D2752" s="134" t="s">
        <v>33</v>
      </c>
      <c r="E2752" s="134" t="s">
        <v>4500</v>
      </c>
      <c r="F2752" s="135"/>
      <c r="G2752" s="135">
        <v>23.84</v>
      </c>
    </row>
    <row r="2753" spans="1:7" x14ac:dyDescent="0.25">
      <c r="A2753" s="134" t="s">
        <v>9250</v>
      </c>
      <c r="B2753" s="134">
        <v>40354</v>
      </c>
      <c r="C2753" s="126" t="s">
        <v>11928</v>
      </c>
      <c r="D2753" s="134" t="s">
        <v>33</v>
      </c>
      <c r="E2753" s="134" t="s">
        <v>9256</v>
      </c>
      <c r="F2753" s="135"/>
      <c r="G2753" s="135">
        <v>15.83</v>
      </c>
    </row>
    <row r="2754" spans="1:7" x14ac:dyDescent="0.25">
      <c r="A2754" s="134" t="s">
        <v>9250</v>
      </c>
      <c r="B2754" s="134">
        <v>40372</v>
      </c>
      <c r="C2754" s="126" t="s">
        <v>11929</v>
      </c>
      <c r="D2754" s="134" t="s">
        <v>33</v>
      </c>
      <c r="E2754" s="134" t="s">
        <v>4500</v>
      </c>
      <c r="F2754" s="135"/>
      <c r="G2754" s="135">
        <v>147.19999999999999</v>
      </c>
    </row>
    <row r="2755" spans="1:7" x14ac:dyDescent="0.25">
      <c r="A2755" s="134" t="s">
        <v>9250</v>
      </c>
      <c r="B2755" s="134">
        <v>40369</v>
      </c>
      <c r="C2755" s="126" t="s">
        <v>11930</v>
      </c>
      <c r="D2755" s="134" t="s">
        <v>33</v>
      </c>
      <c r="E2755" s="134" t="s">
        <v>4500</v>
      </c>
      <c r="F2755" s="135"/>
      <c r="G2755" s="135">
        <v>73.260000000000005</v>
      </c>
    </row>
    <row r="2756" spans="1:7" x14ac:dyDescent="0.25">
      <c r="A2756" s="134" t="s">
        <v>9250</v>
      </c>
      <c r="B2756" s="134">
        <v>40375</v>
      </c>
      <c r="C2756" s="126" t="s">
        <v>11931</v>
      </c>
      <c r="D2756" s="134" t="s">
        <v>33</v>
      </c>
      <c r="E2756" s="134" t="s">
        <v>4500</v>
      </c>
      <c r="F2756" s="135"/>
      <c r="G2756" s="135">
        <v>199.28</v>
      </c>
    </row>
    <row r="2757" spans="1:7" x14ac:dyDescent="0.25">
      <c r="A2757" s="134" t="s">
        <v>9250</v>
      </c>
      <c r="B2757" s="134">
        <v>40357</v>
      </c>
      <c r="C2757" s="126" t="s">
        <v>11932</v>
      </c>
      <c r="D2757" s="134" t="s">
        <v>33</v>
      </c>
      <c r="E2757" s="134" t="s">
        <v>4500</v>
      </c>
      <c r="F2757" s="135"/>
      <c r="G2757" s="135">
        <v>17.760000000000002</v>
      </c>
    </row>
    <row r="2758" spans="1:7" x14ac:dyDescent="0.25">
      <c r="A2758" s="134" t="s">
        <v>9250</v>
      </c>
      <c r="B2758" s="134">
        <v>1893</v>
      </c>
      <c r="C2758" s="126" t="s">
        <v>11933</v>
      </c>
      <c r="D2758" s="134" t="s">
        <v>33</v>
      </c>
      <c r="E2758" s="134" t="s">
        <v>4500</v>
      </c>
      <c r="F2758" s="135">
        <v>2.72</v>
      </c>
      <c r="G2758" s="135">
        <v>2.81</v>
      </c>
    </row>
    <row r="2759" spans="1:7" x14ac:dyDescent="0.25">
      <c r="A2759" s="134" t="s">
        <v>9250</v>
      </c>
      <c r="B2759" s="134">
        <v>1902</v>
      </c>
      <c r="C2759" s="126" t="s">
        <v>11934</v>
      </c>
      <c r="D2759" s="134" t="s">
        <v>33</v>
      </c>
      <c r="E2759" s="134" t="s">
        <v>4500</v>
      </c>
      <c r="F2759" s="135">
        <v>1.98</v>
      </c>
      <c r="G2759" s="135">
        <v>2.0499999999999998</v>
      </c>
    </row>
    <row r="2760" spans="1:7" x14ac:dyDescent="0.25">
      <c r="A2760" s="134" t="s">
        <v>9250</v>
      </c>
      <c r="B2760" s="134">
        <v>1892</v>
      </c>
      <c r="C2760" s="126" t="s">
        <v>11935</v>
      </c>
      <c r="D2760" s="134" t="s">
        <v>33</v>
      </c>
      <c r="E2760" s="134" t="s">
        <v>4500</v>
      </c>
      <c r="F2760" s="135">
        <v>1.27</v>
      </c>
      <c r="G2760" s="135">
        <v>1.32</v>
      </c>
    </row>
    <row r="2761" spans="1:7" x14ac:dyDescent="0.25">
      <c r="A2761" s="134" t="s">
        <v>9250</v>
      </c>
      <c r="B2761" s="134">
        <v>1901</v>
      </c>
      <c r="C2761" s="126" t="s">
        <v>11936</v>
      </c>
      <c r="D2761" s="134" t="s">
        <v>33</v>
      </c>
      <c r="E2761" s="134" t="s">
        <v>4500</v>
      </c>
      <c r="F2761" s="135">
        <v>0.62</v>
      </c>
      <c r="G2761" s="135">
        <v>0.64</v>
      </c>
    </row>
    <row r="2762" spans="1:7" x14ac:dyDescent="0.25">
      <c r="A2762" s="134" t="s">
        <v>9250</v>
      </c>
      <c r="B2762" s="134">
        <v>1907</v>
      </c>
      <c r="C2762" s="126" t="s">
        <v>11937</v>
      </c>
      <c r="D2762" s="134" t="s">
        <v>33</v>
      </c>
      <c r="E2762" s="134" t="s">
        <v>4500</v>
      </c>
      <c r="F2762" s="135">
        <v>8.76</v>
      </c>
      <c r="G2762" s="135">
        <v>9.06</v>
      </c>
    </row>
    <row r="2763" spans="1:7" x14ac:dyDescent="0.25">
      <c r="A2763" s="134" t="s">
        <v>9250</v>
      </c>
      <c r="B2763" s="134">
        <v>1894</v>
      </c>
      <c r="C2763" s="126" t="s">
        <v>11938</v>
      </c>
      <c r="D2763" s="134" t="s">
        <v>33</v>
      </c>
      <c r="E2763" s="134" t="s">
        <v>4500</v>
      </c>
      <c r="F2763" s="135">
        <v>3.94</v>
      </c>
      <c r="G2763" s="135">
        <v>4.07</v>
      </c>
    </row>
    <row r="2764" spans="1:7" x14ac:dyDescent="0.25">
      <c r="A2764" s="134" t="s">
        <v>9250</v>
      </c>
      <c r="B2764" s="134">
        <v>1896</v>
      </c>
      <c r="C2764" s="126" t="s">
        <v>11939</v>
      </c>
      <c r="D2764" s="134" t="s">
        <v>33</v>
      </c>
      <c r="E2764" s="134" t="s">
        <v>4500</v>
      </c>
      <c r="F2764" s="135">
        <v>11.76</v>
      </c>
      <c r="G2764" s="135">
        <v>12.16</v>
      </c>
    </row>
    <row r="2765" spans="1:7" x14ac:dyDescent="0.25">
      <c r="A2765" s="134" t="s">
        <v>9250</v>
      </c>
      <c r="B2765" s="134">
        <v>1891</v>
      </c>
      <c r="C2765" s="126" t="s">
        <v>11940</v>
      </c>
      <c r="D2765" s="134" t="s">
        <v>33</v>
      </c>
      <c r="E2765" s="134" t="s">
        <v>4500</v>
      </c>
      <c r="F2765" s="135">
        <v>0.91</v>
      </c>
      <c r="G2765" s="135">
        <v>0.94</v>
      </c>
    </row>
    <row r="2766" spans="1:7" x14ac:dyDescent="0.25">
      <c r="A2766" s="134" t="s">
        <v>9250</v>
      </c>
      <c r="B2766" s="134">
        <v>1895</v>
      </c>
      <c r="C2766" s="126" t="s">
        <v>11941</v>
      </c>
      <c r="D2766" s="134" t="s">
        <v>33</v>
      </c>
      <c r="E2766" s="134" t="s">
        <v>4500</v>
      </c>
      <c r="F2766" s="135">
        <v>20.67</v>
      </c>
      <c r="G2766" s="135">
        <v>21.37</v>
      </c>
    </row>
    <row r="2767" spans="1:7" x14ac:dyDescent="0.25">
      <c r="A2767" s="134" t="s">
        <v>9250</v>
      </c>
      <c r="B2767" s="134">
        <v>2641</v>
      </c>
      <c r="C2767" s="126" t="s">
        <v>11942</v>
      </c>
      <c r="D2767" s="134" t="s">
        <v>33</v>
      </c>
      <c r="E2767" s="134" t="s">
        <v>4500</v>
      </c>
      <c r="F2767" s="135">
        <v>21.26</v>
      </c>
      <c r="G2767" s="135">
        <v>21.42</v>
      </c>
    </row>
    <row r="2768" spans="1:7" x14ac:dyDescent="0.25">
      <c r="A2768" s="134" t="s">
        <v>9250</v>
      </c>
      <c r="B2768" s="134">
        <v>2636</v>
      </c>
      <c r="C2768" s="126" t="s">
        <v>11943</v>
      </c>
      <c r="D2768" s="134" t="s">
        <v>33</v>
      </c>
      <c r="E2768" s="134" t="s">
        <v>4500</v>
      </c>
      <c r="F2768" s="135">
        <v>1.37</v>
      </c>
      <c r="G2768" s="135">
        <v>1.38</v>
      </c>
    </row>
    <row r="2769" spans="1:7" x14ac:dyDescent="0.25">
      <c r="A2769" s="134" t="s">
        <v>9250</v>
      </c>
      <c r="B2769" s="134">
        <v>2637</v>
      </c>
      <c r="C2769" s="126" t="s">
        <v>11944</v>
      </c>
      <c r="D2769" s="134" t="s">
        <v>33</v>
      </c>
      <c r="E2769" s="134" t="s">
        <v>4500</v>
      </c>
      <c r="F2769" s="135">
        <v>1.45</v>
      </c>
      <c r="G2769" s="135">
        <v>1.47</v>
      </c>
    </row>
    <row r="2770" spans="1:7" x14ac:dyDescent="0.25">
      <c r="A2770" s="134" t="s">
        <v>9250</v>
      </c>
      <c r="B2770" s="134">
        <v>2638</v>
      </c>
      <c r="C2770" s="126" t="s">
        <v>11945</v>
      </c>
      <c r="D2770" s="134" t="s">
        <v>33</v>
      </c>
      <c r="E2770" s="134" t="s">
        <v>4500</v>
      </c>
      <c r="F2770" s="135">
        <v>1.69</v>
      </c>
      <c r="G2770" s="135">
        <v>1.7</v>
      </c>
    </row>
    <row r="2771" spans="1:7" x14ac:dyDescent="0.25">
      <c r="A2771" s="134" t="s">
        <v>9250</v>
      </c>
      <c r="B2771" s="134">
        <v>2639</v>
      </c>
      <c r="C2771" s="126" t="s">
        <v>11946</v>
      </c>
      <c r="D2771" s="134" t="s">
        <v>33</v>
      </c>
      <c r="E2771" s="134" t="s">
        <v>4500</v>
      </c>
      <c r="F2771" s="135">
        <v>3</v>
      </c>
      <c r="G2771" s="135">
        <v>3.02</v>
      </c>
    </row>
    <row r="2772" spans="1:7" x14ac:dyDescent="0.25">
      <c r="A2772" s="134" t="s">
        <v>9250</v>
      </c>
      <c r="B2772" s="134">
        <v>2644</v>
      </c>
      <c r="C2772" s="126" t="s">
        <v>11947</v>
      </c>
      <c r="D2772" s="134" t="s">
        <v>33</v>
      </c>
      <c r="E2772" s="134" t="s">
        <v>4500</v>
      </c>
      <c r="F2772" s="135">
        <v>4.3499999999999996</v>
      </c>
      <c r="G2772" s="135">
        <v>4.38</v>
      </c>
    </row>
    <row r="2773" spans="1:7" x14ac:dyDescent="0.25">
      <c r="A2773" s="134" t="s">
        <v>9250</v>
      </c>
      <c r="B2773" s="134">
        <v>2640</v>
      </c>
      <c r="C2773" s="126" t="s">
        <v>11948</v>
      </c>
      <c r="D2773" s="134" t="s">
        <v>33</v>
      </c>
      <c r="E2773" s="134" t="s">
        <v>4500</v>
      </c>
      <c r="F2773" s="135">
        <v>8.85</v>
      </c>
      <c r="G2773" s="135">
        <v>8.91</v>
      </c>
    </row>
    <row r="2774" spans="1:7" x14ac:dyDescent="0.25">
      <c r="A2774" s="134" t="s">
        <v>9250</v>
      </c>
      <c r="B2774" s="134">
        <v>2642</v>
      </c>
      <c r="C2774" s="126" t="s">
        <v>11949</v>
      </c>
      <c r="D2774" s="134" t="s">
        <v>33</v>
      </c>
      <c r="E2774" s="134" t="s">
        <v>4500</v>
      </c>
      <c r="F2774" s="135">
        <v>13.47</v>
      </c>
      <c r="G2774" s="135">
        <v>13.57</v>
      </c>
    </row>
    <row r="2775" spans="1:7" x14ac:dyDescent="0.25">
      <c r="A2775" s="134" t="s">
        <v>9250</v>
      </c>
      <c r="B2775" s="134">
        <v>2643</v>
      </c>
      <c r="C2775" s="126" t="s">
        <v>11950</v>
      </c>
      <c r="D2775" s="134" t="s">
        <v>33</v>
      </c>
      <c r="E2775" s="134" t="s">
        <v>4500</v>
      </c>
      <c r="F2775" s="135">
        <v>6.06</v>
      </c>
      <c r="G2775" s="135">
        <v>6.11</v>
      </c>
    </row>
    <row r="2776" spans="1:7" x14ac:dyDescent="0.25">
      <c r="A2776" s="134" t="s">
        <v>9422</v>
      </c>
      <c r="B2776" s="134">
        <v>44281</v>
      </c>
      <c r="C2776" s="126" t="s">
        <v>11951</v>
      </c>
      <c r="D2776" s="134" t="s">
        <v>33</v>
      </c>
      <c r="E2776" s="134" t="s">
        <v>4500</v>
      </c>
      <c r="F2776" s="135">
        <v>262.72000000000003</v>
      </c>
      <c r="G2776" s="135">
        <v>275.52</v>
      </c>
    </row>
    <row r="2777" spans="1:7" x14ac:dyDescent="0.25">
      <c r="A2777" s="134" t="s">
        <v>9250</v>
      </c>
      <c r="B2777" s="134">
        <v>39855</v>
      </c>
      <c r="C2777" s="126" t="s">
        <v>11952</v>
      </c>
      <c r="D2777" s="134" t="s">
        <v>33</v>
      </c>
      <c r="E2777" s="134" t="s">
        <v>4500</v>
      </c>
      <c r="F2777" s="135"/>
      <c r="G2777" s="135">
        <v>3.08</v>
      </c>
    </row>
    <row r="2778" spans="1:7" x14ac:dyDescent="0.25">
      <c r="A2778" s="134" t="s">
        <v>9250</v>
      </c>
      <c r="B2778" s="134">
        <v>39856</v>
      </c>
      <c r="C2778" s="126" t="s">
        <v>11953</v>
      </c>
      <c r="D2778" s="134" t="s">
        <v>33</v>
      </c>
      <c r="E2778" s="134" t="s">
        <v>4500</v>
      </c>
      <c r="F2778" s="135"/>
      <c r="G2778" s="135">
        <v>7.26</v>
      </c>
    </row>
    <row r="2779" spans="1:7" x14ac:dyDescent="0.25">
      <c r="A2779" s="134" t="s">
        <v>9250</v>
      </c>
      <c r="B2779" s="134">
        <v>39857</v>
      </c>
      <c r="C2779" s="126" t="s">
        <v>11954</v>
      </c>
      <c r="D2779" s="134" t="s">
        <v>33</v>
      </c>
      <c r="E2779" s="134" t="s">
        <v>4500</v>
      </c>
      <c r="F2779" s="135"/>
      <c r="G2779" s="135">
        <v>11.76</v>
      </c>
    </row>
    <row r="2780" spans="1:7" x14ac:dyDescent="0.25">
      <c r="A2780" s="134" t="s">
        <v>9250</v>
      </c>
      <c r="B2780" s="134">
        <v>39858</v>
      </c>
      <c r="C2780" s="126" t="s">
        <v>11955</v>
      </c>
      <c r="D2780" s="134" t="s">
        <v>33</v>
      </c>
      <c r="E2780" s="134" t="s">
        <v>4500</v>
      </c>
      <c r="F2780" s="135"/>
      <c r="G2780" s="135">
        <v>26.09</v>
      </c>
    </row>
    <row r="2781" spans="1:7" x14ac:dyDescent="0.25">
      <c r="A2781" s="134" t="s">
        <v>9250</v>
      </c>
      <c r="B2781" s="134">
        <v>39859</v>
      </c>
      <c r="C2781" s="126" t="s">
        <v>11956</v>
      </c>
      <c r="D2781" s="134" t="s">
        <v>33</v>
      </c>
      <c r="E2781" s="134" t="s">
        <v>4500</v>
      </c>
      <c r="F2781" s="135"/>
      <c r="G2781" s="135">
        <v>40.22</v>
      </c>
    </row>
    <row r="2782" spans="1:7" x14ac:dyDescent="0.25">
      <c r="A2782" s="134" t="s">
        <v>9250</v>
      </c>
      <c r="B2782" s="134">
        <v>39860</v>
      </c>
      <c r="C2782" s="126" t="s">
        <v>11957</v>
      </c>
      <c r="D2782" s="134" t="s">
        <v>33</v>
      </c>
      <c r="E2782" s="134" t="s">
        <v>4500</v>
      </c>
      <c r="F2782" s="135"/>
      <c r="G2782" s="135">
        <v>61.72</v>
      </c>
    </row>
    <row r="2783" spans="1:7" x14ac:dyDescent="0.25">
      <c r="A2783" s="134" t="s">
        <v>9250</v>
      </c>
      <c r="B2783" s="134">
        <v>39861</v>
      </c>
      <c r="C2783" s="126" t="s">
        <v>11958</v>
      </c>
      <c r="D2783" s="134" t="s">
        <v>33</v>
      </c>
      <c r="E2783" s="134" t="s">
        <v>4500</v>
      </c>
      <c r="F2783" s="135"/>
      <c r="G2783" s="135">
        <v>176.21</v>
      </c>
    </row>
    <row r="2784" spans="1:7" x14ac:dyDescent="0.25">
      <c r="A2784" s="134" t="s">
        <v>9250</v>
      </c>
      <c r="B2784" s="134">
        <v>3867</v>
      </c>
      <c r="C2784" s="126" t="s">
        <v>11959</v>
      </c>
      <c r="D2784" s="134" t="s">
        <v>33</v>
      </c>
      <c r="E2784" s="134" t="s">
        <v>4500</v>
      </c>
      <c r="F2784" s="135">
        <v>81.94</v>
      </c>
      <c r="G2784" s="135">
        <v>77.459999999999994</v>
      </c>
    </row>
    <row r="2785" spans="1:7" x14ac:dyDescent="0.25">
      <c r="A2785" s="134" t="s">
        <v>9250</v>
      </c>
      <c r="B2785" s="134">
        <v>3861</v>
      </c>
      <c r="C2785" s="126" t="s">
        <v>11960</v>
      </c>
      <c r="D2785" s="134" t="s">
        <v>33</v>
      </c>
      <c r="E2785" s="134" t="s">
        <v>4500</v>
      </c>
      <c r="F2785" s="135">
        <v>0.85</v>
      </c>
      <c r="G2785" s="135">
        <v>0.8</v>
      </c>
    </row>
    <row r="2786" spans="1:7" x14ac:dyDescent="0.25">
      <c r="A2786" s="134" t="s">
        <v>9250</v>
      </c>
      <c r="B2786" s="134">
        <v>3904</v>
      </c>
      <c r="C2786" s="126" t="s">
        <v>11961</v>
      </c>
      <c r="D2786" s="134" t="s">
        <v>33</v>
      </c>
      <c r="E2786" s="134" t="s">
        <v>4500</v>
      </c>
      <c r="F2786" s="135">
        <v>0.9</v>
      </c>
      <c r="G2786" s="135">
        <v>0.85</v>
      </c>
    </row>
    <row r="2787" spans="1:7" x14ac:dyDescent="0.25">
      <c r="A2787" s="134" t="s">
        <v>9250</v>
      </c>
      <c r="B2787" s="134">
        <v>3903</v>
      </c>
      <c r="C2787" s="126" t="s">
        <v>11962</v>
      </c>
      <c r="D2787" s="134" t="s">
        <v>33</v>
      </c>
      <c r="E2787" s="134" t="s">
        <v>4500</v>
      </c>
      <c r="F2787" s="135">
        <v>2.2000000000000002</v>
      </c>
      <c r="G2787" s="135">
        <v>2.08</v>
      </c>
    </row>
    <row r="2788" spans="1:7" x14ac:dyDescent="0.25">
      <c r="A2788" s="134" t="s">
        <v>9250</v>
      </c>
      <c r="B2788" s="134">
        <v>3862</v>
      </c>
      <c r="C2788" s="126" t="s">
        <v>11963</v>
      </c>
      <c r="D2788" s="134" t="s">
        <v>33</v>
      </c>
      <c r="E2788" s="134" t="s">
        <v>4500</v>
      </c>
      <c r="F2788" s="135">
        <v>4.68</v>
      </c>
      <c r="G2788" s="135">
        <v>4.43</v>
      </c>
    </row>
    <row r="2789" spans="1:7" x14ac:dyDescent="0.25">
      <c r="A2789" s="134" t="s">
        <v>9250</v>
      </c>
      <c r="B2789" s="134">
        <v>3863</v>
      </c>
      <c r="C2789" s="126" t="s">
        <v>11964</v>
      </c>
      <c r="D2789" s="134" t="s">
        <v>33</v>
      </c>
      <c r="E2789" s="134" t="s">
        <v>4500</v>
      </c>
      <c r="F2789" s="135">
        <v>4.8</v>
      </c>
      <c r="G2789" s="135">
        <v>4.54</v>
      </c>
    </row>
    <row r="2790" spans="1:7" x14ac:dyDescent="0.25">
      <c r="A2790" s="134" t="s">
        <v>9250</v>
      </c>
      <c r="B2790" s="134">
        <v>3864</v>
      </c>
      <c r="C2790" s="126" t="s">
        <v>11965</v>
      </c>
      <c r="D2790" s="134" t="s">
        <v>33</v>
      </c>
      <c r="E2790" s="134" t="s">
        <v>4500</v>
      </c>
      <c r="F2790" s="135">
        <v>14.7</v>
      </c>
      <c r="G2790" s="135">
        <v>13.89</v>
      </c>
    </row>
    <row r="2791" spans="1:7" x14ac:dyDescent="0.25">
      <c r="A2791" s="134" t="s">
        <v>9250</v>
      </c>
      <c r="B2791" s="134">
        <v>3865</v>
      </c>
      <c r="C2791" s="126" t="s">
        <v>11966</v>
      </c>
      <c r="D2791" s="134" t="s">
        <v>33</v>
      </c>
      <c r="E2791" s="134" t="s">
        <v>4500</v>
      </c>
      <c r="F2791" s="135">
        <v>21.49</v>
      </c>
      <c r="G2791" s="135">
        <v>20.32</v>
      </c>
    </row>
    <row r="2792" spans="1:7" x14ac:dyDescent="0.25">
      <c r="A2792" s="134" t="s">
        <v>9250</v>
      </c>
      <c r="B2792" s="134">
        <v>3866</v>
      </c>
      <c r="C2792" s="126" t="s">
        <v>11967</v>
      </c>
      <c r="D2792" s="134" t="s">
        <v>33</v>
      </c>
      <c r="E2792" s="134" t="s">
        <v>4500</v>
      </c>
      <c r="F2792" s="135">
        <v>48.26</v>
      </c>
      <c r="G2792" s="135">
        <v>45.62</v>
      </c>
    </row>
    <row r="2793" spans="1:7" x14ac:dyDescent="0.25">
      <c r="A2793" s="134" t="s">
        <v>9250</v>
      </c>
      <c r="B2793" s="134">
        <v>3878</v>
      </c>
      <c r="C2793" s="126" t="s">
        <v>11968</v>
      </c>
      <c r="D2793" s="134" t="s">
        <v>33</v>
      </c>
      <c r="E2793" s="134" t="s">
        <v>4500</v>
      </c>
      <c r="F2793" s="135">
        <v>13.16</v>
      </c>
      <c r="G2793" s="135">
        <v>12.44</v>
      </c>
    </row>
    <row r="2794" spans="1:7" x14ac:dyDescent="0.25">
      <c r="A2794" s="134" t="s">
        <v>9250</v>
      </c>
      <c r="B2794" s="134">
        <v>3876</v>
      </c>
      <c r="C2794" s="126" t="s">
        <v>11969</v>
      </c>
      <c r="D2794" s="134" t="s">
        <v>33</v>
      </c>
      <c r="E2794" s="134" t="s">
        <v>4500</v>
      </c>
      <c r="F2794" s="135">
        <v>5.24</v>
      </c>
      <c r="G2794" s="135">
        <v>4.95</v>
      </c>
    </row>
    <row r="2795" spans="1:7" x14ac:dyDescent="0.25">
      <c r="A2795" s="134" t="s">
        <v>9250</v>
      </c>
      <c r="B2795" s="134">
        <v>3883</v>
      </c>
      <c r="C2795" s="126" t="s">
        <v>11970</v>
      </c>
      <c r="D2795" s="134" t="s">
        <v>33</v>
      </c>
      <c r="E2795" s="134" t="s">
        <v>4500</v>
      </c>
      <c r="F2795" s="135">
        <v>1.68</v>
      </c>
      <c r="G2795" s="135">
        <v>1.59</v>
      </c>
    </row>
    <row r="2796" spans="1:7" x14ac:dyDescent="0.25">
      <c r="A2796" s="134" t="s">
        <v>9250</v>
      </c>
      <c r="B2796" s="134">
        <v>3884</v>
      </c>
      <c r="C2796" s="126" t="s">
        <v>11971</v>
      </c>
      <c r="D2796" s="134" t="s">
        <v>33</v>
      </c>
      <c r="E2796" s="134" t="s">
        <v>4500</v>
      </c>
      <c r="F2796" s="135">
        <v>2.66</v>
      </c>
      <c r="G2796" s="135">
        <v>2.52</v>
      </c>
    </row>
    <row r="2797" spans="1:7" x14ac:dyDescent="0.25">
      <c r="A2797" s="134" t="s">
        <v>9250</v>
      </c>
      <c r="B2797" s="134">
        <v>12892</v>
      </c>
      <c r="C2797" s="126" t="s">
        <v>11972</v>
      </c>
      <c r="D2797" s="134" t="s">
        <v>9660</v>
      </c>
      <c r="E2797" s="134" t="s">
        <v>4500</v>
      </c>
      <c r="F2797" s="135">
        <v>12.43</v>
      </c>
      <c r="G2797" s="135">
        <v>12.49</v>
      </c>
    </row>
    <row r="2798" spans="1:7" x14ac:dyDescent="0.25">
      <c r="A2798" s="134" t="s">
        <v>9250</v>
      </c>
      <c r="B2798" s="134">
        <v>38447</v>
      </c>
      <c r="C2798" s="126" t="s">
        <v>11973</v>
      </c>
      <c r="D2798" s="134" t="s">
        <v>33</v>
      </c>
      <c r="E2798" s="134" t="s">
        <v>4500</v>
      </c>
      <c r="F2798" s="135"/>
      <c r="G2798" s="135">
        <v>93.06</v>
      </c>
    </row>
    <row r="2799" spans="1:7" x14ac:dyDescent="0.25">
      <c r="A2799" s="134" t="s">
        <v>9250</v>
      </c>
      <c r="B2799" s="134">
        <v>36320</v>
      </c>
      <c r="C2799" s="126" t="s">
        <v>11974</v>
      </c>
      <c r="D2799" s="134" t="s">
        <v>33</v>
      </c>
      <c r="E2799" s="134" t="s">
        <v>4500</v>
      </c>
      <c r="F2799" s="135"/>
      <c r="G2799" s="135">
        <v>2.5</v>
      </c>
    </row>
    <row r="2800" spans="1:7" x14ac:dyDescent="0.25">
      <c r="A2800" s="134" t="s">
        <v>9250</v>
      </c>
      <c r="B2800" s="134">
        <v>36324</v>
      </c>
      <c r="C2800" s="126" t="s">
        <v>11975</v>
      </c>
      <c r="D2800" s="134" t="s">
        <v>33</v>
      </c>
      <c r="E2800" s="134" t="s">
        <v>4500</v>
      </c>
      <c r="F2800" s="135"/>
      <c r="G2800" s="135">
        <v>2.2799999999999998</v>
      </c>
    </row>
    <row r="2801" spans="1:7" x14ac:dyDescent="0.25">
      <c r="A2801" s="134" t="s">
        <v>9250</v>
      </c>
      <c r="B2801" s="134">
        <v>38441</v>
      </c>
      <c r="C2801" s="126" t="s">
        <v>11976</v>
      </c>
      <c r="D2801" s="134" t="s">
        <v>33</v>
      </c>
      <c r="E2801" s="134" t="s">
        <v>4500</v>
      </c>
      <c r="F2801" s="135"/>
      <c r="G2801" s="135">
        <v>4.09</v>
      </c>
    </row>
    <row r="2802" spans="1:7" x14ac:dyDescent="0.25">
      <c r="A2802" s="134" t="s">
        <v>9250</v>
      </c>
      <c r="B2802" s="134">
        <v>38442</v>
      </c>
      <c r="C2802" s="126" t="s">
        <v>11977</v>
      </c>
      <c r="D2802" s="134" t="s">
        <v>33</v>
      </c>
      <c r="E2802" s="134" t="s">
        <v>4500</v>
      </c>
      <c r="F2802" s="135"/>
      <c r="G2802" s="135">
        <v>11.63</v>
      </c>
    </row>
    <row r="2803" spans="1:7" x14ac:dyDescent="0.25">
      <c r="A2803" s="134" t="s">
        <v>9250</v>
      </c>
      <c r="B2803" s="134">
        <v>38443</v>
      </c>
      <c r="C2803" s="126" t="s">
        <v>11978</v>
      </c>
      <c r="D2803" s="134" t="s">
        <v>33</v>
      </c>
      <c r="E2803" s="134" t="s">
        <v>4500</v>
      </c>
      <c r="F2803" s="135"/>
      <c r="G2803" s="135">
        <v>14.11</v>
      </c>
    </row>
    <row r="2804" spans="1:7" x14ac:dyDescent="0.25">
      <c r="A2804" s="134" t="s">
        <v>9250</v>
      </c>
      <c r="B2804" s="134">
        <v>38444</v>
      </c>
      <c r="C2804" s="126" t="s">
        <v>11979</v>
      </c>
      <c r="D2804" s="134" t="s">
        <v>33</v>
      </c>
      <c r="E2804" s="134" t="s">
        <v>4500</v>
      </c>
      <c r="F2804" s="135"/>
      <c r="G2804" s="135">
        <v>23.69</v>
      </c>
    </row>
    <row r="2805" spans="1:7" x14ac:dyDescent="0.25">
      <c r="A2805" s="134" t="s">
        <v>9250</v>
      </c>
      <c r="B2805" s="134">
        <v>38445</v>
      </c>
      <c r="C2805" s="126" t="s">
        <v>11980</v>
      </c>
      <c r="D2805" s="134" t="s">
        <v>33</v>
      </c>
      <c r="E2805" s="134" t="s">
        <v>4500</v>
      </c>
      <c r="F2805" s="135"/>
      <c r="G2805" s="135">
        <v>43.93</v>
      </c>
    </row>
    <row r="2806" spans="1:7" x14ac:dyDescent="0.25">
      <c r="A2806" s="134" t="s">
        <v>9250</v>
      </c>
      <c r="B2806" s="134">
        <v>38446</v>
      </c>
      <c r="C2806" s="126" t="s">
        <v>11981</v>
      </c>
      <c r="D2806" s="134" t="s">
        <v>33</v>
      </c>
      <c r="E2806" s="134" t="s">
        <v>4500</v>
      </c>
      <c r="F2806" s="135"/>
      <c r="G2806" s="135">
        <v>71.900000000000006</v>
      </c>
    </row>
    <row r="2807" spans="1:7" x14ac:dyDescent="0.25">
      <c r="A2807" s="134" t="s">
        <v>9250</v>
      </c>
      <c r="B2807" s="134">
        <v>3837</v>
      </c>
      <c r="C2807" s="126" t="s">
        <v>11982</v>
      </c>
      <c r="D2807" s="134" t="s">
        <v>33</v>
      </c>
      <c r="E2807" s="134" t="s">
        <v>4500</v>
      </c>
      <c r="F2807" s="135">
        <v>37.65</v>
      </c>
      <c r="G2807" s="135">
        <v>51.53</v>
      </c>
    </row>
    <row r="2808" spans="1:7" x14ac:dyDescent="0.25">
      <c r="A2808" s="134" t="s">
        <v>9250</v>
      </c>
      <c r="B2808" s="134">
        <v>3845</v>
      </c>
      <c r="C2808" s="126" t="s">
        <v>11983</v>
      </c>
      <c r="D2808" s="134" t="s">
        <v>33</v>
      </c>
      <c r="E2808" s="134" t="s">
        <v>4500</v>
      </c>
      <c r="F2808" s="135">
        <v>13.75</v>
      </c>
      <c r="G2808" s="135">
        <v>18.82</v>
      </c>
    </row>
    <row r="2809" spans="1:7" x14ac:dyDescent="0.25">
      <c r="A2809" s="134" t="s">
        <v>9250</v>
      </c>
      <c r="B2809" s="134">
        <v>11045</v>
      </c>
      <c r="C2809" s="126" t="s">
        <v>11984</v>
      </c>
      <c r="D2809" s="134" t="s">
        <v>33</v>
      </c>
      <c r="E2809" s="134" t="s">
        <v>4500</v>
      </c>
      <c r="F2809" s="135">
        <v>26.53</v>
      </c>
      <c r="G2809" s="135">
        <v>36.31</v>
      </c>
    </row>
    <row r="2810" spans="1:7" x14ac:dyDescent="0.25">
      <c r="A2810" s="134" t="s">
        <v>9250</v>
      </c>
      <c r="B2810" s="134">
        <v>20170</v>
      </c>
      <c r="C2810" s="126" t="s">
        <v>11985</v>
      </c>
      <c r="D2810" s="134" t="s">
        <v>33</v>
      </c>
      <c r="E2810" s="134" t="s">
        <v>4500</v>
      </c>
      <c r="F2810" s="135">
        <v>14.19</v>
      </c>
      <c r="G2810" s="135">
        <v>14.3</v>
      </c>
    </row>
    <row r="2811" spans="1:7" x14ac:dyDescent="0.25">
      <c r="A2811" s="134" t="s">
        <v>9250</v>
      </c>
      <c r="B2811" s="134">
        <v>20171</v>
      </c>
      <c r="C2811" s="126" t="s">
        <v>11986</v>
      </c>
      <c r="D2811" s="134" t="s">
        <v>33</v>
      </c>
      <c r="E2811" s="134" t="s">
        <v>4500</v>
      </c>
      <c r="F2811" s="135">
        <v>40.92</v>
      </c>
      <c r="G2811" s="135">
        <v>41.23</v>
      </c>
    </row>
    <row r="2812" spans="1:7" x14ac:dyDescent="0.25">
      <c r="A2812" s="134" t="s">
        <v>9250</v>
      </c>
      <c r="B2812" s="134">
        <v>20167</v>
      </c>
      <c r="C2812" s="126" t="s">
        <v>11987</v>
      </c>
      <c r="D2812" s="134" t="s">
        <v>33</v>
      </c>
      <c r="E2812" s="134" t="s">
        <v>4500</v>
      </c>
      <c r="F2812" s="135">
        <v>5.15</v>
      </c>
      <c r="G2812" s="135">
        <v>5.19</v>
      </c>
    </row>
    <row r="2813" spans="1:7" x14ac:dyDescent="0.25">
      <c r="A2813" s="134" t="s">
        <v>9250</v>
      </c>
      <c r="B2813" s="134">
        <v>20168</v>
      </c>
      <c r="C2813" s="126" t="s">
        <v>11988</v>
      </c>
      <c r="D2813" s="134" t="s">
        <v>33</v>
      </c>
      <c r="E2813" s="134" t="s">
        <v>4500</v>
      </c>
      <c r="F2813" s="135">
        <v>10.59</v>
      </c>
      <c r="G2813" s="135">
        <v>10.67</v>
      </c>
    </row>
    <row r="2814" spans="1:7" x14ac:dyDescent="0.25">
      <c r="A2814" s="134" t="s">
        <v>9250</v>
      </c>
      <c r="B2814" s="134">
        <v>20169</v>
      </c>
      <c r="C2814" s="126" t="s">
        <v>11989</v>
      </c>
      <c r="D2814" s="134" t="s">
        <v>33</v>
      </c>
      <c r="E2814" s="134" t="s">
        <v>4500</v>
      </c>
      <c r="F2814" s="135">
        <v>12.36</v>
      </c>
      <c r="G2814" s="135">
        <v>12.45</v>
      </c>
    </row>
    <row r="2815" spans="1:7" x14ac:dyDescent="0.25">
      <c r="A2815" s="134" t="s">
        <v>9250</v>
      </c>
      <c r="B2815" s="134">
        <v>3899</v>
      </c>
      <c r="C2815" s="126" t="s">
        <v>11990</v>
      </c>
      <c r="D2815" s="134" t="s">
        <v>33</v>
      </c>
      <c r="E2815" s="134" t="s">
        <v>4500</v>
      </c>
      <c r="F2815" s="135">
        <v>6.85</v>
      </c>
      <c r="G2815" s="135">
        <v>6.91</v>
      </c>
    </row>
    <row r="2816" spans="1:7" x14ac:dyDescent="0.25">
      <c r="A2816" s="134" t="s">
        <v>9250</v>
      </c>
      <c r="B2816" s="134">
        <v>38676</v>
      </c>
      <c r="C2816" s="126" t="s">
        <v>11991</v>
      </c>
      <c r="D2816" s="134" t="s">
        <v>33</v>
      </c>
      <c r="E2816" s="134" t="s">
        <v>4500</v>
      </c>
      <c r="F2816" s="135">
        <v>34.29</v>
      </c>
      <c r="G2816" s="135">
        <v>34.549999999999997</v>
      </c>
    </row>
    <row r="2817" spans="1:7" x14ac:dyDescent="0.25">
      <c r="A2817" s="134" t="s">
        <v>9250</v>
      </c>
      <c r="B2817" s="134">
        <v>3897</v>
      </c>
      <c r="C2817" s="126" t="s">
        <v>11992</v>
      </c>
      <c r="D2817" s="134" t="s">
        <v>33</v>
      </c>
      <c r="E2817" s="134" t="s">
        <v>4500</v>
      </c>
      <c r="F2817" s="135">
        <v>1.67</v>
      </c>
      <c r="G2817" s="135">
        <v>1.68</v>
      </c>
    </row>
    <row r="2818" spans="1:7" x14ac:dyDescent="0.25">
      <c r="A2818" s="134" t="s">
        <v>9250</v>
      </c>
      <c r="B2818" s="134">
        <v>3875</v>
      </c>
      <c r="C2818" s="126" t="s">
        <v>11993</v>
      </c>
      <c r="D2818" s="134" t="s">
        <v>33</v>
      </c>
      <c r="E2818" s="134" t="s">
        <v>4500</v>
      </c>
      <c r="F2818" s="135">
        <v>3.46</v>
      </c>
      <c r="G2818" s="135">
        <v>3.48</v>
      </c>
    </row>
    <row r="2819" spans="1:7" x14ac:dyDescent="0.25">
      <c r="A2819" s="134" t="s">
        <v>9250</v>
      </c>
      <c r="B2819" s="134">
        <v>3898</v>
      </c>
      <c r="C2819" s="126" t="s">
        <v>11994</v>
      </c>
      <c r="D2819" s="134" t="s">
        <v>33</v>
      </c>
      <c r="E2819" s="134" t="s">
        <v>4500</v>
      </c>
      <c r="F2819" s="135">
        <v>7.01</v>
      </c>
      <c r="G2819" s="135">
        <v>7.07</v>
      </c>
    </row>
    <row r="2820" spans="1:7" x14ac:dyDescent="0.25">
      <c r="A2820" s="134" t="s">
        <v>9250</v>
      </c>
      <c r="B2820" s="134">
        <v>3855</v>
      </c>
      <c r="C2820" s="126" t="s">
        <v>11995</v>
      </c>
      <c r="D2820" s="134" t="s">
        <v>33</v>
      </c>
      <c r="E2820" s="134" t="s">
        <v>4500</v>
      </c>
      <c r="F2820" s="135">
        <v>5.68</v>
      </c>
      <c r="G2820" s="135">
        <v>5.37</v>
      </c>
    </row>
    <row r="2821" spans="1:7" x14ac:dyDescent="0.25">
      <c r="A2821" s="134" t="s">
        <v>9250</v>
      </c>
      <c r="B2821" s="134">
        <v>3874</v>
      </c>
      <c r="C2821" s="126" t="s">
        <v>11996</v>
      </c>
      <c r="D2821" s="134" t="s">
        <v>33</v>
      </c>
      <c r="E2821" s="134" t="s">
        <v>4500</v>
      </c>
      <c r="F2821" s="135">
        <v>6.58</v>
      </c>
      <c r="G2821" s="135">
        <v>6.22</v>
      </c>
    </row>
    <row r="2822" spans="1:7" x14ac:dyDescent="0.25">
      <c r="A2822" s="134" t="s">
        <v>9250</v>
      </c>
      <c r="B2822" s="134">
        <v>3870</v>
      </c>
      <c r="C2822" s="126" t="s">
        <v>11997</v>
      </c>
      <c r="D2822" s="134" t="s">
        <v>33</v>
      </c>
      <c r="E2822" s="134" t="s">
        <v>4500</v>
      </c>
      <c r="F2822" s="135">
        <v>7.22</v>
      </c>
      <c r="G2822" s="135">
        <v>6.83</v>
      </c>
    </row>
    <row r="2823" spans="1:7" x14ac:dyDescent="0.25">
      <c r="A2823" s="134" t="s">
        <v>9250</v>
      </c>
      <c r="B2823" s="134">
        <v>38678</v>
      </c>
      <c r="C2823" s="126" t="s">
        <v>11998</v>
      </c>
      <c r="D2823" s="134" t="s">
        <v>33</v>
      </c>
      <c r="E2823" s="134" t="s">
        <v>4500</v>
      </c>
      <c r="F2823" s="135">
        <v>19.12</v>
      </c>
      <c r="G2823" s="135">
        <v>18.07</v>
      </c>
    </row>
    <row r="2824" spans="1:7" x14ac:dyDescent="0.25">
      <c r="A2824" s="134" t="s">
        <v>9250</v>
      </c>
      <c r="B2824" s="134">
        <v>3859</v>
      </c>
      <c r="C2824" s="126" t="s">
        <v>11999</v>
      </c>
      <c r="D2824" s="134" t="s">
        <v>33</v>
      </c>
      <c r="E2824" s="134" t="s">
        <v>4500</v>
      </c>
      <c r="F2824" s="135">
        <v>1.46</v>
      </c>
      <c r="G2824" s="135">
        <v>1.38</v>
      </c>
    </row>
    <row r="2825" spans="1:7" x14ac:dyDescent="0.25">
      <c r="A2825" s="134" t="s">
        <v>9250</v>
      </c>
      <c r="B2825" s="134">
        <v>3856</v>
      </c>
      <c r="C2825" s="126" t="s">
        <v>12000</v>
      </c>
      <c r="D2825" s="134" t="s">
        <v>33</v>
      </c>
      <c r="E2825" s="134" t="s">
        <v>4500</v>
      </c>
      <c r="F2825" s="135">
        <v>2.02</v>
      </c>
      <c r="G2825" s="135">
        <v>1.91</v>
      </c>
    </row>
    <row r="2826" spans="1:7" x14ac:dyDescent="0.25">
      <c r="A2826" s="134" t="s">
        <v>9250</v>
      </c>
      <c r="B2826" s="134">
        <v>3906</v>
      </c>
      <c r="C2826" s="126" t="s">
        <v>12001</v>
      </c>
      <c r="D2826" s="134" t="s">
        <v>33</v>
      </c>
      <c r="E2826" s="134" t="s">
        <v>4500</v>
      </c>
      <c r="F2826" s="135">
        <v>1.67</v>
      </c>
      <c r="G2826" s="135">
        <v>1.58</v>
      </c>
    </row>
    <row r="2827" spans="1:7" x14ac:dyDescent="0.25">
      <c r="A2827" s="134" t="s">
        <v>9250</v>
      </c>
      <c r="B2827" s="134">
        <v>3860</v>
      </c>
      <c r="C2827" s="126" t="s">
        <v>12002</v>
      </c>
      <c r="D2827" s="134" t="s">
        <v>33</v>
      </c>
      <c r="E2827" s="134" t="s">
        <v>4500</v>
      </c>
      <c r="F2827" s="135">
        <v>4.96</v>
      </c>
      <c r="G2827" s="135">
        <v>4.68</v>
      </c>
    </row>
    <row r="2828" spans="1:7" x14ac:dyDescent="0.25">
      <c r="A2828" s="134" t="s">
        <v>9250</v>
      </c>
      <c r="B2828" s="134">
        <v>3905</v>
      </c>
      <c r="C2828" s="126" t="s">
        <v>12003</v>
      </c>
      <c r="D2828" s="134" t="s">
        <v>33</v>
      </c>
      <c r="E2828" s="134" t="s">
        <v>4500</v>
      </c>
      <c r="F2828" s="135">
        <v>11.36</v>
      </c>
      <c r="G2828" s="135">
        <v>10.74</v>
      </c>
    </row>
    <row r="2829" spans="1:7" x14ac:dyDescent="0.25">
      <c r="A2829" s="134" t="s">
        <v>9250</v>
      </c>
      <c r="B2829" s="134">
        <v>3871</v>
      </c>
      <c r="C2829" s="126" t="s">
        <v>12004</v>
      </c>
      <c r="D2829" s="134" t="s">
        <v>33</v>
      </c>
      <c r="E2829" s="134" t="s">
        <v>4500</v>
      </c>
      <c r="F2829" s="135">
        <v>20.100000000000001</v>
      </c>
      <c r="G2829" s="135">
        <v>19</v>
      </c>
    </row>
    <row r="2830" spans="1:7" x14ac:dyDescent="0.25">
      <c r="A2830" s="134" t="s">
        <v>9250</v>
      </c>
      <c r="B2830" s="134">
        <v>37427</v>
      </c>
      <c r="C2830" s="126" t="s">
        <v>12005</v>
      </c>
      <c r="D2830" s="134" t="s">
        <v>33</v>
      </c>
      <c r="E2830" s="134" t="s">
        <v>4500</v>
      </c>
      <c r="F2830" s="135"/>
      <c r="G2830" s="135">
        <v>64.819999999999993</v>
      </c>
    </row>
    <row r="2831" spans="1:7" x14ac:dyDescent="0.25">
      <c r="A2831" s="134" t="s">
        <v>9250</v>
      </c>
      <c r="B2831" s="134">
        <v>37424</v>
      </c>
      <c r="C2831" s="126" t="s">
        <v>12006</v>
      </c>
      <c r="D2831" s="134" t="s">
        <v>33</v>
      </c>
      <c r="E2831" s="134" t="s">
        <v>4500</v>
      </c>
      <c r="F2831" s="135"/>
      <c r="G2831" s="135">
        <v>12.49</v>
      </c>
    </row>
    <row r="2832" spans="1:7" x14ac:dyDescent="0.25">
      <c r="A2832" s="134" t="s">
        <v>9250</v>
      </c>
      <c r="B2832" s="134">
        <v>37428</v>
      </c>
      <c r="C2832" s="126" t="s">
        <v>12007</v>
      </c>
      <c r="D2832" s="134" t="s">
        <v>33</v>
      </c>
      <c r="E2832" s="134" t="s">
        <v>4500</v>
      </c>
      <c r="F2832" s="135"/>
      <c r="G2832" s="135">
        <v>223.39</v>
      </c>
    </row>
    <row r="2833" spans="1:7" x14ac:dyDescent="0.25">
      <c r="A2833" s="134" t="s">
        <v>9250</v>
      </c>
      <c r="B2833" s="134">
        <v>37425</v>
      </c>
      <c r="C2833" s="126" t="s">
        <v>12008</v>
      </c>
      <c r="D2833" s="134" t="s">
        <v>33</v>
      </c>
      <c r="E2833" s="134" t="s">
        <v>4500</v>
      </c>
      <c r="F2833" s="135"/>
      <c r="G2833" s="135">
        <v>13.46</v>
      </c>
    </row>
    <row r="2834" spans="1:7" x14ac:dyDescent="0.25">
      <c r="A2834" s="134" t="s">
        <v>9250</v>
      </c>
      <c r="B2834" s="134">
        <v>37429</v>
      </c>
      <c r="C2834" s="126" t="s">
        <v>12009</v>
      </c>
      <c r="D2834" s="134" t="s">
        <v>33</v>
      </c>
      <c r="E2834" s="134" t="s">
        <v>4500</v>
      </c>
      <c r="F2834" s="135"/>
      <c r="G2834" s="135">
        <v>2824.89</v>
      </c>
    </row>
    <row r="2835" spans="1:7" x14ac:dyDescent="0.25">
      <c r="A2835" s="134" t="s">
        <v>9250</v>
      </c>
      <c r="B2835" s="134">
        <v>37426</v>
      </c>
      <c r="C2835" s="126" t="s">
        <v>12010</v>
      </c>
      <c r="D2835" s="134" t="s">
        <v>33</v>
      </c>
      <c r="E2835" s="134" t="s">
        <v>4500</v>
      </c>
      <c r="F2835" s="135"/>
      <c r="G2835" s="135">
        <v>27.17</v>
      </c>
    </row>
    <row r="2836" spans="1:7" x14ac:dyDescent="0.25">
      <c r="A2836" s="134" t="s">
        <v>9250</v>
      </c>
      <c r="B2836" s="134">
        <v>39292</v>
      </c>
      <c r="C2836" s="126" t="s">
        <v>12011</v>
      </c>
      <c r="D2836" s="134" t="s">
        <v>33</v>
      </c>
      <c r="E2836" s="134" t="s">
        <v>4500</v>
      </c>
      <c r="F2836" s="135"/>
      <c r="G2836" s="135">
        <v>8.86</v>
      </c>
    </row>
    <row r="2837" spans="1:7" x14ac:dyDescent="0.25">
      <c r="A2837" s="134" t="s">
        <v>9250</v>
      </c>
      <c r="B2837" s="134">
        <v>39293</v>
      </c>
      <c r="C2837" s="126" t="s">
        <v>12012</v>
      </c>
      <c r="D2837" s="134" t="s">
        <v>33</v>
      </c>
      <c r="E2837" s="134" t="s">
        <v>4500</v>
      </c>
      <c r="F2837" s="135"/>
      <c r="G2837" s="135">
        <v>13.77</v>
      </c>
    </row>
    <row r="2838" spans="1:7" x14ac:dyDescent="0.25">
      <c r="A2838" s="134" t="s">
        <v>9250</v>
      </c>
      <c r="B2838" s="134">
        <v>39294</v>
      </c>
      <c r="C2838" s="126" t="s">
        <v>12013</v>
      </c>
      <c r="D2838" s="134" t="s">
        <v>33</v>
      </c>
      <c r="E2838" s="134" t="s">
        <v>4500</v>
      </c>
      <c r="F2838" s="135"/>
      <c r="G2838" s="135">
        <v>14.72</v>
      </c>
    </row>
    <row r="2839" spans="1:7" x14ac:dyDescent="0.25">
      <c r="A2839" s="134" t="s">
        <v>9250</v>
      </c>
      <c r="B2839" s="134">
        <v>39295</v>
      </c>
      <c r="C2839" s="126" t="s">
        <v>12014</v>
      </c>
      <c r="D2839" s="134" t="s">
        <v>33</v>
      </c>
      <c r="E2839" s="134" t="s">
        <v>4500</v>
      </c>
      <c r="F2839" s="135"/>
      <c r="G2839" s="135">
        <v>20.239999999999998</v>
      </c>
    </row>
    <row r="2840" spans="1:7" x14ac:dyDescent="0.25">
      <c r="A2840" s="134" t="s">
        <v>9250</v>
      </c>
      <c r="B2840" s="134">
        <v>39312</v>
      </c>
      <c r="C2840" s="126" t="s">
        <v>12015</v>
      </c>
      <c r="D2840" s="134" t="s">
        <v>33</v>
      </c>
      <c r="E2840" s="134" t="s">
        <v>4500</v>
      </c>
      <c r="F2840" s="135"/>
      <c r="G2840" s="135">
        <v>13.59</v>
      </c>
    </row>
    <row r="2841" spans="1:7" x14ac:dyDescent="0.25">
      <c r="A2841" s="134" t="s">
        <v>9250</v>
      </c>
      <c r="B2841" s="134">
        <v>39313</v>
      </c>
      <c r="C2841" s="126" t="s">
        <v>12016</v>
      </c>
      <c r="D2841" s="134" t="s">
        <v>33</v>
      </c>
      <c r="E2841" s="134" t="s">
        <v>4500</v>
      </c>
      <c r="F2841" s="135"/>
      <c r="G2841" s="135">
        <v>18.25</v>
      </c>
    </row>
    <row r="2842" spans="1:7" x14ac:dyDescent="0.25">
      <c r="A2842" s="134" t="s">
        <v>9250</v>
      </c>
      <c r="B2842" s="134">
        <v>39314</v>
      </c>
      <c r="C2842" s="126" t="s">
        <v>12017</v>
      </c>
      <c r="D2842" s="134" t="s">
        <v>33</v>
      </c>
      <c r="E2842" s="134" t="s">
        <v>4500</v>
      </c>
      <c r="F2842" s="135"/>
      <c r="G2842" s="135">
        <v>26.85</v>
      </c>
    </row>
    <row r="2843" spans="1:7" x14ac:dyDescent="0.25">
      <c r="A2843" s="134" t="s">
        <v>9250</v>
      </c>
      <c r="B2843" s="134">
        <v>39296</v>
      </c>
      <c r="C2843" s="126" t="s">
        <v>12018</v>
      </c>
      <c r="D2843" s="134" t="s">
        <v>33</v>
      </c>
      <c r="E2843" s="134" t="s">
        <v>4500</v>
      </c>
      <c r="F2843" s="135"/>
      <c r="G2843" s="135">
        <v>8.08</v>
      </c>
    </row>
    <row r="2844" spans="1:7" x14ac:dyDescent="0.25">
      <c r="A2844" s="134" t="s">
        <v>9250</v>
      </c>
      <c r="B2844" s="134">
        <v>39297</v>
      </c>
      <c r="C2844" s="126" t="s">
        <v>12019</v>
      </c>
      <c r="D2844" s="134" t="s">
        <v>33</v>
      </c>
      <c r="E2844" s="134" t="s">
        <v>4500</v>
      </c>
      <c r="F2844" s="135"/>
      <c r="G2844" s="135">
        <v>10.95</v>
      </c>
    </row>
    <row r="2845" spans="1:7" x14ac:dyDescent="0.25">
      <c r="A2845" s="134" t="s">
        <v>9250</v>
      </c>
      <c r="B2845" s="134">
        <v>39298</v>
      </c>
      <c r="C2845" s="126" t="s">
        <v>12020</v>
      </c>
      <c r="D2845" s="134" t="s">
        <v>33</v>
      </c>
      <c r="E2845" s="134" t="s">
        <v>4500</v>
      </c>
      <c r="F2845" s="135"/>
      <c r="G2845" s="135">
        <v>21.03</v>
      </c>
    </row>
    <row r="2846" spans="1:7" x14ac:dyDescent="0.25">
      <c r="A2846" s="134" t="s">
        <v>9250</v>
      </c>
      <c r="B2846" s="134">
        <v>39299</v>
      </c>
      <c r="C2846" s="126" t="s">
        <v>12021</v>
      </c>
      <c r="D2846" s="134" t="s">
        <v>33</v>
      </c>
      <c r="E2846" s="134" t="s">
        <v>4500</v>
      </c>
      <c r="F2846" s="135"/>
      <c r="G2846" s="135">
        <v>24.92</v>
      </c>
    </row>
    <row r="2847" spans="1:7" x14ac:dyDescent="0.25">
      <c r="A2847" s="134" t="s">
        <v>9250</v>
      </c>
      <c r="B2847" s="134">
        <v>39308</v>
      </c>
      <c r="C2847" s="126" t="s">
        <v>12022</v>
      </c>
      <c r="D2847" s="134" t="s">
        <v>33</v>
      </c>
      <c r="E2847" s="134" t="s">
        <v>4500</v>
      </c>
      <c r="F2847" s="135"/>
      <c r="G2847" s="135">
        <v>6.74</v>
      </c>
    </row>
    <row r="2848" spans="1:7" x14ac:dyDescent="0.25">
      <c r="A2848" s="134" t="s">
        <v>9250</v>
      </c>
      <c r="B2848" s="134">
        <v>39309</v>
      </c>
      <c r="C2848" s="126" t="s">
        <v>12023</v>
      </c>
      <c r="D2848" s="134" t="s">
        <v>33</v>
      </c>
      <c r="E2848" s="134" t="s">
        <v>4500</v>
      </c>
      <c r="F2848" s="135"/>
      <c r="G2848" s="135">
        <v>7.68</v>
      </c>
    </row>
    <row r="2849" spans="1:7" x14ac:dyDescent="0.25">
      <c r="A2849" s="134" t="s">
        <v>9250</v>
      </c>
      <c r="B2849" s="134">
        <v>39310</v>
      </c>
      <c r="C2849" s="126" t="s">
        <v>12024</v>
      </c>
      <c r="D2849" s="134" t="s">
        <v>33</v>
      </c>
      <c r="E2849" s="134" t="s">
        <v>4500</v>
      </c>
      <c r="F2849" s="135"/>
      <c r="G2849" s="135">
        <v>14.34</v>
      </c>
    </row>
    <row r="2850" spans="1:7" x14ac:dyDescent="0.25">
      <c r="A2850" s="134" t="s">
        <v>9250</v>
      </c>
      <c r="B2850" s="134">
        <v>39311</v>
      </c>
      <c r="C2850" s="126" t="s">
        <v>12025</v>
      </c>
      <c r="D2850" s="134" t="s">
        <v>33</v>
      </c>
      <c r="E2850" s="134" t="s">
        <v>4500</v>
      </c>
      <c r="F2850" s="135"/>
      <c r="G2850" s="135">
        <v>20.309999999999999</v>
      </c>
    </row>
    <row r="2851" spans="1:7" x14ac:dyDescent="0.25">
      <c r="A2851" s="134" t="s">
        <v>9250</v>
      </c>
      <c r="B2851" s="134">
        <v>45261</v>
      </c>
      <c r="C2851" s="126" t="s">
        <v>15039</v>
      </c>
      <c r="D2851" s="134" t="s">
        <v>9660</v>
      </c>
      <c r="E2851" s="134" t="s">
        <v>4500</v>
      </c>
      <c r="F2851" s="135">
        <v>21.7</v>
      </c>
      <c r="G2851" s="135">
        <v>21.8</v>
      </c>
    </row>
    <row r="2852" spans="1:7" x14ac:dyDescent="0.25">
      <c r="A2852" s="134" t="s">
        <v>9250</v>
      </c>
      <c r="B2852" s="134">
        <v>11519</v>
      </c>
      <c r="C2852" s="126" t="s">
        <v>12026</v>
      </c>
      <c r="D2852" s="134" t="s">
        <v>9660</v>
      </c>
      <c r="E2852" s="134" t="s">
        <v>4500</v>
      </c>
      <c r="F2852" s="135">
        <v>51.04</v>
      </c>
      <c r="G2852" s="135">
        <v>60.25</v>
      </c>
    </row>
    <row r="2853" spans="1:7" x14ac:dyDescent="0.25">
      <c r="A2853" s="134" t="s">
        <v>9250</v>
      </c>
      <c r="B2853" s="134">
        <v>11520</v>
      </c>
      <c r="C2853" s="126" t="s">
        <v>12027</v>
      </c>
      <c r="D2853" s="134" t="s">
        <v>9660</v>
      </c>
      <c r="E2853" s="134" t="s">
        <v>4500</v>
      </c>
      <c r="F2853" s="135">
        <v>23.6</v>
      </c>
      <c r="G2853" s="135">
        <v>27.85</v>
      </c>
    </row>
    <row r="2854" spans="1:7" x14ac:dyDescent="0.25">
      <c r="A2854" s="134" t="s">
        <v>9250</v>
      </c>
      <c r="B2854" s="134">
        <v>11518</v>
      </c>
      <c r="C2854" s="126" t="s">
        <v>12028</v>
      </c>
      <c r="D2854" s="134" t="s">
        <v>9660</v>
      </c>
      <c r="E2854" s="134" t="s">
        <v>4500</v>
      </c>
      <c r="F2854" s="135">
        <v>85.8</v>
      </c>
      <c r="G2854" s="135">
        <v>101.27</v>
      </c>
    </row>
    <row r="2855" spans="1:7" x14ac:dyDescent="0.25">
      <c r="A2855" s="134" t="s">
        <v>9250</v>
      </c>
      <c r="B2855" s="134">
        <v>38473</v>
      </c>
      <c r="C2855" s="126" t="s">
        <v>12029</v>
      </c>
      <c r="D2855" s="134" t="s">
        <v>33</v>
      </c>
      <c r="E2855" s="134" t="s">
        <v>4500</v>
      </c>
      <c r="F2855" s="135">
        <v>382.31</v>
      </c>
      <c r="G2855" s="135">
        <v>268.14</v>
      </c>
    </row>
    <row r="2856" spans="1:7" x14ac:dyDescent="0.25">
      <c r="A2856" s="134" t="s">
        <v>9393</v>
      </c>
      <c r="B2856" s="134">
        <v>4244</v>
      </c>
      <c r="C2856" s="126" t="s">
        <v>12030</v>
      </c>
      <c r="D2856" s="134" t="s">
        <v>374</v>
      </c>
      <c r="E2856" s="134" t="s">
        <v>4500</v>
      </c>
      <c r="F2856" s="135">
        <v>18.649999999999999</v>
      </c>
      <c r="G2856" s="135">
        <v>28.74</v>
      </c>
    </row>
    <row r="2857" spans="1:7" x14ac:dyDescent="0.25">
      <c r="A2857" s="134" t="s">
        <v>9393</v>
      </c>
      <c r="B2857" s="134">
        <v>40977</v>
      </c>
      <c r="C2857" s="126" t="s">
        <v>12031</v>
      </c>
      <c r="D2857" s="134" t="s">
        <v>4271</v>
      </c>
      <c r="E2857" s="134" t="s">
        <v>4500</v>
      </c>
      <c r="F2857" s="135">
        <v>3262.21</v>
      </c>
      <c r="G2857" s="135">
        <v>5037.99</v>
      </c>
    </row>
    <row r="2858" spans="1:7" x14ac:dyDescent="0.25">
      <c r="A2858" s="134" t="s">
        <v>9250</v>
      </c>
      <c r="B2858" s="134">
        <v>4115</v>
      </c>
      <c r="C2858" s="126" t="s">
        <v>12032</v>
      </c>
      <c r="D2858" s="134" t="s">
        <v>22</v>
      </c>
      <c r="E2858" s="134" t="s">
        <v>4500</v>
      </c>
      <c r="F2858" s="135">
        <v>43.64</v>
      </c>
      <c r="G2858" s="135">
        <v>29.31</v>
      </c>
    </row>
    <row r="2859" spans="1:7" x14ac:dyDescent="0.25">
      <c r="A2859" s="134" t="s">
        <v>9250</v>
      </c>
      <c r="B2859" s="134">
        <v>4119</v>
      </c>
      <c r="C2859" s="126" t="s">
        <v>12033</v>
      </c>
      <c r="D2859" s="134" t="s">
        <v>22</v>
      </c>
      <c r="E2859" s="134" t="s">
        <v>4500</v>
      </c>
      <c r="F2859" s="135">
        <v>88.14</v>
      </c>
      <c r="G2859" s="135">
        <v>59.19</v>
      </c>
    </row>
    <row r="2860" spans="1:7" x14ac:dyDescent="0.25">
      <c r="A2860" s="134" t="s">
        <v>9250</v>
      </c>
      <c r="B2860" s="134">
        <v>2794</v>
      </c>
      <c r="C2860" s="126" t="s">
        <v>12034</v>
      </c>
      <c r="D2860" s="134" t="s">
        <v>22</v>
      </c>
      <c r="E2860" s="134" t="s">
        <v>4500</v>
      </c>
      <c r="F2860" s="135">
        <v>233.82</v>
      </c>
      <c r="G2860" s="135">
        <v>157.02000000000001</v>
      </c>
    </row>
    <row r="2861" spans="1:7" x14ac:dyDescent="0.25">
      <c r="A2861" s="134" t="s">
        <v>9250</v>
      </c>
      <c r="B2861" s="134">
        <v>2788</v>
      </c>
      <c r="C2861" s="126" t="s">
        <v>12035</v>
      </c>
      <c r="D2861" s="134" t="s">
        <v>22</v>
      </c>
      <c r="E2861" s="134" t="s">
        <v>4500</v>
      </c>
      <c r="F2861" s="135">
        <v>340.63</v>
      </c>
      <c r="G2861" s="135">
        <v>228.75</v>
      </c>
    </row>
    <row r="2862" spans="1:7" x14ac:dyDescent="0.25">
      <c r="A2862" s="134" t="s">
        <v>9250</v>
      </c>
      <c r="B2862" s="134">
        <v>4006</v>
      </c>
      <c r="C2862" s="126" t="s">
        <v>12036</v>
      </c>
      <c r="D2862" s="134" t="s">
        <v>1007</v>
      </c>
      <c r="E2862" s="134" t="s">
        <v>4500</v>
      </c>
      <c r="F2862" s="135">
        <v>1628.9</v>
      </c>
      <c r="G2862" s="135">
        <v>1832.51</v>
      </c>
    </row>
    <row r="2863" spans="1:7" x14ac:dyDescent="0.25">
      <c r="A2863" s="134" t="s">
        <v>9250</v>
      </c>
      <c r="B2863" s="134">
        <v>45395</v>
      </c>
      <c r="C2863" s="126" t="s">
        <v>12037</v>
      </c>
      <c r="D2863" s="134" t="s">
        <v>9660</v>
      </c>
      <c r="E2863" s="134" t="s">
        <v>4500</v>
      </c>
      <c r="F2863" s="135">
        <v>32.92</v>
      </c>
      <c r="G2863" s="135">
        <v>33.07</v>
      </c>
    </row>
    <row r="2864" spans="1:7" x14ac:dyDescent="0.25">
      <c r="A2864" s="134" t="s">
        <v>9250</v>
      </c>
      <c r="B2864" s="134">
        <v>37461</v>
      </c>
      <c r="C2864" s="126" t="s">
        <v>12038</v>
      </c>
      <c r="D2864" s="134" t="s">
        <v>22</v>
      </c>
      <c r="E2864" s="134" t="s">
        <v>4500</v>
      </c>
      <c r="F2864" s="135"/>
      <c r="G2864" s="135">
        <v>14.37</v>
      </c>
    </row>
    <row r="2865" spans="1:7" x14ac:dyDescent="0.25">
      <c r="A2865" s="134" t="s">
        <v>9250</v>
      </c>
      <c r="B2865" s="134">
        <v>37460</v>
      </c>
      <c r="C2865" s="126" t="s">
        <v>12039</v>
      </c>
      <c r="D2865" s="134" t="s">
        <v>22</v>
      </c>
      <c r="E2865" s="134" t="s">
        <v>4500</v>
      </c>
      <c r="F2865" s="135"/>
      <c r="G2865" s="135">
        <v>25.23</v>
      </c>
    </row>
    <row r="2866" spans="1:7" x14ac:dyDescent="0.25">
      <c r="A2866" s="134" t="s">
        <v>9250</v>
      </c>
      <c r="B2866" s="134">
        <v>37458</v>
      </c>
      <c r="C2866" s="126" t="s">
        <v>12040</v>
      </c>
      <c r="D2866" s="134" t="s">
        <v>22</v>
      </c>
      <c r="E2866" s="134" t="s">
        <v>9256</v>
      </c>
      <c r="F2866" s="135"/>
      <c r="G2866" s="135">
        <v>5.85</v>
      </c>
    </row>
    <row r="2867" spans="1:7" x14ac:dyDescent="0.25">
      <c r="A2867" s="134" t="s">
        <v>9250</v>
      </c>
      <c r="B2867" s="134">
        <v>37454</v>
      </c>
      <c r="C2867" s="126" t="s">
        <v>12041</v>
      </c>
      <c r="D2867" s="134" t="s">
        <v>22</v>
      </c>
      <c r="E2867" s="134" t="s">
        <v>4500</v>
      </c>
      <c r="F2867" s="135"/>
      <c r="G2867" s="135">
        <v>1.83</v>
      </c>
    </row>
    <row r="2868" spans="1:7" x14ac:dyDescent="0.25">
      <c r="A2868" s="134" t="s">
        <v>9250</v>
      </c>
      <c r="B2868" s="134">
        <v>37455</v>
      </c>
      <c r="C2868" s="126" t="s">
        <v>12042</v>
      </c>
      <c r="D2868" s="134" t="s">
        <v>22</v>
      </c>
      <c r="E2868" s="134" t="s">
        <v>4500</v>
      </c>
      <c r="F2868" s="135"/>
      <c r="G2868" s="135">
        <v>3.05</v>
      </c>
    </row>
    <row r="2869" spans="1:7" x14ac:dyDescent="0.25">
      <c r="A2869" s="134" t="s">
        <v>9250</v>
      </c>
      <c r="B2869" s="134">
        <v>37459</v>
      </c>
      <c r="C2869" s="126" t="s">
        <v>12043</v>
      </c>
      <c r="D2869" s="134" t="s">
        <v>22</v>
      </c>
      <c r="E2869" s="134" t="s">
        <v>4500</v>
      </c>
      <c r="F2869" s="135"/>
      <c r="G2869" s="135">
        <v>9.74</v>
      </c>
    </row>
    <row r="2870" spans="1:7" x14ac:dyDescent="0.25">
      <c r="A2870" s="134" t="s">
        <v>9250</v>
      </c>
      <c r="B2870" s="134">
        <v>37457</v>
      </c>
      <c r="C2870" s="126" t="s">
        <v>12044</v>
      </c>
      <c r="D2870" s="134" t="s">
        <v>22</v>
      </c>
      <c r="E2870" s="134" t="s">
        <v>4500</v>
      </c>
      <c r="F2870" s="135"/>
      <c r="G2870" s="135">
        <v>3.36</v>
      </c>
    </row>
    <row r="2871" spans="1:7" x14ac:dyDescent="0.25">
      <c r="A2871" s="134" t="s">
        <v>9250</v>
      </c>
      <c r="B2871" s="134">
        <v>37456</v>
      </c>
      <c r="C2871" s="126" t="s">
        <v>12045</v>
      </c>
      <c r="D2871" s="134" t="s">
        <v>22</v>
      </c>
      <c r="E2871" s="134" t="s">
        <v>4500</v>
      </c>
      <c r="F2871" s="135"/>
      <c r="G2871" s="135">
        <v>2.2999999999999998</v>
      </c>
    </row>
    <row r="2872" spans="1:7" x14ac:dyDescent="0.25">
      <c r="A2872" s="134" t="s">
        <v>9250</v>
      </c>
      <c r="B2872" s="134">
        <v>21029</v>
      </c>
      <c r="C2872" s="126" t="s">
        <v>12046</v>
      </c>
      <c r="D2872" s="134" t="s">
        <v>33</v>
      </c>
      <c r="E2872" s="134" t="s">
        <v>9256</v>
      </c>
      <c r="F2872" s="135">
        <v>480</v>
      </c>
      <c r="G2872" s="135">
        <v>344.24</v>
      </c>
    </row>
    <row r="2873" spans="1:7" x14ac:dyDescent="0.25">
      <c r="A2873" s="134" t="s">
        <v>9250</v>
      </c>
      <c r="B2873" s="134">
        <v>21030</v>
      </c>
      <c r="C2873" s="126" t="s">
        <v>12047</v>
      </c>
      <c r="D2873" s="134" t="s">
        <v>33</v>
      </c>
      <c r="E2873" s="134" t="s">
        <v>4500</v>
      </c>
      <c r="F2873" s="135">
        <v>591.67999999999995</v>
      </c>
      <c r="G2873" s="135">
        <v>424.33</v>
      </c>
    </row>
    <row r="2874" spans="1:7" x14ac:dyDescent="0.25">
      <c r="A2874" s="134" t="s">
        <v>9250</v>
      </c>
      <c r="B2874" s="134">
        <v>21031</v>
      </c>
      <c r="C2874" s="126" t="s">
        <v>12048</v>
      </c>
      <c r="D2874" s="134" t="s">
        <v>33</v>
      </c>
      <c r="E2874" s="134" t="s">
        <v>4500</v>
      </c>
      <c r="F2874" s="135">
        <v>736.63</v>
      </c>
      <c r="G2874" s="135">
        <v>528.28</v>
      </c>
    </row>
    <row r="2875" spans="1:7" x14ac:dyDescent="0.25">
      <c r="A2875" s="134" t="s">
        <v>9250</v>
      </c>
      <c r="B2875" s="134">
        <v>21032</v>
      </c>
      <c r="C2875" s="126" t="s">
        <v>12049</v>
      </c>
      <c r="D2875" s="134" t="s">
        <v>33</v>
      </c>
      <c r="E2875" s="134" t="s">
        <v>4500</v>
      </c>
      <c r="F2875" s="135">
        <v>786.53</v>
      </c>
      <c r="G2875" s="135">
        <v>564.07000000000005</v>
      </c>
    </row>
    <row r="2876" spans="1:7" x14ac:dyDescent="0.25">
      <c r="A2876" s="134" t="s">
        <v>9250</v>
      </c>
      <c r="B2876" s="134">
        <v>37527</v>
      </c>
      <c r="C2876" s="126" t="s">
        <v>12050</v>
      </c>
      <c r="D2876" s="134" t="s">
        <v>33</v>
      </c>
      <c r="E2876" s="134" t="s">
        <v>4500</v>
      </c>
      <c r="F2876" s="135">
        <v>710.49</v>
      </c>
      <c r="G2876" s="135">
        <v>509.54</v>
      </c>
    </row>
    <row r="2877" spans="1:7" x14ac:dyDescent="0.25">
      <c r="A2877" s="134" t="s">
        <v>9250</v>
      </c>
      <c r="B2877" s="134">
        <v>37528</v>
      </c>
      <c r="C2877" s="126" t="s">
        <v>12051</v>
      </c>
      <c r="D2877" s="134" t="s">
        <v>33</v>
      </c>
      <c r="E2877" s="134" t="s">
        <v>4500</v>
      </c>
      <c r="F2877" s="135">
        <v>847.12</v>
      </c>
      <c r="G2877" s="135">
        <v>607.53</v>
      </c>
    </row>
    <row r="2878" spans="1:7" x14ac:dyDescent="0.25">
      <c r="A2878" s="134" t="s">
        <v>9250</v>
      </c>
      <c r="B2878" s="134">
        <v>37529</v>
      </c>
      <c r="C2878" s="126" t="s">
        <v>12052</v>
      </c>
      <c r="D2878" s="134" t="s">
        <v>33</v>
      </c>
      <c r="E2878" s="134" t="s">
        <v>4500</v>
      </c>
      <c r="F2878" s="135">
        <v>855.44</v>
      </c>
      <c r="G2878" s="135">
        <v>613.49</v>
      </c>
    </row>
    <row r="2879" spans="1:7" x14ac:dyDescent="0.25">
      <c r="A2879" s="134" t="s">
        <v>9250</v>
      </c>
      <c r="B2879" s="134">
        <v>37530</v>
      </c>
      <c r="C2879" s="126" t="s">
        <v>12053</v>
      </c>
      <c r="D2879" s="134" t="s">
        <v>33</v>
      </c>
      <c r="E2879" s="134" t="s">
        <v>4500</v>
      </c>
      <c r="F2879" s="135">
        <v>1116.83</v>
      </c>
      <c r="G2879" s="135">
        <v>800.95</v>
      </c>
    </row>
    <row r="2880" spans="1:7" x14ac:dyDescent="0.25">
      <c r="A2880" s="134" t="s">
        <v>9250</v>
      </c>
      <c r="B2880" s="134">
        <v>21034</v>
      </c>
      <c r="C2880" s="126" t="s">
        <v>12054</v>
      </c>
      <c r="D2880" s="134" t="s">
        <v>33</v>
      </c>
      <c r="E2880" s="134" t="s">
        <v>4500</v>
      </c>
      <c r="F2880" s="135">
        <v>952.87</v>
      </c>
      <c r="G2880" s="135">
        <v>683.36</v>
      </c>
    </row>
    <row r="2881" spans="1:7" x14ac:dyDescent="0.25">
      <c r="A2881" s="134" t="s">
        <v>9250</v>
      </c>
      <c r="B2881" s="134">
        <v>37531</v>
      </c>
      <c r="C2881" s="126" t="s">
        <v>12055</v>
      </c>
      <c r="D2881" s="134" t="s">
        <v>33</v>
      </c>
      <c r="E2881" s="134" t="s">
        <v>4500</v>
      </c>
      <c r="F2881" s="135">
        <v>1200</v>
      </c>
      <c r="G2881" s="135">
        <v>860.6</v>
      </c>
    </row>
    <row r="2882" spans="1:7" x14ac:dyDescent="0.25">
      <c r="A2882" s="134" t="s">
        <v>9250</v>
      </c>
      <c r="B2882" s="134">
        <v>21036</v>
      </c>
      <c r="C2882" s="126" t="s">
        <v>12056</v>
      </c>
      <c r="D2882" s="134" t="s">
        <v>33</v>
      </c>
      <c r="E2882" s="134" t="s">
        <v>4500</v>
      </c>
      <c r="F2882" s="135">
        <v>1459</v>
      </c>
      <c r="G2882" s="135">
        <v>1046.3499999999999</v>
      </c>
    </row>
    <row r="2883" spans="1:7" x14ac:dyDescent="0.25">
      <c r="A2883" s="134" t="s">
        <v>9250</v>
      </c>
      <c r="B2883" s="134">
        <v>21037</v>
      </c>
      <c r="C2883" s="126" t="s">
        <v>12057</v>
      </c>
      <c r="D2883" s="134" t="s">
        <v>33</v>
      </c>
      <c r="E2883" s="134" t="s">
        <v>4500</v>
      </c>
      <c r="F2883" s="135">
        <v>1663.36</v>
      </c>
      <c r="G2883" s="135">
        <v>1192.9100000000001</v>
      </c>
    </row>
    <row r="2884" spans="1:7" x14ac:dyDescent="0.25">
      <c r="A2884" s="134" t="s">
        <v>9250</v>
      </c>
      <c r="B2884" s="134">
        <v>20185</v>
      </c>
      <c r="C2884" s="126" t="s">
        <v>12058</v>
      </c>
      <c r="D2884" s="134" t="s">
        <v>22</v>
      </c>
      <c r="E2884" s="134" t="s">
        <v>4500</v>
      </c>
      <c r="F2884" s="135"/>
      <c r="G2884" s="135">
        <v>15.5</v>
      </c>
    </row>
    <row r="2885" spans="1:7" x14ac:dyDescent="0.25">
      <c r="A2885" s="134" t="s">
        <v>9250</v>
      </c>
      <c r="B2885" s="134">
        <v>44909</v>
      </c>
      <c r="C2885" s="126" t="s">
        <v>15040</v>
      </c>
      <c r="D2885" s="134" t="s">
        <v>22</v>
      </c>
      <c r="E2885" s="134" t="s">
        <v>4500</v>
      </c>
      <c r="F2885" s="135"/>
      <c r="G2885" s="135">
        <v>17.47</v>
      </c>
    </row>
    <row r="2886" spans="1:7" x14ac:dyDescent="0.25">
      <c r="A2886" s="134" t="s">
        <v>9250</v>
      </c>
      <c r="B2886" s="134">
        <v>44115</v>
      </c>
      <c r="C2886" s="126" t="s">
        <v>15041</v>
      </c>
      <c r="D2886" s="134" t="s">
        <v>22</v>
      </c>
      <c r="E2886" s="134" t="s">
        <v>4500</v>
      </c>
      <c r="F2886" s="135"/>
      <c r="G2886" s="135">
        <v>32.15</v>
      </c>
    </row>
    <row r="2887" spans="1:7" x14ac:dyDescent="0.25">
      <c r="A2887" s="134" t="s">
        <v>9250</v>
      </c>
      <c r="B2887" s="134">
        <v>44333</v>
      </c>
      <c r="C2887" s="126" t="s">
        <v>15042</v>
      </c>
      <c r="D2887" s="134" t="s">
        <v>22</v>
      </c>
      <c r="E2887" s="134" t="s">
        <v>4500</v>
      </c>
      <c r="F2887" s="135"/>
      <c r="G2887" s="135">
        <v>105.59</v>
      </c>
    </row>
    <row r="2888" spans="1:7" x14ac:dyDescent="0.25">
      <c r="A2888" s="134" t="s">
        <v>9250</v>
      </c>
      <c r="B2888" s="134">
        <v>44907</v>
      </c>
      <c r="C2888" s="126" t="s">
        <v>15043</v>
      </c>
      <c r="D2888" s="134" t="s">
        <v>22</v>
      </c>
      <c r="E2888" s="134" t="s">
        <v>4500</v>
      </c>
      <c r="F2888" s="135"/>
      <c r="G2888" s="135">
        <v>18.52</v>
      </c>
    </row>
    <row r="2889" spans="1:7" x14ac:dyDescent="0.25">
      <c r="A2889" s="134" t="s">
        <v>9250</v>
      </c>
      <c r="B2889" s="134">
        <v>20260</v>
      </c>
      <c r="C2889" s="126" t="s">
        <v>12059</v>
      </c>
      <c r="D2889" s="134" t="s">
        <v>33</v>
      </c>
      <c r="E2889" s="134" t="s">
        <v>4500</v>
      </c>
      <c r="F2889" s="135"/>
      <c r="G2889" s="135">
        <v>16.98</v>
      </c>
    </row>
    <row r="2890" spans="1:7" x14ac:dyDescent="0.25">
      <c r="A2890" s="134" t="s">
        <v>9422</v>
      </c>
      <c r="B2890" s="134">
        <v>37523</v>
      </c>
      <c r="C2890" s="126" t="s">
        <v>12060</v>
      </c>
      <c r="D2890" s="134" t="s">
        <v>33</v>
      </c>
      <c r="E2890" s="134" t="s">
        <v>4500</v>
      </c>
      <c r="F2890" s="135"/>
      <c r="G2890" s="135">
        <v>697424</v>
      </c>
    </row>
    <row r="2891" spans="1:7" x14ac:dyDescent="0.25">
      <c r="A2891" s="134" t="s">
        <v>9422</v>
      </c>
      <c r="B2891" s="134">
        <v>37515</v>
      </c>
      <c r="C2891" s="126" t="s">
        <v>12061</v>
      </c>
      <c r="D2891" s="134" t="s">
        <v>33</v>
      </c>
      <c r="E2891" s="134" t="s">
        <v>9256</v>
      </c>
      <c r="F2891" s="135"/>
      <c r="G2891" s="135">
        <v>620045.6</v>
      </c>
    </row>
    <row r="2892" spans="1:7" x14ac:dyDescent="0.25">
      <c r="A2892" s="134" t="s">
        <v>9250</v>
      </c>
      <c r="B2892" s="134">
        <v>12899</v>
      </c>
      <c r="C2892" s="126" t="s">
        <v>12062</v>
      </c>
      <c r="D2892" s="134" t="s">
        <v>33</v>
      </c>
      <c r="E2892" s="134" t="s">
        <v>4500</v>
      </c>
      <c r="F2892" s="135"/>
      <c r="G2892" s="135">
        <v>132.38999999999999</v>
      </c>
    </row>
    <row r="2893" spans="1:7" x14ac:dyDescent="0.25">
      <c r="A2893" s="134" t="s">
        <v>9250</v>
      </c>
      <c r="B2893" s="134">
        <v>12898</v>
      </c>
      <c r="C2893" s="126" t="s">
        <v>12063</v>
      </c>
      <c r="D2893" s="134" t="s">
        <v>33</v>
      </c>
      <c r="E2893" s="134" t="s">
        <v>9256</v>
      </c>
      <c r="F2893" s="135"/>
      <c r="G2893" s="135">
        <v>210</v>
      </c>
    </row>
    <row r="2894" spans="1:7" x14ac:dyDescent="0.25">
      <c r="A2894" s="134" t="s">
        <v>9250</v>
      </c>
      <c r="B2894" s="134">
        <v>39699</v>
      </c>
      <c r="C2894" s="126" t="s">
        <v>12064</v>
      </c>
      <c r="D2894" s="134" t="s">
        <v>144</v>
      </c>
      <c r="E2894" s="134" t="s">
        <v>4500</v>
      </c>
      <c r="F2894" s="135">
        <v>15.68</v>
      </c>
      <c r="G2894" s="135">
        <v>16.309999999999999</v>
      </c>
    </row>
    <row r="2895" spans="1:7" x14ac:dyDescent="0.25">
      <c r="A2895" s="134" t="s">
        <v>9250</v>
      </c>
      <c r="B2895" s="134">
        <v>39696</v>
      </c>
      <c r="C2895" s="126" t="s">
        <v>12065</v>
      </c>
      <c r="D2895" s="134" t="s">
        <v>144</v>
      </c>
      <c r="E2895" s="134" t="s">
        <v>9256</v>
      </c>
      <c r="F2895" s="135"/>
      <c r="G2895" s="135">
        <v>7.03</v>
      </c>
    </row>
    <row r="2896" spans="1:7" x14ac:dyDescent="0.25">
      <c r="A2896" s="134" t="s">
        <v>9250</v>
      </c>
      <c r="B2896" s="134">
        <v>42528</v>
      </c>
      <c r="C2896" s="126" t="s">
        <v>15044</v>
      </c>
      <c r="D2896" s="134" t="s">
        <v>144</v>
      </c>
      <c r="E2896" s="134" t="s">
        <v>4500</v>
      </c>
      <c r="F2896" s="135"/>
      <c r="G2896" s="135">
        <v>10</v>
      </c>
    </row>
    <row r="2897" spans="1:7" x14ac:dyDescent="0.25">
      <c r="A2897" s="134" t="s">
        <v>9250</v>
      </c>
      <c r="B2897" s="134">
        <v>39700</v>
      </c>
      <c r="C2897" s="126" t="s">
        <v>12066</v>
      </c>
      <c r="D2897" s="134" t="s">
        <v>144</v>
      </c>
      <c r="E2897" s="134" t="s">
        <v>4500</v>
      </c>
      <c r="F2897" s="135"/>
      <c r="G2897" s="135">
        <v>27.37</v>
      </c>
    </row>
    <row r="2898" spans="1:7" x14ac:dyDescent="0.25">
      <c r="A2898" s="134" t="s">
        <v>9250</v>
      </c>
      <c r="B2898" s="134">
        <v>4014</v>
      </c>
      <c r="C2898" s="126" t="s">
        <v>12067</v>
      </c>
      <c r="D2898" s="134" t="s">
        <v>144</v>
      </c>
      <c r="E2898" s="134" t="s">
        <v>4500</v>
      </c>
      <c r="F2898" s="135"/>
      <c r="G2898" s="135">
        <v>56.35</v>
      </c>
    </row>
    <row r="2899" spans="1:7" x14ac:dyDescent="0.25">
      <c r="A2899" s="134" t="s">
        <v>9250</v>
      </c>
      <c r="B2899" s="134">
        <v>4015</v>
      </c>
      <c r="C2899" s="126" t="s">
        <v>12068</v>
      </c>
      <c r="D2899" s="134" t="s">
        <v>144</v>
      </c>
      <c r="E2899" s="134" t="s">
        <v>4500</v>
      </c>
      <c r="F2899" s="135"/>
      <c r="G2899" s="135">
        <v>69.2</v>
      </c>
    </row>
    <row r="2900" spans="1:7" x14ac:dyDescent="0.25">
      <c r="A2900" s="134" t="s">
        <v>9250</v>
      </c>
      <c r="B2900" s="134">
        <v>4017</v>
      </c>
      <c r="C2900" s="126" t="s">
        <v>12069</v>
      </c>
      <c r="D2900" s="134" t="s">
        <v>144</v>
      </c>
      <c r="E2900" s="134" t="s">
        <v>4500</v>
      </c>
      <c r="F2900" s="135"/>
      <c r="G2900" s="135">
        <v>100.69</v>
      </c>
    </row>
    <row r="2901" spans="1:7" x14ac:dyDescent="0.25">
      <c r="A2901" s="134" t="s">
        <v>9250</v>
      </c>
      <c r="B2901" s="134">
        <v>11621</v>
      </c>
      <c r="C2901" s="126" t="s">
        <v>12070</v>
      </c>
      <c r="D2901" s="134" t="s">
        <v>144</v>
      </c>
      <c r="E2901" s="134" t="s">
        <v>4500</v>
      </c>
      <c r="F2901" s="135"/>
      <c r="G2901" s="135">
        <v>54.46</v>
      </c>
    </row>
    <row r="2902" spans="1:7" x14ac:dyDescent="0.25">
      <c r="A2902" s="134" t="s">
        <v>9250</v>
      </c>
      <c r="B2902" s="134">
        <v>4016</v>
      </c>
      <c r="C2902" s="126" t="s">
        <v>12071</v>
      </c>
      <c r="D2902" s="134" t="s">
        <v>144</v>
      </c>
      <c r="E2902" s="134" t="s">
        <v>9256</v>
      </c>
      <c r="F2902" s="135"/>
      <c r="G2902" s="135">
        <v>39.770000000000003</v>
      </c>
    </row>
    <row r="2903" spans="1:7" x14ac:dyDescent="0.25">
      <c r="A2903" s="134" t="s">
        <v>9250</v>
      </c>
      <c r="B2903" s="134">
        <v>38544</v>
      </c>
      <c r="C2903" s="126" t="s">
        <v>12072</v>
      </c>
      <c r="D2903" s="134" t="s">
        <v>144</v>
      </c>
      <c r="E2903" s="134" t="s">
        <v>4500</v>
      </c>
      <c r="F2903" s="135"/>
      <c r="G2903" s="135">
        <v>10.199999999999999</v>
      </c>
    </row>
    <row r="2904" spans="1:7" x14ac:dyDescent="0.25">
      <c r="A2904" s="134" t="s">
        <v>9250</v>
      </c>
      <c r="B2904" s="134">
        <v>38545</v>
      </c>
      <c r="C2904" s="126" t="s">
        <v>12073</v>
      </c>
      <c r="D2904" s="134" t="s">
        <v>144</v>
      </c>
      <c r="E2904" s="134" t="s">
        <v>4500</v>
      </c>
      <c r="F2904" s="135"/>
      <c r="G2904" s="135">
        <v>6.56</v>
      </c>
    </row>
    <row r="2905" spans="1:7" x14ac:dyDescent="0.25">
      <c r="A2905" s="134" t="s">
        <v>9250</v>
      </c>
      <c r="B2905" s="134">
        <v>42527</v>
      </c>
      <c r="C2905" s="126" t="s">
        <v>12074</v>
      </c>
      <c r="D2905" s="134" t="s">
        <v>144</v>
      </c>
      <c r="E2905" s="134" t="s">
        <v>4500</v>
      </c>
      <c r="F2905" s="135"/>
      <c r="G2905" s="135">
        <v>26.41</v>
      </c>
    </row>
    <row r="2906" spans="1:7" x14ac:dyDescent="0.25">
      <c r="A2906" s="134" t="s">
        <v>9250</v>
      </c>
      <c r="B2906" s="134">
        <v>39323</v>
      </c>
      <c r="C2906" s="126" t="s">
        <v>12075</v>
      </c>
      <c r="D2906" s="134" t="s">
        <v>144</v>
      </c>
      <c r="E2906" s="134" t="s">
        <v>4500</v>
      </c>
      <c r="F2906" s="135"/>
      <c r="G2906" s="135">
        <v>25.02</v>
      </c>
    </row>
    <row r="2907" spans="1:7" x14ac:dyDescent="0.25">
      <c r="A2907" s="134" t="s">
        <v>9250</v>
      </c>
      <c r="B2907" s="134">
        <v>626</v>
      </c>
      <c r="C2907" s="126" t="s">
        <v>12076</v>
      </c>
      <c r="D2907" s="134" t="s">
        <v>950</v>
      </c>
      <c r="E2907" s="134" t="s">
        <v>9256</v>
      </c>
      <c r="F2907" s="135"/>
      <c r="G2907" s="135">
        <v>19.7</v>
      </c>
    </row>
    <row r="2908" spans="1:7" x14ac:dyDescent="0.25">
      <c r="A2908" s="134" t="s">
        <v>9250</v>
      </c>
      <c r="B2908" s="134">
        <v>44504</v>
      </c>
      <c r="C2908" s="126" t="s">
        <v>12077</v>
      </c>
      <c r="D2908" s="134" t="s">
        <v>144</v>
      </c>
      <c r="E2908" s="134" t="s">
        <v>4500</v>
      </c>
      <c r="F2908" s="135"/>
      <c r="G2908" s="135">
        <v>14.26</v>
      </c>
    </row>
    <row r="2909" spans="1:7" x14ac:dyDescent="0.25">
      <c r="A2909" s="134" t="s">
        <v>9250</v>
      </c>
      <c r="B2909" s="134">
        <v>44505</v>
      </c>
      <c r="C2909" s="126" t="s">
        <v>12078</v>
      </c>
      <c r="D2909" s="134" t="s">
        <v>144</v>
      </c>
      <c r="E2909" s="134" t="s">
        <v>4500</v>
      </c>
      <c r="F2909" s="135"/>
      <c r="G2909" s="135">
        <v>21.51</v>
      </c>
    </row>
    <row r="2910" spans="1:7" x14ac:dyDescent="0.25">
      <c r="A2910" s="134" t="s">
        <v>9250</v>
      </c>
      <c r="B2910" s="134">
        <v>44506</v>
      </c>
      <c r="C2910" s="126" t="s">
        <v>12079</v>
      </c>
      <c r="D2910" s="134" t="s">
        <v>144</v>
      </c>
      <c r="E2910" s="134" t="s">
        <v>4500</v>
      </c>
      <c r="F2910" s="135"/>
      <c r="G2910" s="135">
        <v>22.83</v>
      </c>
    </row>
    <row r="2911" spans="1:7" x14ac:dyDescent="0.25">
      <c r="A2911" s="134" t="s">
        <v>9250</v>
      </c>
      <c r="B2911" s="134">
        <v>44507</v>
      </c>
      <c r="C2911" s="126" t="s">
        <v>12080</v>
      </c>
      <c r="D2911" s="134" t="s">
        <v>144</v>
      </c>
      <c r="E2911" s="134" t="s">
        <v>4500</v>
      </c>
      <c r="F2911" s="135"/>
      <c r="G2911" s="135">
        <v>28.54</v>
      </c>
    </row>
    <row r="2912" spans="1:7" x14ac:dyDescent="0.25">
      <c r="A2912" s="134" t="s">
        <v>9250</v>
      </c>
      <c r="B2912" s="134">
        <v>44508</v>
      </c>
      <c r="C2912" s="126" t="s">
        <v>12081</v>
      </c>
      <c r="D2912" s="134" t="s">
        <v>144</v>
      </c>
      <c r="E2912" s="134" t="s">
        <v>4500</v>
      </c>
      <c r="F2912" s="135"/>
      <c r="G2912" s="135">
        <v>42.8</v>
      </c>
    </row>
    <row r="2913" spans="1:7" x14ac:dyDescent="0.25">
      <c r="A2913" s="134" t="s">
        <v>9250</v>
      </c>
      <c r="B2913" s="134">
        <v>44509</v>
      </c>
      <c r="C2913" s="126" t="s">
        <v>12082</v>
      </c>
      <c r="D2913" s="134" t="s">
        <v>144</v>
      </c>
      <c r="E2913" s="134" t="s">
        <v>4500</v>
      </c>
      <c r="F2913" s="135"/>
      <c r="G2913" s="135">
        <v>57.34</v>
      </c>
    </row>
    <row r="2914" spans="1:7" x14ac:dyDescent="0.25">
      <c r="A2914" s="134" t="s">
        <v>9250</v>
      </c>
      <c r="B2914" s="134">
        <v>44510</v>
      </c>
      <c r="C2914" s="126" t="s">
        <v>12083</v>
      </c>
      <c r="D2914" s="134" t="s">
        <v>144</v>
      </c>
      <c r="E2914" s="134" t="s">
        <v>4500</v>
      </c>
      <c r="F2914" s="135"/>
      <c r="G2914" s="135">
        <v>71.2</v>
      </c>
    </row>
    <row r="2915" spans="1:7" x14ac:dyDescent="0.25">
      <c r="A2915" s="134" t="s">
        <v>9250</v>
      </c>
      <c r="B2915" s="134">
        <v>44512</v>
      </c>
      <c r="C2915" s="126" t="s">
        <v>15045</v>
      </c>
      <c r="D2915" s="134" t="s">
        <v>144</v>
      </c>
      <c r="E2915" s="134" t="s">
        <v>4500</v>
      </c>
      <c r="F2915" s="135"/>
      <c r="G2915" s="135">
        <v>15.89</v>
      </c>
    </row>
    <row r="2916" spans="1:7" x14ac:dyDescent="0.25">
      <c r="A2916" s="134" t="s">
        <v>9250</v>
      </c>
      <c r="B2916" s="134">
        <v>44513</v>
      </c>
      <c r="C2916" s="126" t="s">
        <v>15046</v>
      </c>
      <c r="D2916" s="134" t="s">
        <v>144</v>
      </c>
      <c r="E2916" s="134" t="s">
        <v>4500</v>
      </c>
      <c r="F2916" s="135"/>
      <c r="G2916" s="135">
        <v>22.43</v>
      </c>
    </row>
    <row r="2917" spans="1:7" x14ac:dyDescent="0.25">
      <c r="A2917" s="134" t="s">
        <v>9250</v>
      </c>
      <c r="B2917" s="134">
        <v>44514</v>
      </c>
      <c r="C2917" s="126" t="s">
        <v>15047</v>
      </c>
      <c r="D2917" s="134" t="s">
        <v>144</v>
      </c>
      <c r="E2917" s="134" t="s">
        <v>4500</v>
      </c>
      <c r="F2917" s="135"/>
      <c r="G2917" s="135">
        <v>25.43</v>
      </c>
    </row>
    <row r="2918" spans="1:7" x14ac:dyDescent="0.25">
      <c r="A2918" s="134" t="s">
        <v>9250</v>
      </c>
      <c r="B2918" s="134">
        <v>44515</v>
      </c>
      <c r="C2918" s="126" t="s">
        <v>15048</v>
      </c>
      <c r="D2918" s="134" t="s">
        <v>144</v>
      </c>
      <c r="E2918" s="134" t="s">
        <v>4500</v>
      </c>
      <c r="F2918" s="135"/>
      <c r="G2918" s="135">
        <v>31.22</v>
      </c>
    </row>
    <row r="2919" spans="1:7" x14ac:dyDescent="0.25">
      <c r="A2919" s="134" t="s">
        <v>9250</v>
      </c>
      <c r="B2919" s="134">
        <v>44511</v>
      </c>
      <c r="C2919" s="126" t="s">
        <v>15049</v>
      </c>
      <c r="D2919" s="134" t="s">
        <v>144</v>
      </c>
      <c r="E2919" s="134" t="s">
        <v>4500</v>
      </c>
      <c r="F2919" s="135"/>
      <c r="G2919" s="135">
        <v>46.22</v>
      </c>
    </row>
    <row r="2920" spans="1:7" x14ac:dyDescent="0.25">
      <c r="A2920" s="134" t="s">
        <v>9250</v>
      </c>
      <c r="B2920" s="134">
        <v>44516</v>
      </c>
      <c r="C2920" s="126" t="s">
        <v>15050</v>
      </c>
      <c r="D2920" s="134" t="s">
        <v>144</v>
      </c>
      <c r="E2920" s="134" t="s">
        <v>4500</v>
      </c>
      <c r="F2920" s="135"/>
      <c r="G2920" s="135">
        <v>62.46</v>
      </c>
    </row>
    <row r="2921" spans="1:7" x14ac:dyDescent="0.25">
      <c r="A2921" s="134" t="s">
        <v>9250</v>
      </c>
      <c r="B2921" s="134">
        <v>44517</v>
      </c>
      <c r="C2921" s="126" t="s">
        <v>15051</v>
      </c>
      <c r="D2921" s="134" t="s">
        <v>144</v>
      </c>
      <c r="E2921" s="134" t="s">
        <v>4500</v>
      </c>
      <c r="F2921" s="135"/>
      <c r="G2921" s="135">
        <v>77.91</v>
      </c>
    </row>
    <row r="2922" spans="1:7" x14ac:dyDescent="0.25">
      <c r="A2922" s="134" t="s">
        <v>9250</v>
      </c>
      <c r="B2922" s="134">
        <v>11479</v>
      </c>
      <c r="C2922" s="126" t="s">
        <v>12084</v>
      </c>
      <c r="D2922" s="134" t="s">
        <v>33</v>
      </c>
      <c r="E2922" s="134" t="s">
        <v>4500</v>
      </c>
      <c r="F2922" s="135">
        <v>35.840000000000003</v>
      </c>
      <c r="G2922" s="135">
        <v>42.3</v>
      </c>
    </row>
    <row r="2923" spans="1:7" x14ac:dyDescent="0.25">
      <c r="A2923" s="134" t="s">
        <v>9250</v>
      </c>
      <c r="B2923" s="134">
        <v>11481</v>
      </c>
      <c r="C2923" s="126" t="s">
        <v>12085</v>
      </c>
      <c r="D2923" s="134" t="s">
        <v>33</v>
      </c>
      <c r="E2923" s="134" t="s">
        <v>4500</v>
      </c>
      <c r="F2923" s="135">
        <v>32.42</v>
      </c>
      <c r="G2923" s="135">
        <v>38.270000000000003</v>
      </c>
    </row>
    <row r="2924" spans="1:7" x14ac:dyDescent="0.25">
      <c r="A2924" s="134" t="s">
        <v>9250</v>
      </c>
      <c r="B2924" s="134">
        <v>43609</v>
      </c>
      <c r="C2924" s="126" t="s">
        <v>12086</v>
      </c>
      <c r="D2924" s="134" t="s">
        <v>33</v>
      </c>
      <c r="E2924" s="134" t="s">
        <v>4500</v>
      </c>
      <c r="F2924" s="135">
        <v>32.42</v>
      </c>
      <c r="G2924" s="135">
        <v>38.270000000000003</v>
      </c>
    </row>
    <row r="2925" spans="1:7" x14ac:dyDescent="0.25">
      <c r="A2925" s="134" t="s">
        <v>9250</v>
      </c>
      <c r="B2925" s="134">
        <v>11478</v>
      </c>
      <c r="C2925" s="126" t="s">
        <v>12087</v>
      </c>
      <c r="D2925" s="134" t="s">
        <v>33</v>
      </c>
      <c r="E2925" s="134" t="s">
        <v>4500</v>
      </c>
      <c r="F2925" s="135">
        <v>61.49</v>
      </c>
      <c r="G2925" s="135">
        <v>72.58</v>
      </c>
    </row>
    <row r="2926" spans="1:7" x14ac:dyDescent="0.25">
      <c r="A2926" s="134" t="s">
        <v>9250</v>
      </c>
      <c r="B2926" s="134">
        <v>43608</v>
      </c>
      <c r="C2926" s="126" t="s">
        <v>12088</v>
      </c>
      <c r="D2926" s="134" t="s">
        <v>33</v>
      </c>
      <c r="E2926" s="134" t="s">
        <v>4500</v>
      </c>
      <c r="F2926" s="135">
        <v>46.92</v>
      </c>
      <c r="G2926" s="135">
        <v>55.38</v>
      </c>
    </row>
    <row r="2927" spans="1:7" x14ac:dyDescent="0.25">
      <c r="A2927" s="134" t="s">
        <v>9250</v>
      </c>
      <c r="B2927" s="134">
        <v>11476</v>
      </c>
      <c r="C2927" s="126" t="s">
        <v>12089</v>
      </c>
      <c r="D2927" s="134" t="s">
        <v>33</v>
      </c>
      <c r="E2927" s="134" t="s">
        <v>4500</v>
      </c>
      <c r="F2927" s="135">
        <v>46.92</v>
      </c>
      <c r="G2927" s="135">
        <v>55.38</v>
      </c>
    </row>
    <row r="2928" spans="1:7" x14ac:dyDescent="0.25">
      <c r="A2928" s="134" t="s">
        <v>9422</v>
      </c>
      <c r="B2928" s="134">
        <v>40637</v>
      </c>
      <c r="C2928" s="126" t="s">
        <v>12090</v>
      </c>
      <c r="D2928" s="134" t="s">
        <v>33</v>
      </c>
      <c r="E2928" s="134" t="s">
        <v>4500</v>
      </c>
      <c r="F2928" s="135"/>
      <c r="G2928" s="135">
        <v>959890.6</v>
      </c>
    </row>
    <row r="2929" spans="1:7" x14ac:dyDescent="0.25">
      <c r="A2929" s="134" t="s">
        <v>9422</v>
      </c>
      <c r="B2929" s="134">
        <v>13836</v>
      </c>
      <c r="C2929" s="126" t="s">
        <v>12091</v>
      </c>
      <c r="D2929" s="134" t="s">
        <v>33</v>
      </c>
      <c r="E2929" s="134" t="s">
        <v>4500</v>
      </c>
      <c r="F2929" s="135"/>
      <c r="G2929" s="135">
        <v>68434.17</v>
      </c>
    </row>
    <row r="2930" spans="1:7" x14ac:dyDescent="0.25">
      <c r="A2930" s="134" t="s">
        <v>9422</v>
      </c>
      <c r="B2930" s="134">
        <v>14534</v>
      </c>
      <c r="C2930" s="126" t="s">
        <v>12092</v>
      </c>
      <c r="D2930" s="134" t="s">
        <v>33</v>
      </c>
      <c r="E2930" s="134" t="s">
        <v>4500</v>
      </c>
      <c r="F2930" s="135"/>
      <c r="G2930" s="135">
        <v>28648.36</v>
      </c>
    </row>
    <row r="2931" spans="1:7" x14ac:dyDescent="0.25">
      <c r="A2931" s="134" t="s">
        <v>9422</v>
      </c>
      <c r="B2931" s="134">
        <v>14535</v>
      </c>
      <c r="C2931" s="126" t="s">
        <v>12093</v>
      </c>
      <c r="D2931" s="134" t="s">
        <v>33</v>
      </c>
      <c r="E2931" s="134" t="s">
        <v>4500</v>
      </c>
      <c r="F2931" s="135"/>
      <c r="G2931" s="135">
        <v>284337.68</v>
      </c>
    </row>
    <row r="2932" spans="1:7" x14ac:dyDescent="0.25">
      <c r="A2932" s="134" t="s">
        <v>9422</v>
      </c>
      <c r="B2932" s="134">
        <v>39813</v>
      </c>
      <c r="C2932" s="126" t="s">
        <v>12094</v>
      </c>
      <c r="D2932" s="134" t="s">
        <v>33</v>
      </c>
      <c r="E2932" s="134" t="s">
        <v>4500</v>
      </c>
      <c r="F2932" s="135"/>
      <c r="G2932" s="135">
        <v>38997.879999999997</v>
      </c>
    </row>
    <row r="2933" spans="1:7" x14ac:dyDescent="0.25">
      <c r="A2933" s="134" t="s">
        <v>9393</v>
      </c>
      <c r="B2933" s="134">
        <v>12868</v>
      </c>
      <c r="C2933" s="126" t="s">
        <v>12095</v>
      </c>
      <c r="D2933" s="134" t="s">
        <v>374</v>
      </c>
      <c r="E2933" s="134" t="s">
        <v>4500</v>
      </c>
      <c r="F2933" s="135">
        <v>17.739999999999998</v>
      </c>
      <c r="G2933" s="135">
        <v>26.09</v>
      </c>
    </row>
    <row r="2934" spans="1:7" x14ac:dyDescent="0.25">
      <c r="A2934" s="134" t="s">
        <v>9393</v>
      </c>
      <c r="B2934" s="134">
        <v>40916</v>
      </c>
      <c r="C2934" s="126" t="s">
        <v>12096</v>
      </c>
      <c r="D2934" s="134" t="s">
        <v>4271</v>
      </c>
      <c r="E2934" s="134" t="s">
        <v>4500</v>
      </c>
      <c r="F2934" s="135">
        <v>3101.42</v>
      </c>
      <c r="G2934" s="135">
        <v>4570.16</v>
      </c>
    </row>
    <row r="2935" spans="1:7" x14ac:dyDescent="0.25">
      <c r="A2935" s="134" t="s">
        <v>9393</v>
      </c>
      <c r="B2935" s="134">
        <v>4755</v>
      </c>
      <c r="C2935" s="126" t="s">
        <v>12097</v>
      </c>
      <c r="D2935" s="134" t="s">
        <v>374</v>
      </c>
      <c r="E2935" s="134" t="s">
        <v>4500</v>
      </c>
      <c r="F2935" s="135">
        <v>19.13</v>
      </c>
      <c r="G2935" s="135">
        <v>27.02</v>
      </c>
    </row>
    <row r="2936" spans="1:7" x14ac:dyDescent="0.25">
      <c r="A2936" s="134" t="s">
        <v>9393</v>
      </c>
      <c r="B2936" s="134">
        <v>41067</v>
      </c>
      <c r="C2936" s="126" t="s">
        <v>12098</v>
      </c>
      <c r="D2936" s="134" t="s">
        <v>4271</v>
      </c>
      <c r="E2936" s="134" t="s">
        <v>4500</v>
      </c>
      <c r="F2936" s="135">
        <v>3342.8</v>
      </c>
      <c r="G2936" s="135">
        <v>4735.82</v>
      </c>
    </row>
    <row r="2937" spans="1:7" x14ac:dyDescent="0.25">
      <c r="A2937" s="134" t="s">
        <v>9250</v>
      </c>
      <c r="B2937" s="134">
        <v>45240</v>
      </c>
      <c r="C2937" s="126" t="s">
        <v>15052</v>
      </c>
      <c r="D2937" s="134" t="s">
        <v>33</v>
      </c>
      <c r="E2937" s="134" t="s">
        <v>4500</v>
      </c>
      <c r="F2937" s="135">
        <v>26.93</v>
      </c>
      <c r="G2937" s="135">
        <v>30.97</v>
      </c>
    </row>
    <row r="2938" spans="1:7" x14ac:dyDescent="0.25">
      <c r="A2938" s="134" t="s">
        <v>9250</v>
      </c>
      <c r="B2938" s="134">
        <v>45228</v>
      </c>
      <c r="C2938" s="126" t="s">
        <v>15053</v>
      </c>
      <c r="D2938" s="134" t="s">
        <v>33</v>
      </c>
      <c r="E2938" s="134" t="s">
        <v>4500</v>
      </c>
      <c r="F2938" s="135">
        <v>23.01</v>
      </c>
      <c r="G2938" s="135">
        <v>26.46</v>
      </c>
    </row>
    <row r="2939" spans="1:7" x14ac:dyDescent="0.25">
      <c r="A2939" s="134" t="s">
        <v>9250</v>
      </c>
      <c r="B2939" s="134">
        <v>45241</v>
      </c>
      <c r="C2939" s="126" t="s">
        <v>15054</v>
      </c>
      <c r="D2939" s="134" t="s">
        <v>33</v>
      </c>
      <c r="E2939" s="134" t="s">
        <v>4500</v>
      </c>
      <c r="F2939" s="135">
        <v>33.11</v>
      </c>
      <c r="G2939" s="135">
        <v>38.08</v>
      </c>
    </row>
    <row r="2940" spans="1:7" x14ac:dyDescent="0.25">
      <c r="A2940" s="134" t="s">
        <v>9250</v>
      </c>
      <c r="B2940" s="134">
        <v>38463</v>
      </c>
      <c r="C2940" s="126" t="s">
        <v>12099</v>
      </c>
      <c r="D2940" s="134" t="s">
        <v>33</v>
      </c>
      <c r="E2940" s="134" t="s">
        <v>4500</v>
      </c>
      <c r="F2940" s="135">
        <v>62.77</v>
      </c>
      <c r="G2940" s="135">
        <v>44.02</v>
      </c>
    </row>
    <row r="2941" spans="1:7" x14ac:dyDescent="0.25">
      <c r="A2941" s="134" t="s">
        <v>9422</v>
      </c>
      <c r="B2941" s="134">
        <v>40703</v>
      </c>
      <c r="C2941" s="126" t="s">
        <v>12100</v>
      </c>
      <c r="D2941" s="134" t="s">
        <v>33</v>
      </c>
      <c r="E2941" s="134" t="s">
        <v>9256</v>
      </c>
      <c r="F2941" s="135">
        <v>12945.48</v>
      </c>
      <c r="G2941" s="135">
        <v>10038</v>
      </c>
    </row>
    <row r="2942" spans="1:7" x14ac:dyDescent="0.25">
      <c r="A2942" s="134" t="s">
        <v>9422</v>
      </c>
      <c r="B2942" s="134">
        <v>14531</v>
      </c>
      <c r="C2942" s="126" t="s">
        <v>12101</v>
      </c>
      <c r="D2942" s="134" t="s">
        <v>33</v>
      </c>
      <c r="E2942" s="134" t="s">
        <v>4500</v>
      </c>
      <c r="F2942" s="135">
        <v>24135.25</v>
      </c>
      <c r="G2942" s="135">
        <v>18714.61</v>
      </c>
    </row>
    <row r="2943" spans="1:7" x14ac:dyDescent="0.25">
      <c r="A2943" s="134" t="s">
        <v>9422</v>
      </c>
      <c r="B2943" s="134">
        <v>36533</v>
      </c>
      <c r="C2943" s="126" t="s">
        <v>12102</v>
      </c>
      <c r="D2943" s="134" t="s">
        <v>33</v>
      </c>
      <c r="E2943" s="134" t="s">
        <v>4500</v>
      </c>
      <c r="F2943" s="135">
        <v>27773.5</v>
      </c>
      <c r="G2943" s="135">
        <v>21535.74</v>
      </c>
    </row>
    <row r="2944" spans="1:7" x14ac:dyDescent="0.25">
      <c r="A2944" s="134" t="s">
        <v>9422</v>
      </c>
      <c r="B2944" s="134">
        <v>11616</v>
      </c>
      <c r="C2944" s="126" t="s">
        <v>12103</v>
      </c>
      <c r="D2944" s="134" t="s">
        <v>33</v>
      </c>
      <c r="E2944" s="134" t="s">
        <v>4500</v>
      </c>
      <c r="F2944" s="135">
        <v>26231.66</v>
      </c>
      <c r="G2944" s="135">
        <v>20340.18</v>
      </c>
    </row>
    <row r="2945" spans="1:7" x14ac:dyDescent="0.25">
      <c r="A2945" s="134" t="s">
        <v>9422</v>
      </c>
      <c r="B2945" s="134">
        <v>41898</v>
      </c>
      <c r="C2945" s="126" t="s">
        <v>12104</v>
      </c>
      <c r="D2945" s="134" t="s">
        <v>33</v>
      </c>
      <c r="E2945" s="134" t="s">
        <v>4500</v>
      </c>
      <c r="F2945" s="135">
        <v>29514.19</v>
      </c>
      <c r="G2945" s="135">
        <v>22885.47</v>
      </c>
    </row>
    <row r="2946" spans="1:7" x14ac:dyDescent="0.25">
      <c r="A2946" s="134" t="s">
        <v>9422</v>
      </c>
      <c r="B2946" s="134">
        <v>14529</v>
      </c>
      <c r="C2946" s="126" t="s">
        <v>12105</v>
      </c>
      <c r="D2946" s="134" t="s">
        <v>33</v>
      </c>
      <c r="E2946" s="134" t="s">
        <v>4500</v>
      </c>
      <c r="F2946" s="135">
        <v>30373.16</v>
      </c>
      <c r="G2946" s="135">
        <v>23551.52</v>
      </c>
    </row>
    <row r="2947" spans="1:7" x14ac:dyDescent="0.25">
      <c r="A2947" s="134" t="s">
        <v>9422</v>
      </c>
      <c r="B2947" s="134">
        <v>10747</v>
      </c>
      <c r="C2947" s="126" t="s">
        <v>12106</v>
      </c>
      <c r="D2947" s="134" t="s">
        <v>33</v>
      </c>
      <c r="E2947" s="134" t="s">
        <v>4500</v>
      </c>
      <c r="F2947" s="135">
        <v>29800.71</v>
      </c>
      <c r="G2947" s="135">
        <v>23107.64</v>
      </c>
    </row>
    <row r="2948" spans="1:7" x14ac:dyDescent="0.25">
      <c r="A2948" s="134" t="s">
        <v>9250</v>
      </c>
      <c r="B2948" s="134">
        <v>36141</v>
      </c>
      <c r="C2948" s="126" t="s">
        <v>12107</v>
      </c>
      <c r="D2948" s="134" t="s">
        <v>33</v>
      </c>
      <c r="E2948" s="134" t="s">
        <v>4500</v>
      </c>
      <c r="F2948" s="135">
        <v>103.42</v>
      </c>
      <c r="G2948" s="135">
        <v>103.89</v>
      </c>
    </row>
    <row r="2949" spans="1:7" x14ac:dyDescent="0.25">
      <c r="A2949" s="134" t="s">
        <v>9250</v>
      </c>
      <c r="B2949" s="134">
        <v>45211</v>
      </c>
      <c r="C2949" s="126" t="s">
        <v>15055</v>
      </c>
      <c r="D2949" s="134" t="s">
        <v>33</v>
      </c>
      <c r="E2949" s="134" t="s">
        <v>4500</v>
      </c>
      <c r="F2949" s="135">
        <v>93.99</v>
      </c>
      <c r="G2949" s="135">
        <v>94.42</v>
      </c>
    </row>
    <row r="2950" spans="1:7" x14ac:dyDescent="0.25">
      <c r="A2950" s="134" t="s">
        <v>9250</v>
      </c>
      <c r="B2950" s="134">
        <v>43651</v>
      </c>
      <c r="C2950" s="126" t="s">
        <v>12108</v>
      </c>
      <c r="D2950" s="134" t="s">
        <v>950</v>
      </c>
      <c r="E2950" s="134" t="s">
        <v>4500</v>
      </c>
      <c r="F2950" s="135">
        <v>7.12</v>
      </c>
      <c r="G2950" s="135">
        <v>7.12</v>
      </c>
    </row>
    <row r="2951" spans="1:7" x14ac:dyDescent="0.25">
      <c r="A2951" s="134" t="s">
        <v>9250</v>
      </c>
      <c r="B2951" s="134">
        <v>43626</v>
      </c>
      <c r="C2951" s="126" t="s">
        <v>12109</v>
      </c>
      <c r="D2951" s="134" t="s">
        <v>950</v>
      </c>
      <c r="E2951" s="134" t="s">
        <v>9256</v>
      </c>
      <c r="F2951" s="135">
        <v>3.96</v>
      </c>
      <c r="G2951" s="135">
        <v>3.96</v>
      </c>
    </row>
    <row r="2952" spans="1:7" x14ac:dyDescent="0.25">
      <c r="A2952" s="134" t="s">
        <v>9250</v>
      </c>
      <c r="B2952" s="134">
        <v>39434</v>
      </c>
      <c r="C2952" s="126" t="s">
        <v>12110</v>
      </c>
      <c r="D2952" s="134" t="s">
        <v>950</v>
      </c>
      <c r="E2952" s="134" t="s">
        <v>4500</v>
      </c>
      <c r="F2952" s="135">
        <v>3.75</v>
      </c>
      <c r="G2952" s="135">
        <v>3.44</v>
      </c>
    </row>
    <row r="2953" spans="1:7" x14ac:dyDescent="0.25">
      <c r="A2953" s="134" t="s">
        <v>9250</v>
      </c>
      <c r="B2953" s="134">
        <v>39433</v>
      </c>
      <c r="C2953" s="126" t="s">
        <v>12111</v>
      </c>
      <c r="D2953" s="134" t="s">
        <v>950</v>
      </c>
      <c r="E2953" s="134" t="s">
        <v>4500</v>
      </c>
      <c r="F2953" s="135">
        <v>2.98</v>
      </c>
      <c r="G2953" s="135">
        <v>2.73</v>
      </c>
    </row>
    <row r="2954" spans="1:7" x14ac:dyDescent="0.25">
      <c r="A2954" s="134" t="s">
        <v>9250</v>
      </c>
      <c r="B2954" s="134">
        <v>4049</v>
      </c>
      <c r="C2954" s="126" t="s">
        <v>12112</v>
      </c>
      <c r="D2954" s="134" t="s">
        <v>3949</v>
      </c>
      <c r="E2954" s="134" t="s">
        <v>4500</v>
      </c>
      <c r="F2954" s="135">
        <v>79.48</v>
      </c>
      <c r="G2954" s="135">
        <v>79.48</v>
      </c>
    </row>
    <row r="2955" spans="1:7" x14ac:dyDescent="0.25">
      <c r="A2955" s="134" t="s">
        <v>9250</v>
      </c>
      <c r="B2955" s="134">
        <v>38120</v>
      </c>
      <c r="C2955" s="126" t="s">
        <v>12113</v>
      </c>
      <c r="D2955" s="134" t="s">
        <v>950</v>
      </c>
      <c r="E2955" s="134" t="s">
        <v>4500</v>
      </c>
      <c r="F2955" s="135"/>
      <c r="G2955" s="135">
        <v>140.19</v>
      </c>
    </row>
    <row r="2956" spans="1:7" x14ac:dyDescent="0.25">
      <c r="A2956" s="134" t="s">
        <v>9250</v>
      </c>
      <c r="B2956" s="134">
        <v>43652</v>
      </c>
      <c r="C2956" s="126" t="s">
        <v>12114</v>
      </c>
      <c r="D2956" s="134" t="s">
        <v>950</v>
      </c>
      <c r="E2956" s="134" t="s">
        <v>4500</v>
      </c>
      <c r="F2956" s="135">
        <v>15.96</v>
      </c>
      <c r="G2956" s="135">
        <v>15.96</v>
      </c>
    </row>
    <row r="2957" spans="1:7" x14ac:dyDescent="0.25">
      <c r="A2957" s="134" t="s">
        <v>9250</v>
      </c>
      <c r="B2957" s="134">
        <v>10498</v>
      </c>
      <c r="C2957" s="126" t="s">
        <v>12115</v>
      </c>
      <c r="D2957" s="134" t="s">
        <v>950</v>
      </c>
      <c r="E2957" s="134" t="s">
        <v>4500</v>
      </c>
      <c r="F2957" s="135">
        <v>10.210000000000001</v>
      </c>
      <c r="G2957" s="135">
        <v>11.46</v>
      </c>
    </row>
    <row r="2958" spans="1:7" x14ac:dyDescent="0.25">
      <c r="A2958" s="134" t="s">
        <v>9250</v>
      </c>
      <c r="B2958" s="134">
        <v>4823</v>
      </c>
      <c r="C2958" s="126" t="s">
        <v>12116</v>
      </c>
      <c r="D2958" s="134" t="s">
        <v>950</v>
      </c>
      <c r="E2958" s="134" t="s">
        <v>4500</v>
      </c>
      <c r="F2958" s="135">
        <v>38.31</v>
      </c>
      <c r="G2958" s="135">
        <v>35.76</v>
      </c>
    </row>
    <row r="2959" spans="1:7" x14ac:dyDescent="0.25">
      <c r="A2959" s="134" t="s">
        <v>9250</v>
      </c>
      <c r="B2959" s="134">
        <v>38877</v>
      </c>
      <c r="C2959" s="126" t="s">
        <v>12117</v>
      </c>
      <c r="D2959" s="134" t="s">
        <v>950</v>
      </c>
      <c r="E2959" s="134" t="s">
        <v>4500</v>
      </c>
      <c r="F2959" s="135">
        <v>6.67</v>
      </c>
      <c r="G2959" s="135">
        <v>7.71</v>
      </c>
    </row>
    <row r="2960" spans="1:7" x14ac:dyDescent="0.25">
      <c r="A2960" s="134" t="s">
        <v>9250</v>
      </c>
      <c r="B2960" s="134">
        <v>34546</v>
      </c>
      <c r="C2960" s="126" t="s">
        <v>12118</v>
      </c>
      <c r="D2960" s="134" t="s">
        <v>950</v>
      </c>
      <c r="E2960" s="134" t="s">
        <v>4500</v>
      </c>
      <c r="F2960" s="135">
        <v>6.86</v>
      </c>
      <c r="G2960" s="135">
        <v>7.93</v>
      </c>
    </row>
    <row r="2961" spans="1:7" x14ac:dyDescent="0.25">
      <c r="A2961" s="134" t="s">
        <v>9250</v>
      </c>
      <c r="B2961" s="134">
        <v>41387</v>
      </c>
      <c r="C2961" s="126" t="s">
        <v>12119</v>
      </c>
      <c r="D2961" s="134" t="s">
        <v>22</v>
      </c>
      <c r="E2961" s="134" t="s">
        <v>4500</v>
      </c>
      <c r="F2961" s="135">
        <v>57.95</v>
      </c>
      <c r="G2961" s="135">
        <v>57.04</v>
      </c>
    </row>
    <row r="2962" spans="1:7" x14ac:dyDescent="0.25">
      <c r="A2962" s="134" t="s">
        <v>9250</v>
      </c>
      <c r="B2962" s="134">
        <v>41388</v>
      </c>
      <c r="C2962" s="126" t="s">
        <v>12120</v>
      </c>
      <c r="D2962" s="134" t="s">
        <v>22</v>
      </c>
      <c r="E2962" s="134" t="s">
        <v>4500</v>
      </c>
      <c r="F2962" s="135">
        <v>69.52</v>
      </c>
      <c r="G2962" s="135">
        <v>68.44</v>
      </c>
    </row>
    <row r="2963" spans="1:7" x14ac:dyDescent="0.25">
      <c r="A2963" s="134" t="s">
        <v>9250</v>
      </c>
      <c r="B2963" s="134">
        <v>41380</v>
      </c>
      <c r="C2963" s="126" t="s">
        <v>12121</v>
      </c>
      <c r="D2963" s="134" t="s">
        <v>33</v>
      </c>
      <c r="E2963" s="134" t="s">
        <v>4500</v>
      </c>
      <c r="F2963" s="135">
        <v>462.56</v>
      </c>
      <c r="G2963" s="135">
        <v>455.36</v>
      </c>
    </row>
    <row r="2964" spans="1:7" x14ac:dyDescent="0.25">
      <c r="A2964" s="134" t="s">
        <v>9250</v>
      </c>
      <c r="B2964" s="134">
        <v>41381</v>
      </c>
      <c r="C2964" s="126" t="s">
        <v>12122</v>
      </c>
      <c r="D2964" s="134" t="s">
        <v>33</v>
      </c>
      <c r="E2964" s="134" t="s">
        <v>4500</v>
      </c>
      <c r="F2964" s="135">
        <v>484.59</v>
      </c>
      <c r="G2964" s="135">
        <v>477.05</v>
      </c>
    </row>
    <row r="2965" spans="1:7" x14ac:dyDescent="0.25">
      <c r="A2965" s="134" t="s">
        <v>9250</v>
      </c>
      <c r="B2965" s="134">
        <v>41382</v>
      </c>
      <c r="C2965" s="126" t="s">
        <v>12123</v>
      </c>
      <c r="D2965" s="134" t="s">
        <v>33</v>
      </c>
      <c r="E2965" s="134" t="s">
        <v>4500</v>
      </c>
      <c r="F2965" s="135">
        <v>469.06</v>
      </c>
      <c r="G2965" s="135">
        <v>461.75</v>
      </c>
    </row>
    <row r="2966" spans="1:7" x14ac:dyDescent="0.25">
      <c r="A2966" s="134" t="s">
        <v>9250</v>
      </c>
      <c r="B2966" s="134">
        <v>41383</v>
      </c>
      <c r="C2966" s="126" t="s">
        <v>12124</v>
      </c>
      <c r="D2966" s="134" t="s">
        <v>33</v>
      </c>
      <c r="E2966" s="134" t="s">
        <v>4500</v>
      </c>
      <c r="F2966" s="135">
        <v>636.65</v>
      </c>
      <c r="G2966" s="135">
        <v>626.74</v>
      </c>
    </row>
    <row r="2967" spans="1:7" x14ac:dyDescent="0.25">
      <c r="A2967" s="134" t="s">
        <v>9250</v>
      </c>
      <c r="B2967" s="134">
        <v>41385</v>
      </c>
      <c r="C2967" s="126" t="s">
        <v>12125</v>
      </c>
      <c r="D2967" s="134" t="s">
        <v>33</v>
      </c>
      <c r="E2967" s="134" t="s">
        <v>4500</v>
      </c>
      <c r="F2967" s="135">
        <v>792.23</v>
      </c>
      <c r="G2967" s="135">
        <v>779.89</v>
      </c>
    </row>
    <row r="2968" spans="1:7" x14ac:dyDescent="0.25">
      <c r="A2968" s="134" t="s">
        <v>9393</v>
      </c>
      <c r="B2968" s="134">
        <v>4058</v>
      </c>
      <c r="C2968" s="126" t="s">
        <v>12126</v>
      </c>
      <c r="D2968" s="134" t="s">
        <v>374</v>
      </c>
      <c r="E2968" s="134" t="s">
        <v>4500</v>
      </c>
      <c r="F2968" s="135">
        <v>31.54</v>
      </c>
      <c r="G2968" s="135">
        <v>41.78</v>
      </c>
    </row>
    <row r="2969" spans="1:7" x14ac:dyDescent="0.25">
      <c r="A2969" s="134" t="s">
        <v>9393</v>
      </c>
      <c r="B2969" s="134">
        <v>40974</v>
      </c>
      <c r="C2969" s="126" t="s">
        <v>12127</v>
      </c>
      <c r="D2969" s="134" t="s">
        <v>4271</v>
      </c>
      <c r="E2969" s="134" t="s">
        <v>4500</v>
      </c>
      <c r="F2969" s="135">
        <v>5513.12</v>
      </c>
      <c r="G2969" s="135">
        <v>7319.47</v>
      </c>
    </row>
    <row r="2970" spans="1:7" x14ac:dyDescent="0.25">
      <c r="A2970" s="134" t="s">
        <v>9393</v>
      </c>
      <c r="B2970" s="134">
        <v>34794</v>
      </c>
      <c r="C2970" s="126" t="s">
        <v>12128</v>
      </c>
      <c r="D2970" s="134" t="s">
        <v>374</v>
      </c>
      <c r="E2970" s="134" t="s">
        <v>4500</v>
      </c>
      <c r="F2970" s="135">
        <v>23.03</v>
      </c>
      <c r="G2970" s="135">
        <v>34.06</v>
      </c>
    </row>
    <row r="2971" spans="1:7" x14ac:dyDescent="0.25">
      <c r="A2971" s="134" t="s">
        <v>9393</v>
      </c>
      <c r="B2971" s="134">
        <v>40925</v>
      </c>
      <c r="C2971" s="126" t="s">
        <v>12129</v>
      </c>
      <c r="D2971" s="134" t="s">
        <v>4271</v>
      </c>
      <c r="E2971" s="134" t="s">
        <v>4500</v>
      </c>
      <c r="F2971" s="135">
        <v>4026.24</v>
      </c>
      <c r="G2971" s="135">
        <v>5969.88</v>
      </c>
    </row>
    <row r="2972" spans="1:7" x14ac:dyDescent="0.25">
      <c r="A2972" s="134" t="s">
        <v>9250</v>
      </c>
      <c r="B2972" s="134">
        <v>13741</v>
      </c>
      <c r="C2972" s="126" t="s">
        <v>12130</v>
      </c>
      <c r="D2972" s="134" t="s">
        <v>33</v>
      </c>
      <c r="E2972" s="134" t="s">
        <v>4500</v>
      </c>
      <c r="F2972" s="135">
        <v>3227.02</v>
      </c>
      <c r="G2972" s="135">
        <v>2323.13</v>
      </c>
    </row>
    <row r="2973" spans="1:7" x14ac:dyDescent="0.25">
      <c r="A2973" s="134" t="s">
        <v>9250</v>
      </c>
      <c r="B2973" s="134">
        <v>3288</v>
      </c>
      <c r="C2973" s="126" t="s">
        <v>12131</v>
      </c>
      <c r="D2973" s="134" t="s">
        <v>22</v>
      </c>
      <c r="E2973" s="134" t="s">
        <v>9256</v>
      </c>
      <c r="F2973" s="135">
        <v>7.75</v>
      </c>
      <c r="G2973" s="135">
        <v>7</v>
      </c>
    </row>
    <row r="2974" spans="1:7" x14ac:dyDescent="0.25">
      <c r="A2974" s="134" t="s">
        <v>9250</v>
      </c>
      <c r="B2974" s="134">
        <v>13587</v>
      </c>
      <c r="C2974" s="126" t="s">
        <v>12132</v>
      </c>
      <c r="D2974" s="134" t="s">
        <v>22</v>
      </c>
      <c r="E2974" s="134" t="s">
        <v>4500</v>
      </c>
      <c r="F2974" s="135">
        <v>4.68</v>
      </c>
      <c r="G2974" s="135">
        <v>4.2300000000000004</v>
      </c>
    </row>
    <row r="2975" spans="1:7" x14ac:dyDescent="0.25">
      <c r="A2975" s="134" t="s">
        <v>9250</v>
      </c>
      <c r="B2975" s="134">
        <v>38598</v>
      </c>
      <c r="C2975" s="126" t="s">
        <v>12133</v>
      </c>
      <c r="D2975" s="134" t="s">
        <v>33</v>
      </c>
      <c r="E2975" s="134" t="s">
        <v>4500</v>
      </c>
      <c r="F2975" s="135">
        <v>4.03</v>
      </c>
      <c r="G2975" s="135">
        <v>3.4</v>
      </c>
    </row>
    <row r="2976" spans="1:7" x14ac:dyDescent="0.25">
      <c r="A2976" s="134" t="s">
        <v>9250</v>
      </c>
      <c r="B2976" s="134">
        <v>38595</v>
      </c>
      <c r="C2976" s="126" t="s">
        <v>12134</v>
      </c>
      <c r="D2976" s="134" t="s">
        <v>33</v>
      </c>
      <c r="E2976" s="134" t="s">
        <v>4500</v>
      </c>
      <c r="F2976" s="135">
        <v>3.41</v>
      </c>
      <c r="G2976" s="135">
        <v>2.88</v>
      </c>
    </row>
    <row r="2977" spans="1:7" x14ac:dyDescent="0.25">
      <c r="A2977" s="134" t="s">
        <v>9250</v>
      </c>
      <c r="B2977" s="134">
        <v>38592</v>
      </c>
      <c r="C2977" s="126" t="s">
        <v>12135</v>
      </c>
      <c r="D2977" s="134" t="s">
        <v>33</v>
      </c>
      <c r="E2977" s="134" t="s">
        <v>4500</v>
      </c>
      <c r="F2977" s="135">
        <v>3.45</v>
      </c>
      <c r="G2977" s="135">
        <v>2.91</v>
      </c>
    </row>
    <row r="2978" spans="1:7" x14ac:dyDescent="0.25">
      <c r="A2978" s="134" t="s">
        <v>9250</v>
      </c>
      <c r="B2978" s="134">
        <v>38588</v>
      </c>
      <c r="C2978" s="126" t="s">
        <v>12136</v>
      </c>
      <c r="D2978" s="134" t="s">
        <v>33</v>
      </c>
      <c r="E2978" s="134" t="s">
        <v>4500</v>
      </c>
      <c r="F2978" s="135">
        <v>2.76</v>
      </c>
      <c r="G2978" s="135">
        <v>2.33</v>
      </c>
    </row>
    <row r="2979" spans="1:7" x14ac:dyDescent="0.25">
      <c r="A2979" s="134" t="s">
        <v>9250</v>
      </c>
      <c r="B2979" s="134">
        <v>38593</v>
      </c>
      <c r="C2979" s="126" t="s">
        <v>12137</v>
      </c>
      <c r="D2979" s="134" t="s">
        <v>33</v>
      </c>
      <c r="E2979" s="134" t="s">
        <v>4500</v>
      </c>
      <c r="F2979" s="135">
        <v>3.81</v>
      </c>
      <c r="G2979" s="135">
        <v>3.22</v>
      </c>
    </row>
    <row r="2980" spans="1:7" x14ac:dyDescent="0.25">
      <c r="A2980" s="134" t="s">
        <v>9250</v>
      </c>
      <c r="B2980" s="134">
        <v>38589</v>
      </c>
      <c r="C2980" s="126" t="s">
        <v>12138</v>
      </c>
      <c r="D2980" s="134" t="s">
        <v>33</v>
      </c>
      <c r="E2980" s="134" t="s">
        <v>4500</v>
      </c>
      <c r="F2980" s="135">
        <v>2.89</v>
      </c>
      <c r="G2980" s="135">
        <v>2.44</v>
      </c>
    </row>
    <row r="2981" spans="1:7" x14ac:dyDescent="0.25">
      <c r="A2981" s="134" t="s">
        <v>9250</v>
      </c>
      <c r="B2981" s="134">
        <v>38594</v>
      </c>
      <c r="C2981" s="126" t="s">
        <v>12139</v>
      </c>
      <c r="D2981" s="134" t="s">
        <v>33</v>
      </c>
      <c r="E2981" s="134" t="s">
        <v>4500</v>
      </c>
      <c r="F2981" s="135">
        <v>6.01</v>
      </c>
      <c r="G2981" s="135">
        <v>5.08</v>
      </c>
    </row>
    <row r="2982" spans="1:7" x14ac:dyDescent="0.25">
      <c r="A2982" s="134" t="s">
        <v>9250</v>
      </c>
      <c r="B2982" s="134">
        <v>34774</v>
      </c>
      <c r="C2982" s="126" t="s">
        <v>12140</v>
      </c>
      <c r="D2982" s="134" t="s">
        <v>33</v>
      </c>
      <c r="E2982" s="134" t="s">
        <v>4500</v>
      </c>
      <c r="F2982" s="135">
        <v>2.7</v>
      </c>
      <c r="G2982" s="135">
        <v>2.2799999999999998</v>
      </c>
    </row>
    <row r="2983" spans="1:7" x14ac:dyDescent="0.25">
      <c r="A2983" s="134" t="s">
        <v>9250</v>
      </c>
      <c r="B2983" s="134">
        <v>34771</v>
      </c>
      <c r="C2983" s="126" t="s">
        <v>12141</v>
      </c>
      <c r="D2983" s="134" t="s">
        <v>33</v>
      </c>
      <c r="E2983" s="134" t="s">
        <v>4500</v>
      </c>
      <c r="F2983" s="135">
        <v>3.26</v>
      </c>
      <c r="G2983" s="135">
        <v>2.75</v>
      </c>
    </row>
    <row r="2984" spans="1:7" x14ac:dyDescent="0.25">
      <c r="A2984" s="134" t="s">
        <v>9250</v>
      </c>
      <c r="B2984" s="134">
        <v>34764</v>
      </c>
      <c r="C2984" s="126" t="s">
        <v>12142</v>
      </c>
      <c r="D2984" s="134" t="s">
        <v>33</v>
      </c>
      <c r="E2984" s="134" t="s">
        <v>4500</v>
      </c>
      <c r="F2984" s="135">
        <v>2.13</v>
      </c>
      <c r="G2984" s="135">
        <v>1.8</v>
      </c>
    </row>
    <row r="2985" spans="1:7" x14ac:dyDescent="0.25">
      <c r="A2985" s="134" t="s">
        <v>9250</v>
      </c>
      <c r="B2985" s="134">
        <v>34773</v>
      </c>
      <c r="C2985" s="126" t="s">
        <v>12143</v>
      </c>
      <c r="D2985" s="134" t="s">
        <v>33</v>
      </c>
      <c r="E2985" s="134" t="s">
        <v>4500</v>
      </c>
      <c r="F2985" s="135">
        <v>2.84</v>
      </c>
      <c r="G2985" s="135">
        <v>2.4</v>
      </c>
    </row>
    <row r="2986" spans="1:7" x14ac:dyDescent="0.25">
      <c r="A2986" s="134" t="s">
        <v>9250</v>
      </c>
      <c r="B2986" s="134">
        <v>34769</v>
      </c>
      <c r="C2986" s="126" t="s">
        <v>12144</v>
      </c>
      <c r="D2986" s="134" t="s">
        <v>33</v>
      </c>
      <c r="E2986" s="134" t="s">
        <v>4500</v>
      </c>
      <c r="F2986" s="135">
        <v>3.52</v>
      </c>
      <c r="G2986" s="135">
        <v>2.97</v>
      </c>
    </row>
    <row r="2987" spans="1:7" x14ac:dyDescent="0.25">
      <c r="A2987" s="134" t="s">
        <v>9250</v>
      </c>
      <c r="B2987" s="134">
        <v>34763</v>
      </c>
      <c r="C2987" s="126" t="s">
        <v>12145</v>
      </c>
      <c r="D2987" s="134" t="s">
        <v>33</v>
      </c>
      <c r="E2987" s="134" t="s">
        <v>4500</v>
      </c>
      <c r="F2987" s="135">
        <v>2.17</v>
      </c>
      <c r="G2987" s="135">
        <v>1.83</v>
      </c>
    </row>
    <row r="2988" spans="1:7" x14ac:dyDescent="0.25">
      <c r="A2988" s="134" t="s">
        <v>9250</v>
      </c>
      <c r="B2988" s="134">
        <v>34788</v>
      </c>
      <c r="C2988" s="126" t="s">
        <v>12146</v>
      </c>
      <c r="D2988" s="134" t="s">
        <v>33</v>
      </c>
      <c r="E2988" s="134" t="s">
        <v>4500</v>
      </c>
      <c r="F2988" s="135">
        <v>1.44</v>
      </c>
      <c r="G2988" s="135">
        <v>1.21</v>
      </c>
    </row>
    <row r="2989" spans="1:7" x14ac:dyDescent="0.25">
      <c r="A2989" s="134" t="s">
        <v>9250</v>
      </c>
      <c r="B2989" s="134">
        <v>34781</v>
      </c>
      <c r="C2989" s="126" t="s">
        <v>12147</v>
      </c>
      <c r="D2989" s="134" t="s">
        <v>33</v>
      </c>
      <c r="E2989" s="134" t="s">
        <v>4500</v>
      </c>
      <c r="F2989" s="135">
        <v>1.98</v>
      </c>
      <c r="G2989" s="135">
        <v>1.67</v>
      </c>
    </row>
    <row r="2990" spans="1:7" x14ac:dyDescent="0.25">
      <c r="A2990" s="134" t="s">
        <v>9250</v>
      </c>
      <c r="B2990" s="134">
        <v>41682</v>
      </c>
      <c r="C2990" s="126" t="s">
        <v>12148</v>
      </c>
      <c r="D2990" s="134" t="s">
        <v>33</v>
      </c>
      <c r="E2990" s="134" t="s">
        <v>4500</v>
      </c>
      <c r="F2990" s="135">
        <v>31.93</v>
      </c>
      <c r="G2990" s="135">
        <v>29.47</v>
      </c>
    </row>
    <row r="2991" spans="1:7" x14ac:dyDescent="0.25">
      <c r="A2991" s="134" t="s">
        <v>9250</v>
      </c>
      <c r="B2991" s="134">
        <v>41683</v>
      </c>
      <c r="C2991" s="126" t="s">
        <v>12149</v>
      </c>
      <c r="D2991" s="134" t="s">
        <v>33</v>
      </c>
      <c r="E2991" s="134" t="s">
        <v>4500</v>
      </c>
      <c r="F2991" s="135">
        <v>23.49</v>
      </c>
      <c r="G2991" s="135">
        <v>21.68</v>
      </c>
    </row>
    <row r="2992" spans="1:7" x14ac:dyDescent="0.25">
      <c r="A2992" s="134" t="s">
        <v>9250</v>
      </c>
      <c r="B2992" s="134">
        <v>41680</v>
      </c>
      <c r="C2992" s="126" t="s">
        <v>12150</v>
      </c>
      <c r="D2992" s="134" t="s">
        <v>33</v>
      </c>
      <c r="E2992" s="134" t="s">
        <v>4500</v>
      </c>
      <c r="F2992" s="135">
        <v>12.65</v>
      </c>
      <c r="G2992" s="135">
        <v>11.67</v>
      </c>
    </row>
    <row r="2993" spans="1:7" x14ac:dyDescent="0.25">
      <c r="A2993" s="134" t="s">
        <v>9250</v>
      </c>
      <c r="B2993" s="134">
        <v>41679</v>
      </c>
      <c r="C2993" s="126" t="s">
        <v>12151</v>
      </c>
      <c r="D2993" s="134" t="s">
        <v>33</v>
      </c>
      <c r="E2993" s="134" t="s">
        <v>4500</v>
      </c>
      <c r="F2993" s="135">
        <v>28.91</v>
      </c>
      <c r="G2993" s="135">
        <v>26.69</v>
      </c>
    </row>
    <row r="2994" spans="1:7" x14ac:dyDescent="0.25">
      <c r="A2994" s="134" t="s">
        <v>9250</v>
      </c>
      <c r="B2994" s="134">
        <v>41681</v>
      </c>
      <c r="C2994" s="126" t="s">
        <v>12152</v>
      </c>
      <c r="D2994" s="134" t="s">
        <v>33</v>
      </c>
      <c r="E2994" s="134" t="s">
        <v>4500</v>
      </c>
      <c r="F2994" s="135">
        <v>19.78</v>
      </c>
      <c r="G2994" s="135">
        <v>18.260000000000002</v>
      </c>
    </row>
    <row r="2995" spans="1:7" x14ac:dyDescent="0.25">
      <c r="A2995" s="134" t="s">
        <v>9250</v>
      </c>
      <c r="B2995" s="134">
        <v>43386</v>
      </c>
      <c r="C2995" s="126" t="s">
        <v>15056</v>
      </c>
      <c r="D2995" s="134" t="s">
        <v>33</v>
      </c>
      <c r="E2995" s="134" t="s">
        <v>4500</v>
      </c>
      <c r="F2995" s="135">
        <v>45.18</v>
      </c>
      <c r="G2995" s="135">
        <v>41.7</v>
      </c>
    </row>
    <row r="2996" spans="1:7" x14ac:dyDescent="0.25">
      <c r="A2996" s="134" t="s">
        <v>9250</v>
      </c>
      <c r="B2996" s="134">
        <v>4059</v>
      </c>
      <c r="C2996" s="126" t="s">
        <v>12153</v>
      </c>
      <c r="D2996" s="134" t="s">
        <v>22</v>
      </c>
      <c r="E2996" s="134" t="s">
        <v>4500</v>
      </c>
      <c r="F2996" s="135">
        <v>31.93</v>
      </c>
      <c r="G2996" s="135">
        <v>29.47</v>
      </c>
    </row>
    <row r="2997" spans="1:7" x14ac:dyDescent="0.25">
      <c r="A2997" s="134" t="s">
        <v>9250</v>
      </c>
      <c r="B2997" s="134">
        <v>4062</v>
      </c>
      <c r="C2997" s="126" t="s">
        <v>12154</v>
      </c>
      <c r="D2997" s="134" t="s">
        <v>33</v>
      </c>
      <c r="E2997" s="134" t="s">
        <v>4500</v>
      </c>
      <c r="F2997" s="135">
        <v>31.93</v>
      </c>
      <c r="G2997" s="135">
        <v>29.47</v>
      </c>
    </row>
    <row r="2998" spans="1:7" x14ac:dyDescent="0.25">
      <c r="A2998" s="134" t="s">
        <v>9250</v>
      </c>
      <c r="B2998" s="134">
        <v>4061</v>
      </c>
      <c r="C2998" s="126" t="s">
        <v>12155</v>
      </c>
      <c r="D2998" s="134" t="s">
        <v>33</v>
      </c>
      <c r="E2998" s="134" t="s">
        <v>4500</v>
      </c>
      <c r="F2998" s="135">
        <v>39.75</v>
      </c>
      <c r="G2998" s="135">
        <v>36.700000000000003</v>
      </c>
    </row>
    <row r="2999" spans="1:7" x14ac:dyDescent="0.25">
      <c r="A2999" s="134" t="s">
        <v>9250</v>
      </c>
      <c r="B2999" s="134">
        <v>41315</v>
      </c>
      <c r="C2999" s="126" t="s">
        <v>12156</v>
      </c>
      <c r="D2999" s="134" t="s">
        <v>950</v>
      </c>
      <c r="E2999" s="134" t="s">
        <v>4500</v>
      </c>
      <c r="F2999" s="135">
        <v>88.96</v>
      </c>
      <c r="G2999" s="135">
        <v>89.21</v>
      </c>
    </row>
    <row r="3000" spans="1:7" x14ac:dyDescent="0.25">
      <c r="A3000" s="134" t="s">
        <v>9250</v>
      </c>
      <c r="B3000" s="134">
        <v>43148</v>
      </c>
      <c r="C3000" s="126" t="s">
        <v>12157</v>
      </c>
      <c r="D3000" s="134" t="s">
        <v>950</v>
      </c>
      <c r="E3000" s="134" t="s">
        <v>4500</v>
      </c>
      <c r="F3000" s="135">
        <v>60.39</v>
      </c>
      <c r="G3000" s="135">
        <v>60.55</v>
      </c>
    </row>
    <row r="3001" spans="1:7" x14ac:dyDescent="0.25">
      <c r="A3001" s="134" t="s">
        <v>9250</v>
      </c>
      <c r="B3001" s="134">
        <v>43147</v>
      </c>
      <c r="C3001" s="126" t="s">
        <v>12158</v>
      </c>
      <c r="D3001" s="134" t="s">
        <v>950</v>
      </c>
      <c r="E3001" s="134" t="s">
        <v>4500</v>
      </c>
      <c r="F3001" s="135">
        <v>23.39</v>
      </c>
      <c r="G3001" s="135">
        <v>23.45</v>
      </c>
    </row>
    <row r="3002" spans="1:7" x14ac:dyDescent="0.25">
      <c r="A3002" s="134" t="s">
        <v>9422</v>
      </c>
      <c r="B3002" s="134">
        <v>10608</v>
      </c>
      <c r="C3002" s="126" t="s">
        <v>12159</v>
      </c>
      <c r="D3002" s="134" t="s">
        <v>33</v>
      </c>
      <c r="E3002" s="134" t="s">
        <v>9256</v>
      </c>
      <c r="F3002" s="135"/>
      <c r="G3002" s="135">
        <v>9789.7999999999993</v>
      </c>
    </row>
    <row r="3003" spans="1:7" x14ac:dyDescent="0.25">
      <c r="A3003" s="134" t="s">
        <v>9393</v>
      </c>
      <c r="B3003" s="134">
        <v>4069</v>
      </c>
      <c r="C3003" s="126" t="s">
        <v>12160</v>
      </c>
      <c r="D3003" s="134" t="s">
        <v>374</v>
      </c>
      <c r="E3003" s="134" t="s">
        <v>4500</v>
      </c>
      <c r="F3003" s="135">
        <v>34.78</v>
      </c>
      <c r="G3003" s="135">
        <v>75.2</v>
      </c>
    </row>
    <row r="3004" spans="1:7" x14ac:dyDescent="0.25">
      <c r="A3004" s="134" t="s">
        <v>9393</v>
      </c>
      <c r="B3004" s="134">
        <v>40819</v>
      </c>
      <c r="C3004" s="126" t="s">
        <v>12161</v>
      </c>
      <c r="D3004" s="134" t="s">
        <v>4271</v>
      </c>
      <c r="E3004" s="134" t="s">
        <v>4500</v>
      </c>
      <c r="F3004" s="135">
        <v>6078.48</v>
      </c>
      <c r="G3004" s="135">
        <v>13174.08</v>
      </c>
    </row>
    <row r="3005" spans="1:7" x14ac:dyDescent="0.25">
      <c r="A3005" s="134" t="s">
        <v>9250</v>
      </c>
      <c r="B3005" s="134">
        <v>34361</v>
      </c>
      <c r="C3005" s="126" t="s">
        <v>12162</v>
      </c>
      <c r="D3005" s="134" t="s">
        <v>950</v>
      </c>
      <c r="E3005" s="134" t="s">
        <v>4500</v>
      </c>
      <c r="F3005" s="135">
        <v>17.02</v>
      </c>
      <c r="G3005" s="135">
        <v>17.07</v>
      </c>
    </row>
    <row r="3006" spans="1:7" x14ac:dyDescent="0.25">
      <c r="A3006" s="134" t="s">
        <v>9422</v>
      </c>
      <c r="B3006" s="134">
        <v>36512</v>
      </c>
      <c r="C3006" s="126" t="s">
        <v>12163</v>
      </c>
      <c r="D3006" s="134" t="s">
        <v>33</v>
      </c>
      <c r="E3006" s="134" t="s">
        <v>4500</v>
      </c>
      <c r="F3006" s="135"/>
      <c r="G3006" s="135">
        <v>20679.88</v>
      </c>
    </row>
    <row r="3007" spans="1:7" x14ac:dyDescent="0.25">
      <c r="A3007" s="134" t="s">
        <v>9250</v>
      </c>
      <c r="B3007" s="134">
        <v>44478</v>
      </c>
      <c r="C3007" s="126" t="s">
        <v>15057</v>
      </c>
      <c r="D3007" s="134" t="s">
        <v>950</v>
      </c>
      <c r="E3007" s="134" t="s">
        <v>4500</v>
      </c>
      <c r="F3007" s="135">
        <v>13.36</v>
      </c>
      <c r="G3007" s="135">
        <v>14.99</v>
      </c>
    </row>
    <row r="3008" spans="1:7" x14ac:dyDescent="0.25">
      <c r="A3008" s="134" t="s">
        <v>9250</v>
      </c>
      <c r="B3008" s="134">
        <v>44477</v>
      </c>
      <c r="C3008" s="126" t="s">
        <v>15058</v>
      </c>
      <c r="D3008" s="134" t="s">
        <v>950</v>
      </c>
      <c r="E3008" s="134" t="s">
        <v>4500</v>
      </c>
      <c r="F3008" s="135">
        <v>13.36</v>
      </c>
      <c r="G3008" s="135">
        <v>14.99</v>
      </c>
    </row>
    <row r="3009" spans="1:7" x14ac:dyDescent="0.25">
      <c r="A3009" s="134" t="s">
        <v>9250</v>
      </c>
      <c r="B3009" s="134">
        <v>11697</v>
      </c>
      <c r="C3009" s="126" t="s">
        <v>12164</v>
      </c>
      <c r="D3009" s="134" t="s">
        <v>33</v>
      </c>
      <c r="E3009" s="134" t="s">
        <v>4500</v>
      </c>
      <c r="F3009" s="135">
        <v>717.49</v>
      </c>
      <c r="G3009" s="135">
        <v>674.34</v>
      </c>
    </row>
    <row r="3010" spans="1:7" x14ac:dyDescent="0.25">
      <c r="A3010" s="134" t="s">
        <v>9250</v>
      </c>
      <c r="B3010" s="134">
        <v>11698</v>
      </c>
      <c r="C3010" s="126" t="s">
        <v>12165</v>
      </c>
      <c r="D3010" s="134" t="s">
        <v>33</v>
      </c>
      <c r="E3010" s="134" t="s">
        <v>4500</v>
      </c>
      <c r="F3010" s="135">
        <v>855.92</v>
      </c>
      <c r="G3010" s="135">
        <v>804.46</v>
      </c>
    </row>
    <row r="3011" spans="1:7" x14ac:dyDescent="0.25">
      <c r="A3011" s="134" t="s">
        <v>9250</v>
      </c>
      <c r="B3011" s="134">
        <v>11699</v>
      </c>
      <c r="C3011" s="126" t="s">
        <v>12166</v>
      </c>
      <c r="D3011" s="134" t="s">
        <v>33</v>
      </c>
      <c r="E3011" s="134" t="s">
        <v>4500</v>
      </c>
      <c r="F3011" s="135">
        <v>945.99</v>
      </c>
      <c r="G3011" s="135">
        <v>889.11</v>
      </c>
    </row>
    <row r="3012" spans="1:7" x14ac:dyDescent="0.25">
      <c r="A3012" s="134" t="s">
        <v>9250</v>
      </c>
      <c r="B3012" s="134">
        <v>10432</v>
      </c>
      <c r="C3012" s="126" t="s">
        <v>12167</v>
      </c>
      <c r="D3012" s="134" t="s">
        <v>33</v>
      </c>
      <c r="E3012" s="134" t="s">
        <v>4500</v>
      </c>
      <c r="F3012" s="135">
        <v>379.55</v>
      </c>
      <c r="G3012" s="135">
        <v>346.45</v>
      </c>
    </row>
    <row r="3013" spans="1:7" x14ac:dyDescent="0.25">
      <c r="A3013" s="134" t="s">
        <v>9250</v>
      </c>
      <c r="B3013" s="134">
        <v>44020</v>
      </c>
      <c r="C3013" s="126" t="s">
        <v>12168</v>
      </c>
      <c r="D3013" s="134" t="s">
        <v>33</v>
      </c>
      <c r="E3013" s="134" t="s">
        <v>4500</v>
      </c>
      <c r="F3013" s="135">
        <v>936.4</v>
      </c>
      <c r="G3013" s="135">
        <v>854.75</v>
      </c>
    </row>
    <row r="3014" spans="1:7" x14ac:dyDescent="0.25">
      <c r="A3014" s="134" t="s">
        <v>9250</v>
      </c>
      <c r="B3014" s="134">
        <v>41419</v>
      </c>
      <c r="C3014" s="126" t="s">
        <v>12169</v>
      </c>
      <c r="D3014" s="134" t="s">
        <v>33</v>
      </c>
      <c r="E3014" s="134" t="s">
        <v>4500</v>
      </c>
      <c r="F3014" s="135">
        <v>8.67</v>
      </c>
      <c r="G3014" s="135">
        <v>8.5299999999999994</v>
      </c>
    </row>
    <row r="3015" spans="1:7" x14ac:dyDescent="0.25">
      <c r="A3015" s="134" t="s">
        <v>9250</v>
      </c>
      <c r="B3015" s="134">
        <v>41420</v>
      </c>
      <c r="C3015" s="126" t="s">
        <v>12170</v>
      </c>
      <c r="D3015" s="134" t="s">
        <v>33</v>
      </c>
      <c r="E3015" s="134" t="s">
        <v>4500</v>
      </c>
      <c r="F3015" s="135">
        <v>11.79</v>
      </c>
      <c r="G3015" s="135">
        <v>11.61</v>
      </c>
    </row>
    <row r="3016" spans="1:7" x14ac:dyDescent="0.25">
      <c r="A3016" s="134" t="s">
        <v>9250</v>
      </c>
      <c r="B3016" s="134">
        <v>41421</v>
      </c>
      <c r="C3016" s="126" t="s">
        <v>12171</v>
      </c>
      <c r="D3016" s="134" t="s">
        <v>33</v>
      </c>
      <c r="E3016" s="134" t="s">
        <v>4500</v>
      </c>
      <c r="F3016" s="135">
        <v>11.76</v>
      </c>
      <c r="G3016" s="135">
        <v>11.58</v>
      </c>
    </row>
    <row r="3017" spans="1:7" x14ac:dyDescent="0.25">
      <c r="A3017" s="134" t="s">
        <v>9250</v>
      </c>
      <c r="B3017" s="134">
        <v>41422</v>
      </c>
      <c r="C3017" s="126" t="s">
        <v>12172</v>
      </c>
      <c r="D3017" s="134" t="s">
        <v>33</v>
      </c>
      <c r="E3017" s="134" t="s">
        <v>4500</v>
      </c>
      <c r="F3017" s="135">
        <v>16.100000000000001</v>
      </c>
      <c r="G3017" s="135">
        <v>15.85</v>
      </c>
    </row>
    <row r="3018" spans="1:7" x14ac:dyDescent="0.25">
      <c r="A3018" s="134" t="s">
        <v>9250</v>
      </c>
      <c r="B3018" s="134">
        <v>41425</v>
      </c>
      <c r="C3018" s="126" t="s">
        <v>12173</v>
      </c>
      <c r="D3018" s="134" t="s">
        <v>33</v>
      </c>
      <c r="E3018" s="134" t="s">
        <v>4500</v>
      </c>
      <c r="F3018" s="135">
        <v>8.24</v>
      </c>
      <c r="G3018" s="135">
        <v>8.11</v>
      </c>
    </row>
    <row r="3019" spans="1:7" x14ac:dyDescent="0.25">
      <c r="A3019" s="134" t="s">
        <v>9250</v>
      </c>
      <c r="B3019" s="134">
        <v>41426</v>
      </c>
      <c r="C3019" s="126" t="s">
        <v>12174</v>
      </c>
      <c r="D3019" s="134" t="s">
        <v>33</v>
      </c>
      <c r="E3019" s="134" t="s">
        <v>4500</v>
      </c>
      <c r="F3019" s="135">
        <v>14.86</v>
      </c>
      <c r="G3019" s="135">
        <v>14.63</v>
      </c>
    </row>
    <row r="3020" spans="1:7" x14ac:dyDescent="0.25">
      <c r="A3020" s="134" t="s">
        <v>9250</v>
      </c>
      <c r="B3020" s="134">
        <v>41414</v>
      </c>
      <c r="C3020" s="126" t="s">
        <v>12175</v>
      </c>
      <c r="D3020" s="134" t="s">
        <v>33</v>
      </c>
      <c r="E3020" s="134" t="s">
        <v>4500</v>
      </c>
      <c r="F3020" s="135">
        <v>27.27</v>
      </c>
      <c r="G3020" s="135">
        <v>26.85</v>
      </c>
    </row>
    <row r="3021" spans="1:7" x14ac:dyDescent="0.25">
      <c r="A3021" s="134" t="s">
        <v>9250</v>
      </c>
      <c r="B3021" s="134">
        <v>41415</v>
      </c>
      <c r="C3021" s="126" t="s">
        <v>12176</v>
      </c>
      <c r="D3021" s="134" t="s">
        <v>33</v>
      </c>
      <c r="E3021" s="134" t="s">
        <v>4500</v>
      </c>
      <c r="F3021" s="135">
        <v>31.76</v>
      </c>
      <c r="G3021" s="135">
        <v>31.27</v>
      </c>
    </row>
    <row r="3022" spans="1:7" x14ac:dyDescent="0.25">
      <c r="A3022" s="134" t="s">
        <v>9422</v>
      </c>
      <c r="B3022" s="134">
        <v>37514</v>
      </c>
      <c r="C3022" s="126" t="s">
        <v>12177</v>
      </c>
      <c r="D3022" s="134" t="s">
        <v>33</v>
      </c>
      <c r="E3022" s="134" t="s">
        <v>9256</v>
      </c>
      <c r="F3022" s="135">
        <v>360000</v>
      </c>
      <c r="G3022" s="135">
        <v>332500</v>
      </c>
    </row>
    <row r="3023" spans="1:7" x14ac:dyDescent="0.25">
      <c r="A3023" s="134" t="s">
        <v>9422</v>
      </c>
      <c r="B3023" s="134">
        <v>37519</v>
      </c>
      <c r="C3023" s="126" t="s">
        <v>12178</v>
      </c>
      <c r="D3023" s="134" t="s">
        <v>33</v>
      </c>
      <c r="E3023" s="134" t="s">
        <v>4500</v>
      </c>
      <c r="F3023" s="135">
        <v>555585.62</v>
      </c>
      <c r="G3023" s="135">
        <v>513145.05</v>
      </c>
    </row>
    <row r="3024" spans="1:7" x14ac:dyDescent="0.25">
      <c r="A3024" s="134" t="s">
        <v>9422</v>
      </c>
      <c r="B3024" s="134">
        <v>37520</v>
      </c>
      <c r="C3024" s="126" t="s">
        <v>12179</v>
      </c>
      <c r="D3024" s="134" t="s">
        <v>33</v>
      </c>
      <c r="E3024" s="134" t="s">
        <v>4500</v>
      </c>
      <c r="F3024" s="135">
        <v>546477.66</v>
      </c>
      <c r="G3024" s="135">
        <v>504732.83</v>
      </c>
    </row>
    <row r="3025" spans="1:7" x14ac:dyDescent="0.25">
      <c r="A3025" s="134" t="s">
        <v>9422</v>
      </c>
      <c r="B3025" s="134">
        <v>37521</v>
      </c>
      <c r="C3025" s="126" t="s">
        <v>12180</v>
      </c>
      <c r="D3025" s="134" t="s">
        <v>33</v>
      </c>
      <c r="E3025" s="134" t="s">
        <v>4500</v>
      </c>
      <c r="F3025" s="135">
        <v>666702.75</v>
      </c>
      <c r="G3025" s="135">
        <v>615774.06999999995</v>
      </c>
    </row>
    <row r="3026" spans="1:7" x14ac:dyDescent="0.25">
      <c r="A3026" s="134" t="s">
        <v>9422</v>
      </c>
      <c r="B3026" s="134">
        <v>37522</v>
      </c>
      <c r="C3026" s="126" t="s">
        <v>12181</v>
      </c>
      <c r="D3026" s="134" t="s">
        <v>33</v>
      </c>
      <c r="E3026" s="134" t="s">
        <v>4500</v>
      </c>
      <c r="F3026" s="135">
        <v>686761.02</v>
      </c>
      <c r="G3026" s="135">
        <v>634300.1</v>
      </c>
    </row>
    <row r="3027" spans="1:7" x14ac:dyDescent="0.25">
      <c r="A3027" s="134" t="s">
        <v>9422</v>
      </c>
      <c r="B3027" s="134">
        <v>37546</v>
      </c>
      <c r="C3027" s="126" t="s">
        <v>12182</v>
      </c>
      <c r="D3027" s="134" t="s">
        <v>33</v>
      </c>
      <c r="E3027" s="134" t="s">
        <v>4500</v>
      </c>
      <c r="F3027" s="135">
        <v>12504.76</v>
      </c>
      <c r="G3027" s="135">
        <v>12504.79</v>
      </c>
    </row>
    <row r="3028" spans="1:7" x14ac:dyDescent="0.25">
      <c r="A3028" s="134" t="s">
        <v>9422</v>
      </c>
      <c r="B3028" s="134">
        <v>37544</v>
      </c>
      <c r="C3028" s="126" t="s">
        <v>12183</v>
      </c>
      <c r="D3028" s="134" t="s">
        <v>33</v>
      </c>
      <c r="E3028" s="134" t="s">
        <v>4500</v>
      </c>
      <c r="F3028" s="135">
        <v>13225.89</v>
      </c>
      <c r="G3028" s="135">
        <v>13225.92</v>
      </c>
    </row>
    <row r="3029" spans="1:7" x14ac:dyDescent="0.25">
      <c r="A3029" s="134" t="s">
        <v>9422</v>
      </c>
      <c r="B3029" s="134">
        <v>37545</v>
      </c>
      <c r="C3029" s="126" t="s">
        <v>12184</v>
      </c>
      <c r="D3029" s="134" t="s">
        <v>33</v>
      </c>
      <c r="E3029" s="134" t="s">
        <v>4500</v>
      </c>
      <c r="F3029" s="135">
        <v>15737.03</v>
      </c>
      <c r="G3029" s="135">
        <v>15737.07</v>
      </c>
    </row>
    <row r="3030" spans="1:7" x14ac:dyDescent="0.25">
      <c r="A3030" s="134" t="s">
        <v>9250</v>
      </c>
      <c r="B3030" s="134">
        <v>36793</v>
      </c>
      <c r="C3030" s="126" t="s">
        <v>12185</v>
      </c>
      <c r="D3030" s="134" t="s">
        <v>33</v>
      </c>
      <c r="E3030" s="134" t="s">
        <v>4500</v>
      </c>
      <c r="F3030" s="135">
        <v>940.62</v>
      </c>
      <c r="G3030" s="135">
        <v>767.86</v>
      </c>
    </row>
    <row r="3031" spans="1:7" x14ac:dyDescent="0.25">
      <c r="A3031" s="134" t="s">
        <v>9250</v>
      </c>
      <c r="B3031" s="134">
        <v>11769</v>
      </c>
      <c r="C3031" s="126" t="s">
        <v>12186</v>
      </c>
      <c r="D3031" s="134" t="s">
        <v>33</v>
      </c>
      <c r="E3031" s="134" t="s">
        <v>4500</v>
      </c>
      <c r="F3031" s="135">
        <v>415.68</v>
      </c>
      <c r="G3031" s="135">
        <v>339.34</v>
      </c>
    </row>
    <row r="3032" spans="1:7" x14ac:dyDescent="0.25">
      <c r="A3032" s="134" t="s">
        <v>9250</v>
      </c>
      <c r="B3032" s="134">
        <v>11771</v>
      </c>
      <c r="C3032" s="126" t="s">
        <v>12187</v>
      </c>
      <c r="D3032" s="134" t="s">
        <v>33</v>
      </c>
      <c r="E3032" s="134" t="s">
        <v>4500</v>
      </c>
      <c r="F3032" s="135">
        <v>509.15</v>
      </c>
      <c r="G3032" s="135">
        <v>415.64</v>
      </c>
    </row>
    <row r="3033" spans="1:7" x14ac:dyDescent="0.25">
      <c r="A3033" s="134" t="s">
        <v>9422</v>
      </c>
      <c r="B3033" s="134">
        <v>39919</v>
      </c>
      <c r="C3033" s="126" t="s">
        <v>12188</v>
      </c>
      <c r="D3033" s="134" t="s">
        <v>33</v>
      </c>
      <c r="E3033" s="134" t="s">
        <v>4500</v>
      </c>
      <c r="F3033" s="135">
        <v>62593.27</v>
      </c>
      <c r="G3033" s="135">
        <v>62593.39</v>
      </c>
    </row>
    <row r="3034" spans="1:7" x14ac:dyDescent="0.25">
      <c r="A3034" s="134" t="s">
        <v>9250</v>
      </c>
      <c r="B3034" s="134">
        <v>38385</v>
      </c>
      <c r="C3034" s="126" t="s">
        <v>12189</v>
      </c>
      <c r="D3034" s="134" t="s">
        <v>33</v>
      </c>
      <c r="E3034" s="134" t="s">
        <v>4500</v>
      </c>
      <c r="F3034" s="135">
        <v>31.38</v>
      </c>
      <c r="G3034" s="135">
        <v>36.090000000000003</v>
      </c>
    </row>
    <row r="3035" spans="1:7" x14ac:dyDescent="0.25">
      <c r="A3035" s="134" t="s">
        <v>9250</v>
      </c>
      <c r="B3035" s="134">
        <v>36800</v>
      </c>
      <c r="C3035" s="126" t="s">
        <v>15059</v>
      </c>
      <c r="D3035" s="134" t="s">
        <v>33</v>
      </c>
      <c r="E3035" s="134" t="s">
        <v>4500</v>
      </c>
      <c r="F3035" s="135">
        <v>249.77</v>
      </c>
      <c r="G3035" s="135">
        <v>203.9</v>
      </c>
    </row>
    <row r="3036" spans="1:7" x14ac:dyDescent="0.25">
      <c r="A3036" s="134" t="s">
        <v>9250</v>
      </c>
      <c r="B3036" s="134">
        <v>37587</v>
      </c>
      <c r="C3036" s="126" t="s">
        <v>12190</v>
      </c>
      <c r="D3036" s="134" t="s">
        <v>33</v>
      </c>
      <c r="E3036" s="134" t="s">
        <v>4500</v>
      </c>
      <c r="F3036" s="135">
        <v>548.75</v>
      </c>
      <c r="G3036" s="135">
        <v>447.97</v>
      </c>
    </row>
    <row r="3037" spans="1:7" x14ac:dyDescent="0.25">
      <c r="A3037" s="134" t="s">
        <v>9250</v>
      </c>
      <c r="B3037" s="134">
        <v>11561</v>
      </c>
      <c r="C3037" s="126" t="s">
        <v>12191</v>
      </c>
      <c r="D3037" s="134" t="s">
        <v>33</v>
      </c>
      <c r="E3037" s="134" t="s">
        <v>4500</v>
      </c>
      <c r="F3037" s="135">
        <v>259.95999999999998</v>
      </c>
      <c r="G3037" s="135">
        <v>211.21</v>
      </c>
    </row>
    <row r="3038" spans="1:7" x14ac:dyDescent="0.25">
      <c r="A3038" s="134" t="s">
        <v>9250</v>
      </c>
      <c r="B3038" s="134">
        <v>43604</v>
      </c>
      <c r="C3038" s="126" t="s">
        <v>12192</v>
      </c>
      <c r="D3038" s="134" t="s">
        <v>33</v>
      </c>
      <c r="E3038" s="134" t="s">
        <v>4500</v>
      </c>
      <c r="F3038" s="135">
        <v>138.59</v>
      </c>
      <c r="G3038" s="135">
        <v>112.6</v>
      </c>
    </row>
    <row r="3039" spans="1:7" x14ac:dyDescent="0.25">
      <c r="A3039" s="134" t="s">
        <v>9250</v>
      </c>
      <c r="B3039" s="134">
        <v>11560</v>
      </c>
      <c r="C3039" s="126" t="s">
        <v>12193</v>
      </c>
      <c r="D3039" s="134" t="s">
        <v>33</v>
      </c>
      <c r="E3039" s="134" t="s">
        <v>4500</v>
      </c>
      <c r="F3039" s="135">
        <v>200.65</v>
      </c>
      <c r="G3039" s="135">
        <v>163.02000000000001</v>
      </c>
    </row>
    <row r="3040" spans="1:7" x14ac:dyDescent="0.25">
      <c r="A3040" s="134" t="s">
        <v>9250</v>
      </c>
      <c r="B3040" s="134">
        <v>11499</v>
      </c>
      <c r="C3040" s="126" t="s">
        <v>12194</v>
      </c>
      <c r="D3040" s="134" t="s">
        <v>33</v>
      </c>
      <c r="E3040" s="134" t="s">
        <v>4500</v>
      </c>
      <c r="F3040" s="135">
        <v>847.12</v>
      </c>
      <c r="G3040" s="135">
        <v>999.9</v>
      </c>
    </row>
    <row r="3041" spans="1:7" x14ac:dyDescent="0.25">
      <c r="A3041" s="134" t="s">
        <v>9393</v>
      </c>
      <c r="B3041" s="134">
        <v>34761</v>
      </c>
      <c r="C3041" s="126" t="s">
        <v>12195</v>
      </c>
      <c r="D3041" s="134" t="s">
        <v>374</v>
      </c>
      <c r="E3041" s="134" t="s">
        <v>4500</v>
      </c>
      <c r="F3041" s="135">
        <v>19.170000000000002</v>
      </c>
      <c r="G3041" s="135">
        <v>33.61</v>
      </c>
    </row>
    <row r="3042" spans="1:7" x14ac:dyDescent="0.25">
      <c r="A3042" s="134" t="s">
        <v>9393</v>
      </c>
      <c r="B3042" s="134">
        <v>40924</v>
      </c>
      <c r="C3042" s="126" t="s">
        <v>12196</v>
      </c>
      <c r="D3042" s="134" t="s">
        <v>4271</v>
      </c>
      <c r="E3042" s="134" t="s">
        <v>4500</v>
      </c>
      <c r="F3042" s="135">
        <v>3353.02</v>
      </c>
      <c r="G3042" s="135">
        <v>5890.87</v>
      </c>
    </row>
    <row r="3043" spans="1:7" x14ac:dyDescent="0.25">
      <c r="A3043" s="134" t="s">
        <v>9393</v>
      </c>
      <c r="B3043" s="134">
        <v>40983</v>
      </c>
      <c r="C3043" s="126" t="s">
        <v>12197</v>
      </c>
      <c r="D3043" s="134" t="s">
        <v>4271</v>
      </c>
      <c r="E3043" s="134" t="s">
        <v>4500</v>
      </c>
      <c r="F3043" s="135">
        <v>4035.6</v>
      </c>
      <c r="G3043" s="135">
        <v>4650.9799999999996</v>
      </c>
    </row>
    <row r="3044" spans="1:7" x14ac:dyDescent="0.25">
      <c r="A3044" s="134" t="s">
        <v>9393</v>
      </c>
      <c r="B3044" s="134">
        <v>44497</v>
      </c>
      <c r="C3044" s="126" t="s">
        <v>12198</v>
      </c>
      <c r="D3044" s="134" t="s">
        <v>374</v>
      </c>
      <c r="E3044" s="134" t="s">
        <v>4500</v>
      </c>
      <c r="F3044" s="135">
        <v>23.09</v>
      </c>
      <c r="G3044" s="135">
        <v>26.54</v>
      </c>
    </row>
    <row r="3045" spans="1:7" x14ac:dyDescent="0.25">
      <c r="A3045" s="134" t="s">
        <v>9393</v>
      </c>
      <c r="B3045" s="134">
        <v>2437</v>
      </c>
      <c r="C3045" s="126" t="s">
        <v>12199</v>
      </c>
      <c r="D3045" s="134" t="s">
        <v>374</v>
      </c>
      <c r="E3045" s="134" t="s">
        <v>4500</v>
      </c>
      <c r="F3045" s="135">
        <v>25.23</v>
      </c>
      <c r="G3045" s="135">
        <v>31.8</v>
      </c>
    </row>
    <row r="3046" spans="1:7" x14ac:dyDescent="0.25">
      <c r="A3046" s="134" t="s">
        <v>9393</v>
      </c>
      <c r="B3046" s="134">
        <v>40921</v>
      </c>
      <c r="C3046" s="126" t="s">
        <v>12200</v>
      </c>
      <c r="D3046" s="134" t="s">
        <v>4271</v>
      </c>
      <c r="E3046" s="134" t="s">
        <v>4500</v>
      </c>
      <c r="F3046" s="135">
        <v>4410.49</v>
      </c>
      <c r="G3046" s="135">
        <v>5573.3</v>
      </c>
    </row>
    <row r="3047" spans="1:7" x14ac:dyDescent="0.25">
      <c r="A3047" s="134" t="s">
        <v>9422</v>
      </c>
      <c r="B3047" s="134">
        <v>14252</v>
      </c>
      <c r="C3047" s="126" t="s">
        <v>12201</v>
      </c>
      <c r="D3047" s="134" t="s">
        <v>33</v>
      </c>
      <c r="E3047" s="134" t="s">
        <v>4500</v>
      </c>
      <c r="F3047" s="135">
        <v>3489.23</v>
      </c>
      <c r="G3047" s="135">
        <v>3145.99</v>
      </c>
    </row>
    <row r="3048" spans="1:7" x14ac:dyDescent="0.25">
      <c r="A3048" s="134" t="s">
        <v>9422</v>
      </c>
      <c r="B3048" s="134">
        <v>730</v>
      </c>
      <c r="C3048" s="126" t="s">
        <v>12202</v>
      </c>
      <c r="D3048" s="134" t="s">
        <v>33</v>
      </c>
      <c r="E3048" s="134" t="s">
        <v>4500</v>
      </c>
      <c r="F3048" s="135">
        <v>9322.56</v>
      </c>
      <c r="G3048" s="135">
        <v>8405.49</v>
      </c>
    </row>
    <row r="3049" spans="1:7" x14ac:dyDescent="0.25">
      <c r="A3049" s="134" t="s">
        <v>9422</v>
      </c>
      <c r="B3049" s="134">
        <v>723</v>
      </c>
      <c r="C3049" s="126" t="s">
        <v>12203</v>
      </c>
      <c r="D3049" s="134" t="s">
        <v>33</v>
      </c>
      <c r="E3049" s="134" t="s">
        <v>4500</v>
      </c>
      <c r="F3049" s="135">
        <v>4633.6400000000003</v>
      </c>
      <c r="G3049" s="135">
        <v>4177.82</v>
      </c>
    </row>
    <row r="3050" spans="1:7" x14ac:dyDescent="0.25">
      <c r="A3050" s="134" t="s">
        <v>9422</v>
      </c>
      <c r="B3050" s="134">
        <v>36502</v>
      </c>
      <c r="C3050" s="126" t="s">
        <v>12204</v>
      </c>
      <c r="D3050" s="134" t="s">
        <v>33</v>
      </c>
      <c r="E3050" s="134" t="s">
        <v>4500</v>
      </c>
      <c r="F3050" s="135">
        <v>4355.07</v>
      </c>
      <c r="G3050" s="135">
        <v>3926.66</v>
      </c>
    </row>
    <row r="3051" spans="1:7" x14ac:dyDescent="0.25">
      <c r="A3051" s="134" t="s">
        <v>9422</v>
      </c>
      <c r="B3051" s="134">
        <v>36503</v>
      </c>
      <c r="C3051" s="126" t="s">
        <v>12205</v>
      </c>
      <c r="D3051" s="134" t="s">
        <v>33</v>
      </c>
      <c r="E3051" s="134" t="s">
        <v>4500</v>
      </c>
      <c r="F3051" s="135">
        <v>5370.31</v>
      </c>
      <c r="G3051" s="135">
        <v>4842.03</v>
      </c>
    </row>
    <row r="3052" spans="1:7" x14ac:dyDescent="0.25">
      <c r="A3052" s="134" t="s">
        <v>9422</v>
      </c>
      <c r="B3052" s="134">
        <v>4090</v>
      </c>
      <c r="C3052" s="126" t="s">
        <v>12206</v>
      </c>
      <c r="D3052" s="134" t="s">
        <v>33</v>
      </c>
      <c r="E3052" s="134" t="s">
        <v>9256</v>
      </c>
      <c r="F3052" s="135">
        <v>1215000</v>
      </c>
      <c r="G3052" s="135">
        <v>1150000</v>
      </c>
    </row>
    <row r="3053" spans="1:7" x14ac:dyDescent="0.25">
      <c r="A3053" s="134" t="s">
        <v>9422</v>
      </c>
      <c r="B3053" s="134">
        <v>13227</v>
      </c>
      <c r="C3053" s="126" t="s">
        <v>12207</v>
      </c>
      <c r="D3053" s="134" t="s">
        <v>33</v>
      </c>
      <c r="E3053" s="134" t="s">
        <v>4500</v>
      </c>
      <c r="F3053" s="135">
        <v>1509789.01</v>
      </c>
      <c r="G3053" s="135">
        <v>1429018.4</v>
      </c>
    </row>
    <row r="3054" spans="1:7" x14ac:dyDescent="0.25">
      <c r="A3054" s="134" t="s">
        <v>9422</v>
      </c>
      <c r="B3054" s="134">
        <v>10597</v>
      </c>
      <c r="C3054" s="126" t="s">
        <v>12208</v>
      </c>
      <c r="D3054" s="134" t="s">
        <v>33</v>
      </c>
      <c r="E3054" s="134" t="s">
        <v>4500</v>
      </c>
      <c r="F3054" s="135">
        <v>1589247.7</v>
      </c>
      <c r="G3054" s="135">
        <v>1504226.22</v>
      </c>
    </row>
    <row r="3055" spans="1:7" x14ac:dyDescent="0.25">
      <c r="A3055" s="134" t="s">
        <v>9422</v>
      </c>
      <c r="B3055" s="134">
        <v>39628</v>
      </c>
      <c r="C3055" s="126" t="s">
        <v>12209</v>
      </c>
      <c r="D3055" s="134" t="s">
        <v>33</v>
      </c>
      <c r="E3055" s="134" t="s">
        <v>4500</v>
      </c>
      <c r="F3055" s="135"/>
      <c r="G3055" s="135">
        <v>4498.22</v>
      </c>
    </row>
    <row r="3056" spans="1:7" x14ac:dyDescent="0.25">
      <c r="A3056" s="134" t="s">
        <v>9422</v>
      </c>
      <c r="B3056" s="134">
        <v>39404</v>
      </c>
      <c r="C3056" s="126" t="s">
        <v>12210</v>
      </c>
      <c r="D3056" s="134" t="s">
        <v>33</v>
      </c>
      <c r="E3056" s="134" t="s">
        <v>4500</v>
      </c>
      <c r="F3056" s="135"/>
      <c r="G3056" s="135">
        <v>2230.52</v>
      </c>
    </row>
    <row r="3057" spans="1:7" x14ac:dyDescent="0.25">
      <c r="A3057" s="134" t="s">
        <v>9422</v>
      </c>
      <c r="B3057" s="134">
        <v>39402</v>
      </c>
      <c r="C3057" s="126" t="s">
        <v>12211</v>
      </c>
      <c r="D3057" s="134" t="s">
        <v>33</v>
      </c>
      <c r="E3057" s="134" t="s">
        <v>4500</v>
      </c>
      <c r="F3057" s="135"/>
      <c r="G3057" s="135">
        <v>1837.52</v>
      </c>
    </row>
    <row r="3058" spans="1:7" x14ac:dyDescent="0.25">
      <c r="A3058" s="134" t="s">
        <v>9422</v>
      </c>
      <c r="B3058" s="134">
        <v>39403</v>
      </c>
      <c r="C3058" s="126" t="s">
        <v>12212</v>
      </c>
      <c r="D3058" s="134" t="s">
        <v>33</v>
      </c>
      <c r="E3058" s="134" t="s">
        <v>4500</v>
      </c>
      <c r="F3058" s="135"/>
      <c r="G3058" s="135">
        <v>1797.55</v>
      </c>
    </row>
    <row r="3059" spans="1:7" x14ac:dyDescent="0.25">
      <c r="A3059" s="134" t="s">
        <v>9393</v>
      </c>
      <c r="B3059" s="134">
        <v>4093</v>
      </c>
      <c r="C3059" s="126" t="s">
        <v>12213</v>
      </c>
      <c r="D3059" s="134" t="s">
        <v>374</v>
      </c>
      <c r="E3059" s="134" t="s">
        <v>9256</v>
      </c>
      <c r="F3059" s="135">
        <v>20.46</v>
      </c>
      <c r="G3059" s="135">
        <v>29.11</v>
      </c>
    </row>
    <row r="3060" spans="1:7" x14ac:dyDescent="0.25">
      <c r="A3060" s="134" t="s">
        <v>9393</v>
      </c>
      <c r="B3060" s="134">
        <v>10512</v>
      </c>
      <c r="C3060" s="126" t="s">
        <v>12214</v>
      </c>
      <c r="D3060" s="134" t="s">
        <v>4271</v>
      </c>
      <c r="E3060" s="134" t="s">
        <v>4500</v>
      </c>
      <c r="F3060" s="135">
        <v>3574.84</v>
      </c>
      <c r="G3060" s="135">
        <v>5098.51</v>
      </c>
    </row>
    <row r="3061" spans="1:7" x14ac:dyDescent="0.25">
      <c r="A3061" s="134" t="s">
        <v>9393</v>
      </c>
      <c r="B3061" s="134">
        <v>4243</v>
      </c>
      <c r="C3061" s="126" t="s">
        <v>12215</v>
      </c>
      <c r="D3061" s="134" t="s">
        <v>374</v>
      </c>
      <c r="E3061" s="134" t="s">
        <v>4500</v>
      </c>
      <c r="F3061" s="135">
        <v>23.4</v>
      </c>
      <c r="G3061" s="135">
        <v>28.65</v>
      </c>
    </row>
    <row r="3062" spans="1:7" x14ac:dyDescent="0.25">
      <c r="A3062" s="134" t="s">
        <v>9393</v>
      </c>
      <c r="B3062" s="134">
        <v>20020</v>
      </c>
      <c r="C3062" s="126" t="s">
        <v>12216</v>
      </c>
      <c r="D3062" s="134" t="s">
        <v>374</v>
      </c>
      <c r="E3062" s="134" t="s">
        <v>4500</v>
      </c>
      <c r="F3062" s="135">
        <v>21.25</v>
      </c>
      <c r="G3062" s="135">
        <v>30.23</v>
      </c>
    </row>
    <row r="3063" spans="1:7" x14ac:dyDescent="0.25">
      <c r="A3063" s="134" t="s">
        <v>9393</v>
      </c>
      <c r="B3063" s="134">
        <v>41038</v>
      </c>
      <c r="C3063" s="126" t="s">
        <v>12217</v>
      </c>
      <c r="D3063" s="134" t="s">
        <v>4271</v>
      </c>
      <c r="E3063" s="134" t="s">
        <v>4500</v>
      </c>
      <c r="F3063" s="135">
        <v>3714.98</v>
      </c>
      <c r="G3063" s="135">
        <v>5298.39</v>
      </c>
    </row>
    <row r="3064" spans="1:7" x14ac:dyDescent="0.25">
      <c r="A3064" s="134" t="s">
        <v>9393</v>
      </c>
      <c r="B3064" s="134">
        <v>4094</v>
      </c>
      <c r="C3064" s="126" t="s">
        <v>12218</v>
      </c>
      <c r="D3064" s="134" t="s">
        <v>374</v>
      </c>
      <c r="E3064" s="134" t="s">
        <v>4500</v>
      </c>
      <c r="F3064" s="135">
        <v>25.44</v>
      </c>
      <c r="G3064" s="135">
        <v>36.200000000000003</v>
      </c>
    </row>
    <row r="3065" spans="1:7" x14ac:dyDescent="0.25">
      <c r="A3065" s="134" t="s">
        <v>9393</v>
      </c>
      <c r="B3065" s="134">
        <v>40988</v>
      </c>
      <c r="C3065" s="126" t="s">
        <v>12219</v>
      </c>
      <c r="D3065" s="134" t="s">
        <v>4271</v>
      </c>
      <c r="E3065" s="134" t="s">
        <v>4500</v>
      </c>
      <c r="F3065" s="135">
        <v>4446.46</v>
      </c>
      <c r="G3065" s="135">
        <v>6341.64</v>
      </c>
    </row>
    <row r="3066" spans="1:7" x14ac:dyDescent="0.25">
      <c r="A3066" s="134" t="s">
        <v>9393</v>
      </c>
      <c r="B3066" s="134">
        <v>4095</v>
      </c>
      <c r="C3066" s="126" t="s">
        <v>12220</v>
      </c>
      <c r="D3066" s="134" t="s">
        <v>374</v>
      </c>
      <c r="E3066" s="134" t="s">
        <v>4500</v>
      </c>
      <c r="F3066" s="135">
        <v>19.48</v>
      </c>
      <c r="G3066" s="135">
        <v>24.24</v>
      </c>
    </row>
    <row r="3067" spans="1:7" x14ac:dyDescent="0.25">
      <c r="A3067" s="134" t="s">
        <v>9393</v>
      </c>
      <c r="B3067" s="134">
        <v>40990</v>
      </c>
      <c r="C3067" s="126" t="s">
        <v>12221</v>
      </c>
      <c r="D3067" s="134" t="s">
        <v>4271</v>
      </c>
      <c r="E3067" s="134" t="s">
        <v>4500</v>
      </c>
      <c r="F3067" s="135">
        <v>3404.7</v>
      </c>
      <c r="G3067" s="135">
        <v>4246.91</v>
      </c>
    </row>
    <row r="3068" spans="1:7" x14ac:dyDescent="0.25">
      <c r="A3068" s="134" t="s">
        <v>9393</v>
      </c>
      <c r="B3068" s="134">
        <v>4096</v>
      </c>
      <c r="C3068" s="126" t="s">
        <v>12222</v>
      </c>
      <c r="D3068" s="134" t="s">
        <v>374</v>
      </c>
      <c r="E3068" s="134" t="s">
        <v>4500</v>
      </c>
      <c r="F3068" s="135">
        <v>21.78</v>
      </c>
      <c r="G3068" s="135">
        <v>32.619999999999997</v>
      </c>
    </row>
    <row r="3069" spans="1:7" x14ac:dyDescent="0.25">
      <c r="A3069" s="134" t="s">
        <v>9393</v>
      </c>
      <c r="B3069" s="134">
        <v>40992</v>
      </c>
      <c r="C3069" s="126" t="s">
        <v>12223</v>
      </c>
      <c r="D3069" s="134" t="s">
        <v>4271</v>
      </c>
      <c r="E3069" s="134" t="s">
        <v>4500</v>
      </c>
      <c r="F3069" s="135">
        <v>3809.94</v>
      </c>
      <c r="G3069" s="135">
        <v>5717.34</v>
      </c>
    </row>
    <row r="3070" spans="1:7" x14ac:dyDescent="0.25">
      <c r="A3070" s="134" t="s">
        <v>9250</v>
      </c>
      <c r="B3070" s="134">
        <v>4114</v>
      </c>
      <c r="C3070" s="126" t="s">
        <v>12224</v>
      </c>
      <c r="D3070" s="134" t="s">
        <v>33</v>
      </c>
      <c r="E3070" s="134" t="s">
        <v>4500</v>
      </c>
      <c r="F3070" s="135">
        <v>73.19</v>
      </c>
      <c r="G3070" s="135">
        <v>67.56</v>
      </c>
    </row>
    <row r="3071" spans="1:7" x14ac:dyDescent="0.25">
      <c r="A3071" s="134" t="s">
        <v>9250</v>
      </c>
      <c r="B3071" s="134">
        <v>36797</v>
      </c>
      <c r="C3071" s="126" t="s">
        <v>12225</v>
      </c>
      <c r="D3071" s="134" t="s">
        <v>33</v>
      </c>
      <c r="E3071" s="134" t="s">
        <v>4500</v>
      </c>
      <c r="F3071" s="135">
        <v>65.16</v>
      </c>
      <c r="G3071" s="135">
        <v>60.15</v>
      </c>
    </row>
    <row r="3072" spans="1:7" x14ac:dyDescent="0.25">
      <c r="A3072" s="134" t="s">
        <v>9250</v>
      </c>
      <c r="B3072" s="134">
        <v>4107</v>
      </c>
      <c r="C3072" s="126" t="s">
        <v>12226</v>
      </c>
      <c r="D3072" s="134" t="s">
        <v>33</v>
      </c>
      <c r="E3072" s="134" t="s">
        <v>4500</v>
      </c>
      <c r="F3072" s="135">
        <v>61.44</v>
      </c>
      <c r="G3072" s="135">
        <v>56.71</v>
      </c>
    </row>
    <row r="3073" spans="1:7" x14ac:dyDescent="0.25">
      <c r="A3073" s="134" t="s">
        <v>9250</v>
      </c>
      <c r="B3073" s="134">
        <v>4102</v>
      </c>
      <c r="C3073" s="126" t="s">
        <v>12227</v>
      </c>
      <c r="D3073" s="134" t="s">
        <v>33</v>
      </c>
      <c r="E3073" s="134" t="s">
        <v>9256</v>
      </c>
      <c r="F3073" s="135">
        <v>75</v>
      </c>
      <c r="G3073" s="135">
        <v>69.23</v>
      </c>
    </row>
    <row r="3074" spans="1:7" x14ac:dyDescent="0.25">
      <c r="A3074" s="134" t="s">
        <v>9250</v>
      </c>
      <c r="B3074" s="134">
        <v>36799</v>
      </c>
      <c r="C3074" s="126" t="s">
        <v>12228</v>
      </c>
      <c r="D3074" s="134" t="s">
        <v>33</v>
      </c>
      <c r="E3074" s="134" t="s">
        <v>4500</v>
      </c>
      <c r="F3074" s="135">
        <v>63.25</v>
      </c>
      <c r="G3074" s="135">
        <v>58.38</v>
      </c>
    </row>
    <row r="3075" spans="1:7" x14ac:dyDescent="0.25">
      <c r="A3075" s="134" t="s">
        <v>9250</v>
      </c>
      <c r="B3075" s="134">
        <v>2747</v>
      </c>
      <c r="C3075" s="126" t="s">
        <v>12229</v>
      </c>
      <c r="D3075" s="134" t="s">
        <v>22</v>
      </c>
      <c r="E3075" s="134" t="s">
        <v>4500</v>
      </c>
      <c r="F3075" s="135">
        <v>49.46</v>
      </c>
      <c r="G3075" s="135">
        <v>33.22</v>
      </c>
    </row>
    <row r="3076" spans="1:7" x14ac:dyDescent="0.25">
      <c r="A3076" s="134" t="s">
        <v>9250</v>
      </c>
      <c r="B3076" s="134">
        <v>21138</v>
      </c>
      <c r="C3076" s="126" t="s">
        <v>12230</v>
      </c>
      <c r="D3076" s="134" t="s">
        <v>22</v>
      </c>
      <c r="E3076" s="134" t="s">
        <v>9256</v>
      </c>
      <c r="F3076" s="135">
        <v>15.68</v>
      </c>
      <c r="G3076" s="135">
        <v>10.53</v>
      </c>
    </row>
    <row r="3077" spans="1:7" x14ac:dyDescent="0.25">
      <c r="A3077" s="134" t="s">
        <v>9250</v>
      </c>
      <c r="B3077" s="134">
        <v>10826</v>
      </c>
      <c r="C3077" s="126" t="s">
        <v>12231</v>
      </c>
      <c r="D3077" s="134" t="s">
        <v>33</v>
      </c>
      <c r="E3077" s="134" t="s">
        <v>4500</v>
      </c>
      <c r="F3077" s="135"/>
      <c r="G3077" s="135">
        <v>75.86</v>
      </c>
    </row>
    <row r="3078" spans="1:7" x14ac:dyDescent="0.25">
      <c r="A3078" s="134" t="s">
        <v>9250</v>
      </c>
      <c r="B3078" s="134">
        <v>365</v>
      </c>
      <c r="C3078" s="126" t="s">
        <v>12232</v>
      </c>
      <c r="D3078" s="134" t="s">
        <v>33</v>
      </c>
      <c r="E3078" s="134" t="s">
        <v>4500</v>
      </c>
      <c r="F3078" s="135"/>
      <c r="G3078" s="135">
        <v>47.03</v>
      </c>
    </row>
    <row r="3079" spans="1:7" x14ac:dyDescent="0.25">
      <c r="A3079" s="134" t="s">
        <v>9250</v>
      </c>
      <c r="B3079" s="134">
        <v>38639</v>
      </c>
      <c r="C3079" s="126" t="s">
        <v>12233</v>
      </c>
      <c r="D3079" s="134" t="s">
        <v>33</v>
      </c>
      <c r="E3079" s="134" t="s">
        <v>4500</v>
      </c>
      <c r="F3079" s="135"/>
      <c r="G3079" s="135">
        <v>182.06</v>
      </c>
    </row>
    <row r="3080" spans="1:7" x14ac:dyDescent="0.25">
      <c r="A3080" s="134" t="s">
        <v>9250</v>
      </c>
      <c r="B3080" s="134">
        <v>38640</v>
      </c>
      <c r="C3080" s="126" t="s">
        <v>12234</v>
      </c>
      <c r="D3080" s="134" t="s">
        <v>33</v>
      </c>
      <c r="E3080" s="134" t="s">
        <v>4500</v>
      </c>
      <c r="F3080" s="135"/>
      <c r="G3080" s="135">
        <v>2.73</v>
      </c>
    </row>
    <row r="3081" spans="1:7" x14ac:dyDescent="0.25">
      <c r="A3081" s="134" t="s">
        <v>9250</v>
      </c>
      <c r="B3081" s="134">
        <v>358</v>
      </c>
      <c r="C3081" s="126" t="s">
        <v>12235</v>
      </c>
      <c r="D3081" s="134" t="s">
        <v>33</v>
      </c>
      <c r="E3081" s="134" t="s">
        <v>4500</v>
      </c>
      <c r="F3081" s="135"/>
      <c r="G3081" s="135">
        <v>56.13</v>
      </c>
    </row>
    <row r="3082" spans="1:7" x14ac:dyDescent="0.25">
      <c r="A3082" s="134" t="s">
        <v>9250</v>
      </c>
      <c r="B3082" s="134">
        <v>359</v>
      </c>
      <c r="C3082" s="126" t="s">
        <v>12236</v>
      </c>
      <c r="D3082" s="134" t="s">
        <v>33</v>
      </c>
      <c r="E3082" s="134" t="s">
        <v>4500</v>
      </c>
      <c r="F3082" s="135"/>
      <c r="G3082" s="135">
        <v>115.31</v>
      </c>
    </row>
    <row r="3083" spans="1:7" x14ac:dyDescent="0.25">
      <c r="A3083" s="134" t="s">
        <v>9250</v>
      </c>
      <c r="B3083" s="134">
        <v>38641</v>
      </c>
      <c r="C3083" s="126" t="s">
        <v>12237</v>
      </c>
      <c r="D3083" s="134" t="s">
        <v>33</v>
      </c>
      <c r="E3083" s="134" t="s">
        <v>4500</v>
      </c>
      <c r="F3083" s="135"/>
      <c r="G3083" s="135">
        <v>113.79</v>
      </c>
    </row>
    <row r="3084" spans="1:7" x14ac:dyDescent="0.25">
      <c r="A3084" s="134" t="s">
        <v>9250</v>
      </c>
      <c r="B3084" s="134">
        <v>360</v>
      </c>
      <c r="C3084" s="126" t="s">
        <v>12238</v>
      </c>
      <c r="D3084" s="134" t="s">
        <v>33</v>
      </c>
      <c r="E3084" s="134" t="s">
        <v>9256</v>
      </c>
      <c r="F3084" s="135"/>
      <c r="G3084" s="135">
        <v>2.64</v>
      </c>
    </row>
    <row r="3085" spans="1:7" x14ac:dyDescent="0.25">
      <c r="A3085" s="134" t="s">
        <v>9250</v>
      </c>
      <c r="B3085" s="134">
        <v>42430</v>
      </c>
      <c r="C3085" s="126" t="s">
        <v>12239</v>
      </c>
      <c r="D3085" s="134" t="s">
        <v>33</v>
      </c>
      <c r="E3085" s="134" t="s">
        <v>4500</v>
      </c>
      <c r="F3085" s="135"/>
      <c r="G3085" s="135">
        <v>6434.22</v>
      </c>
    </row>
    <row r="3086" spans="1:7" x14ac:dyDescent="0.25">
      <c r="A3086" s="134" t="s">
        <v>9250</v>
      </c>
      <c r="B3086" s="134">
        <v>4209</v>
      </c>
      <c r="C3086" s="126" t="s">
        <v>12240</v>
      </c>
      <c r="D3086" s="134" t="s">
        <v>33</v>
      </c>
      <c r="E3086" s="134" t="s">
        <v>4500</v>
      </c>
      <c r="F3086" s="135">
        <v>23.65</v>
      </c>
      <c r="G3086" s="135">
        <v>23.56</v>
      </c>
    </row>
    <row r="3087" spans="1:7" x14ac:dyDescent="0.25">
      <c r="A3087" s="134" t="s">
        <v>9250</v>
      </c>
      <c r="B3087" s="134">
        <v>4180</v>
      </c>
      <c r="C3087" s="126" t="s">
        <v>12241</v>
      </c>
      <c r="D3087" s="134" t="s">
        <v>33</v>
      </c>
      <c r="E3087" s="134" t="s">
        <v>4500</v>
      </c>
      <c r="F3087" s="135">
        <v>17.8</v>
      </c>
      <c r="G3087" s="135">
        <v>17.739999999999998</v>
      </c>
    </row>
    <row r="3088" spans="1:7" x14ac:dyDescent="0.25">
      <c r="A3088" s="134" t="s">
        <v>9250</v>
      </c>
      <c r="B3088" s="134">
        <v>4179</v>
      </c>
      <c r="C3088" s="126" t="s">
        <v>12242</v>
      </c>
      <c r="D3088" s="134" t="s">
        <v>33</v>
      </c>
      <c r="E3088" s="134" t="s">
        <v>4500</v>
      </c>
      <c r="F3088" s="135">
        <v>12.09</v>
      </c>
      <c r="G3088" s="135">
        <v>12.05</v>
      </c>
    </row>
    <row r="3089" spans="1:7" x14ac:dyDescent="0.25">
      <c r="A3089" s="134" t="s">
        <v>9250</v>
      </c>
      <c r="B3089" s="134">
        <v>4177</v>
      </c>
      <c r="C3089" s="126" t="s">
        <v>12243</v>
      </c>
      <c r="D3089" s="134" t="s">
        <v>33</v>
      </c>
      <c r="E3089" s="134" t="s">
        <v>4500</v>
      </c>
      <c r="F3089" s="135">
        <v>5.91</v>
      </c>
      <c r="G3089" s="135">
        <v>5.89</v>
      </c>
    </row>
    <row r="3090" spans="1:7" x14ac:dyDescent="0.25">
      <c r="A3090" s="134" t="s">
        <v>9250</v>
      </c>
      <c r="B3090" s="134">
        <v>4208</v>
      </c>
      <c r="C3090" s="126" t="s">
        <v>12244</v>
      </c>
      <c r="D3090" s="134" t="s">
        <v>33</v>
      </c>
      <c r="E3090" s="134" t="s">
        <v>4500</v>
      </c>
      <c r="F3090" s="135">
        <v>56.3</v>
      </c>
      <c r="G3090" s="135">
        <v>56.08</v>
      </c>
    </row>
    <row r="3091" spans="1:7" x14ac:dyDescent="0.25">
      <c r="A3091" s="134" t="s">
        <v>9250</v>
      </c>
      <c r="B3091" s="134">
        <v>4181</v>
      </c>
      <c r="C3091" s="126" t="s">
        <v>12245</v>
      </c>
      <c r="D3091" s="134" t="s">
        <v>33</v>
      </c>
      <c r="E3091" s="134" t="s">
        <v>4500</v>
      </c>
      <c r="F3091" s="135">
        <v>36.78</v>
      </c>
      <c r="G3091" s="135">
        <v>36.64</v>
      </c>
    </row>
    <row r="3092" spans="1:7" x14ac:dyDescent="0.25">
      <c r="A3092" s="134" t="s">
        <v>9250</v>
      </c>
      <c r="B3092" s="134">
        <v>4182</v>
      </c>
      <c r="C3092" s="126" t="s">
        <v>12246</v>
      </c>
      <c r="D3092" s="134" t="s">
        <v>33</v>
      </c>
      <c r="E3092" s="134" t="s">
        <v>4500</v>
      </c>
      <c r="F3092" s="135">
        <v>91.58</v>
      </c>
      <c r="G3092" s="135">
        <v>91.23</v>
      </c>
    </row>
    <row r="3093" spans="1:7" x14ac:dyDescent="0.25">
      <c r="A3093" s="134" t="s">
        <v>9250</v>
      </c>
      <c r="B3093" s="134">
        <v>4178</v>
      </c>
      <c r="C3093" s="126" t="s">
        <v>12247</v>
      </c>
      <c r="D3093" s="134" t="s">
        <v>33</v>
      </c>
      <c r="E3093" s="134" t="s">
        <v>4500</v>
      </c>
      <c r="F3093" s="135">
        <v>8.19</v>
      </c>
      <c r="G3093" s="135">
        <v>8.16</v>
      </c>
    </row>
    <row r="3094" spans="1:7" x14ac:dyDescent="0.25">
      <c r="A3094" s="134" t="s">
        <v>9250</v>
      </c>
      <c r="B3094" s="134">
        <v>4183</v>
      </c>
      <c r="C3094" s="126" t="s">
        <v>12248</v>
      </c>
      <c r="D3094" s="134" t="s">
        <v>33</v>
      </c>
      <c r="E3094" s="134" t="s">
        <v>4500</v>
      </c>
      <c r="F3094" s="135">
        <v>147.44</v>
      </c>
      <c r="G3094" s="135">
        <v>146.87</v>
      </c>
    </row>
    <row r="3095" spans="1:7" x14ac:dyDescent="0.25">
      <c r="A3095" s="134" t="s">
        <v>9250</v>
      </c>
      <c r="B3095" s="134">
        <v>4184</v>
      </c>
      <c r="C3095" s="126" t="s">
        <v>12249</v>
      </c>
      <c r="D3095" s="134" t="s">
        <v>33</v>
      </c>
      <c r="E3095" s="134" t="s">
        <v>4500</v>
      </c>
      <c r="F3095" s="135">
        <v>325.45</v>
      </c>
      <c r="G3095" s="135">
        <v>324.20999999999998</v>
      </c>
    </row>
    <row r="3096" spans="1:7" x14ac:dyDescent="0.25">
      <c r="A3096" s="134" t="s">
        <v>9250</v>
      </c>
      <c r="B3096" s="134">
        <v>4185</v>
      </c>
      <c r="C3096" s="126" t="s">
        <v>12250</v>
      </c>
      <c r="D3096" s="134" t="s">
        <v>33</v>
      </c>
      <c r="E3096" s="134" t="s">
        <v>4500</v>
      </c>
      <c r="F3096" s="135">
        <v>540.75</v>
      </c>
      <c r="G3096" s="135">
        <v>538.69000000000005</v>
      </c>
    </row>
    <row r="3097" spans="1:7" x14ac:dyDescent="0.25">
      <c r="A3097" s="134" t="s">
        <v>9250</v>
      </c>
      <c r="B3097" s="134">
        <v>4205</v>
      </c>
      <c r="C3097" s="126" t="s">
        <v>12251</v>
      </c>
      <c r="D3097" s="134" t="s">
        <v>33</v>
      </c>
      <c r="E3097" s="134" t="s">
        <v>4500</v>
      </c>
      <c r="F3097" s="135">
        <v>31.23</v>
      </c>
      <c r="G3097" s="135">
        <v>31.11</v>
      </c>
    </row>
    <row r="3098" spans="1:7" x14ac:dyDescent="0.25">
      <c r="A3098" s="134" t="s">
        <v>9250</v>
      </c>
      <c r="B3098" s="134">
        <v>4192</v>
      </c>
      <c r="C3098" s="126" t="s">
        <v>12252</v>
      </c>
      <c r="D3098" s="134" t="s">
        <v>33</v>
      </c>
      <c r="E3098" s="134" t="s">
        <v>4500</v>
      </c>
      <c r="F3098" s="135">
        <v>31.23</v>
      </c>
      <c r="G3098" s="135">
        <v>31.11</v>
      </c>
    </row>
    <row r="3099" spans="1:7" x14ac:dyDescent="0.25">
      <c r="A3099" s="134" t="s">
        <v>9250</v>
      </c>
      <c r="B3099" s="134">
        <v>4191</v>
      </c>
      <c r="C3099" s="126" t="s">
        <v>12253</v>
      </c>
      <c r="D3099" s="134" t="s">
        <v>33</v>
      </c>
      <c r="E3099" s="134" t="s">
        <v>4500</v>
      </c>
      <c r="F3099" s="135">
        <v>31.23</v>
      </c>
      <c r="G3099" s="135">
        <v>31.11</v>
      </c>
    </row>
    <row r="3100" spans="1:7" x14ac:dyDescent="0.25">
      <c r="A3100" s="134" t="s">
        <v>9250</v>
      </c>
      <c r="B3100" s="134">
        <v>4206</v>
      </c>
      <c r="C3100" s="126" t="s">
        <v>12254</v>
      </c>
      <c r="D3100" s="134" t="s">
        <v>33</v>
      </c>
      <c r="E3100" s="134" t="s">
        <v>4500</v>
      </c>
      <c r="F3100" s="135">
        <v>24.4</v>
      </c>
      <c r="G3100" s="135">
        <v>24.31</v>
      </c>
    </row>
    <row r="3101" spans="1:7" x14ac:dyDescent="0.25">
      <c r="A3101" s="134" t="s">
        <v>9250</v>
      </c>
      <c r="B3101" s="134">
        <v>4207</v>
      </c>
      <c r="C3101" s="126" t="s">
        <v>12255</v>
      </c>
      <c r="D3101" s="134" t="s">
        <v>33</v>
      </c>
      <c r="E3101" s="134" t="s">
        <v>4500</v>
      </c>
      <c r="F3101" s="135">
        <v>25.13</v>
      </c>
      <c r="G3101" s="135">
        <v>25.03</v>
      </c>
    </row>
    <row r="3102" spans="1:7" x14ac:dyDescent="0.25">
      <c r="A3102" s="134" t="s">
        <v>9250</v>
      </c>
      <c r="B3102" s="134">
        <v>4190</v>
      </c>
      <c r="C3102" s="126" t="s">
        <v>12256</v>
      </c>
      <c r="D3102" s="134" t="s">
        <v>33</v>
      </c>
      <c r="E3102" s="134" t="s">
        <v>4500</v>
      </c>
      <c r="F3102" s="135">
        <v>24.4</v>
      </c>
      <c r="G3102" s="135">
        <v>24.31</v>
      </c>
    </row>
    <row r="3103" spans="1:7" x14ac:dyDescent="0.25">
      <c r="A3103" s="134" t="s">
        <v>9250</v>
      </c>
      <c r="B3103" s="134">
        <v>4188</v>
      </c>
      <c r="C3103" s="126" t="s">
        <v>12257</v>
      </c>
      <c r="D3103" s="134" t="s">
        <v>33</v>
      </c>
      <c r="E3103" s="134" t="s">
        <v>4500</v>
      </c>
      <c r="F3103" s="135">
        <v>14.73</v>
      </c>
      <c r="G3103" s="135">
        <v>14.67</v>
      </c>
    </row>
    <row r="3104" spans="1:7" x14ac:dyDescent="0.25">
      <c r="A3104" s="134" t="s">
        <v>9250</v>
      </c>
      <c r="B3104" s="134">
        <v>4189</v>
      </c>
      <c r="C3104" s="126" t="s">
        <v>12258</v>
      </c>
      <c r="D3104" s="134" t="s">
        <v>33</v>
      </c>
      <c r="E3104" s="134" t="s">
        <v>4500</v>
      </c>
      <c r="F3104" s="135">
        <v>14.73</v>
      </c>
      <c r="G3104" s="135">
        <v>14.67</v>
      </c>
    </row>
    <row r="3105" spans="1:7" x14ac:dyDescent="0.25">
      <c r="A3105" s="134" t="s">
        <v>9250</v>
      </c>
      <c r="B3105" s="134">
        <v>4186</v>
      </c>
      <c r="C3105" s="126" t="s">
        <v>12259</v>
      </c>
      <c r="D3105" s="134" t="s">
        <v>33</v>
      </c>
      <c r="E3105" s="134" t="s">
        <v>4500</v>
      </c>
      <c r="F3105" s="135">
        <v>7.21</v>
      </c>
      <c r="G3105" s="135">
        <v>7.18</v>
      </c>
    </row>
    <row r="3106" spans="1:7" x14ac:dyDescent="0.25">
      <c r="A3106" s="134" t="s">
        <v>9250</v>
      </c>
      <c r="B3106" s="134">
        <v>4197</v>
      </c>
      <c r="C3106" s="126" t="s">
        <v>12260</v>
      </c>
      <c r="D3106" s="134" t="s">
        <v>33</v>
      </c>
      <c r="E3106" s="134" t="s">
        <v>4500</v>
      </c>
      <c r="F3106" s="135">
        <v>77.98</v>
      </c>
      <c r="G3106" s="135">
        <v>77.680000000000007</v>
      </c>
    </row>
    <row r="3107" spans="1:7" x14ac:dyDescent="0.25">
      <c r="A3107" s="134" t="s">
        <v>9250</v>
      </c>
      <c r="B3107" s="134">
        <v>4194</v>
      </c>
      <c r="C3107" s="126" t="s">
        <v>12261</v>
      </c>
      <c r="D3107" s="134" t="s">
        <v>33</v>
      </c>
      <c r="E3107" s="134" t="s">
        <v>4500</v>
      </c>
      <c r="F3107" s="135">
        <v>47.12</v>
      </c>
      <c r="G3107" s="135">
        <v>46.94</v>
      </c>
    </row>
    <row r="3108" spans="1:7" x14ac:dyDescent="0.25">
      <c r="A3108" s="134" t="s">
        <v>9250</v>
      </c>
      <c r="B3108" s="134">
        <v>4193</v>
      </c>
      <c r="C3108" s="126" t="s">
        <v>12262</v>
      </c>
      <c r="D3108" s="134" t="s">
        <v>33</v>
      </c>
      <c r="E3108" s="134" t="s">
        <v>4500</v>
      </c>
      <c r="F3108" s="135">
        <v>47.12</v>
      </c>
      <c r="G3108" s="135">
        <v>46.94</v>
      </c>
    </row>
    <row r="3109" spans="1:7" x14ac:dyDescent="0.25">
      <c r="A3109" s="134" t="s">
        <v>9250</v>
      </c>
      <c r="B3109" s="134">
        <v>4204</v>
      </c>
      <c r="C3109" s="126" t="s">
        <v>12263</v>
      </c>
      <c r="D3109" s="134" t="s">
        <v>33</v>
      </c>
      <c r="E3109" s="134" t="s">
        <v>4500</v>
      </c>
      <c r="F3109" s="135">
        <v>47.12</v>
      </c>
      <c r="G3109" s="135">
        <v>46.94</v>
      </c>
    </row>
    <row r="3110" spans="1:7" x14ac:dyDescent="0.25">
      <c r="A3110" s="134" t="s">
        <v>9250</v>
      </c>
      <c r="B3110" s="134">
        <v>4202</v>
      </c>
      <c r="C3110" s="126" t="s">
        <v>12264</v>
      </c>
      <c r="D3110" s="134" t="s">
        <v>33</v>
      </c>
      <c r="E3110" s="134" t="s">
        <v>4500</v>
      </c>
      <c r="F3110" s="135">
        <v>142.41</v>
      </c>
      <c r="G3110" s="135">
        <v>141.86000000000001</v>
      </c>
    </row>
    <row r="3111" spans="1:7" x14ac:dyDescent="0.25">
      <c r="A3111" s="134" t="s">
        <v>9250</v>
      </c>
      <c r="B3111" s="134">
        <v>4203</v>
      </c>
      <c r="C3111" s="126" t="s">
        <v>12265</v>
      </c>
      <c r="D3111" s="134" t="s">
        <v>33</v>
      </c>
      <c r="E3111" s="134" t="s">
        <v>4500</v>
      </c>
      <c r="F3111" s="135">
        <v>125.77</v>
      </c>
      <c r="G3111" s="135">
        <v>125.29</v>
      </c>
    </row>
    <row r="3112" spans="1:7" x14ac:dyDescent="0.25">
      <c r="A3112" s="134" t="s">
        <v>9250</v>
      </c>
      <c r="B3112" s="134">
        <v>4187</v>
      </c>
      <c r="C3112" s="126" t="s">
        <v>12266</v>
      </c>
      <c r="D3112" s="134" t="s">
        <v>33</v>
      </c>
      <c r="E3112" s="134" t="s">
        <v>4500</v>
      </c>
      <c r="F3112" s="135">
        <v>9.39</v>
      </c>
      <c r="G3112" s="135">
        <v>9.35</v>
      </c>
    </row>
    <row r="3113" spans="1:7" x14ac:dyDescent="0.25">
      <c r="A3113" s="134" t="s">
        <v>9250</v>
      </c>
      <c r="B3113" s="134">
        <v>40368</v>
      </c>
      <c r="C3113" s="126" t="s">
        <v>12267</v>
      </c>
      <c r="D3113" s="134" t="s">
        <v>33</v>
      </c>
      <c r="E3113" s="134" t="s">
        <v>4500</v>
      </c>
      <c r="F3113" s="135"/>
      <c r="G3113" s="135">
        <v>56.95</v>
      </c>
    </row>
    <row r="3114" spans="1:7" x14ac:dyDescent="0.25">
      <c r="A3114" s="134" t="s">
        <v>9250</v>
      </c>
      <c r="B3114" s="134">
        <v>40365</v>
      </c>
      <c r="C3114" s="126" t="s">
        <v>12268</v>
      </c>
      <c r="D3114" s="134" t="s">
        <v>33</v>
      </c>
      <c r="E3114" s="134" t="s">
        <v>4500</v>
      </c>
      <c r="F3114" s="135"/>
      <c r="G3114" s="135">
        <v>38.42</v>
      </c>
    </row>
    <row r="3115" spans="1:7" x14ac:dyDescent="0.25">
      <c r="A3115" s="134" t="s">
        <v>9250</v>
      </c>
      <c r="B3115" s="134">
        <v>40362</v>
      </c>
      <c r="C3115" s="126" t="s">
        <v>12269</v>
      </c>
      <c r="D3115" s="134" t="s">
        <v>33</v>
      </c>
      <c r="E3115" s="134" t="s">
        <v>4500</v>
      </c>
      <c r="F3115" s="135"/>
      <c r="G3115" s="135">
        <v>25.45</v>
      </c>
    </row>
    <row r="3116" spans="1:7" x14ac:dyDescent="0.25">
      <c r="A3116" s="134" t="s">
        <v>9250</v>
      </c>
      <c r="B3116" s="134">
        <v>40356</v>
      </c>
      <c r="C3116" s="126" t="s">
        <v>12270</v>
      </c>
      <c r="D3116" s="134" t="s">
        <v>33</v>
      </c>
      <c r="E3116" s="134" t="s">
        <v>4500</v>
      </c>
      <c r="F3116" s="135"/>
      <c r="G3116" s="135">
        <v>13.13</v>
      </c>
    </row>
    <row r="3117" spans="1:7" x14ac:dyDescent="0.25">
      <c r="A3117" s="134" t="s">
        <v>9250</v>
      </c>
      <c r="B3117" s="134">
        <v>40374</v>
      </c>
      <c r="C3117" s="126" t="s">
        <v>12271</v>
      </c>
      <c r="D3117" s="134" t="s">
        <v>33</v>
      </c>
      <c r="E3117" s="134" t="s">
        <v>4500</v>
      </c>
      <c r="F3117" s="135"/>
      <c r="G3117" s="135">
        <v>148.85</v>
      </c>
    </row>
    <row r="3118" spans="1:7" x14ac:dyDescent="0.25">
      <c r="A3118" s="134" t="s">
        <v>9250</v>
      </c>
      <c r="B3118" s="134">
        <v>40371</v>
      </c>
      <c r="C3118" s="126" t="s">
        <v>12272</v>
      </c>
      <c r="D3118" s="134" t="s">
        <v>33</v>
      </c>
      <c r="E3118" s="134" t="s">
        <v>4500</v>
      </c>
      <c r="F3118" s="135"/>
      <c r="G3118" s="135">
        <v>93.7</v>
      </c>
    </row>
    <row r="3119" spans="1:7" x14ac:dyDescent="0.25">
      <c r="A3119" s="134" t="s">
        <v>9250</v>
      </c>
      <c r="B3119" s="134">
        <v>40359</v>
      </c>
      <c r="C3119" s="126" t="s">
        <v>12273</v>
      </c>
      <c r="D3119" s="134" t="s">
        <v>33</v>
      </c>
      <c r="E3119" s="134" t="s">
        <v>4500</v>
      </c>
      <c r="F3119" s="135"/>
      <c r="G3119" s="135">
        <v>16.96</v>
      </c>
    </row>
    <row r="3120" spans="1:7" x14ac:dyDescent="0.25">
      <c r="A3120" s="134" t="s">
        <v>9250</v>
      </c>
      <c r="B3120" s="134">
        <v>45201</v>
      </c>
      <c r="C3120" s="126" t="s">
        <v>15060</v>
      </c>
      <c r="D3120" s="134" t="s">
        <v>33</v>
      </c>
      <c r="E3120" s="134" t="s">
        <v>4500</v>
      </c>
      <c r="F3120" s="135">
        <v>50.93</v>
      </c>
      <c r="G3120" s="135">
        <v>58.58</v>
      </c>
    </row>
    <row r="3121" spans="1:7" x14ac:dyDescent="0.25">
      <c r="A3121" s="134" t="s">
        <v>9393</v>
      </c>
      <c r="B3121" s="134">
        <v>7595</v>
      </c>
      <c r="C3121" s="126" t="s">
        <v>12274</v>
      </c>
      <c r="D3121" s="134" t="s">
        <v>374</v>
      </c>
      <c r="E3121" s="134" t="s">
        <v>4500</v>
      </c>
      <c r="F3121" s="135">
        <v>14.89</v>
      </c>
      <c r="G3121" s="135">
        <v>23.87</v>
      </c>
    </row>
    <row r="3122" spans="1:7" x14ac:dyDescent="0.25">
      <c r="A3122" s="134" t="s">
        <v>9393</v>
      </c>
      <c r="B3122" s="134">
        <v>41094</v>
      </c>
      <c r="C3122" s="126" t="s">
        <v>12275</v>
      </c>
      <c r="D3122" s="134" t="s">
        <v>4271</v>
      </c>
      <c r="E3122" s="134" t="s">
        <v>4500</v>
      </c>
      <c r="F3122" s="135">
        <v>2605.5</v>
      </c>
      <c r="G3122" s="135">
        <v>4182.3100000000004</v>
      </c>
    </row>
    <row r="3123" spans="1:7" x14ac:dyDescent="0.25">
      <c r="A3123" s="134" t="s">
        <v>9422</v>
      </c>
      <c r="B3123" s="134">
        <v>39609</v>
      </c>
      <c r="C3123" s="126" t="s">
        <v>12276</v>
      </c>
      <c r="D3123" s="134" t="s">
        <v>33</v>
      </c>
      <c r="E3123" s="134" t="s">
        <v>4500</v>
      </c>
      <c r="F3123" s="135"/>
      <c r="G3123" s="135">
        <v>55538.91</v>
      </c>
    </row>
    <row r="3124" spans="1:7" x14ac:dyDescent="0.25">
      <c r="A3124" s="134" t="s">
        <v>9422</v>
      </c>
      <c r="B3124" s="134">
        <v>39610</v>
      </c>
      <c r="C3124" s="126" t="s">
        <v>12277</v>
      </c>
      <c r="D3124" s="134" t="s">
        <v>33</v>
      </c>
      <c r="E3124" s="134" t="s">
        <v>4500</v>
      </c>
      <c r="F3124" s="135"/>
      <c r="G3124" s="135">
        <v>81069.48</v>
      </c>
    </row>
    <row r="3125" spans="1:7" x14ac:dyDescent="0.25">
      <c r="A3125" s="134" t="s">
        <v>9422</v>
      </c>
      <c r="B3125" s="134">
        <v>39611</v>
      </c>
      <c r="C3125" s="126" t="s">
        <v>12278</v>
      </c>
      <c r="D3125" s="134" t="s">
        <v>33</v>
      </c>
      <c r="E3125" s="134" t="s">
        <v>4500</v>
      </c>
      <c r="F3125" s="135"/>
      <c r="G3125" s="135">
        <v>98107.35</v>
      </c>
    </row>
    <row r="3126" spans="1:7" x14ac:dyDescent="0.25">
      <c r="A3126" s="134" t="s">
        <v>9422</v>
      </c>
      <c r="B3126" s="134">
        <v>39612</v>
      </c>
      <c r="C3126" s="126" t="s">
        <v>12279</v>
      </c>
      <c r="D3126" s="134" t="s">
        <v>33</v>
      </c>
      <c r="E3126" s="134" t="s">
        <v>4500</v>
      </c>
      <c r="F3126" s="135"/>
      <c r="G3126" s="135">
        <v>153687.37</v>
      </c>
    </row>
    <row r="3127" spans="1:7" x14ac:dyDescent="0.25">
      <c r="A3127" s="134" t="s">
        <v>9422</v>
      </c>
      <c r="B3127" s="134">
        <v>39608</v>
      </c>
      <c r="C3127" s="126" t="s">
        <v>12280</v>
      </c>
      <c r="D3127" s="134" t="s">
        <v>33</v>
      </c>
      <c r="E3127" s="134" t="s">
        <v>4500</v>
      </c>
      <c r="F3127" s="135"/>
      <c r="G3127" s="135">
        <v>44408.33</v>
      </c>
    </row>
    <row r="3128" spans="1:7" x14ac:dyDescent="0.25">
      <c r="A3128" s="134" t="s">
        <v>9250</v>
      </c>
      <c r="B3128" s="134">
        <v>38175</v>
      </c>
      <c r="C3128" s="126" t="s">
        <v>12281</v>
      </c>
      <c r="D3128" s="134" t="s">
        <v>33</v>
      </c>
      <c r="E3128" s="134" t="s">
        <v>4500</v>
      </c>
      <c r="F3128" s="135">
        <v>5.21</v>
      </c>
      <c r="G3128" s="135">
        <v>4.2300000000000004</v>
      </c>
    </row>
    <row r="3129" spans="1:7" x14ac:dyDescent="0.25">
      <c r="A3129" s="134" t="s">
        <v>9250</v>
      </c>
      <c r="B3129" s="134">
        <v>38176</v>
      </c>
      <c r="C3129" s="126" t="s">
        <v>12282</v>
      </c>
      <c r="D3129" s="134" t="s">
        <v>33</v>
      </c>
      <c r="E3129" s="134" t="s">
        <v>4500</v>
      </c>
      <c r="F3129" s="135">
        <v>15.33</v>
      </c>
      <c r="G3129" s="135">
        <v>12.46</v>
      </c>
    </row>
    <row r="3130" spans="1:7" x14ac:dyDescent="0.25">
      <c r="A3130" s="134" t="s">
        <v>9250</v>
      </c>
      <c r="B3130" s="134">
        <v>36152</v>
      </c>
      <c r="C3130" s="126" t="s">
        <v>12283</v>
      </c>
      <c r="D3130" s="134" t="s">
        <v>33</v>
      </c>
      <c r="E3130" s="134" t="s">
        <v>4500</v>
      </c>
      <c r="F3130" s="135">
        <v>5.92</v>
      </c>
      <c r="G3130" s="135">
        <v>5.95</v>
      </c>
    </row>
    <row r="3131" spans="1:7" x14ac:dyDescent="0.25">
      <c r="A3131" s="134" t="s">
        <v>9250</v>
      </c>
      <c r="B3131" s="134">
        <v>45212</v>
      </c>
      <c r="C3131" s="126" t="s">
        <v>15061</v>
      </c>
      <c r="D3131" s="134" t="s">
        <v>33</v>
      </c>
      <c r="E3131" s="134" t="s">
        <v>4500</v>
      </c>
      <c r="F3131" s="135">
        <v>59.29</v>
      </c>
      <c r="G3131" s="135">
        <v>59.56</v>
      </c>
    </row>
    <row r="3132" spans="1:7" x14ac:dyDescent="0.25">
      <c r="A3132" s="134" t="s">
        <v>9250</v>
      </c>
      <c r="B3132" s="134">
        <v>4221</v>
      </c>
      <c r="C3132" s="126" t="s">
        <v>12284</v>
      </c>
      <c r="D3132" s="134" t="s">
        <v>3949</v>
      </c>
      <c r="E3132" s="134" t="s">
        <v>9256</v>
      </c>
      <c r="F3132" s="135">
        <v>5.91</v>
      </c>
      <c r="G3132" s="135">
        <v>5.97</v>
      </c>
    </row>
    <row r="3133" spans="1:7" x14ac:dyDescent="0.25">
      <c r="A3133" s="134" t="s">
        <v>9250</v>
      </c>
      <c r="B3133" s="134">
        <v>4227</v>
      </c>
      <c r="C3133" s="126" t="s">
        <v>12285</v>
      </c>
      <c r="D3133" s="134" t="s">
        <v>3949</v>
      </c>
      <c r="E3133" s="134" t="s">
        <v>4500</v>
      </c>
      <c r="F3133" s="135">
        <v>27.56</v>
      </c>
      <c r="G3133" s="135">
        <v>27.84</v>
      </c>
    </row>
    <row r="3134" spans="1:7" x14ac:dyDescent="0.25">
      <c r="A3134" s="134" t="s">
        <v>9250</v>
      </c>
      <c r="B3134" s="134">
        <v>38170</v>
      </c>
      <c r="C3134" s="126" t="s">
        <v>12286</v>
      </c>
      <c r="D3134" s="134" t="s">
        <v>33</v>
      </c>
      <c r="E3134" s="134" t="s">
        <v>4500</v>
      </c>
      <c r="F3134" s="135">
        <v>22.78</v>
      </c>
      <c r="G3134" s="135">
        <v>18.510000000000002</v>
      </c>
    </row>
    <row r="3135" spans="1:7" x14ac:dyDescent="0.25">
      <c r="A3135" s="134" t="s">
        <v>9393</v>
      </c>
      <c r="B3135" s="134">
        <v>4252</v>
      </c>
      <c r="C3135" s="126" t="s">
        <v>12287</v>
      </c>
      <c r="D3135" s="134" t="s">
        <v>374</v>
      </c>
      <c r="E3135" s="134" t="s">
        <v>4500</v>
      </c>
      <c r="F3135" s="135">
        <v>21.41</v>
      </c>
      <c r="G3135" s="135">
        <v>31.13</v>
      </c>
    </row>
    <row r="3136" spans="1:7" x14ac:dyDescent="0.25">
      <c r="A3136" s="134" t="s">
        <v>9393</v>
      </c>
      <c r="B3136" s="134">
        <v>40980</v>
      </c>
      <c r="C3136" s="126" t="s">
        <v>12288</v>
      </c>
      <c r="D3136" s="134" t="s">
        <v>4271</v>
      </c>
      <c r="E3136" s="134" t="s">
        <v>4500</v>
      </c>
      <c r="F3136" s="135">
        <v>3742.29</v>
      </c>
      <c r="G3136" s="135">
        <v>5454.26</v>
      </c>
    </row>
    <row r="3137" spans="1:7" x14ac:dyDescent="0.25">
      <c r="A3137" s="134" t="s">
        <v>9393</v>
      </c>
      <c r="B3137" s="134">
        <v>41031</v>
      </c>
      <c r="C3137" s="126" t="s">
        <v>12289</v>
      </c>
      <c r="D3137" s="134" t="s">
        <v>4271</v>
      </c>
      <c r="E3137" s="134" t="s">
        <v>4500</v>
      </c>
      <c r="F3137" s="135">
        <v>4090.73</v>
      </c>
      <c r="G3137" s="135">
        <v>5021.38</v>
      </c>
    </row>
    <row r="3138" spans="1:7" x14ac:dyDescent="0.25">
      <c r="A3138" s="134" t="s">
        <v>9393</v>
      </c>
      <c r="B3138" s="134">
        <v>37666</v>
      </c>
      <c r="C3138" s="126" t="s">
        <v>12290</v>
      </c>
      <c r="D3138" s="134" t="s">
        <v>374</v>
      </c>
      <c r="E3138" s="134" t="s">
        <v>4500</v>
      </c>
      <c r="F3138" s="135">
        <v>20.54</v>
      </c>
      <c r="G3138" s="135">
        <v>25.98</v>
      </c>
    </row>
    <row r="3139" spans="1:7" x14ac:dyDescent="0.25">
      <c r="A3139" s="134" t="s">
        <v>9393</v>
      </c>
      <c r="B3139" s="134">
        <v>40986</v>
      </c>
      <c r="C3139" s="126" t="s">
        <v>12291</v>
      </c>
      <c r="D3139" s="134" t="s">
        <v>4271</v>
      </c>
      <c r="E3139" s="134" t="s">
        <v>4500</v>
      </c>
      <c r="F3139" s="135">
        <v>3592.34</v>
      </c>
      <c r="G3139" s="135">
        <v>4553.2</v>
      </c>
    </row>
    <row r="3140" spans="1:7" x14ac:dyDescent="0.25">
      <c r="A3140" s="134" t="s">
        <v>9393</v>
      </c>
      <c r="B3140" s="134">
        <v>4250</v>
      </c>
      <c r="C3140" s="126" t="s">
        <v>12292</v>
      </c>
      <c r="D3140" s="134" t="s">
        <v>374</v>
      </c>
      <c r="E3140" s="134" t="s">
        <v>4500</v>
      </c>
      <c r="F3140" s="135">
        <v>18.11</v>
      </c>
      <c r="G3140" s="135">
        <v>24.32</v>
      </c>
    </row>
    <row r="3141" spans="1:7" x14ac:dyDescent="0.25">
      <c r="A3141" s="134" t="s">
        <v>9393</v>
      </c>
      <c r="B3141" s="134">
        <v>40978</v>
      </c>
      <c r="C3141" s="126" t="s">
        <v>12293</v>
      </c>
      <c r="D3141" s="134" t="s">
        <v>4271</v>
      </c>
      <c r="E3141" s="134" t="s">
        <v>4500</v>
      </c>
      <c r="F3141" s="135">
        <v>3167.83</v>
      </c>
      <c r="G3141" s="135">
        <v>4263.4799999999996</v>
      </c>
    </row>
    <row r="3142" spans="1:7" x14ac:dyDescent="0.25">
      <c r="A3142" s="134" t="s">
        <v>9393</v>
      </c>
      <c r="B3142" s="134">
        <v>44501</v>
      </c>
      <c r="C3142" s="126" t="s">
        <v>12294</v>
      </c>
      <c r="D3142" s="134" t="s">
        <v>374</v>
      </c>
      <c r="E3142" s="134" t="s">
        <v>4500</v>
      </c>
      <c r="F3142" s="135">
        <v>23.4</v>
      </c>
      <c r="G3142" s="135">
        <v>28.65</v>
      </c>
    </row>
    <row r="3143" spans="1:7" x14ac:dyDescent="0.25">
      <c r="A3143" s="134" t="s">
        <v>9393</v>
      </c>
      <c r="B3143" s="134">
        <v>41043</v>
      </c>
      <c r="C3143" s="126" t="s">
        <v>12295</v>
      </c>
      <c r="D3143" s="134" t="s">
        <v>4271</v>
      </c>
      <c r="E3143" s="134" t="s">
        <v>4500</v>
      </c>
      <c r="F3143" s="135">
        <v>4090.73</v>
      </c>
      <c r="G3143" s="135">
        <v>5021.38</v>
      </c>
    </row>
    <row r="3144" spans="1:7" x14ac:dyDescent="0.25">
      <c r="A3144" s="134" t="s">
        <v>9393</v>
      </c>
      <c r="B3144" s="134">
        <v>4234</v>
      </c>
      <c r="C3144" s="126" t="s">
        <v>12296</v>
      </c>
      <c r="D3144" s="134" t="s">
        <v>374</v>
      </c>
      <c r="E3144" s="134" t="s">
        <v>9256</v>
      </c>
      <c r="F3144" s="135">
        <v>26.41</v>
      </c>
      <c r="G3144" s="135">
        <v>38.24</v>
      </c>
    </row>
    <row r="3145" spans="1:7" x14ac:dyDescent="0.25">
      <c r="A3145" s="134" t="s">
        <v>9393</v>
      </c>
      <c r="B3145" s="134">
        <v>40987</v>
      </c>
      <c r="C3145" s="126" t="s">
        <v>12297</v>
      </c>
      <c r="D3145" s="134" t="s">
        <v>4271</v>
      </c>
      <c r="E3145" s="134" t="s">
        <v>4500</v>
      </c>
      <c r="F3145" s="135">
        <v>4615.38</v>
      </c>
      <c r="G3145" s="135">
        <v>6698.63</v>
      </c>
    </row>
    <row r="3146" spans="1:7" x14ac:dyDescent="0.25">
      <c r="A3146" s="134" t="s">
        <v>9393</v>
      </c>
      <c r="B3146" s="134">
        <v>4253</v>
      </c>
      <c r="C3146" s="126" t="s">
        <v>12298</v>
      </c>
      <c r="D3146" s="134" t="s">
        <v>374</v>
      </c>
      <c r="E3146" s="134" t="s">
        <v>4500</v>
      </c>
      <c r="F3146" s="135">
        <v>22.05</v>
      </c>
      <c r="G3146" s="135">
        <v>26.54</v>
      </c>
    </row>
    <row r="3147" spans="1:7" x14ac:dyDescent="0.25">
      <c r="A3147" s="134" t="s">
        <v>9393</v>
      </c>
      <c r="B3147" s="134">
        <v>40981</v>
      </c>
      <c r="C3147" s="126" t="s">
        <v>12299</v>
      </c>
      <c r="D3147" s="134" t="s">
        <v>4271</v>
      </c>
      <c r="E3147" s="134" t="s">
        <v>4500</v>
      </c>
      <c r="F3147" s="135">
        <v>3855.99</v>
      </c>
      <c r="G3147" s="135">
        <v>4650.9799999999996</v>
      </c>
    </row>
    <row r="3148" spans="1:7" x14ac:dyDescent="0.25">
      <c r="A3148" s="134" t="s">
        <v>9393</v>
      </c>
      <c r="B3148" s="134">
        <v>4254</v>
      </c>
      <c r="C3148" s="126" t="s">
        <v>12300</v>
      </c>
      <c r="D3148" s="134" t="s">
        <v>374</v>
      </c>
      <c r="E3148" s="134" t="s">
        <v>4500</v>
      </c>
      <c r="F3148" s="135">
        <v>27.45</v>
      </c>
      <c r="G3148" s="135">
        <v>27.45</v>
      </c>
    </row>
    <row r="3149" spans="1:7" x14ac:dyDescent="0.25">
      <c r="A3149" s="134" t="s">
        <v>9393</v>
      </c>
      <c r="B3149" s="134">
        <v>41036</v>
      </c>
      <c r="C3149" s="126" t="s">
        <v>12301</v>
      </c>
      <c r="D3149" s="134" t="s">
        <v>4271</v>
      </c>
      <c r="E3149" s="134" t="s">
        <v>4500</v>
      </c>
      <c r="F3149" s="135">
        <v>4799.6099999999997</v>
      </c>
      <c r="G3149" s="135">
        <v>4810.8999999999996</v>
      </c>
    </row>
    <row r="3150" spans="1:7" x14ac:dyDescent="0.25">
      <c r="A3150" s="134" t="s">
        <v>9393</v>
      </c>
      <c r="B3150" s="134">
        <v>4251</v>
      </c>
      <c r="C3150" s="126" t="s">
        <v>12302</v>
      </c>
      <c r="D3150" s="134" t="s">
        <v>374</v>
      </c>
      <c r="E3150" s="134" t="s">
        <v>4500</v>
      </c>
      <c r="F3150" s="135">
        <v>19.25</v>
      </c>
      <c r="G3150" s="135">
        <v>21.26</v>
      </c>
    </row>
    <row r="3151" spans="1:7" x14ac:dyDescent="0.25">
      <c r="A3151" s="134" t="s">
        <v>9393</v>
      </c>
      <c r="B3151" s="134">
        <v>40979</v>
      </c>
      <c r="C3151" s="126" t="s">
        <v>12303</v>
      </c>
      <c r="D3151" s="134" t="s">
        <v>4271</v>
      </c>
      <c r="E3151" s="134" t="s">
        <v>4500</v>
      </c>
      <c r="F3151" s="135">
        <v>3366.69</v>
      </c>
      <c r="G3151" s="135">
        <v>3727.3</v>
      </c>
    </row>
    <row r="3152" spans="1:7" x14ac:dyDescent="0.25">
      <c r="A3152" s="134" t="s">
        <v>9393</v>
      </c>
      <c r="B3152" s="134">
        <v>4230</v>
      </c>
      <c r="C3152" s="126" t="s">
        <v>12304</v>
      </c>
      <c r="D3152" s="134" t="s">
        <v>374</v>
      </c>
      <c r="E3152" s="134" t="s">
        <v>4500</v>
      </c>
      <c r="F3152" s="135">
        <v>23.47</v>
      </c>
      <c r="G3152" s="135">
        <v>30.74</v>
      </c>
    </row>
    <row r="3153" spans="1:7" x14ac:dyDescent="0.25">
      <c r="A3153" s="134" t="s">
        <v>9393</v>
      </c>
      <c r="B3153" s="134">
        <v>40998</v>
      </c>
      <c r="C3153" s="126" t="s">
        <v>12305</v>
      </c>
      <c r="D3153" s="134" t="s">
        <v>4271</v>
      </c>
      <c r="E3153" s="134" t="s">
        <v>4500</v>
      </c>
      <c r="F3153" s="135">
        <v>4101.75</v>
      </c>
      <c r="G3153" s="135">
        <v>5387.76</v>
      </c>
    </row>
    <row r="3154" spans="1:7" x14ac:dyDescent="0.25">
      <c r="A3154" s="134" t="s">
        <v>9393</v>
      </c>
      <c r="B3154" s="134">
        <v>4257</v>
      </c>
      <c r="C3154" s="126" t="s">
        <v>12306</v>
      </c>
      <c r="D3154" s="134" t="s">
        <v>374</v>
      </c>
      <c r="E3154" s="134" t="s">
        <v>4500</v>
      </c>
      <c r="F3154" s="135">
        <v>19.75</v>
      </c>
      <c r="G3154" s="135">
        <v>26.54</v>
      </c>
    </row>
    <row r="3155" spans="1:7" x14ac:dyDescent="0.25">
      <c r="A3155" s="134" t="s">
        <v>9393</v>
      </c>
      <c r="B3155" s="134">
        <v>40982</v>
      </c>
      <c r="C3155" s="126" t="s">
        <v>12307</v>
      </c>
      <c r="D3155" s="134" t="s">
        <v>4271</v>
      </c>
      <c r="E3155" s="134" t="s">
        <v>4500</v>
      </c>
      <c r="F3155" s="135">
        <v>3453.89</v>
      </c>
      <c r="G3155" s="135">
        <v>4650.9799999999996</v>
      </c>
    </row>
    <row r="3156" spans="1:7" x14ac:dyDescent="0.25">
      <c r="A3156" s="134" t="s">
        <v>9393</v>
      </c>
      <c r="B3156" s="134">
        <v>4240</v>
      </c>
      <c r="C3156" s="126" t="s">
        <v>12308</v>
      </c>
      <c r="D3156" s="134" t="s">
        <v>374</v>
      </c>
      <c r="E3156" s="134" t="s">
        <v>4500</v>
      </c>
      <c r="F3156" s="135">
        <v>34.46</v>
      </c>
      <c r="G3156" s="135">
        <v>39.6</v>
      </c>
    </row>
    <row r="3157" spans="1:7" x14ac:dyDescent="0.25">
      <c r="A3157" s="134" t="s">
        <v>9393</v>
      </c>
      <c r="B3157" s="134">
        <v>41026</v>
      </c>
      <c r="C3157" s="126" t="s">
        <v>12309</v>
      </c>
      <c r="D3157" s="134" t="s">
        <v>4271</v>
      </c>
      <c r="E3157" s="134" t="s">
        <v>4500</v>
      </c>
      <c r="F3157" s="135">
        <v>6022.53</v>
      </c>
      <c r="G3157" s="135">
        <v>6940.09</v>
      </c>
    </row>
    <row r="3158" spans="1:7" x14ac:dyDescent="0.25">
      <c r="A3158" s="134" t="s">
        <v>9393</v>
      </c>
      <c r="B3158" s="134">
        <v>4239</v>
      </c>
      <c r="C3158" s="126" t="s">
        <v>12310</v>
      </c>
      <c r="D3158" s="134" t="s">
        <v>374</v>
      </c>
      <c r="E3158" s="134" t="s">
        <v>4500</v>
      </c>
      <c r="F3158" s="135">
        <v>34.46</v>
      </c>
      <c r="G3158" s="135">
        <v>39.6</v>
      </c>
    </row>
    <row r="3159" spans="1:7" x14ac:dyDescent="0.25">
      <c r="A3159" s="134" t="s">
        <v>9393</v>
      </c>
      <c r="B3159" s="134">
        <v>41024</v>
      </c>
      <c r="C3159" s="126" t="s">
        <v>12311</v>
      </c>
      <c r="D3159" s="134" t="s">
        <v>4271</v>
      </c>
      <c r="E3159" s="134" t="s">
        <v>4500</v>
      </c>
      <c r="F3159" s="135">
        <v>6022.53</v>
      </c>
      <c r="G3159" s="135">
        <v>6940.09</v>
      </c>
    </row>
    <row r="3160" spans="1:7" x14ac:dyDescent="0.25">
      <c r="A3160" s="134" t="s">
        <v>9393</v>
      </c>
      <c r="B3160" s="134">
        <v>4248</v>
      </c>
      <c r="C3160" s="126" t="s">
        <v>12312</v>
      </c>
      <c r="D3160" s="134" t="s">
        <v>374</v>
      </c>
      <c r="E3160" s="134" t="s">
        <v>4500</v>
      </c>
      <c r="F3160" s="135">
        <v>23.4</v>
      </c>
      <c r="G3160" s="135">
        <v>28.65</v>
      </c>
    </row>
    <row r="3161" spans="1:7" x14ac:dyDescent="0.25">
      <c r="A3161" s="134" t="s">
        <v>9393</v>
      </c>
      <c r="B3161" s="134">
        <v>41033</v>
      </c>
      <c r="C3161" s="126" t="s">
        <v>12313</v>
      </c>
      <c r="D3161" s="134" t="s">
        <v>4271</v>
      </c>
      <c r="E3161" s="134" t="s">
        <v>4500</v>
      </c>
      <c r="F3161" s="135">
        <v>4090.73</v>
      </c>
      <c r="G3161" s="135">
        <v>5021.38</v>
      </c>
    </row>
    <row r="3162" spans="1:7" x14ac:dyDescent="0.25">
      <c r="A3162" s="134" t="s">
        <v>9393</v>
      </c>
      <c r="B3162" s="134">
        <v>44500</v>
      </c>
      <c r="C3162" s="126" t="s">
        <v>12314</v>
      </c>
      <c r="D3162" s="134" t="s">
        <v>374</v>
      </c>
      <c r="E3162" s="134" t="s">
        <v>4500</v>
      </c>
      <c r="F3162" s="135">
        <v>23.4</v>
      </c>
      <c r="G3162" s="135">
        <v>28.65</v>
      </c>
    </row>
    <row r="3163" spans="1:7" x14ac:dyDescent="0.25">
      <c r="A3163" s="134" t="s">
        <v>9393</v>
      </c>
      <c r="B3163" s="134">
        <v>41040</v>
      </c>
      <c r="C3163" s="126" t="s">
        <v>12315</v>
      </c>
      <c r="D3163" s="134" t="s">
        <v>4271</v>
      </c>
      <c r="E3163" s="134" t="s">
        <v>4500</v>
      </c>
      <c r="F3163" s="135">
        <v>4090.73</v>
      </c>
      <c r="G3163" s="135">
        <v>5021.38</v>
      </c>
    </row>
    <row r="3164" spans="1:7" x14ac:dyDescent="0.25">
      <c r="A3164" s="134" t="s">
        <v>9393</v>
      </c>
      <c r="B3164" s="134">
        <v>4238</v>
      </c>
      <c r="C3164" s="126" t="s">
        <v>12316</v>
      </c>
      <c r="D3164" s="134" t="s">
        <v>374</v>
      </c>
      <c r="E3164" s="134" t="s">
        <v>4500</v>
      </c>
      <c r="F3164" s="135">
        <v>21.12</v>
      </c>
      <c r="G3164" s="135">
        <v>29.17</v>
      </c>
    </row>
    <row r="3165" spans="1:7" x14ac:dyDescent="0.25">
      <c r="A3165" s="134" t="s">
        <v>9393</v>
      </c>
      <c r="B3165" s="134">
        <v>41012</v>
      </c>
      <c r="C3165" s="126" t="s">
        <v>12317</v>
      </c>
      <c r="D3165" s="134" t="s">
        <v>4271</v>
      </c>
      <c r="E3165" s="134" t="s">
        <v>4500</v>
      </c>
      <c r="F3165" s="135">
        <v>3693.77</v>
      </c>
      <c r="G3165" s="135">
        <v>5110.57</v>
      </c>
    </row>
    <row r="3166" spans="1:7" x14ac:dyDescent="0.25">
      <c r="A3166" s="134" t="s">
        <v>9393</v>
      </c>
      <c r="B3166" s="134">
        <v>4233</v>
      </c>
      <c r="C3166" s="126" t="s">
        <v>12318</v>
      </c>
      <c r="D3166" s="134" t="s">
        <v>374</v>
      </c>
      <c r="E3166" s="134" t="s">
        <v>4500</v>
      </c>
      <c r="F3166" s="135">
        <v>34.46</v>
      </c>
      <c r="G3166" s="135">
        <v>39.6</v>
      </c>
    </row>
    <row r="3167" spans="1:7" x14ac:dyDescent="0.25">
      <c r="A3167" s="134" t="s">
        <v>9393</v>
      </c>
      <c r="B3167" s="134">
        <v>41001</v>
      </c>
      <c r="C3167" s="126" t="s">
        <v>12319</v>
      </c>
      <c r="D3167" s="134" t="s">
        <v>4271</v>
      </c>
      <c r="E3167" s="134" t="s">
        <v>4500</v>
      </c>
      <c r="F3167" s="135">
        <v>6022.53</v>
      </c>
      <c r="G3167" s="135">
        <v>6940.09</v>
      </c>
    </row>
    <row r="3168" spans="1:7" x14ac:dyDescent="0.25">
      <c r="A3168" s="134" t="s">
        <v>9250</v>
      </c>
      <c r="B3168" s="134">
        <v>2</v>
      </c>
      <c r="C3168" s="126" t="s">
        <v>14784</v>
      </c>
      <c r="D3168" s="134" t="s">
        <v>1007</v>
      </c>
      <c r="E3168" s="134" t="s">
        <v>4500</v>
      </c>
      <c r="F3168" s="135">
        <v>21.91</v>
      </c>
      <c r="G3168" s="135">
        <v>22.9</v>
      </c>
    </row>
    <row r="3169" spans="1:7" x14ac:dyDescent="0.25">
      <c r="A3169" s="134" t="s">
        <v>9422</v>
      </c>
      <c r="B3169" s="134">
        <v>14221</v>
      </c>
      <c r="C3169" s="126" t="s">
        <v>12320</v>
      </c>
      <c r="D3169" s="134" t="s">
        <v>33</v>
      </c>
      <c r="E3169" s="134" t="s">
        <v>4500</v>
      </c>
      <c r="F3169" s="135">
        <v>594259.97</v>
      </c>
      <c r="G3169" s="135">
        <v>612686.64</v>
      </c>
    </row>
    <row r="3170" spans="1:7" x14ac:dyDescent="0.25">
      <c r="A3170" s="134" t="s">
        <v>9422</v>
      </c>
      <c r="B3170" s="134">
        <v>36517</v>
      </c>
      <c r="C3170" s="126" t="s">
        <v>12321</v>
      </c>
      <c r="D3170" s="134" t="s">
        <v>33</v>
      </c>
      <c r="E3170" s="134" t="s">
        <v>4500</v>
      </c>
      <c r="F3170" s="135">
        <v>572760</v>
      </c>
      <c r="G3170" s="135">
        <v>590520</v>
      </c>
    </row>
    <row r="3171" spans="1:7" x14ac:dyDescent="0.25">
      <c r="A3171" s="134" t="s">
        <v>9422</v>
      </c>
      <c r="B3171" s="134">
        <v>4262</v>
      </c>
      <c r="C3171" s="126" t="s">
        <v>12322</v>
      </c>
      <c r="D3171" s="134" t="s">
        <v>33</v>
      </c>
      <c r="E3171" s="134" t="s">
        <v>9256</v>
      </c>
      <c r="F3171" s="135">
        <v>645000</v>
      </c>
      <c r="G3171" s="135">
        <v>665000</v>
      </c>
    </row>
    <row r="3172" spans="1:7" x14ac:dyDescent="0.25">
      <c r="A3172" s="134" t="s">
        <v>9422</v>
      </c>
      <c r="B3172" s="134">
        <v>4263</v>
      </c>
      <c r="C3172" s="126" t="s">
        <v>12323</v>
      </c>
      <c r="D3172" s="134" t="s">
        <v>33</v>
      </c>
      <c r="E3172" s="134" t="s">
        <v>4500</v>
      </c>
      <c r="F3172" s="135">
        <v>894399.95</v>
      </c>
      <c r="G3172" s="135">
        <v>922133.28</v>
      </c>
    </row>
    <row r="3173" spans="1:7" x14ac:dyDescent="0.25">
      <c r="A3173" s="134" t="s">
        <v>9422</v>
      </c>
      <c r="B3173" s="134">
        <v>36518</v>
      </c>
      <c r="C3173" s="126" t="s">
        <v>12324</v>
      </c>
      <c r="D3173" s="134" t="s">
        <v>33</v>
      </c>
      <c r="E3173" s="134" t="s">
        <v>4500</v>
      </c>
      <c r="F3173" s="135">
        <v>1018239.95</v>
      </c>
      <c r="G3173" s="135">
        <v>1049813.28</v>
      </c>
    </row>
    <row r="3174" spans="1:7" x14ac:dyDescent="0.25">
      <c r="A3174" s="134" t="s">
        <v>9250</v>
      </c>
      <c r="B3174" s="134">
        <v>38402</v>
      </c>
      <c r="C3174" s="126" t="s">
        <v>12325</v>
      </c>
      <c r="D3174" s="134" t="s">
        <v>33</v>
      </c>
      <c r="E3174" s="134" t="s">
        <v>4500</v>
      </c>
      <c r="F3174" s="135"/>
      <c r="G3174" s="135">
        <v>43.96</v>
      </c>
    </row>
    <row r="3175" spans="1:7" x14ac:dyDescent="0.25">
      <c r="A3175" s="134" t="s">
        <v>9250</v>
      </c>
      <c r="B3175" s="134">
        <v>45234</v>
      </c>
      <c r="C3175" s="126" t="s">
        <v>15062</v>
      </c>
      <c r="D3175" s="134" t="s">
        <v>33</v>
      </c>
      <c r="E3175" s="134" t="s">
        <v>4500</v>
      </c>
      <c r="F3175" s="135">
        <v>34.64</v>
      </c>
      <c r="G3175" s="135">
        <v>39.840000000000003</v>
      </c>
    </row>
    <row r="3176" spans="1:7" x14ac:dyDescent="0.25">
      <c r="A3176" s="134" t="s">
        <v>9250</v>
      </c>
      <c r="B3176" s="134">
        <v>3412</v>
      </c>
      <c r="C3176" s="126" t="s">
        <v>12326</v>
      </c>
      <c r="D3176" s="134" t="s">
        <v>144</v>
      </c>
      <c r="E3176" s="134" t="s">
        <v>4500</v>
      </c>
      <c r="F3176" s="135"/>
      <c r="G3176" s="135">
        <v>20.37</v>
      </c>
    </row>
    <row r="3177" spans="1:7" x14ac:dyDescent="0.25">
      <c r="A3177" s="134" t="s">
        <v>9250</v>
      </c>
      <c r="B3177" s="134">
        <v>3413</v>
      </c>
      <c r="C3177" s="126" t="s">
        <v>12327</v>
      </c>
      <c r="D3177" s="134" t="s">
        <v>144</v>
      </c>
      <c r="E3177" s="134" t="s">
        <v>4500</v>
      </c>
      <c r="F3177" s="135"/>
      <c r="G3177" s="135">
        <v>45.86</v>
      </c>
    </row>
    <row r="3178" spans="1:7" x14ac:dyDescent="0.25">
      <c r="A3178" s="134" t="s">
        <v>9250</v>
      </c>
      <c r="B3178" s="134">
        <v>39744</v>
      </c>
      <c r="C3178" s="126" t="s">
        <v>12328</v>
      </c>
      <c r="D3178" s="134" t="s">
        <v>144</v>
      </c>
      <c r="E3178" s="134" t="s">
        <v>4500</v>
      </c>
      <c r="F3178" s="135"/>
      <c r="G3178" s="135">
        <v>35.61</v>
      </c>
    </row>
    <row r="3179" spans="1:7" x14ac:dyDescent="0.25">
      <c r="A3179" s="134" t="s">
        <v>9250</v>
      </c>
      <c r="B3179" s="134">
        <v>39745</v>
      </c>
      <c r="C3179" s="126" t="s">
        <v>12329</v>
      </c>
      <c r="D3179" s="134" t="s">
        <v>144</v>
      </c>
      <c r="E3179" s="134" t="s">
        <v>4500</v>
      </c>
      <c r="F3179" s="135"/>
      <c r="G3179" s="135">
        <v>75.150000000000006</v>
      </c>
    </row>
    <row r="3180" spans="1:7" x14ac:dyDescent="0.25">
      <c r="A3180" s="134" t="s">
        <v>9250</v>
      </c>
      <c r="B3180" s="134">
        <v>39637</v>
      </c>
      <c r="C3180" s="126" t="s">
        <v>12330</v>
      </c>
      <c r="D3180" s="134" t="s">
        <v>144</v>
      </c>
      <c r="E3180" s="134" t="s">
        <v>4500</v>
      </c>
      <c r="F3180" s="135">
        <v>98.34</v>
      </c>
      <c r="G3180" s="135">
        <v>86.99</v>
      </c>
    </row>
    <row r="3181" spans="1:7" x14ac:dyDescent="0.25">
      <c r="A3181" s="134" t="s">
        <v>9250</v>
      </c>
      <c r="B3181" s="134">
        <v>39638</v>
      </c>
      <c r="C3181" s="126" t="s">
        <v>12331</v>
      </c>
      <c r="D3181" s="134" t="s">
        <v>144</v>
      </c>
      <c r="E3181" s="134" t="s">
        <v>4500</v>
      </c>
      <c r="F3181" s="135">
        <v>111.27</v>
      </c>
      <c r="G3181" s="135">
        <v>98.44</v>
      </c>
    </row>
    <row r="3182" spans="1:7" x14ac:dyDescent="0.25">
      <c r="A3182" s="134" t="s">
        <v>9250</v>
      </c>
      <c r="B3182" s="134">
        <v>39639</v>
      </c>
      <c r="C3182" s="126" t="s">
        <v>12332</v>
      </c>
      <c r="D3182" s="134" t="s">
        <v>144</v>
      </c>
      <c r="E3182" s="134" t="s">
        <v>4500</v>
      </c>
      <c r="F3182" s="135">
        <v>167.89</v>
      </c>
      <c r="G3182" s="135">
        <v>148.52000000000001</v>
      </c>
    </row>
    <row r="3183" spans="1:7" x14ac:dyDescent="0.25">
      <c r="A3183" s="134" t="s">
        <v>9250</v>
      </c>
      <c r="B3183" s="134">
        <v>39517</v>
      </c>
      <c r="C3183" s="126" t="s">
        <v>12333</v>
      </c>
      <c r="D3183" s="134" t="s">
        <v>144</v>
      </c>
      <c r="E3183" s="134" t="s">
        <v>4500</v>
      </c>
      <c r="F3183" s="135"/>
      <c r="G3183" s="135">
        <v>240.98</v>
      </c>
    </row>
    <row r="3184" spans="1:7" x14ac:dyDescent="0.25">
      <c r="A3184" s="134" t="s">
        <v>9250</v>
      </c>
      <c r="B3184" s="134">
        <v>39518</v>
      </c>
      <c r="C3184" s="126" t="s">
        <v>12334</v>
      </c>
      <c r="D3184" s="134" t="s">
        <v>144</v>
      </c>
      <c r="E3184" s="134" t="s">
        <v>4500</v>
      </c>
      <c r="F3184" s="135"/>
      <c r="G3184" s="135">
        <v>285.69</v>
      </c>
    </row>
    <row r="3185" spans="1:7" x14ac:dyDescent="0.25">
      <c r="A3185" s="134" t="s">
        <v>9250</v>
      </c>
      <c r="B3185" s="134">
        <v>38366</v>
      </c>
      <c r="C3185" s="126" t="s">
        <v>12335</v>
      </c>
      <c r="D3185" s="134" t="s">
        <v>144</v>
      </c>
      <c r="E3185" s="134" t="s">
        <v>4500</v>
      </c>
      <c r="F3185" s="135"/>
      <c r="G3185" s="135">
        <v>5.78</v>
      </c>
    </row>
    <row r="3186" spans="1:7" x14ac:dyDescent="0.25">
      <c r="A3186" s="134" t="s">
        <v>9250</v>
      </c>
      <c r="B3186" s="134">
        <v>11703</v>
      </c>
      <c r="C3186" s="126" t="s">
        <v>12336</v>
      </c>
      <c r="D3186" s="134" t="s">
        <v>33</v>
      </c>
      <c r="E3186" s="134" t="s">
        <v>4500</v>
      </c>
      <c r="F3186" s="135">
        <v>25.85</v>
      </c>
      <c r="G3186" s="135">
        <v>47.19</v>
      </c>
    </row>
    <row r="3187" spans="1:7" x14ac:dyDescent="0.25">
      <c r="A3187" s="134" t="s">
        <v>9250</v>
      </c>
      <c r="B3187" s="134">
        <v>37400</v>
      </c>
      <c r="C3187" s="126" t="s">
        <v>12337</v>
      </c>
      <c r="D3187" s="134" t="s">
        <v>33</v>
      </c>
      <c r="E3187" s="134" t="s">
        <v>4500</v>
      </c>
      <c r="F3187" s="135">
        <v>52.99</v>
      </c>
      <c r="G3187" s="135">
        <v>60.26</v>
      </c>
    </row>
    <row r="3188" spans="1:7" x14ac:dyDescent="0.25">
      <c r="A3188" s="134" t="s">
        <v>9250</v>
      </c>
      <c r="B3188" s="134">
        <v>25400</v>
      </c>
      <c r="C3188" s="126" t="s">
        <v>12338</v>
      </c>
      <c r="D3188" s="134" t="s">
        <v>33</v>
      </c>
      <c r="E3188" s="134" t="s">
        <v>4500</v>
      </c>
      <c r="F3188" s="135">
        <v>3672.54</v>
      </c>
      <c r="G3188" s="135">
        <v>2335.73</v>
      </c>
    </row>
    <row r="3189" spans="1:7" x14ac:dyDescent="0.25">
      <c r="A3189" s="134" t="s">
        <v>9250</v>
      </c>
      <c r="B3189" s="134">
        <v>4276</v>
      </c>
      <c r="C3189" s="126" t="s">
        <v>12339</v>
      </c>
      <c r="D3189" s="134" t="s">
        <v>33</v>
      </c>
      <c r="E3189" s="134" t="s">
        <v>4500</v>
      </c>
      <c r="F3189" s="135">
        <v>219.51</v>
      </c>
      <c r="G3189" s="135">
        <v>216.09</v>
      </c>
    </row>
    <row r="3190" spans="1:7" x14ac:dyDescent="0.25">
      <c r="A3190" s="134" t="s">
        <v>9250</v>
      </c>
      <c r="B3190" s="134">
        <v>4273</v>
      </c>
      <c r="C3190" s="126" t="s">
        <v>12340</v>
      </c>
      <c r="D3190" s="134" t="s">
        <v>33</v>
      </c>
      <c r="E3190" s="134" t="s">
        <v>4500</v>
      </c>
      <c r="F3190" s="135">
        <v>398.53</v>
      </c>
      <c r="G3190" s="135">
        <v>392.33</v>
      </c>
    </row>
    <row r="3191" spans="1:7" x14ac:dyDescent="0.25">
      <c r="A3191" s="134" t="s">
        <v>9250</v>
      </c>
      <c r="B3191" s="134">
        <v>4274</v>
      </c>
      <c r="C3191" s="126" t="s">
        <v>12341</v>
      </c>
      <c r="D3191" s="134" t="s">
        <v>33</v>
      </c>
      <c r="E3191" s="134" t="s">
        <v>9256</v>
      </c>
      <c r="F3191" s="135">
        <v>145.80000000000001</v>
      </c>
      <c r="G3191" s="135">
        <v>143.53</v>
      </c>
    </row>
    <row r="3192" spans="1:7" x14ac:dyDescent="0.25">
      <c r="A3192" s="134" t="s">
        <v>9250</v>
      </c>
      <c r="B3192" s="134">
        <v>39438</v>
      </c>
      <c r="C3192" s="126" t="s">
        <v>12342</v>
      </c>
      <c r="D3192" s="134" t="s">
        <v>33</v>
      </c>
      <c r="E3192" s="134" t="s">
        <v>4500</v>
      </c>
      <c r="F3192" s="135">
        <v>0.3</v>
      </c>
      <c r="G3192" s="135">
        <v>0.28999999999999998</v>
      </c>
    </row>
    <row r="3193" spans="1:7" x14ac:dyDescent="0.25">
      <c r="A3193" s="134" t="s">
        <v>9250</v>
      </c>
      <c r="B3193" s="134">
        <v>4379</v>
      </c>
      <c r="C3193" s="126" t="s">
        <v>12343</v>
      </c>
      <c r="D3193" s="134" t="s">
        <v>33</v>
      </c>
      <c r="E3193" s="134" t="s">
        <v>4500</v>
      </c>
      <c r="F3193" s="135">
        <v>0.06</v>
      </c>
      <c r="G3193" s="135">
        <v>0.05</v>
      </c>
    </row>
    <row r="3194" spans="1:7" x14ac:dyDescent="0.25">
      <c r="A3194" s="134" t="s">
        <v>9250</v>
      </c>
      <c r="B3194" s="134">
        <v>4377</v>
      </c>
      <c r="C3194" s="126" t="s">
        <v>12344</v>
      </c>
      <c r="D3194" s="134" t="s">
        <v>33</v>
      </c>
      <c r="E3194" s="134" t="s">
        <v>4500</v>
      </c>
      <c r="F3194" s="135">
        <v>0.21</v>
      </c>
      <c r="G3194" s="135">
        <v>0.2</v>
      </c>
    </row>
    <row r="3195" spans="1:7" x14ac:dyDescent="0.25">
      <c r="A3195" s="134" t="s">
        <v>9250</v>
      </c>
      <c r="B3195" s="134">
        <v>4356</v>
      </c>
      <c r="C3195" s="126" t="s">
        <v>12345</v>
      </c>
      <c r="D3195" s="134" t="s">
        <v>33</v>
      </c>
      <c r="E3195" s="134" t="s">
        <v>4500</v>
      </c>
      <c r="F3195" s="135">
        <v>0.3</v>
      </c>
      <c r="G3195" s="135">
        <v>0.28999999999999998</v>
      </c>
    </row>
    <row r="3196" spans="1:7" x14ac:dyDescent="0.25">
      <c r="A3196" s="134" t="s">
        <v>9250</v>
      </c>
      <c r="B3196" s="134">
        <v>13246</v>
      </c>
      <c r="C3196" s="126" t="s">
        <v>12346</v>
      </c>
      <c r="D3196" s="134" t="s">
        <v>33</v>
      </c>
      <c r="E3196" s="134" t="s">
        <v>4500</v>
      </c>
      <c r="F3196" s="135">
        <v>0.52</v>
      </c>
      <c r="G3196" s="135">
        <v>0.5</v>
      </c>
    </row>
    <row r="3197" spans="1:7" x14ac:dyDescent="0.25">
      <c r="A3197" s="134" t="s">
        <v>9250</v>
      </c>
      <c r="B3197" s="134">
        <v>13294</v>
      </c>
      <c r="C3197" s="126" t="s">
        <v>12347</v>
      </c>
      <c r="D3197" s="134" t="s">
        <v>33</v>
      </c>
      <c r="E3197" s="134" t="s">
        <v>4500</v>
      </c>
      <c r="F3197" s="135">
        <v>1.73</v>
      </c>
      <c r="G3197" s="135">
        <v>1.66</v>
      </c>
    </row>
    <row r="3198" spans="1:7" x14ac:dyDescent="0.25">
      <c r="A3198" s="134" t="s">
        <v>9250</v>
      </c>
      <c r="B3198" s="134">
        <v>11963</v>
      </c>
      <c r="C3198" s="126" t="s">
        <v>12348</v>
      </c>
      <c r="D3198" s="134" t="s">
        <v>33</v>
      </c>
      <c r="E3198" s="134" t="s">
        <v>4500</v>
      </c>
      <c r="F3198" s="135">
        <v>10.93</v>
      </c>
      <c r="G3198" s="135">
        <v>10.49</v>
      </c>
    </row>
    <row r="3199" spans="1:7" x14ac:dyDescent="0.25">
      <c r="A3199" s="134" t="s">
        <v>9250</v>
      </c>
      <c r="B3199" s="134">
        <v>11964</v>
      </c>
      <c r="C3199" s="126" t="s">
        <v>12349</v>
      </c>
      <c r="D3199" s="134" t="s">
        <v>33</v>
      </c>
      <c r="E3199" s="134" t="s">
        <v>4500</v>
      </c>
      <c r="F3199" s="135">
        <v>2.76</v>
      </c>
      <c r="G3199" s="135">
        <v>2.65</v>
      </c>
    </row>
    <row r="3200" spans="1:7" x14ac:dyDescent="0.25">
      <c r="A3200" s="134" t="s">
        <v>9250</v>
      </c>
      <c r="B3200" s="134">
        <v>4346</v>
      </c>
      <c r="C3200" s="126" t="s">
        <v>12350</v>
      </c>
      <c r="D3200" s="134" t="s">
        <v>33</v>
      </c>
      <c r="E3200" s="134" t="s">
        <v>4500</v>
      </c>
      <c r="F3200" s="135">
        <v>11.71</v>
      </c>
      <c r="G3200" s="135">
        <v>11.24</v>
      </c>
    </row>
    <row r="3201" spans="1:7" x14ac:dyDescent="0.25">
      <c r="A3201" s="134" t="s">
        <v>9250</v>
      </c>
      <c r="B3201" s="134">
        <v>11955</v>
      </c>
      <c r="C3201" s="126" t="s">
        <v>12351</v>
      </c>
      <c r="D3201" s="134" t="s">
        <v>33</v>
      </c>
      <c r="E3201" s="134" t="s">
        <v>4500</v>
      </c>
      <c r="F3201" s="135">
        <v>5.13</v>
      </c>
      <c r="G3201" s="135">
        <v>4.92</v>
      </c>
    </row>
    <row r="3202" spans="1:7" x14ac:dyDescent="0.25">
      <c r="A3202" s="134" t="s">
        <v>9250</v>
      </c>
      <c r="B3202" s="134">
        <v>11960</v>
      </c>
      <c r="C3202" s="126" t="s">
        <v>12352</v>
      </c>
      <c r="D3202" s="134" t="s">
        <v>33</v>
      </c>
      <c r="E3202" s="134" t="s">
        <v>4500</v>
      </c>
      <c r="F3202" s="135">
        <v>0.17</v>
      </c>
      <c r="G3202" s="135">
        <v>0.16</v>
      </c>
    </row>
    <row r="3203" spans="1:7" x14ac:dyDescent="0.25">
      <c r="A3203" s="134" t="s">
        <v>9250</v>
      </c>
      <c r="B3203" s="134">
        <v>4333</v>
      </c>
      <c r="C3203" s="126" t="s">
        <v>12353</v>
      </c>
      <c r="D3203" s="134" t="s">
        <v>33</v>
      </c>
      <c r="E3203" s="134" t="s">
        <v>4500</v>
      </c>
      <c r="F3203" s="135">
        <v>0.3</v>
      </c>
      <c r="G3203" s="135">
        <v>0.28999999999999998</v>
      </c>
    </row>
    <row r="3204" spans="1:7" x14ac:dyDescent="0.25">
      <c r="A3204" s="134" t="s">
        <v>9250</v>
      </c>
      <c r="B3204" s="134">
        <v>4358</v>
      </c>
      <c r="C3204" s="126" t="s">
        <v>12354</v>
      </c>
      <c r="D3204" s="134" t="s">
        <v>33</v>
      </c>
      <c r="E3204" s="134" t="s">
        <v>4500</v>
      </c>
      <c r="F3204" s="135">
        <v>2.34</v>
      </c>
      <c r="G3204" s="135">
        <v>2.25</v>
      </c>
    </row>
    <row r="3205" spans="1:7" x14ac:dyDescent="0.25">
      <c r="A3205" s="134" t="s">
        <v>9250</v>
      </c>
      <c r="B3205" s="134">
        <v>39435</v>
      </c>
      <c r="C3205" s="126" t="s">
        <v>12355</v>
      </c>
      <c r="D3205" s="134" t="s">
        <v>33</v>
      </c>
      <c r="E3205" s="134" t="s">
        <v>4500</v>
      </c>
      <c r="F3205" s="135">
        <v>0.12</v>
      </c>
      <c r="G3205" s="135">
        <v>0.11</v>
      </c>
    </row>
    <row r="3206" spans="1:7" x14ac:dyDescent="0.25">
      <c r="A3206" s="134" t="s">
        <v>9250</v>
      </c>
      <c r="B3206" s="134">
        <v>39436</v>
      </c>
      <c r="C3206" s="126" t="s">
        <v>12356</v>
      </c>
      <c r="D3206" s="134" t="s">
        <v>33</v>
      </c>
      <c r="E3206" s="134" t="s">
        <v>4500</v>
      </c>
      <c r="F3206" s="135">
        <v>0.2</v>
      </c>
      <c r="G3206" s="135">
        <v>0.19</v>
      </c>
    </row>
    <row r="3207" spans="1:7" x14ac:dyDescent="0.25">
      <c r="A3207" s="134" t="s">
        <v>9250</v>
      </c>
      <c r="B3207" s="134">
        <v>39437</v>
      </c>
      <c r="C3207" s="126" t="s">
        <v>12357</v>
      </c>
      <c r="D3207" s="134" t="s">
        <v>33</v>
      </c>
      <c r="E3207" s="134" t="s">
        <v>4500</v>
      </c>
      <c r="F3207" s="135">
        <v>0.26</v>
      </c>
      <c r="G3207" s="135">
        <v>0.25</v>
      </c>
    </row>
    <row r="3208" spans="1:7" x14ac:dyDescent="0.25">
      <c r="A3208" s="134" t="s">
        <v>9250</v>
      </c>
      <c r="B3208" s="134">
        <v>39439</v>
      </c>
      <c r="C3208" s="126" t="s">
        <v>12358</v>
      </c>
      <c r="D3208" s="134" t="s">
        <v>33</v>
      </c>
      <c r="E3208" s="134" t="s">
        <v>4500</v>
      </c>
      <c r="F3208" s="135">
        <v>0.18</v>
      </c>
      <c r="G3208" s="135">
        <v>0.17</v>
      </c>
    </row>
    <row r="3209" spans="1:7" x14ac:dyDescent="0.25">
      <c r="A3209" s="134" t="s">
        <v>9250</v>
      </c>
      <c r="B3209" s="134">
        <v>39440</v>
      </c>
      <c r="C3209" s="126" t="s">
        <v>12359</v>
      </c>
      <c r="D3209" s="134" t="s">
        <v>33</v>
      </c>
      <c r="E3209" s="134" t="s">
        <v>4500</v>
      </c>
      <c r="F3209" s="135">
        <v>0.23</v>
      </c>
      <c r="G3209" s="135">
        <v>0.22</v>
      </c>
    </row>
    <row r="3210" spans="1:7" x14ac:dyDescent="0.25">
      <c r="A3210" s="134" t="s">
        <v>9250</v>
      </c>
      <c r="B3210" s="134">
        <v>39441</v>
      </c>
      <c r="C3210" s="126" t="s">
        <v>12360</v>
      </c>
      <c r="D3210" s="134" t="s">
        <v>33</v>
      </c>
      <c r="E3210" s="134" t="s">
        <v>4500</v>
      </c>
      <c r="F3210" s="135">
        <v>0.28999999999999998</v>
      </c>
      <c r="G3210" s="135">
        <v>0.28000000000000003</v>
      </c>
    </row>
    <row r="3211" spans="1:7" x14ac:dyDescent="0.25">
      <c r="A3211" s="134" t="s">
        <v>9250</v>
      </c>
      <c r="B3211" s="134">
        <v>39442</v>
      </c>
      <c r="C3211" s="126" t="s">
        <v>12361</v>
      </c>
      <c r="D3211" s="134" t="s">
        <v>33</v>
      </c>
      <c r="E3211" s="134" t="s">
        <v>4500</v>
      </c>
      <c r="F3211" s="135">
        <v>0.21</v>
      </c>
      <c r="G3211" s="135">
        <v>0.2</v>
      </c>
    </row>
    <row r="3212" spans="1:7" x14ac:dyDescent="0.25">
      <c r="A3212" s="134" t="s">
        <v>9250</v>
      </c>
      <c r="B3212" s="134">
        <v>39443</v>
      </c>
      <c r="C3212" s="126" t="s">
        <v>12362</v>
      </c>
      <c r="D3212" s="134" t="s">
        <v>33</v>
      </c>
      <c r="E3212" s="134" t="s">
        <v>4500</v>
      </c>
      <c r="F3212" s="135">
        <v>0.28000000000000003</v>
      </c>
      <c r="G3212" s="135">
        <v>0.27</v>
      </c>
    </row>
    <row r="3213" spans="1:7" x14ac:dyDescent="0.25">
      <c r="A3213" s="134" t="s">
        <v>9250</v>
      </c>
      <c r="B3213" s="134">
        <v>4329</v>
      </c>
      <c r="C3213" s="126" t="s">
        <v>12363</v>
      </c>
      <c r="D3213" s="134" t="s">
        <v>33</v>
      </c>
      <c r="E3213" s="134" t="s">
        <v>9256</v>
      </c>
      <c r="F3213" s="135">
        <v>2.5</v>
      </c>
      <c r="G3213" s="135">
        <v>2.4</v>
      </c>
    </row>
    <row r="3214" spans="1:7" x14ac:dyDescent="0.25">
      <c r="A3214" s="134" t="s">
        <v>9250</v>
      </c>
      <c r="B3214" s="134">
        <v>436</v>
      </c>
      <c r="C3214" s="126" t="s">
        <v>12364</v>
      </c>
      <c r="D3214" s="134" t="s">
        <v>33</v>
      </c>
      <c r="E3214" s="134" t="s">
        <v>4500</v>
      </c>
      <c r="F3214" s="135"/>
      <c r="G3214" s="135">
        <v>12.06</v>
      </c>
    </row>
    <row r="3215" spans="1:7" x14ac:dyDescent="0.25">
      <c r="A3215" s="134" t="s">
        <v>9250</v>
      </c>
      <c r="B3215" s="134">
        <v>442</v>
      </c>
      <c r="C3215" s="126" t="s">
        <v>12365</v>
      </c>
      <c r="D3215" s="134" t="s">
        <v>33</v>
      </c>
      <c r="E3215" s="134" t="s">
        <v>4500</v>
      </c>
      <c r="F3215" s="135"/>
      <c r="G3215" s="135">
        <v>7.13</v>
      </c>
    </row>
    <row r="3216" spans="1:7" x14ac:dyDescent="0.25">
      <c r="A3216" s="134" t="s">
        <v>9250</v>
      </c>
      <c r="B3216" s="134">
        <v>4383</v>
      </c>
      <c r="C3216" s="126" t="s">
        <v>12366</v>
      </c>
      <c r="D3216" s="134" t="s">
        <v>33</v>
      </c>
      <c r="E3216" s="134" t="s">
        <v>4500</v>
      </c>
      <c r="F3216" s="135">
        <v>22.6</v>
      </c>
      <c r="G3216" s="135">
        <v>21.7</v>
      </c>
    </row>
    <row r="3217" spans="1:7" x14ac:dyDescent="0.25">
      <c r="A3217" s="134" t="s">
        <v>9250</v>
      </c>
      <c r="B3217" s="134">
        <v>4344</v>
      </c>
      <c r="C3217" s="126" t="s">
        <v>12367</v>
      </c>
      <c r="D3217" s="134" t="s">
        <v>33</v>
      </c>
      <c r="E3217" s="134" t="s">
        <v>4500</v>
      </c>
      <c r="F3217" s="135">
        <v>23.69</v>
      </c>
      <c r="G3217" s="135">
        <v>22.74</v>
      </c>
    </row>
    <row r="3218" spans="1:7" x14ac:dyDescent="0.25">
      <c r="A3218" s="134" t="s">
        <v>9250</v>
      </c>
      <c r="B3218" s="134">
        <v>4335</v>
      </c>
      <c r="C3218" s="126" t="s">
        <v>12368</v>
      </c>
      <c r="D3218" s="134" t="s">
        <v>33</v>
      </c>
      <c r="E3218" s="134" t="s">
        <v>4500</v>
      </c>
      <c r="F3218" s="135">
        <v>15.91</v>
      </c>
      <c r="G3218" s="135">
        <v>15.27</v>
      </c>
    </row>
    <row r="3219" spans="1:7" x14ac:dyDescent="0.25">
      <c r="A3219" s="134" t="s">
        <v>9250</v>
      </c>
      <c r="B3219" s="134">
        <v>4334</v>
      </c>
      <c r="C3219" s="126" t="s">
        <v>12369</v>
      </c>
      <c r="D3219" s="134" t="s">
        <v>33</v>
      </c>
      <c r="E3219" s="134" t="s">
        <v>4500</v>
      </c>
      <c r="F3219" s="135">
        <v>21.82</v>
      </c>
      <c r="G3219" s="135">
        <v>20.95</v>
      </c>
    </row>
    <row r="3220" spans="1:7" x14ac:dyDescent="0.25">
      <c r="A3220" s="134" t="s">
        <v>9250</v>
      </c>
      <c r="B3220" s="134">
        <v>11953</v>
      </c>
      <c r="C3220" s="126" t="s">
        <v>12370</v>
      </c>
      <c r="D3220" s="134" t="s">
        <v>33</v>
      </c>
      <c r="E3220" s="134" t="s">
        <v>4500</v>
      </c>
      <c r="F3220" s="135">
        <v>3.76</v>
      </c>
      <c r="G3220" s="135">
        <v>3.61</v>
      </c>
    </row>
    <row r="3221" spans="1:7" x14ac:dyDescent="0.25">
      <c r="A3221" s="134" t="s">
        <v>9250</v>
      </c>
      <c r="B3221" s="134">
        <v>4343</v>
      </c>
      <c r="C3221" s="126" t="s">
        <v>12371</v>
      </c>
      <c r="D3221" s="134" t="s">
        <v>33</v>
      </c>
      <c r="E3221" s="134" t="s">
        <v>4500</v>
      </c>
      <c r="F3221" s="135">
        <v>5.36</v>
      </c>
      <c r="G3221" s="135">
        <v>5.15</v>
      </c>
    </row>
    <row r="3222" spans="1:7" x14ac:dyDescent="0.25">
      <c r="A3222" s="134" t="s">
        <v>9250</v>
      </c>
      <c r="B3222" s="134">
        <v>430</v>
      </c>
      <c r="C3222" s="126" t="s">
        <v>12372</v>
      </c>
      <c r="D3222" s="134" t="s">
        <v>33</v>
      </c>
      <c r="E3222" s="134" t="s">
        <v>4500</v>
      </c>
      <c r="F3222" s="135"/>
      <c r="G3222" s="135">
        <v>10.79</v>
      </c>
    </row>
    <row r="3223" spans="1:7" x14ac:dyDescent="0.25">
      <c r="A3223" s="134" t="s">
        <v>9250</v>
      </c>
      <c r="B3223" s="134">
        <v>441</v>
      </c>
      <c r="C3223" s="126" t="s">
        <v>12373</v>
      </c>
      <c r="D3223" s="134" t="s">
        <v>33</v>
      </c>
      <c r="E3223" s="134" t="s">
        <v>4500</v>
      </c>
      <c r="F3223" s="135"/>
      <c r="G3223" s="135">
        <v>11.87</v>
      </c>
    </row>
    <row r="3224" spans="1:7" x14ac:dyDescent="0.25">
      <c r="A3224" s="134" t="s">
        <v>9250</v>
      </c>
      <c r="B3224" s="134">
        <v>431</v>
      </c>
      <c r="C3224" s="126" t="s">
        <v>12374</v>
      </c>
      <c r="D3224" s="134" t="s">
        <v>33</v>
      </c>
      <c r="E3224" s="134" t="s">
        <v>4500</v>
      </c>
      <c r="F3224" s="135"/>
      <c r="G3224" s="135">
        <v>14.34</v>
      </c>
    </row>
    <row r="3225" spans="1:7" x14ac:dyDescent="0.25">
      <c r="A3225" s="134" t="s">
        <v>9250</v>
      </c>
      <c r="B3225" s="134">
        <v>432</v>
      </c>
      <c r="C3225" s="126" t="s">
        <v>12375</v>
      </c>
      <c r="D3225" s="134" t="s">
        <v>33</v>
      </c>
      <c r="E3225" s="134" t="s">
        <v>4500</v>
      </c>
      <c r="F3225" s="135"/>
      <c r="G3225" s="135">
        <v>15.82</v>
      </c>
    </row>
    <row r="3226" spans="1:7" x14ac:dyDescent="0.25">
      <c r="A3226" s="134" t="s">
        <v>9250</v>
      </c>
      <c r="B3226" s="134">
        <v>429</v>
      </c>
      <c r="C3226" s="126" t="s">
        <v>12376</v>
      </c>
      <c r="D3226" s="134" t="s">
        <v>33</v>
      </c>
      <c r="E3226" s="134" t="s">
        <v>4500</v>
      </c>
      <c r="F3226" s="135"/>
      <c r="G3226" s="135">
        <v>21.33</v>
      </c>
    </row>
    <row r="3227" spans="1:7" x14ac:dyDescent="0.25">
      <c r="A3227" s="134" t="s">
        <v>9250</v>
      </c>
      <c r="B3227" s="134">
        <v>439</v>
      </c>
      <c r="C3227" s="126" t="s">
        <v>12377</v>
      </c>
      <c r="D3227" s="134" t="s">
        <v>33</v>
      </c>
      <c r="E3227" s="134" t="s">
        <v>4500</v>
      </c>
      <c r="F3227" s="135"/>
      <c r="G3227" s="135">
        <v>18.18</v>
      </c>
    </row>
    <row r="3228" spans="1:7" x14ac:dyDescent="0.25">
      <c r="A3228" s="134" t="s">
        <v>9250</v>
      </c>
      <c r="B3228" s="134">
        <v>433</v>
      </c>
      <c r="C3228" s="126" t="s">
        <v>12378</v>
      </c>
      <c r="D3228" s="134" t="s">
        <v>33</v>
      </c>
      <c r="E3228" s="134" t="s">
        <v>4500</v>
      </c>
      <c r="F3228" s="135"/>
      <c r="G3228" s="135">
        <v>21.22</v>
      </c>
    </row>
    <row r="3229" spans="1:7" x14ac:dyDescent="0.25">
      <c r="A3229" s="134" t="s">
        <v>9250</v>
      </c>
      <c r="B3229" s="134">
        <v>437</v>
      </c>
      <c r="C3229" s="126" t="s">
        <v>12379</v>
      </c>
      <c r="D3229" s="134" t="s">
        <v>33</v>
      </c>
      <c r="E3229" s="134" t="s">
        <v>4500</v>
      </c>
      <c r="F3229" s="135"/>
      <c r="G3229" s="135">
        <v>28.19</v>
      </c>
    </row>
    <row r="3230" spans="1:7" x14ac:dyDescent="0.25">
      <c r="A3230" s="134" t="s">
        <v>9250</v>
      </c>
      <c r="B3230" s="134">
        <v>11790</v>
      </c>
      <c r="C3230" s="126" t="s">
        <v>12380</v>
      </c>
      <c r="D3230" s="134" t="s">
        <v>33</v>
      </c>
      <c r="E3230" s="134" t="s">
        <v>4500</v>
      </c>
      <c r="F3230" s="135"/>
      <c r="G3230" s="135">
        <v>31.98</v>
      </c>
    </row>
    <row r="3231" spans="1:7" x14ac:dyDescent="0.25">
      <c r="A3231" s="134" t="s">
        <v>9250</v>
      </c>
      <c r="B3231" s="134">
        <v>428</v>
      </c>
      <c r="C3231" s="126" t="s">
        <v>12381</v>
      </c>
      <c r="D3231" s="134" t="s">
        <v>33</v>
      </c>
      <c r="E3231" s="134" t="s">
        <v>9256</v>
      </c>
      <c r="F3231" s="135"/>
      <c r="G3231" s="135">
        <v>34.770000000000003</v>
      </c>
    </row>
    <row r="3232" spans="1:7" x14ac:dyDescent="0.25">
      <c r="A3232" s="134" t="s">
        <v>9250</v>
      </c>
      <c r="B3232" s="134">
        <v>4351</v>
      </c>
      <c r="C3232" s="126" t="s">
        <v>12382</v>
      </c>
      <c r="D3232" s="134" t="s">
        <v>33</v>
      </c>
      <c r="E3232" s="134" t="s">
        <v>4500</v>
      </c>
      <c r="F3232" s="135">
        <v>19.260000000000002</v>
      </c>
      <c r="G3232" s="135">
        <v>18.489999999999998</v>
      </c>
    </row>
    <row r="3233" spans="1:7" x14ac:dyDescent="0.25">
      <c r="A3233" s="134" t="s">
        <v>9250</v>
      </c>
      <c r="B3233" s="134">
        <v>4384</v>
      </c>
      <c r="C3233" s="126" t="s">
        <v>12383</v>
      </c>
      <c r="D3233" s="134" t="s">
        <v>33</v>
      </c>
      <c r="E3233" s="134" t="s">
        <v>4500</v>
      </c>
      <c r="F3233" s="135">
        <v>25.97</v>
      </c>
      <c r="G3233" s="135">
        <v>24.93</v>
      </c>
    </row>
    <row r="3234" spans="1:7" x14ac:dyDescent="0.25">
      <c r="A3234" s="134" t="s">
        <v>9250</v>
      </c>
      <c r="B3234" s="134">
        <v>11054</v>
      </c>
      <c r="C3234" s="126" t="s">
        <v>15063</v>
      </c>
      <c r="D3234" s="134" t="s">
        <v>33</v>
      </c>
      <c r="E3234" s="134" t="s">
        <v>4500</v>
      </c>
      <c r="F3234" s="135">
        <v>0.03</v>
      </c>
      <c r="G3234" s="135">
        <v>0.05</v>
      </c>
    </row>
    <row r="3235" spans="1:7" x14ac:dyDescent="0.25">
      <c r="A3235" s="134" t="s">
        <v>9250</v>
      </c>
      <c r="B3235" s="134">
        <v>11055</v>
      </c>
      <c r="C3235" s="126" t="s">
        <v>15064</v>
      </c>
      <c r="D3235" s="134" t="s">
        <v>33</v>
      </c>
      <c r="E3235" s="134" t="s">
        <v>4500</v>
      </c>
      <c r="F3235" s="135">
        <v>0.06</v>
      </c>
      <c r="G3235" s="135">
        <v>0.08</v>
      </c>
    </row>
    <row r="3236" spans="1:7" x14ac:dyDescent="0.25">
      <c r="A3236" s="134" t="s">
        <v>9250</v>
      </c>
      <c r="B3236" s="134">
        <v>11056</v>
      </c>
      <c r="C3236" s="126" t="s">
        <v>15065</v>
      </c>
      <c r="D3236" s="134" t="s">
        <v>33</v>
      </c>
      <c r="E3236" s="134" t="s">
        <v>4500</v>
      </c>
      <c r="F3236" s="135">
        <v>0.06</v>
      </c>
      <c r="G3236" s="135">
        <v>0.09</v>
      </c>
    </row>
    <row r="3237" spans="1:7" x14ac:dyDescent="0.25">
      <c r="A3237" s="134" t="s">
        <v>9250</v>
      </c>
      <c r="B3237" s="134">
        <v>11057</v>
      </c>
      <c r="C3237" s="126" t="s">
        <v>15066</v>
      </c>
      <c r="D3237" s="134" t="s">
        <v>33</v>
      </c>
      <c r="E3237" s="134" t="s">
        <v>4500</v>
      </c>
      <c r="F3237" s="135">
        <v>0.13</v>
      </c>
      <c r="G3237" s="135">
        <v>0.19</v>
      </c>
    </row>
    <row r="3238" spans="1:7" x14ac:dyDescent="0.25">
      <c r="A3238" s="134" t="s">
        <v>9250</v>
      </c>
      <c r="B3238" s="134">
        <v>11059</v>
      </c>
      <c r="C3238" s="126" t="s">
        <v>15067</v>
      </c>
      <c r="D3238" s="134" t="s">
        <v>33</v>
      </c>
      <c r="E3238" s="134" t="s">
        <v>4500</v>
      </c>
      <c r="F3238" s="135">
        <v>0.25</v>
      </c>
      <c r="G3238" s="135">
        <v>0.36</v>
      </c>
    </row>
    <row r="3239" spans="1:7" x14ac:dyDescent="0.25">
      <c r="A3239" s="134" t="s">
        <v>9250</v>
      </c>
      <c r="B3239" s="134">
        <v>11058</v>
      </c>
      <c r="C3239" s="126" t="s">
        <v>15068</v>
      </c>
      <c r="D3239" s="134" t="s">
        <v>33</v>
      </c>
      <c r="E3239" s="134" t="s">
        <v>4500</v>
      </c>
      <c r="F3239" s="135">
        <v>0.33</v>
      </c>
      <c r="G3239" s="135">
        <v>0.47</v>
      </c>
    </row>
    <row r="3240" spans="1:7" x14ac:dyDescent="0.25">
      <c r="A3240" s="134" t="s">
        <v>9250</v>
      </c>
      <c r="B3240" s="134">
        <v>4320</v>
      </c>
      <c r="C3240" s="126" t="s">
        <v>12384</v>
      </c>
      <c r="D3240" s="134" t="s">
        <v>33</v>
      </c>
      <c r="E3240" s="134" t="s">
        <v>4500</v>
      </c>
      <c r="F3240" s="135">
        <v>2.62</v>
      </c>
      <c r="G3240" s="135">
        <v>3.78</v>
      </c>
    </row>
    <row r="3241" spans="1:7" x14ac:dyDescent="0.25">
      <c r="A3241" s="134" t="s">
        <v>9250</v>
      </c>
      <c r="B3241" s="134">
        <v>4318</v>
      </c>
      <c r="C3241" s="126" t="s">
        <v>12385</v>
      </c>
      <c r="D3241" s="134" t="s">
        <v>33</v>
      </c>
      <c r="E3241" s="134" t="s">
        <v>4500</v>
      </c>
      <c r="F3241" s="135">
        <v>1.27</v>
      </c>
      <c r="G3241" s="135">
        <v>1.84</v>
      </c>
    </row>
    <row r="3242" spans="1:7" x14ac:dyDescent="0.25">
      <c r="A3242" s="134" t="s">
        <v>9250</v>
      </c>
      <c r="B3242" s="134">
        <v>4380</v>
      </c>
      <c r="C3242" s="126" t="s">
        <v>12386</v>
      </c>
      <c r="D3242" s="134" t="s">
        <v>33</v>
      </c>
      <c r="E3242" s="134" t="s">
        <v>4500</v>
      </c>
      <c r="F3242" s="135">
        <v>1.1000000000000001</v>
      </c>
      <c r="G3242" s="135">
        <v>1.59</v>
      </c>
    </row>
    <row r="3243" spans="1:7" x14ac:dyDescent="0.25">
      <c r="A3243" s="134" t="s">
        <v>9250</v>
      </c>
      <c r="B3243" s="134">
        <v>4299</v>
      </c>
      <c r="C3243" s="126" t="s">
        <v>12387</v>
      </c>
      <c r="D3243" s="134" t="s">
        <v>33</v>
      </c>
      <c r="E3243" s="134" t="s">
        <v>9256</v>
      </c>
      <c r="F3243" s="135">
        <v>1.04</v>
      </c>
      <c r="G3243" s="135">
        <v>1.5</v>
      </c>
    </row>
    <row r="3244" spans="1:7" x14ac:dyDescent="0.25">
      <c r="A3244" s="134" t="s">
        <v>9250</v>
      </c>
      <c r="B3244" s="134">
        <v>4304</v>
      </c>
      <c r="C3244" s="126" t="s">
        <v>12388</v>
      </c>
      <c r="D3244" s="134" t="s">
        <v>33</v>
      </c>
      <c r="E3244" s="134" t="s">
        <v>4500</v>
      </c>
      <c r="F3244" s="135">
        <v>1.41</v>
      </c>
      <c r="G3244" s="135">
        <v>2.04</v>
      </c>
    </row>
    <row r="3245" spans="1:7" x14ac:dyDescent="0.25">
      <c r="A3245" s="134" t="s">
        <v>9250</v>
      </c>
      <c r="B3245" s="134">
        <v>4305</v>
      </c>
      <c r="C3245" s="126" t="s">
        <v>12389</v>
      </c>
      <c r="D3245" s="134" t="s">
        <v>33</v>
      </c>
      <c r="E3245" s="134" t="s">
        <v>4500</v>
      </c>
      <c r="F3245" s="135">
        <v>1.65</v>
      </c>
      <c r="G3245" s="135">
        <v>2.38</v>
      </c>
    </row>
    <row r="3246" spans="1:7" x14ac:dyDescent="0.25">
      <c r="A3246" s="134" t="s">
        <v>9250</v>
      </c>
      <c r="B3246" s="134">
        <v>4306</v>
      </c>
      <c r="C3246" s="126" t="s">
        <v>12390</v>
      </c>
      <c r="D3246" s="134" t="s">
        <v>33</v>
      </c>
      <c r="E3246" s="134" t="s">
        <v>4500</v>
      </c>
      <c r="F3246" s="135">
        <v>1.91</v>
      </c>
      <c r="G3246" s="135">
        <v>2.76</v>
      </c>
    </row>
    <row r="3247" spans="1:7" x14ac:dyDescent="0.25">
      <c r="A3247" s="134" t="s">
        <v>9250</v>
      </c>
      <c r="B3247" s="134">
        <v>4308</v>
      </c>
      <c r="C3247" s="126" t="s">
        <v>12391</v>
      </c>
      <c r="D3247" s="134" t="s">
        <v>33</v>
      </c>
      <c r="E3247" s="134" t="s">
        <v>4500</v>
      </c>
      <c r="F3247" s="135">
        <v>3.96</v>
      </c>
      <c r="G3247" s="135">
        <v>5.71</v>
      </c>
    </row>
    <row r="3248" spans="1:7" x14ac:dyDescent="0.25">
      <c r="A3248" s="134" t="s">
        <v>9250</v>
      </c>
      <c r="B3248" s="134">
        <v>4302</v>
      </c>
      <c r="C3248" s="126" t="s">
        <v>12392</v>
      </c>
      <c r="D3248" s="134" t="s">
        <v>33</v>
      </c>
      <c r="E3248" s="134" t="s">
        <v>4500</v>
      </c>
      <c r="F3248" s="135">
        <v>2.97</v>
      </c>
      <c r="G3248" s="135">
        <v>4.28</v>
      </c>
    </row>
    <row r="3249" spans="1:7" x14ac:dyDescent="0.25">
      <c r="A3249" s="134" t="s">
        <v>9250</v>
      </c>
      <c r="B3249" s="134">
        <v>4300</v>
      </c>
      <c r="C3249" s="126" t="s">
        <v>12393</v>
      </c>
      <c r="D3249" s="134" t="s">
        <v>33</v>
      </c>
      <c r="E3249" s="134" t="s">
        <v>4500</v>
      </c>
      <c r="F3249" s="135">
        <v>0.7</v>
      </c>
      <c r="G3249" s="135">
        <v>1.02</v>
      </c>
    </row>
    <row r="3250" spans="1:7" x14ac:dyDescent="0.25">
      <c r="A3250" s="134" t="s">
        <v>9250</v>
      </c>
      <c r="B3250" s="134">
        <v>4301</v>
      </c>
      <c r="C3250" s="126" t="s">
        <v>12394</v>
      </c>
      <c r="D3250" s="134" t="s">
        <v>33</v>
      </c>
      <c r="E3250" s="134" t="s">
        <v>4500</v>
      </c>
      <c r="F3250" s="135">
        <v>0.86</v>
      </c>
      <c r="G3250" s="135">
        <v>1.24</v>
      </c>
    </row>
    <row r="3251" spans="1:7" x14ac:dyDescent="0.25">
      <c r="A3251" s="134" t="s">
        <v>9250</v>
      </c>
      <c r="B3251" s="134">
        <v>40547</v>
      </c>
      <c r="C3251" s="126" t="s">
        <v>12395</v>
      </c>
      <c r="D3251" s="134" t="s">
        <v>11273</v>
      </c>
      <c r="E3251" s="134" t="s">
        <v>4500</v>
      </c>
      <c r="F3251" s="135">
        <v>31.56</v>
      </c>
      <c r="G3251" s="135">
        <v>30.3</v>
      </c>
    </row>
    <row r="3252" spans="1:7" x14ac:dyDescent="0.25">
      <c r="A3252" s="134" t="s">
        <v>9250</v>
      </c>
      <c r="B3252" s="134">
        <v>11962</v>
      </c>
      <c r="C3252" s="126" t="s">
        <v>12396</v>
      </c>
      <c r="D3252" s="134" t="s">
        <v>33</v>
      </c>
      <c r="E3252" s="134" t="s">
        <v>4500</v>
      </c>
      <c r="F3252" s="135">
        <v>0.26</v>
      </c>
      <c r="G3252" s="135">
        <v>0.25</v>
      </c>
    </row>
    <row r="3253" spans="1:7" x14ac:dyDescent="0.25">
      <c r="A3253" s="134" t="s">
        <v>9250</v>
      </c>
      <c r="B3253" s="134">
        <v>4332</v>
      </c>
      <c r="C3253" s="126" t="s">
        <v>12397</v>
      </c>
      <c r="D3253" s="134" t="s">
        <v>33</v>
      </c>
      <c r="E3253" s="134" t="s">
        <v>4500</v>
      </c>
      <c r="F3253" s="135">
        <v>1.26</v>
      </c>
      <c r="G3253" s="135">
        <v>1.21</v>
      </c>
    </row>
    <row r="3254" spans="1:7" x14ac:dyDescent="0.25">
      <c r="A3254" s="134" t="s">
        <v>9250</v>
      </c>
      <c r="B3254" s="134">
        <v>4331</v>
      </c>
      <c r="C3254" s="126" t="s">
        <v>12398</v>
      </c>
      <c r="D3254" s="134" t="s">
        <v>33</v>
      </c>
      <c r="E3254" s="134" t="s">
        <v>4500</v>
      </c>
      <c r="F3254" s="135">
        <v>4.7300000000000004</v>
      </c>
      <c r="G3254" s="135">
        <v>4.54</v>
      </c>
    </row>
    <row r="3255" spans="1:7" x14ac:dyDescent="0.25">
      <c r="A3255" s="134" t="s">
        <v>9250</v>
      </c>
      <c r="B3255" s="134">
        <v>4336</v>
      </c>
      <c r="C3255" s="126" t="s">
        <v>12399</v>
      </c>
      <c r="D3255" s="134" t="s">
        <v>33</v>
      </c>
      <c r="E3255" s="134" t="s">
        <v>4500</v>
      </c>
      <c r="F3255" s="135">
        <v>6.06</v>
      </c>
      <c r="G3255" s="135">
        <v>5.82</v>
      </c>
    </row>
    <row r="3256" spans="1:7" x14ac:dyDescent="0.25">
      <c r="A3256" s="134" t="s">
        <v>9250</v>
      </c>
      <c r="B3256" s="134">
        <v>11948</v>
      </c>
      <c r="C3256" s="126" t="s">
        <v>12400</v>
      </c>
      <c r="D3256" s="134" t="s">
        <v>33</v>
      </c>
      <c r="E3256" s="134" t="s">
        <v>4500</v>
      </c>
      <c r="F3256" s="135">
        <v>0.78</v>
      </c>
      <c r="G3256" s="135">
        <v>0.75</v>
      </c>
    </row>
    <row r="3257" spans="1:7" x14ac:dyDescent="0.25">
      <c r="A3257" s="134" t="s">
        <v>9250</v>
      </c>
      <c r="B3257" s="134">
        <v>4382</v>
      </c>
      <c r="C3257" s="126" t="s">
        <v>12401</v>
      </c>
      <c r="D3257" s="134" t="s">
        <v>33</v>
      </c>
      <c r="E3257" s="134" t="s">
        <v>4500</v>
      </c>
      <c r="F3257" s="135">
        <v>1.3</v>
      </c>
      <c r="G3257" s="135">
        <v>1.25</v>
      </c>
    </row>
    <row r="3258" spans="1:7" x14ac:dyDescent="0.25">
      <c r="A3258" s="134" t="s">
        <v>9250</v>
      </c>
      <c r="B3258" s="134">
        <v>4354</v>
      </c>
      <c r="C3258" s="126" t="s">
        <v>12402</v>
      </c>
      <c r="D3258" s="134" t="s">
        <v>33</v>
      </c>
      <c r="E3258" s="134" t="s">
        <v>4500</v>
      </c>
      <c r="F3258" s="135">
        <v>54.34</v>
      </c>
      <c r="G3258" s="135">
        <v>52.17</v>
      </c>
    </row>
    <row r="3259" spans="1:7" x14ac:dyDescent="0.25">
      <c r="A3259" s="134" t="s">
        <v>9250</v>
      </c>
      <c r="B3259" s="134">
        <v>40839</v>
      </c>
      <c r="C3259" s="126" t="s">
        <v>12403</v>
      </c>
      <c r="D3259" s="134" t="s">
        <v>11273</v>
      </c>
      <c r="E3259" s="134" t="s">
        <v>4500</v>
      </c>
      <c r="F3259" s="135">
        <v>130.77000000000001</v>
      </c>
      <c r="G3259" s="135">
        <v>125.54</v>
      </c>
    </row>
    <row r="3260" spans="1:7" x14ac:dyDescent="0.25">
      <c r="A3260" s="134" t="s">
        <v>9250</v>
      </c>
      <c r="B3260" s="134">
        <v>40552</v>
      </c>
      <c r="C3260" s="126" t="s">
        <v>12404</v>
      </c>
      <c r="D3260" s="134" t="s">
        <v>11273</v>
      </c>
      <c r="E3260" s="134" t="s">
        <v>4500</v>
      </c>
      <c r="F3260" s="135">
        <v>54.11</v>
      </c>
      <c r="G3260" s="135">
        <v>51.94</v>
      </c>
    </row>
    <row r="3261" spans="1:7" x14ac:dyDescent="0.25">
      <c r="A3261" s="134" t="s">
        <v>9250</v>
      </c>
      <c r="B3261" s="134">
        <v>40549</v>
      </c>
      <c r="C3261" s="126" t="s">
        <v>12405</v>
      </c>
      <c r="D3261" s="134" t="s">
        <v>11273</v>
      </c>
      <c r="E3261" s="134" t="s">
        <v>4500</v>
      </c>
      <c r="F3261" s="135">
        <v>214.19</v>
      </c>
      <c r="G3261" s="135">
        <v>205.62</v>
      </c>
    </row>
    <row r="3262" spans="1:7" x14ac:dyDescent="0.25">
      <c r="A3262" s="134" t="s">
        <v>9250</v>
      </c>
      <c r="B3262" s="134">
        <v>4385</v>
      </c>
      <c r="C3262" s="126" t="s">
        <v>12406</v>
      </c>
      <c r="D3262" s="134" t="s">
        <v>12407</v>
      </c>
      <c r="E3262" s="134" t="s">
        <v>4500</v>
      </c>
      <c r="F3262" s="135">
        <v>4845.75</v>
      </c>
      <c r="G3262" s="135">
        <v>2902.64</v>
      </c>
    </row>
    <row r="3263" spans="1:7" x14ac:dyDescent="0.25">
      <c r="A3263" s="134" t="s">
        <v>9250</v>
      </c>
      <c r="B3263" s="134">
        <v>45236</v>
      </c>
      <c r="C3263" s="126" t="s">
        <v>15069</v>
      </c>
      <c r="D3263" s="134" t="s">
        <v>950</v>
      </c>
      <c r="E3263" s="134" t="s">
        <v>4500</v>
      </c>
      <c r="F3263" s="135">
        <v>27.57</v>
      </c>
      <c r="G3263" s="135">
        <v>21.33</v>
      </c>
    </row>
    <row r="3264" spans="1:7" x14ac:dyDescent="0.25">
      <c r="A3264" s="134" t="s">
        <v>9250</v>
      </c>
      <c r="B3264" s="134">
        <v>20078</v>
      </c>
      <c r="C3264" s="126" t="s">
        <v>12408</v>
      </c>
      <c r="D3264" s="134" t="s">
        <v>33</v>
      </c>
      <c r="E3264" s="134" t="s">
        <v>4500</v>
      </c>
      <c r="F3264" s="135">
        <v>31.59</v>
      </c>
      <c r="G3264" s="135">
        <v>24.7</v>
      </c>
    </row>
    <row r="3265" spans="1:7" x14ac:dyDescent="0.25">
      <c r="A3265" s="134" t="s">
        <v>9250</v>
      </c>
      <c r="B3265" s="134">
        <v>39897</v>
      </c>
      <c r="C3265" s="126" t="s">
        <v>12409</v>
      </c>
      <c r="D3265" s="134" t="s">
        <v>33</v>
      </c>
      <c r="E3265" s="134" t="s">
        <v>4500</v>
      </c>
      <c r="F3265" s="135"/>
      <c r="G3265" s="135">
        <v>56.57</v>
      </c>
    </row>
    <row r="3266" spans="1:7" x14ac:dyDescent="0.25">
      <c r="A3266" s="134" t="s">
        <v>9250</v>
      </c>
      <c r="B3266" s="134">
        <v>118</v>
      </c>
      <c r="C3266" s="126" t="s">
        <v>12410</v>
      </c>
      <c r="D3266" s="134" t="s">
        <v>33</v>
      </c>
      <c r="E3266" s="134" t="s">
        <v>4500</v>
      </c>
      <c r="F3266" s="135">
        <v>66.8</v>
      </c>
      <c r="G3266" s="135">
        <v>52.23</v>
      </c>
    </row>
    <row r="3267" spans="1:7" x14ac:dyDescent="0.25">
      <c r="A3267" s="134" t="s">
        <v>9250</v>
      </c>
      <c r="B3267" s="134">
        <v>4396</v>
      </c>
      <c r="C3267" s="126" t="s">
        <v>12411</v>
      </c>
      <c r="D3267" s="134" t="s">
        <v>144</v>
      </c>
      <c r="E3267" s="134" t="s">
        <v>4500</v>
      </c>
      <c r="F3267" s="135">
        <v>301.25</v>
      </c>
      <c r="G3267" s="135">
        <v>225.85</v>
      </c>
    </row>
    <row r="3268" spans="1:7" x14ac:dyDescent="0.25">
      <c r="A3268" s="134" t="s">
        <v>9250</v>
      </c>
      <c r="B3268" s="134">
        <v>36881</v>
      </c>
      <c r="C3268" s="126" t="s">
        <v>12412</v>
      </c>
      <c r="D3268" s="134" t="s">
        <v>144</v>
      </c>
      <c r="E3268" s="134" t="s">
        <v>4500</v>
      </c>
      <c r="F3268" s="135">
        <v>219.92</v>
      </c>
      <c r="G3268" s="135">
        <v>164.88</v>
      </c>
    </row>
    <row r="3269" spans="1:7" x14ac:dyDescent="0.25">
      <c r="A3269" s="134" t="s">
        <v>9250</v>
      </c>
      <c r="B3269" s="134">
        <v>4397</v>
      </c>
      <c r="C3269" s="126" t="s">
        <v>12413</v>
      </c>
      <c r="D3269" s="134" t="s">
        <v>144</v>
      </c>
      <c r="E3269" s="134" t="s">
        <v>4500</v>
      </c>
      <c r="F3269" s="135">
        <v>306.27</v>
      </c>
      <c r="G3269" s="135">
        <v>229.62</v>
      </c>
    </row>
    <row r="3270" spans="1:7" x14ac:dyDescent="0.25">
      <c r="A3270" s="134" t="s">
        <v>9250</v>
      </c>
      <c r="B3270" s="134">
        <v>36882</v>
      </c>
      <c r="C3270" s="126" t="s">
        <v>12414</v>
      </c>
      <c r="D3270" s="134" t="s">
        <v>144</v>
      </c>
      <c r="E3270" s="134" t="s">
        <v>4500</v>
      </c>
      <c r="F3270" s="135">
        <v>224.25</v>
      </c>
      <c r="G3270" s="135">
        <v>168.13</v>
      </c>
    </row>
    <row r="3271" spans="1:7" x14ac:dyDescent="0.25">
      <c r="A3271" s="134" t="s">
        <v>9393</v>
      </c>
      <c r="B3271" s="134">
        <v>4751</v>
      </c>
      <c r="C3271" s="126" t="s">
        <v>12415</v>
      </c>
      <c r="D3271" s="134" t="s">
        <v>374</v>
      </c>
      <c r="E3271" s="134" t="s">
        <v>4500</v>
      </c>
      <c r="F3271" s="135">
        <v>19.13</v>
      </c>
      <c r="G3271" s="135">
        <v>26.09</v>
      </c>
    </row>
    <row r="3272" spans="1:7" x14ac:dyDescent="0.25">
      <c r="A3272" s="134" t="s">
        <v>9393</v>
      </c>
      <c r="B3272" s="134">
        <v>41066</v>
      </c>
      <c r="C3272" s="126" t="s">
        <v>12416</v>
      </c>
      <c r="D3272" s="134" t="s">
        <v>4271</v>
      </c>
      <c r="E3272" s="134" t="s">
        <v>4500</v>
      </c>
      <c r="F3272" s="135">
        <v>3342.8</v>
      </c>
      <c r="G3272" s="135">
        <v>4570.16</v>
      </c>
    </row>
    <row r="3273" spans="1:7" x14ac:dyDescent="0.25">
      <c r="A3273" s="134" t="s">
        <v>9250</v>
      </c>
      <c r="B3273" s="134">
        <v>39604</v>
      </c>
      <c r="C3273" s="126" t="s">
        <v>12417</v>
      </c>
      <c r="D3273" s="134" t="s">
        <v>33</v>
      </c>
      <c r="E3273" s="134" t="s">
        <v>4500</v>
      </c>
      <c r="F3273" s="135">
        <v>17.420000000000002</v>
      </c>
      <c r="G3273" s="135">
        <v>14.58</v>
      </c>
    </row>
    <row r="3274" spans="1:7" x14ac:dyDescent="0.25">
      <c r="A3274" s="134" t="s">
        <v>9250</v>
      </c>
      <c r="B3274" s="134">
        <v>39605</v>
      </c>
      <c r="C3274" s="126" t="s">
        <v>12418</v>
      </c>
      <c r="D3274" s="134" t="s">
        <v>33</v>
      </c>
      <c r="E3274" s="134" t="s">
        <v>4500</v>
      </c>
      <c r="F3274" s="135">
        <v>18.920000000000002</v>
      </c>
      <c r="G3274" s="135">
        <v>15.84</v>
      </c>
    </row>
    <row r="3275" spans="1:7" x14ac:dyDescent="0.25">
      <c r="A3275" s="134" t="s">
        <v>9250</v>
      </c>
      <c r="B3275" s="134">
        <v>39606</v>
      </c>
      <c r="C3275" s="126" t="s">
        <v>12419</v>
      </c>
      <c r="D3275" s="134" t="s">
        <v>33</v>
      </c>
      <c r="E3275" s="134" t="s">
        <v>4500</v>
      </c>
      <c r="F3275" s="135">
        <v>33.130000000000003</v>
      </c>
      <c r="G3275" s="135">
        <v>27.73</v>
      </c>
    </row>
    <row r="3276" spans="1:7" x14ac:dyDescent="0.25">
      <c r="A3276" s="134" t="s">
        <v>9250</v>
      </c>
      <c r="B3276" s="134">
        <v>39607</v>
      </c>
      <c r="C3276" s="126" t="s">
        <v>12420</v>
      </c>
      <c r="D3276" s="134" t="s">
        <v>33</v>
      </c>
      <c r="E3276" s="134" t="s">
        <v>4500</v>
      </c>
      <c r="F3276" s="135">
        <v>44.82</v>
      </c>
      <c r="G3276" s="135">
        <v>37.520000000000003</v>
      </c>
    </row>
    <row r="3277" spans="1:7" x14ac:dyDescent="0.25">
      <c r="A3277" s="134" t="s">
        <v>9250</v>
      </c>
      <c r="B3277" s="134">
        <v>39594</v>
      </c>
      <c r="C3277" s="126" t="s">
        <v>12421</v>
      </c>
      <c r="D3277" s="134" t="s">
        <v>33</v>
      </c>
      <c r="E3277" s="134" t="s">
        <v>9256</v>
      </c>
      <c r="F3277" s="135"/>
      <c r="G3277" s="135">
        <v>340.87</v>
      </c>
    </row>
    <row r="3278" spans="1:7" x14ac:dyDescent="0.25">
      <c r="A3278" s="134" t="s">
        <v>9250</v>
      </c>
      <c r="B3278" s="134">
        <v>39596</v>
      </c>
      <c r="C3278" s="126" t="s">
        <v>12422</v>
      </c>
      <c r="D3278" s="134" t="s">
        <v>33</v>
      </c>
      <c r="E3278" s="134" t="s">
        <v>4500</v>
      </c>
      <c r="F3278" s="135"/>
      <c r="G3278" s="135">
        <v>912.88</v>
      </c>
    </row>
    <row r="3279" spans="1:7" x14ac:dyDescent="0.25">
      <c r="A3279" s="134" t="s">
        <v>9250</v>
      </c>
      <c r="B3279" s="134">
        <v>39595</v>
      </c>
      <c r="C3279" s="126" t="s">
        <v>12423</v>
      </c>
      <c r="D3279" s="134" t="s">
        <v>33</v>
      </c>
      <c r="E3279" s="134" t="s">
        <v>4500</v>
      </c>
      <c r="F3279" s="135"/>
      <c r="G3279" s="135">
        <v>2051.11</v>
      </c>
    </row>
    <row r="3280" spans="1:7" x14ac:dyDescent="0.25">
      <c r="A3280" s="134" t="s">
        <v>9250</v>
      </c>
      <c r="B3280" s="134">
        <v>39597</v>
      </c>
      <c r="C3280" s="126" t="s">
        <v>12424</v>
      </c>
      <c r="D3280" s="134" t="s">
        <v>33</v>
      </c>
      <c r="E3280" s="134" t="s">
        <v>4500</v>
      </c>
      <c r="F3280" s="135"/>
      <c r="G3280" s="135">
        <v>3217.44</v>
      </c>
    </row>
    <row r="3281" spans="1:7" x14ac:dyDescent="0.25">
      <c r="A3281" s="134" t="s">
        <v>9250</v>
      </c>
      <c r="B3281" s="134">
        <v>10731</v>
      </c>
      <c r="C3281" s="126" t="s">
        <v>12425</v>
      </c>
      <c r="D3281" s="134" t="s">
        <v>144</v>
      </c>
      <c r="E3281" s="134" t="s">
        <v>9256</v>
      </c>
      <c r="F3281" s="135"/>
      <c r="G3281" s="135">
        <v>45</v>
      </c>
    </row>
    <row r="3282" spans="1:7" x14ac:dyDescent="0.25">
      <c r="A3282" s="134" t="s">
        <v>9250</v>
      </c>
      <c r="B3282" s="134">
        <v>4704</v>
      </c>
      <c r="C3282" s="126" t="s">
        <v>12426</v>
      </c>
      <c r="D3282" s="134" t="s">
        <v>144</v>
      </c>
      <c r="E3282" s="134" t="s">
        <v>4500</v>
      </c>
      <c r="F3282" s="135"/>
      <c r="G3282" s="135">
        <v>40.61</v>
      </c>
    </row>
    <row r="3283" spans="1:7" x14ac:dyDescent="0.25">
      <c r="A3283" s="134" t="s">
        <v>9250</v>
      </c>
      <c r="B3283" s="134">
        <v>10730</v>
      </c>
      <c r="C3283" s="126" t="s">
        <v>12427</v>
      </c>
      <c r="D3283" s="134" t="s">
        <v>144</v>
      </c>
      <c r="E3283" s="134" t="s">
        <v>4500</v>
      </c>
      <c r="F3283" s="135"/>
      <c r="G3283" s="135">
        <v>43.51</v>
      </c>
    </row>
    <row r="3284" spans="1:7" x14ac:dyDescent="0.25">
      <c r="A3284" s="134" t="s">
        <v>9250</v>
      </c>
      <c r="B3284" s="134">
        <v>4720</v>
      </c>
      <c r="C3284" s="126" t="s">
        <v>12428</v>
      </c>
      <c r="D3284" s="134" t="s">
        <v>1007</v>
      </c>
      <c r="E3284" s="134" t="s">
        <v>4500</v>
      </c>
      <c r="F3284" s="135">
        <v>114.16</v>
      </c>
      <c r="G3284" s="135">
        <v>89.8</v>
      </c>
    </row>
    <row r="3285" spans="1:7" x14ac:dyDescent="0.25">
      <c r="A3285" s="134" t="s">
        <v>9250</v>
      </c>
      <c r="B3285" s="134">
        <v>4721</v>
      </c>
      <c r="C3285" s="126" t="s">
        <v>12429</v>
      </c>
      <c r="D3285" s="134" t="s">
        <v>1007</v>
      </c>
      <c r="E3285" s="134" t="s">
        <v>4500</v>
      </c>
      <c r="F3285" s="135">
        <v>98.88</v>
      </c>
      <c r="G3285" s="135">
        <v>77.78</v>
      </c>
    </row>
    <row r="3286" spans="1:7" x14ac:dyDescent="0.25">
      <c r="A3286" s="134" t="s">
        <v>9250</v>
      </c>
      <c r="B3286" s="134">
        <v>4718</v>
      </c>
      <c r="C3286" s="126" t="s">
        <v>12430</v>
      </c>
      <c r="D3286" s="134" t="s">
        <v>1007</v>
      </c>
      <c r="E3286" s="134" t="s">
        <v>9256</v>
      </c>
      <c r="F3286" s="135">
        <v>99.4</v>
      </c>
      <c r="G3286" s="135">
        <v>78.19</v>
      </c>
    </row>
    <row r="3287" spans="1:7" x14ac:dyDescent="0.25">
      <c r="A3287" s="134" t="s">
        <v>9250</v>
      </c>
      <c r="B3287" s="134">
        <v>4722</v>
      </c>
      <c r="C3287" s="126" t="s">
        <v>12431</v>
      </c>
      <c r="D3287" s="134" t="s">
        <v>1007</v>
      </c>
      <c r="E3287" s="134" t="s">
        <v>4500</v>
      </c>
      <c r="F3287" s="135">
        <v>93.4</v>
      </c>
      <c r="G3287" s="135">
        <v>73.47</v>
      </c>
    </row>
    <row r="3288" spans="1:7" x14ac:dyDescent="0.25">
      <c r="A3288" s="134" t="s">
        <v>9250</v>
      </c>
      <c r="B3288" s="134">
        <v>4730</v>
      </c>
      <c r="C3288" s="126" t="s">
        <v>12432</v>
      </c>
      <c r="D3288" s="134" t="s">
        <v>1007</v>
      </c>
      <c r="E3288" s="134" t="s">
        <v>4500</v>
      </c>
      <c r="F3288" s="135">
        <v>92.94</v>
      </c>
      <c r="G3288" s="135">
        <v>73.11</v>
      </c>
    </row>
    <row r="3289" spans="1:7" x14ac:dyDescent="0.25">
      <c r="A3289" s="134" t="s">
        <v>9250</v>
      </c>
      <c r="B3289" s="134">
        <v>13186</v>
      </c>
      <c r="C3289" s="126" t="s">
        <v>12433</v>
      </c>
      <c r="D3289" s="134" t="s">
        <v>1007</v>
      </c>
      <c r="E3289" s="134" t="s">
        <v>4500</v>
      </c>
      <c r="F3289" s="135">
        <v>107.24</v>
      </c>
      <c r="G3289" s="135">
        <v>84.35</v>
      </c>
    </row>
    <row r="3290" spans="1:7" x14ac:dyDescent="0.25">
      <c r="A3290" s="134" t="s">
        <v>9250</v>
      </c>
      <c r="B3290" s="134">
        <v>10737</v>
      </c>
      <c r="C3290" s="126" t="s">
        <v>12434</v>
      </c>
      <c r="D3290" s="134" t="s">
        <v>144</v>
      </c>
      <c r="E3290" s="134" t="s">
        <v>4500</v>
      </c>
      <c r="F3290" s="135"/>
      <c r="G3290" s="135">
        <v>141.41</v>
      </c>
    </row>
    <row r="3291" spans="1:7" x14ac:dyDescent="0.25">
      <c r="A3291" s="134" t="s">
        <v>9250</v>
      </c>
      <c r="B3291" s="134">
        <v>10734</v>
      </c>
      <c r="C3291" s="126" t="s">
        <v>12435</v>
      </c>
      <c r="D3291" s="134" t="s">
        <v>144</v>
      </c>
      <c r="E3291" s="134" t="s">
        <v>4500</v>
      </c>
      <c r="F3291" s="135"/>
      <c r="G3291" s="135">
        <v>84.12</v>
      </c>
    </row>
    <row r="3292" spans="1:7" x14ac:dyDescent="0.25">
      <c r="A3292" s="134" t="s">
        <v>9250</v>
      </c>
      <c r="B3292" s="134">
        <v>4708</v>
      </c>
      <c r="C3292" s="126" t="s">
        <v>12436</v>
      </c>
      <c r="D3292" s="134" t="s">
        <v>144</v>
      </c>
      <c r="E3292" s="134" t="s">
        <v>4500</v>
      </c>
      <c r="F3292" s="135"/>
      <c r="G3292" s="135">
        <v>163.16999999999999</v>
      </c>
    </row>
    <row r="3293" spans="1:7" x14ac:dyDescent="0.25">
      <c r="A3293" s="134" t="s">
        <v>9250</v>
      </c>
      <c r="B3293" s="134">
        <v>4712</v>
      </c>
      <c r="C3293" s="126" t="s">
        <v>12437</v>
      </c>
      <c r="D3293" s="134" t="s">
        <v>144</v>
      </c>
      <c r="E3293" s="134" t="s">
        <v>4500</v>
      </c>
      <c r="F3293" s="135"/>
      <c r="G3293" s="135">
        <v>79.77</v>
      </c>
    </row>
    <row r="3294" spans="1:7" x14ac:dyDescent="0.25">
      <c r="A3294" s="134" t="s">
        <v>9250</v>
      </c>
      <c r="B3294" s="134">
        <v>4710</v>
      </c>
      <c r="C3294" s="126" t="s">
        <v>12438</v>
      </c>
      <c r="D3294" s="134" t="s">
        <v>144</v>
      </c>
      <c r="E3294" s="134" t="s">
        <v>4500</v>
      </c>
      <c r="F3294" s="135"/>
      <c r="G3294" s="135">
        <v>255.82</v>
      </c>
    </row>
    <row r="3295" spans="1:7" x14ac:dyDescent="0.25">
      <c r="A3295" s="134" t="s">
        <v>9393</v>
      </c>
      <c r="B3295" s="134">
        <v>4750</v>
      </c>
      <c r="C3295" s="126" t="s">
        <v>12439</v>
      </c>
      <c r="D3295" s="134" t="s">
        <v>374</v>
      </c>
      <c r="E3295" s="134" t="s">
        <v>9256</v>
      </c>
      <c r="F3295" s="135">
        <v>19.13</v>
      </c>
      <c r="G3295" s="135">
        <v>26.09</v>
      </c>
    </row>
    <row r="3296" spans="1:7" x14ac:dyDescent="0.25">
      <c r="A3296" s="134" t="s">
        <v>9393</v>
      </c>
      <c r="B3296" s="134">
        <v>41065</v>
      </c>
      <c r="C3296" s="126" t="s">
        <v>12440</v>
      </c>
      <c r="D3296" s="134" t="s">
        <v>4271</v>
      </c>
      <c r="E3296" s="134" t="s">
        <v>4500</v>
      </c>
      <c r="F3296" s="135">
        <v>3342.8</v>
      </c>
      <c r="G3296" s="135">
        <v>4570.16</v>
      </c>
    </row>
    <row r="3297" spans="1:7" x14ac:dyDescent="0.25">
      <c r="A3297" s="134" t="s">
        <v>9250</v>
      </c>
      <c r="B3297" s="134">
        <v>34747</v>
      </c>
      <c r="C3297" s="126" t="s">
        <v>12441</v>
      </c>
      <c r="D3297" s="134" t="s">
        <v>22</v>
      </c>
      <c r="E3297" s="134" t="s">
        <v>4500</v>
      </c>
      <c r="F3297" s="135">
        <v>141.69</v>
      </c>
      <c r="G3297" s="135">
        <v>130.99</v>
      </c>
    </row>
    <row r="3298" spans="1:7" x14ac:dyDescent="0.25">
      <c r="A3298" s="134" t="s">
        <v>9250</v>
      </c>
      <c r="B3298" s="134">
        <v>4826</v>
      </c>
      <c r="C3298" s="126" t="s">
        <v>12442</v>
      </c>
      <c r="D3298" s="134" t="s">
        <v>22</v>
      </c>
      <c r="E3298" s="134" t="s">
        <v>4500</v>
      </c>
      <c r="F3298" s="135">
        <v>152.35</v>
      </c>
      <c r="G3298" s="135">
        <v>140.84</v>
      </c>
    </row>
    <row r="3299" spans="1:7" x14ac:dyDescent="0.25">
      <c r="A3299" s="134" t="s">
        <v>9250</v>
      </c>
      <c r="B3299" s="134">
        <v>41975</v>
      </c>
      <c r="C3299" s="126" t="s">
        <v>12443</v>
      </c>
      <c r="D3299" s="134" t="s">
        <v>144</v>
      </c>
      <c r="E3299" s="134" t="s">
        <v>4500</v>
      </c>
      <c r="F3299" s="135"/>
      <c r="G3299" s="135">
        <v>94.34</v>
      </c>
    </row>
    <row r="3300" spans="1:7" x14ac:dyDescent="0.25">
      <c r="A3300" s="134" t="s">
        <v>9250</v>
      </c>
      <c r="B3300" s="134">
        <v>4825</v>
      </c>
      <c r="C3300" s="126" t="s">
        <v>12444</v>
      </c>
      <c r="D3300" s="134" t="s">
        <v>22</v>
      </c>
      <c r="E3300" s="134" t="s">
        <v>4500</v>
      </c>
      <c r="F3300" s="135">
        <v>210.89</v>
      </c>
      <c r="G3300" s="135">
        <v>194.95</v>
      </c>
    </row>
    <row r="3301" spans="1:7" x14ac:dyDescent="0.25">
      <c r="A3301" s="134" t="s">
        <v>9250</v>
      </c>
      <c r="B3301" s="134">
        <v>34744</v>
      </c>
      <c r="C3301" s="126" t="s">
        <v>12445</v>
      </c>
      <c r="D3301" s="134" t="s">
        <v>144</v>
      </c>
      <c r="E3301" s="134" t="s">
        <v>4500</v>
      </c>
      <c r="F3301" s="135"/>
      <c r="G3301" s="135">
        <v>37.200000000000003</v>
      </c>
    </row>
    <row r="3302" spans="1:7" x14ac:dyDescent="0.25">
      <c r="A3302" s="134" t="s">
        <v>9250</v>
      </c>
      <c r="B3302" s="134">
        <v>39430</v>
      </c>
      <c r="C3302" s="126" t="s">
        <v>12446</v>
      </c>
      <c r="D3302" s="134" t="s">
        <v>33</v>
      </c>
      <c r="E3302" s="134" t="s">
        <v>4500</v>
      </c>
      <c r="F3302" s="135">
        <v>1.88</v>
      </c>
      <c r="G3302" s="135">
        <v>1.76</v>
      </c>
    </row>
    <row r="3303" spans="1:7" x14ac:dyDescent="0.25">
      <c r="A3303" s="134" t="s">
        <v>9250</v>
      </c>
      <c r="B3303" s="134">
        <v>39573</v>
      </c>
      <c r="C3303" s="126" t="s">
        <v>12447</v>
      </c>
      <c r="D3303" s="134" t="s">
        <v>33</v>
      </c>
      <c r="E3303" s="134" t="s">
        <v>4500</v>
      </c>
      <c r="F3303" s="135">
        <v>1.85</v>
      </c>
      <c r="G3303" s="135">
        <v>1.73</v>
      </c>
    </row>
    <row r="3304" spans="1:7" x14ac:dyDescent="0.25">
      <c r="A3304" s="134" t="s">
        <v>9422</v>
      </c>
      <c r="B3304" s="134">
        <v>38410</v>
      </c>
      <c r="C3304" s="126" t="s">
        <v>12448</v>
      </c>
      <c r="D3304" s="134" t="s">
        <v>33</v>
      </c>
      <c r="E3304" s="134" t="s">
        <v>4500</v>
      </c>
      <c r="F3304" s="135">
        <v>14642.9</v>
      </c>
      <c r="G3304" s="135">
        <v>14642.93</v>
      </c>
    </row>
    <row r="3305" spans="1:7" x14ac:dyDescent="0.25">
      <c r="A3305" s="134" t="s">
        <v>9250</v>
      </c>
      <c r="B3305" s="134">
        <v>43082</v>
      </c>
      <c r="C3305" s="126" t="s">
        <v>12449</v>
      </c>
      <c r="D3305" s="134" t="s">
        <v>950</v>
      </c>
      <c r="E3305" s="134" t="s">
        <v>9256</v>
      </c>
      <c r="F3305" s="135">
        <v>10.35</v>
      </c>
      <c r="G3305" s="135">
        <v>10</v>
      </c>
    </row>
    <row r="3306" spans="1:7" x14ac:dyDescent="0.25">
      <c r="A3306" s="134" t="s">
        <v>9250</v>
      </c>
      <c r="B3306" s="134">
        <v>43083</v>
      </c>
      <c r="C3306" s="126" t="s">
        <v>12450</v>
      </c>
      <c r="D3306" s="134" t="s">
        <v>950</v>
      </c>
      <c r="E3306" s="134" t="s">
        <v>4500</v>
      </c>
      <c r="F3306" s="135">
        <v>8.9600000000000009</v>
      </c>
      <c r="G3306" s="135">
        <v>8.66</v>
      </c>
    </row>
    <row r="3307" spans="1:7" x14ac:dyDescent="0.25">
      <c r="A3307" s="134" t="s">
        <v>9250</v>
      </c>
      <c r="B3307" s="134">
        <v>40535</v>
      </c>
      <c r="C3307" s="126" t="s">
        <v>12451</v>
      </c>
      <c r="D3307" s="134" t="s">
        <v>950</v>
      </c>
      <c r="E3307" s="134" t="s">
        <v>4500</v>
      </c>
      <c r="F3307" s="135">
        <v>8.9600000000000009</v>
      </c>
      <c r="G3307" s="135">
        <v>8.66</v>
      </c>
    </row>
    <row r="3308" spans="1:7" x14ac:dyDescent="0.25">
      <c r="A3308" s="134" t="s">
        <v>9250</v>
      </c>
      <c r="B3308" s="134">
        <v>40598</v>
      </c>
      <c r="C3308" s="126" t="s">
        <v>12452</v>
      </c>
      <c r="D3308" s="134" t="s">
        <v>950</v>
      </c>
      <c r="E3308" s="134" t="s">
        <v>4500</v>
      </c>
      <c r="F3308" s="135">
        <v>8.74</v>
      </c>
      <c r="G3308" s="135">
        <v>8.4499999999999993</v>
      </c>
    </row>
    <row r="3309" spans="1:7" x14ac:dyDescent="0.25">
      <c r="A3309" s="134" t="s">
        <v>9250</v>
      </c>
      <c r="B3309" s="134">
        <v>43692</v>
      </c>
      <c r="C3309" s="126" t="s">
        <v>12453</v>
      </c>
      <c r="D3309" s="134" t="s">
        <v>950</v>
      </c>
      <c r="E3309" s="134" t="s">
        <v>4500</v>
      </c>
      <c r="F3309" s="135">
        <v>9.44</v>
      </c>
      <c r="G3309" s="135">
        <v>9.1199999999999992</v>
      </c>
    </row>
    <row r="3310" spans="1:7" x14ac:dyDescent="0.25">
      <c r="A3310" s="134" t="s">
        <v>9250</v>
      </c>
      <c r="B3310" s="134">
        <v>43665</v>
      </c>
      <c r="C3310" s="126" t="s">
        <v>12454</v>
      </c>
      <c r="D3310" s="134" t="s">
        <v>950</v>
      </c>
      <c r="E3310" s="134" t="s">
        <v>4500</v>
      </c>
      <c r="F3310" s="135">
        <v>8.89</v>
      </c>
      <c r="G3310" s="135">
        <v>8.59</v>
      </c>
    </row>
    <row r="3311" spans="1:7" x14ac:dyDescent="0.25">
      <c r="A3311" s="134" t="s">
        <v>9250</v>
      </c>
      <c r="B3311" s="134">
        <v>10966</v>
      </c>
      <c r="C3311" s="126" t="s">
        <v>12455</v>
      </c>
      <c r="D3311" s="134" t="s">
        <v>950</v>
      </c>
      <c r="E3311" s="134" t="s">
        <v>4500</v>
      </c>
      <c r="F3311" s="135">
        <v>9.44</v>
      </c>
      <c r="G3311" s="135">
        <v>9.1199999999999992</v>
      </c>
    </row>
    <row r="3312" spans="1:7" x14ac:dyDescent="0.25">
      <c r="A3312" s="134" t="s">
        <v>9250</v>
      </c>
      <c r="B3312" s="134">
        <v>39427</v>
      </c>
      <c r="C3312" s="126" t="s">
        <v>12456</v>
      </c>
      <c r="D3312" s="134" t="s">
        <v>22</v>
      </c>
      <c r="E3312" s="134" t="s">
        <v>4500</v>
      </c>
      <c r="F3312" s="135">
        <v>4.99</v>
      </c>
      <c r="G3312" s="135">
        <v>4.67</v>
      </c>
    </row>
    <row r="3313" spans="1:7" x14ac:dyDescent="0.25">
      <c r="A3313" s="134" t="s">
        <v>9250</v>
      </c>
      <c r="B3313" s="134">
        <v>39424</v>
      </c>
      <c r="C3313" s="126" t="s">
        <v>12457</v>
      </c>
      <c r="D3313" s="134" t="s">
        <v>22</v>
      </c>
      <c r="E3313" s="134" t="s">
        <v>4500</v>
      </c>
      <c r="F3313" s="135">
        <v>2.97</v>
      </c>
      <c r="G3313" s="135">
        <v>2.78</v>
      </c>
    </row>
    <row r="3314" spans="1:7" x14ac:dyDescent="0.25">
      <c r="A3314" s="134" t="s">
        <v>9250</v>
      </c>
      <c r="B3314" s="134">
        <v>39425</v>
      </c>
      <c r="C3314" s="126" t="s">
        <v>12458</v>
      </c>
      <c r="D3314" s="134" t="s">
        <v>22</v>
      </c>
      <c r="E3314" s="134" t="s">
        <v>4500</v>
      </c>
      <c r="F3314" s="135">
        <v>2.93</v>
      </c>
      <c r="G3314" s="135">
        <v>2.74</v>
      </c>
    </row>
    <row r="3315" spans="1:7" x14ac:dyDescent="0.25">
      <c r="A3315" s="134" t="s">
        <v>9250</v>
      </c>
      <c r="B3315" s="134">
        <v>40664</v>
      </c>
      <c r="C3315" s="126" t="s">
        <v>12459</v>
      </c>
      <c r="D3315" s="134" t="s">
        <v>950</v>
      </c>
      <c r="E3315" s="134" t="s">
        <v>4500</v>
      </c>
      <c r="F3315" s="135">
        <v>18.39</v>
      </c>
      <c r="G3315" s="135">
        <v>17.77</v>
      </c>
    </row>
    <row r="3316" spans="1:7" x14ac:dyDescent="0.25">
      <c r="A3316" s="134" t="s">
        <v>9250</v>
      </c>
      <c r="B3316" s="134">
        <v>34360</v>
      </c>
      <c r="C3316" s="126" t="s">
        <v>12460</v>
      </c>
      <c r="D3316" s="134" t="s">
        <v>950</v>
      </c>
      <c r="E3316" s="134" t="s">
        <v>4500</v>
      </c>
      <c r="F3316" s="135">
        <v>78.67</v>
      </c>
      <c r="G3316" s="135">
        <v>42.58</v>
      </c>
    </row>
    <row r="3317" spans="1:7" x14ac:dyDescent="0.25">
      <c r="A3317" s="134" t="s">
        <v>9250</v>
      </c>
      <c r="B3317" s="134">
        <v>20259</v>
      </c>
      <c r="C3317" s="126" t="s">
        <v>12461</v>
      </c>
      <c r="D3317" s="134" t="s">
        <v>22</v>
      </c>
      <c r="E3317" s="134" t="s">
        <v>4500</v>
      </c>
      <c r="F3317" s="135"/>
      <c r="G3317" s="135">
        <v>13.7</v>
      </c>
    </row>
    <row r="3318" spans="1:7" x14ac:dyDescent="0.25">
      <c r="A3318" s="134" t="s">
        <v>9250</v>
      </c>
      <c r="B3318" s="134">
        <v>14077</v>
      </c>
      <c r="C3318" s="126" t="s">
        <v>12462</v>
      </c>
      <c r="D3318" s="134" t="s">
        <v>22</v>
      </c>
      <c r="E3318" s="134" t="s">
        <v>4500</v>
      </c>
      <c r="F3318" s="135"/>
      <c r="G3318" s="135">
        <v>209.69</v>
      </c>
    </row>
    <row r="3319" spans="1:7" x14ac:dyDescent="0.25">
      <c r="A3319" s="134" t="s">
        <v>9250</v>
      </c>
      <c r="B3319" s="134">
        <v>3678</v>
      </c>
      <c r="C3319" s="126" t="s">
        <v>12463</v>
      </c>
      <c r="D3319" s="134" t="s">
        <v>22</v>
      </c>
      <c r="E3319" s="134" t="s">
        <v>4500</v>
      </c>
      <c r="F3319" s="135"/>
      <c r="G3319" s="135">
        <v>94.78</v>
      </c>
    </row>
    <row r="3320" spans="1:7" x14ac:dyDescent="0.25">
      <c r="A3320" s="134" t="s">
        <v>9250</v>
      </c>
      <c r="B3320" s="134">
        <v>11552</v>
      </c>
      <c r="C3320" s="126" t="s">
        <v>12464</v>
      </c>
      <c r="D3320" s="134" t="s">
        <v>22</v>
      </c>
      <c r="E3320" s="134" t="s">
        <v>4500</v>
      </c>
      <c r="F3320" s="135">
        <v>8.0399999999999991</v>
      </c>
      <c r="G3320" s="135">
        <v>6.53</v>
      </c>
    </row>
    <row r="3321" spans="1:7" x14ac:dyDescent="0.25">
      <c r="A3321" s="134" t="s">
        <v>9250</v>
      </c>
      <c r="B3321" s="134">
        <v>585</v>
      </c>
      <c r="C3321" s="126" t="s">
        <v>12465</v>
      </c>
      <c r="D3321" s="134" t="s">
        <v>950</v>
      </c>
      <c r="E3321" s="134" t="s">
        <v>4500</v>
      </c>
      <c r="F3321" s="135">
        <v>62.94</v>
      </c>
      <c r="G3321" s="135">
        <v>34.06</v>
      </c>
    </row>
    <row r="3322" spans="1:7" x14ac:dyDescent="0.25">
      <c r="A3322" s="134" t="s">
        <v>9250</v>
      </c>
      <c r="B3322" s="134">
        <v>39418</v>
      </c>
      <c r="C3322" s="126" t="s">
        <v>12466</v>
      </c>
      <c r="D3322" s="134" t="s">
        <v>22</v>
      </c>
      <c r="E3322" s="134" t="s">
        <v>4500</v>
      </c>
      <c r="F3322" s="135">
        <v>5.57</v>
      </c>
      <c r="G3322" s="135">
        <v>5.21</v>
      </c>
    </row>
    <row r="3323" spans="1:7" x14ac:dyDescent="0.25">
      <c r="A3323" s="134" t="s">
        <v>9250</v>
      </c>
      <c r="B3323" s="134">
        <v>39419</v>
      </c>
      <c r="C3323" s="126" t="s">
        <v>12467</v>
      </c>
      <c r="D3323" s="134" t="s">
        <v>22</v>
      </c>
      <c r="E3323" s="134" t="s">
        <v>4500</v>
      </c>
      <c r="F3323" s="135">
        <v>6.79</v>
      </c>
      <c r="G3323" s="135">
        <v>6.35</v>
      </c>
    </row>
    <row r="3324" spans="1:7" x14ac:dyDescent="0.25">
      <c r="A3324" s="134" t="s">
        <v>9250</v>
      </c>
      <c r="B3324" s="134">
        <v>39420</v>
      </c>
      <c r="C3324" s="126" t="s">
        <v>12468</v>
      </c>
      <c r="D3324" s="134" t="s">
        <v>22</v>
      </c>
      <c r="E3324" s="134" t="s">
        <v>4500</v>
      </c>
      <c r="F3324" s="135">
        <v>7.49</v>
      </c>
      <c r="G3324" s="135">
        <v>7.01</v>
      </c>
    </row>
    <row r="3325" spans="1:7" x14ac:dyDescent="0.25">
      <c r="A3325" s="134" t="s">
        <v>9250</v>
      </c>
      <c r="B3325" s="134">
        <v>39571</v>
      </c>
      <c r="C3325" s="126" t="s">
        <v>12469</v>
      </c>
      <c r="D3325" s="134" t="s">
        <v>22</v>
      </c>
      <c r="E3325" s="134" t="s">
        <v>4500</v>
      </c>
      <c r="F3325" s="135">
        <v>4.53</v>
      </c>
      <c r="G3325" s="135">
        <v>4.24</v>
      </c>
    </row>
    <row r="3326" spans="1:7" x14ac:dyDescent="0.25">
      <c r="A3326" s="134" t="s">
        <v>9250</v>
      </c>
      <c r="B3326" s="134">
        <v>39421</v>
      </c>
      <c r="C3326" s="126" t="s">
        <v>12470</v>
      </c>
      <c r="D3326" s="134" t="s">
        <v>22</v>
      </c>
      <c r="E3326" s="134" t="s">
        <v>4500</v>
      </c>
      <c r="F3326" s="135">
        <v>6.59</v>
      </c>
      <c r="G3326" s="135">
        <v>6.17</v>
      </c>
    </row>
    <row r="3327" spans="1:7" x14ac:dyDescent="0.25">
      <c r="A3327" s="134" t="s">
        <v>9250</v>
      </c>
      <c r="B3327" s="134">
        <v>39422</v>
      </c>
      <c r="C3327" s="126" t="s">
        <v>12471</v>
      </c>
      <c r="D3327" s="134" t="s">
        <v>22</v>
      </c>
      <c r="E3327" s="134" t="s">
        <v>9256</v>
      </c>
      <c r="F3327" s="135">
        <v>7.7</v>
      </c>
      <c r="G3327" s="135">
        <v>7.21</v>
      </c>
    </row>
    <row r="3328" spans="1:7" x14ac:dyDescent="0.25">
      <c r="A3328" s="134" t="s">
        <v>9250</v>
      </c>
      <c r="B3328" s="134">
        <v>39423</v>
      </c>
      <c r="C3328" s="126" t="s">
        <v>12472</v>
      </c>
      <c r="D3328" s="134" t="s">
        <v>22</v>
      </c>
      <c r="E3328" s="134" t="s">
        <v>4500</v>
      </c>
      <c r="F3328" s="135">
        <v>8.94</v>
      </c>
      <c r="G3328" s="135">
        <v>8.3699999999999992</v>
      </c>
    </row>
    <row r="3329" spans="1:7" x14ac:dyDescent="0.25">
      <c r="A3329" s="134" t="s">
        <v>9250</v>
      </c>
      <c r="B3329" s="134">
        <v>39426</v>
      </c>
      <c r="C3329" s="126" t="s">
        <v>12473</v>
      </c>
      <c r="D3329" s="134" t="s">
        <v>22</v>
      </c>
      <c r="E3329" s="134" t="s">
        <v>4500</v>
      </c>
      <c r="F3329" s="135">
        <v>20.100000000000001</v>
      </c>
      <c r="G3329" s="135">
        <v>18.82</v>
      </c>
    </row>
    <row r="3330" spans="1:7" x14ac:dyDescent="0.25">
      <c r="A3330" s="134" t="s">
        <v>9250</v>
      </c>
      <c r="B3330" s="134">
        <v>39429</v>
      </c>
      <c r="C3330" s="126" t="s">
        <v>12474</v>
      </c>
      <c r="D3330" s="134" t="s">
        <v>22</v>
      </c>
      <c r="E3330" s="134" t="s">
        <v>4500</v>
      </c>
      <c r="F3330" s="135">
        <v>6.34</v>
      </c>
      <c r="G3330" s="135">
        <v>5.93</v>
      </c>
    </row>
    <row r="3331" spans="1:7" x14ac:dyDescent="0.25">
      <c r="A3331" s="134" t="s">
        <v>9250</v>
      </c>
      <c r="B3331" s="134">
        <v>39428</v>
      </c>
      <c r="C3331" s="126" t="s">
        <v>12475</v>
      </c>
      <c r="D3331" s="134" t="s">
        <v>22</v>
      </c>
      <c r="E3331" s="134" t="s">
        <v>4500</v>
      </c>
      <c r="F3331" s="135">
        <v>4.84</v>
      </c>
      <c r="G3331" s="135">
        <v>4.53</v>
      </c>
    </row>
    <row r="3332" spans="1:7" x14ac:dyDescent="0.25">
      <c r="A3332" s="134" t="s">
        <v>9250</v>
      </c>
      <c r="B3332" s="134">
        <v>39572</v>
      </c>
      <c r="C3332" s="126" t="s">
        <v>12476</v>
      </c>
      <c r="D3332" s="134" t="s">
        <v>22</v>
      </c>
      <c r="E3332" s="134" t="s">
        <v>4500</v>
      </c>
      <c r="F3332" s="135">
        <v>4.1900000000000004</v>
      </c>
      <c r="G3332" s="135">
        <v>3.92</v>
      </c>
    </row>
    <row r="3333" spans="1:7" x14ac:dyDescent="0.25">
      <c r="A3333" s="134" t="s">
        <v>9250</v>
      </c>
      <c r="B3333" s="134">
        <v>39570</v>
      </c>
      <c r="C3333" s="126" t="s">
        <v>12477</v>
      </c>
      <c r="D3333" s="134" t="s">
        <v>22</v>
      </c>
      <c r="E3333" s="134" t="s">
        <v>4500</v>
      </c>
      <c r="F3333" s="135">
        <v>4.45</v>
      </c>
      <c r="G3333" s="135">
        <v>4.16</v>
      </c>
    </row>
    <row r="3334" spans="1:7" x14ac:dyDescent="0.25">
      <c r="A3334" s="134" t="s">
        <v>9250</v>
      </c>
      <c r="B3334" s="134">
        <v>39569</v>
      </c>
      <c r="C3334" s="126" t="s">
        <v>12478</v>
      </c>
      <c r="D3334" s="134" t="s">
        <v>22</v>
      </c>
      <c r="E3334" s="134" t="s">
        <v>4500</v>
      </c>
      <c r="F3334" s="135">
        <v>4.3899999999999997</v>
      </c>
      <c r="G3334" s="135">
        <v>4.1100000000000003</v>
      </c>
    </row>
    <row r="3335" spans="1:7" x14ac:dyDescent="0.25">
      <c r="A3335" s="134" t="s">
        <v>9250</v>
      </c>
      <c r="B3335" s="134">
        <v>39328</v>
      </c>
      <c r="C3335" s="126" t="s">
        <v>12479</v>
      </c>
      <c r="D3335" s="134" t="s">
        <v>22</v>
      </c>
      <c r="E3335" s="134" t="s">
        <v>4500</v>
      </c>
      <c r="F3335" s="135">
        <v>4.54</v>
      </c>
      <c r="G3335" s="135">
        <v>4.25</v>
      </c>
    </row>
    <row r="3336" spans="1:7" x14ac:dyDescent="0.25">
      <c r="A3336" s="134" t="s">
        <v>9250</v>
      </c>
      <c r="B3336" s="134">
        <v>39029</v>
      </c>
      <c r="C3336" s="126" t="s">
        <v>12480</v>
      </c>
      <c r="D3336" s="134" t="s">
        <v>22</v>
      </c>
      <c r="E3336" s="134" t="s">
        <v>4500</v>
      </c>
      <c r="F3336" s="135">
        <v>14.19</v>
      </c>
      <c r="G3336" s="135">
        <v>13.28</v>
      </c>
    </row>
    <row r="3337" spans="1:7" x14ac:dyDescent="0.25">
      <c r="A3337" s="134" t="s">
        <v>9250</v>
      </c>
      <c r="B3337" s="134">
        <v>39028</v>
      </c>
      <c r="C3337" s="126" t="s">
        <v>12481</v>
      </c>
      <c r="D3337" s="134" t="s">
        <v>22</v>
      </c>
      <c r="E3337" s="134" t="s">
        <v>4500</v>
      </c>
      <c r="F3337" s="135">
        <v>8.26</v>
      </c>
      <c r="G3337" s="135">
        <v>7.73</v>
      </c>
    </row>
    <row r="3338" spans="1:7" x14ac:dyDescent="0.25">
      <c r="A3338" s="134" t="s">
        <v>9422</v>
      </c>
      <c r="B3338" s="134">
        <v>38541</v>
      </c>
      <c r="C3338" s="126" t="s">
        <v>12482</v>
      </c>
      <c r="D3338" s="134" t="s">
        <v>33</v>
      </c>
      <c r="E3338" s="134" t="s">
        <v>4500</v>
      </c>
      <c r="F3338" s="135">
        <v>4432432.42</v>
      </c>
      <c r="G3338" s="135">
        <v>4648369.2300000004</v>
      </c>
    </row>
    <row r="3339" spans="1:7" x14ac:dyDescent="0.25">
      <c r="A3339" s="134" t="s">
        <v>9422</v>
      </c>
      <c r="B3339" s="134">
        <v>38542</v>
      </c>
      <c r="C3339" s="126" t="s">
        <v>12483</v>
      </c>
      <c r="D3339" s="134" t="s">
        <v>33</v>
      </c>
      <c r="E3339" s="134" t="s">
        <v>4500</v>
      </c>
      <c r="F3339" s="135">
        <v>6796396.4000000004</v>
      </c>
      <c r="G3339" s="135">
        <v>7127499.5099999998</v>
      </c>
    </row>
    <row r="3340" spans="1:7" x14ac:dyDescent="0.25">
      <c r="A3340" s="134" t="s">
        <v>9422</v>
      </c>
      <c r="B3340" s="134">
        <v>45080</v>
      </c>
      <c r="C3340" s="126" t="s">
        <v>12484</v>
      </c>
      <c r="D3340" s="134" t="s">
        <v>33</v>
      </c>
      <c r="E3340" s="134" t="s">
        <v>4500</v>
      </c>
      <c r="F3340" s="135">
        <v>14718.83</v>
      </c>
      <c r="G3340" s="135">
        <v>15435.9</v>
      </c>
    </row>
    <row r="3341" spans="1:7" x14ac:dyDescent="0.25">
      <c r="A3341" s="134" t="s">
        <v>9422</v>
      </c>
      <c r="B3341" s="134">
        <v>38543</v>
      </c>
      <c r="C3341" s="126" t="s">
        <v>12485</v>
      </c>
      <c r="D3341" s="134" t="s">
        <v>33</v>
      </c>
      <c r="E3341" s="134" t="s">
        <v>4500</v>
      </c>
      <c r="F3341" s="135">
        <v>1383909.57</v>
      </c>
      <c r="G3341" s="135">
        <v>1451330.11</v>
      </c>
    </row>
    <row r="3342" spans="1:7" x14ac:dyDescent="0.25">
      <c r="A3342" s="134" t="s">
        <v>9422</v>
      </c>
      <c r="B3342" s="134">
        <v>44002</v>
      </c>
      <c r="C3342" s="126" t="s">
        <v>12486</v>
      </c>
      <c r="D3342" s="134" t="s">
        <v>33</v>
      </c>
      <c r="E3342" s="134" t="s">
        <v>4500</v>
      </c>
      <c r="F3342" s="135">
        <v>6464160.9400000004</v>
      </c>
      <c r="G3342" s="135">
        <v>6779078.3799999999</v>
      </c>
    </row>
    <row r="3343" spans="1:7" x14ac:dyDescent="0.25">
      <c r="A3343" s="134" t="s">
        <v>9422</v>
      </c>
      <c r="B3343" s="134">
        <v>43886</v>
      </c>
      <c r="C3343" s="126" t="s">
        <v>12487</v>
      </c>
      <c r="D3343" s="134" t="s">
        <v>33</v>
      </c>
      <c r="E3343" s="134" t="s">
        <v>4500</v>
      </c>
      <c r="F3343" s="135">
        <v>3137180.1</v>
      </c>
      <c r="G3343" s="135">
        <v>3290015.52</v>
      </c>
    </row>
    <row r="3344" spans="1:7" x14ac:dyDescent="0.25">
      <c r="A3344" s="134" t="s">
        <v>9422</v>
      </c>
      <c r="B3344" s="134">
        <v>40406</v>
      </c>
      <c r="C3344" s="126" t="s">
        <v>12488</v>
      </c>
      <c r="D3344" s="134" t="s">
        <v>33</v>
      </c>
      <c r="E3344" s="134" t="s">
        <v>4500</v>
      </c>
      <c r="F3344" s="135">
        <v>87177.89</v>
      </c>
      <c r="G3344" s="135">
        <v>67598.240000000005</v>
      </c>
    </row>
    <row r="3345" spans="1:7" x14ac:dyDescent="0.25">
      <c r="A3345" s="134" t="s">
        <v>9422</v>
      </c>
      <c r="B3345" s="134">
        <v>40789</v>
      </c>
      <c r="C3345" s="126" t="s">
        <v>12489</v>
      </c>
      <c r="D3345" s="134" t="s">
        <v>33</v>
      </c>
      <c r="E3345" s="134" t="s">
        <v>4500</v>
      </c>
      <c r="F3345" s="135">
        <v>12563.22</v>
      </c>
      <c r="G3345" s="135">
        <v>9741.6</v>
      </c>
    </row>
    <row r="3346" spans="1:7" x14ac:dyDescent="0.25">
      <c r="A3346" s="134" t="s">
        <v>9422</v>
      </c>
      <c r="B3346" s="134">
        <v>40791</v>
      </c>
      <c r="C3346" s="126" t="s">
        <v>12490</v>
      </c>
      <c r="D3346" s="134" t="s">
        <v>33</v>
      </c>
      <c r="E3346" s="134" t="s">
        <v>4500</v>
      </c>
      <c r="F3346" s="135">
        <v>39328.370000000003</v>
      </c>
      <c r="G3346" s="135">
        <v>30495.439999999999</v>
      </c>
    </row>
    <row r="3347" spans="1:7" x14ac:dyDescent="0.25">
      <c r="A3347" s="134" t="s">
        <v>9422</v>
      </c>
      <c r="B3347" s="134">
        <v>44003</v>
      </c>
      <c r="C3347" s="126" t="s">
        <v>12491</v>
      </c>
      <c r="D3347" s="134" t="s">
        <v>33</v>
      </c>
      <c r="E3347" s="134" t="s">
        <v>4500</v>
      </c>
      <c r="F3347" s="135">
        <v>8983063.0999999996</v>
      </c>
      <c r="G3347" s="135">
        <v>9420695.0299999993</v>
      </c>
    </row>
    <row r="3348" spans="1:7" x14ac:dyDescent="0.25">
      <c r="A3348" s="134" t="s">
        <v>9422</v>
      </c>
      <c r="B3348" s="134">
        <v>44548</v>
      </c>
      <c r="C3348" s="126" t="s">
        <v>12492</v>
      </c>
      <c r="D3348" s="134" t="s">
        <v>33</v>
      </c>
      <c r="E3348" s="134" t="s">
        <v>4500</v>
      </c>
      <c r="F3348" s="135">
        <v>2747231.48</v>
      </c>
      <c r="G3348" s="135">
        <v>2881069.6</v>
      </c>
    </row>
    <row r="3349" spans="1:7" x14ac:dyDescent="0.25">
      <c r="A3349" s="134" t="s">
        <v>9422</v>
      </c>
      <c r="B3349" s="134">
        <v>44550</v>
      </c>
      <c r="C3349" s="126" t="s">
        <v>12493</v>
      </c>
      <c r="D3349" s="134" t="s">
        <v>33</v>
      </c>
      <c r="E3349" s="134" t="s">
        <v>4500</v>
      </c>
      <c r="F3349" s="135">
        <v>8619012.6199999992</v>
      </c>
      <c r="G3349" s="135">
        <v>9038908.9399999995</v>
      </c>
    </row>
    <row r="3350" spans="1:7" x14ac:dyDescent="0.25">
      <c r="A3350" s="134" t="s">
        <v>9422</v>
      </c>
      <c r="B3350" s="134">
        <v>44549</v>
      </c>
      <c r="C3350" s="126" t="s">
        <v>12494</v>
      </c>
      <c r="D3350" s="134" t="s">
        <v>33</v>
      </c>
      <c r="E3350" s="134" t="s">
        <v>4500</v>
      </c>
      <c r="F3350" s="135">
        <v>6302653</v>
      </c>
      <c r="G3350" s="135">
        <v>6609702.1900000004</v>
      </c>
    </row>
    <row r="3351" spans="1:7" x14ac:dyDescent="0.25">
      <c r="A3351" s="134" t="s">
        <v>9422</v>
      </c>
      <c r="B3351" s="134">
        <v>11651</v>
      </c>
      <c r="C3351" s="126" t="s">
        <v>12495</v>
      </c>
      <c r="D3351" s="134" t="s">
        <v>33</v>
      </c>
      <c r="E3351" s="134" t="s">
        <v>4500</v>
      </c>
      <c r="F3351" s="135">
        <v>21509.24</v>
      </c>
      <c r="G3351" s="135">
        <v>16678.39</v>
      </c>
    </row>
    <row r="3352" spans="1:7" x14ac:dyDescent="0.25">
      <c r="A3352" s="134" t="s">
        <v>9422</v>
      </c>
      <c r="B3352" s="134">
        <v>41982</v>
      </c>
      <c r="C3352" s="126" t="s">
        <v>12496</v>
      </c>
      <c r="D3352" s="134" t="s">
        <v>33</v>
      </c>
      <c r="E3352" s="134" t="s">
        <v>4500</v>
      </c>
      <c r="F3352" s="135">
        <v>1674474.44</v>
      </c>
      <c r="G3352" s="135">
        <v>1756050.56</v>
      </c>
    </row>
    <row r="3353" spans="1:7" x14ac:dyDescent="0.25">
      <c r="A3353" s="134" t="s">
        <v>9422</v>
      </c>
      <c r="B3353" s="134">
        <v>39012</v>
      </c>
      <c r="C3353" s="126" t="s">
        <v>12497</v>
      </c>
      <c r="D3353" s="134" t="s">
        <v>33</v>
      </c>
      <c r="E3353" s="134" t="s">
        <v>4500</v>
      </c>
      <c r="F3353" s="135">
        <v>982522.52</v>
      </c>
      <c r="G3353" s="135">
        <v>1030388.51</v>
      </c>
    </row>
    <row r="3354" spans="1:7" x14ac:dyDescent="0.25">
      <c r="A3354" s="134" t="s">
        <v>9422</v>
      </c>
      <c r="B3354" s="134">
        <v>40435</v>
      </c>
      <c r="C3354" s="126" t="s">
        <v>12498</v>
      </c>
      <c r="D3354" s="134" t="s">
        <v>33</v>
      </c>
      <c r="E3354" s="134" t="s">
        <v>4500</v>
      </c>
      <c r="F3354" s="135">
        <v>992132.02</v>
      </c>
      <c r="G3354" s="135">
        <v>1040466.16</v>
      </c>
    </row>
    <row r="3355" spans="1:7" x14ac:dyDescent="0.25">
      <c r="A3355" s="134" t="s">
        <v>9250</v>
      </c>
      <c r="B3355" s="134">
        <v>45265</v>
      </c>
      <c r="C3355" s="126" t="s">
        <v>15070</v>
      </c>
      <c r="D3355" s="134" t="s">
        <v>9660</v>
      </c>
      <c r="E3355" s="134" t="s">
        <v>4500</v>
      </c>
      <c r="F3355" s="135">
        <v>36.159999999999997</v>
      </c>
      <c r="G3355" s="135">
        <v>36.32</v>
      </c>
    </row>
    <row r="3356" spans="1:7" x14ac:dyDescent="0.25">
      <c r="A3356" s="134" t="s">
        <v>9422</v>
      </c>
      <c r="B3356" s="134">
        <v>13617</v>
      </c>
      <c r="C3356" s="126" t="s">
        <v>12499</v>
      </c>
      <c r="D3356" s="134" t="s">
        <v>33</v>
      </c>
      <c r="E3356" s="134" t="s">
        <v>4500</v>
      </c>
      <c r="F3356" s="135">
        <v>99383.53</v>
      </c>
      <c r="G3356" s="135">
        <v>99383.53</v>
      </c>
    </row>
    <row r="3357" spans="1:7" x14ac:dyDescent="0.25">
      <c r="A3357" s="134" t="s">
        <v>9250</v>
      </c>
      <c r="B3357" s="134">
        <v>35274</v>
      </c>
      <c r="C3357" s="126" t="s">
        <v>12500</v>
      </c>
      <c r="D3357" s="134" t="s">
        <v>22</v>
      </c>
      <c r="E3357" s="134" t="s">
        <v>4500</v>
      </c>
      <c r="F3357" s="135">
        <v>52.14</v>
      </c>
      <c r="G3357" s="135">
        <v>57.09</v>
      </c>
    </row>
    <row r="3358" spans="1:7" x14ac:dyDescent="0.25">
      <c r="A3358" s="134" t="s">
        <v>9250</v>
      </c>
      <c r="B3358" s="134">
        <v>35275</v>
      </c>
      <c r="C3358" s="126" t="s">
        <v>12501</v>
      </c>
      <c r="D3358" s="134" t="s">
        <v>22</v>
      </c>
      <c r="E3358" s="134" t="s">
        <v>4500</v>
      </c>
      <c r="F3358" s="135">
        <v>110.67</v>
      </c>
      <c r="G3358" s="135">
        <v>121.18</v>
      </c>
    </row>
    <row r="3359" spans="1:7" x14ac:dyDescent="0.25">
      <c r="A3359" s="134" t="s">
        <v>9250</v>
      </c>
      <c r="B3359" s="134">
        <v>35276</v>
      </c>
      <c r="C3359" s="126" t="s">
        <v>12502</v>
      </c>
      <c r="D3359" s="134" t="s">
        <v>22</v>
      </c>
      <c r="E3359" s="134" t="s">
        <v>4500</v>
      </c>
      <c r="F3359" s="135">
        <v>192.57</v>
      </c>
      <c r="G3359" s="135">
        <v>210.84</v>
      </c>
    </row>
    <row r="3360" spans="1:7" x14ac:dyDescent="0.25">
      <c r="A3360" s="134" t="s">
        <v>9250</v>
      </c>
      <c r="B3360" s="134">
        <v>11091</v>
      </c>
      <c r="C3360" s="126" t="s">
        <v>12503</v>
      </c>
      <c r="D3360" s="134" t="s">
        <v>33</v>
      </c>
      <c r="E3360" s="134" t="s">
        <v>4500</v>
      </c>
      <c r="F3360" s="135">
        <v>1.27</v>
      </c>
      <c r="G3360" s="135">
        <v>1.83</v>
      </c>
    </row>
    <row r="3361" spans="1:7" x14ac:dyDescent="0.25">
      <c r="A3361" s="134" t="s">
        <v>9250</v>
      </c>
      <c r="B3361" s="134">
        <v>37586</v>
      </c>
      <c r="C3361" s="126" t="s">
        <v>12504</v>
      </c>
      <c r="D3361" s="134" t="s">
        <v>11273</v>
      </c>
      <c r="E3361" s="134" t="s">
        <v>4500</v>
      </c>
      <c r="F3361" s="135"/>
      <c r="G3361" s="135">
        <v>52.18</v>
      </c>
    </row>
    <row r="3362" spans="1:7" x14ac:dyDescent="0.25">
      <c r="A3362" s="134" t="s">
        <v>9250</v>
      </c>
      <c r="B3362" s="134">
        <v>37395</v>
      </c>
      <c r="C3362" s="126" t="s">
        <v>12505</v>
      </c>
      <c r="D3362" s="134" t="s">
        <v>11273</v>
      </c>
      <c r="E3362" s="134" t="s">
        <v>4500</v>
      </c>
      <c r="F3362" s="135"/>
      <c r="G3362" s="135">
        <v>44.86</v>
      </c>
    </row>
    <row r="3363" spans="1:7" x14ac:dyDescent="0.25">
      <c r="A3363" s="134" t="s">
        <v>9250</v>
      </c>
      <c r="B3363" s="134">
        <v>14147</v>
      </c>
      <c r="C3363" s="126" t="s">
        <v>15071</v>
      </c>
      <c r="D3363" s="134" t="s">
        <v>11273</v>
      </c>
      <c r="E3363" s="134" t="s">
        <v>4500</v>
      </c>
      <c r="F3363" s="135"/>
      <c r="G3363" s="135">
        <v>59.51</v>
      </c>
    </row>
    <row r="3364" spans="1:7" x14ac:dyDescent="0.25">
      <c r="A3364" s="134" t="s">
        <v>9250</v>
      </c>
      <c r="B3364" s="134">
        <v>37396</v>
      </c>
      <c r="C3364" s="126" t="s">
        <v>15072</v>
      </c>
      <c r="D3364" s="134" t="s">
        <v>11273</v>
      </c>
      <c r="E3364" s="134" t="s">
        <v>4500</v>
      </c>
      <c r="F3364" s="135"/>
      <c r="G3364" s="135">
        <v>36.71</v>
      </c>
    </row>
    <row r="3365" spans="1:7" x14ac:dyDescent="0.25">
      <c r="A3365" s="134" t="s">
        <v>9250</v>
      </c>
      <c r="B3365" s="134">
        <v>37397</v>
      </c>
      <c r="C3365" s="126" t="s">
        <v>15073</v>
      </c>
      <c r="D3365" s="134" t="s">
        <v>11273</v>
      </c>
      <c r="E3365" s="134" t="s">
        <v>4500</v>
      </c>
      <c r="F3365" s="135"/>
      <c r="G3365" s="135">
        <v>38.450000000000003</v>
      </c>
    </row>
    <row r="3366" spans="1:7" x14ac:dyDescent="0.25">
      <c r="A3366" s="134" t="s">
        <v>9250</v>
      </c>
      <c r="B3366" s="134">
        <v>43606</v>
      </c>
      <c r="C3366" s="126" t="s">
        <v>12506</v>
      </c>
      <c r="D3366" s="134" t="s">
        <v>33</v>
      </c>
      <c r="E3366" s="134" t="s">
        <v>4500</v>
      </c>
      <c r="F3366" s="135">
        <v>9.6300000000000008</v>
      </c>
      <c r="G3366" s="135">
        <v>7.83</v>
      </c>
    </row>
    <row r="3367" spans="1:7" x14ac:dyDescent="0.25">
      <c r="A3367" s="134" t="s">
        <v>9250</v>
      </c>
      <c r="B3367" s="134">
        <v>444</v>
      </c>
      <c r="C3367" s="126" t="s">
        <v>12507</v>
      </c>
      <c r="D3367" s="134" t="s">
        <v>33</v>
      </c>
      <c r="E3367" s="134" t="s">
        <v>4500</v>
      </c>
      <c r="F3367" s="135">
        <v>47.25</v>
      </c>
      <c r="G3367" s="135">
        <v>24</v>
      </c>
    </row>
    <row r="3368" spans="1:7" x14ac:dyDescent="0.25">
      <c r="A3368" s="134" t="s">
        <v>9250</v>
      </c>
      <c r="B3368" s="134">
        <v>445</v>
      </c>
      <c r="C3368" s="126" t="s">
        <v>12508</v>
      </c>
      <c r="D3368" s="134" t="s">
        <v>33</v>
      </c>
      <c r="E3368" s="134" t="s">
        <v>4500</v>
      </c>
      <c r="F3368" s="135">
        <v>64.680000000000007</v>
      </c>
      <c r="G3368" s="135">
        <v>32.85</v>
      </c>
    </row>
    <row r="3369" spans="1:7" x14ac:dyDescent="0.25">
      <c r="A3369" s="134" t="s">
        <v>9393</v>
      </c>
      <c r="B3369" s="134">
        <v>4783</v>
      </c>
      <c r="C3369" s="126" t="s">
        <v>12509</v>
      </c>
      <c r="D3369" s="134" t="s">
        <v>374</v>
      </c>
      <c r="E3369" s="134" t="s">
        <v>9256</v>
      </c>
      <c r="F3369" s="135">
        <v>19.13</v>
      </c>
      <c r="G3369" s="135">
        <v>26.09</v>
      </c>
    </row>
    <row r="3370" spans="1:7" x14ac:dyDescent="0.25">
      <c r="A3370" s="134" t="s">
        <v>9393</v>
      </c>
      <c r="B3370" s="134">
        <v>41079</v>
      </c>
      <c r="C3370" s="126" t="s">
        <v>12510</v>
      </c>
      <c r="D3370" s="134" t="s">
        <v>4271</v>
      </c>
      <c r="E3370" s="134" t="s">
        <v>4500</v>
      </c>
      <c r="F3370" s="135">
        <v>3342.8</v>
      </c>
      <c r="G3370" s="135">
        <v>4570.16</v>
      </c>
    </row>
    <row r="3371" spans="1:7" x14ac:dyDescent="0.25">
      <c r="A3371" s="134" t="s">
        <v>9393</v>
      </c>
      <c r="B3371" s="134">
        <v>12874</v>
      </c>
      <c r="C3371" s="126" t="s">
        <v>12511</v>
      </c>
      <c r="D3371" s="134" t="s">
        <v>374</v>
      </c>
      <c r="E3371" s="134" t="s">
        <v>4500</v>
      </c>
      <c r="F3371" s="135">
        <v>18.57</v>
      </c>
      <c r="G3371" s="135">
        <v>24.04</v>
      </c>
    </row>
    <row r="3372" spans="1:7" x14ac:dyDescent="0.25">
      <c r="A3372" s="134" t="s">
        <v>9393</v>
      </c>
      <c r="B3372" s="134">
        <v>41082</v>
      </c>
      <c r="C3372" s="126" t="s">
        <v>12512</v>
      </c>
      <c r="D3372" s="134" t="s">
        <v>4271</v>
      </c>
      <c r="E3372" s="134" t="s">
        <v>4500</v>
      </c>
      <c r="F3372" s="135">
        <v>3246.08</v>
      </c>
      <c r="G3372" s="135">
        <v>4214.63</v>
      </c>
    </row>
    <row r="3373" spans="1:7" x14ac:dyDescent="0.25">
      <c r="A3373" s="134" t="s">
        <v>9393</v>
      </c>
      <c r="B3373" s="134">
        <v>4785</v>
      </c>
      <c r="C3373" s="126" t="s">
        <v>12513</v>
      </c>
      <c r="D3373" s="134" t="s">
        <v>374</v>
      </c>
      <c r="E3373" s="134" t="s">
        <v>4500</v>
      </c>
      <c r="F3373" s="135">
        <v>19.13</v>
      </c>
      <c r="G3373" s="135">
        <v>26.09</v>
      </c>
    </row>
    <row r="3374" spans="1:7" x14ac:dyDescent="0.25">
      <c r="A3374" s="134" t="s">
        <v>9393</v>
      </c>
      <c r="B3374" s="134">
        <v>41081</v>
      </c>
      <c r="C3374" s="126" t="s">
        <v>12514</v>
      </c>
      <c r="D3374" s="134" t="s">
        <v>4271</v>
      </c>
      <c r="E3374" s="134" t="s">
        <v>4500</v>
      </c>
      <c r="F3374" s="135">
        <v>3342.8</v>
      </c>
      <c r="G3374" s="135">
        <v>4570.16</v>
      </c>
    </row>
    <row r="3375" spans="1:7" x14ac:dyDescent="0.25">
      <c r="A3375" s="134" t="s">
        <v>9250</v>
      </c>
      <c r="B3375" s="134">
        <v>4801</v>
      </c>
      <c r="C3375" s="126" t="s">
        <v>12515</v>
      </c>
      <c r="D3375" s="134" t="s">
        <v>144</v>
      </c>
      <c r="E3375" s="134" t="s">
        <v>4500</v>
      </c>
      <c r="F3375" s="135">
        <v>74.760000000000005</v>
      </c>
      <c r="G3375" s="135">
        <v>77.709999999999994</v>
      </c>
    </row>
    <row r="3376" spans="1:7" x14ac:dyDescent="0.25">
      <c r="A3376" s="134" t="s">
        <v>9250</v>
      </c>
      <c r="B3376" s="134">
        <v>4794</v>
      </c>
      <c r="C3376" s="126" t="s">
        <v>12516</v>
      </c>
      <c r="D3376" s="134" t="s">
        <v>144</v>
      </c>
      <c r="E3376" s="134" t="s">
        <v>4500</v>
      </c>
      <c r="F3376" s="135">
        <v>340.48</v>
      </c>
      <c r="G3376" s="135">
        <v>353.95</v>
      </c>
    </row>
    <row r="3377" spans="1:7" x14ac:dyDescent="0.25">
      <c r="A3377" s="134" t="s">
        <v>9250</v>
      </c>
      <c r="B3377" s="134">
        <v>4796</v>
      </c>
      <c r="C3377" s="126" t="s">
        <v>12517</v>
      </c>
      <c r="D3377" s="134" t="s">
        <v>144</v>
      </c>
      <c r="E3377" s="134" t="s">
        <v>4500</v>
      </c>
      <c r="F3377" s="135">
        <v>206.81</v>
      </c>
      <c r="G3377" s="135">
        <v>214.98</v>
      </c>
    </row>
    <row r="3378" spans="1:7" x14ac:dyDescent="0.25">
      <c r="A3378" s="134" t="s">
        <v>9250</v>
      </c>
      <c r="B3378" s="134">
        <v>4800</v>
      </c>
      <c r="C3378" s="126" t="s">
        <v>12518</v>
      </c>
      <c r="D3378" s="134" t="s">
        <v>144</v>
      </c>
      <c r="E3378" s="134" t="s">
        <v>4500</v>
      </c>
      <c r="F3378" s="135">
        <v>56.87</v>
      </c>
      <c r="G3378" s="135">
        <v>59.12</v>
      </c>
    </row>
    <row r="3379" spans="1:7" x14ac:dyDescent="0.25">
      <c r="A3379" s="134" t="s">
        <v>9250</v>
      </c>
      <c r="B3379" s="134">
        <v>4795</v>
      </c>
      <c r="C3379" s="126" t="s">
        <v>12519</v>
      </c>
      <c r="D3379" s="134" t="s">
        <v>144</v>
      </c>
      <c r="E3379" s="134" t="s">
        <v>4500</v>
      </c>
      <c r="F3379" s="135">
        <v>331.44</v>
      </c>
      <c r="G3379" s="135">
        <v>344.55</v>
      </c>
    </row>
    <row r="3380" spans="1:7" x14ac:dyDescent="0.25">
      <c r="A3380" s="134" t="s">
        <v>10277</v>
      </c>
      <c r="B3380" s="134">
        <v>39694</v>
      </c>
      <c r="C3380" s="126" t="s">
        <v>12520</v>
      </c>
      <c r="D3380" s="134" t="s">
        <v>144</v>
      </c>
      <c r="E3380" s="134" t="s">
        <v>4500</v>
      </c>
      <c r="F3380" s="135">
        <v>502.61</v>
      </c>
      <c r="G3380" s="135">
        <v>428.63</v>
      </c>
    </row>
    <row r="3381" spans="1:7" x14ac:dyDescent="0.25">
      <c r="A3381" s="134" t="s">
        <v>9250</v>
      </c>
      <c r="B3381" s="134">
        <v>1292</v>
      </c>
      <c r="C3381" s="126" t="s">
        <v>12521</v>
      </c>
      <c r="D3381" s="134" t="s">
        <v>144</v>
      </c>
      <c r="E3381" s="134" t="s">
        <v>4500</v>
      </c>
      <c r="F3381" s="135">
        <v>44.45</v>
      </c>
      <c r="G3381" s="135">
        <v>33.33</v>
      </c>
    </row>
    <row r="3382" spans="1:7" x14ac:dyDescent="0.25">
      <c r="A3382" s="134" t="s">
        <v>9250</v>
      </c>
      <c r="B3382" s="134">
        <v>1287</v>
      </c>
      <c r="C3382" s="126" t="s">
        <v>12522</v>
      </c>
      <c r="D3382" s="134" t="s">
        <v>144</v>
      </c>
      <c r="E3382" s="134" t="s">
        <v>4500</v>
      </c>
      <c r="F3382" s="135">
        <v>35.590000000000003</v>
      </c>
      <c r="G3382" s="135">
        <v>26.68</v>
      </c>
    </row>
    <row r="3383" spans="1:7" x14ac:dyDescent="0.25">
      <c r="A3383" s="134" t="s">
        <v>9250</v>
      </c>
      <c r="B3383" s="134">
        <v>4786</v>
      </c>
      <c r="C3383" s="126" t="s">
        <v>12523</v>
      </c>
      <c r="D3383" s="134" t="s">
        <v>144</v>
      </c>
      <c r="E3383" s="134" t="s">
        <v>9256</v>
      </c>
      <c r="F3383" s="135"/>
      <c r="G3383" s="135">
        <v>108.5</v>
      </c>
    </row>
    <row r="3384" spans="1:7" x14ac:dyDescent="0.25">
      <c r="A3384" s="134" t="s">
        <v>9250</v>
      </c>
      <c r="B3384" s="134">
        <v>10840</v>
      </c>
      <c r="C3384" s="126" t="s">
        <v>12524</v>
      </c>
      <c r="D3384" s="134" t="s">
        <v>144</v>
      </c>
      <c r="E3384" s="134" t="s">
        <v>9256</v>
      </c>
      <c r="F3384" s="135">
        <v>445</v>
      </c>
      <c r="G3384" s="135">
        <v>475</v>
      </c>
    </row>
    <row r="3385" spans="1:7" x14ac:dyDescent="0.25">
      <c r="A3385" s="134" t="s">
        <v>9250</v>
      </c>
      <c r="B3385" s="134">
        <v>10841</v>
      </c>
      <c r="C3385" s="126" t="s">
        <v>12525</v>
      </c>
      <c r="D3385" s="134" t="s">
        <v>144</v>
      </c>
      <c r="E3385" s="134" t="s">
        <v>4500</v>
      </c>
      <c r="F3385" s="135">
        <v>335.84</v>
      </c>
      <c r="G3385" s="135">
        <v>358.49</v>
      </c>
    </row>
    <row r="3386" spans="1:7" x14ac:dyDescent="0.25">
      <c r="A3386" s="134" t="s">
        <v>9250</v>
      </c>
      <c r="B3386" s="134">
        <v>44540</v>
      </c>
      <c r="C3386" s="126" t="s">
        <v>12526</v>
      </c>
      <c r="D3386" s="134" t="s">
        <v>144</v>
      </c>
      <c r="E3386" s="134" t="s">
        <v>4500</v>
      </c>
      <c r="F3386" s="135">
        <v>429.14</v>
      </c>
      <c r="G3386" s="135">
        <v>458.07</v>
      </c>
    </row>
    <row r="3387" spans="1:7" x14ac:dyDescent="0.25">
      <c r="A3387" s="134" t="s">
        <v>9250</v>
      </c>
      <c r="B3387" s="134">
        <v>10842</v>
      </c>
      <c r="C3387" s="126" t="s">
        <v>12527</v>
      </c>
      <c r="D3387" s="134" t="s">
        <v>144</v>
      </c>
      <c r="E3387" s="134" t="s">
        <v>4500</v>
      </c>
      <c r="F3387" s="135">
        <v>485.11</v>
      </c>
      <c r="G3387" s="135">
        <v>517.80999999999995</v>
      </c>
    </row>
    <row r="3388" spans="1:7" x14ac:dyDescent="0.25">
      <c r="A3388" s="134" t="s">
        <v>9250</v>
      </c>
      <c r="B3388" s="134">
        <v>45190</v>
      </c>
      <c r="C3388" s="126" t="s">
        <v>12528</v>
      </c>
      <c r="D3388" s="134" t="s">
        <v>144</v>
      </c>
      <c r="E3388" s="134" t="s">
        <v>9256</v>
      </c>
      <c r="F3388" s="135">
        <v>73.400000000000006</v>
      </c>
      <c r="G3388" s="135">
        <v>55.03</v>
      </c>
    </row>
    <row r="3389" spans="1:7" x14ac:dyDescent="0.25">
      <c r="A3389" s="134" t="s">
        <v>9250</v>
      </c>
      <c r="B3389" s="134">
        <v>45191</v>
      </c>
      <c r="C3389" s="126" t="s">
        <v>12529</v>
      </c>
      <c r="D3389" s="134" t="s">
        <v>144</v>
      </c>
      <c r="E3389" s="134" t="s">
        <v>4500</v>
      </c>
      <c r="F3389" s="135">
        <v>124.52</v>
      </c>
      <c r="G3389" s="135">
        <v>93.36</v>
      </c>
    </row>
    <row r="3390" spans="1:7" x14ac:dyDescent="0.25">
      <c r="A3390" s="134" t="s">
        <v>9250</v>
      </c>
      <c r="B3390" s="134">
        <v>38180</v>
      </c>
      <c r="C3390" s="126" t="s">
        <v>12530</v>
      </c>
      <c r="D3390" s="134" t="s">
        <v>144</v>
      </c>
      <c r="E3390" s="134" t="s">
        <v>4500</v>
      </c>
      <c r="F3390" s="135">
        <v>166.5</v>
      </c>
      <c r="G3390" s="135">
        <v>173.09</v>
      </c>
    </row>
    <row r="3391" spans="1:7" x14ac:dyDescent="0.25">
      <c r="A3391" s="134" t="s">
        <v>10277</v>
      </c>
      <c r="B3391" s="134">
        <v>40648</v>
      </c>
      <c r="C3391" s="126" t="s">
        <v>12531</v>
      </c>
      <c r="D3391" s="134" t="s">
        <v>144</v>
      </c>
      <c r="E3391" s="134" t="s">
        <v>4500</v>
      </c>
      <c r="F3391" s="135"/>
      <c r="G3391" s="135">
        <v>208.32</v>
      </c>
    </row>
    <row r="3392" spans="1:7" x14ac:dyDescent="0.25">
      <c r="A3392" s="134" t="s">
        <v>10277</v>
      </c>
      <c r="B3392" s="134">
        <v>40649</v>
      </c>
      <c r="C3392" s="126" t="s">
        <v>12532</v>
      </c>
      <c r="D3392" s="134" t="s">
        <v>144</v>
      </c>
      <c r="E3392" s="134" t="s">
        <v>4500</v>
      </c>
      <c r="F3392" s="135"/>
      <c r="G3392" s="135">
        <v>121.34</v>
      </c>
    </row>
    <row r="3393" spans="1:7" x14ac:dyDescent="0.25">
      <c r="A3393" s="134" t="s">
        <v>9250</v>
      </c>
      <c r="B3393" s="134">
        <v>40650</v>
      </c>
      <c r="C3393" s="126" t="s">
        <v>12533</v>
      </c>
      <c r="D3393" s="134" t="s">
        <v>144</v>
      </c>
      <c r="E3393" s="134" t="s">
        <v>4500</v>
      </c>
      <c r="F3393" s="135"/>
      <c r="G3393" s="135">
        <v>156.24</v>
      </c>
    </row>
    <row r="3394" spans="1:7" x14ac:dyDescent="0.25">
      <c r="A3394" s="134" t="s">
        <v>9250</v>
      </c>
      <c r="B3394" s="134">
        <v>40651</v>
      </c>
      <c r="C3394" s="126" t="s">
        <v>12534</v>
      </c>
      <c r="D3394" s="134" t="s">
        <v>144</v>
      </c>
      <c r="E3394" s="134" t="s">
        <v>4500</v>
      </c>
      <c r="F3394" s="135"/>
      <c r="G3394" s="135">
        <v>288.17</v>
      </c>
    </row>
    <row r="3395" spans="1:7" x14ac:dyDescent="0.25">
      <c r="A3395" s="134" t="s">
        <v>10277</v>
      </c>
      <c r="B3395" s="134">
        <v>40652</v>
      </c>
      <c r="C3395" s="126" t="s">
        <v>12535</v>
      </c>
      <c r="D3395" s="134" t="s">
        <v>144</v>
      </c>
      <c r="E3395" s="134" t="s">
        <v>4500</v>
      </c>
      <c r="F3395" s="135"/>
      <c r="G3395" s="135">
        <v>154.5</v>
      </c>
    </row>
    <row r="3396" spans="1:7" x14ac:dyDescent="0.25">
      <c r="A3396" s="134" t="s">
        <v>10277</v>
      </c>
      <c r="B3396" s="134">
        <v>40647</v>
      </c>
      <c r="C3396" s="126" t="s">
        <v>12536</v>
      </c>
      <c r="D3396" s="134" t="s">
        <v>144</v>
      </c>
      <c r="E3396" s="134" t="s">
        <v>4500</v>
      </c>
      <c r="F3396" s="135"/>
      <c r="G3396" s="135">
        <v>170.12</v>
      </c>
    </row>
    <row r="3397" spans="1:7" x14ac:dyDescent="0.25">
      <c r="A3397" s="134" t="s">
        <v>10277</v>
      </c>
      <c r="B3397" s="134">
        <v>40653</v>
      </c>
      <c r="C3397" s="126" t="s">
        <v>12537</v>
      </c>
      <c r="D3397" s="134" t="s">
        <v>144</v>
      </c>
      <c r="E3397" s="134" t="s">
        <v>4500</v>
      </c>
      <c r="F3397" s="135"/>
      <c r="G3397" s="135">
        <v>130.19999999999999</v>
      </c>
    </row>
    <row r="3398" spans="1:7" x14ac:dyDescent="0.25">
      <c r="A3398" s="134" t="s">
        <v>9250</v>
      </c>
      <c r="B3398" s="134">
        <v>38135</v>
      </c>
      <c r="C3398" s="126" t="s">
        <v>12538</v>
      </c>
      <c r="D3398" s="134" t="s">
        <v>144</v>
      </c>
      <c r="E3398" s="134" t="s">
        <v>4500</v>
      </c>
      <c r="F3398" s="135">
        <v>99.74</v>
      </c>
      <c r="G3398" s="135">
        <v>113.46</v>
      </c>
    </row>
    <row r="3399" spans="1:7" x14ac:dyDescent="0.25">
      <c r="A3399" s="134" t="s">
        <v>9250</v>
      </c>
      <c r="B3399" s="134">
        <v>36178</v>
      </c>
      <c r="C3399" s="126" t="s">
        <v>12539</v>
      </c>
      <c r="D3399" s="134" t="s">
        <v>33</v>
      </c>
      <c r="E3399" s="134" t="s">
        <v>4500</v>
      </c>
      <c r="F3399" s="135">
        <v>16.68</v>
      </c>
      <c r="G3399" s="135">
        <v>18.97</v>
      </c>
    </row>
    <row r="3400" spans="1:7" x14ac:dyDescent="0.25">
      <c r="A3400" s="134" t="s">
        <v>9250</v>
      </c>
      <c r="B3400" s="134">
        <v>38181</v>
      </c>
      <c r="C3400" s="126" t="s">
        <v>12540</v>
      </c>
      <c r="D3400" s="134" t="s">
        <v>144</v>
      </c>
      <c r="E3400" s="134" t="s">
        <v>4500</v>
      </c>
      <c r="F3400" s="135">
        <v>227.3</v>
      </c>
      <c r="G3400" s="135">
        <v>236.29</v>
      </c>
    </row>
    <row r="3401" spans="1:7" x14ac:dyDescent="0.25">
      <c r="A3401" s="134" t="s">
        <v>9250</v>
      </c>
      <c r="B3401" s="134">
        <v>38182</v>
      </c>
      <c r="C3401" s="126" t="s">
        <v>12541</v>
      </c>
      <c r="D3401" s="134" t="s">
        <v>144</v>
      </c>
      <c r="E3401" s="134" t="s">
        <v>4500</v>
      </c>
      <c r="F3401" s="135">
        <v>216.51</v>
      </c>
      <c r="G3401" s="135">
        <v>225.08</v>
      </c>
    </row>
    <row r="3402" spans="1:7" x14ac:dyDescent="0.25">
      <c r="A3402" s="134" t="s">
        <v>9250</v>
      </c>
      <c r="B3402" s="134">
        <v>38186</v>
      </c>
      <c r="C3402" s="126" t="s">
        <v>12542</v>
      </c>
      <c r="D3402" s="134" t="s">
        <v>144</v>
      </c>
      <c r="E3402" s="134" t="s">
        <v>4500</v>
      </c>
      <c r="F3402" s="135">
        <v>562.79999999999995</v>
      </c>
      <c r="G3402" s="135">
        <v>585.04999999999995</v>
      </c>
    </row>
    <row r="3403" spans="1:7" x14ac:dyDescent="0.25">
      <c r="A3403" s="134" t="s">
        <v>9250</v>
      </c>
      <c r="B3403" s="134">
        <v>38185</v>
      </c>
      <c r="C3403" s="126" t="s">
        <v>12543</v>
      </c>
      <c r="D3403" s="134" t="s">
        <v>144</v>
      </c>
      <c r="E3403" s="134" t="s">
        <v>4500</v>
      </c>
      <c r="F3403" s="135">
        <v>501.09</v>
      </c>
      <c r="G3403" s="135">
        <v>520.9</v>
      </c>
    </row>
    <row r="3404" spans="1:7" x14ac:dyDescent="0.25">
      <c r="A3404" s="134" t="s">
        <v>10277</v>
      </c>
      <c r="B3404" s="134">
        <v>40654</v>
      </c>
      <c r="C3404" s="126" t="s">
        <v>12544</v>
      </c>
      <c r="D3404" s="134" t="s">
        <v>144</v>
      </c>
      <c r="E3404" s="134" t="s">
        <v>4500</v>
      </c>
      <c r="F3404" s="135"/>
      <c r="G3404" s="135">
        <v>202.24</v>
      </c>
    </row>
    <row r="3405" spans="1:7" x14ac:dyDescent="0.25">
      <c r="A3405" s="134" t="s">
        <v>9250</v>
      </c>
      <c r="B3405" s="134">
        <v>44541</v>
      </c>
      <c r="C3405" s="126" t="s">
        <v>12545</v>
      </c>
      <c r="D3405" s="134" t="s">
        <v>144</v>
      </c>
      <c r="E3405" s="134" t="s">
        <v>4500</v>
      </c>
      <c r="F3405" s="135">
        <v>354.5</v>
      </c>
      <c r="G3405" s="135">
        <v>378.4</v>
      </c>
    </row>
    <row r="3406" spans="1:7" x14ac:dyDescent="0.25">
      <c r="A3406" s="134" t="s">
        <v>9250</v>
      </c>
      <c r="B3406" s="134">
        <v>4822</v>
      </c>
      <c r="C3406" s="126" t="s">
        <v>12546</v>
      </c>
      <c r="D3406" s="134" t="s">
        <v>144</v>
      </c>
      <c r="E3406" s="134" t="s">
        <v>4500</v>
      </c>
      <c r="F3406" s="135">
        <v>583.74</v>
      </c>
      <c r="G3406" s="135">
        <v>539.63</v>
      </c>
    </row>
    <row r="3407" spans="1:7" x14ac:dyDescent="0.25">
      <c r="A3407" s="134" t="s">
        <v>9250</v>
      </c>
      <c r="B3407" s="134">
        <v>4818</v>
      </c>
      <c r="C3407" s="126" t="s">
        <v>12547</v>
      </c>
      <c r="D3407" s="134" t="s">
        <v>144</v>
      </c>
      <c r="E3407" s="134" t="s">
        <v>9256</v>
      </c>
      <c r="F3407" s="135">
        <v>600</v>
      </c>
      <c r="G3407" s="135">
        <v>554.66999999999996</v>
      </c>
    </row>
    <row r="3408" spans="1:7" x14ac:dyDescent="0.25">
      <c r="A3408" s="134" t="s">
        <v>9250</v>
      </c>
      <c r="B3408" s="134">
        <v>39567</v>
      </c>
      <c r="C3408" s="126" t="s">
        <v>12548</v>
      </c>
      <c r="D3408" s="134" t="s">
        <v>144</v>
      </c>
      <c r="E3408" s="134" t="s">
        <v>4500</v>
      </c>
      <c r="F3408" s="135">
        <v>45.44</v>
      </c>
      <c r="G3408" s="135">
        <v>41.67</v>
      </c>
    </row>
    <row r="3409" spans="1:7" x14ac:dyDescent="0.25">
      <c r="A3409" s="134" t="s">
        <v>9250</v>
      </c>
      <c r="B3409" s="134">
        <v>39566</v>
      </c>
      <c r="C3409" s="126" t="s">
        <v>12549</v>
      </c>
      <c r="D3409" s="134" t="s">
        <v>144</v>
      </c>
      <c r="E3409" s="134" t="s">
        <v>4500</v>
      </c>
      <c r="F3409" s="135">
        <v>48.09</v>
      </c>
      <c r="G3409" s="135">
        <v>44.11</v>
      </c>
    </row>
    <row r="3410" spans="1:7" x14ac:dyDescent="0.25">
      <c r="A3410" s="134" t="s">
        <v>9250</v>
      </c>
      <c r="B3410" s="134">
        <v>39416</v>
      </c>
      <c r="C3410" s="126" t="s">
        <v>12550</v>
      </c>
      <c r="D3410" s="134" t="s">
        <v>144</v>
      </c>
      <c r="E3410" s="134" t="s">
        <v>4500</v>
      </c>
      <c r="F3410" s="135">
        <v>29.31</v>
      </c>
      <c r="G3410" s="135">
        <v>26.88</v>
      </c>
    </row>
    <row r="3411" spans="1:7" x14ac:dyDescent="0.25">
      <c r="A3411" s="134" t="s">
        <v>9250</v>
      </c>
      <c r="B3411" s="134">
        <v>39417</v>
      </c>
      <c r="C3411" s="126" t="s">
        <v>12551</v>
      </c>
      <c r="D3411" s="134" t="s">
        <v>144</v>
      </c>
      <c r="E3411" s="134" t="s">
        <v>4500</v>
      </c>
      <c r="F3411" s="135">
        <v>28.59</v>
      </c>
      <c r="G3411" s="135">
        <v>26.22</v>
      </c>
    </row>
    <row r="3412" spans="1:7" x14ac:dyDescent="0.25">
      <c r="A3412" s="134" t="s">
        <v>9250</v>
      </c>
      <c r="B3412" s="134">
        <v>43742</v>
      </c>
      <c r="C3412" s="126" t="s">
        <v>12552</v>
      </c>
      <c r="D3412" s="134" t="s">
        <v>144</v>
      </c>
      <c r="E3412" s="134" t="s">
        <v>4500</v>
      </c>
      <c r="F3412" s="135">
        <v>30.84</v>
      </c>
      <c r="G3412" s="135">
        <v>28.28</v>
      </c>
    </row>
    <row r="3413" spans="1:7" x14ac:dyDescent="0.25">
      <c r="A3413" s="134" t="s">
        <v>9250</v>
      </c>
      <c r="B3413" s="134">
        <v>39414</v>
      </c>
      <c r="C3413" s="126" t="s">
        <v>12553</v>
      </c>
      <c r="D3413" s="134" t="s">
        <v>144</v>
      </c>
      <c r="E3413" s="134" t="s">
        <v>4500</v>
      </c>
      <c r="F3413" s="135">
        <v>27.76</v>
      </c>
      <c r="G3413" s="135">
        <v>25.46</v>
      </c>
    </row>
    <row r="3414" spans="1:7" x14ac:dyDescent="0.25">
      <c r="A3414" s="134" t="s">
        <v>9250</v>
      </c>
      <c r="B3414" s="134">
        <v>39415</v>
      </c>
      <c r="C3414" s="126" t="s">
        <v>12554</v>
      </c>
      <c r="D3414" s="134" t="s">
        <v>144</v>
      </c>
      <c r="E3414" s="134" t="s">
        <v>4500</v>
      </c>
      <c r="F3414" s="135">
        <v>23.93</v>
      </c>
      <c r="G3414" s="135">
        <v>21.94</v>
      </c>
    </row>
    <row r="3415" spans="1:7" x14ac:dyDescent="0.25">
      <c r="A3415" s="134" t="s">
        <v>9250</v>
      </c>
      <c r="B3415" s="134">
        <v>43740</v>
      </c>
      <c r="C3415" s="126" t="s">
        <v>12555</v>
      </c>
      <c r="D3415" s="134" t="s">
        <v>144</v>
      </c>
      <c r="E3415" s="134" t="s">
        <v>4500</v>
      </c>
      <c r="F3415" s="135">
        <v>29.22</v>
      </c>
      <c r="G3415" s="135">
        <v>26.8</v>
      </c>
    </row>
    <row r="3416" spans="1:7" x14ac:dyDescent="0.25">
      <c r="A3416" s="134" t="s">
        <v>9250</v>
      </c>
      <c r="B3416" s="134">
        <v>39412</v>
      </c>
      <c r="C3416" s="126" t="s">
        <v>12556</v>
      </c>
      <c r="D3416" s="134" t="s">
        <v>144</v>
      </c>
      <c r="E3416" s="134" t="s">
        <v>9256</v>
      </c>
      <c r="F3416" s="135">
        <v>20.04</v>
      </c>
      <c r="G3416" s="135">
        <v>18.38</v>
      </c>
    </row>
    <row r="3417" spans="1:7" x14ac:dyDescent="0.25">
      <c r="A3417" s="134" t="s">
        <v>9250</v>
      </c>
      <c r="B3417" s="134">
        <v>39413</v>
      </c>
      <c r="C3417" s="126" t="s">
        <v>12557</v>
      </c>
      <c r="D3417" s="134" t="s">
        <v>144</v>
      </c>
      <c r="E3417" s="134" t="s">
        <v>4500</v>
      </c>
      <c r="F3417" s="135">
        <v>21.67</v>
      </c>
      <c r="G3417" s="135">
        <v>19.87</v>
      </c>
    </row>
    <row r="3418" spans="1:7" x14ac:dyDescent="0.25">
      <c r="A3418" s="134" t="s">
        <v>9250</v>
      </c>
      <c r="B3418" s="134">
        <v>43741</v>
      </c>
      <c r="C3418" s="126" t="s">
        <v>12558</v>
      </c>
      <c r="D3418" s="134" t="s">
        <v>144</v>
      </c>
      <c r="E3418" s="134" t="s">
        <v>4500</v>
      </c>
      <c r="F3418" s="135">
        <v>23.1</v>
      </c>
      <c r="G3418" s="135">
        <v>21.19</v>
      </c>
    </row>
    <row r="3419" spans="1:7" x14ac:dyDescent="0.25">
      <c r="A3419" s="134" t="s">
        <v>9250</v>
      </c>
      <c r="B3419" s="134">
        <v>11062</v>
      </c>
      <c r="C3419" s="126" t="s">
        <v>12559</v>
      </c>
      <c r="D3419" s="134" t="s">
        <v>144</v>
      </c>
      <c r="E3419" s="134" t="s">
        <v>4500</v>
      </c>
      <c r="F3419" s="135">
        <v>51.18</v>
      </c>
      <c r="G3419" s="135">
        <v>45.27</v>
      </c>
    </row>
    <row r="3420" spans="1:7" x14ac:dyDescent="0.25">
      <c r="A3420" s="134" t="s">
        <v>9250</v>
      </c>
      <c r="B3420" s="134">
        <v>11063</v>
      </c>
      <c r="C3420" s="126" t="s">
        <v>12560</v>
      </c>
      <c r="D3420" s="134" t="s">
        <v>144</v>
      </c>
      <c r="E3420" s="134" t="s">
        <v>4500</v>
      </c>
      <c r="F3420" s="135">
        <v>31.32</v>
      </c>
      <c r="G3420" s="135">
        <v>27.71</v>
      </c>
    </row>
    <row r="3421" spans="1:7" x14ac:dyDescent="0.25">
      <c r="A3421" s="134" t="s">
        <v>9250</v>
      </c>
      <c r="B3421" s="134">
        <v>13521</v>
      </c>
      <c r="C3421" s="126" t="s">
        <v>12561</v>
      </c>
      <c r="D3421" s="134" t="s">
        <v>33</v>
      </c>
      <c r="E3421" s="134" t="s">
        <v>4500</v>
      </c>
      <c r="F3421" s="135"/>
      <c r="G3421" s="135">
        <v>132</v>
      </c>
    </row>
    <row r="3422" spans="1:7" x14ac:dyDescent="0.25">
      <c r="A3422" s="134" t="s">
        <v>9250</v>
      </c>
      <c r="B3422" s="134">
        <v>10851</v>
      </c>
      <c r="C3422" s="126" t="s">
        <v>12562</v>
      </c>
      <c r="D3422" s="134" t="s">
        <v>33</v>
      </c>
      <c r="E3422" s="134" t="s">
        <v>4500</v>
      </c>
      <c r="F3422" s="135"/>
      <c r="G3422" s="135">
        <v>64.39</v>
      </c>
    </row>
    <row r="3423" spans="1:7" x14ac:dyDescent="0.25">
      <c r="A3423" s="134" t="s">
        <v>9250</v>
      </c>
      <c r="B3423" s="134">
        <v>39515</v>
      </c>
      <c r="C3423" s="126" t="s">
        <v>12563</v>
      </c>
      <c r="D3423" s="134" t="s">
        <v>33</v>
      </c>
      <c r="E3423" s="134" t="s">
        <v>4500</v>
      </c>
      <c r="F3423" s="135"/>
      <c r="G3423" s="135">
        <v>63.45</v>
      </c>
    </row>
    <row r="3424" spans="1:7" x14ac:dyDescent="0.25">
      <c r="A3424" s="134" t="s">
        <v>9250</v>
      </c>
      <c r="B3424" s="134">
        <v>39516</v>
      </c>
      <c r="C3424" s="126" t="s">
        <v>12564</v>
      </c>
      <c r="D3424" s="134" t="s">
        <v>33</v>
      </c>
      <c r="E3424" s="134" t="s">
        <v>4500</v>
      </c>
      <c r="F3424" s="135"/>
      <c r="G3424" s="135">
        <v>53.49</v>
      </c>
    </row>
    <row r="3425" spans="1:7" x14ac:dyDescent="0.25">
      <c r="A3425" s="134" t="s">
        <v>9250</v>
      </c>
      <c r="B3425" s="134">
        <v>39514</v>
      </c>
      <c r="C3425" s="126" t="s">
        <v>12565</v>
      </c>
      <c r="D3425" s="134" t="s">
        <v>33</v>
      </c>
      <c r="E3425" s="134" t="s">
        <v>9256</v>
      </c>
      <c r="F3425" s="135"/>
      <c r="G3425" s="135">
        <v>33.28</v>
      </c>
    </row>
    <row r="3426" spans="1:7" x14ac:dyDescent="0.25">
      <c r="A3426" s="134" t="s">
        <v>9250</v>
      </c>
      <c r="B3426" s="134">
        <v>4812</v>
      </c>
      <c r="C3426" s="126" t="s">
        <v>12566</v>
      </c>
      <c r="D3426" s="134" t="s">
        <v>144</v>
      </c>
      <c r="E3426" s="134" t="s">
        <v>4500</v>
      </c>
      <c r="F3426" s="135">
        <v>12.02</v>
      </c>
      <c r="G3426" s="135">
        <v>11.02</v>
      </c>
    </row>
    <row r="3427" spans="1:7" x14ac:dyDescent="0.25">
      <c r="A3427" s="134" t="s">
        <v>9250</v>
      </c>
      <c r="B3427" s="134">
        <v>10849</v>
      </c>
      <c r="C3427" s="126" t="s">
        <v>12567</v>
      </c>
      <c r="D3427" s="134" t="s">
        <v>33</v>
      </c>
      <c r="E3427" s="134" t="s">
        <v>4500</v>
      </c>
      <c r="F3427" s="135"/>
      <c r="G3427" s="135">
        <v>1920.01</v>
      </c>
    </row>
    <row r="3428" spans="1:7" x14ac:dyDescent="0.25">
      <c r="A3428" s="134" t="s">
        <v>9250</v>
      </c>
      <c r="B3428" s="134">
        <v>10848</v>
      </c>
      <c r="C3428" s="126" t="s">
        <v>12568</v>
      </c>
      <c r="D3428" s="134" t="s">
        <v>33</v>
      </c>
      <c r="E3428" s="134" t="s">
        <v>4500</v>
      </c>
      <c r="F3428" s="135"/>
      <c r="G3428" s="135">
        <v>1206.01</v>
      </c>
    </row>
    <row r="3429" spans="1:7" x14ac:dyDescent="0.25">
      <c r="A3429" s="134" t="s">
        <v>9250</v>
      </c>
      <c r="B3429" s="134">
        <v>4813</v>
      </c>
      <c r="C3429" s="126" t="s">
        <v>12569</v>
      </c>
      <c r="D3429" s="134" t="s">
        <v>144</v>
      </c>
      <c r="E3429" s="134" t="s">
        <v>9256</v>
      </c>
      <c r="F3429" s="135"/>
      <c r="G3429" s="135">
        <v>400</v>
      </c>
    </row>
    <row r="3430" spans="1:7" x14ac:dyDescent="0.25">
      <c r="A3430" s="134" t="s">
        <v>9250</v>
      </c>
      <c r="B3430" s="134">
        <v>37560</v>
      </c>
      <c r="C3430" s="126" t="s">
        <v>12570</v>
      </c>
      <c r="D3430" s="134" t="s">
        <v>33</v>
      </c>
      <c r="E3430" s="134" t="s">
        <v>4500</v>
      </c>
      <c r="F3430" s="135"/>
      <c r="G3430" s="135">
        <v>43.11</v>
      </c>
    </row>
    <row r="3431" spans="1:7" x14ac:dyDescent="0.25">
      <c r="A3431" s="134" t="s">
        <v>9250</v>
      </c>
      <c r="B3431" s="134">
        <v>37557</v>
      </c>
      <c r="C3431" s="126" t="s">
        <v>12571</v>
      </c>
      <c r="D3431" s="134" t="s">
        <v>33</v>
      </c>
      <c r="E3431" s="134" t="s">
        <v>4500</v>
      </c>
      <c r="F3431" s="135"/>
      <c r="G3431" s="135">
        <v>13.09</v>
      </c>
    </row>
    <row r="3432" spans="1:7" x14ac:dyDescent="0.25">
      <c r="A3432" s="134" t="s">
        <v>9250</v>
      </c>
      <c r="B3432" s="134">
        <v>37556</v>
      </c>
      <c r="C3432" s="126" t="s">
        <v>12572</v>
      </c>
      <c r="D3432" s="134" t="s">
        <v>33</v>
      </c>
      <c r="E3432" s="134" t="s">
        <v>4500</v>
      </c>
      <c r="F3432" s="135"/>
      <c r="G3432" s="135">
        <v>25.33</v>
      </c>
    </row>
    <row r="3433" spans="1:7" x14ac:dyDescent="0.25">
      <c r="A3433" s="134" t="s">
        <v>9250</v>
      </c>
      <c r="B3433" s="134">
        <v>37559</v>
      </c>
      <c r="C3433" s="126" t="s">
        <v>12573</v>
      </c>
      <c r="D3433" s="134" t="s">
        <v>33</v>
      </c>
      <c r="E3433" s="134" t="s">
        <v>4500</v>
      </c>
      <c r="F3433" s="135"/>
      <c r="G3433" s="135">
        <v>31.07</v>
      </c>
    </row>
    <row r="3434" spans="1:7" x14ac:dyDescent="0.25">
      <c r="A3434" s="134" t="s">
        <v>9250</v>
      </c>
      <c r="B3434" s="134">
        <v>37539</v>
      </c>
      <c r="C3434" s="126" t="s">
        <v>12574</v>
      </c>
      <c r="D3434" s="134" t="s">
        <v>33</v>
      </c>
      <c r="E3434" s="134" t="s">
        <v>9256</v>
      </c>
      <c r="F3434" s="135"/>
      <c r="G3434" s="135">
        <v>21.9</v>
      </c>
    </row>
    <row r="3435" spans="1:7" x14ac:dyDescent="0.25">
      <c r="A3435" s="134" t="s">
        <v>9250</v>
      </c>
      <c r="B3435" s="134">
        <v>37558</v>
      </c>
      <c r="C3435" s="126" t="s">
        <v>12575</v>
      </c>
      <c r="D3435" s="134" t="s">
        <v>33</v>
      </c>
      <c r="E3435" s="134" t="s">
        <v>4500</v>
      </c>
      <c r="F3435" s="135"/>
      <c r="G3435" s="135">
        <v>40.83</v>
      </c>
    </row>
    <row r="3436" spans="1:7" x14ac:dyDescent="0.25">
      <c r="A3436" s="134" t="s">
        <v>9250</v>
      </c>
      <c r="B3436" s="134">
        <v>34723</v>
      </c>
      <c r="C3436" s="126" t="s">
        <v>12576</v>
      </c>
      <c r="D3436" s="134" t="s">
        <v>144</v>
      </c>
      <c r="E3436" s="134" t="s">
        <v>4500</v>
      </c>
      <c r="F3436" s="135"/>
      <c r="G3436" s="135">
        <v>924</v>
      </c>
    </row>
    <row r="3437" spans="1:7" x14ac:dyDescent="0.25">
      <c r="A3437" s="134" t="s">
        <v>9250</v>
      </c>
      <c r="B3437" s="134">
        <v>34721</v>
      </c>
      <c r="C3437" s="126" t="s">
        <v>12577</v>
      </c>
      <c r="D3437" s="134" t="s">
        <v>144</v>
      </c>
      <c r="E3437" s="134" t="s">
        <v>4500</v>
      </c>
      <c r="F3437" s="135"/>
      <c r="G3437" s="135">
        <v>1152.01</v>
      </c>
    </row>
    <row r="3438" spans="1:7" x14ac:dyDescent="0.25">
      <c r="A3438" s="134" t="s">
        <v>9250</v>
      </c>
      <c r="B3438" s="134">
        <v>4309</v>
      </c>
      <c r="C3438" s="126" t="s">
        <v>12578</v>
      </c>
      <c r="D3438" s="134" t="s">
        <v>33</v>
      </c>
      <c r="E3438" s="134" t="s">
        <v>4500</v>
      </c>
      <c r="F3438" s="135">
        <v>5.69</v>
      </c>
      <c r="G3438" s="135">
        <v>8.2100000000000009</v>
      </c>
    </row>
    <row r="3439" spans="1:7" x14ac:dyDescent="0.25">
      <c r="A3439" s="134" t="s">
        <v>9250</v>
      </c>
      <c r="B3439" s="134">
        <v>4307</v>
      </c>
      <c r="C3439" s="126" t="s">
        <v>12579</v>
      </c>
      <c r="D3439" s="134" t="s">
        <v>33</v>
      </c>
      <c r="E3439" s="134" t="s">
        <v>4500</v>
      </c>
      <c r="F3439" s="135">
        <v>9.73</v>
      </c>
      <c r="G3439" s="135">
        <v>14.04</v>
      </c>
    </row>
    <row r="3440" spans="1:7" x14ac:dyDescent="0.25">
      <c r="A3440" s="134" t="s">
        <v>9250</v>
      </c>
      <c r="B3440" s="134">
        <v>10850</v>
      </c>
      <c r="C3440" s="126" t="s">
        <v>12580</v>
      </c>
      <c r="D3440" s="134" t="s">
        <v>33</v>
      </c>
      <c r="E3440" s="134" t="s">
        <v>4500</v>
      </c>
      <c r="F3440" s="135"/>
      <c r="G3440" s="135">
        <v>60</v>
      </c>
    </row>
    <row r="3441" spans="1:7" x14ac:dyDescent="0.25">
      <c r="A3441" s="134" t="s">
        <v>9250</v>
      </c>
      <c r="B3441" s="134">
        <v>42438</v>
      </c>
      <c r="C3441" s="126" t="s">
        <v>12581</v>
      </c>
      <c r="D3441" s="134" t="s">
        <v>33</v>
      </c>
      <c r="E3441" s="134" t="s">
        <v>4500</v>
      </c>
      <c r="F3441" s="135"/>
      <c r="G3441" s="135">
        <v>2090.75</v>
      </c>
    </row>
    <row r="3442" spans="1:7" x14ac:dyDescent="0.25">
      <c r="A3442" s="134" t="s">
        <v>9250</v>
      </c>
      <c r="B3442" s="134">
        <v>4792</v>
      </c>
      <c r="C3442" s="126" t="s">
        <v>12582</v>
      </c>
      <c r="D3442" s="134" t="s">
        <v>144</v>
      </c>
      <c r="E3442" s="134" t="s">
        <v>4500</v>
      </c>
      <c r="F3442" s="135">
        <v>159.83000000000001</v>
      </c>
      <c r="G3442" s="135">
        <v>166.16</v>
      </c>
    </row>
    <row r="3443" spans="1:7" x14ac:dyDescent="0.25">
      <c r="A3443" s="134" t="s">
        <v>9250</v>
      </c>
      <c r="B3443" s="134">
        <v>4790</v>
      </c>
      <c r="C3443" s="126" t="s">
        <v>12583</v>
      </c>
      <c r="D3443" s="134" t="s">
        <v>144</v>
      </c>
      <c r="E3443" s="134" t="s">
        <v>9256</v>
      </c>
      <c r="F3443" s="135">
        <v>96.1</v>
      </c>
      <c r="G3443" s="135">
        <v>99.9</v>
      </c>
    </row>
    <row r="3444" spans="1:7" x14ac:dyDescent="0.25">
      <c r="A3444" s="134" t="s">
        <v>9250</v>
      </c>
      <c r="B3444" s="134">
        <v>40671</v>
      </c>
      <c r="C3444" s="126" t="s">
        <v>12584</v>
      </c>
      <c r="D3444" s="134" t="s">
        <v>144</v>
      </c>
      <c r="E3444" s="134" t="s">
        <v>4500</v>
      </c>
      <c r="F3444" s="135">
        <v>103.97</v>
      </c>
      <c r="G3444" s="135">
        <v>118.28</v>
      </c>
    </row>
    <row r="3445" spans="1:7" x14ac:dyDescent="0.25">
      <c r="A3445" s="134" t="s">
        <v>9250</v>
      </c>
      <c r="B3445" s="134">
        <v>7552</v>
      </c>
      <c r="C3445" s="126" t="s">
        <v>12585</v>
      </c>
      <c r="D3445" s="134" t="s">
        <v>33</v>
      </c>
      <c r="E3445" s="134" t="s">
        <v>4500</v>
      </c>
      <c r="F3445" s="135">
        <v>19.77</v>
      </c>
      <c r="G3445" s="135">
        <v>19.920000000000002</v>
      </c>
    </row>
    <row r="3446" spans="1:7" x14ac:dyDescent="0.25">
      <c r="A3446" s="134" t="s">
        <v>9250</v>
      </c>
      <c r="B3446" s="134">
        <v>4893</v>
      </c>
      <c r="C3446" s="126" t="s">
        <v>12586</v>
      </c>
      <c r="D3446" s="134" t="s">
        <v>33</v>
      </c>
      <c r="E3446" s="134" t="s">
        <v>4500</v>
      </c>
      <c r="F3446" s="135">
        <v>14.75</v>
      </c>
      <c r="G3446" s="135">
        <v>14.7</v>
      </c>
    </row>
    <row r="3447" spans="1:7" x14ac:dyDescent="0.25">
      <c r="A3447" s="134" t="s">
        <v>9250</v>
      </c>
      <c r="B3447" s="134">
        <v>4894</v>
      </c>
      <c r="C3447" s="126" t="s">
        <v>12587</v>
      </c>
      <c r="D3447" s="134" t="s">
        <v>33</v>
      </c>
      <c r="E3447" s="134" t="s">
        <v>4500</v>
      </c>
      <c r="F3447" s="135">
        <v>12.66</v>
      </c>
      <c r="G3447" s="135">
        <v>12.61</v>
      </c>
    </row>
    <row r="3448" spans="1:7" x14ac:dyDescent="0.25">
      <c r="A3448" s="134" t="s">
        <v>9250</v>
      </c>
      <c r="B3448" s="134">
        <v>4890</v>
      </c>
      <c r="C3448" s="126" t="s">
        <v>12588</v>
      </c>
      <c r="D3448" s="134" t="s">
        <v>33</v>
      </c>
      <c r="E3448" s="134" t="s">
        <v>4500</v>
      </c>
      <c r="F3448" s="135">
        <v>8.1</v>
      </c>
      <c r="G3448" s="135">
        <v>8.07</v>
      </c>
    </row>
    <row r="3449" spans="1:7" x14ac:dyDescent="0.25">
      <c r="A3449" s="134" t="s">
        <v>9250</v>
      </c>
      <c r="B3449" s="134">
        <v>4888</v>
      </c>
      <c r="C3449" s="126" t="s">
        <v>12589</v>
      </c>
      <c r="D3449" s="134" t="s">
        <v>33</v>
      </c>
      <c r="E3449" s="134" t="s">
        <v>4500</v>
      </c>
      <c r="F3449" s="135">
        <v>4.3099999999999996</v>
      </c>
      <c r="G3449" s="135">
        <v>4.29</v>
      </c>
    </row>
    <row r="3450" spans="1:7" x14ac:dyDescent="0.25">
      <c r="A3450" s="134" t="s">
        <v>9250</v>
      </c>
      <c r="B3450" s="134">
        <v>12411</v>
      </c>
      <c r="C3450" s="126" t="s">
        <v>12590</v>
      </c>
      <c r="D3450" s="134" t="s">
        <v>33</v>
      </c>
      <c r="E3450" s="134" t="s">
        <v>4500</v>
      </c>
      <c r="F3450" s="135">
        <v>43.62</v>
      </c>
      <c r="G3450" s="135">
        <v>43.46</v>
      </c>
    </row>
    <row r="3451" spans="1:7" x14ac:dyDescent="0.25">
      <c r="A3451" s="134" t="s">
        <v>9250</v>
      </c>
      <c r="B3451" s="134">
        <v>4891</v>
      </c>
      <c r="C3451" s="126" t="s">
        <v>12591</v>
      </c>
      <c r="D3451" s="134" t="s">
        <v>33</v>
      </c>
      <c r="E3451" s="134" t="s">
        <v>4500</v>
      </c>
      <c r="F3451" s="135">
        <v>21.81</v>
      </c>
      <c r="G3451" s="135">
        <v>21.73</v>
      </c>
    </row>
    <row r="3452" spans="1:7" x14ac:dyDescent="0.25">
      <c r="A3452" s="134" t="s">
        <v>9250</v>
      </c>
      <c r="B3452" s="134">
        <v>4892</v>
      </c>
      <c r="C3452" s="126" t="s">
        <v>12592</v>
      </c>
      <c r="D3452" s="134" t="s">
        <v>33</v>
      </c>
      <c r="E3452" s="134" t="s">
        <v>4500</v>
      </c>
      <c r="F3452" s="135">
        <v>61.08</v>
      </c>
      <c r="G3452" s="135">
        <v>60.85</v>
      </c>
    </row>
    <row r="3453" spans="1:7" x14ac:dyDescent="0.25">
      <c r="A3453" s="134" t="s">
        <v>9250</v>
      </c>
      <c r="B3453" s="134">
        <v>4889</v>
      </c>
      <c r="C3453" s="126" t="s">
        <v>12593</v>
      </c>
      <c r="D3453" s="134" t="s">
        <v>33</v>
      </c>
      <c r="E3453" s="134" t="s">
        <v>4500</v>
      </c>
      <c r="F3453" s="135">
        <v>5.83</v>
      </c>
      <c r="G3453" s="135">
        <v>5.81</v>
      </c>
    </row>
    <row r="3454" spans="1:7" x14ac:dyDescent="0.25">
      <c r="A3454" s="134" t="s">
        <v>9250</v>
      </c>
      <c r="B3454" s="134">
        <v>12412</v>
      </c>
      <c r="C3454" s="126" t="s">
        <v>12594</v>
      </c>
      <c r="D3454" s="134" t="s">
        <v>33</v>
      </c>
      <c r="E3454" s="134" t="s">
        <v>4500</v>
      </c>
      <c r="F3454" s="135">
        <v>113.53</v>
      </c>
      <c r="G3454" s="135">
        <v>113.09</v>
      </c>
    </row>
    <row r="3455" spans="1:7" x14ac:dyDescent="0.25">
      <c r="A3455" s="134" t="s">
        <v>9250</v>
      </c>
      <c r="B3455" s="134">
        <v>4907</v>
      </c>
      <c r="C3455" s="126" t="s">
        <v>12595</v>
      </c>
      <c r="D3455" s="134" t="s">
        <v>33</v>
      </c>
      <c r="E3455" s="134" t="s">
        <v>4500</v>
      </c>
      <c r="F3455" s="135">
        <v>22.27</v>
      </c>
      <c r="G3455" s="135">
        <v>22.44</v>
      </c>
    </row>
    <row r="3456" spans="1:7" x14ac:dyDescent="0.25">
      <c r="A3456" s="134" t="s">
        <v>9250</v>
      </c>
      <c r="B3456" s="134">
        <v>4902</v>
      </c>
      <c r="C3456" s="126" t="s">
        <v>12596</v>
      </c>
      <c r="D3456" s="134" t="s">
        <v>33</v>
      </c>
      <c r="E3456" s="134" t="s">
        <v>4500</v>
      </c>
      <c r="F3456" s="135">
        <v>57.78</v>
      </c>
      <c r="G3456" s="135">
        <v>58.22</v>
      </c>
    </row>
    <row r="3457" spans="1:7" x14ac:dyDescent="0.25">
      <c r="A3457" s="134" t="s">
        <v>9250</v>
      </c>
      <c r="B3457" s="134">
        <v>4741</v>
      </c>
      <c r="C3457" s="126" t="s">
        <v>12597</v>
      </c>
      <c r="D3457" s="134" t="s">
        <v>1007</v>
      </c>
      <c r="E3457" s="134" t="s">
        <v>4500</v>
      </c>
      <c r="F3457" s="135">
        <v>93.4</v>
      </c>
      <c r="G3457" s="135">
        <v>73.47</v>
      </c>
    </row>
    <row r="3458" spans="1:7" x14ac:dyDescent="0.25">
      <c r="A3458" s="134" t="s">
        <v>9393</v>
      </c>
      <c r="B3458" s="134">
        <v>4752</v>
      </c>
      <c r="C3458" s="126" t="s">
        <v>12598</v>
      </c>
      <c r="D3458" s="134" t="s">
        <v>374</v>
      </c>
      <c r="E3458" s="134" t="s">
        <v>4500</v>
      </c>
      <c r="F3458" s="135">
        <v>21.83</v>
      </c>
      <c r="G3458" s="135">
        <v>26.54</v>
      </c>
    </row>
    <row r="3459" spans="1:7" x14ac:dyDescent="0.25">
      <c r="A3459" s="134" t="s">
        <v>9393</v>
      </c>
      <c r="B3459" s="134">
        <v>41091</v>
      </c>
      <c r="C3459" s="126" t="s">
        <v>12599</v>
      </c>
      <c r="D3459" s="134" t="s">
        <v>4271</v>
      </c>
      <c r="E3459" s="134" t="s">
        <v>4500</v>
      </c>
      <c r="F3459" s="135">
        <v>3814.75</v>
      </c>
      <c r="G3459" s="135">
        <v>4650.9799999999996</v>
      </c>
    </row>
    <row r="3460" spans="1:7" x14ac:dyDescent="0.25">
      <c r="A3460" s="134" t="s">
        <v>9422</v>
      </c>
      <c r="B3460" s="134">
        <v>13954</v>
      </c>
      <c r="C3460" s="126" t="s">
        <v>12600</v>
      </c>
      <c r="D3460" s="134" t="s">
        <v>33</v>
      </c>
      <c r="E3460" s="134" t="s">
        <v>4500</v>
      </c>
      <c r="F3460" s="135"/>
      <c r="G3460" s="135">
        <v>9574.08</v>
      </c>
    </row>
    <row r="3461" spans="1:7" x14ac:dyDescent="0.25">
      <c r="A3461" s="134" t="s">
        <v>9250</v>
      </c>
      <c r="B3461" s="134">
        <v>3411</v>
      </c>
      <c r="C3461" s="126" t="s">
        <v>12601</v>
      </c>
      <c r="D3461" s="134" t="s">
        <v>950</v>
      </c>
      <c r="E3461" s="134" t="s">
        <v>4500</v>
      </c>
      <c r="F3461" s="135"/>
      <c r="G3461" s="135">
        <v>57.18</v>
      </c>
    </row>
    <row r="3462" spans="1:7" x14ac:dyDescent="0.25">
      <c r="A3462" s="134" t="s">
        <v>9250</v>
      </c>
      <c r="B3462" s="134">
        <v>39995</v>
      </c>
      <c r="C3462" s="126" t="s">
        <v>12602</v>
      </c>
      <c r="D3462" s="134" t="s">
        <v>1007</v>
      </c>
      <c r="E3462" s="134" t="s">
        <v>4500</v>
      </c>
      <c r="F3462" s="135"/>
      <c r="G3462" s="135">
        <v>439.92</v>
      </c>
    </row>
    <row r="3463" spans="1:7" x14ac:dyDescent="0.25">
      <c r="A3463" s="134" t="s">
        <v>9250</v>
      </c>
      <c r="B3463" s="134">
        <v>11615</v>
      </c>
      <c r="C3463" s="126" t="s">
        <v>12603</v>
      </c>
      <c r="D3463" s="134" t="s">
        <v>144</v>
      </c>
      <c r="E3463" s="134" t="s">
        <v>4500</v>
      </c>
      <c r="F3463" s="135"/>
      <c r="G3463" s="135">
        <v>3.73</v>
      </c>
    </row>
    <row r="3464" spans="1:7" x14ac:dyDescent="0.25">
      <c r="A3464" s="134" t="s">
        <v>9250</v>
      </c>
      <c r="B3464" s="134">
        <v>3408</v>
      </c>
      <c r="C3464" s="126" t="s">
        <v>12604</v>
      </c>
      <c r="D3464" s="134" t="s">
        <v>144</v>
      </c>
      <c r="E3464" s="134" t="s">
        <v>9256</v>
      </c>
      <c r="F3464" s="135"/>
      <c r="G3464" s="135">
        <v>9.91</v>
      </c>
    </row>
    <row r="3465" spans="1:7" x14ac:dyDescent="0.25">
      <c r="A3465" s="134" t="s">
        <v>9250</v>
      </c>
      <c r="B3465" s="134">
        <v>3409</v>
      </c>
      <c r="C3465" s="126" t="s">
        <v>12605</v>
      </c>
      <c r="D3465" s="134" t="s">
        <v>144</v>
      </c>
      <c r="E3465" s="134" t="s">
        <v>4500</v>
      </c>
      <c r="F3465" s="135"/>
      <c r="G3465" s="135">
        <v>24.77</v>
      </c>
    </row>
    <row r="3466" spans="1:7" x14ac:dyDescent="0.25">
      <c r="A3466" s="134" t="s">
        <v>9250</v>
      </c>
      <c r="B3466" s="134">
        <v>11427</v>
      </c>
      <c r="C3466" s="126" t="s">
        <v>12606</v>
      </c>
      <c r="D3466" s="134" t="s">
        <v>950</v>
      </c>
      <c r="E3466" s="134" t="s">
        <v>4500</v>
      </c>
      <c r="F3466" s="135"/>
      <c r="G3466" s="135">
        <v>91.53</v>
      </c>
    </row>
    <row r="3467" spans="1:7" x14ac:dyDescent="0.25">
      <c r="A3467" s="134" t="s">
        <v>9250</v>
      </c>
      <c r="B3467" s="134">
        <v>4491</v>
      </c>
      <c r="C3467" s="126" t="s">
        <v>12607</v>
      </c>
      <c r="D3467" s="134" t="s">
        <v>22</v>
      </c>
      <c r="E3467" s="134" t="s">
        <v>4500</v>
      </c>
      <c r="F3467" s="135">
        <v>7.23</v>
      </c>
      <c r="G3467" s="135">
        <v>8.14</v>
      </c>
    </row>
    <row r="3468" spans="1:7" x14ac:dyDescent="0.25">
      <c r="A3468" s="134" t="s">
        <v>9250</v>
      </c>
      <c r="B3468" s="134">
        <v>2745</v>
      </c>
      <c r="C3468" s="126" t="s">
        <v>12608</v>
      </c>
      <c r="D3468" s="134" t="s">
        <v>22</v>
      </c>
      <c r="E3468" s="134" t="s">
        <v>4500</v>
      </c>
      <c r="F3468" s="135">
        <v>5.77</v>
      </c>
      <c r="G3468" s="135">
        <v>3.87</v>
      </c>
    </row>
    <row r="3469" spans="1:7" x14ac:dyDescent="0.25">
      <c r="A3469" s="134" t="s">
        <v>9250</v>
      </c>
      <c r="B3469" s="134">
        <v>14439</v>
      </c>
      <c r="C3469" s="126" t="s">
        <v>12609</v>
      </c>
      <c r="D3469" s="134" t="s">
        <v>22</v>
      </c>
      <c r="E3469" s="134" t="s">
        <v>4500</v>
      </c>
      <c r="F3469" s="135">
        <v>7.15</v>
      </c>
      <c r="G3469" s="135">
        <v>4.8</v>
      </c>
    </row>
    <row r="3470" spans="1:7" x14ac:dyDescent="0.25">
      <c r="A3470" s="134" t="s">
        <v>9250</v>
      </c>
      <c r="B3470" s="134">
        <v>45238</v>
      </c>
      <c r="C3470" s="126" t="s">
        <v>15074</v>
      </c>
      <c r="D3470" s="134" t="s">
        <v>33</v>
      </c>
      <c r="E3470" s="134" t="s">
        <v>4500</v>
      </c>
      <c r="F3470" s="135">
        <v>20.57</v>
      </c>
      <c r="G3470" s="135">
        <v>23.65</v>
      </c>
    </row>
    <row r="3471" spans="1:7" x14ac:dyDescent="0.25">
      <c r="A3471" s="134" t="s">
        <v>9250</v>
      </c>
      <c r="B3471" s="134">
        <v>44496</v>
      </c>
      <c r="C3471" s="126" t="s">
        <v>15075</v>
      </c>
      <c r="D3471" s="134" t="s">
        <v>33</v>
      </c>
      <c r="E3471" s="134" t="s">
        <v>4500</v>
      </c>
      <c r="F3471" s="135">
        <v>140.63999999999999</v>
      </c>
      <c r="G3471" s="135">
        <v>161.75</v>
      </c>
    </row>
    <row r="3472" spans="1:7" x14ac:dyDescent="0.25">
      <c r="A3472" s="134" t="s">
        <v>9250</v>
      </c>
      <c r="B3472" s="134">
        <v>12362</v>
      </c>
      <c r="C3472" s="126" t="s">
        <v>12610</v>
      </c>
      <c r="D3472" s="134" t="s">
        <v>33</v>
      </c>
      <c r="E3472" s="134" t="s">
        <v>4500</v>
      </c>
      <c r="F3472" s="135">
        <v>25.68</v>
      </c>
      <c r="G3472" s="135">
        <v>13.04</v>
      </c>
    </row>
    <row r="3473" spans="1:7" x14ac:dyDescent="0.25">
      <c r="A3473" s="134" t="s">
        <v>9250</v>
      </c>
      <c r="B3473" s="134">
        <v>421</v>
      </c>
      <c r="C3473" s="126" t="s">
        <v>12611</v>
      </c>
      <c r="D3473" s="134" t="s">
        <v>33</v>
      </c>
      <c r="E3473" s="134" t="s">
        <v>4500</v>
      </c>
      <c r="F3473" s="135"/>
      <c r="G3473" s="135">
        <v>21</v>
      </c>
    </row>
    <row r="3474" spans="1:7" x14ac:dyDescent="0.25">
      <c r="A3474" s="134" t="s">
        <v>9250</v>
      </c>
      <c r="B3474" s="134">
        <v>14148</v>
      </c>
      <c r="C3474" s="126" t="s">
        <v>15076</v>
      </c>
      <c r="D3474" s="134" t="s">
        <v>33</v>
      </c>
      <c r="E3474" s="134" t="s">
        <v>4500</v>
      </c>
      <c r="F3474" s="135"/>
      <c r="G3474" s="135">
        <v>1.01</v>
      </c>
    </row>
    <row r="3475" spans="1:7" x14ac:dyDescent="0.25">
      <c r="A3475" s="134" t="s">
        <v>9250</v>
      </c>
      <c r="B3475" s="134">
        <v>4341</v>
      </c>
      <c r="C3475" s="126" t="s">
        <v>12612</v>
      </c>
      <c r="D3475" s="134" t="s">
        <v>33</v>
      </c>
      <c r="E3475" s="134" t="s">
        <v>4500</v>
      </c>
      <c r="F3475" s="135">
        <v>1.17</v>
      </c>
      <c r="G3475" s="135">
        <v>1.1200000000000001</v>
      </c>
    </row>
    <row r="3476" spans="1:7" x14ac:dyDescent="0.25">
      <c r="A3476" s="134" t="s">
        <v>9250</v>
      </c>
      <c r="B3476" s="134">
        <v>4337</v>
      </c>
      <c r="C3476" s="126" t="s">
        <v>12613</v>
      </c>
      <c r="D3476" s="134" t="s">
        <v>33</v>
      </c>
      <c r="E3476" s="134" t="s">
        <v>4500</v>
      </c>
      <c r="F3476" s="135">
        <v>2.95</v>
      </c>
      <c r="G3476" s="135">
        <v>2.83</v>
      </c>
    </row>
    <row r="3477" spans="1:7" x14ac:dyDescent="0.25">
      <c r="A3477" s="134" t="s">
        <v>9250</v>
      </c>
      <c r="B3477" s="134">
        <v>11971</v>
      </c>
      <c r="C3477" s="126" t="s">
        <v>12614</v>
      </c>
      <c r="D3477" s="134" t="s">
        <v>33</v>
      </c>
      <c r="E3477" s="134" t="s">
        <v>4500</v>
      </c>
      <c r="F3477" s="135">
        <v>4.8899999999999997</v>
      </c>
      <c r="G3477" s="135">
        <v>4.6900000000000004</v>
      </c>
    </row>
    <row r="3478" spans="1:7" x14ac:dyDescent="0.25">
      <c r="A3478" s="134" t="s">
        <v>9250</v>
      </c>
      <c r="B3478" s="134">
        <v>4339</v>
      </c>
      <c r="C3478" s="126" t="s">
        <v>12615</v>
      </c>
      <c r="D3478" s="134" t="s">
        <v>33</v>
      </c>
      <c r="E3478" s="134" t="s">
        <v>4500</v>
      </c>
      <c r="F3478" s="135">
        <v>0.63</v>
      </c>
      <c r="G3478" s="135">
        <v>0.6</v>
      </c>
    </row>
    <row r="3479" spans="1:7" x14ac:dyDescent="0.25">
      <c r="A3479" s="134" t="s">
        <v>9250</v>
      </c>
      <c r="B3479" s="134">
        <v>39997</v>
      </c>
      <c r="C3479" s="126" t="s">
        <v>12616</v>
      </c>
      <c r="D3479" s="134" t="s">
        <v>33</v>
      </c>
      <c r="E3479" s="134" t="s">
        <v>4500</v>
      </c>
      <c r="F3479" s="135">
        <v>0.35</v>
      </c>
      <c r="G3479" s="135">
        <v>0.33</v>
      </c>
    </row>
    <row r="3480" spans="1:7" x14ac:dyDescent="0.25">
      <c r="A3480" s="134" t="s">
        <v>9250</v>
      </c>
      <c r="B3480" s="134">
        <v>4342</v>
      </c>
      <c r="C3480" s="126" t="s">
        <v>12617</v>
      </c>
      <c r="D3480" s="134" t="s">
        <v>33</v>
      </c>
      <c r="E3480" s="134" t="s">
        <v>4500</v>
      </c>
      <c r="F3480" s="135">
        <v>0.26</v>
      </c>
      <c r="G3480" s="135">
        <v>0.25</v>
      </c>
    </row>
    <row r="3481" spans="1:7" x14ac:dyDescent="0.25">
      <c r="A3481" s="134" t="s">
        <v>9250</v>
      </c>
      <c r="B3481" s="134">
        <v>4330</v>
      </c>
      <c r="C3481" s="126" t="s">
        <v>12618</v>
      </c>
      <c r="D3481" s="134" t="s">
        <v>33</v>
      </c>
      <c r="E3481" s="134" t="s">
        <v>4500</v>
      </c>
      <c r="F3481" s="135">
        <v>0.17</v>
      </c>
      <c r="G3481" s="135">
        <v>0.16</v>
      </c>
    </row>
    <row r="3482" spans="1:7" x14ac:dyDescent="0.25">
      <c r="A3482" s="134" t="s">
        <v>9250</v>
      </c>
      <c r="B3482" s="134">
        <v>4340</v>
      </c>
      <c r="C3482" s="126" t="s">
        <v>12619</v>
      </c>
      <c r="D3482" s="134" t="s">
        <v>33</v>
      </c>
      <c r="E3482" s="134" t="s">
        <v>4500</v>
      </c>
      <c r="F3482" s="135">
        <v>1.36</v>
      </c>
      <c r="G3482" s="135">
        <v>1.31</v>
      </c>
    </row>
    <row r="3483" spans="1:7" x14ac:dyDescent="0.25">
      <c r="A3483" s="134" t="s">
        <v>9250</v>
      </c>
      <c r="B3483" s="134">
        <v>5088</v>
      </c>
      <c r="C3483" s="126" t="s">
        <v>12620</v>
      </c>
      <c r="D3483" s="134" t="s">
        <v>33</v>
      </c>
      <c r="E3483" s="134" t="s">
        <v>4500</v>
      </c>
      <c r="F3483" s="135">
        <v>7.52</v>
      </c>
      <c r="G3483" s="135">
        <v>6.11</v>
      </c>
    </row>
    <row r="3484" spans="1:7" x14ac:dyDescent="0.25">
      <c r="A3484" s="134" t="s">
        <v>9250</v>
      </c>
      <c r="B3484" s="134">
        <v>11154</v>
      </c>
      <c r="C3484" s="126" t="s">
        <v>12621</v>
      </c>
      <c r="D3484" s="134" t="s">
        <v>33</v>
      </c>
      <c r="E3484" s="134" t="s">
        <v>4500</v>
      </c>
      <c r="F3484" s="135">
        <v>1237</v>
      </c>
      <c r="G3484" s="135">
        <v>1586.28</v>
      </c>
    </row>
    <row r="3485" spans="1:7" x14ac:dyDescent="0.25">
      <c r="A3485" s="134" t="s">
        <v>9250</v>
      </c>
      <c r="B3485" s="134">
        <v>4989</v>
      </c>
      <c r="C3485" s="126" t="s">
        <v>12622</v>
      </c>
      <c r="D3485" s="134" t="s">
        <v>33</v>
      </c>
      <c r="E3485" s="134" t="s">
        <v>4500</v>
      </c>
      <c r="F3485" s="135">
        <v>409.86</v>
      </c>
      <c r="G3485" s="135">
        <v>364.46</v>
      </c>
    </row>
    <row r="3486" spans="1:7" x14ac:dyDescent="0.25">
      <c r="A3486" s="134" t="s">
        <v>9250</v>
      </c>
      <c r="B3486" s="134">
        <v>4982</v>
      </c>
      <c r="C3486" s="126" t="s">
        <v>12623</v>
      </c>
      <c r="D3486" s="134" t="s">
        <v>33</v>
      </c>
      <c r="E3486" s="134" t="s">
        <v>4500</v>
      </c>
      <c r="F3486" s="135">
        <v>384.43</v>
      </c>
      <c r="G3486" s="135">
        <v>341.84</v>
      </c>
    </row>
    <row r="3487" spans="1:7" x14ac:dyDescent="0.25">
      <c r="A3487" s="134" t="s">
        <v>9250</v>
      </c>
      <c r="B3487" s="134">
        <v>4962</v>
      </c>
      <c r="C3487" s="126" t="s">
        <v>12624</v>
      </c>
      <c r="D3487" s="134" t="s">
        <v>33</v>
      </c>
      <c r="E3487" s="134" t="s">
        <v>4500</v>
      </c>
      <c r="F3487" s="135">
        <v>303.17</v>
      </c>
      <c r="G3487" s="135">
        <v>269.58999999999997</v>
      </c>
    </row>
    <row r="3488" spans="1:7" x14ac:dyDescent="0.25">
      <c r="A3488" s="134" t="s">
        <v>9250</v>
      </c>
      <c r="B3488" s="134">
        <v>4981</v>
      </c>
      <c r="C3488" s="126" t="s">
        <v>12625</v>
      </c>
      <c r="D3488" s="134" t="s">
        <v>33</v>
      </c>
      <c r="E3488" s="134" t="s">
        <v>9256</v>
      </c>
      <c r="F3488" s="135">
        <v>269.89999999999998</v>
      </c>
      <c r="G3488" s="135">
        <v>240</v>
      </c>
    </row>
    <row r="3489" spans="1:7" x14ac:dyDescent="0.25">
      <c r="A3489" s="134" t="s">
        <v>9250</v>
      </c>
      <c r="B3489" s="134">
        <v>4964</v>
      </c>
      <c r="C3489" s="126" t="s">
        <v>12626</v>
      </c>
      <c r="D3489" s="134" t="s">
        <v>33</v>
      </c>
      <c r="E3489" s="134" t="s">
        <v>4500</v>
      </c>
      <c r="F3489" s="135">
        <v>342.4</v>
      </c>
      <c r="G3489" s="135">
        <v>304.47000000000003</v>
      </c>
    </row>
    <row r="3490" spans="1:7" x14ac:dyDescent="0.25">
      <c r="A3490" s="134" t="s">
        <v>9250</v>
      </c>
      <c r="B3490" s="134">
        <v>4992</v>
      </c>
      <c r="C3490" s="126" t="s">
        <v>12627</v>
      </c>
      <c r="D3490" s="134" t="s">
        <v>33</v>
      </c>
      <c r="E3490" s="134" t="s">
        <v>4500</v>
      </c>
      <c r="F3490" s="135">
        <v>334.46</v>
      </c>
      <c r="G3490" s="135">
        <v>297.41000000000003</v>
      </c>
    </row>
    <row r="3491" spans="1:7" x14ac:dyDescent="0.25">
      <c r="A3491" s="134" t="s">
        <v>9250</v>
      </c>
      <c r="B3491" s="134">
        <v>4987</v>
      </c>
      <c r="C3491" s="126" t="s">
        <v>12628</v>
      </c>
      <c r="D3491" s="134" t="s">
        <v>33</v>
      </c>
      <c r="E3491" s="134" t="s">
        <v>4500</v>
      </c>
      <c r="F3491" s="135">
        <v>382.65</v>
      </c>
      <c r="G3491" s="135">
        <v>340.26</v>
      </c>
    </row>
    <row r="3492" spans="1:7" x14ac:dyDescent="0.25">
      <c r="A3492" s="134" t="s">
        <v>9250</v>
      </c>
      <c r="B3492" s="134">
        <v>4930</v>
      </c>
      <c r="C3492" s="126" t="s">
        <v>12629</v>
      </c>
      <c r="D3492" s="134" t="s">
        <v>144</v>
      </c>
      <c r="E3492" s="134" t="s">
        <v>4500</v>
      </c>
      <c r="F3492" s="135">
        <v>523.95000000000005</v>
      </c>
      <c r="G3492" s="135">
        <v>671.89</v>
      </c>
    </row>
    <row r="3493" spans="1:7" x14ac:dyDescent="0.25">
      <c r="A3493" s="134" t="s">
        <v>9250</v>
      </c>
      <c r="B3493" s="134">
        <v>4998</v>
      </c>
      <c r="C3493" s="126" t="s">
        <v>12630</v>
      </c>
      <c r="D3493" s="134" t="s">
        <v>144</v>
      </c>
      <c r="E3493" s="134" t="s">
        <v>4500</v>
      </c>
      <c r="F3493" s="135"/>
      <c r="G3493" s="135">
        <v>654.91999999999996</v>
      </c>
    </row>
    <row r="3494" spans="1:7" x14ac:dyDescent="0.25">
      <c r="A3494" s="134" t="s">
        <v>9250</v>
      </c>
      <c r="B3494" s="134">
        <v>39021</v>
      </c>
      <c r="C3494" s="126" t="s">
        <v>12631</v>
      </c>
      <c r="D3494" s="134" t="s">
        <v>33</v>
      </c>
      <c r="E3494" s="134" t="s">
        <v>4500</v>
      </c>
      <c r="F3494" s="135">
        <v>557.09</v>
      </c>
      <c r="G3494" s="135">
        <v>714.39</v>
      </c>
    </row>
    <row r="3495" spans="1:7" x14ac:dyDescent="0.25">
      <c r="A3495" s="134" t="s">
        <v>9250</v>
      </c>
      <c r="B3495" s="134">
        <v>39022</v>
      </c>
      <c r="C3495" s="126" t="s">
        <v>12632</v>
      </c>
      <c r="D3495" s="134" t="s">
        <v>33</v>
      </c>
      <c r="E3495" s="134" t="s">
        <v>9256</v>
      </c>
      <c r="F3495" s="135">
        <v>499</v>
      </c>
      <c r="G3495" s="135">
        <v>639.9</v>
      </c>
    </row>
    <row r="3496" spans="1:7" x14ac:dyDescent="0.25">
      <c r="A3496" s="134" t="s">
        <v>9250</v>
      </c>
      <c r="B3496" s="134">
        <v>39024</v>
      </c>
      <c r="C3496" s="126" t="s">
        <v>12633</v>
      </c>
      <c r="D3496" s="134" t="s">
        <v>33</v>
      </c>
      <c r="E3496" s="134" t="s">
        <v>4500</v>
      </c>
      <c r="F3496" s="135">
        <v>770.89</v>
      </c>
      <c r="G3496" s="135">
        <v>799.11</v>
      </c>
    </row>
    <row r="3497" spans="1:7" x14ac:dyDescent="0.25">
      <c r="A3497" s="134" t="s">
        <v>9250</v>
      </c>
      <c r="B3497" s="134">
        <v>4914</v>
      </c>
      <c r="C3497" s="126" t="s">
        <v>12634</v>
      </c>
      <c r="D3497" s="134" t="s">
        <v>144</v>
      </c>
      <c r="E3497" s="134" t="s">
        <v>4500</v>
      </c>
      <c r="F3497" s="135">
        <v>625.05999999999995</v>
      </c>
      <c r="G3497" s="135">
        <v>647.92999999999995</v>
      </c>
    </row>
    <row r="3498" spans="1:7" x14ac:dyDescent="0.25">
      <c r="A3498" s="134" t="s">
        <v>9250</v>
      </c>
      <c r="B3498" s="134">
        <v>4917</v>
      </c>
      <c r="C3498" s="126" t="s">
        <v>12635</v>
      </c>
      <c r="D3498" s="134" t="s">
        <v>144</v>
      </c>
      <c r="E3498" s="134" t="s">
        <v>9256</v>
      </c>
      <c r="F3498" s="135">
        <v>431.67</v>
      </c>
      <c r="G3498" s="135">
        <v>447.47</v>
      </c>
    </row>
    <row r="3499" spans="1:7" x14ac:dyDescent="0.25">
      <c r="A3499" s="134" t="s">
        <v>9250</v>
      </c>
      <c r="B3499" s="134">
        <v>39025</v>
      </c>
      <c r="C3499" s="126" t="s">
        <v>12636</v>
      </c>
      <c r="D3499" s="134" t="s">
        <v>33</v>
      </c>
      <c r="E3499" s="134" t="s">
        <v>4500</v>
      </c>
      <c r="F3499" s="135">
        <v>790.47</v>
      </c>
      <c r="G3499" s="135">
        <v>819.4</v>
      </c>
    </row>
    <row r="3500" spans="1:7" x14ac:dyDescent="0.25">
      <c r="A3500" s="134" t="s">
        <v>9250</v>
      </c>
      <c r="B3500" s="134">
        <v>4922</v>
      </c>
      <c r="C3500" s="126" t="s">
        <v>12637</v>
      </c>
      <c r="D3500" s="134" t="s">
        <v>144</v>
      </c>
      <c r="E3500" s="134" t="s">
        <v>4500</v>
      </c>
      <c r="F3500" s="135">
        <v>400.41</v>
      </c>
      <c r="G3500" s="135">
        <v>415.07</v>
      </c>
    </row>
    <row r="3501" spans="1:7" x14ac:dyDescent="0.25">
      <c r="A3501" s="134" t="s">
        <v>9250</v>
      </c>
      <c r="B3501" s="134">
        <v>4911</v>
      </c>
      <c r="C3501" s="126" t="s">
        <v>12638</v>
      </c>
      <c r="D3501" s="134" t="s">
        <v>144</v>
      </c>
      <c r="E3501" s="134" t="s">
        <v>4500</v>
      </c>
      <c r="F3501" s="135"/>
      <c r="G3501" s="135">
        <v>287.56</v>
      </c>
    </row>
    <row r="3502" spans="1:7" x14ac:dyDescent="0.25">
      <c r="A3502" s="134" t="s">
        <v>9250</v>
      </c>
      <c r="B3502" s="134">
        <v>37518</v>
      </c>
      <c r="C3502" s="126" t="s">
        <v>12639</v>
      </c>
      <c r="D3502" s="134" t="s">
        <v>144</v>
      </c>
      <c r="E3502" s="134" t="s">
        <v>4500</v>
      </c>
      <c r="F3502" s="135"/>
      <c r="G3502" s="135">
        <v>467.28</v>
      </c>
    </row>
    <row r="3503" spans="1:7" x14ac:dyDescent="0.25">
      <c r="A3503" s="134" t="s">
        <v>9250</v>
      </c>
      <c r="B3503" s="134">
        <v>4910</v>
      </c>
      <c r="C3503" s="126" t="s">
        <v>12640</v>
      </c>
      <c r="D3503" s="134" t="s">
        <v>144</v>
      </c>
      <c r="E3503" s="134" t="s">
        <v>4500</v>
      </c>
      <c r="F3503" s="135"/>
      <c r="G3503" s="135">
        <v>393.92</v>
      </c>
    </row>
    <row r="3504" spans="1:7" x14ac:dyDescent="0.25">
      <c r="A3504" s="134" t="s">
        <v>9250</v>
      </c>
      <c r="B3504" s="134">
        <v>4943</v>
      </c>
      <c r="C3504" s="126" t="s">
        <v>12641</v>
      </c>
      <c r="D3504" s="134" t="s">
        <v>144</v>
      </c>
      <c r="E3504" s="134" t="s">
        <v>4500</v>
      </c>
      <c r="F3504" s="135"/>
      <c r="G3504" s="135">
        <v>586.85</v>
      </c>
    </row>
    <row r="3505" spans="1:7" x14ac:dyDescent="0.25">
      <c r="A3505" s="134" t="s">
        <v>9250</v>
      </c>
      <c r="B3505" s="134">
        <v>5002</v>
      </c>
      <c r="C3505" s="126" t="s">
        <v>12642</v>
      </c>
      <c r="D3505" s="134" t="s">
        <v>144</v>
      </c>
      <c r="E3505" s="134" t="s">
        <v>4500</v>
      </c>
      <c r="F3505" s="135"/>
      <c r="G3505" s="135">
        <v>477.42</v>
      </c>
    </row>
    <row r="3506" spans="1:7" x14ac:dyDescent="0.25">
      <c r="A3506" s="134" t="s">
        <v>9250</v>
      </c>
      <c r="B3506" s="134">
        <v>4977</v>
      </c>
      <c r="C3506" s="126" t="s">
        <v>12643</v>
      </c>
      <c r="D3506" s="134" t="s">
        <v>144</v>
      </c>
      <c r="E3506" s="134" t="s">
        <v>4500</v>
      </c>
      <c r="F3506" s="135"/>
      <c r="G3506" s="135">
        <v>322.27999999999997</v>
      </c>
    </row>
    <row r="3507" spans="1:7" x14ac:dyDescent="0.25">
      <c r="A3507" s="134" t="s">
        <v>9250</v>
      </c>
      <c r="B3507" s="134">
        <v>11364</v>
      </c>
      <c r="C3507" s="126" t="s">
        <v>12644</v>
      </c>
      <c r="D3507" s="134" t="s">
        <v>33</v>
      </c>
      <c r="E3507" s="134" t="s">
        <v>4500</v>
      </c>
      <c r="F3507" s="135">
        <v>231.87</v>
      </c>
      <c r="G3507" s="135">
        <v>206.18</v>
      </c>
    </row>
    <row r="3508" spans="1:7" x14ac:dyDescent="0.25">
      <c r="A3508" s="134" t="s">
        <v>9250</v>
      </c>
      <c r="B3508" s="134">
        <v>11365</v>
      </c>
      <c r="C3508" s="126" t="s">
        <v>12645</v>
      </c>
      <c r="D3508" s="134" t="s">
        <v>33</v>
      </c>
      <c r="E3508" s="134" t="s">
        <v>4500</v>
      </c>
      <c r="F3508" s="135">
        <v>240.62</v>
      </c>
      <c r="G3508" s="135">
        <v>213.96</v>
      </c>
    </row>
    <row r="3509" spans="1:7" x14ac:dyDescent="0.25">
      <c r="A3509" s="134" t="s">
        <v>9250</v>
      </c>
      <c r="B3509" s="134">
        <v>11366</v>
      </c>
      <c r="C3509" s="126" t="s">
        <v>12646</v>
      </c>
      <c r="D3509" s="134" t="s">
        <v>33</v>
      </c>
      <c r="E3509" s="134" t="s">
        <v>4500</v>
      </c>
      <c r="F3509" s="135">
        <v>255.78</v>
      </c>
      <c r="G3509" s="135">
        <v>227.44</v>
      </c>
    </row>
    <row r="3510" spans="1:7" x14ac:dyDescent="0.25">
      <c r="A3510" s="134" t="s">
        <v>9250</v>
      </c>
      <c r="B3510" s="134">
        <v>43777</v>
      </c>
      <c r="C3510" s="126" t="s">
        <v>12647</v>
      </c>
      <c r="D3510" s="134" t="s">
        <v>33</v>
      </c>
      <c r="E3510" s="134" t="s">
        <v>4500</v>
      </c>
      <c r="F3510" s="135">
        <v>300.45</v>
      </c>
      <c r="G3510" s="135">
        <v>267.17</v>
      </c>
    </row>
    <row r="3511" spans="1:7" x14ac:dyDescent="0.25">
      <c r="A3511" s="134" t="s">
        <v>9250</v>
      </c>
      <c r="B3511" s="134">
        <v>20322</v>
      </c>
      <c r="C3511" s="126" t="s">
        <v>12648</v>
      </c>
      <c r="D3511" s="134" t="s">
        <v>33</v>
      </c>
      <c r="E3511" s="134" t="s">
        <v>4500</v>
      </c>
      <c r="F3511" s="135">
        <v>278.91000000000003</v>
      </c>
      <c r="G3511" s="135">
        <v>248.01</v>
      </c>
    </row>
    <row r="3512" spans="1:7" x14ac:dyDescent="0.25">
      <c r="A3512" s="134" t="s">
        <v>9250</v>
      </c>
      <c r="B3512" s="134">
        <v>10553</v>
      </c>
      <c r="C3512" s="126" t="s">
        <v>12649</v>
      </c>
      <c r="D3512" s="134" t="s">
        <v>33</v>
      </c>
      <c r="E3512" s="134" t="s">
        <v>4500</v>
      </c>
      <c r="F3512" s="135">
        <v>253.25</v>
      </c>
      <c r="G3512" s="135">
        <v>225.19</v>
      </c>
    </row>
    <row r="3513" spans="1:7" x14ac:dyDescent="0.25">
      <c r="A3513" s="134" t="s">
        <v>9250</v>
      </c>
      <c r="B3513" s="134">
        <v>5020</v>
      </c>
      <c r="C3513" s="126" t="s">
        <v>12650</v>
      </c>
      <c r="D3513" s="134" t="s">
        <v>33</v>
      </c>
      <c r="E3513" s="134" t="s">
        <v>4500</v>
      </c>
      <c r="F3513" s="135">
        <v>267</v>
      </c>
      <c r="G3513" s="135">
        <v>237.42</v>
      </c>
    </row>
    <row r="3514" spans="1:7" x14ac:dyDescent="0.25">
      <c r="A3514" s="134" t="s">
        <v>9250</v>
      </c>
      <c r="B3514" s="134">
        <v>10554</v>
      </c>
      <c r="C3514" s="126" t="s">
        <v>12651</v>
      </c>
      <c r="D3514" s="134" t="s">
        <v>33</v>
      </c>
      <c r="E3514" s="134" t="s">
        <v>4500</v>
      </c>
      <c r="F3514" s="135">
        <v>255.5</v>
      </c>
      <c r="G3514" s="135">
        <v>227.19</v>
      </c>
    </row>
    <row r="3515" spans="1:7" x14ac:dyDescent="0.25">
      <c r="A3515" s="134" t="s">
        <v>9250</v>
      </c>
      <c r="B3515" s="134">
        <v>10555</v>
      </c>
      <c r="C3515" s="126" t="s">
        <v>12652</v>
      </c>
      <c r="D3515" s="134" t="s">
        <v>33</v>
      </c>
      <c r="E3515" s="134" t="s">
        <v>4500</v>
      </c>
      <c r="F3515" s="135">
        <v>278.63</v>
      </c>
      <c r="G3515" s="135">
        <v>247.76</v>
      </c>
    </row>
    <row r="3516" spans="1:7" x14ac:dyDescent="0.25">
      <c r="A3516" s="134" t="s">
        <v>9250</v>
      </c>
      <c r="B3516" s="134">
        <v>10556</v>
      </c>
      <c r="C3516" s="126" t="s">
        <v>12653</v>
      </c>
      <c r="D3516" s="134" t="s">
        <v>33</v>
      </c>
      <c r="E3516" s="134" t="s">
        <v>4500</v>
      </c>
      <c r="F3516" s="135">
        <v>370.46</v>
      </c>
      <c r="G3516" s="135">
        <v>329.42</v>
      </c>
    </row>
    <row r="3517" spans="1:7" x14ac:dyDescent="0.25">
      <c r="A3517" s="134" t="s">
        <v>9250</v>
      </c>
      <c r="B3517" s="134">
        <v>39502</v>
      </c>
      <c r="C3517" s="126" t="s">
        <v>12654</v>
      </c>
      <c r="D3517" s="134" t="s">
        <v>33</v>
      </c>
      <c r="E3517" s="134" t="s">
        <v>4500</v>
      </c>
      <c r="F3517" s="135">
        <v>520.21</v>
      </c>
      <c r="G3517" s="135">
        <v>462.58</v>
      </c>
    </row>
    <row r="3518" spans="1:7" x14ac:dyDescent="0.25">
      <c r="A3518" s="134" t="s">
        <v>9250</v>
      </c>
      <c r="B3518" s="134">
        <v>39504</v>
      </c>
      <c r="C3518" s="126" t="s">
        <v>12655</v>
      </c>
      <c r="D3518" s="134" t="s">
        <v>33</v>
      </c>
      <c r="E3518" s="134" t="s">
        <v>4500</v>
      </c>
      <c r="F3518" s="135">
        <v>575.26</v>
      </c>
      <c r="G3518" s="135">
        <v>511.53</v>
      </c>
    </row>
    <row r="3519" spans="1:7" x14ac:dyDescent="0.25">
      <c r="A3519" s="134" t="s">
        <v>9250</v>
      </c>
      <c r="B3519" s="134">
        <v>39503</v>
      </c>
      <c r="C3519" s="126" t="s">
        <v>12656</v>
      </c>
      <c r="D3519" s="134" t="s">
        <v>33</v>
      </c>
      <c r="E3519" s="134" t="s">
        <v>4500</v>
      </c>
      <c r="F3519" s="135">
        <v>605.44000000000005</v>
      </c>
      <c r="G3519" s="135">
        <v>538.37</v>
      </c>
    </row>
    <row r="3520" spans="1:7" x14ac:dyDescent="0.25">
      <c r="A3520" s="134" t="s">
        <v>9250</v>
      </c>
      <c r="B3520" s="134">
        <v>39505</v>
      </c>
      <c r="C3520" s="126" t="s">
        <v>12657</v>
      </c>
      <c r="D3520" s="134" t="s">
        <v>33</v>
      </c>
      <c r="E3520" s="134" t="s">
        <v>4500</v>
      </c>
      <c r="F3520" s="135">
        <v>652.45000000000005</v>
      </c>
      <c r="G3520" s="135">
        <v>580.16999999999996</v>
      </c>
    </row>
    <row r="3521" spans="1:7" x14ac:dyDescent="0.25">
      <c r="A3521" s="134" t="s">
        <v>9250</v>
      </c>
      <c r="B3521" s="134">
        <v>5028</v>
      </c>
      <c r="C3521" s="126" t="s">
        <v>12658</v>
      </c>
      <c r="D3521" s="134" t="s">
        <v>144</v>
      </c>
      <c r="E3521" s="134" t="s">
        <v>4500</v>
      </c>
      <c r="F3521" s="135"/>
      <c r="G3521" s="135">
        <v>788.56</v>
      </c>
    </row>
    <row r="3522" spans="1:7" x14ac:dyDescent="0.25">
      <c r="A3522" s="134" t="s">
        <v>9250</v>
      </c>
      <c r="B3522" s="134">
        <v>4969</v>
      </c>
      <c r="C3522" s="126" t="s">
        <v>12659</v>
      </c>
      <c r="D3522" s="134" t="s">
        <v>144</v>
      </c>
      <c r="E3522" s="134" t="s">
        <v>9256</v>
      </c>
      <c r="F3522" s="135"/>
      <c r="G3522" s="135">
        <v>455.8</v>
      </c>
    </row>
    <row r="3523" spans="1:7" x14ac:dyDescent="0.25">
      <c r="A3523" s="134" t="s">
        <v>9422</v>
      </c>
      <c r="B3523" s="134">
        <v>44471</v>
      </c>
      <c r="C3523" s="126" t="s">
        <v>15077</v>
      </c>
      <c r="D3523" s="134" t="s">
        <v>33</v>
      </c>
      <c r="E3523" s="134" t="s">
        <v>4500</v>
      </c>
      <c r="F3523" s="135"/>
      <c r="G3523" s="135">
        <v>468.79</v>
      </c>
    </row>
    <row r="3524" spans="1:7" x14ac:dyDescent="0.25">
      <c r="A3524" s="134" t="s">
        <v>9250</v>
      </c>
      <c r="B3524" s="134">
        <v>4944</v>
      </c>
      <c r="C3524" s="126" t="s">
        <v>15078</v>
      </c>
      <c r="D3524" s="134" t="s">
        <v>144</v>
      </c>
      <c r="E3524" s="134" t="s">
        <v>4500</v>
      </c>
      <c r="F3524" s="135"/>
      <c r="G3524" s="135">
        <v>877.35</v>
      </c>
    </row>
    <row r="3525" spans="1:7" x14ac:dyDescent="0.25">
      <c r="A3525" s="134" t="s">
        <v>9250</v>
      </c>
      <c r="B3525" s="134">
        <v>21102</v>
      </c>
      <c r="C3525" s="126" t="s">
        <v>12660</v>
      </c>
      <c r="D3525" s="134" t="s">
        <v>33</v>
      </c>
      <c r="E3525" s="134" t="s">
        <v>4500</v>
      </c>
      <c r="F3525" s="135">
        <v>30.75</v>
      </c>
      <c r="G3525" s="135">
        <v>56.13</v>
      </c>
    </row>
    <row r="3526" spans="1:7" x14ac:dyDescent="0.25">
      <c r="A3526" s="134" t="s">
        <v>9250</v>
      </c>
      <c r="B3526" s="134">
        <v>21101</v>
      </c>
      <c r="C3526" s="126" t="s">
        <v>12661</v>
      </c>
      <c r="D3526" s="134" t="s">
        <v>33</v>
      </c>
      <c r="E3526" s="134" t="s">
        <v>4500</v>
      </c>
      <c r="F3526" s="135">
        <v>19.739999999999998</v>
      </c>
      <c r="G3526" s="135">
        <v>36.049999999999997</v>
      </c>
    </row>
    <row r="3527" spans="1:7" x14ac:dyDescent="0.25">
      <c r="A3527" s="134" t="s">
        <v>9250</v>
      </c>
      <c r="B3527" s="134">
        <v>34713</v>
      </c>
      <c r="C3527" s="126" t="s">
        <v>12662</v>
      </c>
      <c r="D3527" s="134" t="s">
        <v>144</v>
      </c>
      <c r="E3527" s="134" t="s">
        <v>4500</v>
      </c>
      <c r="F3527" s="135">
        <v>426.59</v>
      </c>
      <c r="G3527" s="135">
        <v>435.2</v>
      </c>
    </row>
    <row r="3528" spans="1:7" x14ac:dyDescent="0.25">
      <c r="A3528" s="134" t="s">
        <v>9250</v>
      </c>
      <c r="B3528" s="134">
        <v>37563</v>
      </c>
      <c r="C3528" s="126" t="s">
        <v>12663</v>
      </c>
      <c r="D3528" s="134" t="s">
        <v>144</v>
      </c>
      <c r="E3528" s="134" t="s">
        <v>4500</v>
      </c>
      <c r="F3528" s="135">
        <v>576.53</v>
      </c>
      <c r="G3528" s="135">
        <v>739.33</v>
      </c>
    </row>
    <row r="3529" spans="1:7" x14ac:dyDescent="0.25">
      <c r="A3529" s="134" t="s">
        <v>9250</v>
      </c>
      <c r="B3529" s="134">
        <v>4948</v>
      </c>
      <c r="C3529" s="126" t="s">
        <v>12664</v>
      </c>
      <c r="D3529" s="134" t="s">
        <v>144</v>
      </c>
      <c r="E3529" s="134" t="s">
        <v>4500</v>
      </c>
      <c r="F3529" s="135">
        <v>501.59</v>
      </c>
      <c r="G3529" s="135">
        <v>643.23</v>
      </c>
    </row>
    <row r="3530" spans="1:7" x14ac:dyDescent="0.25">
      <c r="A3530" s="134" t="s">
        <v>9250</v>
      </c>
      <c r="B3530" s="134">
        <v>37561</v>
      </c>
      <c r="C3530" s="126" t="s">
        <v>12665</v>
      </c>
      <c r="D3530" s="134" t="s">
        <v>144</v>
      </c>
      <c r="E3530" s="134" t="s">
        <v>4500</v>
      </c>
      <c r="F3530" s="135">
        <v>467.81</v>
      </c>
      <c r="G3530" s="135">
        <v>599.9</v>
      </c>
    </row>
    <row r="3531" spans="1:7" x14ac:dyDescent="0.25">
      <c r="A3531" s="134" t="s">
        <v>9250</v>
      </c>
      <c r="B3531" s="134">
        <v>37562</v>
      </c>
      <c r="C3531" s="126" t="s">
        <v>12666</v>
      </c>
      <c r="D3531" s="134" t="s">
        <v>144</v>
      </c>
      <c r="E3531" s="134" t="s">
        <v>4500</v>
      </c>
      <c r="F3531" s="135">
        <v>613.35</v>
      </c>
      <c r="G3531" s="135">
        <v>786.54</v>
      </c>
    </row>
    <row r="3532" spans="1:7" x14ac:dyDescent="0.25">
      <c r="A3532" s="134" t="s">
        <v>9250</v>
      </c>
      <c r="B3532" s="134">
        <v>14164</v>
      </c>
      <c r="C3532" s="126" t="s">
        <v>12667</v>
      </c>
      <c r="D3532" s="134" t="s">
        <v>33</v>
      </c>
      <c r="E3532" s="134" t="s">
        <v>4500</v>
      </c>
      <c r="F3532" s="135"/>
      <c r="G3532" s="135">
        <v>1647.14</v>
      </c>
    </row>
    <row r="3533" spans="1:7" x14ac:dyDescent="0.25">
      <c r="A3533" s="134" t="s">
        <v>9250</v>
      </c>
      <c r="B3533" s="134">
        <v>14163</v>
      </c>
      <c r="C3533" s="126" t="s">
        <v>12668</v>
      </c>
      <c r="D3533" s="134" t="s">
        <v>33</v>
      </c>
      <c r="E3533" s="134" t="s">
        <v>4500</v>
      </c>
      <c r="F3533" s="135"/>
      <c r="G3533" s="135">
        <v>1872.09</v>
      </c>
    </row>
    <row r="3534" spans="1:7" x14ac:dyDescent="0.25">
      <c r="A3534" s="134" t="s">
        <v>9250</v>
      </c>
      <c r="B3534" s="134">
        <v>5051</v>
      </c>
      <c r="C3534" s="126" t="s">
        <v>12669</v>
      </c>
      <c r="D3534" s="134" t="s">
        <v>33</v>
      </c>
      <c r="E3534" s="134" t="s">
        <v>4500</v>
      </c>
      <c r="F3534" s="135"/>
      <c r="G3534" s="135">
        <v>1592.18</v>
      </c>
    </row>
    <row r="3535" spans="1:7" x14ac:dyDescent="0.25">
      <c r="A3535" s="134" t="s">
        <v>9250</v>
      </c>
      <c r="B3535" s="134">
        <v>5052</v>
      </c>
      <c r="C3535" s="126" t="s">
        <v>12670</v>
      </c>
      <c r="D3535" s="134" t="s">
        <v>33</v>
      </c>
      <c r="E3535" s="134" t="s">
        <v>9256</v>
      </c>
      <c r="F3535" s="135"/>
      <c r="G3535" s="135">
        <v>1186.27</v>
      </c>
    </row>
    <row r="3536" spans="1:7" x14ac:dyDescent="0.25">
      <c r="A3536" s="134" t="s">
        <v>9250</v>
      </c>
      <c r="B3536" s="134">
        <v>14162</v>
      </c>
      <c r="C3536" s="126" t="s">
        <v>12671</v>
      </c>
      <c r="D3536" s="134" t="s">
        <v>33</v>
      </c>
      <c r="E3536" s="134" t="s">
        <v>4500</v>
      </c>
      <c r="F3536" s="135"/>
      <c r="G3536" s="135">
        <v>1589.87</v>
      </c>
    </row>
    <row r="3537" spans="1:7" x14ac:dyDescent="0.25">
      <c r="A3537" s="134" t="s">
        <v>9250</v>
      </c>
      <c r="B3537" s="134">
        <v>14166</v>
      </c>
      <c r="C3537" s="126" t="s">
        <v>12672</v>
      </c>
      <c r="D3537" s="134" t="s">
        <v>33</v>
      </c>
      <c r="E3537" s="134" t="s">
        <v>4500</v>
      </c>
      <c r="F3537" s="135"/>
      <c r="G3537" s="135">
        <v>1201.33</v>
      </c>
    </row>
    <row r="3538" spans="1:7" x14ac:dyDescent="0.25">
      <c r="A3538" s="134" t="s">
        <v>9250</v>
      </c>
      <c r="B3538" s="134">
        <v>14165</v>
      </c>
      <c r="C3538" s="126" t="s">
        <v>12673</v>
      </c>
      <c r="D3538" s="134" t="s">
        <v>33</v>
      </c>
      <c r="E3538" s="134" t="s">
        <v>4500</v>
      </c>
      <c r="F3538" s="135"/>
      <c r="G3538" s="135">
        <v>1664.28</v>
      </c>
    </row>
    <row r="3539" spans="1:7" x14ac:dyDescent="0.25">
      <c r="A3539" s="134" t="s">
        <v>9250</v>
      </c>
      <c r="B3539" s="134">
        <v>5050</v>
      </c>
      <c r="C3539" s="126" t="s">
        <v>12674</v>
      </c>
      <c r="D3539" s="134" t="s">
        <v>33</v>
      </c>
      <c r="E3539" s="134" t="s">
        <v>4500</v>
      </c>
      <c r="F3539" s="135"/>
      <c r="G3539" s="135">
        <v>409.62</v>
      </c>
    </row>
    <row r="3540" spans="1:7" x14ac:dyDescent="0.25">
      <c r="A3540" s="134" t="s">
        <v>9250</v>
      </c>
      <c r="B3540" s="134">
        <v>12366</v>
      </c>
      <c r="C3540" s="126" t="s">
        <v>12675</v>
      </c>
      <c r="D3540" s="134" t="s">
        <v>33</v>
      </c>
      <c r="E3540" s="134" t="s">
        <v>4500</v>
      </c>
      <c r="F3540" s="135">
        <v>1385.8</v>
      </c>
      <c r="G3540" s="135">
        <v>1057.1500000000001</v>
      </c>
    </row>
    <row r="3541" spans="1:7" x14ac:dyDescent="0.25">
      <c r="A3541" s="134" t="s">
        <v>9250</v>
      </c>
      <c r="B3541" s="134">
        <v>5045</v>
      </c>
      <c r="C3541" s="126" t="s">
        <v>12676</v>
      </c>
      <c r="D3541" s="134" t="s">
        <v>33</v>
      </c>
      <c r="E3541" s="134" t="s">
        <v>4500</v>
      </c>
      <c r="F3541" s="135">
        <v>1914.41</v>
      </c>
      <c r="G3541" s="135">
        <v>1460.4</v>
      </c>
    </row>
    <row r="3542" spans="1:7" x14ac:dyDescent="0.25">
      <c r="A3542" s="134" t="s">
        <v>9250</v>
      </c>
      <c r="B3542" s="134">
        <v>5035</v>
      </c>
      <c r="C3542" s="126" t="s">
        <v>12677</v>
      </c>
      <c r="D3542" s="134" t="s">
        <v>33</v>
      </c>
      <c r="E3542" s="134" t="s">
        <v>4500</v>
      </c>
      <c r="F3542" s="135">
        <v>2201.11</v>
      </c>
      <c r="G3542" s="135">
        <v>1679.11</v>
      </c>
    </row>
    <row r="3543" spans="1:7" x14ac:dyDescent="0.25">
      <c r="A3543" s="134" t="s">
        <v>9250</v>
      </c>
      <c r="B3543" s="134">
        <v>41180</v>
      </c>
      <c r="C3543" s="126" t="s">
        <v>12678</v>
      </c>
      <c r="D3543" s="134" t="s">
        <v>33</v>
      </c>
      <c r="E3543" s="134" t="s">
        <v>4500</v>
      </c>
      <c r="F3543" s="135">
        <v>4948.07</v>
      </c>
      <c r="G3543" s="135">
        <v>3774.61</v>
      </c>
    </row>
    <row r="3544" spans="1:7" x14ac:dyDescent="0.25">
      <c r="A3544" s="134" t="s">
        <v>9250</v>
      </c>
      <c r="B3544" s="134">
        <v>41181</v>
      </c>
      <c r="C3544" s="126" t="s">
        <v>12679</v>
      </c>
      <c r="D3544" s="134" t="s">
        <v>33</v>
      </c>
      <c r="E3544" s="134" t="s">
        <v>4500</v>
      </c>
      <c r="F3544" s="135">
        <v>6551.09</v>
      </c>
      <c r="G3544" s="135">
        <v>4997.47</v>
      </c>
    </row>
    <row r="3545" spans="1:7" x14ac:dyDescent="0.25">
      <c r="A3545" s="134" t="s">
        <v>9250</v>
      </c>
      <c r="B3545" s="134">
        <v>41182</v>
      </c>
      <c r="C3545" s="126" t="s">
        <v>12680</v>
      </c>
      <c r="D3545" s="134" t="s">
        <v>33</v>
      </c>
      <c r="E3545" s="134" t="s">
        <v>4500</v>
      </c>
      <c r="F3545" s="135">
        <v>9398.08</v>
      </c>
      <c r="G3545" s="135">
        <v>7169.29</v>
      </c>
    </row>
    <row r="3546" spans="1:7" x14ac:dyDescent="0.25">
      <c r="A3546" s="134" t="s">
        <v>9250</v>
      </c>
      <c r="B3546" s="134">
        <v>41183</v>
      </c>
      <c r="C3546" s="126" t="s">
        <v>12681</v>
      </c>
      <c r="D3546" s="134" t="s">
        <v>33</v>
      </c>
      <c r="E3546" s="134" t="s">
        <v>4500</v>
      </c>
      <c r="F3546" s="135">
        <v>11733.69</v>
      </c>
      <c r="G3546" s="135">
        <v>8951</v>
      </c>
    </row>
    <row r="3547" spans="1:7" x14ac:dyDescent="0.25">
      <c r="A3547" s="134" t="s">
        <v>9250</v>
      </c>
      <c r="B3547" s="134">
        <v>41184</v>
      </c>
      <c r="C3547" s="126" t="s">
        <v>12682</v>
      </c>
      <c r="D3547" s="134" t="s">
        <v>33</v>
      </c>
      <c r="E3547" s="134" t="s">
        <v>4500</v>
      </c>
      <c r="F3547" s="135">
        <v>17865.27</v>
      </c>
      <c r="G3547" s="135">
        <v>13628.45</v>
      </c>
    </row>
    <row r="3548" spans="1:7" x14ac:dyDescent="0.25">
      <c r="A3548" s="134" t="s">
        <v>9250</v>
      </c>
      <c r="B3548" s="134">
        <v>41185</v>
      </c>
      <c r="C3548" s="126" t="s">
        <v>12683</v>
      </c>
      <c r="D3548" s="134" t="s">
        <v>33</v>
      </c>
      <c r="E3548" s="134" t="s">
        <v>4500</v>
      </c>
      <c r="F3548" s="135">
        <v>6625.25</v>
      </c>
      <c r="G3548" s="135">
        <v>5054.04</v>
      </c>
    </row>
    <row r="3549" spans="1:7" x14ac:dyDescent="0.25">
      <c r="A3549" s="134" t="s">
        <v>9250</v>
      </c>
      <c r="B3549" s="134">
        <v>41186</v>
      </c>
      <c r="C3549" s="126" t="s">
        <v>12684</v>
      </c>
      <c r="D3549" s="134" t="s">
        <v>33</v>
      </c>
      <c r="E3549" s="134" t="s">
        <v>4500</v>
      </c>
      <c r="F3549" s="135">
        <v>9284.51</v>
      </c>
      <c r="G3549" s="135">
        <v>7082.65</v>
      </c>
    </row>
    <row r="3550" spans="1:7" x14ac:dyDescent="0.25">
      <c r="A3550" s="134" t="s">
        <v>9250</v>
      </c>
      <c r="B3550" s="134">
        <v>41187</v>
      </c>
      <c r="C3550" s="126" t="s">
        <v>12685</v>
      </c>
      <c r="D3550" s="134" t="s">
        <v>33</v>
      </c>
      <c r="E3550" s="134" t="s">
        <v>4500</v>
      </c>
      <c r="F3550" s="135">
        <v>12451.3</v>
      </c>
      <c r="G3550" s="135">
        <v>9498.43</v>
      </c>
    </row>
    <row r="3551" spans="1:7" x14ac:dyDescent="0.25">
      <c r="A3551" s="134" t="s">
        <v>9250</v>
      </c>
      <c r="B3551" s="134">
        <v>41188</v>
      </c>
      <c r="C3551" s="126" t="s">
        <v>12686</v>
      </c>
      <c r="D3551" s="134" t="s">
        <v>33</v>
      </c>
      <c r="E3551" s="134" t="s">
        <v>4500</v>
      </c>
      <c r="F3551" s="135">
        <v>15922.44</v>
      </c>
      <c r="G3551" s="135">
        <v>12146.37</v>
      </c>
    </row>
    <row r="3552" spans="1:7" x14ac:dyDescent="0.25">
      <c r="A3552" s="134" t="s">
        <v>9250</v>
      </c>
      <c r="B3552" s="134">
        <v>5036</v>
      </c>
      <c r="C3552" s="126" t="s">
        <v>12687</v>
      </c>
      <c r="D3552" s="134" t="s">
        <v>33</v>
      </c>
      <c r="E3552" s="134" t="s">
        <v>4500</v>
      </c>
      <c r="F3552" s="135">
        <v>3376.91</v>
      </c>
      <c r="G3552" s="135">
        <v>2576.06</v>
      </c>
    </row>
    <row r="3553" spans="1:7" x14ac:dyDescent="0.25">
      <c r="A3553" s="134" t="s">
        <v>9250</v>
      </c>
      <c r="B3553" s="134">
        <v>41189</v>
      </c>
      <c r="C3553" s="126" t="s">
        <v>12688</v>
      </c>
      <c r="D3553" s="134" t="s">
        <v>33</v>
      </c>
      <c r="E3553" s="134" t="s">
        <v>4500</v>
      </c>
      <c r="F3553" s="135">
        <v>20469.96</v>
      </c>
      <c r="G3553" s="135">
        <v>15615.43</v>
      </c>
    </row>
    <row r="3554" spans="1:7" x14ac:dyDescent="0.25">
      <c r="A3554" s="134" t="s">
        <v>9250</v>
      </c>
      <c r="B3554" s="134">
        <v>41190</v>
      </c>
      <c r="C3554" s="126" t="s">
        <v>12689</v>
      </c>
      <c r="D3554" s="134" t="s">
        <v>33</v>
      </c>
      <c r="E3554" s="134" t="s">
        <v>4500</v>
      </c>
      <c r="F3554" s="135">
        <v>7118.73</v>
      </c>
      <c r="G3554" s="135">
        <v>5430.5</v>
      </c>
    </row>
    <row r="3555" spans="1:7" x14ac:dyDescent="0.25">
      <c r="A3555" s="134" t="s">
        <v>9250</v>
      </c>
      <c r="B3555" s="134">
        <v>41191</v>
      </c>
      <c r="C3555" s="126" t="s">
        <v>12690</v>
      </c>
      <c r="D3555" s="134" t="s">
        <v>33</v>
      </c>
      <c r="E3555" s="134" t="s">
        <v>4500</v>
      </c>
      <c r="F3555" s="135">
        <v>10916.31</v>
      </c>
      <c r="G3555" s="135">
        <v>8327.4699999999993</v>
      </c>
    </row>
    <row r="3556" spans="1:7" x14ac:dyDescent="0.25">
      <c r="A3556" s="134" t="s">
        <v>9250</v>
      </c>
      <c r="B3556" s="134">
        <v>41192</v>
      </c>
      <c r="C3556" s="126" t="s">
        <v>12691</v>
      </c>
      <c r="D3556" s="134" t="s">
        <v>33</v>
      </c>
      <c r="E3556" s="134" t="s">
        <v>4500</v>
      </c>
      <c r="F3556" s="135">
        <v>11380.18</v>
      </c>
      <c r="G3556" s="135">
        <v>8681.32</v>
      </c>
    </row>
    <row r="3557" spans="1:7" x14ac:dyDescent="0.25">
      <c r="A3557" s="134" t="s">
        <v>9250</v>
      </c>
      <c r="B3557" s="134">
        <v>41193</v>
      </c>
      <c r="C3557" s="126" t="s">
        <v>12692</v>
      </c>
      <c r="D3557" s="134" t="s">
        <v>33</v>
      </c>
      <c r="E3557" s="134" t="s">
        <v>4500</v>
      </c>
      <c r="F3557" s="135">
        <v>18594.830000000002</v>
      </c>
      <c r="G3557" s="135">
        <v>14184.99</v>
      </c>
    </row>
    <row r="3558" spans="1:7" x14ac:dyDescent="0.25">
      <c r="A3558" s="134" t="s">
        <v>9250</v>
      </c>
      <c r="B3558" s="134">
        <v>41194</v>
      </c>
      <c r="C3558" s="126" t="s">
        <v>12693</v>
      </c>
      <c r="D3558" s="134" t="s">
        <v>33</v>
      </c>
      <c r="E3558" s="134" t="s">
        <v>4500</v>
      </c>
      <c r="F3558" s="135">
        <v>22187.84</v>
      </c>
      <c r="G3558" s="135">
        <v>16925.91</v>
      </c>
    </row>
    <row r="3559" spans="1:7" x14ac:dyDescent="0.25">
      <c r="A3559" s="134" t="s">
        <v>9250</v>
      </c>
      <c r="B3559" s="134">
        <v>5044</v>
      </c>
      <c r="C3559" s="126" t="s">
        <v>12694</v>
      </c>
      <c r="D3559" s="134" t="s">
        <v>33</v>
      </c>
      <c r="E3559" s="134" t="s">
        <v>4500</v>
      </c>
      <c r="F3559" s="135">
        <v>1193.93</v>
      </c>
      <c r="G3559" s="135">
        <v>910.79</v>
      </c>
    </row>
    <row r="3560" spans="1:7" x14ac:dyDescent="0.25">
      <c r="A3560" s="134" t="s">
        <v>9250</v>
      </c>
      <c r="B3560" s="134">
        <v>5059</v>
      </c>
      <c r="C3560" s="126" t="s">
        <v>12695</v>
      </c>
      <c r="D3560" s="134" t="s">
        <v>33</v>
      </c>
      <c r="E3560" s="134" t="s">
        <v>4500</v>
      </c>
      <c r="F3560" s="135">
        <v>1427.8</v>
      </c>
      <c r="G3560" s="135">
        <v>1089.19</v>
      </c>
    </row>
    <row r="3561" spans="1:7" x14ac:dyDescent="0.25">
      <c r="A3561" s="134" t="s">
        <v>9250</v>
      </c>
      <c r="B3561" s="134">
        <v>41201</v>
      </c>
      <c r="C3561" s="126" t="s">
        <v>12696</v>
      </c>
      <c r="D3561" s="134" t="s">
        <v>33</v>
      </c>
      <c r="E3561" s="134" t="s">
        <v>4500</v>
      </c>
      <c r="F3561" s="135">
        <v>2897.59</v>
      </c>
      <c r="G3561" s="135">
        <v>2210.42</v>
      </c>
    </row>
    <row r="3562" spans="1:7" x14ac:dyDescent="0.25">
      <c r="A3562" s="134" t="s">
        <v>9250</v>
      </c>
      <c r="B3562" s="134">
        <v>41199</v>
      </c>
      <c r="C3562" s="126" t="s">
        <v>12697</v>
      </c>
      <c r="D3562" s="134" t="s">
        <v>33</v>
      </c>
      <c r="E3562" s="134" t="s">
        <v>4500</v>
      </c>
      <c r="F3562" s="135">
        <v>931.11</v>
      </c>
      <c r="G3562" s="135">
        <v>710.29</v>
      </c>
    </row>
    <row r="3563" spans="1:7" x14ac:dyDescent="0.25">
      <c r="A3563" s="134" t="s">
        <v>9250</v>
      </c>
      <c r="B3563" s="134">
        <v>5057</v>
      </c>
      <c r="C3563" s="126" t="s">
        <v>12698</v>
      </c>
      <c r="D3563" s="134" t="s">
        <v>33</v>
      </c>
      <c r="E3563" s="134" t="s">
        <v>4500</v>
      </c>
      <c r="F3563" s="135">
        <v>1260.54</v>
      </c>
      <c r="G3563" s="135">
        <v>961.6</v>
      </c>
    </row>
    <row r="3564" spans="1:7" x14ac:dyDescent="0.25">
      <c r="A3564" s="134" t="s">
        <v>9250</v>
      </c>
      <c r="B3564" s="134">
        <v>41200</v>
      </c>
      <c r="C3564" s="126" t="s">
        <v>12699</v>
      </c>
      <c r="D3564" s="134" t="s">
        <v>33</v>
      </c>
      <c r="E3564" s="134" t="s">
        <v>4500</v>
      </c>
      <c r="F3564" s="135">
        <v>1812.26</v>
      </c>
      <c r="G3564" s="135">
        <v>1382.48</v>
      </c>
    </row>
    <row r="3565" spans="1:7" x14ac:dyDescent="0.25">
      <c r="A3565" s="134" t="s">
        <v>9250</v>
      </c>
      <c r="B3565" s="134">
        <v>41205</v>
      </c>
      <c r="C3565" s="126" t="s">
        <v>12700</v>
      </c>
      <c r="D3565" s="134" t="s">
        <v>33</v>
      </c>
      <c r="E3565" s="134" t="s">
        <v>4500</v>
      </c>
      <c r="F3565" s="135">
        <v>3358.08</v>
      </c>
      <c r="G3565" s="135">
        <v>2561.6999999999998</v>
      </c>
    </row>
    <row r="3566" spans="1:7" x14ac:dyDescent="0.25">
      <c r="A3566" s="134" t="s">
        <v>9250</v>
      </c>
      <c r="B3566" s="134">
        <v>41202</v>
      </c>
      <c r="C3566" s="126" t="s">
        <v>12701</v>
      </c>
      <c r="D3566" s="134" t="s">
        <v>33</v>
      </c>
      <c r="E3566" s="134" t="s">
        <v>4500</v>
      </c>
      <c r="F3566" s="135">
        <v>979.91</v>
      </c>
      <c r="G3566" s="135">
        <v>747.52</v>
      </c>
    </row>
    <row r="3567" spans="1:7" x14ac:dyDescent="0.25">
      <c r="A3567" s="134" t="s">
        <v>9250</v>
      </c>
      <c r="B3567" s="134">
        <v>41206</v>
      </c>
      <c r="C3567" s="126" t="s">
        <v>12702</v>
      </c>
      <c r="D3567" s="134" t="s">
        <v>33</v>
      </c>
      <c r="E3567" s="134" t="s">
        <v>4500</v>
      </c>
      <c r="F3567" s="135">
        <v>4427.49</v>
      </c>
      <c r="G3567" s="135">
        <v>3377.49</v>
      </c>
    </row>
    <row r="3568" spans="1:7" x14ac:dyDescent="0.25">
      <c r="A3568" s="134" t="s">
        <v>9250</v>
      </c>
      <c r="B3568" s="134">
        <v>12372</v>
      </c>
      <c r="C3568" s="126" t="s">
        <v>12703</v>
      </c>
      <c r="D3568" s="134" t="s">
        <v>33</v>
      </c>
      <c r="E3568" s="134" t="s">
        <v>4500</v>
      </c>
      <c r="F3568" s="135">
        <v>1028.9100000000001</v>
      </c>
      <c r="G3568" s="135">
        <v>784.9</v>
      </c>
    </row>
    <row r="3569" spans="1:7" x14ac:dyDescent="0.25">
      <c r="A3569" s="134" t="s">
        <v>9250</v>
      </c>
      <c r="B3569" s="134">
        <v>41207</v>
      </c>
      <c r="C3569" s="126" t="s">
        <v>12704</v>
      </c>
      <c r="D3569" s="134" t="s">
        <v>33</v>
      </c>
      <c r="E3569" s="134" t="s">
        <v>4500</v>
      </c>
      <c r="F3569" s="135">
        <v>5960.27</v>
      </c>
      <c r="G3569" s="135">
        <v>4546.7700000000004</v>
      </c>
    </row>
    <row r="3570" spans="1:7" x14ac:dyDescent="0.25">
      <c r="A3570" s="134" t="s">
        <v>9250</v>
      </c>
      <c r="B3570" s="134">
        <v>41203</v>
      </c>
      <c r="C3570" s="126" t="s">
        <v>12705</v>
      </c>
      <c r="D3570" s="134" t="s">
        <v>33</v>
      </c>
      <c r="E3570" s="134" t="s">
        <v>4500</v>
      </c>
      <c r="F3570" s="135">
        <v>1569.71</v>
      </c>
      <c r="G3570" s="135">
        <v>1197.45</v>
      </c>
    </row>
    <row r="3571" spans="1:7" x14ac:dyDescent="0.25">
      <c r="A3571" s="134" t="s">
        <v>9250</v>
      </c>
      <c r="B3571" s="134">
        <v>41204</v>
      </c>
      <c r="C3571" s="126" t="s">
        <v>12706</v>
      </c>
      <c r="D3571" s="134" t="s">
        <v>33</v>
      </c>
      <c r="E3571" s="134" t="s">
        <v>4500</v>
      </c>
      <c r="F3571" s="135">
        <v>2219.17</v>
      </c>
      <c r="G3571" s="135">
        <v>1692.88</v>
      </c>
    </row>
    <row r="3572" spans="1:7" x14ac:dyDescent="0.25">
      <c r="A3572" s="134" t="s">
        <v>9250</v>
      </c>
      <c r="B3572" s="134">
        <v>41210</v>
      </c>
      <c r="C3572" s="126" t="s">
        <v>12707</v>
      </c>
      <c r="D3572" s="134" t="s">
        <v>33</v>
      </c>
      <c r="E3572" s="134" t="s">
        <v>4500</v>
      </c>
      <c r="F3572" s="135">
        <v>3707.07</v>
      </c>
      <c r="G3572" s="135">
        <v>2827.92</v>
      </c>
    </row>
    <row r="3573" spans="1:7" x14ac:dyDescent="0.25">
      <c r="A3573" s="134" t="s">
        <v>9250</v>
      </c>
      <c r="B3573" s="134">
        <v>41208</v>
      </c>
      <c r="C3573" s="126" t="s">
        <v>12708</v>
      </c>
      <c r="D3573" s="134" t="s">
        <v>33</v>
      </c>
      <c r="E3573" s="134" t="s">
        <v>4500</v>
      </c>
      <c r="F3573" s="135">
        <v>1297.69</v>
      </c>
      <c r="G3573" s="135">
        <v>989.94</v>
      </c>
    </row>
    <row r="3574" spans="1:7" x14ac:dyDescent="0.25">
      <c r="A3574" s="134" t="s">
        <v>9250</v>
      </c>
      <c r="B3574" s="134">
        <v>41211</v>
      </c>
      <c r="C3574" s="126" t="s">
        <v>12709</v>
      </c>
      <c r="D3574" s="134" t="s">
        <v>33</v>
      </c>
      <c r="E3574" s="134" t="s">
        <v>4500</v>
      </c>
      <c r="F3574" s="135">
        <v>5223.2</v>
      </c>
      <c r="G3574" s="135">
        <v>3984.5</v>
      </c>
    </row>
    <row r="3575" spans="1:7" x14ac:dyDescent="0.25">
      <c r="A3575" s="134" t="s">
        <v>9250</v>
      </c>
      <c r="B3575" s="134">
        <v>13339</v>
      </c>
      <c r="C3575" s="126" t="s">
        <v>12710</v>
      </c>
      <c r="D3575" s="134" t="s">
        <v>33</v>
      </c>
      <c r="E3575" s="134" t="s">
        <v>4500</v>
      </c>
      <c r="F3575" s="135">
        <v>1758.68</v>
      </c>
      <c r="G3575" s="135">
        <v>1341.6</v>
      </c>
    </row>
    <row r="3576" spans="1:7" x14ac:dyDescent="0.25">
      <c r="A3576" s="134" t="s">
        <v>9250</v>
      </c>
      <c r="B3576" s="134">
        <v>41213</v>
      </c>
      <c r="C3576" s="126" t="s">
        <v>12711</v>
      </c>
      <c r="D3576" s="134" t="s">
        <v>33</v>
      </c>
      <c r="E3576" s="134" t="s">
        <v>4500</v>
      </c>
      <c r="F3576" s="135">
        <v>10826.42</v>
      </c>
      <c r="G3576" s="135">
        <v>8258.9</v>
      </c>
    </row>
    <row r="3577" spans="1:7" x14ac:dyDescent="0.25">
      <c r="A3577" s="134" t="s">
        <v>9250</v>
      </c>
      <c r="B3577" s="134">
        <v>41209</v>
      </c>
      <c r="C3577" s="126" t="s">
        <v>12712</v>
      </c>
      <c r="D3577" s="134" t="s">
        <v>33</v>
      </c>
      <c r="E3577" s="134" t="s">
        <v>4500</v>
      </c>
      <c r="F3577" s="135">
        <v>2419.73</v>
      </c>
      <c r="G3577" s="135">
        <v>1845.88</v>
      </c>
    </row>
    <row r="3578" spans="1:7" x14ac:dyDescent="0.25">
      <c r="A3578" s="134" t="s">
        <v>9250</v>
      </c>
      <c r="B3578" s="134">
        <v>41216</v>
      </c>
      <c r="C3578" s="126" t="s">
        <v>12713</v>
      </c>
      <c r="D3578" s="134" t="s">
        <v>33</v>
      </c>
      <c r="E3578" s="134" t="s">
        <v>4500</v>
      </c>
      <c r="F3578" s="135">
        <v>4532.47</v>
      </c>
      <c r="G3578" s="135">
        <v>3457.58</v>
      </c>
    </row>
    <row r="3579" spans="1:7" x14ac:dyDescent="0.25">
      <c r="A3579" s="134" t="s">
        <v>9250</v>
      </c>
      <c r="B3579" s="134">
        <v>41217</v>
      </c>
      <c r="C3579" s="126" t="s">
        <v>12714</v>
      </c>
      <c r="D3579" s="134" t="s">
        <v>33</v>
      </c>
      <c r="E3579" s="134" t="s">
        <v>4500</v>
      </c>
      <c r="F3579" s="135">
        <v>7267.16</v>
      </c>
      <c r="G3579" s="135">
        <v>5543.73</v>
      </c>
    </row>
    <row r="3580" spans="1:7" x14ac:dyDescent="0.25">
      <c r="A3580" s="134" t="s">
        <v>9250</v>
      </c>
      <c r="B3580" s="134">
        <v>41218</v>
      </c>
      <c r="C3580" s="126" t="s">
        <v>12715</v>
      </c>
      <c r="D3580" s="134" t="s">
        <v>33</v>
      </c>
      <c r="E3580" s="134" t="s">
        <v>4500</v>
      </c>
      <c r="F3580" s="135">
        <v>9745.49</v>
      </c>
      <c r="G3580" s="135">
        <v>7434.31</v>
      </c>
    </row>
    <row r="3581" spans="1:7" x14ac:dyDescent="0.25">
      <c r="A3581" s="134" t="s">
        <v>9250</v>
      </c>
      <c r="B3581" s="134">
        <v>41214</v>
      </c>
      <c r="C3581" s="126" t="s">
        <v>12716</v>
      </c>
      <c r="D3581" s="134" t="s">
        <v>33</v>
      </c>
      <c r="E3581" s="134" t="s">
        <v>4500</v>
      </c>
      <c r="F3581" s="135">
        <v>2054.81</v>
      </c>
      <c r="G3581" s="135">
        <v>1567.51</v>
      </c>
    </row>
    <row r="3582" spans="1:7" x14ac:dyDescent="0.25">
      <c r="A3582" s="134" t="s">
        <v>9250</v>
      </c>
      <c r="B3582" s="134">
        <v>41215</v>
      </c>
      <c r="C3582" s="126" t="s">
        <v>12717</v>
      </c>
      <c r="D3582" s="134" t="s">
        <v>33</v>
      </c>
      <c r="E3582" s="134" t="s">
        <v>4500</v>
      </c>
      <c r="F3582" s="135">
        <v>3093.81</v>
      </c>
      <c r="G3582" s="135">
        <v>2360.1</v>
      </c>
    </row>
    <row r="3583" spans="1:7" x14ac:dyDescent="0.25">
      <c r="A3583" s="134" t="s">
        <v>9250</v>
      </c>
      <c r="B3583" s="134">
        <v>41221</v>
      </c>
      <c r="C3583" s="126" t="s">
        <v>12718</v>
      </c>
      <c r="D3583" s="134" t="s">
        <v>33</v>
      </c>
      <c r="E3583" s="134" t="s">
        <v>4500</v>
      </c>
      <c r="F3583" s="135">
        <v>8958.17</v>
      </c>
      <c r="G3583" s="135">
        <v>6833.7</v>
      </c>
    </row>
    <row r="3584" spans="1:7" x14ac:dyDescent="0.25">
      <c r="A3584" s="134" t="s">
        <v>9250</v>
      </c>
      <c r="B3584" s="134">
        <v>41222</v>
      </c>
      <c r="C3584" s="126" t="s">
        <v>12719</v>
      </c>
      <c r="D3584" s="134" t="s">
        <v>33</v>
      </c>
      <c r="E3584" s="134" t="s">
        <v>4500</v>
      </c>
      <c r="F3584" s="135">
        <v>12819.24</v>
      </c>
      <c r="G3584" s="135">
        <v>9779.11</v>
      </c>
    </row>
    <row r="3585" spans="1:7" x14ac:dyDescent="0.25">
      <c r="A3585" s="134" t="s">
        <v>9250</v>
      </c>
      <c r="B3585" s="134">
        <v>41195</v>
      </c>
      <c r="C3585" s="126" t="s">
        <v>12720</v>
      </c>
      <c r="D3585" s="134" t="s">
        <v>33</v>
      </c>
      <c r="E3585" s="134" t="s">
        <v>4500</v>
      </c>
      <c r="F3585" s="135">
        <v>658.87</v>
      </c>
      <c r="G3585" s="135">
        <v>502.61</v>
      </c>
    </row>
    <row r="3586" spans="1:7" x14ac:dyDescent="0.25">
      <c r="A3586" s="134" t="s">
        <v>9250</v>
      </c>
      <c r="B3586" s="134">
        <v>41198</v>
      </c>
      <c r="C3586" s="126" t="s">
        <v>12721</v>
      </c>
      <c r="D3586" s="134" t="s">
        <v>33</v>
      </c>
      <c r="E3586" s="134" t="s">
        <v>4500</v>
      </c>
      <c r="F3586" s="135">
        <v>2574.7199999999998</v>
      </c>
      <c r="G3586" s="135">
        <v>1964.11</v>
      </c>
    </row>
    <row r="3587" spans="1:7" x14ac:dyDescent="0.25">
      <c r="A3587" s="134" t="s">
        <v>9250</v>
      </c>
      <c r="B3587" s="134">
        <v>41196</v>
      </c>
      <c r="C3587" s="126" t="s">
        <v>12722</v>
      </c>
      <c r="D3587" s="134" t="s">
        <v>33</v>
      </c>
      <c r="E3587" s="134" t="s">
        <v>4500</v>
      </c>
      <c r="F3587" s="135">
        <v>816.71</v>
      </c>
      <c r="G3587" s="135">
        <v>623.02</v>
      </c>
    </row>
    <row r="3588" spans="1:7" x14ac:dyDescent="0.25">
      <c r="A3588" s="134" t="s">
        <v>9250</v>
      </c>
      <c r="B3588" s="134">
        <v>5033</v>
      </c>
      <c r="C3588" s="126" t="s">
        <v>12723</v>
      </c>
      <c r="D3588" s="134" t="s">
        <v>33</v>
      </c>
      <c r="E3588" s="134" t="s">
        <v>9256</v>
      </c>
      <c r="F3588" s="135">
        <v>1072.3</v>
      </c>
      <c r="G3588" s="135">
        <v>818</v>
      </c>
    </row>
    <row r="3589" spans="1:7" x14ac:dyDescent="0.25">
      <c r="A3589" s="134" t="s">
        <v>9250</v>
      </c>
      <c r="B3589" s="134">
        <v>41197</v>
      </c>
      <c r="C3589" s="126" t="s">
        <v>12724</v>
      </c>
      <c r="D3589" s="134" t="s">
        <v>33</v>
      </c>
      <c r="E3589" s="134" t="s">
        <v>4500</v>
      </c>
      <c r="F3589" s="135">
        <v>1592.76</v>
      </c>
      <c r="G3589" s="135">
        <v>1215.03</v>
      </c>
    </row>
    <row r="3590" spans="1:7" x14ac:dyDescent="0.25">
      <c r="A3590" s="134" t="s">
        <v>9250</v>
      </c>
      <c r="B3590" s="134">
        <v>12388</v>
      </c>
      <c r="C3590" s="126" t="s">
        <v>12725</v>
      </c>
      <c r="D3590" s="134" t="s">
        <v>33</v>
      </c>
      <c r="E3590" s="134" t="s">
        <v>4500</v>
      </c>
      <c r="F3590" s="135"/>
      <c r="G3590" s="135">
        <v>242.46</v>
      </c>
    </row>
    <row r="3591" spans="1:7" x14ac:dyDescent="0.25">
      <c r="A3591" s="134" t="s">
        <v>9250</v>
      </c>
      <c r="B3591" s="134">
        <v>2731</v>
      </c>
      <c r="C3591" s="126" t="s">
        <v>12726</v>
      </c>
      <c r="D3591" s="134" t="s">
        <v>22</v>
      </c>
      <c r="E3591" s="134" t="s">
        <v>4500</v>
      </c>
      <c r="F3591" s="135">
        <v>164.77</v>
      </c>
      <c r="G3591" s="135">
        <v>110.65</v>
      </c>
    </row>
    <row r="3592" spans="1:7" x14ac:dyDescent="0.25">
      <c r="A3592" s="134" t="s">
        <v>9250</v>
      </c>
      <c r="B3592" s="134">
        <v>41457</v>
      </c>
      <c r="C3592" s="126" t="s">
        <v>12727</v>
      </c>
      <c r="D3592" s="134" t="s">
        <v>33</v>
      </c>
      <c r="E3592" s="134" t="s">
        <v>4500</v>
      </c>
      <c r="F3592" s="135">
        <v>1719.14</v>
      </c>
      <c r="G3592" s="135">
        <v>1692.38</v>
      </c>
    </row>
    <row r="3593" spans="1:7" x14ac:dyDescent="0.25">
      <c r="A3593" s="134" t="s">
        <v>9250</v>
      </c>
      <c r="B3593" s="134">
        <v>41458</v>
      </c>
      <c r="C3593" s="126" t="s">
        <v>12728</v>
      </c>
      <c r="D3593" s="134" t="s">
        <v>33</v>
      </c>
      <c r="E3593" s="134" t="s">
        <v>4500</v>
      </c>
      <c r="F3593" s="135">
        <v>2400.0100000000002</v>
      </c>
      <c r="G3593" s="135">
        <v>2362.64</v>
      </c>
    </row>
    <row r="3594" spans="1:7" x14ac:dyDescent="0.25">
      <c r="A3594" s="134" t="s">
        <v>9250</v>
      </c>
      <c r="B3594" s="134">
        <v>41459</v>
      </c>
      <c r="C3594" s="126" t="s">
        <v>12729</v>
      </c>
      <c r="D3594" s="134" t="s">
        <v>33</v>
      </c>
      <c r="E3594" s="134" t="s">
        <v>4500</v>
      </c>
      <c r="F3594" s="135">
        <v>3347.83</v>
      </c>
      <c r="G3594" s="135">
        <v>3295.71</v>
      </c>
    </row>
    <row r="3595" spans="1:7" x14ac:dyDescent="0.25">
      <c r="A3595" s="134" t="s">
        <v>9250</v>
      </c>
      <c r="B3595" s="134">
        <v>41461</v>
      </c>
      <c r="C3595" s="126" t="s">
        <v>12730</v>
      </c>
      <c r="D3595" s="134" t="s">
        <v>33</v>
      </c>
      <c r="E3595" s="134" t="s">
        <v>4500</v>
      </c>
      <c r="F3595" s="135">
        <v>4564.59</v>
      </c>
      <c r="G3595" s="135">
        <v>4493.53</v>
      </c>
    </row>
    <row r="3596" spans="1:7" x14ac:dyDescent="0.25">
      <c r="A3596" s="134" t="s">
        <v>9250</v>
      </c>
      <c r="B3596" s="134">
        <v>44537</v>
      </c>
      <c r="C3596" s="126" t="s">
        <v>15079</v>
      </c>
      <c r="D3596" s="134" t="s">
        <v>4088</v>
      </c>
      <c r="E3596" s="134" t="s">
        <v>4500</v>
      </c>
      <c r="F3596" s="135">
        <v>353.57</v>
      </c>
      <c r="G3596" s="135">
        <v>354.54</v>
      </c>
    </row>
    <row r="3597" spans="1:7" x14ac:dyDescent="0.25">
      <c r="A3597" s="134" t="s">
        <v>9250</v>
      </c>
      <c r="B3597" s="134">
        <v>11844</v>
      </c>
      <c r="C3597" s="126" t="s">
        <v>12731</v>
      </c>
      <c r="D3597" s="134" t="s">
        <v>22</v>
      </c>
      <c r="E3597" s="134" t="s">
        <v>4500</v>
      </c>
      <c r="F3597" s="135">
        <v>54.6</v>
      </c>
      <c r="G3597" s="135">
        <v>59.78</v>
      </c>
    </row>
    <row r="3598" spans="1:7" x14ac:dyDescent="0.25">
      <c r="A3598" s="134" t="s">
        <v>9250</v>
      </c>
      <c r="B3598" s="134">
        <v>4465</v>
      </c>
      <c r="C3598" s="126" t="s">
        <v>12732</v>
      </c>
      <c r="D3598" s="134" t="s">
        <v>22</v>
      </c>
      <c r="E3598" s="134" t="s">
        <v>4500</v>
      </c>
      <c r="F3598" s="135">
        <v>45.38</v>
      </c>
      <c r="G3598" s="135">
        <v>49.68</v>
      </c>
    </row>
    <row r="3599" spans="1:7" x14ac:dyDescent="0.25">
      <c r="A3599" s="134" t="s">
        <v>9250</v>
      </c>
      <c r="B3599" s="134">
        <v>35273</v>
      </c>
      <c r="C3599" s="126" t="s">
        <v>12733</v>
      </c>
      <c r="D3599" s="134" t="s">
        <v>22</v>
      </c>
      <c r="E3599" s="134" t="s">
        <v>4500</v>
      </c>
      <c r="F3599" s="135">
        <v>54.42</v>
      </c>
      <c r="G3599" s="135">
        <v>59.58</v>
      </c>
    </row>
    <row r="3600" spans="1:7" x14ac:dyDescent="0.25">
      <c r="A3600" s="134" t="s">
        <v>9250</v>
      </c>
      <c r="B3600" s="134">
        <v>4470</v>
      </c>
      <c r="C3600" s="126" t="s">
        <v>12734</v>
      </c>
      <c r="D3600" s="134" t="s">
        <v>22</v>
      </c>
      <c r="E3600" s="134" t="s">
        <v>4500</v>
      </c>
      <c r="F3600" s="135">
        <v>125.59</v>
      </c>
      <c r="G3600" s="135">
        <v>137.5</v>
      </c>
    </row>
    <row r="3601" spans="1:7" x14ac:dyDescent="0.25">
      <c r="A3601" s="134" t="s">
        <v>9250</v>
      </c>
      <c r="B3601" s="134">
        <v>20204</v>
      </c>
      <c r="C3601" s="126" t="s">
        <v>12735</v>
      </c>
      <c r="D3601" s="134" t="s">
        <v>22</v>
      </c>
      <c r="E3601" s="134" t="s">
        <v>4500</v>
      </c>
      <c r="F3601" s="135">
        <v>83.72</v>
      </c>
      <c r="G3601" s="135">
        <v>91.67</v>
      </c>
    </row>
    <row r="3602" spans="1:7" x14ac:dyDescent="0.25">
      <c r="A3602" s="134" t="s">
        <v>9250</v>
      </c>
      <c r="B3602" s="134">
        <v>20208</v>
      </c>
      <c r="C3602" s="126" t="s">
        <v>12736</v>
      </c>
      <c r="D3602" s="134" t="s">
        <v>22</v>
      </c>
      <c r="E3602" s="134" t="s">
        <v>4500</v>
      </c>
      <c r="F3602" s="135">
        <v>113.03</v>
      </c>
      <c r="G3602" s="135">
        <v>123.75</v>
      </c>
    </row>
    <row r="3603" spans="1:7" x14ac:dyDescent="0.25">
      <c r="A3603" s="134" t="s">
        <v>9250</v>
      </c>
      <c r="B3603" s="134">
        <v>4437</v>
      </c>
      <c r="C3603" s="126" t="s">
        <v>12737</v>
      </c>
      <c r="D3603" s="134" t="s">
        <v>22</v>
      </c>
      <c r="E3603" s="134" t="s">
        <v>4500</v>
      </c>
      <c r="F3603" s="135">
        <v>94.19</v>
      </c>
      <c r="G3603" s="135">
        <v>103.13</v>
      </c>
    </row>
    <row r="3604" spans="1:7" x14ac:dyDescent="0.25">
      <c r="A3604" s="134" t="s">
        <v>9250</v>
      </c>
      <c r="B3604" s="134">
        <v>14580</v>
      </c>
      <c r="C3604" s="126" t="s">
        <v>12738</v>
      </c>
      <c r="D3604" s="134" t="s">
        <v>22</v>
      </c>
      <c r="E3604" s="134" t="s">
        <v>4500</v>
      </c>
      <c r="F3604" s="135">
        <v>94.19</v>
      </c>
      <c r="G3604" s="135">
        <v>103.13</v>
      </c>
    </row>
    <row r="3605" spans="1:7" x14ac:dyDescent="0.25">
      <c r="A3605" s="134" t="s">
        <v>9250</v>
      </c>
      <c r="B3605" s="134">
        <v>5065</v>
      </c>
      <c r="C3605" s="126" t="s">
        <v>12739</v>
      </c>
      <c r="D3605" s="134" t="s">
        <v>950</v>
      </c>
      <c r="E3605" s="134" t="s">
        <v>4500</v>
      </c>
      <c r="F3605" s="135">
        <v>38.51</v>
      </c>
      <c r="G3605" s="135">
        <v>23.22</v>
      </c>
    </row>
    <row r="3606" spans="1:7" x14ac:dyDescent="0.25">
      <c r="A3606" s="134" t="s">
        <v>9250</v>
      </c>
      <c r="B3606" s="134">
        <v>5072</v>
      </c>
      <c r="C3606" s="126" t="s">
        <v>12740</v>
      </c>
      <c r="D3606" s="134" t="s">
        <v>950</v>
      </c>
      <c r="E3606" s="134" t="s">
        <v>4500</v>
      </c>
      <c r="F3606" s="135">
        <v>35.619999999999997</v>
      </c>
      <c r="G3606" s="135">
        <v>21.48</v>
      </c>
    </row>
    <row r="3607" spans="1:7" x14ac:dyDescent="0.25">
      <c r="A3607" s="134" t="s">
        <v>9250</v>
      </c>
      <c r="B3607" s="134">
        <v>5066</v>
      </c>
      <c r="C3607" s="126" t="s">
        <v>12741</v>
      </c>
      <c r="D3607" s="134" t="s">
        <v>950</v>
      </c>
      <c r="E3607" s="134" t="s">
        <v>4500</v>
      </c>
      <c r="F3607" s="135">
        <v>26.67</v>
      </c>
      <c r="G3607" s="135">
        <v>16.079999999999998</v>
      </c>
    </row>
    <row r="3608" spans="1:7" x14ac:dyDescent="0.25">
      <c r="A3608" s="134" t="s">
        <v>9250</v>
      </c>
      <c r="B3608" s="134">
        <v>5063</v>
      </c>
      <c r="C3608" s="126" t="s">
        <v>12742</v>
      </c>
      <c r="D3608" s="134" t="s">
        <v>950</v>
      </c>
      <c r="E3608" s="134" t="s">
        <v>4500</v>
      </c>
      <c r="F3608" s="135">
        <v>24.15</v>
      </c>
      <c r="G3608" s="135">
        <v>14.56</v>
      </c>
    </row>
    <row r="3609" spans="1:7" x14ac:dyDescent="0.25">
      <c r="A3609" s="134" t="s">
        <v>9250</v>
      </c>
      <c r="B3609" s="134">
        <v>20247</v>
      </c>
      <c r="C3609" s="126" t="s">
        <v>12743</v>
      </c>
      <c r="D3609" s="134" t="s">
        <v>950</v>
      </c>
      <c r="E3609" s="134" t="s">
        <v>4500</v>
      </c>
      <c r="F3609" s="135">
        <v>22.41</v>
      </c>
      <c r="G3609" s="135">
        <v>13.51</v>
      </c>
    </row>
    <row r="3610" spans="1:7" x14ac:dyDescent="0.25">
      <c r="A3610" s="134" t="s">
        <v>9250</v>
      </c>
      <c r="B3610" s="134">
        <v>5074</v>
      </c>
      <c r="C3610" s="126" t="s">
        <v>12744</v>
      </c>
      <c r="D3610" s="134" t="s">
        <v>950</v>
      </c>
      <c r="E3610" s="134" t="s">
        <v>4500</v>
      </c>
      <c r="F3610" s="135">
        <v>22.68</v>
      </c>
      <c r="G3610" s="135">
        <v>13.67</v>
      </c>
    </row>
    <row r="3611" spans="1:7" x14ac:dyDescent="0.25">
      <c r="A3611" s="134" t="s">
        <v>9250</v>
      </c>
      <c r="B3611" s="134">
        <v>5067</v>
      </c>
      <c r="C3611" s="126" t="s">
        <v>12745</v>
      </c>
      <c r="D3611" s="134" t="s">
        <v>950</v>
      </c>
      <c r="E3611" s="134" t="s">
        <v>4500</v>
      </c>
      <c r="F3611" s="135">
        <v>21.57</v>
      </c>
      <c r="G3611" s="135">
        <v>13.01</v>
      </c>
    </row>
    <row r="3612" spans="1:7" x14ac:dyDescent="0.25">
      <c r="A3612" s="134" t="s">
        <v>9250</v>
      </c>
      <c r="B3612" s="134">
        <v>5078</v>
      </c>
      <c r="C3612" s="126" t="s">
        <v>12746</v>
      </c>
      <c r="D3612" s="134" t="s">
        <v>950</v>
      </c>
      <c r="E3612" s="134" t="s">
        <v>4500</v>
      </c>
      <c r="F3612" s="135">
        <v>21.33</v>
      </c>
      <c r="G3612" s="135">
        <v>12.86</v>
      </c>
    </row>
    <row r="3613" spans="1:7" x14ac:dyDescent="0.25">
      <c r="A3613" s="134" t="s">
        <v>9250</v>
      </c>
      <c r="B3613" s="134">
        <v>5068</v>
      </c>
      <c r="C3613" s="126" t="s">
        <v>12747</v>
      </c>
      <c r="D3613" s="134" t="s">
        <v>950</v>
      </c>
      <c r="E3613" s="134" t="s">
        <v>4500</v>
      </c>
      <c r="F3613" s="135">
        <v>20.239999999999998</v>
      </c>
      <c r="G3613" s="135">
        <v>12.2</v>
      </c>
    </row>
    <row r="3614" spans="1:7" x14ac:dyDescent="0.25">
      <c r="A3614" s="134" t="s">
        <v>9250</v>
      </c>
      <c r="B3614" s="134">
        <v>5073</v>
      </c>
      <c r="C3614" s="126" t="s">
        <v>12748</v>
      </c>
      <c r="D3614" s="134" t="s">
        <v>950</v>
      </c>
      <c r="E3614" s="134" t="s">
        <v>4500</v>
      </c>
      <c r="F3614" s="135">
        <v>20.63</v>
      </c>
      <c r="G3614" s="135">
        <v>12.44</v>
      </c>
    </row>
    <row r="3615" spans="1:7" x14ac:dyDescent="0.25">
      <c r="A3615" s="134" t="s">
        <v>9250</v>
      </c>
      <c r="B3615" s="134">
        <v>5069</v>
      </c>
      <c r="C3615" s="126" t="s">
        <v>12749</v>
      </c>
      <c r="D3615" s="134" t="s">
        <v>950</v>
      </c>
      <c r="E3615" s="134" t="s">
        <v>4500</v>
      </c>
      <c r="F3615" s="135">
        <v>20.63</v>
      </c>
      <c r="G3615" s="135">
        <v>12.44</v>
      </c>
    </row>
    <row r="3616" spans="1:7" x14ac:dyDescent="0.25">
      <c r="A3616" s="134" t="s">
        <v>9250</v>
      </c>
      <c r="B3616" s="134">
        <v>5070</v>
      </c>
      <c r="C3616" s="126" t="s">
        <v>12750</v>
      </c>
      <c r="D3616" s="134" t="s">
        <v>950</v>
      </c>
      <c r="E3616" s="134" t="s">
        <v>4500</v>
      </c>
      <c r="F3616" s="135">
        <v>20.86</v>
      </c>
      <c r="G3616" s="135">
        <v>12.58</v>
      </c>
    </row>
    <row r="3617" spans="1:7" x14ac:dyDescent="0.25">
      <c r="A3617" s="134" t="s">
        <v>9250</v>
      </c>
      <c r="B3617" s="134">
        <v>5071</v>
      </c>
      <c r="C3617" s="126" t="s">
        <v>12751</v>
      </c>
      <c r="D3617" s="134" t="s">
        <v>950</v>
      </c>
      <c r="E3617" s="134" t="s">
        <v>4500</v>
      </c>
      <c r="F3617" s="135">
        <v>20.239999999999998</v>
      </c>
      <c r="G3617" s="135">
        <v>12.2</v>
      </c>
    </row>
    <row r="3618" spans="1:7" x14ac:dyDescent="0.25">
      <c r="A3618" s="134" t="s">
        <v>9250</v>
      </c>
      <c r="B3618" s="134">
        <v>5061</v>
      </c>
      <c r="C3618" s="126" t="s">
        <v>12752</v>
      </c>
      <c r="D3618" s="134" t="s">
        <v>950</v>
      </c>
      <c r="E3618" s="134" t="s">
        <v>9256</v>
      </c>
      <c r="F3618" s="135">
        <v>19.899999999999999</v>
      </c>
      <c r="G3618" s="135">
        <v>12</v>
      </c>
    </row>
    <row r="3619" spans="1:7" x14ac:dyDescent="0.25">
      <c r="A3619" s="134" t="s">
        <v>9250</v>
      </c>
      <c r="B3619" s="134">
        <v>5075</v>
      </c>
      <c r="C3619" s="126" t="s">
        <v>12753</v>
      </c>
      <c r="D3619" s="134" t="s">
        <v>950</v>
      </c>
      <c r="E3619" s="134" t="s">
        <v>4500</v>
      </c>
      <c r="F3619" s="135">
        <v>20.239999999999998</v>
      </c>
      <c r="G3619" s="135">
        <v>12.2</v>
      </c>
    </row>
    <row r="3620" spans="1:7" x14ac:dyDescent="0.25">
      <c r="A3620" s="134" t="s">
        <v>9250</v>
      </c>
      <c r="B3620" s="134">
        <v>5062</v>
      </c>
      <c r="C3620" s="126" t="s">
        <v>12754</v>
      </c>
      <c r="D3620" s="134" t="s">
        <v>950</v>
      </c>
      <c r="E3620" s="134" t="s">
        <v>4500</v>
      </c>
      <c r="F3620" s="135">
        <v>20.51</v>
      </c>
      <c r="G3620" s="135">
        <v>12.37</v>
      </c>
    </row>
    <row r="3621" spans="1:7" x14ac:dyDescent="0.25">
      <c r="A3621" s="134" t="s">
        <v>9250</v>
      </c>
      <c r="B3621" s="134">
        <v>39027</v>
      </c>
      <c r="C3621" s="126" t="s">
        <v>15080</v>
      </c>
      <c r="D3621" s="134" t="s">
        <v>950</v>
      </c>
      <c r="E3621" s="134" t="s">
        <v>4500</v>
      </c>
      <c r="F3621" s="135">
        <v>20.22</v>
      </c>
      <c r="G3621" s="135">
        <v>12.19</v>
      </c>
    </row>
    <row r="3622" spans="1:7" x14ac:dyDescent="0.25">
      <c r="A3622" s="134" t="s">
        <v>9250</v>
      </c>
      <c r="B3622" s="134">
        <v>40568</v>
      </c>
      <c r="C3622" s="126" t="s">
        <v>12755</v>
      </c>
      <c r="D3622" s="134" t="s">
        <v>950</v>
      </c>
      <c r="E3622" s="134" t="s">
        <v>4500</v>
      </c>
      <c r="F3622" s="135">
        <v>20.39</v>
      </c>
      <c r="G3622" s="135">
        <v>12.3</v>
      </c>
    </row>
    <row r="3623" spans="1:7" x14ac:dyDescent="0.25">
      <c r="A3623" s="134" t="s">
        <v>9250</v>
      </c>
      <c r="B3623" s="134">
        <v>40304</v>
      </c>
      <c r="C3623" s="126" t="s">
        <v>12756</v>
      </c>
      <c r="D3623" s="134" t="s">
        <v>950</v>
      </c>
      <c r="E3623" s="134" t="s">
        <v>4500</v>
      </c>
      <c r="F3623" s="135">
        <v>24.98</v>
      </c>
      <c r="G3623" s="135">
        <v>15.06</v>
      </c>
    </row>
    <row r="3624" spans="1:7" x14ac:dyDescent="0.25">
      <c r="A3624" s="134" t="s">
        <v>9250</v>
      </c>
      <c r="B3624" s="134">
        <v>39026</v>
      </c>
      <c r="C3624" s="126" t="s">
        <v>12757</v>
      </c>
      <c r="D3624" s="134" t="s">
        <v>950</v>
      </c>
      <c r="E3624" s="134" t="s">
        <v>4500</v>
      </c>
      <c r="F3624" s="135">
        <v>22.76</v>
      </c>
      <c r="G3624" s="135">
        <v>13.72</v>
      </c>
    </row>
    <row r="3625" spans="1:7" x14ac:dyDescent="0.25">
      <c r="A3625" s="134" t="s">
        <v>9250</v>
      </c>
      <c r="B3625" s="134">
        <v>42431</v>
      </c>
      <c r="C3625" s="126" t="s">
        <v>12758</v>
      </c>
      <c r="D3625" s="134" t="s">
        <v>33</v>
      </c>
      <c r="E3625" s="134" t="s">
        <v>4500</v>
      </c>
      <c r="F3625" s="135"/>
      <c r="G3625" s="135">
        <v>3957.85</v>
      </c>
    </row>
    <row r="3626" spans="1:7" x14ac:dyDescent="0.25">
      <c r="A3626" s="134" t="s">
        <v>9250</v>
      </c>
      <c r="B3626" s="134">
        <v>44074</v>
      </c>
      <c r="C3626" s="126" t="s">
        <v>12759</v>
      </c>
      <c r="D3626" s="134" t="s">
        <v>3949</v>
      </c>
      <c r="E3626" s="134" t="s">
        <v>4500</v>
      </c>
      <c r="F3626" s="135">
        <v>564.76</v>
      </c>
      <c r="G3626" s="135">
        <v>566.30999999999995</v>
      </c>
    </row>
    <row r="3627" spans="1:7" x14ac:dyDescent="0.25">
      <c r="A3627" s="134" t="s">
        <v>9250</v>
      </c>
      <c r="B3627" s="134">
        <v>44072</v>
      </c>
      <c r="C3627" s="126" t="s">
        <v>12760</v>
      </c>
      <c r="D3627" s="134" t="s">
        <v>3949</v>
      </c>
      <c r="E3627" s="134" t="s">
        <v>4500</v>
      </c>
      <c r="F3627" s="135">
        <v>119.1</v>
      </c>
      <c r="G3627" s="135">
        <v>143.63999999999999</v>
      </c>
    </row>
    <row r="3628" spans="1:7" x14ac:dyDescent="0.25">
      <c r="A3628" s="134" t="s">
        <v>9250</v>
      </c>
      <c r="B3628" s="134">
        <v>511</v>
      </c>
      <c r="C3628" s="126" t="s">
        <v>12761</v>
      </c>
      <c r="D3628" s="134" t="s">
        <v>3949</v>
      </c>
      <c r="E3628" s="134" t="s">
        <v>9256</v>
      </c>
      <c r="F3628" s="135"/>
      <c r="G3628" s="135">
        <v>18</v>
      </c>
    </row>
    <row r="3629" spans="1:7" x14ac:dyDescent="0.25">
      <c r="A3629" s="134" t="s">
        <v>9422</v>
      </c>
      <c r="B3629" s="134">
        <v>37540</v>
      </c>
      <c r="C3629" s="126" t="s">
        <v>12762</v>
      </c>
      <c r="D3629" s="134" t="s">
        <v>33</v>
      </c>
      <c r="E3629" s="134" t="s">
        <v>4500</v>
      </c>
      <c r="F3629" s="135">
        <v>81363.48</v>
      </c>
      <c r="G3629" s="135">
        <v>81363.64</v>
      </c>
    </row>
    <row r="3630" spans="1:7" x14ac:dyDescent="0.25">
      <c r="A3630" s="134" t="s">
        <v>9422</v>
      </c>
      <c r="B3630" s="134">
        <v>37548</v>
      </c>
      <c r="C3630" s="126" t="s">
        <v>12763</v>
      </c>
      <c r="D3630" s="134" t="s">
        <v>33</v>
      </c>
      <c r="E3630" s="134" t="s">
        <v>4500</v>
      </c>
      <c r="F3630" s="135">
        <v>107846.88</v>
      </c>
      <c r="G3630" s="135">
        <v>107847.1</v>
      </c>
    </row>
    <row r="3631" spans="1:7" x14ac:dyDescent="0.25">
      <c r="A3631" s="134" t="s">
        <v>9422</v>
      </c>
      <c r="B3631" s="134">
        <v>39828</v>
      </c>
      <c r="C3631" s="126" t="s">
        <v>12764</v>
      </c>
      <c r="D3631" s="134" t="s">
        <v>33</v>
      </c>
      <c r="E3631" s="134" t="s">
        <v>4500</v>
      </c>
      <c r="F3631" s="135">
        <v>646.97</v>
      </c>
      <c r="G3631" s="135">
        <v>646.97</v>
      </c>
    </row>
    <row r="3632" spans="1:7" x14ac:dyDescent="0.25">
      <c r="A3632" s="134" t="s">
        <v>9250</v>
      </c>
      <c r="B3632" s="134">
        <v>38392</v>
      </c>
      <c r="C3632" s="126" t="s">
        <v>12765</v>
      </c>
      <c r="D3632" s="134" t="s">
        <v>33</v>
      </c>
      <c r="E3632" s="134" t="s">
        <v>4500</v>
      </c>
      <c r="F3632" s="135">
        <v>82.76</v>
      </c>
      <c r="G3632" s="135">
        <v>64.02</v>
      </c>
    </row>
    <row r="3633" spans="1:7" x14ac:dyDescent="0.25">
      <c r="A3633" s="134" t="s">
        <v>9250</v>
      </c>
      <c r="B3633" s="134">
        <v>11735</v>
      </c>
      <c r="C3633" s="126" t="s">
        <v>12766</v>
      </c>
      <c r="D3633" s="134" t="s">
        <v>33</v>
      </c>
      <c r="E3633" s="134" t="s">
        <v>4500</v>
      </c>
      <c r="F3633" s="135">
        <v>9.23</v>
      </c>
      <c r="G3633" s="135">
        <v>9.02</v>
      </c>
    </row>
    <row r="3634" spans="1:7" x14ac:dyDescent="0.25">
      <c r="A3634" s="134" t="s">
        <v>9250</v>
      </c>
      <c r="B3634" s="134">
        <v>11737</v>
      </c>
      <c r="C3634" s="126" t="s">
        <v>12767</v>
      </c>
      <c r="D3634" s="134" t="s">
        <v>33</v>
      </c>
      <c r="E3634" s="134" t="s">
        <v>4500</v>
      </c>
      <c r="F3634" s="135">
        <v>13.09</v>
      </c>
      <c r="G3634" s="135">
        <v>12.79</v>
      </c>
    </row>
    <row r="3635" spans="1:7" x14ac:dyDescent="0.25">
      <c r="A3635" s="134" t="s">
        <v>9250</v>
      </c>
      <c r="B3635" s="134">
        <v>11738</v>
      </c>
      <c r="C3635" s="126" t="s">
        <v>12768</v>
      </c>
      <c r="D3635" s="134" t="s">
        <v>33</v>
      </c>
      <c r="E3635" s="134" t="s">
        <v>4500</v>
      </c>
      <c r="F3635" s="135">
        <v>16.5</v>
      </c>
      <c r="G3635" s="135">
        <v>16.13</v>
      </c>
    </row>
    <row r="3636" spans="1:7" x14ac:dyDescent="0.25">
      <c r="A3636" s="134" t="s">
        <v>9250</v>
      </c>
      <c r="B3636" s="134">
        <v>36143</v>
      </c>
      <c r="C3636" s="126" t="s">
        <v>12769</v>
      </c>
      <c r="D3636" s="134" t="s">
        <v>33</v>
      </c>
      <c r="E3636" s="134" t="s">
        <v>4500</v>
      </c>
      <c r="F3636" s="135">
        <v>93.2</v>
      </c>
      <c r="G3636" s="135">
        <v>93.62</v>
      </c>
    </row>
    <row r="3637" spans="1:7" x14ac:dyDescent="0.25">
      <c r="A3637" s="134" t="s">
        <v>9250</v>
      </c>
      <c r="B3637" s="134">
        <v>36142</v>
      </c>
      <c r="C3637" s="126" t="s">
        <v>12770</v>
      </c>
      <c r="D3637" s="134" t="s">
        <v>33</v>
      </c>
      <c r="E3637" s="134" t="s">
        <v>4500</v>
      </c>
      <c r="F3637" s="135">
        <v>2.2999999999999998</v>
      </c>
      <c r="G3637" s="135">
        <v>2.31</v>
      </c>
    </row>
    <row r="3638" spans="1:7" x14ac:dyDescent="0.25">
      <c r="A3638" s="134" t="s">
        <v>9250</v>
      </c>
      <c r="B3638" s="134">
        <v>45227</v>
      </c>
      <c r="C3638" s="126" t="s">
        <v>15081</v>
      </c>
      <c r="D3638" s="134" t="s">
        <v>33</v>
      </c>
      <c r="E3638" s="134" t="s">
        <v>4500</v>
      </c>
      <c r="F3638" s="135">
        <v>888.1</v>
      </c>
      <c r="G3638" s="135">
        <v>892.13</v>
      </c>
    </row>
    <row r="3639" spans="1:7" x14ac:dyDescent="0.25">
      <c r="A3639" s="134" t="s">
        <v>9250</v>
      </c>
      <c r="B3639" s="134">
        <v>45209</v>
      </c>
      <c r="C3639" s="126" t="s">
        <v>15082</v>
      </c>
      <c r="D3639" s="134" t="s">
        <v>33</v>
      </c>
      <c r="E3639" s="134" t="s">
        <v>4500</v>
      </c>
      <c r="F3639" s="135">
        <v>38.9</v>
      </c>
      <c r="G3639" s="135">
        <v>39.08</v>
      </c>
    </row>
    <row r="3640" spans="1:7" x14ac:dyDescent="0.25">
      <c r="A3640" s="134" t="s">
        <v>9250</v>
      </c>
      <c r="B3640" s="134">
        <v>36146</v>
      </c>
      <c r="C3640" s="126" t="s">
        <v>12771</v>
      </c>
      <c r="D3640" s="134" t="s">
        <v>33</v>
      </c>
      <c r="E3640" s="134" t="s">
        <v>4500</v>
      </c>
      <c r="F3640" s="135">
        <v>246.62</v>
      </c>
      <c r="G3640" s="135">
        <v>247.74</v>
      </c>
    </row>
    <row r="3641" spans="1:7" x14ac:dyDescent="0.25">
      <c r="A3641" s="134" t="s">
        <v>9250</v>
      </c>
      <c r="B3641" s="134">
        <v>39015</v>
      </c>
      <c r="C3641" s="126" t="s">
        <v>12772</v>
      </c>
      <c r="D3641" s="134" t="s">
        <v>33</v>
      </c>
      <c r="E3641" s="134" t="s">
        <v>9256</v>
      </c>
      <c r="F3641" s="135"/>
      <c r="G3641" s="135">
        <v>1</v>
      </c>
    </row>
    <row r="3642" spans="1:7" x14ac:dyDescent="0.25">
      <c r="A3642" s="134" t="s">
        <v>9250</v>
      </c>
      <c r="B3642" s="134">
        <v>38377</v>
      </c>
      <c r="C3642" s="126" t="s">
        <v>12773</v>
      </c>
      <c r="D3642" s="134" t="s">
        <v>33</v>
      </c>
      <c r="E3642" s="134" t="s">
        <v>4500</v>
      </c>
      <c r="F3642" s="135">
        <v>25.05</v>
      </c>
      <c r="G3642" s="135">
        <v>28.81</v>
      </c>
    </row>
    <row r="3643" spans="1:7" x14ac:dyDescent="0.25">
      <c r="A3643" s="134" t="s">
        <v>9250</v>
      </c>
      <c r="B3643" s="134">
        <v>38376</v>
      </c>
      <c r="C3643" s="126" t="s">
        <v>12774</v>
      </c>
      <c r="D3643" s="134" t="s">
        <v>33</v>
      </c>
      <c r="E3643" s="134" t="s">
        <v>4500</v>
      </c>
      <c r="F3643" s="135">
        <v>28.98</v>
      </c>
      <c r="G3643" s="135">
        <v>33.33</v>
      </c>
    </row>
    <row r="3644" spans="1:7" x14ac:dyDescent="0.25">
      <c r="A3644" s="134" t="s">
        <v>9250</v>
      </c>
      <c r="B3644" s="134">
        <v>38116</v>
      </c>
      <c r="C3644" s="126" t="s">
        <v>12775</v>
      </c>
      <c r="D3644" s="134" t="s">
        <v>33</v>
      </c>
      <c r="E3644" s="134" t="s">
        <v>4500</v>
      </c>
      <c r="F3644" s="135">
        <v>5.01</v>
      </c>
      <c r="G3644" s="135">
        <v>5.88</v>
      </c>
    </row>
    <row r="3645" spans="1:7" x14ac:dyDescent="0.25">
      <c r="A3645" s="134" t="s">
        <v>9250</v>
      </c>
      <c r="B3645" s="134">
        <v>38066</v>
      </c>
      <c r="C3645" s="126" t="s">
        <v>12776</v>
      </c>
      <c r="D3645" s="134" t="s">
        <v>33</v>
      </c>
      <c r="E3645" s="134" t="s">
        <v>4500</v>
      </c>
      <c r="F3645" s="135">
        <v>8.27</v>
      </c>
      <c r="G3645" s="135">
        <v>9.7100000000000009</v>
      </c>
    </row>
    <row r="3646" spans="1:7" x14ac:dyDescent="0.25">
      <c r="A3646" s="134" t="s">
        <v>9250</v>
      </c>
      <c r="B3646" s="134">
        <v>38117</v>
      </c>
      <c r="C3646" s="126" t="s">
        <v>12777</v>
      </c>
      <c r="D3646" s="134" t="s">
        <v>33</v>
      </c>
      <c r="E3646" s="134" t="s">
        <v>4500</v>
      </c>
      <c r="F3646" s="135">
        <v>8.5299999999999994</v>
      </c>
      <c r="G3646" s="135">
        <v>10.02</v>
      </c>
    </row>
    <row r="3647" spans="1:7" x14ac:dyDescent="0.25">
      <c r="A3647" s="134" t="s">
        <v>9250</v>
      </c>
      <c r="B3647" s="134">
        <v>38067</v>
      </c>
      <c r="C3647" s="126" t="s">
        <v>12778</v>
      </c>
      <c r="D3647" s="134" t="s">
        <v>33</v>
      </c>
      <c r="E3647" s="134" t="s">
        <v>4500</v>
      </c>
      <c r="F3647" s="135">
        <v>11.65</v>
      </c>
      <c r="G3647" s="135">
        <v>13.67</v>
      </c>
    </row>
    <row r="3648" spans="1:7" x14ac:dyDescent="0.25">
      <c r="A3648" s="134" t="s">
        <v>9422</v>
      </c>
      <c r="B3648" s="134">
        <v>44313</v>
      </c>
      <c r="C3648" s="126" t="s">
        <v>12779</v>
      </c>
      <c r="D3648" s="134" t="s">
        <v>33</v>
      </c>
      <c r="E3648" s="134" t="s">
        <v>4500</v>
      </c>
      <c r="F3648" s="135">
        <v>941.93</v>
      </c>
      <c r="G3648" s="135">
        <v>987.82</v>
      </c>
    </row>
    <row r="3649" spans="1:7" x14ac:dyDescent="0.25">
      <c r="A3649" s="134" t="s">
        <v>9250</v>
      </c>
      <c r="B3649" s="134">
        <v>11522</v>
      </c>
      <c r="C3649" s="126" t="s">
        <v>12780</v>
      </c>
      <c r="D3649" s="134" t="s">
        <v>33</v>
      </c>
      <c r="E3649" s="134" t="s">
        <v>4500</v>
      </c>
      <c r="F3649" s="135">
        <v>14.57</v>
      </c>
      <c r="G3649" s="135">
        <v>11.84</v>
      </c>
    </row>
    <row r="3650" spans="1:7" x14ac:dyDescent="0.25">
      <c r="A3650" s="134" t="s">
        <v>9250</v>
      </c>
      <c r="B3650" s="134">
        <v>43600</v>
      </c>
      <c r="C3650" s="126" t="s">
        <v>12781</v>
      </c>
      <c r="D3650" s="134" t="s">
        <v>33</v>
      </c>
      <c r="E3650" s="134" t="s">
        <v>4500</v>
      </c>
      <c r="F3650" s="135">
        <v>58.39</v>
      </c>
      <c r="G3650" s="135">
        <v>47.44</v>
      </c>
    </row>
    <row r="3651" spans="1:7" x14ac:dyDescent="0.25">
      <c r="A3651" s="134" t="s">
        <v>9250</v>
      </c>
      <c r="B3651" s="134">
        <v>5080</v>
      </c>
      <c r="C3651" s="126" t="s">
        <v>12782</v>
      </c>
      <c r="D3651" s="134" t="s">
        <v>33</v>
      </c>
      <c r="E3651" s="134" t="s">
        <v>4500</v>
      </c>
      <c r="F3651" s="135">
        <v>22.77</v>
      </c>
      <c r="G3651" s="135">
        <v>18.5</v>
      </c>
    </row>
    <row r="3652" spans="1:7" x14ac:dyDescent="0.25">
      <c r="A3652" s="134" t="s">
        <v>9250</v>
      </c>
      <c r="B3652" s="134">
        <v>38168</v>
      </c>
      <c r="C3652" s="126" t="s">
        <v>12783</v>
      </c>
      <c r="D3652" s="134" t="s">
        <v>33</v>
      </c>
      <c r="E3652" s="134" t="s">
        <v>4500</v>
      </c>
      <c r="F3652" s="135">
        <v>158.97</v>
      </c>
      <c r="G3652" s="135">
        <v>129.16</v>
      </c>
    </row>
    <row r="3653" spans="1:7" x14ac:dyDescent="0.25">
      <c r="A3653" s="134" t="s">
        <v>9250</v>
      </c>
      <c r="B3653" s="134">
        <v>43601</v>
      </c>
      <c r="C3653" s="126" t="s">
        <v>12784</v>
      </c>
      <c r="D3653" s="134" t="s">
        <v>33</v>
      </c>
      <c r="E3653" s="134" t="s">
        <v>4500</v>
      </c>
      <c r="F3653" s="135">
        <v>79.48</v>
      </c>
      <c r="G3653" s="135">
        <v>64.58</v>
      </c>
    </row>
    <row r="3654" spans="1:7" x14ac:dyDescent="0.25">
      <c r="A3654" s="134" t="s">
        <v>9250</v>
      </c>
      <c r="B3654" s="134">
        <v>13393</v>
      </c>
      <c r="C3654" s="126" t="s">
        <v>12785</v>
      </c>
      <c r="D3654" s="134" t="s">
        <v>33</v>
      </c>
      <c r="E3654" s="134" t="s">
        <v>4500</v>
      </c>
      <c r="F3654" s="135"/>
      <c r="G3654" s="135">
        <v>298.37</v>
      </c>
    </row>
    <row r="3655" spans="1:7" x14ac:dyDescent="0.25">
      <c r="A3655" s="134" t="s">
        <v>9250</v>
      </c>
      <c r="B3655" s="134">
        <v>13395</v>
      </c>
      <c r="C3655" s="126" t="s">
        <v>12786</v>
      </c>
      <c r="D3655" s="134" t="s">
        <v>33</v>
      </c>
      <c r="E3655" s="134" t="s">
        <v>4500</v>
      </c>
      <c r="F3655" s="135"/>
      <c r="G3655" s="135">
        <v>418.13</v>
      </c>
    </row>
    <row r="3656" spans="1:7" x14ac:dyDescent="0.25">
      <c r="A3656" s="134" t="s">
        <v>9250</v>
      </c>
      <c r="B3656" s="134">
        <v>12039</v>
      </c>
      <c r="C3656" s="126" t="s">
        <v>12787</v>
      </c>
      <c r="D3656" s="134" t="s">
        <v>33</v>
      </c>
      <c r="E3656" s="134" t="s">
        <v>4500</v>
      </c>
      <c r="F3656" s="135"/>
      <c r="G3656" s="135">
        <v>439.41</v>
      </c>
    </row>
    <row r="3657" spans="1:7" x14ac:dyDescent="0.25">
      <c r="A3657" s="134" t="s">
        <v>9250</v>
      </c>
      <c r="B3657" s="134">
        <v>13396</v>
      </c>
      <c r="C3657" s="126" t="s">
        <v>12788</v>
      </c>
      <c r="D3657" s="134" t="s">
        <v>33</v>
      </c>
      <c r="E3657" s="134" t="s">
        <v>4500</v>
      </c>
      <c r="F3657" s="135"/>
      <c r="G3657" s="135">
        <v>617.13</v>
      </c>
    </row>
    <row r="3658" spans="1:7" x14ac:dyDescent="0.25">
      <c r="A3658" s="134" t="s">
        <v>9250</v>
      </c>
      <c r="B3658" s="134">
        <v>12041</v>
      </c>
      <c r="C3658" s="126" t="s">
        <v>12789</v>
      </c>
      <c r="D3658" s="134" t="s">
        <v>33</v>
      </c>
      <c r="E3658" s="134" t="s">
        <v>4500</v>
      </c>
      <c r="F3658" s="135"/>
      <c r="G3658" s="135">
        <v>503.92</v>
      </c>
    </row>
    <row r="3659" spans="1:7" x14ac:dyDescent="0.25">
      <c r="A3659" s="134" t="s">
        <v>9250</v>
      </c>
      <c r="B3659" s="134">
        <v>12043</v>
      </c>
      <c r="C3659" s="126" t="s">
        <v>12790</v>
      </c>
      <c r="D3659" s="134" t="s">
        <v>33</v>
      </c>
      <c r="E3659" s="134" t="s">
        <v>4500</v>
      </c>
      <c r="F3659" s="135"/>
      <c r="G3659" s="135">
        <v>1063.95</v>
      </c>
    </row>
    <row r="3660" spans="1:7" x14ac:dyDescent="0.25">
      <c r="A3660" s="134" t="s">
        <v>9250</v>
      </c>
      <c r="B3660" s="134">
        <v>39762</v>
      </c>
      <c r="C3660" s="126" t="s">
        <v>12791</v>
      </c>
      <c r="D3660" s="134" t="s">
        <v>33</v>
      </c>
      <c r="E3660" s="134" t="s">
        <v>4500</v>
      </c>
      <c r="F3660" s="135"/>
      <c r="G3660" s="135">
        <v>506.47</v>
      </c>
    </row>
    <row r="3661" spans="1:7" x14ac:dyDescent="0.25">
      <c r="A3661" s="134" t="s">
        <v>9250</v>
      </c>
      <c r="B3661" s="134">
        <v>12042</v>
      </c>
      <c r="C3661" s="126" t="s">
        <v>12792</v>
      </c>
      <c r="D3661" s="134" t="s">
        <v>33</v>
      </c>
      <c r="E3661" s="134" t="s">
        <v>4500</v>
      </c>
      <c r="F3661" s="135"/>
      <c r="G3661" s="135">
        <v>739.43</v>
      </c>
    </row>
    <row r="3662" spans="1:7" x14ac:dyDescent="0.25">
      <c r="A3662" s="134" t="s">
        <v>9250</v>
      </c>
      <c r="B3662" s="134">
        <v>39763</v>
      </c>
      <c r="C3662" s="126" t="s">
        <v>12793</v>
      </c>
      <c r="D3662" s="134" t="s">
        <v>33</v>
      </c>
      <c r="E3662" s="134" t="s">
        <v>4500</v>
      </c>
      <c r="F3662" s="135"/>
      <c r="G3662" s="135">
        <v>865.4</v>
      </c>
    </row>
    <row r="3663" spans="1:7" x14ac:dyDescent="0.25">
      <c r="A3663" s="134" t="s">
        <v>9250</v>
      </c>
      <c r="B3663" s="134">
        <v>39760</v>
      </c>
      <c r="C3663" s="126" t="s">
        <v>12794</v>
      </c>
      <c r="D3663" s="134" t="s">
        <v>33</v>
      </c>
      <c r="E3663" s="134" t="s">
        <v>4500</v>
      </c>
      <c r="F3663" s="135"/>
      <c r="G3663" s="135">
        <v>862.56</v>
      </c>
    </row>
    <row r="3664" spans="1:7" x14ac:dyDescent="0.25">
      <c r="A3664" s="134" t="s">
        <v>9250</v>
      </c>
      <c r="B3664" s="134">
        <v>39756</v>
      </c>
      <c r="C3664" s="126" t="s">
        <v>12795</v>
      </c>
      <c r="D3664" s="134" t="s">
        <v>33</v>
      </c>
      <c r="E3664" s="134" t="s">
        <v>4500</v>
      </c>
      <c r="F3664" s="135"/>
      <c r="G3664" s="135">
        <v>309.70999999999998</v>
      </c>
    </row>
    <row r="3665" spans="1:7" x14ac:dyDescent="0.25">
      <c r="A3665" s="134" t="s">
        <v>9250</v>
      </c>
      <c r="B3665" s="134">
        <v>12038</v>
      </c>
      <c r="C3665" s="126" t="s">
        <v>12796</v>
      </c>
      <c r="D3665" s="134" t="s">
        <v>33</v>
      </c>
      <c r="E3665" s="134" t="s">
        <v>4500</v>
      </c>
      <c r="F3665" s="135"/>
      <c r="G3665" s="135">
        <v>386.99</v>
      </c>
    </row>
    <row r="3666" spans="1:7" x14ac:dyDescent="0.25">
      <c r="A3666" s="134" t="s">
        <v>9250</v>
      </c>
      <c r="B3666" s="134">
        <v>39757</v>
      </c>
      <c r="C3666" s="126" t="s">
        <v>12797</v>
      </c>
      <c r="D3666" s="134" t="s">
        <v>33</v>
      </c>
      <c r="E3666" s="134" t="s">
        <v>4500</v>
      </c>
      <c r="F3666" s="135"/>
      <c r="G3666" s="135">
        <v>357.85</v>
      </c>
    </row>
    <row r="3667" spans="1:7" x14ac:dyDescent="0.25">
      <c r="A3667" s="134" t="s">
        <v>9250</v>
      </c>
      <c r="B3667" s="134">
        <v>39758</v>
      </c>
      <c r="C3667" s="126" t="s">
        <v>12798</v>
      </c>
      <c r="D3667" s="134" t="s">
        <v>33</v>
      </c>
      <c r="E3667" s="134" t="s">
        <v>4500</v>
      </c>
      <c r="F3667" s="135"/>
      <c r="G3667" s="135">
        <v>521.51</v>
      </c>
    </row>
    <row r="3668" spans="1:7" x14ac:dyDescent="0.25">
      <c r="A3668" s="134" t="s">
        <v>9250</v>
      </c>
      <c r="B3668" s="134">
        <v>39759</v>
      </c>
      <c r="C3668" s="126" t="s">
        <v>12799</v>
      </c>
      <c r="D3668" s="134" t="s">
        <v>33</v>
      </c>
      <c r="E3668" s="134" t="s">
        <v>4500</v>
      </c>
      <c r="F3668" s="135"/>
      <c r="G3668" s="135">
        <v>644.07000000000005</v>
      </c>
    </row>
    <row r="3669" spans="1:7" x14ac:dyDescent="0.25">
      <c r="A3669" s="134" t="s">
        <v>9250</v>
      </c>
      <c r="B3669" s="134">
        <v>39761</v>
      </c>
      <c r="C3669" s="126" t="s">
        <v>12800</v>
      </c>
      <c r="D3669" s="134" t="s">
        <v>33</v>
      </c>
      <c r="E3669" s="134" t="s">
        <v>4500</v>
      </c>
      <c r="F3669" s="135"/>
      <c r="G3669" s="135">
        <v>774.19</v>
      </c>
    </row>
    <row r="3670" spans="1:7" x14ac:dyDescent="0.25">
      <c r="A3670" s="134" t="s">
        <v>9250</v>
      </c>
      <c r="B3670" s="134">
        <v>39805</v>
      </c>
      <c r="C3670" s="126" t="s">
        <v>12801</v>
      </c>
      <c r="D3670" s="134" t="s">
        <v>33</v>
      </c>
      <c r="E3670" s="134" t="s">
        <v>4500</v>
      </c>
      <c r="F3670" s="135">
        <v>138.15</v>
      </c>
      <c r="G3670" s="135">
        <v>135.94999999999999</v>
      </c>
    </row>
    <row r="3671" spans="1:7" x14ac:dyDescent="0.25">
      <c r="A3671" s="134" t="s">
        <v>9250</v>
      </c>
      <c r="B3671" s="134">
        <v>39806</v>
      </c>
      <c r="C3671" s="126" t="s">
        <v>12802</v>
      </c>
      <c r="D3671" s="134" t="s">
        <v>33</v>
      </c>
      <c r="E3671" s="134" t="s">
        <v>4500</v>
      </c>
      <c r="F3671" s="135">
        <v>255.96</v>
      </c>
      <c r="G3671" s="135">
        <v>251.89</v>
      </c>
    </row>
    <row r="3672" spans="1:7" x14ac:dyDescent="0.25">
      <c r="A3672" s="134" t="s">
        <v>9250</v>
      </c>
      <c r="B3672" s="134">
        <v>39807</v>
      </c>
      <c r="C3672" s="126" t="s">
        <v>12803</v>
      </c>
      <c r="D3672" s="134" t="s">
        <v>33</v>
      </c>
      <c r="E3672" s="134" t="s">
        <v>4500</v>
      </c>
      <c r="F3672" s="135">
        <v>554.73</v>
      </c>
      <c r="G3672" s="135">
        <v>545.9</v>
      </c>
    </row>
    <row r="3673" spans="1:7" x14ac:dyDescent="0.25">
      <c r="A3673" s="134" t="s">
        <v>9250</v>
      </c>
      <c r="B3673" s="134">
        <v>43100</v>
      </c>
      <c r="C3673" s="126" t="s">
        <v>12804</v>
      </c>
      <c r="D3673" s="134" t="s">
        <v>33</v>
      </c>
      <c r="E3673" s="134" t="s">
        <v>4500</v>
      </c>
      <c r="F3673" s="135">
        <v>433.68</v>
      </c>
      <c r="G3673" s="135">
        <v>426.77</v>
      </c>
    </row>
    <row r="3674" spans="1:7" x14ac:dyDescent="0.25">
      <c r="A3674" s="134" t="s">
        <v>9250</v>
      </c>
      <c r="B3674" s="134">
        <v>39804</v>
      </c>
      <c r="C3674" s="126" t="s">
        <v>12805</v>
      </c>
      <c r="D3674" s="134" t="s">
        <v>33</v>
      </c>
      <c r="E3674" s="134" t="s">
        <v>4500</v>
      </c>
      <c r="F3674" s="135">
        <v>81.12</v>
      </c>
      <c r="G3674" s="135">
        <v>79.83</v>
      </c>
    </row>
    <row r="3675" spans="1:7" x14ac:dyDescent="0.25">
      <c r="A3675" s="134" t="s">
        <v>9250</v>
      </c>
      <c r="B3675" s="134">
        <v>39796</v>
      </c>
      <c r="C3675" s="126" t="s">
        <v>12806</v>
      </c>
      <c r="D3675" s="134" t="s">
        <v>33</v>
      </c>
      <c r="E3675" s="134" t="s">
        <v>4500</v>
      </c>
      <c r="F3675" s="135">
        <v>84.02</v>
      </c>
      <c r="G3675" s="135">
        <v>82.68</v>
      </c>
    </row>
    <row r="3676" spans="1:7" x14ac:dyDescent="0.25">
      <c r="A3676" s="134" t="s">
        <v>9250</v>
      </c>
      <c r="B3676" s="134">
        <v>39797</v>
      </c>
      <c r="C3676" s="126" t="s">
        <v>12807</v>
      </c>
      <c r="D3676" s="134" t="s">
        <v>33</v>
      </c>
      <c r="E3676" s="134" t="s">
        <v>9256</v>
      </c>
      <c r="F3676" s="135">
        <v>131.9</v>
      </c>
      <c r="G3676" s="135">
        <v>129.80000000000001</v>
      </c>
    </row>
    <row r="3677" spans="1:7" x14ac:dyDescent="0.25">
      <c r="A3677" s="134" t="s">
        <v>9250</v>
      </c>
      <c r="B3677" s="134">
        <v>39798</v>
      </c>
      <c r="C3677" s="126" t="s">
        <v>12808</v>
      </c>
      <c r="D3677" s="134" t="s">
        <v>33</v>
      </c>
      <c r="E3677" s="134" t="s">
        <v>4500</v>
      </c>
      <c r="F3677" s="135">
        <v>226.25</v>
      </c>
      <c r="G3677" s="135">
        <v>222.65</v>
      </c>
    </row>
    <row r="3678" spans="1:7" x14ac:dyDescent="0.25">
      <c r="A3678" s="134" t="s">
        <v>9250</v>
      </c>
      <c r="B3678" s="134">
        <v>39794</v>
      </c>
      <c r="C3678" s="126" t="s">
        <v>12809</v>
      </c>
      <c r="D3678" s="134" t="s">
        <v>33</v>
      </c>
      <c r="E3678" s="134" t="s">
        <v>4500</v>
      </c>
      <c r="F3678" s="135">
        <v>35.659999999999997</v>
      </c>
      <c r="G3678" s="135">
        <v>35.1</v>
      </c>
    </row>
    <row r="3679" spans="1:7" x14ac:dyDescent="0.25">
      <c r="A3679" s="134" t="s">
        <v>9250</v>
      </c>
      <c r="B3679" s="134">
        <v>39795</v>
      </c>
      <c r="C3679" s="126" t="s">
        <v>12810</v>
      </c>
      <c r="D3679" s="134" t="s">
        <v>33</v>
      </c>
      <c r="E3679" s="134" t="s">
        <v>4500</v>
      </c>
      <c r="F3679" s="135">
        <v>56.34</v>
      </c>
      <c r="G3679" s="135">
        <v>55.45</v>
      </c>
    </row>
    <row r="3680" spans="1:7" x14ac:dyDescent="0.25">
      <c r="A3680" s="134" t="s">
        <v>9250</v>
      </c>
      <c r="B3680" s="134">
        <v>39801</v>
      </c>
      <c r="C3680" s="126" t="s">
        <v>12811</v>
      </c>
      <c r="D3680" s="134" t="s">
        <v>33</v>
      </c>
      <c r="E3680" s="134" t="s">
        <v>4500</v>
      </c>
      <c r="F3680" s="135">
        <v>118.98</v>
      </c>
      <c r="G3680" s="135">
        <v>117.09</v>
      </c>
    </row>
    <row r="3681" spans="1:7" x14ac:dyDescent="0.25">
      <c r="A3681" s="134" t="s">
        <v>9250</v>
      </c>
      <c r="B3681" s="134">
        <v>39802</v>
      </c>
      <c r="C3681" s="126" t="s">
        <v>12812</v>
      </c>
      <c r="D3681" s="134" t="s">
        <v>33</v>
      </c>
      <c r="E3681" s="134" t="s">
        <v>4500</v>
      </c>
      <c r="F3681" s="135">
        <v>174.41</v>
      </c>
      <c r="G3681" s="135">
        <v>171.63</v>
      </c>
    </row>
    <row r="3682" spans="1:7" x14ac:dyDescent="0.25">
      <c r="A3682" s="134" t="s">
        <v>9250</v>
      </c>
      <c r="B3682" s="134">
        <v>39803</v>
      </c>
      <c r="C3682" s="126" t="s">
        <v>12813</v>
      </c>
      <c r="D3682" s="134" t="s">
        <v>33</v>
      </c>
      <c r="E3682" s="134" t="s">
        <v>4500</v>
      </c>
      <c r="F3682" s="135">
        <v>243.3</v>
      </c>
      <c r="G3682" s="135">
        <v>239.43</v>
      </c>
    </row>
    <row r="3683" spans="1:7" x14ac:dyDescent="0.25">
      <c r="A3683" s="134" t="s">
        <v>9250</v>
      </c>
      <c r="B3683" s="134">
        <v>39799</v>
      </c>
      <c r="C3683" s="126" t="s">
        <v>12814</v>
      </c>
      <c r="D3683" s="134" t="s">
        <v>33</v>
      </c>
      <c r="E3683" s="134" t="s">
        <v>4500</v>
      </c>
      <c r="F3683" s="135">
        <v>41.57</v>
      </c>
      <c r="G3683" s="135">
        <v>40.909999999999997</v>
      </c>
    </row>
    <row r="3684" spans="1:7" x14ac:dyDescent="0.25">
      <c r="A3684" s="134" t="s">
        <v>9250</v>
      </c>
      <c r="B3684" s="134">
        <v>39800</v>
      </c>
      <c r="C3684" s="126" t="s">
        <v>12815</v>
      </c>
      <c r="D3684" s="134" t="s">
        <v>33</v>
      </c>
      <c r="E3684" s="134" t="s">
        <v>4500</v>
      </c>
      <c r="F3684" s="135">
        <v>70.819999999999993</v>
      </c>
      <c r="G3684" s="135">
        <v>69.69</v>
      </c>
    </row>
    <row r="3685" spans="1:7" x14ac:dyDescent="0.25">
      <c r="A3685" s="134" t="s">
        <v>9250</v>
      </c>
      <c r="B3685" s="134">
        <v>43837</v>
      </c>
      <c r="C3685" s="126" t="s">
        <v>12816</v>
      </c>
      <c r="D3685" s="134" t="s">
        <v>33</v>
      </c>
      <c r="E3685" s="134" t="s">
        <v>4500</v>
      </c>
      <c r="F3685" s="135"/>
      <c r="G3685" s="135">
        <v>1363.23</v>
      </c>
    </row>
    <row r="3686" spans="1:7" x14ac:dyDescent="0.25">
      <c r="A3686" s="134" t="s">
        <v>9250</v>
      </c>
      <c r="B3686" s="134">
        <v>43836</v>
      </c>
      <c r="C3686" s="126" t="s">
        <v>12817</v>
      </c>
      <c r="D3686" s="134" t="s">
        <v>33</v>
      </c>
      <c r="E3686" s="134" t="s">
        <v>4500</v>
      </c>
      <c r="F3686" s="135"/>
      <c r="G3686" s="135">
        <v>2773.94</v>
      </c>
    </row>
    <row r="3687" spans="1:7" x14ac:dyDescent="0.25">
      <c r="A3687" s="134" t="s">
        <v>9250</v>
      </c>
      <c r="B3687" s="134">
        <v>21059</v>
      </c>
      <c r="C3687" s="126" t="s">
        <v>12818</v>
      </c>
      <c r="D3687" s="134" t="s">
        <v>33</v>
      </c>
      <c r="E3687" s="134" t="s">
        <v>4500</v>
      </c>
      <c r="F3687" s="135"/>
      <c r="G3687" s="135">
        <v>54.55</v>
      </c>
    </row>
    <row r="3688" spans="1:7" x14ac:dyDescent="0.25">
      <c r="A3688" s="134" t="s">
        <v>9250</v>
      </c>
      <c r="B3688" s="134">
        <v>11234</v>
      </c>
      <c r="C3688" s="126" t="s">
        <v>12819</v>
      </c>
      <c r="D3688" s="134" t="s">
        <v>33</v>
      </c>
      <c r="E3688" s="134" t="s">
        <v>4500</v>
      </c>
      <c r="F3688" s="135"/>
      <c r="G3688" s="135">
        <v>82.23</v>
      </c>
    </row>
    <row r="3689" spans="1:7" x14ac:dyDescent="0.25">
      <c r="A3689" s="134" t="s">
        <v>9250</v>
      </c>
      <c r="B3689" s="134">
        <v>21060</v>
      </c>
      <c r="C3689" s="126" t="s">
        <v>12820</v>
      </c>
      <c r="D3689" s="134" t="s">
        <v>33</v>
      </c>
      <c r="E3689" s="134" t="s">
        <v>4500</v>
      </c>
      <c r="F3689" s="135"/>
      <c r="G3689" s="135">
        <v>101.2</v>
      </c>
    </row>
    <row r="3690" spans="1:7" x14ac:dyDescent="0.25">
      <c r="A3690" s="134" t="s">
        <v>9250</v>
      </c>
      <c r="B3690" s="134">
        <v>21061</v>
      </c>
      <c r="C3690" s="126" t="s">
        <v>12821</v>
      </c>
      <c r="D3690" s="134" t="s">
        <v>33</v>
      </c>
      <c r="E3690" s="134" t="s">
        <v>4500</v>
      </c>
      <c r="F3690" s="135"/>
      <c r="G3690" s="135">
        <v>126.51</v>
      </c>
    </row>
    <row r="3691" spans="1:7" x14ac:dyDescent="0.25">
      <c r="A3691" s="134" t="s">
        <v>9250</v>
      </c>
      <c r="B3691" s="134">
        <v>21062</v>
      </c>
      <c r="C3691" s="126" t="s">
        <v>12822</v>
      </c>
      <c r="D3691" s="134" t="s">
        <v>33</v>
      </c>
      <c r="E3691" s="134" t="s">
        <v>4500</v>
      </c>
      <c r="F3691" s="135"/>
      <c r="G3691" s="135">
        <v>199.25</v>
      </c>
    </row>
    <row r="3692" spans="1:7" x14ac:dyDescent="0.25">
      <c r="A3692" s="134" t="s">
        <v>9250</v>
      </c>
      <c r="B3692" s="134">
        <v>11708</v>
      </c>
      <c r="C3692" s="126" t="s">
        <v>12823</v>
      </c>
      <c r="D3692" s="134" t="s">
        <v>33</v>
      </c>
      <c r="E3692" s="134" t="s">
        <v>4500</v>
      </c>
      <c r="F3692" s="135"/>
      <c r="G3692" s="135">
        <v>21.74</v>
      </c>
    </row>
    <row r="3693" spans="1:7" x14ac:dyDescent="0.25">
      <c r="A3693" s="134" t="s">
        <v>9250</v>
      </c>
      <c r="B3693" s="134">
        <v>11709</v>
      </c>
      <c r="C3693" s="126" t="s">
        <v>12824</v>
      </c>
      <c r="D3693" s="134" t="s">
        <v>33</v>
      </c>
      <c r="E3693" s="134" t="s">
        <v>4500</v>
      </c>
      <c r="F3693" s="135"/>
      <c r="G3693" s="135">
        <v>51.07</v>
      </c>
    </row>
    <row r="3694" spans="1:7" x14ac:dyDescent="0.25">
      <c r="A3694" s="134" t="s">
        <v>9250</v>
      </c>
      <c r="B3694" s="134">
        <v>11710</v>
      </c>
      <c r="C3694" s="126" t="s">
        <v>12825</v>
      </c>
      <c r="D3694" s="134" t="s">
        <v>33</v>
      </c>
      <c r="E3694" s="134" t="s">
        <v>4500</v>
      </c>
      <c r="F3694" s="135"/>
      <c r="G3694" s="135">
        <v>117.41</v>
      </c>
    </row>
    <row r="3695" spans="1:7" x14ac:dyDescent="0.25">
      <c r="A3695" s="134" t="s">
        <v>9250</v>
      </c>
      <c r="B3695" s="134">
        <v>11707</v>
      </c>
      <c r="C3695" s="126" t="s">
        <v>12826</v>
      </c>
      <c r="D3695" s="134" t="s">
        <v>33</v>
      </c>
      <c r="E3695" s="134" t="s">
        <v>4500</v>
      </c>
      <c r="F3695" s="135"/>
      <c r="G3695" s="135">
        <v>16.28</v>
      </c>
    </row>
    <row r="3696" spans="1:7" x14ac:dyDescent="0.25">
      <c r="A3696" s="134" t="s">
        <v>9250</v>
      </c>
      <c r="B3696" s="134">
        <v>5102</v>
      </c>
      <c r="C3696" s="126" t="s">
        <v>12827</v>
      </c>
      <c r="D3696" s="134" t="s">
        <v>33</v>
      </c>
      <c r="E3696" s="134" t="s">
        <v>4500</v>
      </c>
      <c r="F3696" s="135">
        <v>12.97</v>
      </c>
      <c r="G3696" s="135">
        <v>12.67</v>
      </c>
    </row>
    <row r="3697" spans="1:7" x14ac:dyDescent="0.25">
      <c r="A3697" s="134" t="s">
        <v>9250</v>
      </c>
      <c r="B3697" s="134">
        <v>11711</v>
      </c>
      <c r="C3697" s="126" t="s">
        <v>12828</v>
      </c>
      <c r="D3697" s="134" t="s">
        <v>33</v>
      </c>
      <c r="E3697" s="134" t="s">
        <v>4500</v>
      </c>
      <c r="F3697" s="135">
        <v>10.8</v>
      </c>
      <c r="G3697" s="135">
        <v>10.56</v>
      </c>
    </row>
    <row r="3698" spans="1:7" x14ac:dyDescent="0.25">
      <c r="A3698" s="134" t="s">
        <v>9250</v>
      </c>
      <c r="B3698" s="134">
        <v>11739</v>
      </c>
      <c r="C3698" s="126" t="s">
        <v>12829</v>
      </c>
      <c r="D3698" s="134" t="s">
        <v>33</v>
      </c>
      <c r="E3698" s="134" t="s">
        <v>4500</v>
      </c>
      <c r="F3698" s="135">
        <v>9.24</v>
      </c>
      <c r="G3698" s="135">
        <v>9.0299999999999994</v>
      </c>
    </row>
    <row r="3699" spans="1:7" x14ac:dyDescent="0.25">
      <c r="A3699" s="134" t="s">
        <v>9250</v>
      </c>
      <c r="B3699" s="134">
        <v>11741</v>
      </c>
      <c r="C3699" s="126" t="s">
        <v>12830</v>
      </c>
      <c r="D3699" s="134" t="s">
        <v>33</v>
      </c>
      <c r="E3699" s="134" t="s">
        <v>4500</v>
      </c>
      <c r="F3699" s="135">
        <v>11.77</v>
      </c>
      <c r="G3699" s="135">
        <v>11.5</v>
      </c>
    </row>
    <row r="3700" spans="1:7" x14ac:dyDescent="0.25">
      <c r="A3700" s="134" t="s">
        <v>9250</v>
      </c>
      <c r="B3700" s="134">
        <v>11745</v>
      </c>
      <c r="C3700" s="126" t="s">
        <v>12831</v>
      </c>
      <c r="D3700" s="134" t="s">
        <v>33</v>
      </c>
      <c r="E3700" s="134" t="s">
        <v>4500</v>
      </c>
      <c r="F3700" s="135">
        <v>15.51</v>
      </c>
      <c r="G3700" s="135">
        <v>15.15</v>
      </c>
    </row>
    <row r="3701" spans="1:7" x14ac:dyDescent="0.25">
      <c r="A3701" s="134" t="s">
        <v>9250</v>
      </c>
      <c r="B3701" s="134">
        <v>11743</v>
      </c>
      <c r="C3701" s="126" t="s">
        <v>12832</v>
      </c>
      <c r="D3701" s="134" t="s">
        <v>33</v>
      </c>
      <c r="E3701" s="134" t="s">
        <v>4500</v>
      </c>
      <c r="F3701" s="135">
        <v>9.8800000000000008</v>
      </c>
      <c r="G3701" s="135">
        <v>9.65</v>
      </c>
    </row>
    <row r="3702" spans="1:7" x14ac:dyDescent="0.25">
      <c r="A3702" s="134" t="s">
        <v>9250</v>
      </c>
      <c r="B3702" s="134">
        <v>5104</v>
      </c>
      <c r="C3702" s="126" t="s">
        <v>12833</v>
      </c>
      <c r="D3702" s="134" t="s">
        <v>950</v>
      </c>
      <c r="E3702" s="134" t="s">
        <v>4500</v>
      </c>
      <c r="F3702" s="135">
        <v>128.27000000000001</v>
      </c>
      <c r="G3702" s="135">
        <v>69.42</v>
      </c>
    </row>
    <row r="3703" spans="1:7" x14ac:dyDescent="0.25">
      <c r="A3703" s="134" t="s">
        <v>9250</v>
      </c>
      <c r="B3703" s="134">
        <v>44530</v>
      </c>
      <c r="C3703" s="126" t="s">
        <v>12834</v>
      </c>
      <c r="D3703" s="134" t="s">
        <v>33</v>
      </c>
      <c r="E3703" s="134" t="s">
        <v>4500</v>
      </c>
      <c r="F3703" s="135">
        <v>54.36</v>
      </c>
      <c r="G3703" s="135">
        <v>62.52</v>
      </c>
    </row>
    <row r="3704" spans="1:7" x14ac:dyDescent="0.25">
      <c r="A3704" s="134" t="s">
        <v>9250</v>
      </c>
      <c r="B3704" s="134">
        <v>2710</v>
      </c>
      <c r="C3704" s="126" t="s">
        <v>12835</v>
      </c>
      <c r="D3704" s="134" t="s">
        <v>33</v>
      </c>
      <c r="E3704" s="134" t="s">
        <v>4500</v>
      </c>
      <c r="F3704" s="135">
        <v>46.91</v>
      </c>
      <c r="G3704" s="135">
        <v>53.96</v>
      </c>
    </row>
    <row r="3705" spans="1:7" x14ac:dyDescent="0.25">
      <c r="A3705" s="134" t="s">
        <v>9422</v>
      </c>
      <c r="B3705" s="134">
        <v>14575</v>
      </c>
      <c r="C3705" s="126" t="s">
        <v>12836</v>
      </c>
      <c r="D3705" s="134" t="s">
        <v>33</v>
      </c>
      <c r="E3705" s="134" t="s">
        <v>4500</v>
      </c>
      <c r="F3705" s="135"/>
      <c r="G3705" s="135">
        <v>4735150.53</v>
      </c>
    </row>
    <row r="3706" spans="1:7" x14ac:dyDescent="0.25">
      <c r="A3706" s="134" t="s">
        <v>9250</v>
      </c>
      <c r="B3706" s="134">
        <v>20043</v>
      </c>
      <c r="C3706" s="126" t="s">
        <v>12837</v>
      </c>
      <c r="D3706" s="134" t="s">
        <v>33</v>
      </c>
      <c r="E3706" s="134" t="s">
        <v>4500</v>
      </c>
      <c r="F3706" s="135">
        <v>9.3800000000000008</v>
      </c>
      <c r="G3706" s="135">
        <v>9.4499999999999993</v>
      </c>
    </row>
    <row r="3707" spans="1:7" x14ac:dyDescent="0.25">
      <c r="A3707" s="134" t="s">
        <v>9250</v>
      </c>
      <c r="B3707" s="134">
        <v>20044</v>
      </c>
      <c r="C3707" s="126" t="s">
        <v>12838</v>
      </c>
      <c r="D3707" s="134" t="s">
        <v>33</v>
      </c>
      <c r="E3707" s="134" t="s">
        <v>4500</v>
      </c>
      <c r="F3707" s="135">
        <v>10.88</v>
      </c>
      <c r="G3707" s="135">
        <v>10.96</v>
      </c>
    </row>
    <row r="3708" spans="1:7" x14ac:dyDescent="0.25">
      <c r="A3708" s="134" t="s">
        <v>9250</v>
      </c>
      <c r="B3708" s="134">
        <v>20042</v>
      </c>
      <c r="C3708" s="126" t="s">
        <v>12839</v>
      </c>
      <c r="D3708" s="134" t="s">
        <v>33</v>
      </c>
      <c r="E3708" s="134" t="s">
        <v>4500</v>
      </c>
      <c r="F3708" s="135">
        <v>8.14</v>
      </c>
      <c r="G3708" s="135">
        <v>8.1999999999999993</v>
      </c>
    </row>
    <row r="3709" spans="1:7" x14ac:dyDescent="0.25">
      <c r="A3709" s="134" t="s">
        <v>9250</v>
      </c>
      <c r="B3709" s="134">
        <v>20046</v>
      </c>
      <c r="C3709" s="126" t="s">
        <v>12840</v>
      </c>
      <c r="D3709" s="134" t="s">
        <v>33</v>
      </c>
      <c r="E3709" s="134" t="s">
        <v>4500</v>
      </c>
      <c r="F3709" s="135">
        <v>19.260000000000002</v>
      </c>
      <c r="G3709" s="135">
        <v>19.41</v>
      </c>
    </row>
    <row r="3710" spans="1:7" x14ac:dyDescent="0.25">
      <c r="A3710" s="134" t="s">
        <v>9250</v>
      </c>
      <c r="B3710" s="134">
        <v>20047</v>
      </c>
      <c r="C3710" s="126" t="s">
        <v>12841</v>
      </c>
      <c r="D3710" s="134" t="s">
        <v>33</v>
      </c>
      <c r="E3710" s="134" t="s">
        <v>4500</v>
      </c>
      <c r="F3710" s="135">
        <v>57.76</v>
      </c>
      <c r="G3710" s="135">
        <v>58.2</v>
      </c>
    </row>
    <row r="3711" spans="1:7" x14ac:dyDescent="0.25">
      <c r="A3711" s="134" t="s">
        <v>9250</v>
      </c>
      <c r="B3711" s="134">
        <v>20045</v>
      </c>
      <c r="C3711" s="126" t="s">
        <v>12842</v>
      </c>
      <c r="D3711" s="134" t="s">
        <v>33</v>
      </c>
      <c r="E3711" s="134" t="s">
        <v>4500</v>
      </c>
      <c r="F3711" s="135">
        <v>9.74</v>
      </c>
      <c r="G3711" s="135">
        <v>9.82</v>
      </c>
    </row>
    <row r="3712" spans="1:7" x14ac:dyDescent="0.25">
      <c r="A3712" s="134" t="s">
        <v>9250</v>
      </c>
      <c r="B3712" s="134">
        <v>20972</v>
      </c>
      <c r="C3712" s="126" t="s">
        <v>12843</v>
      </c>
      <c r="D3712" s="134" t="s">
        <v>33</v>
      </c>
      <c r="E3712" s="134" t="s">
        <v>4500</v>
      </c>
      <c r="F3712" s="135">
        <v>128.57</v>
      </c>
      <c r="G3712" s="135">
        <v>235.71</v>
      </c>
    </row>
    <row r="3713" spans="1:7" x14ac:dyDescent="0.25">
      <c r="A3713" s="134" t="s">
        <v>9250</v>
      </c>
      <c r="B3713" s="134">
        <v>11321</v>
      </c>
      <c r="C3713" s="126" t="s">
        <v>12844</v>
      </c>
      <c r="D3713" s="134" t="s">
        <v>33</v>
      </c>
      <c r="E3713" s="134" t="s">
        <v>4500</v>
      </c>
      <c r="F3713" s="135">
        <v>24.47</v>
      </c>
      <c r="G3713" s="135">
        <v>33.49</v>
      </c>
    </row>
    <row r="3714" spans="1:7" x14ac:dyDescent="0.25">
      <c r="A3714" s="134" t="s">
        <v>9250</v>
      </c>
      <c r="B3714" s="134">
        <v>11323</v>
      </c>
      <c r="C3714" s="126" t="s">
        <v>12845</v>
      </c>
      <c r="D3714" s="134" t="s">
        <v>33</v>
      </c>
      <c r="E3714" s="134" t="s">
        <v>4500</v>
      </c>
      <c r="F3714" s="135">
        <v>28.14</v>
      </c>
      <c r="G3714" s="135">
        <v>38.520000000000003</v>
      </c>
    </row>
    <row r="3715" spans="1:7" x14ac:dyDescent="0.25">
      <c r="A3715" s="134" t="s">
        <v>9250</v>
      </c>
      <c r="B3715" s="134">
        <v>20327</v>
      </c>
      <c r="C3715" s="126" t="s">
        <v>12846</v>
      </c>
      <c r="D3715" s="134" t="s">
        <v>33</v>
      </c>
      <c r="E3715" s="134" t="s">
        <v>4500</v>
      </c>
      <c r="F3715" s="135">
        <v>15.97</v>
      </c>
      <c r="G3715" s="135">
        <v>21.86</v>
      </c>
    </row>
    <row r="3716" spans="1:7" x14ac:dyDescent="0.25">
      <c r="A3716" s="134" t="s">
        <v>9250</v>
      </c>
      <c r="B3716" s="134">
        <v>6034</v>
      </c>
      <c r="C3716" s="126" t="s">
        <v>12847</v>
      </c>
      <c r="D3716" s="134" t="s">
        <v>33</v>
      </c>
      <c r="E3716" s="134" t="s">
        <v>4500</v>
      </c>
      <c r="F3716" s="135">
        <v>10.56</v>
      </c>
      <c r="G3716" s="135">
        <v>13.49</v>
      </c>
    </row>
    <row r="3717" spans="1:7" x14ac:dyDescent="0.25">
      <c r="A3717" s="134" t="s">
        <v>9250</v>
      </c>
      <c r="B3717" s="134">
        <v>6036</v>
      </c>
      <c r="C3717" s="126" t="s">
        <v>12848</v>
      </c>
      <c r="D3717" s="134" t="s">
        <v>33</v>
      </c>
      <c r="E3717" s="134" t="s">
        <v>4500</v>
      </c>
      <c r="F3717" s="135">
        <v>14.38</v>
      </c>
      <c r="G3717" s="135">
        <v>18.37</v>
      </c>
    </row>
    <row r="3718" spans="1:7" x14ac:dyDescent="0.25">
      <c r="A3718" s="134" t="s">
        <v>9250</v>
      </c>
      <c r="B3718" s="134">
        <v>6031</v>
      </c>
      <c r="C3718" s="126" t="s">
        <v>12849</v>
      </c>
      <c r="D3718" s="134" t="s">
        <v>33</v>
      </c>
      <c r="E3718" s="134" t="s">
        <v>9256</v>
      </c>
      <c r="F3718" s="135">
        <v>16.899999999999999</v>
      </c>
      <c r="G3718" s="135">
        <v>21.59</v>
      </c>
    </row>
    <row r="3719" spans="1:7" x14ac:dyDescent="0.25">
      <c r="A3719" s="134" t="s">
        <v>9250</v>
      </c>
      <c r="B3719" s="134">
        <v>6029</v>
      </c>
      <c r="C3719" s="126" t="s">
        <v>12850</v>
      </c>
      <c r="D3719" s="134" t="s">
        <v>33</v>
      </c>
      <c r="E3719" s="134" t="s">
        <v>4500</v>
      </c>
      <c r="F3719" s="135">
        <v>17.079999999999998</v>
      </c>
      <c r="G3719" s="135">
        <v>21.82</v>
      </c>
    </row>
    <row r="3720" spans="1:7" x14ac:dyDescent="0.25">
      <c r="A3720" s="134" t="s">
        <v>9250</v>
      </c>
      <c r="B3720" s="134">
        <v>6033</v>
      </c>
      <c r="C3720" s="126" t="s">
        <v>12851</v>
      </c>
      <c r="D3720" s="134" t="s">
        <v>33</v>
      </c>
      <c r="E3720" s="134" t="s">
        <v>4500</v>
      </c>
      <c r="F3720" s="135">
        <v>22.51</v>
      </c>
      <c r="G3720" s="135">
        <v>28.76</v>
      </c>
    </row>
    <row r="3721" spans="1:7" x14ac:dyDescent="0.25">
      <c r="A3721" s="134" t="s">
        <v>9250</v>
      </c>
      <c r="B3721" s="134">
        <v>11672</v>
      </c>
      <c r="C3721" s="126" t="s">
        <v>12852</v>
      </c>
      <c r="D3721" s="134" t="s">
        <v>33</v>
      </c>
      <c r="E3721" s="134" t="s">
        <v>4500</v>
      </c>
      <c r="F3721" s="135">
        <v>48.96</v>
      </c>
      <c r="G3721" s="135">
        <v>62.55</v>
      </c>
    </row>
    <row r="3722" spans="1:7" x14ac:dyDescent="0.25">
      <c r="A3722" s="134" t="s">
        <v>9250</v>
      </c>
      <c r="B3722" s="134">
        <v>11669</v>
      </c>
      <c r="C3722" s="126" t="s">
        <v>12853</v>
      </c>
      <c r="D3722" s="134" t="s">
        <v>33</v>
      </c>
      <c r="E3722" s="134" t="s">
        <v>4500</v>
      </c>
      <c r="F3722" s="135">
        <v>46.63</v>
      </c>
      <c r="G3722" s="135">
        <v>59.57</v>
      </c>
    </row>
    <row r="3723" spans="1:7" x14ac:dyDescent="0.25">
      <c r="A3723" s="134" t="s">
        <v>9250</v>
      </c>
      <c r="B3723" s="134">
        <v>20055</v>
      </c>
      <c r="C3723" s="126" t="s">
        <v>12854</v>
      </c>
      <c r="D3723" s="134" t="s">
        <v>33</v>
      </c>
      <c r="E3723" s="134" t="s">
        <v>4500</v>
      </c>
      <c r="F3723" s="135">
        <v>34.92</v>
      </c>
      <c r="G3723" s="135">
        <v>44.61</v>
      </c>
    </row>
    <row r="3724" spans="1:7" x14ac:dyDescent="0.25">
      <c r="A3724" s="134" t="s">
        <v>9250</v>
      </c>
      <c r="B3724" s="134">
        <v>11670</v>
      </c>
      <c r="C3724" s="126" t="s">
        <v>12855</v>
      </c>
      <c r="D3724" s="134" t="s">
        <v>33</v>
      </c>
      <c r="E3724" s="134" t="s">
        <v>4500</v>
      </c>
      <c r="F3724" s="135">
        <v>17.86</v>
      </c>
      <c r="G3724" s="135">
        <v>22.82</v>
      </c>
    </row>
    <row r="3725" spans="1:7" x14ac:dyDescent="0.25">
      <c r="A3725" s="134" t="s">
        <v>9250</v>
      </c>
      <c r="B3725" s="134">
        <v>11671</v>
      </c>
      <c r="C3725" s="126" t="s">
        <v>12856</v>
      </c>
      <c r="D3725" s="134" t="s">
        <v>33</v>
      </c>
      <c r="E3725" s="134" t="s">
        <v>4500</v>
      </c>
      <c r="F3725" s="135">
        <v>74.94</v>
      </c>
      <c r="G3725" s="135">
        <v>95.74</v>
      </c>
    </row>
    <row r="3726" spans="1:7" x14ac:dyDescent="0.25">
      <c r="A3726" s="134" t="s">
        <v>9250</v>
      </c>
      <c r="B3726" s="134">
        <v>6032</v>
      </c>
      <c r="C3726" s="126" t="s">
        <v>12857</v>
      </c>
      <c r="D3726" s="134" t="s">
        <v>33</v>
      </c>
      <c r="E3726" s="134" t="s">
        <v>4500</v>
      </c>
      <c r="F3726" s="135">
        <v>21.4</v>
      </c>
      <c r="G3726" s="135">
        <v>27.34</v>
      </c>
    </row>
    <row r="3727" spans="1:7" x14ac:dyDescent="0.25">
      <c r="A3727" s="134" t="s">
        <v>9250</v>
      </c>
      <c r="B3727" s="134">
        <v>11673</v>
      </c>
      <c r="C3727" s="126" t="s">
        <v>12858</v>
      </c>
      <c r="D3727" s="134" t="s">
        <v>33</v>
      </c>
      <c r="E3727" s="134" t="s">
        <v>4500</v>
      </c>
      <c r="F3727" s="135">
        <v>16.850000000000001</v>
      </c>
      <c r="G3727" s="135">
        <v>21.53</v>
      </c>
    </row>
    <row r="3728" spans="1:7" x14ac:dyDescent="0.25">
      <c r="A3728" s="134" t="s">
        <v>9250</v>
      </c>
      <c r="B3728" s="134">
        <v>11674</v>
      </c>
      <c r="C3728" s="126" t="s">
        <v>12859</v>
      </c>
      <c r="D3728" s="134" t="s">
        <v>33</v>
      </c>
      <c r="E3728" s="134" t="s">
        <v>4500</v>
      </c>
      <c r="F3728" s="135">
        <v>21.7</v>
      </c>
      <c r="G3728" s="135">
        <v>27.73</v>
      </c>
    </row>
    <row r="3729" spans="1:7" x14ac:dyDescent="0.25">
      <c r="A3729" s="134" t="s">
        <v>9250</v>
      </c>
      <c r="B3729" s="134">
        <v>11675</v>
      </c>
      <c r="C3729" s="126" t="s">
        <v>12860</v>
      </c>
      <c r="D3729" s="134" t="s">
        <v>33</v>
      </c>
      <c r="E3729" s="134" t="s">
        <v>4500</v>
      </c>
      <c r="F3729" s="135">
        <v>34.46</v>
      </c>
      <c r="G3729" s="135">
        <v>44.02</v>
      </c>
    </row>
    <row r="3730" spans="1:7" x14ac:dyDescent="0.25">
      <c r="A3730" s="134" t="s">
        <v>9250</v>
      </c>
      <c r="B3730" s="134">
        <v>11676</v>
      </c>
      <c r="C3730" s="126" t="s">
        <v>12861</v>
      </c>
      <c r="D3730" s="134" t="s">
        <v>33</v>
      </c>
      <c r="E3730" s="134" t="s">
        <v>4500</v>
      </c>
      <c r="F3730" s="135">
        <v>46.09</v>
      </c>
      <c r="G3730" s="135">
        <v>58.88</v>
      </c>
    </row>
    <row r="3731" spans="1:7" x14ac:dyDescent="0.25">
      <c r="A3731" s="134" t="s">
        <v>9250</v>
      </c>
      <c r="B3731" s="134">
        <v>11677</v>
      </c>
      <c r="C3731" s="126" t="s">
        <v>12862</v>
      </c>
      <c r="D3731" s="134" t="s">
        <v>33</v>
      </c>
      <c r="E3731" s="134" t="s">
        <v>4500</v>
      </c>
      <c r="F3731" s="135">
        <v>47.6</v>
      </c>
      <c r="G3731" s="135">
        <v>60.81</v>
      </c>
    </row>
    <row r="3732" spans="1:7" x14ac:dyDescent="0.25">
      <c r="A3732" s="134" t="s">
        <v>9250</v>
      </c>
      <c r="B3732" s="134">
        <v>11678</v>
      </c>
      <c r="C3732" s="126" t="s">
        <v>12863</v>
      </c>
      <c r="D3732" s="134" t="s">
        <v>33</v>
      </c>
      <c r="E3732" s="134" t="s">
        <v>4500</v>
      </c>
      <c r="F3732" s="135">
        <v>87.17</v>
      </c>
      <c r="G3732" s="135">
        <v>111.36</v>
      </c>
    </row>
    <row r="3733" spans="1:7" x14ac:dyDescent="0.25">
      <c r="A3733" s="134" t="s">
        <v>9250</v>
      </c>
      <c r="B3733" s="134">
        <v>6038</v>
      </c>
      <c r="C3733" s="126" t="s">
        <v>12864</v>
      </c>
      <c r="D3733" s="134" t="s">
        <v>33</v>
      </c>
      <c r="E3733" s="134" t="s">
        <v>4500</v>
      </c>
      <c r="F3733" s="135">
        <v>5.53</v>
      </c>
      <c r="G3733" s="135">
        <v>7.06</v>
      </c>
    </row>
    <row r="3734" spans="1:7" x14ac:dyDescent="0.25">
      <c r="A3734" s="134" t="s">
        <v>9250</v>
      </c>
      <c r="B3734" s="134">
        <v>11718</v>
      </c>
      <c r="C3734" s="126" t="s">
        <v>12865</v>
      </c>
      <c r="D3734" s="134" t="s">
        <v>33</v>
      </c>
      <c r="E3734" s="134" t="s">
        <v>4500</v>
      </c>
      <c r="F3734" s="135">
        <v>15.77</v>
      </c>
      <c r="G3734" s="135">
        <v>20.149999999999999</v>
      </c>
    </row>
    <row r="3735" spans="1:7" x14ac:dyDescent="0.25">
      <c r="A3735" s="134" t="s">
        <v>9250</v>
      </c>
      <c r="B3735" s="134">
        <v>6037</v>
      </c>
      <c r="C3735" s="126" t="s">
        <v>12866</v>
      </c>
      <c r="D3735" s="134" t="s">
        <v>33</v>
      </c>
      <c r="E3735" s="134" t="s">
        <v>4500</v>
      </c>
      <c r="F3735" s="135">
        <v>11.5</v>
      </c>
      <c r="G3735" s="135">
        <v>14.7</v>
      </c>
    </row>
    <row r="3736" spans="1:7" x14ac:dyDescent="0.25">
      <c r="A3736" s="134" t="s">
        <v>9250</v>
      </c>
      <c r="B3736" s="134">
        <v>11719</v>
      </c>
      <c r="C3736" s="126" t="s">
        <v>12867</v>
      </c>
      <c r="D3736" s="134" t="s">
        <v>33</v>
      </c>
      <c r="E3736" s="134" t="s">
        <v>4500</v>
      </c>
      <c r="F3736" s="135">
        <v>12.79</v>
      </c>
      <c r="G3736" s="135">
        <v>16.34</v>
      </c>
    </row>
    <row r="3737" spans="1:7" x14ac:dyDescent="0.25">
      <c r="A3737" s="134" t="s">
        <v>9250</v>
      </c>
      <c r="B3737" s="134">
        <v>6010</v>
      </c>
      <c r="C3737" s="126" t="s">
        <v>12868</v>
      </c>
      <c r="D3737" s="134" t="s">
        <v>33</v>
      </c>
      <c r="E3737" s="134" t="s">
        <v>4500</v>
      </c>
      <c r="F3737" s="135">
        <v>73.459999999999994</v>
      </c>
      <c r="G3737" s="135">
        <v>71.14</v>
      </c>
    </row>
    <row r="3738" spans="1:7" x14ac:dyDescent="0.25">
      <c r="A3738" s="134" t="s">
        <v>9250</v>
      </c>
      <c r="B3738" s="134">
        <v>6017</v>
      </c>
      <c r="C3738" s="126" t="s">
        <v>12869</v>
      </c>
      <c r="D3738" s="134" t="s">
        <v>33</v>
      </c>
      <c r="E3738" s="134" t="s">
        <v>4500</v>
      </c>
      <c r="F3738" s="135">
        <v>58.19</v>
      </c>
      <c r="G3738" s="135">
        <v>56.34</v>
      </c>
    </row>
    <row r="3739" spans="1:7" x14ac:dyDescent="0.25">
      <c r="A3739" s="134" t="s">
        <v>9250</v>
      </c>
      <c r="B3739" s="134">
        <v>6019</v>
      </c>
      <c r="C3739" s="126" t="s">
        <v>12870</v>
      </c>
      <c r="D3739" s="134" t="s">
        <v>33</v>
      </c>
      <c r="E3739" s="134" t="s">
        <v>4500</v>
      </c>
      <c r="F3739" s="135">
        <v>42.69</v>
      </c>
      <c r="G3739" s="135">
        <v>41.34</v>
      </c>
    </row>
    <row r="3740" spans="1:7" x14ac:dyDescent="0.25">
      <c r="A3740" s="134" t="s">
        <v>9250</v>
      </c>
      <c r="B3740" s="134">
        <v>6020</v>
      </c>
      <c r="C3740" s="126" t="s">
        <v>12871</v>
      </c>
      <c r="D3740" s="134" t="s">
        <v>33</v>
      </c>
      <c r="E3740" s="134" t="s">
        <v>4500</v>
      </c>
      <c r="F3740" s="135">
        <v>25.64</v>
      </c>
      <c r="G3740" s="135">
        <v>24.83</v>
      </c>
    </row>
    <row r="3741" spans="1:7" x14ac:dyDescent="0.25">
      <c r="A3741" s="134" t="s">
        <v>9250</v>
      </c>
      <c r="B3741" s="134">
        <v>6011</v>
      </c>
      <c r="C3741" s="126" t="s">
        <v>12872</v>
      </c>
      <c r="D3741" s="134" t="s">
        <v>33</v>
      </c>
      <c r="E3741" s="134" t="s">
        <v>4500</v>
      </c>
      <c r="F3741" s="135">
        <v>212.21</v>
      </c>
      <c r="G3741" s="135">
        <v>205.49</v>
      </c>
    </row>
    <row r="3742" spans="1:7" x14ac:dyDescent="0.25">
      <c r="A3742" s="134" t="s">
        <v>9250</v>
      </c>
      <c r="B3742" s="134">
        <v>6028</v>
      </c>
      <c r="C3742" s="126" t="s">
        <v>12873</v>
      </c>
      <c r="D3742" s="134" t="s">
        <v>33</v>
      </c>
      <c r="E3742" s="134" t="s">
        <v>4500</v>
      </c>
      <c r="F3742" s="135">
        <v>102.32</v>
      </c>
      <c r="G3742" s="135">
        <v>99.08</v>
      </c>
    </row>
    <row r="3743" spans="1:7" x14ac:dyDescent="0.25">
      <c r="A3743" s="134" t="s">
        <v>9250</v>
      </c>
      <c r="B3743" s="134">
        <v>6012</v>
      </c>
      <c r="C3743" s="126" t="s">
        <v>12874</v>
      </c>
      <c r="D3743" s="134" t="s">
        <v>33</v>
      </c>
      <c r="E3743" s="134" t="s">
        <v>4500</v>
      </c>
      <c r="F3743" s="135">
        <v>256.92</v>
      </c>
      <c r="G3743" s="135">
        <v>248.78</v>
      </c>
    </row>
    <row r="3744" spans="1:7" x14ac:dyDescent="0.25">
      <c r="A3744" s="134" t="s">
        <v>9250</v>
      </c>
      <c r="B3744" s="134">
        <v>6016</v>
      </c>
      <c r="C3744" s="126" t="s">
        <v>12875</v>
      </c>
      <c r="D3744" s="134" t="s">
        <v>33</v>
      </c>
      <c r="E3744" s="134" t="s">
        <v>4500</v>
      </c>
      <c r="F3744" s="135">
        <v>27.05</v>
      </c>
      <c r="G3744" s="135">
        <v>26.19</v>
      </c>
    </row>
    <row r="3745" spans="1:7" x14ac:dyDescent="0.25">
      <c r="A3745" s="134" t="s">
        <v>9250</v>
      </c>
      <c r="B3745" s="134">
        <v>6027</v>
      </c>
      <c r="C3745" s="126" t="s">
        <v>12876</v>
      </c>
      <c r="D3745" s="134" t="s">
        <v>33</v>
      </c>
      <c r="E3745" s="134" t="s">
        <v>4500</v>
      </c>
      <c r="F3745" s="135">
        <v>535.33000000000004</v>
      </c>
      <c r="G3745" s="135">
        <v>518.38</v>
      </c>
    </row>
    <row r="3746" spans="1:7" x14ac:dyDescent="0.25">
      <c r="A3746" s="134" t="s">
        <v>9250</v>
      </c>
      <c r="B3746" s="134">
        <v>6015</v>
      </c>
      <c r="C3746" s="126" t="s">
        <v>12877</v>
      </c>
      <c r="D3746" s="134" t="s">
        <v>33</v>
      </c>
      <c r="E3746" s="134" t="s">
        <v>4500</v>
      </c>
      <c r="F3746" s="135">
        <v>117.47</v>
      </c>
      <c r="G3746" s="135">
        <v>113.75</v>
      </c>
    </row>
    <row r="3747" spans="1:7" x14ac:dyDescent="0.25">
      <c r="A3747" s="134" t="s">
        <v>9250</v>
      </c>
      <c r="B3747" s="134">
        <v>6014</v>
      </c>
      <c r="C3747" s="126" t="s">
        <v>12878</v>
      </c>
      <c r="D3747" s="134" t="s">
        <v>33</v>
      </c>
      <c r="E3747" s="134" t="s">
        <v>4500</v>
      </c>
      <c r="F3747" s="135">
        <v>112.31</v>
      </c>
      <c r="G3747" s="135">
        <v>108.75</v>
      </c>
    </row>
    <row r="3748" spans="1:7" x14ac:dyDescent="0.25">
      <c r="A3748" s="134" t="s">
        <v>9250</v>
      </c>
      <c r="B3748" s="134">
        <v>6013</v>
      </c>
      <c r="C3748" s="126" t="s">
        <v>12879</v>
      </c>
      <c r="D3748" s="134" t="s">
        <v>33</v>
      </c>
      <c r="E3748" s="134" t="s">
        <v>4500</v>
      </c>
      <c r="F3748" s="135">
        <v>80.78</v>
      </c>
      <c r="G3748" s="135">
        <v>78.22</v>
      </c>
    </row>
    <row r="3749" spans="1:7" x14ac:dyDescent="0.25">
      <c r="A3749" s="134" t="s">
        <v>9250</v>
      </c>
      <c r="B3749" s="134">
        <v>6006</v>
      </c>
      <c r="C3749" s="126" t="s">
        <v>12880</v>
      </c>
      <c r="D3749" s="134" t="s">
        <v>33</v>
      </c>
      <c r="E3749" s="134" t="s">
        <v>4500</v>
      </c>
      <c r="F3749" s="135">
        <v>58.5</v>
      </c>
      <c r="G3749" s="135">
        <v>56.64</v>
      </c>
    </row>
    <row r="3750" spans="1:7" x14ac:dyDescent="0.25">
      <c r="A3750" s="134" t="s">
        <v>9250</v>
      </c>
      <c r="B3750" s="134">
        <v>6005</v>
      </c>
      <c r="C3750" s="126" t="s">
        <v>12881</v>
      </c>
      <c r="D3750" s="134" t="s">
        <v>33</v>
      </c>
      <c r="E3750" s="134" t="s">
        <v>9256</v>
      </c>
      <c r="F3750" s="135">
        <v>65.989999999999995</v>
      </c>
      <c r="G3750" s="135">
        <v>63.9</v>
      </c>
    </row>
    <row r="3751" spans="1:7" x14ac:dyDescent="0.25">
      <c r="A3751" s="134" t="s">
        <v>9250</v>
      </c>
      <c r="B3751" s="134">
        <v>11756</v>
      </c>
      <c r="C3751" s="126" t="s">
        <v>12882</v>
      </c>
      <c r="D3751" s="134" t="s">
        <v>33</v>
      </c>
      <c r="E3751" s="134" t="s">
        <v>4500</v>
      </c>
      <c r="F3751" s="135">
        <v>31.51</v>
      </c>
      <c r="G3751" s="135">
        <v>30.52</v>
      </c>
    </row>
    <row r="3752" spans="1:7" x14ac:dyDescent="0.25">
      <c r="A3752" s="134" t="s">
        <v>9250</v>
      </c>
      <c r="B3752" s="134">
        <v>10904</v>
      </c>
      <c r="C3752" s="126" t="s">
        <v>12883</v>
      </c>
      <c r="D3752" s="134" t="s">
        <v>33</v>
      </c>
      <c r="E3752" s="134" t="s">
        <v>9256</v>
      </c>
      <c r="F3752" s="135">
        <v>180</v>
      </c>
      <c r="G3752" s="135">
        <v>330</v>
      </c>
    </row>
    <row r="3753" spans="1:7" x14ac:dyDescent="0.25">
      <c r="A3753" s="134" t="s">
        <v>9250</v>
      </c>
      <c r="B3753" s="134">
        <v>11752</v>
      </c>
      <c r="C3753" s="126" t="s">
        <v>12884</v>
      </c>
      <c r="D3753" s="134" t="s">
        <v>33</v>
      </c>
      <c r="E3753" s="134" t="s">
        <v>4500</v>
      </c>
      <c r="F3753" s="135">
        <v>18.170000000000002</v>
      </c>
      <c r="G3753" s="135">
        <v>17.600000000000001</v>
      </c>
    </row>
    <row r="3754" spans="1:7" x14ac:dyDescent="0.25">
      <c r="A3754" s="134" t="s">
        <v>9250</v>
      </c>
      <c r="B3754" s="134">
        <v>11753</v>
      </c>
      <c r="C3754" s="126" t="s">
        <v>12885</v>
      </c>
      <c r="D3754" s="134" t="s">
        <v>33</v>
      </c>
      <c r="E3754" s="134" t="s">
        <v>4500</v>
      </c>
      <c r="F3754" s="135">
        <v>21.69</v>
      </c>
      <c r="G3754" s="135">
        <v>21.01</v>
      </c>
    </row>
    <row r="3755" spans="1:7" x14ac:dyDescent="0.25">
      <c r="A3755" s="134" t="s">
        <v>9250</v>
      </c>
      <c r="B3755" s="134">
        <v>6021</v>
      </c>
      <c r="C3755" s="126" t="s">
        <v>12886</v>
      </c>
      <c r="D3755" s="134" t="s">
        <v>33</v>
      </c>
      <c r="E3755" s="134" t="s">
        <v>4500</v>
      </c>
      <c r="F3755" s="135">
        <v>60.21</v>
      </c>
      <c r="G3755" s="135">
        <v>58.3</v>
      </c>
    </row>
    <row r="3756" spans="1:7" x14ac:dyDescent="0.25">
      <c r="A3756" s="134" t="s">
        <v>9250</v>
      </c>
      <c r="B3756" s="134">
        <v>6024</v>
      </c>
      <c r="C3756" s="126" t="s">
        <v>12887</v>
      </c>
      <c r="D3756" s="134" t="s">
        <v>33</v>
      </c>
      <c r="E3756" s="134" t="s">
        <v>4500</v>
      </c>
      <c r="F3756" s="135">
        <v>62.24</v>
      </c>
      <c r="G3756" s="135">
        <v>60.27</v>
      </c>
    </row>
    <row r="3757" spans="1:7" x14ac:dyDescent="0.25">
      <c r="A3757" s="134" t="s">
        <v>9250</v>
      </c>
      <c r="B3757" s="134">
        <v>45394</v>
      </c>
      <c r="C3757" s="126" t="s">
        <v>12888</v>
      </c>
      <c r="D3757" s="134" t="s">
        <v>33</v>
      </c>
      <c r="E3757" s="134" t="s">
        <v>4500</v>
      </c>
      <c r="F3757" s="135">
        <v>31.9</v>
      </c>
      <c r="G3757" s="135">
        <v>36.68</v>
      </c>
    </row>
    <row r="3758" spans="1:7" x14ac:dyDescent="0.25">
      <c r="A3758" s="134" t="s">
        <v>9422</v>
      </c>
      <c r="B3758" s="134">
        <v>13897</v>
      </c>
      <c r="C3758" s="126" t="s">
        <v>12889</v>
      </c>
      <c r="D3758" s="134" t="s">
        <v>33</v>
      </c>
      <c r="E3758" s="134" t="s">
        <v>4500</v>
      </c>
      <c r="F3758" s="135"/>
      <c r="G3758" s="135">
        <v>8731.56</v>
      </c>
    </row>
    <row r="3759" spans="1:7" x14ac:dyDescent="0.25">
      <c r="A3759" s="134" t="s">
        <v>9422</v>
      </c>
      <c r="B3759" s="134">
        <v>10640</v>
      </c>
      <c r="C3759" s="126" t="s">
        <v>12890</v>
      </c>
      <c r="D3759" s="134" t="s">
        <v>33</v>
      </c>
      <c r="E3759" s="134" t="s">
        <v>4500</v>
      </c>
      <c r="F3759" s="135"/>
      <c r="G3759" s="135">
        <v>18910.740000000002</v>
      </c>
    </row>
    <row r="3760" spans="1:7" x14ac:dyDescent="0.25">
      <c r="A3760" s="134" t="s">
        <v>9250</v>
      </c>
      <c r="B3760" s="134">
        <v>34357</v>
      </c>
      <c r="C3760" s="126" t="s">
        <v>12891</v>
      </c>
      <c r="D3760" s="134" t="s">
        <v>950</v>
      </c>
      <c r="E3760" s="134" t="s">
        <v>4500</v>
      </c>
      <c r="F3760" s="135">
        <v>5.22</v>
      </c>
      <c r="G3760" s="135">
        <v>4.6900000000000004</v>
      </c>
    </row>
    <row r="3761" spans="1:7" x14ac:dyDescent="0.25">
      <c r="A3761" s="134" t="s">
        <v>9250</v>
      </c>
      <c r="B3761" s="134">
        <v>37329</v>
      </c>
      <c r="C3761" s="126" t="s">
        <v>12892</v>
      </c>
      <c r="D3761" s="134" t="s">
        <v>950</v>
      </c>
      <c r="E3761" s="134" t="s">
        <v>4500</v>
      </c>
      <c r="F3761" s="135">
        <v>110.06</v>
      </c>
      <c r="G3761" s="135">
        <v>98.93</v>
      </c>
    </row>
    <row r="3762" spans="1:7" x14ac:dyDescent="0.25">
      <c r="A3762" s="134" t="s">
        <v>9250</v>
      </c>
      <c r="B3762" s="134">
        <v>2510</v>
      </c>
      <c r="C3762" s="126" t="s">
        <v>12893</v>
      </c>
      <c r="D3762" s="134" t="s">
        <v>33</v>
      </c>
      <c r="E3762" s="134" t="s">
        <v>4500</v>
      </c>
      <c r="F3762" s="135"/>
      <c r="G3762" s="135">
        <v>35.46</v>
      </c>
    </row>
    <row r="3763" spans="1:7" x14ac:dyDescent="0.25">
      <c r="A3763" s="134" t="s">
        <v>9250</v>
      </c>
      <c r="B3763" s="134">
        <v>12359</v>
      </c>
      <c r="C3763" s="126" t="s">
        <v>12894</v>
      </c>
      <c r="D3763" s="134" t="s">
        <v>33</v>
      </c>
      <c r="E3763" s="134" t="s">
        <v>4500</v>
      </c>
      <c r="F3763" s="135">
        <v>198.88</v>
      </c>
      <c r="G3763" s="135">
        <v>154.46</v>
      </c>
    </row>
    <row r="3764" spans="1:7" x14ac:dyDescent="0.25">
      <c r="A3764" s="134" t="s">
        <v>9250</v>
      </c>
      <c r="B3764" s="134">
        <v>7353</v>
      </c>
      <c r="C3764" s="126" t="s">
        <v>12895</v>
      </c>
      <c r="D3764" s="134" t="s">
        <v>3949</v>
      </c>
      <c r="E3764" s="134" t="s">
        <v>4500</v>
      </c>
      <c r="F3764" s="135">
        <v>30.96</v>
      </c>
      <c r="G3764" s="135">
        <v>35.799999999999997</v>
      </c>
    </row>
    <row r="3765" spans="1:7" x14ac:dyDescent="0.25">
      <c r="A3765" s="134" t="s">
        <v>9250</v>
      </c>
      <c r="B3765" s="134">
        <v>45264</v>
      </c>
      <c r="C3765" s="126" t="s">
        <v>15083</v>
      </c>
      <c r="D3765" s="134" t="s">
        <v>33</v>
      </c>
      <c r="E3765" s="134" t="s">
        <v>4500</v>
      </c>
      <c r="F3765" s="135">
        <v>29.02</v>
      </c>
      <c r="G3765" s="135">
        <v>29.15</v>
      </c>
    </row>
    <row r="3766" spans="1:7" x14ac:dyDescent="0.25">
      <c r="A3766" s="134" t="s">
        <v>9250</v>
      </c>
      <c r="B3766" s="134">
        <v>36144</v>
      </c>
      <c r="C3766" s="126" t="s">
        <v>12896</v>
      </c>
      <c r="D3766" s="134" t="s">
        <v>33</v>
      </c>
      <c r="E3766" s="134" t="s">
        <v>4500</v>
      </c>
      <c r="F3766" s="135">
        <v>1.81</v>
      </c>
      <c r="G3766" s="135">
        <v>1.81</v>
      </c>
    </row>
    <row r="3767" spans="1:7" x14ac:dyDescent="0.25">
      <c r="A3767" s="134" t="s">
        <v>9250</v>
      </c>
      <c r="B3767" s="134">
        <v>10518</v>
      </c>
      <c r="C3767" s="126" t="s">
        <v>12897</v>
      </c>
      <c r="D3767" s="134" t="s">
        <v>33</v>
      </c>
      <c r="E3767" s="134" t="s">
        <v>4500</v>
      </c>
      <c r="F3767" s="135"/>
      <c r="G3767" s="135">
        <v>116.96</v>
      </c>
    </row>
    <row r="3768" spans="1:7" x14ac:dyDescent="0.25">
      <c r="A3768" s="134" t="s">
        <v>9422</v>
      </c>
      <c r="B3768" s="134">
        <v>36530</v>
      </c>
      <c r="C3768" s="126" t="s">
        <v>12898</v>
      </c>
      <c r="D3768" s="134" t="s">
        <v>33</v>
      </c>
      <c r="E3768" s="134" t="s">
        <v>4500</v>
      </c>
      <c r="F3768" s="135">
        <v>405658.52</v>
      </c>
      <c r="G3768" s="135">
        <v>414878.04</v>
      </c>
    </row>
    <row r="3769" spans="1:7" x14ac:dyDescent="0.25">
      <c r="A3769" s="134" t="s">
        <v>9422</v>
      </c>
      <c r="B3769" s="134">
        <v>6046</v>
      </c>
      <c r="C3769" s="126" t="s">
        <v>12899</v>
      </c>
      <c r="D3769" s="134" t="s">
        <v>33</v>
      </c>
      <c r="E3769" s="134" t="s">
        <v>9256</v>
      </c>
      <c r="F3769" s="135">
        <v>440000</v>
      </c>
      <c r="G3769" s="135">
        <v>450000</v>
      </c>
    </row>
    <row r="3770" spans="1:7" x14ac:dyDescent="0.25">
      <c r="A3770" s="134" t="s">
        <v>9422</v>
      </c>
      <c r="B3770" s="134">
        <v>36531</v>
      </c>
      <c r="C3770" s="126" t="s">
        <v>12900</v>
      </c>
      <c r="D3770" s="134" t="s">
        <v>33</v>
      </c>
      <c r="E3770" s="134" t="s">
        <v>4500</v>
      </c>
      <c r="F3770" s="135">
        <v>456097.53</v>
      </c>
      <c r="G3770" s="135">
        <v>466463.38</v>
      </c>
    </row>
    <row r="3771" spans="1:7" x14ac:dyDescent="0.25">
      <c r="A3771" s="134" t="s">
        <v>10277</v>
      </c>
      <c r="B3771" s="134">
        <v>34684</v>
      </c>
      <c r="C3771" s="126" t="s">
        <v>12901</v>
      </c>
      <c r="D3771" s="134" t="s">
        <v>144</v>
      </c>
      <c r="E3771" s="134" t="s">
        <v>4500</v>
      </c>
      <c r="F3771" s="135"/>
      <c r="G3771" s="135">
        <v>256.62</v>
      </c>
    </row>
    <row r="3772" spans="1:7" x14ac:dyDescent="0.25">
      <c r="A3772" s="134" t="s">
        <v>10277</v>
      </c>
      <c r="B3772" s="134">
        <v>34683</v>
      </c>
      <c r="C3772" s="126" t="s">
        <v>12902</v>
      </c>
      <c r="D3772" s="134" t="s">
        <v>144</v>
      </c>
      <c r="E3772" s="134" t="s">
        <v>4500</v>
      </c>
      <c r="F3772" s="135"/>
      <c r="G3772" s="135">
        <v>160.38999999999999</v>
      </c>
    </row>
    <row r="3773" spans="1:7" x14ac:dyDescent="0.25">
      <c r="A3773" s="134" t="s">
        <v>9250</v>
      </c>
      <c r="B3773" s="134">
        <v>44954</v>
      </c>
      <c r="C3773" s="126" t="s">
        <v>12903</v>
      </c>
      <c r="D3773" s="134" t="s">
        <v>144</v>
      </c>
      <c r="E3773" s="134" t="s">
        <v>4500</v>
      </c>
      <c r="F3773" s="135">
        <v>118.39</v>
      </c>
      <c r="G3773" s="135">
        <v>88.76</v>
      </c>
    </row>
    <row r="3774" spans="1:7" x14ac:dyDescent="0.25">
      <c r="A3774" s="134" t="s">
        <v>9250</v>
      </c>
      <c r="B3774" s="134">
        <v>44955</v>
      </c>
      <c r="C3774" s="126" t="s">
        <v>12904</v>
      </c>
      <c r="D3774" s="134" t="s">
        <v>144</v>
      </c>
      <c r="E3774" s="134" t="s">
        <v>4500</v>
      </c>
      <c r="F3774" s="135">
        <v>173</v>
      </c>
      <c r="G3774" s="135">
        <v>129.69999999999999</v>
      </c>
    </row>
    <row r="3775" spans="1:7" x14ac:dyDescent="0.25">
      <c r="A3775" s="134" t="s">
        <v>9250</v>
      </c>
      <c r="B3775" s="134">
        <v>10515</v>
      </c>
      <c r="C3775" s="126" t="s">
        <v>12905</v>
      </c>
      <c r="D3775" s="134" t="s">
        <v>144</v>
      </c>
      <c r="E3775" s="134" t="s">
        <v>4500</v>
      </c>
      <c r="F3775" s="135">
        <v>58.77</v>
      </c>
      <c r="G3775" s="135">
        <v>44.06</v>
      </c>
    </row>
    <row r="3776" spans="1:7" x14ac:dyDescent="0.25">
      <c r="A3776" s="134" t="s">
        <v>9250</v>
      </c>
      <c r="B3776" s="134">
        <v>153</v>
      </c>
      <c r="C3776" s="126" t="s">
        <v>12906</v>
      </c>
      <c r="D3776" s="134" t="s">
        <v>3949</v>
      </c>
      <c r="E3776" s="134" t="s">
        <v>4500</v>
      </c>
      <c r="F3776" s="135">
        <v>97.92</v>
      </c>
      <c r="G3776" s="135">
        <v>98.19</v>
      </c>
    </row>
    <row r="3777" spans="1:7" x14ac:dyDescent="0.25">
      <c r="A3777" s="134" t="s">
        <v>10277</v>
      </c>
      <c r="B3777" s="134">
        <v>34682</v>
      </c>
      <c r="C3777" s="126" t="s">
        <v>12907</v>
      </c>
      <c r="D3777" s="134" t="s">
        <v>144</v>
      </c>
      <c r="E3777" s="134" t="s">
        <v>4500</v>
      </c>
      <c r="F3777" s="135"/>
      <c r="G3777" s="135">
        <v>122.65</v>
      </c>
    </row>
    <row r="3778" spans="1:7" x14ac:dyDescent="0.25">
      <c r="A3778" s="134" t="s">
        <v>9250</v>
      </c>
      <c r="B3778" s="134">
        <v>536</v>
      </c>
      <c r="C3778" s="126" t="s">
        <v>12908</v>
      </c>
      <c r="D3778" s="134" t="s">
        <v>144</v>
      </c>
      <c r="E3778" s="134" t="s">
        <v>4500</v>
      </c>
      <c r="F3778" s="135">
        <v>33.1</v>
      </c>
      <c r="G3778" s="135">
        <v>24.82</v>
      </c>
    </row>
    <row r="3779" spans="1:7" x14ac:dyDescent="0.25">
      <c r="A3779" s="134" t="s">
        <v>9250</v>
      </c>
      <c r="B3779" s="134">
        <v>20205</v>
      </c>
      <c r="C3779" s="126" t="s">
        <v>12909</v>
      </c>
      <c r="D3779" s="134" t="s">
        <v>22</v>
      </c>
      <c r="E3779" s="134" t="s">
        <v>4500</v>
      </c>
      <c r="F3779" s="135">
        <v>3.49</v>
      </c>
      <c r="G3779" s="135">
        <v>3.82</v>
      </c>
    </row>
    <row r="3780" spans="1:7" x14ac:dyDescent="0.25">
      <c r="A3780" s="134" t="s">
        <v>9250</v>
      </c>
      <c r="B3780" s="134">
        <v>4412</v>
      </c>
      <c r="C3780" s="126" t="s">
        <v>12910</v>
      </c>
      <c r="D3780" s="134" t="s">
        <v>22</v>
      </c>
      <c r="E3780" s="134" t="s">
        <v>4500</v>
      </c>
      <c r="F3780" s="135">
        <v>2.09</v>
      </c>
      <c r="G3780" s="135">
        <v>2.29</v>
      </c>
    </row>
    <row r="3781" spans="1:7" x14ac:dyDescent="0.25">
      <c r="A3781" s="134" t="s">
        <v>9250</v>
      </c>
      <c r="B3781" s="134">
        <v>4408</v>
      </c>
      <c r="C3781" s="126" t="s">
        <v>12911</v>
      </c>
      <c r="D3781" s="134" t="s">
        <v>22</v>
      </c>
      <c r="E3781" s="134" t="s">
        <v>4500</v>
      </c>
      <c r="F3781" s="135">
        <v>2.61</v>
      </c>
      <c r="G3781" s="135">
        <v>2.85</v>
      </c>
    </row>
    <row r="3782" spans="1:7" x14ac:dyDescent="0.25">
      <c r="A3782" s="134" t="s">
        <v>9250</v>
      </c>
      <c r="B3782" s="134">
        <v>45213</v>
      </c>
      <c r="C3782" s="126" t="s">
        <v>15084</v>
      </c>
      <c r="D3782" s="134" t="s">
        <v>33</v>
      </c>
      <c r="E3782" s="134" t="s">
        <v>4500</v>
      </c>
      <c r="F3782" s="135">
        <v>29.36</v>
      </c>
      <c r="G3782" s="135">
        <v>33.770000000000003</v>
      </c>
    </row>
    <row r="3783" spans="1:7" x14ac:dyDescent="0.25">
      <c r="A3783" s="134" t="s">
        <v>9250</v>
      </c>
      <c r="B3783" s="134">
        <v>36250</v>
      </c>
      <c r="C3783" s="126" t="s">
        <v>12912</v>
      </c>
      <c r="D3783" s="134" t="s">
        <v>22</v>
      </c>
      <c r="E3783" s="134" t="s">
        <v>4500</v>
      </c>
      <c r="F3783" s="135">
        <v>5.95</v>
      </c>
      <c r="G3783" s="135">
        <v>5.07</v>
      </c>
    </row>
    <row r="3784" spans="1:7" x14ac:dyDescent="0.25">
      <c r="A3784" s="134" t="s">
        <v>9250</v>
      </c>
      <c r="B3784" s="134">
        <v>10857</v>
      </c>
      <c r="C3784" s="126" t="s">
        <v>12913</v>
      </c>
      <c r="D3784" s="134" t="s">
        <v>22</v>
      </c>
      <c r="E3784" s="134" t="s">
        <v>4500</v>
      </c>
      <c r="F3784" s="135"/>
      <c r="G3784" s="135">
        <v>17.53</v>
      </c>
    </row>
    <row r="3785" spans="1:7" x14ac:dyDescent="0.25">
      <c r="A3785" s="134" t="s">
        <v>9250</v>
      </c>
      <c r="B3785" s="134">
        <v>4803</v>
      </c>
      <c r="C3785" s="126" t="s">
        <v>12914</v>
      </c>
      <c r="D3785" s="134" t="s">
        <v>22</v>
      </c>
      <c r="E3785" s="134" t="s">
        <v>4500</v>
      </c>
      <c r="F3785" s="135">
        <v>30.39</v>
      </c>
      <c r="G3785" s="135">
        <v>31.6</v>
      </c>
    </row>
    <row r="3786" spans="1:7" x14ac:dyDescent="0.25">
      <c r="A3786" s="134" t="s">
        <v>9250</v>
      </c>
      <c r="B3786" s="134">
        <v>6186</v>
      </c>
      <c r="C3786" s="126" t="s">
        <v>12915</v>
      </c>
      <c r="D3786" s="134" t="s">
        <v>22</v>
      </c>
      <c r="E3786" s="134" t="s">
        <v>4500</v>
      </c>
      <c r="F3786" s="135"/>
      <c r="G3786" s="135">
        <v>27</v>
      </c>
    </row>
    <row r="3787" spans="1:7" x14ac:dyDescent="0.25">
      <c r="A3787" s="134" t="s">
        <v>9250</v>
      </c>
      <c r="B3787" s="134">
        <v>4829</v>
      </c>
      <c r="C3787" s="126" t="s">
        <v>12916</v>
      </c>
      <c r="D3787" s="134" t="s">
        <v>22</v>
      </c>
      <c r="E3787" s="134" t="s">
        <v>4500</v>
      </c>
      <c r="F3787" s="135">
        <v>71.430000000000007</v>
      </c>
      <c r="G3787" s="135">
        <v>66.03</v>
      </c>
    </row>
    <row r="3788" spans="1:7" x14ac:dyDescent="0.25">
      <c r="A3788" s="134" t="s">
        <v>9250</v>
      </c>
      <c r="B3788" s="134">
        <v>39829</v>
      </c>
      <c r="C3788" s="126" t="s">
        <v>12917</v>
      </c>
      <c r="D3788" s="134" t="s">
        <v>22</v>
      </c>
      <c r="E3788" s="134" t="s">
        <v>9256</v>
      </c>
      <c r="F3788" s="135">
        <v>36</v>
      </c>
      <c r="G3788" s="135">
        <v>37.5</v>
      </c>
    </row>
    <row r="3789" spans="1:7" x14ac:dyDescent="0.25">
      <c r="A3789" s="134" t="s">
        <v>9250</v>
      </c>
      <c r="B3789" s="134">
        <v>20231</v>
      </c>
      <c r="C3789" s="126" t="s">
        <v>12918</v>
      </c>
      <c r="D3789" s="134" t="s">
        <v>22</v>
      </c>
      <c r="E3789" s="134" t="s">
        <v>4500</v>
      </c>
      <c r="F3789" s="135">
        <v>66.23</v>
      </c>
      <c r="G3789" s="135">
        <v>70.7</v>
      </c>
    </row>
    <row r="3790" spans="1:7" x14ac:dyDescent="0.25">
      <c r="A3790" s="134" t="s">
        <v>9250</v>
      </c>
      <c r="B3790" s="134">
        <v>4804</v>
      </c>
      <c r="C3790" s="126" t="s">
        <v>12919</v>
      </c>
      <c r="D3790" s="134" t="s">
        <v>22</v>
      </c>
      <c r="E3790" s="134" t="s">
        <v>4500</v>
      </c>
      <c r="F3790" s="135">
        <v>23.33</v>
      </c>
      <c r="G3790" s="135">
        <v>24.26</v>
      </c>
    </row>
    <row r="3791" spans="1:7" x14ac:dyDescent="0.25">
      <c r="A3791" s="134" t="s">
        <v>9250</v>
      </c>
      <c r="B3791" s="134">
        <v>34680</v>
      </c>
      <c r="C3791" s="126" t="s">
        <v>12920</v>
      </c>
      <c r="D3791" s="134" t="s">
        <v>22</v>
      </c>
      <c r="E3791" s="134" t="s">
        <v>4500</v>
      </c>
      <c r="F3791" s="135"/>
      <c r="G3791" s="135">
        <v>37.729999999999997</v>
      </c>
    </row>
    <row r="3792" spans="1:7" x14ac:dyDescent="0.25">
      <c r="A3792" s="134" t="s">
        <v>9250</v>
      </c>
      <c r="B3792" s="134">
        <v>11573</v>
      </c>
      <c r="C3792" s="126" t="s">
        <v>12921</v>
      </c>
      <c r="D3792" s="134" t="s">
        <v>33</v>
      </c>
      <c r="E3792" s="134" t="s">
        <v>4500</v>
      </c>
      <c r="F3792" s="135">
        <v>6.52</v>
      </c>
      <c r="G3792" s="135">
        <v>5.3</v>
      </c>
    </row>
    <row r="3793" spans="1:7" x14ac:dyDescent="0.25">
      <c r="A3793" s="134" t="s">
        <v>9250</v>
      </c>
      <c r="B3793" s="134">
        <v>38401</v>
      </c>
      <c r="C3793" s="126" t="s">
        <v>12922</v>
      </c>
      <c r="D3793" s="134" t="s">
        <v>33</v>
      </c>
      <c r="E3793" s="134" t="s">
        <v>4500</v>
      </c>
      <c r="F3793" s="135">
        <v>75.41</v>
      </c>
      <c r="G3793" s="135">
        <v>58.33</v>
      </c>
    </row>
    <row r="3794" spans="1:7" x14ac:dyDescent="0.25">
      <c r="A3794" s="134" t="s">
        <v>9250</v>
      </c>
      <c r="B3794" s="134">
        <v>11575</v>
      </c>
      <c r="C3794" s="126" t="s">
        <v>12923</v>
      </c>
      <c r="D3794" s="134" t="s">
        <v>33</v>
      </c>
      <c r="E3794" s="134" t="s">
        <v>4500</v>
      </c>
      <c r="F3794" s="135">
        <v>62.88</v>
      </c>
      <c r="G3794" s="135">
        <v>51.09</v>
      </c>
    </row>
    <row r="3795" spans="1:7" x14ac:dyDescent="0.25">
      <c r="A3795" s="134" t="s">
        <v>9250</v>
      </c>
      <c r="B3795" s="134">
        <v>38179</v>
      </c>
      <c r="C3795" s="126" t="s">
        <v>12924</v>
      </c>
      <c r="D3795" s="134" t="s">
        <v>33</v>
      </c>
      <c r="E3795" s="134" t="s">
        <v>4500</v>
      </c>
      <c r="F3795" s="135">
        <v>51.99</v>
      </c>
      <c r="G3795" s="135">
        <v>42.24</v>
      </c>
    </row>
    <row r="3796" spans="1:7" x14ac:dyDescent="0.25">
      <c r="A3796" s="134" t="s">
        <v>9250</v>
      </c>
      <c r="B3796" s="134">
        <v>20256</v>
      </c>
      <c r="C3796" s="126" t="s">
        <v>12925</v>
      </c>
      <c r="D3796" s="134" t="s">
        <v>33</v>
      </c>
      <c r="E3796" s="134" t="s">
        <v>4500</v>
      </c>
      <c r="F3796" s="135">
        <v>0.31</v>
      </c>
      <c r="G3796" s="135">
        <v>0.33</v>
      </c>
    </row>
    <row r="3797" spans="1:7" x14ac:dyDescent="0.25">
      <c r="A3797" s="134" t="s">
        <v>9422</v>
      </c>
      <c r="B3797" s="134">
        <v>14511</v>
      </c>
      <c r="C3797" s="126" t="s">
        <v>12926</v>
      </c>
      <c r="D3797" s="134" t="s">
        <v>33</v>
      </c>
      <c r="E3797" s="134" t="s">
        <v>4500</v>
      </c>
      <c r="F3797" s="135"/>
      <c r="G3797" s="135">
        <v>997825.41</v>
      </c>
    </row>
    <row r="3798" spans="1:7" x14ac:dyDescent="0.25">
      <c r="A3798" s="134" t="s">
        <v>9422</v>
      </c>
      <c r="B3798" s="134">
        <v>10642</v>
      </c>
      <c r="C3798" s="126" t="s">
        <v>12927</v>
      </c>
      <c r="D3798" s="134" t="s">
        <v>33</v>
      </c>
      <c r="E3798" s="134" t="s">
        <v>9256</v>
      </c>
      <c r="F3798" s="135"/>
      <c r="G3798" s="135">
        <v>940000</v>
      </c>
    </row>
    <row r="3799" spans="1:7" x14ac:dyDescent="0.25">
      <c r="A3799" s="134" t="s">
        <v>9422</v>
      </c>
      <c r="B3799" s="134">
        <v>14489</v>
      </c>
      <c r="C3799" s="126" t="s">
        <v>12928</v>
      </c>
      <c r="D3799" s="134" t="s">
        <v>33</v>
      </c>
      <c r="E3799" s="134" t="s">
        <v>4500</v>
      </c>
      <c r="F3799" s="135"/>
      <c r="G3799" s="135">
        <v>833762.51</v>
      </c>
    </row>
    <row r="3800" spans="1:7" x14ac:dyDescent="0.25">
      <c r="A3800" s="134" t="s">
        <v>9422</v>
      </c>
      <c r="B3800" s="134">
        <v>14513</v>
      </c>
      <c r="C3800" s="126" t="s">
        <v>12929</v>
      </c>
      <c r="D3800" s="134" t="s">
        <v>33</v>
      </c>
      <c r="E3800" s="134" t="s">
        <v>4500</v>
      </c>
      <c r="F3800" s="135"/>
      <c r="G3800" s="135">
        <v>625341.67000000004</v>
      </c>
    </row>
    <row r="3801" spans="1:7" x14ac:dyDescent="0.25">
      <c r="A3801" s="134" t="s">
        <v>9422</v>
      </c>
      <c r="B3801" s="134">
        <v>13600</v>
      </c>
      <c r="C3801" s="126" t="s">
        <v>12930</v>
      </c>
      <c r="D3801" s="134" t="s">
        <v>33</v>
      </c>
      <c r="E3801" s="134" t="s">
        <v>4500</v>
      </c>
      <c r="F3801" s="135"/>
      <c r="G3801" s="135">
        <v>806866.86</v>
      </c>
    </row>
    <row r="3802" spans="1:7" x14ac:dyDescent="0.25">
      <c r="A3802" s="134" t="s">
        <v>9422</v>
      </c>
      <c r="B3802" s="134">
        <v>10646</v>
      </c>
      <c r="C3802" s="126" t="s">
        <v>12931</v>
      </c>
      <c r="D3802" s="134" t="s">
        <v>33</v>
      </c>
      <c r="E3802" s="134" t="s">
        <v>4500</v>
      </c>
      <c r="F3802" s="135"/>
      <c r="G3802" s="135">
        <v>601465.48</v>
      </c>
    </row>
    <row r="3803" spans="1:7" x14ac:dyDescent="0.25">
      <c r="A3803" s="134" t="s">
        <v>9422</v>
      </c>
      <c r="B3803" s="134">
        <v>6070</v>
      </c>
      <c r="C3803" s="126" t="s">
        <v>12932</v>
      </c>
      <c r="D3803" s="134" t="s">
        <v>33</v>
      </c>
      <c r="E3803" s="134" t="s">
        <v>4500</v>
      </c>
      <c r="F3803" s="135"/>
      <c r="G3803" s="135">
        <v>821828.55</v>
      </c>
    </row>
    <row r="3804" spans="1:7" x14ac:dyDescent="0.25">
      <c r="A3804" s="134" t="s">
        <v>9422</v>
      </c>
      <c r="B3804" s="134">
        <v>6069</v>
      </c>
      <c r="C3804" s="126" t="s">
        <v>12933</v>
      </c>
      <c r="D3804" s="134" t="s">
        <v>33</v>
      </c>
      <c r="E3804" s="134" t="s">
        <v>4500</v>
      </c>
      <c r="F3804" s="135"/>
      <c r="G3804" s="135">
        <v>181554.32</v>
      </c>
    </row>
    <row r="3805" spans="1:7" x14ac:dyDescent="0.25">
      <c r="A3805" s="134" t="s">
        <v>9422</v>
      </c>
      <c r="B3805" s="134">
        <v>14626</v>
      </c>
      <c r="C3805" s="126" t="s">
        <v>12934</v>
      </c>
      <c r="D3805" s="134" t="s">
        <v>33</v>
      </c>
      <c r="E3805" s="134" t="s">
        <v>4500</v>
      </c>
      <c r="F3805" s="135"/>
      <c r="G3805" s="135">
        <v>899714.32</v>
      </c>
    </row>
    <row r="3806" spans="1:7" x14ac:dyDescent="0.25">
      <c r="A3806" s="134" t="s">
        <v>9422</v>
      </c>
      <c r="B3806" s="134">
        <v>6067</v>
      </c>
      <c r="C3806" s="126" t="s">
        <v>12935</v>
      </c>
      <c r="D3806" s="134" t="s">
        <v>33</v>
      </c>
      <c r="E3806" s="134" t="s">
        <v>4500</v>
      </c>
      <c r="F3806" s="135"/>
      <c r="G3806" s="135">
        <v>738571.44</v>
      </c>
    </row>
    <row r="3807" spans="1:7" x14ac:dyDescent="0.25">
      <c r="A3807" s="134" t="s">
        <v>9250</v>
      </c>
      <c r="B3807" s="134">
        <v>38393</v>
      </c>
      <c r="C3807" s="126" t="s">
        <v>12936</v>
      </c>
      <c r="D3807" s="134" t="s">
        <v>33</v>
      </c>
      <c r="E3807" s="134" t="s">
        <v>9256</v>
      </c>
      <c r="F3807" s="135">
        <v>26.49</v>
      </c>
      <c r="G3807" s="135">
        <v>20.49</v>
      </c>
    </row>
    <row r="3808" spans="1:7" x14ac:dyDescent="0.25">
      <c r="A3808" s="134" t="s">
        <v>9250</v>
      </c>
      <c r="B3808" s="134">
        <v>45233</v>
      </c>
      <c r="C3808" s="126" t="s">
        <v>15085</v>
      </c>
      <c r="D3808" s="134" t="s">
        <v>33</v>
      </c>
      <c r="E3808" s="134" t="s">
        <v>4500</v>
      </c>
      <c r="F3808" s="135">
        <v>11.36</v>
      </c>
      <c r="G3808" s="135">
        <v>8.7899999999999991</v>
      </c>
    </row>
    <row r="3809" spans="1:7" x14ac:dyDescent="0.25">
      <c r="A3809" s="134" t="s">
        <v>9250</v>
      </c>
      <c r="B3809" s="134">
        <v>38390</v>
      </c>
      <c r="C3809" s="126" t="s">
        <v>12937</v>
      </c>
      <c r="D3809" s="134" t="s">
        <v>33</v>
      </c>
      <c r="E3809" s="134" t="s">
        <v>4500</v>
      </c>
      <c r="F3809" s="135">
        <v>65.08</v>
      </c>
      <c r="G3809" s="135">
        <v>50.34</v>
      </c>
    </row>
    <row r="3810" spans="1:7" x14ac:dyDescent="0.25">
      <c r="A3810" s="134" t="s">
        <v>9250</v>
      </c>
      <c r="B3810" s="134">
        <v>11578</v>
      </c>
      <c r="C3810" s="126" t="s">
        <v>12938</v>
      </c>
      <c r="D3810" s="134" t="s">
        <v>33</v>
      </c>
      <c r="E3810" s="134" t="s">
        <v>4500</v>
      </c>
      <c r="F3810" s="135">
        <v>13.57</v>
      </c>
      <c r="G3810" s="135">
        <v>11.03</v>
      </c>
    </row>
    <row r="3811" spans="1:7" x14ac:dyDescent="0.25">
      <c r="A3811" s="134" t="s">
        <v>9250</v>
      </c>
      <c r="B3811" s="134">
        <v>11577</v>
      </c>
      <c r="C3811" s="126" t="s">
        <v>12939</v>
      </c>
      <c r="D3811" s="134" t="s">
        <v>33</v>
      </c>
      <c r="E3811" s="134" t="s">
        <v>4500</v>
      </c>
      <c r="F3811" s="135">
        <v>12.96</v>
      </c>
      <c r="G3811" s="135">
        <v>10.53</v>
      </c>
    </row>
    <row r="3812" spans="1:7" x14ac:dyDescent="0.25">
      <c r="A3812" s="134" t="s">
        <v>9250</v>
      </c>
      <c r="B3812" s="134">
        <v>42432</v>
      </c>
      <c r="C3812" s="126" t="s">
        <v>12940</v>
      </c>
      <c r="D3812" s="134" t="s">
        <v>33</v>
      </c>
      <c r="E3812" s="134" t="s">
        <v>4500</v>
      </c>
      <c r="F3812" s="135"/>
      <c r="G3812" s="135">
        <v>2424.64</v>
      </c>
    </row>
    <row r="3813" spans="1:7" x14ac:dyDescent="0.25">
      <c r="A3813" s="134" t="s">
        <v>9250</v>
      </c>
      <c r="B3813" s="134">
        <v>42437</v>
      </c>
      <c r="C3813" s="126" t="s">
        <v>12941</v>
      </c>
      <c r="D3813" s="134" t="s">
        <v>33</v>
      </c>
      <c r="E3813" s="134" t="s">
        <v>4500</v>
      </c>
      <c r="F3813" s="135"/>
      <c r="G3813" s="135">
        <v>1843.37</v>
      </c>
    </row>
    <row r="3814" spans="1:7" x14ac:dyDescent="0.25">
      <c r="A3814" s="134" t="s">
        <v>9250</v>
      </c>
      <c r="B3814" s="134">
        <v>1116</v>
      </c>
      <c r="C3814" s="126" t="s">
        <v>12942</v>
      </c>
      <c r="D3814" s="134" t="s">
        <v>22</v>
      </c>
      <c r="E3814" s="134" t="s">
        <v>4500</v>
      </c>
      <c r="F3814" s="135"/>
      <c r="G3814" s="135">
        <v>17.14</v>
      </c>
    </row>
    <row r="3815" spans="1:7" x14ac:dyDescent="0.25">
      <c r="A3815" s="134" t="s">
        <v>9250</v>
      </c>
      <c r="B3815" s="134">
        <v>1115</v>
      </c>
      <c r="C3815" s="126" t="s">
        <v>12943</v>
      </c>
      <c r="D3815" s="134" t="s">
        <v>22</v>
      </c>
      <c r="E3815" s="134" t="s">
        <v>4500</v>
      </c>
      <c r="F3815" s="135"/>
      <c r="G3815" s="135">
        <v>20.54</v>
      </c>
    </row>
    <row r="3816" spans="1:7" x14ac:dyDescent="0.25">
      <c r="A3816" s="134" t="s">
        <v>9250</v>
      </c>
      <c r="B3816" s="134">
        <v>1113</v>
      </c>
      <c r="C3816" s="126" t="s">
        <v>12944</v>
      </c>
      <c r="D3816" s="134" t="s">
        <v>22</v>
      </c>
      <c r="E3816" s="134" t="s">
        <v>4500</v>
      </c>
      <c r="F3816" s="135"/>
      <c r="G3816" s="135">
        <v>24.01</v>
      </c>
    </row>
    <row r="3817" spans="1:7" x14ac:dyDescent="0.25">
      <c r="A3817" s="134" t="s">
        <v>9250</v>
      </c>
      <c r="B3817" s="134">
        <v>1114</v>
      </c>
      <c r="C3817" s="126" t="s">
        <v>12945</v>
      </c>
      <c r="D3817" s="134" t="s">
        <v>22</v>
      </c>
      <c r="E3817" s="134" t="s">
        <v>4500</v>
      </c>
      <c r="F3817" s="135"/>
      <c r="G3817" s="135">
        <v>28.6</v>
      </c>
    </row>
    <row r="3818" spans="1:7" x14ac:dyDescent="0.25">
      <c r="A3818" s="134" t="s">
        <v>9250</v>
      </c>
      <c r="B3818" s="134">
        <v>40873</v>
      </c>
      <c r="C3818" s="126" t="s">
        <v>12946</v>
      </c>
      <c r="D3818" s="134" t="s">
        <v>22</v>
      </c>
      <c r="E3818" s="134" t="s">
        <v>4500</v>
      </c>
      <c r="F3818" s="135"/>
      <c r="G3818" s="135">
        <v>22.38</v>
      </c>
    </row>
    <row r="3819" spans="1:7" x14ac:dyDescent="0.25">
      <c r="A3819" s="134" t="s">
        <v>9250</v>
      </c>
      <c r="B3819" s="134">
        <v>20214</v>
      </c>
      <c r="C3819" s="126" t="s">
        <v>12947</v>
      </c>
      <c r="D3819" s="134" t="s">
        <v>33</v>
      </c>
      <c r="E3819" s="134" t="s">
        <v>4500</v>
      </c>
      <c r="F3819" s="135">
        <v>57.41</v>
      </c>
      <c r="G3819" s="135">
        <v>50.78</v>
      </c>
    </row>
    <row r="3820" spans="1:7" x14ac:dyDescent="0.25">
      <c r="A3820" s="134" t="s">
        <v>9250</v>
      </c>
      <c r="B3820" s="134">
        <v>7237</v>
      </c>
      <c r="C3820" s="126" t="s">
        <v>12948</v>
      </c>
      <c r="D3820" s="134" t="s">
        <v>33</v>
      </c>
      <c r="E3820" s="134" t="s">
        <v>4500</v>
      </c>
      <c r="F3820" s="135">
        <v>56.2</v>
      </c>
      <c r="G3820" s="135">
        <v>49.71</v>
      </c>
    </row>
    <row r="3821" spans="1:7" x14ac:dyDescent="0.25">
      <c r="A3821" s="134" t="s">
        <v>9250</v>
      </c>
      <c r="B3821" s="134">
        <v>11757</v>
      </c>
      <c r="C3821" s="126" t="s">
        <v>12949</v>
      </c>
      <c r="D3821" s="134" t="s">
        <v>33</v>
      </c>
      <c r="E3821" s="134" t="s">
        <v>9256</v>
      </c>
      <c r="F3821" s="135">
        <v>25.2</v>
      </c>
      <c r="G3821" s="135">
        <v>46</v>
      </c>
    </row>
    <row r="3822" spans="1:7" x14ac:dyDescent="0.25">
      <c r="A3822" s="134" t="s">
        <v>9250</v>
      </c>
      <c r="B3822" s="134">
        <v>11758</v>
      </c>
      <c r="C3822" s="126" t="s">
        <v>12950</v>
      </c>
      <c r="D3822" s="134" t="s">
        <v>33</v>
      </c>
      <c r="E3822" s="134" t="s">
        <v>9256</v>
      </c>
      <c r="F3822" s="135">
        <v>50.9</v>
      </c>
      <c r="G3822" s="135">
        <v>57.88</v>
      </c>
    </row>
    <row r="3823" spans="1:7" x14ac:dyDescent="0.25">
      <c r="A3823" s="134" t="s">
        <v>9250</v>
      </c>
      <c r="B3823" s="134">
        <v>37526</v>
      </c>
      <c r="C3823" s="126" t="s">
        <v>12951</v>
      </c>
      <c r="D3823" s="134" t="s">
        <v>33</v>
      </c>
      <c r="E3823" s="134" t="s">
        <v>4500</v>
      </c>
      <c r="F3823" s="135">
        <v>3.77</v>
      </c>
      <c r="G3823" s="135">
        <v>5.68</v>
      </c>
    </row>
    <row r="3824" spans="1:7" x14ac:dyDescent="0.25">
      <c r="A3824" s="134" t="s">
        <v>9250</v>
      </c>
      <c r="B3824" s="134">
        <v>6076</v>
      </c>
      <c r="C3824" s="126" t="s">
        <v>12952</v>
      </c>
      <c r="D3824" s="134" t="s">
        <v>1007</v>
      </c>
      <c r="E3824" s="134" t="s">
        <v>9256</v>
      </c>
      <c r="F3824" s="135"/>
      <c r="G3824" s="135">
        <v>69</v>
      </c>
    </row>
    <row r="3825" spans="1:7" x14ac:dyDescent="0.25">
      <c r="A3825" s="134" t="s">
        <v>9250</v>
      </c>
      <c r="B3825" s="134">
        <v>13109</v>
      </c>
      <c r="C3825" s="126" t="s">
        <v>12953</v>
      </c>
      <c r="D3825" s="134" t="s">
        <v>33</v>
      </c>
      <c r="E3825" s="134" t="s">
        <v>4500</v>
      </c>
      <c r="F3825" s="135"/>
      <c r="G3825" s="135">
        <v>270.93</v>
      </c>
    </row>
    <row r="3826" spans="1:7" x14ac:dyDescent="0.25">
      <c r="A3826" s="134" t="s">
        <v>9250</v>
      </c>
      <c r="B3826" s="134">
        <v>13110</v>
      </c>
      <c r="C3826" s="126" t="s">
        <v>12954</v>
      </c>
      <c r="D3826" s="134" t="s">
        <v>33</v>
      </c>
      <c r="E3826" s="134" t="s">
        <v>4500</v>
      </c>
      <c r="F3826" s="135"/>
      <c r="G3826" s="135">
        <v>356.56</v>
      </c>
    </row>
    <row r="3827" spans="1:7" x14ac:dyDescent="0.25">
      <c r="A3827" s="134" t="s">
        <v>9250</v>
      </c>
      <c r="B3827" s="134">
        <v>7581</v>
      </c>
      <c r="C3827" s="126" t="s">
        <v>12955</v>
      </c>
      <c r="D3827" s="134" t="s">
        <v>33</v>
      </c>
      <c r="E3827" s="134" t="s">
        <v>4500</v>
      </c>
      <c r="F3827" s="135">
        <v>6.77</v>
      </c>
      <c r="G3827" s="135">
        <v>3.44</v>
      </c>
    </row>
    <row r="3828" spans="1:7" x14ac:dyDescent="0.25">
      <c r="A3828" s="134" t="s">
        <v>9250</v>
      </c>
      <c r="B3828" s="134">
        <v>4509</v>
      </c>
      <c r="C3828" s="126" t="s">
        <v>12956</v>
      </c>
      <c r="D3828" s="134" t="s">
        <v>22</v>
      </c>
      <c r="E3828" s="134" t="s">
        <v>4500</v>
      </c>
      <c r="F3828" s="135">
        <v>3.67</v>
      </c>
      <c r="G3828" s="135">
        <v>4.13</v>
      </c>
    </row>
    <row r="3829" spans="1:7" x14ac:dyDescent="0.25">
      <c r="A3829" s="134" t="s">
        <v>9250</v>
      </c>
      <c r="B3829" s="134">
        <v>4512</v>
      </c>
      <c r="C3829" s="126" t="s">
        <v>12957</v>
      </c>
      <c r="D3829" s="134" t="s">
        <v>22</v>
      </c>
      <c r="E3829" s="134" t="s">
        <v>4500</v>
      </c>
      <c r="F3829" s="135">
        <v>1.75</v>
      </c>
      <c r="G3829" s="135">
        <v>1.97</v>
      </c>
    </row>
    <row r="3830" spans="1:7" x14ac:dyDescent="0.25">
      <c r="A3830" s="134" t="s">
        <v>9250</v>
      </c>
      <c r="B3830" s="134">
        <v>4517</v>
      </c>
      <c r="C3830" s="126" t="s">
        <v>12958</v>
      </c>
      <c r="D3830" s="134" t="s">
        <v>22</v>
      </c>
      <c r="E3830" s="134" t="s">
        <v>4500</v>
      </c>
      <c r="F3830" s="135">
        <v>2.5299999999999998</v>
      </c>
      <c r="G3830" s="135">
        <v>2.85</v>
      </c>
    </row>
    <row r="3831" spans="1:7" x14ac:dyDescent="0.25">
      <c r="A3831" s="134" t="s">
        <v>9250</v>
      </c>
      <c r="B3831" s="134">
        <v>20206</v>
      </c>
      <c r="C3831" s="126" t="s">
        <v>12959</v>
      </c>
      <c r="D3831" s="134" t="s">
        <v>22</v>
      </c>
      <c r="E3831" s="134" t="s">
        <v>4500</v>
      </c>
      <c r="F3831" s="135">
        <v>9.41</v>
      </c>
      <c r="G3831" s="135">
        <v>10.31</v>
      </c>
    </row>
    <row r="3832" spans="1:7" x14ac:dyDescent="0.25">
      <c r="A3832" s="134" t="s">
        <v>9250</v>
      </c>
      <c r="B3832" s="134">
        <v>4460</v>
      </c>
      <c r="C3832" s="126" t="s">
        <v>12960</v>
      </c>
      <c r="D3832" s="134" t="s">
        <v>22</v>
      </c>
      <c r="E3832" s="134" t="s">
        <v>4500</v>
      </c>
      <c r="F3832" s="135">
        <v>9.67</v>
      </c>
      <c r="G3832" s="135">
        <v>10.58</v>
      </c>
    </row>
    <row r="3833" spans="1:7" x14ac:dyDescent="0.25">
      <c r="A3833" s="134" t="s">
        <v>9250</v>
      </c>
      <c r="B3833" s="134">
        <v>4415</v>
      </c>
      <c r="C3833" s="126" t="s">
        <v>12961</v>
      </c>
      <c r="D3833" s="134" t="s">
        <v>22</v>
      </c>
      <c r="E3833" s="134" t="s">
        <v>4500</v>
      </c>
      <c r="F3833" s="135">
        <v>5.18</v>
      </c>
      <c r="G3833" s="135">
        <v>5.67</v>
      </c>
    </row>
    <row r="3834" spans="1:7" x14ac:dyDescent="0.25">
      <c r="A3834" s="134" t="s">
        <v>9250</v>
      </c>
      <c r="B3834" s="134">
        <v>4417</v>
      </c>
      <c r="C3834" s="126" t="s">
        <v>12962</v>
      </c>
      <c r="D3834" s="134" t="s">
        <v>22</v>
      </c>
      <c r="E3834" s="134" t="s">
        <v>4500</v>
      </c>
      <c r="F3834" s="135">
        <v>7.45</v>
      </c>
      <c r="G3834" s="135">
        <v>8.16</v>
      </c>
    </row>
    <row r="3835" spans="1:7" x14ac:dyDescent="0.25">
      <c r="A3835" s="134" t="s">
        <v>9250</v>
      </c>
      <c r="B3835" s="134">
        <v>37373</v>
      </c>
      <c r="C3835" s="126" t="s">
        <v>12963</v>
      </c>
      <c r="D3835" s="134" t="s">
        <v>374</v>
      </c>
      <c r="E3835" s="134" t="s">
        <v>9256</v>
      </c>
      <c r="F3835" s="135">
        <v>0.08</v>
      </c>
      <c r="G3835" s="135">
        <v>0.08</v>
      </c>
    </row>
    <row r="3836" spans="1:7" x14ac:dyDescent="0.25">
      <c r="A3836" s="134" t="s">
        <v>9250</v>
      </c>
      <c r="B3836" s="134">
        <v>40864</v>
      </c>
      <c r="C3836" s="126" t="s">
        <v>12964</v>
      </c>
      <c r="D3836" s="134" t="s">
        <v>4271</v>
      </c>
      <c r="E3836" s="134" t="s">
        <v>9256</v>
      </c>
      <c r="F3836" s="135">
        <v>15.46</v>
      </c>
      <c r="G3836" s="135">
        <v>15.46</v>
      </c>
    </row>
    <row r="3837" spans="1:7" x14ac:dyDescent="0.25">
      <c r="A3837" s="134" t="s">
        <v>9250</v>
      </c>
      <c r="B3837" s="134">
        <v>4734</v>
      </c>
      <c r="C3837" s="126" t="s">
        <v>12965</v>
      </c>
      <c r="D3837" s="134" t="s">
        <v>1007</v>
      </c>
      <c r="E3837" s="134" t="s">
        <v>4500</v>
      </c>
      <c r="F3837" s="135">
        <v>325.04000000000002</v>
      </c>
      <c r="G3837" s="135">
        <v>255.68</v>
      </c>
    </row>
    <row r="3838" spans="1:7" x14ac:dyDescent="0.25">
      <c r="A3838" s="134" t="s">
        <v>9250</v>
      </c>
      <c r="B3838" s="134">
        <v>6085</v>
      </c>
      <c r="C3838" s="126" t="s">
        <v>12966</v>
      </c>
      <c r="D3838" s="134" t="s">
        <v>3949</v>
      </c>
      <c r="E3838" s="134" t="s">
        <v>9256</v>
      </c>
      <c r="F3838" s="135">
        <v>9.39</v>
      </c>
      <c r="G3838" s="135">
        <v>11.51</v>
      </c>
    </row>
    <row r="3839" spans="1:7" x14ac:dyDescent="0.25">
      <c r="A3839" s="134" t="s">
        <v>9250</v>
      </c>
      <c r="B3839" s="134">
        <v>38396</v>
      </c>
      <c r="C3839" s="126" t="s">
        <v>12967</v>
      </c>
      <c r="D3839" s="134" t="s">
        <v>33</v>
      </c>
      <c r="E3839" s="134" t="s">
        <v>4500</v>
      </c>
      <c r="F3839" s="135">
        <v>719.76</v>
      </c>
      <c r="G3839" s="135">
        <v>827.79</v>
      </c>
    </row>
    <row r="3840" spans="1:7" x14ac:dyDescent="0.25">
      <c r="A3840" s="134" t="s">
        <v>9250</v>
      </c>
      <c r="B3840" s="134">
        <v>11622</v>
      </c>
      <c r="C3840" s="126" t="s">
        <v>12968</v>
      </c>
      <c r="D3840" s="134" t="s">
        <v>950</v>
      </c>
      <c r="E3840" s="134" t="s">
        <v>4500</v>
      </c>
      <c r="F3840" s="135">
        <v>73.790000000000006</v>
      </c>
      <c r="G3840" s="135">
        <v>73.989999999999995</v>
      </c>
    </row>
    <row r="3841" spans="1:7" x14ac:dyDescent="0.25">
      <c r="A3841" s="134" t="s">
        <v>9250</v>
      </c>
      <c r="B3841" s="134">
        <v>43143</v>
      </c>
      <c r="C3841" s="126" t="s">
        <v>12969</v>
      </c>
      <c r="D3841" s="134" t="s">
        <v>3949</v>
      </c>
      <c r="E3841" s="134" t="s">
        <v>4500</v>
      </c>
      <c r="F3841" s="135">
        <v>27.87</v>
      </c>
      <c r="G3841" s="135">
        <v>27.94</v>
      </c>
    </row>
    <row r="3842" spans="1:7" x14ac:dyDescent="0.25">
      <c r="A3842" s="134" t="s">
        <v>9250</v>
      </c>
      <c r="B3842" s="134">
        <v>7317</v>
      </c>
      <c r="C3842" s="126" t="s">
        <v>12970</v>
      </c>
      <c r="D3842" s="134" t="s">
        <v>950</v>
      </c>
      <c r="E3842" s="134" t="s">
        <v>4500</v>
      </c>
      <c r="F3842" s="135"/>
      <c r="G3842" s="135">
        <v>41.52</v>
      </c>
    </row>
    <row r="3843" spans="1:7" x14ac:dyDescent="0.25">
      <c r="A3843" s="134" t="s">
        <v>9250</v>
      </c>
      <c r="B3843" s="134">
        <v>142</v>
      </c>
      <c r="C3843" s="126" t="s">
        <v>12971</v>
      </c>
      <c r="D3843" s="134" t="s">
        <v>12972</v>
      </c>
      <c r="E3843" s="134" t="s">
        <v>4500</v>
      </c>
      <c r="F3843" s="135">
        <v>34.82</v>
      </c>
      <c r="G3843" s="135">
        <v>34.909999999999997</v>
      </c>
    </row>
    <row r="3844" spans="1:7" x14ac:dyDescent="0.25">
      <c r="A3844" s="134" t="s">
        <v>9250</v>
      </c>
      <c r="B3844" s="134">
        <v>43142</v>
      </c>
      <c r="C3844" s="126" t="s">
        <v>12973</v>
      </c>
      <c r="D3844" s="134" t="s">
        <v>3949</v>
      </c>
      <c r="E3844" s="134" t="s">
        <v>4500</v>
      </c>
      <c r="F3844" s="135">
        <v>158.15</v>
      </c>
      <c r="G3844" s="135">
        <v>158.59</v>
      </c>
    </row>
    <row r="3845" spans="1:7" x14ac:dyDescent="0.25">
      <c r="A3845" s="134" t="s">
        <v>9250</v>
      </c>
      <c r="B3845" s="134">
        <v>38123</v>
      </c>
      <c r="C3845" s="126" t="s">
        <v>12974</v>
      </c>
      <c r="D3845" s="134" t="s">
        <v>950</v>
      </c>
      <c r="E3845" s="134" t="s">
        <v>4500</v>
      </c>
      <c r="F3845" s="135">
        <v>59.36</v>
      </c>
      <c r="G3845" s="135">
        <v>72.760000000000005</v>
      </c>
    </row>
    <row r="3846" spans="1:7" x14ac:dyDescent="0.25">
      <c r="A3846" s="134" t="s">
        <v>9250</v>
      </c>
      <c r="B3846" s="134">
        <v>42699</v>
      </c>
      <c r="C3846" s="126" t="s">
        <v>12975</v>
      </c>
      <c r="D3846" s="134" t="s">
        <v>33</v>
      </c>
      <c r="E3846" s="134" t="s">
        <v>4500</v>
      </c>
      <c r="F3846" s="135">
        <v>33.75</v>
      </c>
      <c r="G3846" s="135">
        <v>34.01</v>
      </c>
    </row>
    <row r="3847" spans="1:7" x14ac:dyDescent="0.25">
      <c r="A3847" s="134" t="s">
        <v>9422</v>
      </c>
      <c r="B3847" s="134">
        <v>37743</v>
      </c>
      <c r="C3847" s="126" t="s">
        <v>12976</v>
      </c>
      <c r="D3847" s="134" t="s">
        <v>33</v>
      </c>
      <c r="E3847" s="134" t="s">
        <v>4500</v>
      </c>
      <c r="F3847" s="135"/>
      <c r="G3847" s="135">
        <v>237841.37</v>
      </c>
    </row>
    <row r="3848" spans="1:7" x14ac:dyDescent="0.25">
      <c r="A3848" s="134" t="s">
        <v>9422</v>
      </c>
      <c r="B3848" s="134">
        <v>37744</v>
      </c>
      <c r="C3848" s="126" t="s">
        <v>12977</v>
      </c>
      <c r="D3848" s="134" t="s">
        <v>33</v>
      </c>
      <c r="E3848" s="134" t="s">
        <v>4500</v>
      </c>
      <c r="F3848" s="135"/>
      <c r="G3848" s="135">
        <v>279656.7</v>
      </c>
    </row>
    <row r="3849" spans="1:7" x14ac:dyDescent="0.25">
      <c r="A3849" s="134" t="s">
        <v>9422</v>
      </c>
      <c r="B3849" s="134">
        <v>37741</v>
      </c>
      <c r="C3849" s="126" t="s">
        <v>12978</v>
      </c>
      <c r="D3849" s="134" t="s">
        <v>33</v>
      </c>
      <c r="E3849" s="134" t="s">
        <v>4500</v>
      </c>
      <c r="F3849" s="135"/>
      <c r="G3849" s="135">
        <v>216267.85</v>
      </c>
    </row>
    <row r="3850" spans="1:7" x14ac:dyDescent="0.25">
      <c r="A3850" s="134" t="s">
        <v>9250</v>
      </c>
      <c r="B3850" s="134">
        <v>39396</v>
      </c>
      <c r="C3850" s="126" t="s">
        <v>12979</v>
      </c>
      <c r="D3850" s="134" t="s">
        <v>33</v>
      </c>
      <c r="E3850" s="134" t="s">
        <v>4500</v>
      </c>
      <c r="F3850" s="135"/>
      <c r="G3850" s="135">
        <v>69.44</v>
      </c>
    </row>
    <row r="3851" spans="1:7" x14ac:dyDescent="0.25">
      <c r="A3851" s="134" t="s">
        <v>9250</v>
      </c>
      <c r="B3851" s="134">
        <v>39392</v>
      </c>
      <c r="C3851" s="126" t="s">
        <v>12980</v>
      </c>
      <c r="D3851" s="134" t="s">
        <v>33</v>
      </c>
      <c r="E3851" s="134" t="s">
        <v>4500</v>
      </c>
      <c r="F3851" s="135"/>
      <c r="G3851" s="135">
        <v>78.33</v>
      </c>
    </row>
    <row r="3852" spans="1:7" x14ac:dyDescent="0.25">
      <c r="A3852" s="134" t="s">
        <v>9250</v>
      </c>
      <c r="B3852" s="134">
        <v>39393</v>
      </c>
      <c r="C3852" s="126" t="s">
        <v>12981</v>
      </c>
      <c r="D3852" s="134" t="s">
        <v>33</v>
      </c>
      <c r="E3852" s="134" t="s">
        <v>4500</v>
      </c>
      <c r="F3852" s="135"/>
      <c r="G3852" s="135">
        <v>48.44</v>
      </c>
    </row>
    <row r="3853" spans="1:7" x14ac:dyDescent="0.25">
      <c r="A3853" s="134" t="s">
        <v>9250</v>
      </c>
      <c r="B3853" s="134">
        <v>39394</v>
      </c>
      <c r="C3853" s="126" t="s">
        <v>12982</v>
      </c>
      <c r="D3853" s="134" t="s">
        <v>33</v>
      </c>
      <c r="E3853" s="134" t="s">
        <v>4500</v>
      </c>
      <c r="F3853" s="135"/>
      <c r="G3853" s="135">
        <v>54.52</v>
      </c>
    </row>
    <row r="3854" spans="1:7" x14ac:dyDescent="0.25">
      <c r="A3854" s="134" t="s">
        <v>9250</v>
      </c>
      <c r="B3854" s="134">
        <v>39395</v>
      </c>
      <c r="C3854" s="126" t="s">
        <v>12983</v>
      </c>
      <c r="D3854" s="134" t="s">
        <v>33</v>
      </c>
      <c r="E3854" s="134" t="s">
        <v>4500</v>
      </c>
      <c r="F3854" s="135"/>
      <c r="G3854" s="135">
        <v>50.7</v>
      </c>
    </row>
    <row r="3855" spans="1:7" x14ac:dyDescent="0.25">
      <c r="A3855" s="134" t="s">
        <v>9422</v>
      </c>
      <c r="B3855" s="134">
        <v>14618</v>
      </c>
      <c r="C3855" s="126" t="s">
        <v>12984</v>
      </c>
      <c r="D3855" s="134" t="s">
        <v>33</v>
      </c>
      <c r="E3855" s="134" t="s">
        <v>4500</v>
      </c>
      <c r="F3855" s="135">
        <v>1473.12</v>
      </c>
      <c r="G3855" s="135">
        <v>1459.43</v>
      </c>
    </row>
    <row r="3856" spans="1:7" x14ac:dyDescent="0.25">
      <c r="A3856" s="134" t="s">
        <v>9393</v>
      </c>
      <c r="B3856" s="134">
        <v>6110</v>
      </c>
      <c r="C3856" s="126" t="s">
        <v>12985</v>
      </c>
      <c r="D3856" s="134" t="s">
        <v>374</v>
      </c>
      <c r="E3856" s="134" t="s">
        <v>4500</v>
      </c>
      <c r="F3856" s="135">
        <v>19.579999999999998</v>
      </c>
      <c r="G3856" s="135">
        <v>26.78</v>
      </c>
    </row>
    <row r="3857" spans="1:7" x14ac:dyDescent="0.25">
      <c r="A3857" s="134" t="s">
        <v>9393</v>
      </c>
      <c r="B3857" s="134">
        <v>40910</v>
      </c>
      <c r="C3857" s="126" t="s">
        <v>12986</v>
      </c>
      <c r="D3857" s="134" t="s">
        <v>4271</v>
      </c>
      <c r="E3857" s="134" t="s">
        <v>4500</v>
      </c>
      <c r="F3857" s="135">
        <v>3422.81</v>
      </c>
      <c r="G3857" s="135">
        <v>4693.21</v>
      </c>
    </row>
    <row r="3858" spans="1:7" x14ac:dyDescent="0.25">
      <c r="A3858" s="134" t="s">
        <v>9250</v>
      </c>
      <c r="B3858" s="134">
        <v>45255</v>
      </c>
      <c r="C3858" s="126" t="s">
        <v>15086</v>
      </c>
      <c r="D3858" s="134" t="s">
        <v>33</v>
      </c>
      <c r="E3858" s="134" t="s">
        <v>4500</v>
      </c>
      <c r="F3858" s="135">
        <v>33.44</v>
      </c>
      <c r="G3858" s="135">
        <v>38.46</v>
      </c>
    </row>
    <row r="3859" spans="1:7" x14ac:dyDescent="0.25">
      <c r="A3859" s="134" t="s">
        <v>9393</v>
      </c>
      <c r="B3859" s="134">
        <v>6111</v>
      </c>
      <c r="C3859" s="126" t="s">
        <v>12987</v>
      </c>
      <c r="D3859" s="134" t="s">
        <v>374</v>
      </c>
      <c r="E3859" s="134" t="s">
        <v>9256</v>
      </c>
      <c r="F3859" s="135">
        <v>14.36</v>
      </c>
      <c r="G3859" s="135">
        <v>21.44</v>
      </c>
    </row>
    <row r="3860" spans="1:7" x14ac:dyDescent="0.25">
      <c r="A3860" s="134" t="s">
        <v>9393</v>
      </c>
      <c r="B3860" s="134">
        <v>41084</v>
      </c>
      <c r="C3860" s="126" t="s">
        <v>12988</v>
      </c>
      <c r="D3860" s="134" t="s">
        <v>4271</v>
      </c>
      <c r="E3860" s="134" t="s">
        <v>4500</v>
      </c>
      <c r="F3860" s="135">
        <v>2508.91</v>
      </c>
      <c r="G3860" s="135">
        <v>3755.01</v>
      </c>
    </row>
    <row r="3861" spans="1:7" x14ac:dyDescent="0.25">
      <c r="A3861" s="134" t="s">
        <v>10277</v>
      </c>
      <c r="B3861" s="134">
        <v>44535</v>
      </c>
      <c r="C3861" s="126" t="s">
        <v>12989</v>
      </c>
      <c r="D3861" s="134" t="s">
        <v>1007</v>
      </c>
      <c r="E3861" s="134" t="s">
        <v>4500</v>
      </c>
      <c r="F3861" s="135">
        <v>57.06</v>
      </c>
      <c r="G3861" s="135">
        <v>45.24</v>
      </c>
    </row>
    <row r="3862" spans="1:7" x14ac:dyDescent="0.25">
      <c r="A3862" s="134" t="s">
        <v>9250</v>
      </c>
      <c r="B3862" s="134">
        <v>44945</v>
      </c>
      <c r="C3862" s="126" t="s">
        <v>12990</v>
      </c>
      <c r="D3862" s="134" t="s">
        <v>33</v>
      </c>
      <c r="E3862" s="134" t="s">
        <v>9256</v>
      </c>
      <c r="F3862" s="135">
        <v>9.42</v>
      </c>
      <c r="G3862" s="135">
        <v>10.9</v>
      </c>
    </row>
    <row r="3863" spans="1:7" x14ac:dyDescent="0.25">
      <c r="A3863" s="134" t="s">
        <v>9250</v>
      </c>
      <c r="B3863" s="134">
        <v>38637</v>
      </c>
      <c r="C3863" s="126" t="s">
        <v>12991</v>
      </c>
      <c r="D3863" s="134" t="s">
        <v>33</v>
      </c>
      <c r="E3863" s="134" t="s">
        <v>4500</v>
      </c>
      <c r="F3863" s="135">
        <v>419.15</v>
      </c>
      <c r="G3863" s="135">
        <v>237.16</v>
      </c>
    </row>
    <row r="3864" spans="1:7" x14ac:dyDescent="0.25">
      <c r="A3864" s="134" t="s">
        <v>9250</v>
      </c>
      <c r="B3864" s="134">
        <v>6150</v>
      </c>
      <c r="C3864" s="126" t="s">
        <v>12992</v>
      </c>
      <c r="D3864" s="134" t="s">
        <v>33</v>
      </c>
      <c r="E3864" s="134" t="s">
        <v>4500</v>
      </c>
      <c r="F3864" s="135">
        <v>424.27</v>
      </c>
      <c r="G3864" s="135">
        <v>240.06</v>
      </c>
    </row>
    <row r="3865" spans="1:7" x14ac:dyDescent="0.25">
      <c r="A3865" s="134" t="s">
        <v>9250</v>
      </c>
      <c r="B3865" s="134">
        <v>6136</v>
      </c>
      <c r="C3865" s="126" t="s">
        <v>12993</v>
      </c>
      <c r="D3865" s="134" t="s">
        <v>33</v>
      </c>
      <c r="E3865" s="134" t="s">
        <v>9256</v>
      </c>
      <c r="F3865" s="135">
        <v>333.5</v>
      </c>
      <c r="G3865" s="135">
        <v>188.7</v>
      </c>
    </row>
    <row r="3866" spans="1:7" x14ac:dyDescent="0.25">
      <c r="A3866" s="134" t="s">
        <v>9250</v>
      </c>
      <c r="B3866" s="134">
        <v>38638</v>
      </c>
      <c r="C3866" s="126" t="s">
        <v>12994</v>
      </c>
      <c r="D3866" s="134" t="s">
        <v>33</v>
      </c>
      <c r="E3866" s="134" t="s">
        <v>4500</v>
      </c>
      <c r="F3866" s="135">
        <v>353.2</v>
      </c>
      <c r="G3866" s="135">
        <v>199.84</v>
      </c>
    </row>
    <row r="3867" spans="1:7" x14ac:dyDescent="0.25">
      <c r="A3867" s="134" t="s">
        <v>9250</v>
      </c>
      <c r="B3867" s="134">
        <v>20262</v>
      </c>
      <c r="C3867" s="126" t="s">
        <v>12995</v>
      </c>
      <c r="D3867" s="134" t="s">
        <v>33</v>
      </c>
      <c r="E3867" s="134" t="s">
        <v>4500</v>
      </c>
      <c r="F3867" s="135">
        <v>17.25</v>
      </c>
      <c r="G3867" s="135">
        <v>19.96</v>
      </c>
    </row>
    <row r="3868" spans="1:7" x14ac:dyDescent="0.25">
      <c r="A3868" s="134" t="s">
        <v>9250</v>
      </c>
      <c r="B3868" s="134">
        <v>6145</v>
      </c>
      <c r="C3868" s="126" t="s">
        <v>12996</v>
      </c>
      <c r="D3868" s="134" t="s">
        <v>33</v>
      </c>
      <c r="E3868" s="134" t="s">
        <v>4500</v>
      </c>
      <c r="F3868" s="135">
        <v>19.059999999999999</v>
      </c>
      <c r="G3868" s="135">
        <v>22.05</v>
      </c>
    </row>
    <row r="3869" spans="1:7" x14ac:dyDescent="0.25">
      <c r="A3869" s="134" t="s">
        <v>9250</v>
      </c>
      <c r="B3869" s="134">
        <v>6149</v>
      </c>
      <c r="C3869" s="126" t="s">
        <v>12997</v>
      </c>
      <c r="D3869" s="134" t="s">
        <v>33</v>
      </c>
      <c r="E3869" s="134" t="s">
        <v>4500</v>
      </c>
      <c r="F3869" s="135">
        <v>12.6</v>
      </c>
      <c r="G3869" s="135">
        <v>14.58</v>
      </c>
    </row>
    <row r="3870" spans="1:7" x14ac:dyDescent="0.25">
      <c r="A3870" s="134" t="s">
        <v>9250</v>
      </c>
      <c r="B3870" s="134">
        <v>6146</v>
      </c>
      <c r="C3870" s="126" t="s">
        <v>12998</v>
      </c>
      <c r="D3870" s="134" t="s">
        <v>33</v>
      </c>
      <c r="E3870" s="134" t="s">
        <v>4500</v>
      </c>
      <c r="F3870" s="135">
        <v>18.11</v>
      </c>
      <c r="G3870" s="135">
        <v>20.95</v>
      </c>
    </row>
    <row r="3871" spans="1:7" x14ac:dyDescent="0.25">
      <c r="A3871" s="134" t="s">
        <v>9250</v>
      </c>
      <c r="B3871" s="134">
        <v>44536</v>
      </c>
      <c r="C3871" s="126" t="s">
        <v>15087</v>
      </c>
      <c r="D3871" s="134" t="s">
        <v>950</v>
      </c>
      <c r="E3871" s="134" t="s">
        <v>4500</v>
      </c>
      <c r="F3871" s="135">
        <v>2.92</v>
      </c>
      <c r="G3871" s="135">
        <v>2.93</v>
      </c>
    </row>
    <row r="3872" spans="1:7" x14ac:dyDescent="0.25">
      <c r="A3872" s="134" t="s">
        <v>9250</v>
      </c>
      <c r="B3872" s="134">
        <v>39961</v>
      </c>
      <c r="C3872" s="126" t="s">
        <v>12999</v>
      </c>
      <c r="D3872" s="134" t="s">
        <v>33</v>
      </c>
      <c r="E3872" s="134" t="s">
        <v>4500</v>
      </c>
      <c r="F3872" s="135">
        <v>23</v>
      </c>
      <c r="G3872" s="135">
        <v>23.07</v>
      </c>
    </row>
    <row r="3873" spans="1:7" x14ac:dyDescent="0.25">
      <c r="A3873" s="134" t="s">
        <v>9250</v>
      </c>
      <c r="B3873" s="134">
        <v>42433</v>
      </c>
      <c r="C3873" s="126" t="s">
        <v>13000</v>
      </c>
      <c r="D3873" s="134" t="s">
        <v>33</v>
      </c>
      <c r="E3873" s="134" t="s">
        <v>4500</v>
      </c>
      <c r="F3873" s="135"/>
      <c r="G3873" s="135">
        <v>4789.18</v>
      </c>
    </row>
    <row r="3874" spans="1:7" x14ac:dyDescent="0.25">
      <c r="A3874" s="134" t="s">
        <v>9250</v>
      </c>
      <c r="B3874" s="134">
        <v>42434</v>
      </c>
      <c r="C3874" s="126" t="s">
        <v>13001</v>
      </c>
      <c r="D3874" s="134" t="s">
        <v>33</v>
      </c>
      <c r="E3874" s="134" t="s">
        <v>4500</v>
      </c>
      <c r="F3874" s="135"/>
      <c r="G3874" s="135">
        <v>5175.3999999999996</v>
      </c>
    </row>
    <row r="3875" spans="1:7" x14ac:dyDescent="0.25">
      <c r="A3875" s="134" t="s">
        <v>9250</v>
      </c>
      <c r="B3875" s="134">
        <v>42435</v>
      </c>
      <c r="C3875" s="126" t="s">
        <v>13002</v>
      </c>
      <c r="D3875" s="134" t="s">
        <v>33</v>
      </c>
      <c r="E3875" s="134" t="s">
        <v>4500</v>
      </c>
      <c r="F3875" s="135"/>
      <c r="G3875" s="135">
        <v>2580.7800000000002</v>
      </c>
    </row>
    <row r="3876" spans="1:7" x14ac:dyDescent="0.25">
      <c r="A3876" s="134" t="s">
        <v>9250</v>
      </c>
      <c r="B3876" s="134">
        <v>38061</v>
      </c>
      <c r="C3876" s="126" t="s">
        <v>13003</v>
      </c>
      <c r="D3876" s="134" t="s">
        <v>33</v>
      </c>
      <c r="E3876" s="134" t="s">
        <v>4500</v>
      </c>
      <c r="F3876" s="135">
        <v>51.98</v>
      </c>
      <c r="G3876" s="135">
        <v>51.17</v>
      </c>
    </row>
    <row r="3877" spans="1:7" x14ac:dyDescent="0.25">
      <c r="A3877" s="134" t="s">
        <v>9250</v>
      </c>
      <c r="B3877" s="134">
        <v>20250</v>
      </c>
      <c r="C3877" s="126" t="s">
        <v>13004</v>
      </c>
      <c r="D3877" s="134" t="s">
        <v>950</v>
      </c>
      <c r="E3877" s="134" t="s">
        <v>9256</v>
      </c>
      <c r="F3877" s="135">
        <v>17</v>
      </c>
      <c r="G3877" s="135">
        <v>25.57</v>
      </c>
    </row>
    <row r="3878" spans="1:7" x14ac:dyDescent="0.25">
      <c r="A3878" s="134" t="s">
        <v>9250</v>
      </c>
      <c r="B3878" s="134">
        <v>13388</v>
      </c>
      <c r="C3878" s="126" t="s">
        <v>13005</v>
      </c>
      <c r="D3878" s="134" t="s">
        <v>950</v>
      </c>
      <c r="E3878" s="134" t="s">
        <v>4500</v>
      </c>
      <c r="F3878" s="135">
        <v>168.62</v>
      </c>
      <c r="G3878" s="135">
        <v>252.27</v>
      </c>
    </row>
    <row r="3879" spans="1:7" x14ac:dyDescent="0.25">
      <c r="A3879" s="134" t="s">
        <v>9250</v>
      </c>
      <c r="B3879" s="134">
        <v>39914</v>
      </c>
      <c r="C3879" s="126" t="s">
        <v>13006</v>
      </c>
      <c r="D3879" s="134" t="s">
        <v>950</v>
      </c>
      <c r="E3879" s="134" t="s">
        <v>4500</v>
      </c>
      <c r="F3879" s="135"/>
      <c r="G3879" s="135">
        <v>267.45</v>
      </c>
    </row>
    <row r="3880" spans="1:7" x14ac:dyDescent="0.25">
      <c r="A3880" s="134" t="s">
        <v>9250</v>
      </c>
      <c r="B3880" s="134">
        <v>12732</v>
      </c>
      <c r="C3880" s="126" t="s">
        <v>13007</v>
      </c>
      <c r="D3880" s="134" t="s">
        <v>33</v>
      </c>
      <c r="E3880" s="134" t="s">
        <v>4500</v>
      </c>
      <c r="F3880" s="135"/>
      <c r="G3880" s="135">
        <v>308.60000000000002</v>
      </c>
    </row>
    <row r="3881" spans="1:7" x14ac:dyDescent="0.25">
      <c r="A3881" s="134" t="s">
        <v>9393</v>
      </c>
      <c r="B3881" s="134">
        <v>6160</v>
      </c>
      <c r="C3881" s="126" t="s">
        <v>13008</v>
      </c>
      <c r="D3881" s="134" t="s">
        <v>374</v>
      </c>
      <c r="E3881" s="134" t="s">
        <v>9256</v>
      </c>
      <c r="F3881" s="135">
        <v>19.149999999999999</v>
      </c>
      <c r="G3881" s="135">
        <v>29.21</v>
      </c>
    </row>
    <row r="3882" spans="1:7" x14ac:dyDescent="0.25">
      <c r="A3882" s="134" t="s">
        <v>9393</v>
      </c>
      <c r="B3882" s="134">
        <v>41087</v>
      </c>
      <c r="C3882" s="126" t="s">
        <v>13009</v>
      </c>
      <c r="D3882" s="134" t="s">
        <v>4271</v>
      </c>
      <c r="E3882" s="134" t="s">
        <v>4500</v>
      </c>
      <c r="F3882" s="135">
        <v>3346.42</v>
      </c>
      <c r="G3882" s="135">
        <v>5117.38</v>
      </c>
    </row>
    <row r="3883" spans="1:7" x14ac:dyDescent="0.25">
      <c r="A3883" s="134" t="s">
        <v>9393</v>
      </c>
      <c r="B3883" s="134">
        <v>6166</v>
      </c>
      <c r="C3883" s="126" t="s">
        <v>13010</v>
      </c>
      <c r="D3883" s="134" t="s">
        <v>374</v>
      </c>
      <c r="E3883" s="134" t="s">
        <v>4500</v>
      </c>
      <c r="F3883" s="135">
        <v>22.49</v>
      </c>
      <c r="G3883" s="135">
        <v>31.48</v>
      </c>
    </row>
    <row r="3884" spans="1:7" x14ac:dyDescent="0.25">
      <c r="A3884" s="134" t="s">
        <v>9393</v>
      </c>
      <c r="B3884" s="134">
        <v>41088</v>
      </c>
      <c r="C3884" s="126" t="s">
        <v>13011</v>
      </c>
      <c r="D3884" s="134" t="s">
        <v>4271</v>
      </c>
      <c r="E3884" s="134" t="s">
        <v>4500</v>
      </c>
      <c r="F3884" s="135">
        <v>3932.47</v>
      </c>
      <c r="G3884" s="135">
        <v>5514.85</v>
      </c>
    </row>
    <row r="3885" spans="1:7" x14ac:dyDescent="0.25">
      <c r="A3885" s="134" t="s">
        <v>9250</v>
      </c>
      <c r="B3885" s="134">
        <v>20232</v>
      </c>
      <c r="C3885" s="126" t="s">
        <v>13012</v>
      </c>
      <c r="D3885" s="134" t="s">
        <v>22</v>
      </c>
      <c r="E3885" s="134" t="s">
        <v>4500</v>
      </c>
      <c r="F3885" s="135">
        <v>93.75</v>
      </c>
      <c r="G3885" s="135">
        <v>100.07</v>
      </c>
    </row>
    <row r="3886" spans="1:7" x14ac:dyDescent="0.25">
      <c r="A3886" s="134" t="s">
        <v>9250</v>
      </c>
      <c r="B3886" s="134">
        <v>10856</v>
      </c>
      <c r="C3886" s="126" t="s">
        <v>13013</v>
      </c>
      <c r="D3886" s="134" t="s">
        <v>22</v>
      </c>
      <c r="E3886" s="134" t="s">
        <v>4500</v>
      </c>
      <c r="F3886" s="135"/>
      <c r="G3886" s="135">
        <v>103.78</v>
      </c>
    </row>
    <row r="3887" spans="1:7" x14ac:dyDescent="0.25">
      <c r="A3887" s="134" t="s">
        <v>9250</v>
      </c>
      <c r="B3887" s="134">
        <v>4828</v>
      </c>
      <c r="C3887" s="126" t="s">
        <v>13014</v>
      </c>
      <c r="D3887" s="134" t="s">
        <v>22</v>
      </c>
      <c r="E3887" s="134" t="s">
        <v>4500</v>
      </c>
      <c r="F3887" s="135">
        <v>106.61</v>
      </c>
      <c r="G3887" s="135">
        <v>98.56</v>
      </c>
    </row>
    <row r="3888" spans="1:7" x14ac:dyDescent="0.25">
      <c r="A3888" s="134" t="s">
        <v>9250</v>
      </c>
      <c r="B3888" s="134">
        <v>20249</v>
      </c>
      <c r="C3888" s="126" t="s">
        <v>13015</v>
      </c>
      <c r="D3888" s="134" t="s">
        <v>22</v>
      </c>
      <c r="E3888" s="134" t="s">
        <v>4500</v>
      </c>
      <c r="F3888" s="135">
        <v>58.38</v>
      </c>
      <c r="G3888" s="135">
        <v>53.97</v>
      </c>
    </row>
    <row r="3889" spans="1:7" x14ac:dyDescent="0.25">
      <c r="A3889" s="134" t="s">
        <v>9250</v>
      </c>
      <c r="B3889" s="134">
        <v>11609</v>
      </c>
      <c r="C3889" s="126" t="s">
        <v>13016</v>
      </c>
      <c r="D3889" s="134" t="s">
        <v>3949</v>
      </c>
      <c r="E3889" s="134" t="s">
        <v>4500</v>
      </c>
      <c r="F3889" s="135">
        <v>12.26</v>
      </c>
      <c r="G3889" s="135">
        <v>12.29</v>
      </c>
    </row>
    <row r="3890" spans="1:7" x14ac:dyDescent="0.25">
      <c r="A3890" s="134" t="s">
        <v>9250</v>
      </c>
      <c r="B3890" s="134">
        <v>20083</v>
      </c>
      <c r="C3890" s="126" t="s">
        <v>13017</v>
      </c>
      <c r="D3890" s="134" t="s">
        <v>33</v>
      </c>
      <c r="E3890" s="134" t="s">
        <v>4500</v>
      </c>
      <c r="F3890" s="135">
        <v>86.73</v>
      </c>
      <c r="G3890" s="135">
        <v>67.819999999999993</v>
      </c>
    </row>
    <row r="3891" spans="1:7" x14ac:dyDescent="0.25">
      <c r="A3891" s="134" t="s">
        <v>9250</v>
      </c>
      <c r="B3891" s="134">
        <v>10691</v>
      </c>
      <c r="C3891" s="126" t="s">
        <v>13018</v>
      </c>
      <c r="D3891" s="134" t="s">
        <v>3949</v>
      </c>
      <c r="E3891" s="134" t="s">
        <v>4500</v>
      </c>
      <c r="F3891" s="135"/>
      <c r="G3891" s="135">
        <v>48.57</v>
      </c>
    </row>
    <row r="3892" spans="1:7" x14ac:dyDescent="0.25">
      <c r="A3892" s="134" t="s">
        <v>9250</v>
      </c>
      <c r="B3892" s="134">
        <v>12295</v>
      </c>
      <c r="C3892" s="126" t="s">
        <v>13019</v>
      </c>
      <c r="D3892" s="134" t="s">
        <v>33</v>
      </c>
      <c r="E3892" s="134" t="s">
        <v>4500</v>
      </c>
      <c r="F3892" s="135">
        <v>2.69</v>
      </c>
      <c r="G3892" s="135">
        <v>2.82</v>
      </c>
    </row>
    <row r="3893" spans="1:7" x14ac:dyDescent="0.25">
      <c r="A3893" s="134" t="s">
        <v>9250</v>
      </c>
      <c r="B3893" s="134">
        <v>12296</v>
      </c>
      <c r="C3893" s="126" t="s">
        <v>13020</v>
      </c>
      <c r="D3893" s="134" t="s">
        <v>33</v>
      </c>
      <c r="E3893" s="134" t="s">
        <v>4500</v>
      </c>
      <c r="F3893" s="135">
        <v>3.48</v>
      </c>
      <c r="G3893" s="135">
        <v>3.65</v>
      </c>
    </row>
    <row r="3894" spans="1:7" x14ac:dyDescent="0.25">
      <c r="A3894" s="134" t="s">
        <v>9250</v>
      </c>
      <c r="B3894" s="134">
        <v>12294</v>
      </c>
      <c r="C3894" s="126" t="s">
        <v>13021</v>
      </c>
      <c r="D3894" s="134" t="s">
        <v>33</v>
      </c>
      <c r="E3894" s="134" t="s">
        <v>4500</v>
      </c>
      <c r="F3894" s="135">
        <v>8.35</v>
      </c>
      <c r="G3894" s="135">
        <v>8.76</v>
      </c>
    </row>
    <row r="3895" spans="1:7" x14ac:dyDescent="0.25">
      <c r="A3895" s="134" t="s">
        <v>9250</v>
      </c>
      <c r="B3895" s="134">
        <v>14543</v>
      </c>
      <c r="C3895" s="126" t="s">
        <v>13022</v>
      </c>
      <c r="D3895" s="134" t="s">
        <v>33</v>
      </c>
      <c r="E3895" s="134" t="s">
        <v>4500</v>
      </c>
      <c r="F3895" s="135">
        <v>5.96</v>
      </c>
      <c r="G3895" s="135">
        <v>6.25</v>
      </c>
    </row>
    <row r="3896" spans="1:7" x14ac:dyDescent="0.25">
      <c r="A3896" s="134" t="s">
        <v>9250</v>
      </c>
      <c r="B3896" s="134">
        <v>13329</v>
      </c>
      <c r="C3896" s="126" t="s">
        <v>13023</v>
      </c>
      <c r="D3896" s="134" t="s">
        <v>33</v>
      </c>
      <c r="E3896" s="134" t="s">
        <v>9256</v>
      </c>
      <c r="F3896" s="135">
        <v>3.5</v>
      </c>
      <c r="G3896" s="135">
        <v>3.67</v>
      </c>
    </row>
    <row r="3897" spans="1:7" x14ac:dyDescent="0.25">
      <c r="A3897" s="134" t="s">
        <v>9250</v>
      </c>
      <c r="B3897" s="134">
        <v>21047</v>
      </c>
      <c r="C3897" s="126" t="s">
        <v>13024</v>
      </c>
      <c r="D3897" s="134" t="s">
        <v>33</v>
      </c>
      <c r="E3897" s="134" t="s">
        <v>4500</v>
      </c>
      <c r="F3897" s="135">
        <v>80.02</v>
      </c>
      <c r="G3897" s="135">
        <v>55.29</v>
      </c>
    </row>
    <row r="3898" spans="1:7" x14ac:dyDescent="0.25">
      <c r="A3898" s="134" t="s">
        <v>9250</v>
      </c>
      <c r="B3898" s="134">
        <v>21042</v>
      </c>
      <c r="C3898" s="126" t="s">
        <v>13025</v>
      </c>
      <c r="D3898" s="134" t="s">
        <v>33</v>
      </c>
      <c r="E3898" s="134" t="s">
        <v>4500</v>
      </c>
      <c r="F3898" s="135">
        <v>61.68</v>
      </c>
      <c r="G3898" s="135">
        <v>42.62</v>
      </c>
    </row>
    <row r="3899" spans="1:7" x14ac:dyDescent="0.25">
      <c r="A3899" s="134" t="s">
        <v>9250</v>
      </c>
      <c r="B3899" s="134">
        <v>21043</v>
      </c>
      <c r="C3899" s="126" t="s">
        <v>13026</v>
      </c>
      <c r="D3899" s="134" t="s">
        <v>33</v>
      </c>
      <c r="E3899" s="134" t="s">
        <v>4500</v>
      </c>
      <c r="F3899" s="135">
        <v>77.91</v>
      </c>
      <c r="G3899" s="135">
        <v>53.83</v>
      </c>
    </row>
    <row r="3900" spans="1:7" x14ac:dyDescent="0.25">
      <c r="A3900" s="134" t="s">
        <v>9250</v>
      </c>
      <c r="B3900" s="134">
        <v>21044</v>
      </c>
      <c r="C3900" s="126" t="s">
        <v>13027</v>
      </c>
      <c r="D3900" s="134" t="s">
        <v>33</v>
      </c>
      <c r="E3900" s="134" t="s">
        <v>4500</v>
      </c>
      <c r="F3900" s="135">
        <v>54.27</v>
      </c>
      <c r="G3900" s="135">
        <v>37.5</v>
      </c>
    </row>
    <row r="3901" spans="1:7" x14ac:dyDescent="0.25">
      <c r="A3901" s="134" t="s">
        <v>9250</v>
      </c>
      <c r="B3901" s="134">
        <v>21045</v>
      </c>
      <c r="C3901" s="126" t="s">
        <v>13028</v>
      </c>
      <c r="D3901" s="134" t="s">
        <v>33</v>
      </c>
      <c r="E3901" s="134" t="s">
        <v>4500</v>
      </c>
      <c r="F3901" s="135">
        <v>74.34</v>
      </c>
      <c r="G3901" s="135">
        <v>51.37</v>
      </c>
    </row>
    <row r="3902" spans="1:7" x14ac:dyDescent="0.25">
      <c r="A3902" s="134" t="s">
        <v>9250</v>
      </c>
      <c r="B3902" s="134">
        <v>21041</v>
      </c>
      <c r="C3902" s="126" t="s">
        <v>13029</v>
      </c>
      <c r="D3902" s="134" t="s">
        <v>33</v>
      </c>
      <c r="E3902" s="134" t="s">
        <v>4500</v>
      </c>
      <c r="F3902" s="135">
        <v>64.11</v>
      </c>
      <c r="G3902" s="135">
        <v>44.3</v>
      </c>
    </row>
    <row r="3903" spans="1:7" x14ac:dyDescent="0.25">
      <c r="A3903" s="134" t="s">
        <v>9250</v>
      </c>
      <c r="B3903" s="134">
        <v>21040</v>
      </c>
      <c r="C3903" s="126" t="s">
        <v>13030</v>
      </c>
      <c r="D3903" s="134" t="s">
        <v>33</v>
      </c>
      <c r="E3903" s="134" t="s">
        <v>9256</v>
      </c>
      <c r="F3903" s="135">
        <v>53.11</v>
      </c>
      <c r="G3903" s="135">
        <v>36.700000000000003</v>
      </c>
    </row>
    <row r="3904" spans="1:7" x14ac:dyDescent="0.25">
      <c r="A3904" s="134" t="s">
        <v>9250</v>
      </c>
      <c r="B3904" s="134">
        <v>14149</v>
      </c>
      <c r="C3904" s="126" t="s">
        <v>13031</v>
      </c>
      <c r="D3904" s="134" t="s">
        <v>11273</v>
      </c>
      <c r="E3904" s="134" t="s">
        <v>4500</v>
      </c>
      <c r="F3904" s="135"/>
      <c r="G3904" s="135">
        <v>211.79</v>
      </c>
    </row>
    <row r="3905" spans="1:7" x14ac:dyDescent="0.25">
      <c r="A3905" s="134" t="s">
        <v>9250</v>
      </c>
      <c r="B3905" s="134">
        <v>38099</v>
      </c>
      <c r="C3905" s="126" t="s">
        <v>13032</v>
      </c>
      <c r="D3905" s="134" t="s">
        <v>33</v>
      </c>
      <c r="E3905" s="134" t="s">
        <v>4500</v>
      </c>
      <c r="F3905" s="135">
        <v>1.31</v>
      </c>
      <c r="G3905" s="135">
        <v>1.54</v>
      </c>
    </row>
    <row r="3906" spans="1:7" x14ac:dyDescent="0.25">
      <c r="A3906" s="134" t="s">
        <v>9250</v>
      </c>
      <c r="B3906" s="134">
        <v>38100</v>
      </c>
      <c r="C3906" s="126" t="s">
        <v>13033</v>
      </c>
      <c r="D3906" s="134" t="s">
        <v>33</v>
      </c>
      <c r="E3906" s="134" t="s">
        <v>4500</v>
      </c>
      <c r="F3906" s="135">
        <v>2.15</v>
      </c>
      <c r="G3906" s="135">
        <v>2.52</v>
      </c>
    </row>
    <row r="3907" spans="1:7" x14ac:dyDescent="0.25">
      <c r="A3907" s="134" t="s">
        <v>9250</v>
      </c>
      <c r="B3907" s="134">
        <v>7576</v>
      </c>
      <c r="C3907" s="126" t="s">
        <v>13034</v>
      </c>
      <c r="D3907" s="134" t="s">
        <v>33</v>
      </c>
      <c r="E3907" s="134" t="s">
        <v>4500</v>
      </c>
      <c r="F3907" s="135">
        <v>278.22000000000003</v>
      </c>
      <c r="G3907" s="135">
        <v>141.30000000000001</v>
      </c>
    </row>
    <row r="3908" spans="1:7" x14ac:dyDescent="0.25">
      <c r="A3908" s="134" t="s">
        <v>9250</v>
      </c>
      <c r="B3908" s="134">
        <v>3384</v>
      </c>
      <c r="C3908" s="126" t="s">
        <v>13035</v>
      </c>
      <c r="D3908" s="134" t="s">
        <v>33</v>
      </c>
      <c r="E3908" s="134" t="s">
        <v>4500</v>
      </c>
      <c r="F3908" s="135">
        <v>7.08</v>
      </c>
      <c r="G3908" s="135">
        <v>8.36</v>
      </c>
    </row>
    <row r="3909" spans="1:7" x14ac:dyDescent="0.25">
      <c r="A3909" s="134" t="s">
        <v>9250</v>
      </c>
      <c r="B3909" s="134">
        <v>7572</v>
      </c>
      <c r="C3909" s="126" t="s">
        <v>13036</v>
      </c>
      <c r="D3909" s="134" t="s">
        <v>33</v>
      </c>
      <c r="E3909" s="134" t="s">
        <v>4500</v>
      </c>
      <c r="F3909" s="135">
        <v>8.5</v>
      </c>
      <c r="G3909" s="135">
        <v>8.36</v>
      </c>
    </row>
    <row r="3910" spans="1:7" x14ac:dyDescent="0.25">
      <c r="A3910" s="134" t="s">
        <v>9250</v>
      </c>
      <c r="B3910" s="134">
        <v>3396</v>
      </c>
      <c r="C3910" s="126" t="s">
        <v>13037</v>
      </c>
      <c r="D3910" s="134" t="s">
        <v>33</v>
      </c>
      <c r="E3910" s="134" t="s">
        <v>4500</v>
      </c>
      <c r="F3910" s="135">
        <v>5.74</v>
      </c>
      <c r="G3910" s="135">
        <v>5.65</v>
      </c>
    </row>
    <row r="3911" spans="1:7" x14ac:dyDescent="0.25">
      <c r="A3911" s="134" t="s">
        <v>9250</v>
      </c>
      <c r="B3911" s="134">
        <v>45230</v>
      </c>
      <c r="C3911" s="126" t="s">
        <v>15088</v>
      </c>
      <c r="D3911" s="134" t="s">
        <v>33</v>
      </c>
      <c r="E3911" s="134" t="s">
        <v>4500</v>
      </c>
      <c r="F3911" s="135">
        <v>53.69</v>
      </c>
      <c r="G3911" s="135">
        <v>41.53</v>
      </c>
    </row>
    <row r="3912" spans="1:7" x14ac:dyDescent="0.25">
      <c r="A3912" s="134" t="s">
        <v>9250</v>
      </c>
      <c r="B3912" s="134">
        <v>37590</v>
      </c>
      <c r="C3912" s="126" t="s">
        <v>13038</v>
      </c>
      <c r="D3912" s="134" t="s">
        <v>33</v>
      </c>
      <c r="E3912" s="134" t="s">
        <v>4500</v>
      </c>
      <c r="F3912" s="135">
        <v>17.45</v>
      </c>
      <c r="G3912" s="135">
        <v>16.86</v>
      </c>
    </row>
    <row r="3913" spans="1:7" x14ac:dyDescent="0.25">
      <c r="A3913" s="134" t="s">
        <v>9250</v>
      </c>
      <c r="B3913" s="134">
        <v>37591</v>
      </c>
      <c r="C3913" s="126" t="s">
        <v>13039</v>
      </c>
      <c r="D3913" s="134" t="s">
        <v>33</v>
      </c>
      <c r="E3913" s="134" t="s">
        <v>4500</v>
      </c>
      <c r="F3913" s="135">
        <v>20.98</v>
      </c>
      <c r="G3913" s="135">
        <v>20.27</v>
      </c>
    </row>
    <row r="3914" spans="1:7" x14ac:dyDescent="0.25">
      <c r="A3914" s="134" t="s">
        <v>9250</v>
      </c>
      <c r="B3914" s="134">
        <v>12626</v>
      </c>
      <c r="C3914" s="126" t="s">
        <v>13040</v>
      </c>
      <c r="D3914" s="134" t="s">
        <v>33</v>
      </c>
      <c r="E3914" s="134" t="s">
        <v>4500</v>
      </c>
      <c r="F3914" s="135">
        <v>42.69</v>
      </c>
      <c r="G3914" s="135">
        <v>43.02</v>
      </c>
    </row>
    <row r="3915" spans="1:7" x14ac:dyDescent="0.25">
      <c r="A3915" s="134" t="s">
        <v>9250</v>
      </c>
      <c r="B3915" s="134">
        <v>11033</v>
      </c>
      <c r="C3915" s="126" t="s">
        <v>13041</v>
      </c>
      <c r="D3915" s="134" t="s">
        <v>33</v>
      </c>
      <c r="E3915" s="134" t="s">
        <v>4500</v>
      </c>
      <c r="F3915" s="135">
        <v>5.44</v>
      </c>
      <c r="G3915" s="135">
        <v>7.85</v>
      </c>
    </row>
    <row r="3916" spans="1:7" x14ac:dyDescent="0.25">
      <c r="A3916" s="134" t="s">
        <v>9250</v>
      </c>
      <c r="B3916" s="134">
        <v>390</v>
      </c>
      <c r="C3916" s="126" t="s">
        <v>13042</v>
      </c>
      <c r="D3916" s="134" t="s">
        <v>33</v>
      </c>
      <c r="E3916" s="134" t="s">
        <v>4500</v>
      </c>
      <c r="F3916" s="135">
        <v>10.39</v>
      </c>
      <c r="G3916" s="135">
        <v>10.23</v>
      </c>
    </row>
    <row r="3917" spans="1:7" x14ac:dyDescent="0.25">
      <c r="A3917" s="134" t="s">
        <v>9250</v>
      </c>
      <c r="B3917" s="134">
        <v>42436</v>
      </c>
      <c r="C3917" s="126" t="s">
        <v>13043</v>
      </c>
      <c r="D3917" s="134" t="s">
        <v>33</v>
      </c>
      <c r="E3917" s="134" t="s">
        <v>4500</v>
      </c>
      <c r="F3917" s="135"/>
      <c r="G3917" s="135">
        <v>2701.34</v>
      </c>
    </row>
    <row r="3918" spans="1:7" x14ac:dyDescent="0.25">
      <c r="A3918" s="134" t="s">
        <v>9250</v>
      </c>
      <c r="B3918" s="134">
        <v>6194</v>
      </c>
      <c r="C3918" s="126" t="s">
        <v>13044</v>
      </c>
      <c r="D3918" s="134" t="s">
        <v>22</v>
      </c>
      <c r="E3918" s="134" t="s">
        <v>4500</v>
      </c>
      <c r="F3918" s="135">
        <v>5.16</v>
      </c>
      <c r="G3918" s="135">
        <v>5.81</v>
      </c>
    </row>
    <row r="3919" spans="1:7" x14ac:dyDescent="0.25">
      <c r="A3919" s="134" t="s">
        <v>9250</v>
      </c>
      <c r="B3919" s="134">
        <v>10567</v>
      </c>
      <c r="C3919" s="126" t="s">
        <v>13045</v>
      </c>
      <c r="D3919" s="134" t="s">
        <v>22</v>
      </c>
      <c r="E3919" s="134" t="s">
        <v>4500</v>
      </c>
      <c r="F3919" s="135">
        <v>8.18</v>
      </c>
      <c r="G3919" s="135">
        <v>9.1999999999999993</v>
      </c>
    </row>
    <row r="3920" spans="1:7" x14ac:dyDescent="0.25">
      <c r="A3920" s="134" t="s">
        <v>9250</v>
      </c>
      <c r="B3920" s="134">
        <v>6212</v>
      </c>
      <c r="C3920" s="126" t="s">
        <v>13046</v>
      </c>
      <c r="D3920" s="134" t="s">
        <v>22</v>
      </c>
      <c r="E3920" s="134" t="s">
        <v>9256</v>
      </c>
      <c r="F3920" s="135">
        <v>12</v>
      </c>
      <c r="G3920" s="135">
        <v>13.5</v>
      </c>
    </row>
    <row r="3921" spans="1:7" x14ac:dyDescent="0.25">
      <c r="A3921" s="134" t="s">
        <v>9250</v>
      </c>
      <c r="B3921" s="134">
        <v>3993</v>
      </c>
      <c r="C3921" s="126" t="s">
        <v>13047</v>
      </c>
      <c r="D3921" s="134" t="s">
        <v>144</v>
      </c>
      <c r="E3921" s="134" t="s">
        <v>4500</v>
      </c>
      <c r="F3921" s="135">
        <v>125.13</v>
      </c>
      <c r="G3921" s="135">
        <v>137.01</v>
      </c>
    </row>
    <row r="3922" spans="1:7" x14ac:dyDescent="0.25">
      <c r="A3922" s="134" t="s">
        <v>9250</v>
      </c>
      <c r="B3922" s="134">
        <v>3990</v>
      </c>
      <c r="C3922" s="126" t="s">
        <v>13048</v>
      </c>
      <c r="D3922" s="134" t="s">
        <v>22</v>
      </c>
      <c r="E3922" s="134" t="s">
        <v>4500</v>
      </c>
      <c r="F3922" s="135">
        <v>23.54</v>
      </c>
      <c r="G3922" s="135">
        <v>25.78</v>
      </c>
    </row>
    <row r="3923" spans="1:7" x14ac:dyDescent="0.25">
      <c r="A3923" s="134" t="s">
        <v>9250</v>
      </c>
      <c r="B3923" s="134">
        <v>3992</v>
      </c>
      <c r="C3923" s="126" t="s">
        <v>13049</v>
      </c>
      <c r="D3923" s="134" t="s">
        <v>22</v>
      </c>
      <c r="E3923" s="134" t="s">
        <v>4500</v>
      </c>
      <c r="F3923" s="135">
        <v>31.79</v>
      </c>
      <c r="G3923" s="135">
        <v>34.799999999999997</v>
      </c>
    </row>
    <row r="3924" spans="1:7" x14ac:dyDescent="0.25">
      <c r="A3924" s="134" t="s">
        <v>9250</v>
      </c>
      <c r="B3924" s="134">
        <v>6178</v>
      </c>
      <c r="C3924" s="126" t="s">
        <v>13050</v>
      </c>
      <c r="D3924" s="134" t="s">
        <v>144</v>
      </c>
      <c r="E3924" s="134" t="s">
        <v>4500</v>
      </c>
      <c r="F3924" s="135"/>
      <c r="G3924" s="135">
        <v>450.31</v>
      </c>
    </row>
    <row r="3925" spans="1:7" x14ac:dyDescent="0.25">
      <c r="A3925" s="134" t="s">
        <v>9250</v>
      </c>
      <c r="B3925" s="134">
        <v>6180</v>
      </c>
      <c r="C3925" s="126" t="s">
        <v>13051</v>
      </c>
      <c r="D3925" s="134" t="s">
        <v>144</v>
      </c>
      <c r="E3925" s="134" t="s">
        <v>9256</v>
      </c>
      <c r="F3925" s="135"/>
      <c r="G3925" s="135">
        <v>486</v>
      </c>
    </row>
    <row r="3926" spans="1:7" x14ac:dyDescent="0.25">
      <c r="A3926" s="134" t="s">
        <v>9250</v>
      </c>
      <c r="B3926" s="134">
        <v>6182</v>
      </c>
      <c r="C3926" s="126" t="s">
        <v>13052</v>
      </c>
      <c r="D3926" s="134" t="s">
        <v>144</v>
      </c>
      <c r="E3926" s="134" t="s">
        <v>4500</v>
      </c>
      <c r="F3926" s="135"/>
      <c r="G3926" s="135">
        <v>603.25</v>
      </c>
    </row>
    <row r="3927" spans="1:7" x14ac:dyDescent="0.25">
      <c r="A3927" s="134" t="s">
        <v>9250</v>
      </c>
      <c r="B3927" s="134">
        <v>43614</v>
      </c>
      <c r="C3927" s="126" t="s">
        <v>13053</v>
      </c>
      <c r="D3927" s="134" t="s">
        <v>22</v>
      </c>
      <c r="E3927" s="134" t="s">
        <v>4500</v>
      </c>
      <c r="F3927" s="135">
        <v>15.9</v>
      </c>
      <c r="G3927" s="135">
        <v>17.41</v>
      </c>
    </row>
    <row r="3928" spans="1:7" x14ac:dyDescent="0.25">
      <c r="A3928" s="134" t="s">
        <v>9250</v>
      </c>
      <c r="B3928" s="134">
        <v>6193</v>
      </c>
      <c r="C3928" s="126" t="s">
        <v>13054</v>
      </c>
      <c r="D3928" s="134" t="s">
        <v>22</v>
      </c>
      <c r="E3928" s="134" t="s">
        <v>4500</v>
      </c>
      <c r="F3928" s="135">
        <v>19.36</v>
      </c>
      <c r="G3928" s="135">
        <v>21.19</v>
      </c>
    </row>
    <row r="3929" spans="1:7" x14ac:dyDescent="0.25">
      <c r="A3929" s="134" t="s">
        <v>9250</v>
      </c>
      <c r="B3929" s="134">
        <v>6189</v>
      </c>
      <c r="C3929" s="126" t="s">
        <v>13055</v>
      </c>
      <c r="D3929" s="134" t="s">
        <v>22</v>
      </c>
      <c r="E3929" s="134" t="s">
        <v>4500</v>
      </c>
      <c r="F3929" s="135">
        <v>28.25</v>
      </c>
      <c r="G3929" s="135">
        <v>30.93</v>
      </c>
    </row>
    <row r="3930" spans="1:7" x14ac:dyDescent="0.25">
      <c r="A3930" s="134" t="s">
        <v>9250</v>
      </c>
      <c r="B3930" s="134">
        <v>6214</v>
      </c>
      <c r="C3930" s="126" t="s">
        <v>13056</v>
      </c>
      <c r="D3930" s="134" t="s">
        <v>144</v>
      </c>
      <c r="E3930" s="134" t="s">
        <v>4500</v>
      </c>
      <c r="F3930" s="135"/>
      <c r="G3930" s="135">
        <v>282.08</v>
      </c>
    </row>
    <row r="3931" spans="1:7" x14ac:dyDescent="0.25">
      <c r="A3931" s="134" t="s">
        <v>9250</v>
      </c>
      <c r="B3931" s="134">
        <v>36153</v>
      </c>
      <c r="C3931" s="126" t="s">
        <v>13057</v>
      </c>
      <c r="D3931" s="134" t="s">
        <v>33</v>
      </c>
      <c r="E3931" s="134" t="s">
        <v>4500</v>
      </c>
      <c r="F3931" s="135">
        <v>218.16</v>
      </c>
      <c r="G3931" s="135">
        <v>219.15</v>
      </c>
    </row>
    <row r="3932" spans="1:7" x14ac:dyDescent="0.25">
      <c r="A3932" s="134" t="s">
        <v>9422</v>
      </c>
      <c r="B3932" s="134">
        <v>10740</v>
      </c>
      <c r="C3932" s="126" t="s">
        <v>13058</v>
      </c>
      <c r="D3932" s="134" t="s">
        <v>33</v>
      </c>
      <c r="E3932" s="134" t="s">
        <v>4500</v>
      </c>
      <c r="F3932" s="135">
        <v>10376.299999999999</v>
      </c>
      <c r="G3932" s="135">
        <v>10458.07</v>
      </c>
    </row>
    <row r="3933" spans="1:7" x14ac:dyDescent="0.25">
      <c r="A3933" s="134" t="s">
        <v>9422</v>
      </c>
      <c r="B3933" s="134">
        <v>13914</v>
      </c>
      <c r="C3933" s="126" t="s">
        <v>13059</v>
      </c>
      <c r="D3933" s="134" t="s">
        <v>33</v>
      </c>
      <c r="E3933" s="134" t="s">
        <v>4500</v>
      </c>
      <c r="F3933" s="135">
        <v>750.76</v>
      </c>
      <c r="G3933" s="135">
        <v>756.68</v>
      </c>
    </row>
    <row r="3934" spans="1:7" x14ac:dyDescent="0.25">
      <c r="A3934" s="134" t="s">
        <v>9422</v>
      </c>
      <c r="B3934" s="134">
        <v>10742</v>
      </c>
      <c r="C3934" s="126" t="s">
        <v>13060</v>
      </c>
      <c r="D3934" s="134" t="s">
        <v>33</v>
      </c>
      <c r="E3934" s="134" t="s">
        <v>9256</v>
      </c>
      <c r="F3934" s="135">
        <v>1095</v>
      </c>
      <c r="G3934" s="135">
        <v>1103.6300000000001</v>
      </c>
    </row>
    <row r="3935" spans="1:7" x14ac:dyDescent="0.25">
      <c r="A3935" s="134" t="s">
        <v>9250</v>
      </c>
      <c r="B3935" s="134">
        <v>45239</v>
      </c>
      <c r="C3935" s="126" t="s">
        <v>15089</v>
      </c>
      <c r="D3935" s="134" t="s">
        <v>33</v>
      </c>
      <c r="E3935" s="134" t="s">
        <v>4500</v>
      </c>
      <c r="F3935" s="135">
        <v>21.86</v>
      </c>
      <c r="G3935" s="135">
        <v>25.15</v>
      </c>
    </row>
    <row r="3936" spans="1:7" x14ac:dyDescent="0.25">
      <c r="A3936" s="134" t="s">
        <v>9250</v>
      </c>
      <c r="B3936" s="134">
        <v>38465</v>
      </c>
      <c r="C3936" s="126" t="s">
        <v>13061</v>
      </c>
      <c r="D3936" s="134" t="s">
        <v>33</v>
      </c>
      <c r="E3936" s="134" t="s">
        <v>4500</v>
      </c>
      <c r="F3936" s="135">
        <v>60.41</v>
      </c>
      <c r="G3936" s="135">
        <v>69.48</v>
      </c>
    </row>
    <row r="3937" spans="1:7" x14ac:dyDescent="0.25">
      <c r="A3937" s="134" t="s">
        <v>9250</v>
      </c>
      <c r="B3937" s="134">
        <v>7543</v>
      </c>
      <c r="C3937" s="126" t="s">
        <v>13062</v>
      </c>
      <c r="D3937" s="134" t="s">
        <v>33</v>
      </c>
      <c r="E3937" s="134" t="s">
        <v>4500</v>
      </c>
      <c r="F3937" s="135">
        <v>4.09</v>
      </c>
      <c r="G3937" s="135">
        <v>4.2300000000000004</v>
      </c>
    </row>
    <row r="3938" spans="1:7" x14ac:dyDescent="0.25">
      <c r="A3938" s="134" t="s">
        <v>9250</v>
      </c>
      <c r="B3938" s="134">
        <v>43427</v>
      </c>
      <c r="C3938" s="126" t="s">
        <v>13063</v>
      </c>
      <c r="D3938" s="134" t="s">
        <v>33</v>
      </c>
      <c r="E3938" s="134" t="s">
        <v>4500</v>
      </c>
      <c r="F3938" s="135">
        <v>2094.34</v>
      </c>
      <c r="G3938" s="135">
        <v>2155.94</v>
      </c>
    </row>
    <row r="3939" spans="1:7" x14ac:dyDescent="0.25">
      <c r="A3939" s="134" t="s">
        <v>9250</v>
      </c>
      <c r="B3939" s="134">
        <v>41613</v>
      </c>
      <c r="C3939" s="126" t="s">
        <v>13064</v>
      </c>
      <c r="D3939" s="134" t="s">
        <v>33</v>
      </c>
      <c r="E3939" s="134" t="s">
        <v>4500</v>
      </c>
      <c r="F3939" s="135">
        <v>134.62</v>
      </c>
      <c r="G3939" s="135">
        <v>138.58000000000001</v>
      </c>
    </row>
    <row r="3940" spans="1:7" x14ac:dyDescent="0.25">
      <c r="A3940" s="134" t="s">
        <v>9250</v>
      </c>
      <c r="B3940" s="134">
        <v>41614</v>
      </c>
      <c r="C3940" s="126" t="s">
        <v>13065</v>
      </c>
      <c r="D3940" s="134" t="s">
        <v>33</v>
      </c>
      <c r="E3940" s="134" t="s">
        <v>4500</v>
      </c>
      <c r="F3940" s="135">
        <v>171.54</v>
      </c>
      <c r="G3940" s="135">
        <v>176.58</v>
      </c>
    </row>
    <row r="3941" spans="1:7" x14ac:dyDescent="0.25">
      <c r="A3941" s="134" t="s">
        <v>9250</v>
      </c>
      <c r="B3941" s="134">
        <v>41615</v>
      </c>
      <c r="C3941" s="126" t="s">
        <v>13066</v>
      </c>
      <c r="D3941" s="134" t="s">
        <v>33</v>
      </c>
      <c r="E3941" s="134" t="s">
        <v>4500</v>
      </c>
      <c r="F3941" s="135">
        <v>265.13</v>
      </c>
      <c r="G3941" s="135">
        <v>272.92</v>
      </c>
    </row>
    <row r="3942" spans="1:7" x14ac:dyDescent="0.25">
      <c r="A3942" s="134" t="s">
        <v>9250</v>
      </c>
      <c r="B3942" s="134">
        <v>41616</v>
      </c>
      <c r="C3942" s="126" t="s">
        <v>13067</v>
      </c>
      <c r="D3942" s="134" t="s">
        <v>33</v>
      </c>
      <c r="E3942" s="134" t="s">
        <v>4500</v>
      </c>
      <c r="F3942" s="135">
        <v>396.14</v>
      </c>
      <c r="G3942" s="135">
        <v>407.79</v>
      </c>
    </row>
    <row r="3943" spans="1:7" x14ac:dyDescent="0.25">
      <c r="A3943" s="134" t="s">
        <v>9250</v>
      </c>
      <c r="B3943" s="134">
        <v>41617</v>
      </c>
      <c r="C3943" s="126" t="s">
        <v>13068</v>
      </c>
      <c r="D3943" s="134" t="s">
        <v>33</v>
      </c>
      <c r="E3943" s="134" t="s">
        <v>4500</v>
      </c>
      <c r="F3943" s="135">
        <v>787.68</v>
      </c>
      <c r="G3943" s="135">
        <v>810.85</v>
      </c>
    </row>
    <row r="3944" spans="1:7" x14ac:dyDescent="0.25">
      <c r="A3944" s="134" t="s">
        <v>9250</v>
      </c>
      <c r="B3944" s="134">
        <v>41618</v>
      </c>
      <c r="C3944" s="126" t="s">
        <v>13069</v>
      </c>
      <c r="D3944" s="134" t="s">
        <v>33</v>
      </c>
      <c r="E3944" s="134" t="s">
        <v>4500</v>
      </c>
      <c r="F3944" s="135">
        <v>1450.07</v>
      </c>
      <c r="G3944" s="135">
        <v>1492.72</v>
      </c>
    </row>
    <row r="3945" spans="1:7" x14ac:dyDescent="0.25">
      <c r="A3945" s="134" t="s">
        <v>9250</v>
      </c>
      <c r="B3945" s="134">
        <v>43428</v>
      </c>
      <c r="C3945" s="126" t="s">
        <v>13070</v>
      </c>
      <c r="D3945" s="134" t="s">
        <v>33</v>
      </c>
      <c r="E3945" s="134" t="s">
        <v>4500</v>
      </c>
      <c r="F3945" s="135">
        <v>2547.08</v>
      </c>
      <c r="G3945" s="135">
        <v>2622</v>
      </c>
    </row>
    <row r="3946" spans="1:7" x14ac:dyDescent="0.25">
      <c r="A3946" s="134" t="s">
        <v>9250</v>
      </c>
      <c r="B3946" s="134">
        <v>41619</v>
      </c>
      <c r="C3946" s="126" t="s">
        <v>13071</v>
      </c>
      <c r="D3946" s="134" t="s">
        <v>33</v>
      </c>
      <c r="E3946" s="134" t="s">
        <v>4500</v>
      </c>
      <c r="F3946" s="135">
        <v>165.02</v>
      </c>
      <c r="G3946" s="135">
        <v>169.88</v>
      </c>
    </row>
    <row r="3947" spans="1:7" x14ac:dyDescent="0.25">
      <c r="A3947" s="134" t="s">
        <v>9250</v>
      </c>
      <c r="B3947" s="134">
        <v>41620</v>
      </c>
      <c r="C3947" s="126" t="s">
        <v>13072</v>
      </c>
      <c r="D3947" s="134" t="s">
        <v>33</v>
      </c>
      <c r="E3947" s="134" t="s">
        <v>4500</v>
      </c>
      <c r="F3947" s="135">
        <v>208.45</v>
      </c>
      <c r="G3947" s="135">
        <v>214.58</v>
      </c>
    </row>
    <row r="3948" spans="1:7" x14ac:dyDescent="0.25">
      <c r="A3948" s="134" t="s">
        <v>9250</v>
      </c>
      <c r="B3948" s="134">
        <v>41622</v>
      </c>
      <c r="C3948" s="126" t="s">
        <v>13073</v>
      </c>
      <c r="D3948" s="134" t="s">
        <v>33</v>
      </c>
      <c r="E3948" s="134" t="s">
        <v>4500</v>
      </c>
      <c r="F3948" s="135">
        <v>361.54</v>
      </c>
      <c r="G3948" s="135">
        <v>372.17</v>
      </c>
    </row>
    <row r="3949" spans="1:7" x14ac:dyDescent="0.25">
      <c r="A3949" s="134" t="s">
        <v>9250</v>
      </c>
      <c r="B3949" s="134">
        <v>41623</v>
      </c>
      <c r="C3949" s="126" t="s">
        <v>13074</v>
      </c>
      <c r="D3949" s="134" t="s">
        <v>33</v>
      </c>
      <c r="E3949" s="134" t="s">
        <v>4500</v>
      </c>
      <c r="F3949" s="135">
        <v>555.88</v>
      </c>
      <c r="G3949" s="135">
        <v>572.23</v>
      </c>
    </row>
    <row r="3950" spans="1:7" x14ac:dyDescent="0.25">
      <c r="A3950" s="134" t="s">
        <v>9250</v>
      </c>
      <c r="B3950" s="134">
        <v>41624</v>
      </c>
      <c r="C3950" s="126" t="s">
        <v>13075</v>
      </c>
      <c r="D3950" s="134" t="s">
        <v>33</v>
      </c>
      <c r="E3950" s="134" t="s">
        <v>4500</v>
      </c>
      <c r="F3950" s="135">
        <v>1042.28</v>
      </c>
      <c r="G3950" s="135">
        <v>1072.94</v>
      </c>
    </row>
    <row r="3951" spans="1:7" x14ac:dyDescent="0.25">
      <c r="A3951" s="134" t="s">
        <v>9250</v>
      </c>
      <c r="B3951" s="134">
        <v>41625</v>
      </c>
      <c r="C3951" s="126" t="s">
        <v>13076</v>
      </c>
      <c r="D3951" s="134" t="s">
        <v>33</v>
      </c>
      <c r="E3951" s="134" t="s">
        <v>4500</v>
      </c>
      <c r="F3951" s="135">
        <v>1603.6</v>
      </c>
      <c r="G3951" s="135">
        <v>1650.76</v>
      </c>
    </row>
    <row r="3952" spans="1:7" x14ac:dyDescent="0.25">
      <c r="A3952" s="134" t="s">
        <v>9250</v>
      </c>
      <c r="B3952" s="134">
        <v>39346</v>
      </c>
      <c r="C3952" s="126" t="s">
        <v>13077</v>
      </c>
      <c r="D3952" s="134" t="s">
        <v>33</v>
      </c>
      <c r="E3952" s="134" t="s">
        <v>4500</v>
      </c>
      <c r="F3952" s="135">
        <v>2.5299999999999998</v>
      </c>
      <c r="G3952" s="135">
        <v>2.61</v>
      </c>
    </row>
    <row r="3953" spans="1:7" x14ac:dyDescent="0.25">
      <c r="A3953" s="134" t="s">
        <v>9250</v>
      </c>
      <c r="B3953" s="134">
        <v>39350</v>
      </c>
      <c r="C3953" s="126" t="s">
        <v>13078</v>
      </c>
      <c r="D3953" s="134" t="s">
        <v>33</v>
      </c>
      <c r="E3953" s="134" t="s">
        <v>4500</v>
      </c>
      <c r="F3953" s="135">
        <v>2.72</v>
      </c>
      <c r="G3953" s="135">
        <v>2.81</v>
      </c>
    </row>
    <row r="3954" spans="1:7" x14ac:dyDescent="0.25">
      <c r="A3954" s="134" t="s">
        <v>9250</v>
      </c>
      <c r="B3954" s="134">
        <v>39351</v>
      </c>
      <c r="C3954" s="126" t="s">
        <v>13079</v>
      </c>
      <c r="D3954" s="134" t="s">
        <v>33</v>
      </c>
      <c r="E3954" s="134" t="s">
        <v>4500</v>
      </c>
      <c r="F3954" s="135">
        <v>3.15</v>
      </c>
      <c r="G3954" s="135">
        <v>3.25</v>
      </c>
    </row>
    <row r="3955" spans="1:7" x14ac:dyDescent="0.25">
      <c r="A3955" s="134" t="s">
        <v>9250</v>
      </c>
      <c r="B3955" s="134">
        <v>39352</v>
      </c>
      <c r="C3955" s="126" t="s">
        <v>13080</v>
      </c>
      <c r="D3955" s="134" t="s">
        <v>33</v>
      </c>
      <c r="E3955" s="134" t="s">
        <v>4500</v>
      </c>
      <c r="F3955" s="135">
        <v>2.5299999999999998</v>
      </c>
      <c r="G3955" s="135">
        <v>2.61</v>
      </c>
    </row>
    <row r="3956" spans="1:7" x14ac:dyDescent="0.25">
      <c r="A3956" s="134" t="s">
        <v>9250</v>
      </c>
      <c r="B3956" s="134">
        <v>38837</v>
      </c>
      <c r="C3956" s="126" t="s">
        <v>13081</v>
      </c>
      <c r="D3956" s="134" t="s">
        <v>33</v>
      </c>
      <c r="E3956" s="134" t="s">
        <v>4500</v>
      </c>
      <c r="F3956" s="135"/>
      <c r="G3956" s="135">
        <v>8.81</v>
      </c>
    </row>
    <row r="3957" spans="1:7" x14ac:dyDescent="0.25">
      <c r="A3957" s="134" t="s">
        <v>9250</v>
      </c>
      <c r="B3957" s="134">
        <v>38836</v>
      </c>
      <c r="C3957" s="126" t="s">
        <v>13082</v>
      </c>
      <c r="D3957" s="134" t="s">
        <v>33</v>
      </c>
      <c r="E3957" s="134" t="s">
        <v>4500</v>
      </c>
      <c r="F3957" s="135"/>
      <c r="G3957" s="135">
        <v>6.15</v>
      </c>
    </row>
    <row r="3958" spans="1:7" x14ac:dyDescent="0.25">
      <c r="A3958" s="134" t="s">
        <v>9250</v>
      </c>
      <c r="B3958" s="134">
        <v>2666</v>
      </c>
      <c r="C3958" s="126" t="s">
        <v>13083</v>
      </c>
      <c r="D3958" s="134" t="s">
        <v>33</v>
      </c>
      <c r="E3958" s="134" t="s">
        <v>4500</v>
      </c>
      <c r="F3958" s="135">
        <v>8.02</v>
      </c>
      <c r="G3958" s="135">
        <v>6.06</v>
      </c>
    </row>
    <row r="3959" spans="1:7" x14ac:dyDescent="0.25">
      <c r="A3959" s="134" t="s">
        <v>9250</v>
      </c>
      <c r="B3959" s="134">
        <v>2668</v>
      </c>
      <c r="C3959" s="126" t="s">
        <v>13084</v>
      </c>
      <c r="D3959" s="134" t="s">
        <v>33</v>
      </c>
      <c r="E3959" s="134" t="s">
        <v>4500</v>
      </c>
      <c r="F3959" s="135">
        <v>9.16</v>
      </c>
      <c r="G3959" s="135">
        <v>6.92</v>
      </c>
    </row>
    <row r="3960" spans="1:7" x14ac:dyDescent="0.25">
      <c r="A3960" s="134" t="s">
        <v>9250</v>
      </c>
      <c r="B3960" s="134">
        <v>2664</v>
      </c>
      <c r="C3960" s="126" t="s">
        <v>13085</v>
      </c>
      <c r="D3960" s="134" t="s">
        <v>33</v>
      </c>
      <c r="E3960" s="134" t="s">
        <v>4500</v>
      </c>
      <c r="F3960" s="135">
        <v>13.51</v>
      </c>
      <c r="G3960" s="135">
        <v>10.210000000000001</v>
      </c>
    </row>
    <row r="3961" spans="1:7" x14ac:dyDescent="0.25">
      <c r="A3961" s="134" t="s">
        <v>9250</v>
      </c>
      <c r="B3961" s="134">
        <v>2662</v>
      </c>
      <c r="C3961" s="126" t="s">
        <v>13086</v>
      </c>
      <c r="D3961" s="134" t="s">
        <v>33</v>
      </c>
      <c r="E3961" s="134" t="s">
        <v>4500</v>
      </c>
      <c r="F3961" s="135">
        <v>16.579999999999998</v>
      </c>
      <c r="G3961" s="135">
        <v>12.53</v>
      </c>
    </row>
    <row r="3962" spans="1:7" x14ac:dyDescent="0.25">
      <c r="A3962" s="134" t="s">
        <v>9250</v>
      </c>
      <c r="B3962" s="134">
        <v>20964</v>
      </c>
      <c r="C3962" s="126" t="s">
        <v>13087</v>
      </c>
      <c r="D3962" s="134" t="s">
        <v>33</v>
      </c>
      <c r="E3962" s="134" t="s">
        <v>4500</v>
      </c>
      <c r="F3962" s="135">
        <v>70.28</v>
      </c>
      <c r="G3962" s="135">
        <v>128.85</v>
      </c>
    </row>
    <row r="3963" spans="1:7" x14ac:dyDescent="0.25">
      <c r="A3963" s="134" t="s">
        <v>9250</v>
      </c>
      <c r="B3963" s="134">
        <v>10905</v>
      </c>
      <c r="C3963" s="126" t="s">
        <v>13088</v>
      </c>
      <c r="D3963" s="134" t="s">
        <v>33</v>
      </c>
      <c r="E3963" s="134" t="s">
        <v>4500</v>
      </c>
      <c r="F3963" s="135">
        <v>94.28</v>
      </c>
      <c r="G3963" s="135">
        <v>172.85</v>
      </c>
    </row>
    <row r="3964" spans="1:7" x14ac:dyDescent="0.25">
      <c r="A3964" s="134" t="s">
        <v>9250</v>
      </c>
      <c r="B3964" s="134">
        <v>11289</v>
      </c>
      <c r="C3964" s="126" t="s">
        <v>13089</v>
      </c>
      <c r="D3964" s="134" t="s">
        <v>33</v>
      </c>
      <c r="E3964" s="134" t="s">
        <v>4500</v>
      </c>
      <c r="F3964" s="135"/>
      <c r="G3964" s="135">
        <v>88.55</v>
      </c>
    </row>
    <row r="3965" spans="1:7" x14ac:dyDescent="0.25">
      <c r="A3965" s="134" t="s">
        <v>9250</v>
      </c>
      <c r="B3965" s="134">
        <v>11241</v>
      </c>
      <c r="C3965" s="126" t="s">
        <v>13090</v>
      </c>
      <c r="D3965" s="134" t="s">
        <v>33</v>
      </c>
      <c r="E3965" s="134" t="s">
        <v>4500</v>
      </c>
      <c r="F3965" s="135"/>
      <c r="G3965" s="135">
        <v>221.39</v>
      </c>
    </row>
    <row r="3966" spans="1:7" x14ac:dyDescent="0.25">
      <c r="A3966" s="134" t="s">
        <v>9250</v>
      </c>
      <c r="B3966" s="134">
        <v>11301</v>
      </c>
      <c r="C3966" s="126" t="s">
        <v>13091</v>
      </c>
      <c r="D3966" s="134" t="s">
        <v>33</v>
      </c>
      <c r="E3966" s="134" t="s">
        <v>4500</v>
      </c>
      <c r="F3966" s="135"/>
      <c r="G3966" s="135">
        <v>561.39</v>
      </c>
    </row>
    <row r="3967" spans="1:7" x14ac:dyDescent="0.25">
      <c r="A3967" s="134" t="s">
        <v>9250</v>
      </c>
      <c r="B3967" s="134">
        <v>21090</v>
      </c>
      <c r="C3967" s="126" t="s">
        <v>13092</v>
      </c>
      <c r="D3967" s="134" t="s">
        <v>33</v>
      </c>
      <c r="E3967" s="134" t="s">
        <v>4500</v>
      </c>
      <c r="F3967" s="135"/>
      <c r="G3967" s="135">
        <v>687.9</v>
      </c>
    </row>
    <row r="3968" spans="1:7" x14ac:dyDescent="0.25">
      <c r="A3968" s="134" t="s">
        <v>9250</v>
      </c>
      <c r="B3968" s="134">
        <v>11315</v>
      </c>
      <c r="C3968" s="126" t="s">
        <v>13093</v>
      </c>
      <c r="D3968" s="134" t="s">
        <v>33</v>
      </c>
      <c r="E3968" s="134" t="s">
        <v>4500</v>
      </c>
      <c r="F3968" s="135"/>
      <c r="G3968" s="135">
        <v>134.41</v>
      </c>
    </row>
    <row r="3969" spans="1:7" x14ac:dyDescent="0.25">
      <c r="A3969" s="134" t="s">
        <v>9250</v>
      </c>
      <c r="B3969" s="134">
        <v>21071</v>
      </c>
      <c r="C3969" s="126" t="s">
        <v>13094</v>
      </c>
      <c r="D3969" s="134" t="s">
        <v>33</v>
      </c>
      <c r="E3969" s="134" t="s">
        <v>4500</v>
      </c>
      <c r="F3969" s="135"/>
      <c r="G3969" s="135">
        <v>205.58</v>
      </c>
    </row>
    <row r="3970" spans="1:7" x14ac:dyDescent="0.25">
      <c r="A3970" s="134" t="s">
        <v>9250</v>
      </c>
      <c r="B3970" s="134">
        <v>14112</v>
      </c>
      <c r="C3970" s="126" t="s">
        <v>13095</v>
      </c>
      <c r="D3970" s="134" t="s">
        <v>33</v>
      </c>
      <c r="E3970" s="134" t="s">
        <v>4500</v>
      </c>
      <c r="F3970" s="135"/>
      <c r="G3970" s="135">
        <v>287.02</v>
      </c>
    </row>
    <row r="3971" spans="1:7" x14ac:dyDescent="0.25">
      <c r="A3971" s="134" t="s">
        <v>9250</v>
      </c>
      <c r="B3971" s="134">
        <v>11316</v>
      </c>
      <c r="C3971" s="126" t="s">
        <v>13096</v>
      </c>
      <c r="D3971" s="134" t="s">
        <v>33</v>
      </c>
      <c r="E3971" s="134" t="s">
        <v>4500</v>
      </c>
      <c r="F3971" s="135"/>
      <c r="G3971" s="135">
        <v>442.79</v>
      </c>
    </row>
    <row r="3972" spans="1:7" x14ac:dyDescent="0.25">
      <c r="A3972" s="134" t="s">
        <v>9250</v>
      </c>
      <c r="B3972" s="134">
        <v>6243</v>
      </c>
      <c r="C3972" s="126" t="s">
        <v>13097</v>
      </c>
      <c r="D3972" s="134" t="s">
        <v>33</v>
      </c>
      <c r="E3972" s="134" t="s">
        <v>9256</v>
      </c>
      <c r="F3972" s="135"/>
      <c r="G3972" s="135">
        <v>510</v>
      </c>
    </row>
    <row r="3973" spans="1:7" x14ac:dyDescent="0.25">
      <c r="A3973" s="134" t="s">
        <v>9250</v>
      </c>
      <c r="B3973" s="134">
        <v>6240</v>
      </c>
      <c r="C3973" s="126" t="s">
        <v>13098</v>
      </c>
      <c r="D3973" s="134" t="s">
        <v>33</v>
      </c>
      <c r="E3973" s="134" t="s">
        <v>4500</v>
      </c>
      <c r="F3973" s="135"/>
      <c r="G3973" s="135">
        <v>675.25</v>
      </c>
    </row>
    <row r="3974" spans="1:7" x14ac:dyDescent="0.25">
      <c r="A3974" s="134" t="s">
        <v>9250</v>
      </c>
      <c r="B3974" s="134">
        <v>11296</v>
      </c>
      <c r="C3974" s="126" t="s">
        <v>13099</v>
      </c>
      <c r="D3974" s="134" t="s">
        <v>33</v>
      </c>
      <c r="E3974" s="134" t="s">
        <v>4500</v>
      </c>
      <c r="F3974" s="135"/>
      <c r="G3974" s="135">
        <v>2151.48</v>
      </c>
    </row>
    <row r="3975" spans="1:7" x14ac:dyDescent="0.25">
      <c r="A3975" s="134" t="s">
        <v>9250</v>
      </c>
      <c r="B3975" s="134">
        <v>11299</v>
      </c>
      <c r="C3975" s="126" t="s">
        <v>13100</v>
      </c>
      <c r="D3975" s="134" t="s">
        <v>33</v>
      </c>
      <c r="E3975" s="134" t="s">
        <v>4500</v>
      </c>
      <c r="F3975" s="135"/>
      <c r="G3975" s="135">
        <v>728.23</v>
      </c>
    </row>
    <row r="3976" spans="1:7" x14ac:dyDescent="0.25">
      <c r="A3976" s="134" t="s">
        <v>9250</v>
      </c>
      <c r="B3976" s="134">
        <v>11688</v>
      </c>
      <c r="C3976" s="126" t="s">
        <v>13101</v>
      </c>
      <c r="D3976" s="134" t="s">
        <v>33</v>
      </c>
      <c r="E3976" s="134" t="s">
        <v>4500</v>
      </c>
      <c r="F3976" s="135">
        <v>513.72</v>
      </c>
      <c r="G3976" s="135">
        <v>482.83</v>
      </c>
    </row>
    <row r="3977" spans="1:7" x14ac:dyDescent="0.25">
      <c r="A3977" s="134" t="s">
        <v>9422</v>
      </c>
      <c r="B3977" s="134">
        <v>37736</v>
      </c>
      <c r="C3977" s="126" t="s">
        <v>13102</v>
      </c>
      <c r="D3977" s="134" t="s">
        <v>33</v>
      </c>
      <c r="E3977" s="134" t="s">
        <v>9256</v>
      </c>
      <c r="F3977" s="135"/>
      <c r="G3977" s="135">
        <v>85950</v>
      </c>
    </row>
    <row r="3978" spans="1:7" x14ac:dyDescent="0.25">
      <c r="A3978" s="134" t="s">
        <v>9422</v>
      </c>
      <c r="B3978" s="134">
        <v>37739</v>
      </c>
      <c r="C3978" s="126" t="s">
        <v>13103</v>
      </c>
      <c r="D3978" s="134" t="s">
        <v>33</v>
      </c>
      <c r="E3978" s="134" t="s">
        <v>4500</v>
      </c>
      <c r="F3978" s="135"/>
      <c r="G3978" s="135">
        <v>105784.61</v>
      </c>
    </row>
    <row r="3979" spans="1:7" x14ac:dyDescent="0.25">
      <c r="A3979" s="134" t="s">
        <v>9422</v>
      </c>
      <c r="B3979" s="134">
        <v>37740</v>
      </c>
      <c r="C3979" s="126" t="s">
        <v>13104</v>
      </c>
      <c r="D3979" s="134" t="s">
        <v>33</v>
      </c>
      <c r="E3979" s="134" t="s">
        <v>4500</v>
      </c>
      <c r="F3979" s="135"/>
      <c r="G3979" s="135">
        <v>60366.21</v>
      </c>
    </row>
    <row r="3980" spans="1:7" x14ac:dyDescent="0.25">
      <c r="A3980" s="134" t="s">
        <v>9422</v>
      </c>
      <c r="B3980" s="134">
        <v>37738</v>
      </c>
      <c r="C3980" s="126" t="s">
        <v>13105</v>
      </c>
      <c r="D3980" s="134" t="s">
        <v>33</v>
      </c>
      <c r="E3980" s="134" t="s">
        <v>4500</v>
      </c>
      <c r="F3980" s="135"/>
      <c r="G3980" s="135">
        <v>71720.820000000007</v>
      </c>
    </row>
    <row r="3981" spans="1:7" x14ac:dyDescent="0.25">
      <c r="A3981" s="134" t="s">
        <v>9422</v>
      </c>
      <c r="B3981" s="134">
        <v>37737</v>
      </c>
      <c r="C3981" s="126" t="s">
        <v>13106</v>
      </c>
      <c r="D3981" s="134" t="s">
        <v>33</v>
      </c>
      <c r="E3981" s="134" t="s">
        <v>4500</v>
      </c>
      <c r="F3981" s="135"/>
      <c r="G3981" s="135">
        <v>57060.45</v>
      </c>
    </row>
    <row r="3982" spans="1:7" x14ac:dyDescent="0.25">
      <c r="A3982" s="134" t="s">
        <v>9422</v>
      </c>
      <c r="B3982" s="134">
        <v>25014</v>
      </c>
      <c r="C3982" s="126" t="s">
        <v>13107</v>
      </c>
      <c r="D3982" s="134" t="s">
        <v>33</v>
      </c>
      <c r="E3982" s="134" t="s">
        <v>4500</v>
      </c>
      <c r="F3982" s="135"/>
      <c r="G3982" s="135">
        <v>119510.74</v>
      </c>
    </row>
    <row r="3983" spans="1:7" x14ac:dyDescent="0.25">
      <c r="A3983" s="134" t="s">
        <v>9422</v>
      </c>
      <c r="B3983" s="134">
        <v>25013</v>
      </c>
      <c r="C3983" s="126" t="s">
        <v>13108</v>
      </c>
      <c r="D3983" s="134" t="s">
        <v>33</v>
      </c>
      <c r="E3983" s="134" t="s">
        <v>4500</v>
      </c>
      <c r="F3983" s="135"/>
      <c r="G3983" s="135">
        <v>125259.91</v>
      </c>
    </row>
    <row r="3984" spans="1:7" x14ac:dyDescent="0.25">
      <c r="A3984" s="134" t="s">
        <v>9422</v>
      </c>
      <c r="B3984" s="134">
        <v>14405</v>
      </c>
      <c r="C3984" s="126" t="s">
        <v>13109</v>
      </c>
      <c r="D3984" s="134" t="s">
        <v>33</v>
      </c>
      <c r="E3984" s="134" t="s">
        <v>4500</v>
      </c>
      <c r="F3984" s="135"/>
      <c r="G3984" s="135">
        <v>147034.85999999999</v>
      </c>
    </row>
    <row r="3985" spans="1:7" x14ac:dyDescent="0.25">
      <c r="A3985" s="134" t="s">
        <v>9250</v>
      </c>
      <c r="B3985" s="134">
        <v>20271</v>
      </c>
      <c r="C3985" s="126" t="s">
        <v>13110</v>
      </c>
      <c r="D3985" s="134" t="s">
        <v>33</v>
      </c>
      <c r="E3985" s="134" t="s">
        <v>4500</v>
      </c>
      <c r="F3985" s="135">
        <v>568.67999999999995</v>
      </c>
      <c r="G3985" s="135">
        <v>519.09</v>
      </c>
    </row>
    <row r="3986" spans="1:7" x14ac:dyDescent="0.25">
      <c r="A3986" s="134" t="s">
        <v>9250</v>
      </c>
      <c r="B3986" s="134">
        <v>10423</v>
      </c>
      <c r="C3986" s="126" t="s">
        <v>13111</v>
      </c>
      <c r="D3986" s="134" t="s">
        <v>33</v>
      </c>
      <c r="E3986" s="134" t="s">
        <v>4500</v>
      </c>
      <c r="F3986" s="135">
        <v>417.54</v>
      </c>
      <c r="G3986" s="135">
        <v>381.13</v>
      </c>
    </row>
    <row r="3987" spans="1:7" x14ac:dyDescent="0.25">
      <c r="A3987" s="134" t="s">
        <v>9250</v>
      </c>
      <c r="B3987" s="134">
        <v>36790</v>
      </c>
      <c r="C3987" s="126" t="s">
        <v>13112</v>
      </c>
      <c r="D3987" s="134" t="s">
        <v>33</v>
      </c>
      <c r="E3987" s="134" t="s">
        <v>4500</v>
      </c>
      <c r="F3987" s="135">
        <v>414.72</v>
      </c>
      <c r="G3987" s="135">
        <v>415.4</v>
      </c>
    </row>
    <row r="3988" spans="1:7" x14ac:dyDescent="0.25">
      <c r="A3988" s="134" t="s">
        <v>9250</v>
      </c>
      <c r="B3988" s="134">
        <v>37589</v>
      </c>
      <c r="C3988" s="126" t="s">
        <v>13113</v>
      </c>
      <c r="D3988" s="134" t="s">
        <v>33</v>
      </c>
      <c r="E3988" s="134" t="s">
        <v>4500</v>
      </c>
      <c r="F3988" s="135">
        <v>508.14</v>
      </c>
      <c r="G3988" s="135">
        <v>508.97</v>
      </c>
    </row>
    <row r="3989" spans="1:7" x14ac:dyDescent="0.25">
      <c r="A3989" s="134" t="s">
        <v>9250</v>
      </c>
      <c r="B3989" s="134">
        <v>11690</v>
      </c>
      <c r="C3989" s="126" t="s">
        <v>13114</v>
      </c>
      <c r="D3989" s="134" t="s">
        <v>33</v>
      </c>
      <c r="E3989" s="134" t="s">
        <v>4500</v>
      </c>
      <c r="F3989" s="135">
        <v>269.94</v>
      </c>
      <c r="G3989" s="135">
        <v>270.38</v>
      </c>
    </row>
    <row r="3990" spans="1:7" x14ac:dyDescent="0.25">
      <c r="A3990" s="134" t="s">
        <v>9250</v>
      </c>
      <c r="B3990" s="134">
        <v>20234</v>
      </c>
      <c r="C3990" s="126" t="s">
        <v>13115</v>
      </c>
      <c r="D3990" s="134" t="s">
        <v>33</v>
      </c>
      <c r="E3990" s="134" t="s">
        <v>4500</v>
      </c>
      <c r="F3990" s="135">
        <v>341.61</v>
      </c>
      <c r="G3990" s="135">
        <v>342.17</v>
      </c>
    </row>
    <row r="3991" spans="1:7" x14ac:dyDescent="0.25">
      <c r="A3991" s="134" t="s">
        <v>11087</v>
      </c>
      <c r="B3991" s="134">
        <v>44480</v>
      </c>
      <c r="C3991" s="126" t="s">
        <v>13116</v>
      </c>
      <c r="D3991" s="134" t="s">
        <v>1007</v>
      </c>
      <c r="E3991" s="134" t="s">
        <v>4500</v>
      </c>
      <c r="F3991" s="135">
        <v>20.81</v>
      </c>
      <c r="G3991" s="135">
        <v>15.13</v>
      </c>
    </row>
    <row r="3992" spans="1:7" x14ac:dyDescent="0.25">
      <c r="A3992" s="134" t="s">
        <v>9250</v>
      </c>
      <c r="B3992" s="134">
        <v>11457</v>
      </c>
      <c r="C3992" s="126" t="s">
        <v>13117</v>
      </c>
      <c r="D3992" s="134" t="s">
        <v>33</v>
      </c>
      <c r="E3992" s="134" t="s">
        <v>4500</v>
      </c>
      <c r="F3992" s="135">
        <v>51.4</v>
      </c>
      <c r="G3992" s="135">
        <v>41.76</v>
      </c>
    </row>
    <row r="3993" spans="1:7" x14ac:dyDescent="0.25">
      <c r="A3993" s="134" t="s">
        <v>9250</v>
      </c>
      <c r="B3993" s="134">
        <v>44073</v>
      </c>
      <c r="C3993" s="126" t="s">
        <v>13118</v>
      </c>
      <c r="D3993" s="134" t="s">
        <v>22</v>
      </c>
      <c r="E3993" s="134" t="s">
        <v>4500</v>
      </c>
      <c r="F3993" s="135">
        <v>0.63</v>
      </c>
      <c r="G3993" s="135">
        <v>0.79</v>
      </c>
    </row>
    <row r="3994" spans="1:7" x14ac:dyDescent="0.25">
      <c r="A3994" s="134" t="s">
        <v>9250</v>
      </c>
      <c r="B3994" s="134">
        <v>3593</v>
      </c>
      <c r="C3994" s="126" t="s">
        <v>13119</v>
      </c>
      <c r="D3994" s="134" t="s">
        <v>33</v>
      </c>
      <c r="E3994" s="134" t="s">
        <v>4500</v>
      </c>
      <c r="F3994" s="135">
        <v>95.11</v>
      </c>
      <c r="G3994" s="135">
        <v>94.75</v>
      </c>
    </row>
    <row r="3995" spans="1:7" x14ac:dyDescent="0.25">
      <c r="A3995" s="134" t="s">
        <v>9250</v>
      </c>
      <c r="B3995" s="134">
        <v>3588</v>
      </c>
      <c r="C3995" s="126" t="s">
        <v>13120</v>
      </c>
      <c r="D3995" s="134" t="s">
        <v>33</v>
      </c>
      <c r="E3995" s="134" t="s">
        <v>4500</v>
      </c>
      <c r="F3995" s="135">
        <v>73.31</v>
      </c>
      <c r="G3995" s="135">
        <v>73.03</v>
      </c>
    </row>
    <row r="3996" spans="1:7" x14ac:dyDescent="0.25">
      <c r="A3996" s="134" t="s">
        <v>9250</v>
      </c>
      <c r="B3996" s="134">
        <v>3587</v>
      </c>
      <c r="C3996" s="126" t="s">
        <v>13121</v>
      </c>
      <c r="D3996" s="134" t="s">
        <v>33</v>
      </c>
      <c r="E3996" s="134" t="s">
        <v>4500</v>
      </c>
      <c r="F3996" s="135">
        <v>45.49</v>
      </c>
      <c r="G3996" s="135">
        <v>45.32</v>
      </c>
    </row>
    <row r="3997" spans="1:7" x14ac:dyDescent="0.25">
      <c r="A3997" s="134" t="s">
        <v>9250</v>
      </c>
      <c r="B3997" s="134">
        <v>3585</v>
      </c>
      <c r="C3997" s="126" t="s">
        <v>13122</v>
      </c>
      <c r="D3997" s="134" t="s">
        <v>33</v>
      </c>
      <c r="E3997" s="134" t="s">
        <v>4500</v>
      </c>
      <c r="F3997" s="135">
        <v>22.64</v>
      </c>
      <c r="G3997" s="135">
        <v>22.56</v>
      </c>
    </row>
    <row r="3998" spans="1:7" x14ac:dyDescent="0.25">
      <c r="A3998" s="134" t="s">
        <v>9250</v>
      </c>
      <c r="B3998" s="134">
        <v>3590</v>
      </c>
      <c r="C3998" s="126" t="s">
        <v>13123</v>
      </c>
      <c r="D3998" s="134" t="s">
        <v>33</v>
      </c>
      <c r="E3998" s="134" t="s">
        <v>4500</v>
      </c>
      <c r="F3998" s="135">
        <v>270.05</v>
      </c>
      <c r="G3998" s="135">
        <v>269.02</v>
      </c>
    </row>
    <row r="3999" spans="1:7" x14ac:dyDescent="0.25">
      <c r="A3999" s="134" t="s">
        <v>9250</v>
      </c>
      <c r="B3999" s="134">
        <v>3589</v>
      </c>
      <c r="C3999" s="126" t="s">
        <v>13124</v>
      </c>
      <c r="D3999" s="134" t="s">
        <v>33</v>
      </c>
      <c r="E3999" s="134" t="s">
        <v>4500</v>
      </c>
      <c r="F3999" s="135">
        <v>144.94999999999999</v>
      </c>
      <c r="G3999" s="135">
        <v>144.38999999999999</v>
      </c>
    </row>
    <row r="4000" spans="1:7" x14ac:dyDescent="0.25">
      <c r="A4000" s="134" t="s">
        <v>9250</v>
      </c>
      <c r="B4000" s="134">
        <v>3592</v>
      </c>
      <c r="C4000" s="126" t="s">
        <v>13125</v>
      </c>
      <c r="D4000" s="134" t="s">
        <v>33</v>
      </c>
      <c r="E4000" s="134" t="s">
        <v>4500</v>
      </c>
      <c r="F4000" s="135">
        <v>426.87</v>
      </c>
      <c r="G4000" s="135">
        <v>425.24</v>
      </c>
    </row>
    <row r="4001" spans="1:7" x14ac:dyDescent="0.25">
      <c r="A4001" s="134" t="s">
        <v>9250</v>
      </c>
      <c r="B4001" s="134">
        <v>3586</v>
      </c>
      <c r="C4001" s="126" t="s">
        <v>13126</v>
      </c>
      <c r="D4001" s="134" t="s">
        <v>33</v>
      </c>
      <c r="E4001" s="134" t="s">
        <v>4500</v>
      </c>
      <c r="F4001" s="135">
        <v>29.66</v>
      </c>
      <c r="G4001" s="135">
        <v>29.54</v>
      </c>
    </row>
    <row r="4002" spans="1:7" x14ac:dyDescent="0.25">
      <c r="A4002" s="134" t="s">
        <v>9250</v>
      </c>
      <c r="B4002" s="134">
        <v>3591</v>
      </c>
      <c r="C4002" s="126" t="s">
        <v>13127</v>
      </c>
      <c r="D4002" s="134" t="s">
        <v>33</v>
      </c>
      <c r="E4002" s="134" t="s">
        <v>4500</v>
      </c>
      <c r="F4002" s="135">
        <v>684.29</v>
      </c>
      <c r="G4002" s="135">
        <v>681.68</v>
      </c>
    </row>
    <row r="4003" spans="1:7" x14ac:dyDescent="0.25">
      <c r="A4003" s="134" t="s">
        <v>9250</v>
      </c>
      <c r="B4003" s="134">
        <v>40396</v>
      </c>
      <c r="C4003" s="126" t="s">
        <v>13128</v>
      </c>
      <c r="D4003" s="134" t="s">
        <v>33</v>
      </c>
      <c r="E4003" s="134" t="s">
        <v>4500</v>
      </c>
      <c r="F4003" s="135"/>
      <c r="G4003" s="135">
        <v>132.28</v>
      </c>
    </row>
    <row r="4004" spans="1:7" x14ac:dyDescent="0.25">
      <c r="A4004" s="134" t="s">
        <v>9250</v>
      </c>
      <c r="B4004" s="134">
        <v>40395</v>
      </c>
      <c r="C4004" s="126" t="s">
        <v>13129</v>
      </c>
      <c r="D4004" s="134" t="s">
        <v>33</v>
      </c>
      <c r="E4004" s="134" t="s">
        <v>4500</v>
      </c>
      <c r="F4004" s="135"/>
      <c r="G4004" s="135">
        <v>101.52</v>
      </c>
    </row>
    <row r="4005" spans="1:7" x14ac:dyDescent="0.25">
      <c r="A4005" s="134" t="s">
        <v>9250</v>
      </c>
      <c r="B4005" s="134">
        <v>40394</v>
      </c>
      <c r="C4005" s="126" t="s">
        <v>13130</v>
      </c>
      <c r="D4005" s="134" t="s">
        <v>33</v>
      </c>
      <c r="E4005" s="134" t="s">
        <v>4500</v>
      </c>
      <c r="F4005" s="135"/>
      <c r="G4005" s="135">
        <v>66.09</v>
      </c>
    </row>
    <row r="4006" spans="1:7" x14ac:dyDescent="0.25">
      <c r="A4006" s="134" t="s">
        <v>9250</v>
      </c>
      <c r="B4006" s="134">
        <v>40392</v>
      </c>
      <c r="C4006" s="126" t="s">
        <v>13131</v>
      </c>
      <c r="D4006" s="134" t="s">
        <v>33</v>
      </c>
      <c r="E4006" s="134" t="s">
        <v>4500</v>
      </c>
      <c r="F4006" s="135"/>
      <c r="G4006" s="135">
        <v>32.659999999999997</v>
      </c>
    </row>
    <row r="4007" spans="1:7" x14ac:dyDescent="0.25">
      <c r="A4007" s="134" t="s">
        <v>9250</v>
      </c>
      <c r="B4007" s="134">
        <v>40398</v>
      </c>
      <c r="C4007" s="126" t="s">
        <v>13132</v>
      </c>
      <c r="D4007" s="134" t="s">
        <v>33</v>
      </c>
      <c r="E4007" s="134" t="s">
        <v>4500</v>
      </c>
      <c r="F4007" s="135"/>
      <c r="G4007" s="135">
        <v>424.39</v>
      </c>
    </row>
    <row r="4008" spans="1:7" x14ac:dyDescent="0.25">
      <c r="A4008" s="134" t="s">
        <v>9250</v>
      </c>
      <c r="B4008" s="134">
        <v>40397</v>
      </c>
      <c r="C4008" s="126" t="s">
        <v>13133</v>
      </c>
      <c r="D4008" s="134" t="s">
        <v>33</v>
      </c>
      <c r="E4008" s="134" t="s">
        <v>4500</v>
      </c>
      <c r="F4008" s="135"/>
      <c r="G4008" s="135">
        <v>217.34</v>
      </c>
    </row>
    <row r="4009" spans="1:7" x14ac:dyDescent="0.25">
      <c r="A4009" s="134" t="s">
        <v>9250</v>
      </c>
      <c r="B4009" s="134">
        <v>40399</v>
      </c>
      <c r="C4009" s="126" t="s">
        <v>13134</v>
      </c>
      <c r="D4009" s="134" t="s">
        <v>33</v>
      </c>
      <c r="E4009" s="134" t="s">
        <v>4500</v>
      </c>
      <c r="F4009" s="135"/>
      <c r="G4009" s="135">
        <v>694.3</v>
      </c>
    </row>
    <row r="4010" spans="1:7" x14ac:dyDescent="0.25">
      <c r="A4010" s="134" t="s">
        <v>9250</v>
      </c>
      <c r="B4010" s="134">
        <v>40393</v>
      </c>
      <c r="C4010" s="126" t="s">
        <v>13135</v>
      </c>
      <c r="D4010" s="134" t="s">
        <v>33</v>
      </c>
      <c r="E4010" s="134" t="s">
        <v>4500</v>
      </c>
      <c r="F4010" s="135"/>
      <c r="G4010" s="135">
        <v>42.07</v>
      </c>
    </row>
    <row r="4011" spans="1:7" x14ac:dyDescent="0.25">
      <c r="A4011" s="134" t="s">
        <v>9250</v>
      </c>
      <c r="B4011" s="134">
        <v>44253</v>
      </c>
      <c r="C4011" s="126" t="s">
        <v>13136</v>
      </c>
      <c r="D4011" s="134" t="s">
        <v>33</v>
      </c>
      <c r="E4011" s="134" t="s">
        <v>4500</v>
      </c>
      <c r="F4011" s="135">
        <v>345.1</v>
      </c>
      <c r="G4011" s="135">
        <v>295.89999999999998</v>
      </c>
    </row>
    <row r="4012" spans="1:7" x14ac:dyDescent="0.25">
      <c r="A4012" s="134" t="s">
        <v>9250</v>
      </c>
      <c r="B4012" s="134">
        <v>21121</v>
      </c>
      <c r="C4012" s="126" t="s">
        <v>13137</v>
      </c>
      <c r="D4012" s="134" t="s">
        <v>33</v>
      </c>
      <c r="E4012" s="134" t="s">
        <v>4500</v>
      </c>
      <c r="F4012" s="135">
        <v>4.95</v>
      </c>
      <c r="G4012" s="135">
        <v>4.24</v>
      </c>
    </row>
    <row r="4013" spans="1:7" x14ac:dyDescent="0.25">
      <c r="A4013" s="134" t="s">
        <v>9250</v>
      </c>
      <c r="B4013" s="134">
        <v>38010</v>
      </c>
      <c r="C4013" s="126" t="s">
        <v>13138</v>
      </c>
      <c r="D4013" s="134" t="s">
        <v>33</v>
      </c>
      <c r="E4013" s="134" t="s">
        <v>4500</v>
      </c>
      <c r="F4013" s="135">
        <v>6.16</v>
      </c>
      <c r="G4013" s="135">
        <v>5.28</v>
      </c>
    </row>
    <row r="4014" spans="1:7" x14ac:dyDescent="0.25">
      <c r="A4014" s="134" t="s">
        <v>9250</v>
      </c>
      <c r="B4014" s="134">
        <v>38011</v>
      </c>
      <c r="C4014" s="126" t="s">
        <v>13139</v>
      </c>
      <c r="D4014" s="134" t="s">
        <v>33</v>
      </c>
      <c r="E4014" s="134" t="s">
        <v>4500</v>
      </c>
      <c r="F4014" s="135">
        <v>12.35</v>
      </c>
      <c r="G4014" s="135">
        <v>10.59</v>
      </c>
    </row>
    <row r="4015" spans="1:7" x14ac:dyDescent="0.25">
      <c r="A4015" s="134" t="s">
        <v>9250</v>
      </c>
      <c r="B4015" s="134">
        <v>38012</v>
      </c>
      <c r="C4015" s="126" t="s">
        <v>13140</v>
      </c>
      <c r="D4015" s="134" t="s">
        <v>33</v>
      </c>
      <c r="E4015" s="134" t="s">
        <v>4500</v>
      </c>
      <c r="F4015" s="135">
        <v>47.11</v>
      </c>
      <c r="G4015" s="135">
        <v>40.39</v>
      </c>
    </row>
    <row r="4016" spans="1:7" x14ac:dyDescent="0.25">
      <c r="A4016" s="134" t="s">
        <v>9250</v>
      </c>
      <c r="B4016" s="134">
        <v>38013</v>
      </c>
      <c r="C4016" s="126" t="s">
        <v>13141</v>
      </c>
      <c r="D4016" s="134" t="s">
        <v>33</v>
      </c>
      <c r="E4016" s="134" t="s">
        <v>4500</v>
      </c>
      <c r="F4016" s="135">
        <v>60.52</v>
      </c>
      <c r="G4016" s="135">
        <v>51.89</v>
      </c>
    </row>
    <row r="4017" spans="1:7" x14ac:dyDescent="0.25">
      <c r="A4017" s="134" t="s">
        <v>9250</v>
      </c>
      <c r="B4017" s="134">
        <v>38014</v>
      </c>
      <c r="C4017" s="126" t="s">
        <v>13142</v>
      </c>
      <c r="D4017" s="134" t="s">
        <v>33</v>
      </c>
      <c r="E4017" s="134" t="s">
        <v>4500</v>
      </c>
      <c r="F4017" s="135">
        <v>101.07</v>
      </c>
      <c r="G4017" s="135">
        <v>86.66</v>
      </c>
    </row>
    <row r="4018" spans="1:7" x14ac:dyDescent="0.25">
      <c r="A4018" s="134" t="s">
        <v>9250</v>
      </c>
      <c r="B4018" s="134">
        <v>38015</v>
      </c>
      <c r="C4018" s="126" t="s">
        <v>13143</v>
      </c>
      <c r="D4018" s="134" t="s">
        <v>33</v>
      </c>
      <c r="E4018" s="134" t="s">
        <v>4500</v>
      </c>
      <c r="F4018" s="135">
        <v>237.6</v>
      </c>
      <c r="G4018" s="135">
        <v>203.72</v>
      </c>
    </row>
    <row r="4019" spans="1:7" x14ac:dyDescent="0.25">
      <c r="A4019" s="134" t="s">
        <v>9250</v>
      </c>
      <c r="B4019" s="134">
        <v>38016</v>
      </c>
      <c r="C4019" s="126" t="s">
        <v>13144</v>
      </c>
      <c r="D4019" s="134" t="s">
        <v>33</v>
      </c>
      <c r="E4019" s="134" t="s">
        <v>4500</v>
      </c>
      <c r="F4019" s="135">
        <v>276.3</v>
      </c>
      <c r="G4019" s="135">
        <v>236.91</v>
      </c>
    </row>
    <row r="4020" spans="1:7" x14ac:dyDescent="0.25">
      <c r="A4020" s="134" t="s">
        <v>9250</v>
      </c>
      <c r="B4020" s="134">
        <v>12741</v>
      </c>
      <c r="C4020" s="126" t="s">
        <v>13145</v>
      </c>
      <c r="D4020" s="134" t="s">
        <v>33</v>
      </c>
      <c r="E4020" s="134" t="s">
        <v>4500</v>
      </c>
      <c r="F4020" s="135"/>
      <c r="G4020" s="135">
        <v>1481.81</v>
      </c>
    </row>
    <row r="4021" spans="1:7" x14ac:dyDescent="0.25">
      <c r="A4021" s="134" t="s">
        <v>9250</v>
      </c>
      <c r="B4021" s="134">
        <v>12733</v>
      </c>
      <c r="C4021" s="126" t="s">
        <v>13146</v>
      </c>
      <c r="D4021" s="134" t="s">
        <v>33</v>
      </c>
      <c r="E4021" s="134" t="s">
        <v>4500</v>
      </c>
      <c r="F4021" s="135"/>
      <c r="G4021" s="135">
        <v>7.45</v>
      </c>
    </row>
    <row r="4022" spans="1:7" x14ac:dyDescent="0.25">
      <c r="A4022" s="134" t="s">
        <v>9250</v>
      </c>
      <c r="B4022" s="134">
        <v>12734</v>
      </c>
      <c r="C4022" s="126" t="s">
        <v>13147</v>
      </c>
      <c r="D4022" s="134" t="s">
        <v>33</v>
      </c>
      <c r="E4022" s="134" t="s">
        <v>4500</v>
      </c>
      <c r="F4022" s="135"/>
      <c r="G4022" s="135">
        <v>15.89</v>
      </c>
    </row>
    <row r="4023" spans="1:7" x14ac:dyDescent="0.25">
      <c r="A4023" s="134" t="s">
        <v>9250</v>
      </c>
      <c r="B4023" s="134">
        <v>12735</v>
      </c>
      <c r="C4023" s="126" t="s">
        <v>13148</v>
      </c>
      <c r="D4023" s="134" t="s">
        <v>33</v>
      </c>
      <c r="E4023" s="134" t="s">
        <v>4500</v>
      </c>
      <c r="F4023" s="135"/>
      <c r="G4023" s="135">
        <v>26.14</v>
      </c>
    </row>
    <row r="4024" spans="1:7" x14ac:dyDescent="0.25">
      <c r="A4024" s="134" t="s">
        <v>9250</v>
      </c>
      <c r="B4024" s="134">
        <v>12736</v>
      </c>
      <c r="C4024" s="126" t="s">
        <v>13149</v>
      </c>
      <c r="D4024" s="134" t="s">
        <v>33</v>
      </c>
      <c r="E4024" s="134" t="s">
        <v>4500</v>
      </c>
      <c r="F4024" s="135"/>
      <c r="G4024" s="135">
        <v>59.76</v>
      </c>
    </row>
    <row r="4025" spans="1:7" x14ac:dyDescent="0.25">
      <c r="A4025" s="134" t="s">
        <v>9250</v>
      </c>
      <c r="B4025" s="134">
        <v>12737</v>
      </c>
      <c r="C4025" s="126" t="s">
        <v>13150</v>
      </c>
      <c r="D4025" s="134" t="s">
        <v>33</v>
      </c>
      <c r="E4025" s="134" t="s">
        <v>4500</v>
      </c>
      <c r="F4025" s="135"/>
      <c r="G4025" s="135">
        <v>76.989999999999995</v>
      </c>
    </row>
    <row r="4026" spans="1:7" x14ac:dyDescent="0.25">
      <c r="A4026" s="134" t="s">
        <v>9250</v>
      </c>
      <c r="B4026" s="134">
        <v>12738</v>
      </c>
      <c r="C4026" s="126" t="s">
        <v>13151</v>
      </c>
      <c r="D4026" s="134" t="s">
        <v>33</v>
      </c>
      <c r="E4026" s="134" t="s">
        <v>4500</v>
      </c>
      <c r="F4026" s="135"/>
      <c r="G4026" s="135">
        <v>152.16999999999999</v>
      </c>
    </row>
    <row r="4027" spans="1:7" x14ac:dyDescent="0.25">
      <c r="A4027" s="134" t="s">
        <v>9250</v>
      </c>
      <c r="B4027" s="134">
        <v>12739</v>
      </c>
      <c r="C4027" s="126" t="s">
        <v>13152</v>
      </c>
      <c r="D4027" s="134" t="s">
        <v>33</v>
      </c>
      <c r="E4027" s="134" t="s">
        <v>4500</v>
      </c>
      <c r="F4027" s="135"/>
      <c r="G4027" s="135">
        <v>433.17</v>
      </c>
    </row>
    <row r="4028" spans="1:7" x14ac:dyDescent="0.25">
      <c r="A4028" s="134" t="s">
        <v>9250</v>
      </c>
      <c r="B4028" s="134">
        <v>12740</v>
      </c>
      <c r="C4028" s="126" t="s">
        <v>13153</v>
      </c>
      <c r="D4028" s="134" t="s">
        <v>33</v>
      </c>
      <c r="E4028" s="134" t="s">
        <v>4500</v>
      </c>
      <c r="F4028" s="135"/>
      <c r="G4028" s="135">
        <v>677.72</v>
      </c>
    </row>
    <row r="4029" spans="1:7" x14ac:dyDescent="0.25">
      <c r="A4029" s="134" t="s">
        <v>9250</v>
      </c>
      <c r="B4029" s="134">
        <v>6297</v>
      </c>
      <c r="C4029" s="126" t="s">
        <v>13154</v>
      </c>
      <c r="D4029" s="134" t="s">
        <v>33</v>
      </c>
      <c r="E4029" s="134" t="s">
        <v>4500</v>
      </c>
      <c r="F4029" s="135">
        <v>43.82</v>
      </c>
      <c r="G4029" s="135">
        <v>43.66</v>
      </c>
    </row>
    <row r="4030" spans="1:7" x14ac:dyDescent="0.25">
      <c r="A4030" s="134" t="s">
        <v>9250</v>
      </c>
      <c r="B4030" s="134">
        <v>6296</v>
      </c>
      <c r="C4030" s="126" t="s">
        <v>13155</v>
      </c>
      <c r="D4030" s="134" t="s">
        <v>33</v>
      </c>
      <c r="E4030" s="134" t="s">
        <v>4500</v>
      </c>
      <c r="F4030" s="135">
        <v>34.590000000000003</v>
      </c>
      <c r="G4030" s="135">
        <v>34.46</v>
      </c>
    </row>
    <row r="4031" spans="1:7" x14ac:dyDescent="0.25">
      <c r="A4031" s="134" t="s">
        <v>9250</v>
      </c>
      <c r="B4031" s="134">
        <v>6323</v>
      </c>
      <c r="C4031" s="126" t="s">
        <v>13156</v>
      </c>
      <c r="D4031" s="134" t="s">
        <v>33</v>
      </c>
      <c r="E4031" s="134" t="s">
        <v>4500</v>
      </c>
      <c r="F4031" s="135">
        <v>22.6</v>
      </c>
      <c r="G4031" s="135">
        <v>22.52</v>
      </c>
    </row>
    <row r="4032" spans="1:7" x14ac:dyDescent="0.25">
      <c r="A4032" s="134" t="s">
        <v>9250</v>
      </c>
      <c r="B4032" s="134">
        <v>6294</v>
      </c>
      <c r="C4032" s="126" t="s">
        <v>13157</v>
      </c>
      <c r="D4032" s="134" t="s">
        <v>33</v>
      </c>
      <c r="E4032" s="134" t="s">
        <v>4500</v>
      </c>
      <c r="F4032" s="135">
        <v>9.86</v>
      </c>
      <c r="G4032" s="135">
        <v>9.82</v>
      </c>
    </row>
    <row r="4033" spans="1:7" x14ac:dyDescent="0.25">
      <c r="A4033" s="134" t="s">
        <v>9250</v>
      </c>
      <c r="B4033" s="134">
        <v>6299</v>
      </c>
      <c r="C4033" s="126" t="s">
        <v>13158</v>
      </c>
      <c r="D4033" s="134" t="s">
        <v>33</v>
      </c>
      <c r="E4033" s="134" t="s">
        <v>4500</v>
      </c>
      <c r="F4033" s="135">
        <v>131.80000000000001</v>
      </c>
      <c r="G4033" s="135">
        <v>131.30000000000001</v>
      </c>
    </row>
    <row r="4034" spans="1:7" x14ac:dyDescent="0.25">
      <c r="A4034" s="134" t="s">
        <v>9250</v>
      </c>
      <c r="B4034" s="134">
        <v>6298</v>
      </c>
      <c r="C4034" s="126" t="s">
        <v>13159</v>
      </c>
      <c r="D4034" s="134" t="s">
        <v>33</v>
      </c>
      <c r="E4034" s="134" t="s">
        <v>4500</v>
      </c>
      <c r="F4034" s="135">
        <v>69.41</v>
      </c>
      <c r="G4034" s="135">
        <v>69.150000000000006</v>
      </c>
    </row>
    <row r="4035" spans="1:7" x14ac:dyDescent="0.25">
      <c r="A4035" s="134" t="s">
        <v>9250</v>
      </c>
      <c r="B4035" s="134">
        <v>6322</v>
      </c>
      <c r="C4035" s="126" t="s">
        <v>13160</v>
      </c>
      <c r="D4035" s="134" t="s">
        <v>33</v>
      </c>
      <c r="E4035" s="134" t="s">
        <v>4500</v>
      </c>
      <c r="F4035" s="135">
        <v>176.53</v>
      </c>
      <c r="G4035" s="135">
        <v>175.86</v>
      </c>
    </row>
    <row r="4036" spans="1:7" x14ac:dyDescent="0.25">
      <c r="A4036" s="134" t="s">
        <v>9250</v>
      </c>
      <c r="B4036" s="134">
        <v>6295</v>
      </c>
      <c r="C4036" s="126" t="s">
        <v>13161</v>
      </c>
      <c r="D4036" s="134" t="s">
        <v>33</v>
      </c>
      <c r="E4036" s="134" t="s">
        <v>4500</v>
      </c>
      <c r="F4036" s="135">
        <v>14.04</v>
      </c>
      <c r="G4036" s="135">
        <v>13.99</v>
      </c>
    </row>
    <row r="4037" spans="1:7" x14ac:dyDescent="0.25">
      <c r="A4037" s="134" t="s">
        <v>9250</v>
      </c>
      <c r="B4037" s="134">
        <v>6300</v>
      </c>
      <c r="C4037" s="126" t="s">
        <v>13162</v>
      </c>
      <c r="D4037" s="134" t="s">
        <v>33</v>
      </c>
      <c r="E4037" s="134" t="s">
        <v>4500</v>
      </c>
      <c r="F4037" s="135">
        <v>325.47000000000003</v>
      </c>
      <c r="G4037" s="135">
        <v>324.22000000000003</v>
      </c>
    </row>
    <row r="4038" spans="1:7" x14ac:dyDescent="0.25">
      <c r="A4038" s="134" t="s">
        <v>9250</v>
      </c>
      <c r="B4038" s="134">
        <v>6321</v>
      </c>
      <c r="C4038" s="126" t="s">
        <v>13163</v>
      </c>
      <c r="D4038" s="134" t="s">
        <v>33</v>
      </c>
      <c r="E4038" s="134" t="s">
        <v>4500</v>
      </c>
      <c r="F4038" s="135">
        <v>464.91</v>
      </c>
      <c r="G4038" s="135">
        <v>463.13</v>
      </c>
    </row>
    <row r="4039" spans="1:7" x14ac:dyDescent="0.25">
      <c r="A4039" s="134" t="s">
        <v>9250</v>
      </c>
      <c r="B4039" s="134">
        <v>6301</v>
      </c>
      <c r="C4039" s="126" t="s">
        <v>13164</v>
      </c>
      <c r="D4039" s="134" t="s">
        <v>33</v>
      </c>
      <c r="E4039" s="134" t="s">
        <v>4500</v>
      </c>
      <c r="F4039" s="135">
        <v>1089.69</v>
      </c>
      <c r="G4039" s="135">
        <v>1085.53</v>
      </c>
    </row>
    <row r="4040" spans="1:7" x14ac:dyDescent="0.25">
      <c r="A4040" s="134" t="s">
        <v>9250</v>
      </c>
      <c r="B4040" s="134">
        <v>7105</v>
      </c>
      <c r="C4040" s="126" t="s">
        <v>13165</v>
      </c>
      <c r="D4040" s="134" t="s">
        <v>33</v>
      </c>
      <c r="E4040" s="134" t="s">
        <v>4500</v>
      </c>
      <c r="F4040" s="135">
        <v>42.9</v>
      </c>
      <c r="G4040" s="135">
        <v>43.23</v>
      </c>
    </row>
    <row r="4041" spans="1:7" x14ac:dyDescent="0.25">
      <c r="A4041" s="134" t="s">
        <v>9250</v>
      </c>
      <c r="B4041" s="134">
        <v>20183</v>
      </c>
      <c r="C4041" s="126" t="s">
        <v>13166</v>
      </c>
      <c r="D4041" s="134" t="s">
        <v>33</v>
      </c>
      <c r="E4041" s="134" t="s">
        <v>4500</v>
      </c>
      <c r="F4041" s="135">
        <v>52.85</v>
      </c>
      <c r="G4041" s="135">
        <v>53.26</v>
      </c>
    </row>
    <row r="4042" spans="1:7" x14ac:dyDescent="0.25">
      <c r="A4042" s="134" t="s">
        <v>9250</v>
      </c>
      <c r="B4042" s="134">
        <v>38448</v>
      </c>
      <c r="C4042" s="126" t="s">
        <v>13167</v>
      </c>
      <c r="D4042" s="134" t="s">
        <v>33</v>
      </c>
      <c r="E4042" s="134" t="s">
        <v>4500</v>
      </c>
      <c r="F4042" s="135">
        <v>239.85</v>
      </c>
      <c r="G4042" s="135">
        <v>241.69</v>
      </c>
    </row>
    <row r="4043" spans="1:7" x14ac:dyDescent="0.25">
      <c r="A4043" s="134" t="s">
        <v>9250</v>
      </c>
      <c r="B4043" s="134">
        <v>20182</v>
      </c>
      <c r="C4043" s="126" t="s">
        <v>13168</v>
      </c>
      <c r="D4043" s="134" t="s">
        <v>33</v>
      </c>
      <c r="E4043" s="134" t="s">
        <v>4500</v>
      </c>
      <c r="F4043" s="135">
        <v>30.73</v>
      </c>
      <c r="G4043" s="135">
        <v>30.97</v>
      </c>
    </row>
    <row r="4044" spans="1:7" x14ac:dyDescent="0.25">
      <c r="A4044" s="134" t="s">
        <v>9250</v>
      </c>
      <c r="B4044" s="134">
        <v>7119</v>
      </c>
      <c r="C4044" s="126" t="s">
        <v>13169</v>
      </c>
      <c r="D4044" s="134" t="s">
        <v>33</v>
      </c>
      <c r="E4044" s="134" t="s">
        <v>4500</v>
      </c>
      <c r="F4044" s="135">
        <v>12.41</v>
      </c>
      <c r="G4044" s="135">
        <v>11.73</v>
      </c>
    </row>
    <row r="4045" spans="1:7" x14ac:dyDescent="0.25">
      <c r="A4045" s="134" t="s">
        <v>9250</v>
      </c>
      <c r="B4045" s="134">
        <v>7126</v>
      </c>
      <c r="C4045" s="126" t="s">
        <v>13170</v>
      </c>
      <c r="D4045" s="134" t="s">
        <v>33</v>
      </c>
      <c r="E4045" s="134" t="s">
        <v>4500</v>
      </c>
      <c r="F4045" s="135">
        <v>25.32</v>
      </c>
      <c r="G4045" s="135">
        <v>23.94</v>
      </c>
    </row>
    <row r="4046" spans="1:7" x14ac:dyDescent="0.25">
      <c r="A4046" s="134" t="s">
        <v>9250</v>
      </c>
      <c r="B4046" s="134">
        <v>7120</v>
      </c>
      <c r="C4046" s="126" t="s">
        <v>13171</v>
      </c>
      <c r="D4046" s="134" t="s">
        <v>33</v>
      </c>
      <c r="E4046" s="134" t="s">
        <v>4500</v>
      </c>
      <c r="F4046" s="135">
        <v>9.52</v>
      </c>
      <c r="G4046" s="135">
        <v>9</v>
      </c>
    </row>
    <row r="4047" spans="1:7" x14ac:dyDescent="0.25">
      <c r="A4047" s="134" t="s">
        <v>9250</v>
      </c>
      <c r="B4047" s="134">
        <v>6319</v>
      </c>
      <c r="C4047" s="126" t="s">
        <v>13172</v>
      </c>
      <c r="D4047" s="134" t="s">
        <v>33</v>
      </c>
      <c r="E4047" s="134" t="s">
        <v>4500</v>
      </c>
      <c r="F4047" s="135">
        <v>51.48</v>
      </c>
      <c r="G4047" s="135">
        <v>51.29</v>
      </c>
    </row>
    <row r="4048" spans="1:7" x14ac:dyDescent="0.25">
      <c r="A4048" s="134" t="s">
        <v>9250</v>
      </c>
      <c r="B4048" s="134">
        <v>6304</v>
      </c>
      <c r="C4048" s="126" t="s">
        <v>13173</v>
      </c>
      <c r="D4048" s="134" t="s">
        <v>33</v>
      </c>
      <c r="E4048" s="134" t="s">
        <v>4500</v>
      </c>
      <c r="F4048" s="135">
        <v>51.48</v>
      </c>
      <c r="G4048" s="135">
        <v>51.29</v>
      </c>
    </row>
    <row r="4049" spans="1:7" x14ac:dyDescent="0.25">
      <c r="A4049" s="134" t="s">
        <v>9250</v>
      </c>
      <c r="B4049" s="134">
        <v>21116</v>
      </c>
      <c r="C4049" s="126" t="s">
        <v>13174</v>
      </c>
      <c r="D4049" s="134" t="s">
        <v>33</v>
      </c>
      <c r="E4049" s="134" t="s">
        <v>4500</v>
      </c>
      <c r="F4049" s="135">
        <v>38.99</v>
      </c>
      <c r="G4049" s="135">
        <v>38.840000000000003</v>
      </c>
    </row>
    <row r="4050" spans="1:7" x14ac:dyDescent="0.25">
      <c r="A4050" s="134" t="s">
        <v>9250</v>
      </c>
      <c r="B4050" s="134">
        <v>6320</v>
      </c>
      <c r="C4050" s="126" t="s">
        <v>13175</v>
      </c>
      <c r="D4050" s="134" t="s">
        <v>33</v>
      </c>
      <c r="E4050" s="134" t="s">
        <v>4500</v>
      </c>
      <c r="F4050" s="135">
        <v>26.51</v>
      </c>
      <c r="G4050" s="135">
        <v>26.41</v>
      </c>
    </row>
    <row r="4051" spans="1:7" x14ac:dyDescent="0.25">
      <c r="A4051" s="134" t="s">
        <v>9250</v>
      </c>
      <c r="B4051" s="134">
        <v>6303</v>
      </c>
      <c r="C4051" s="126" t="s">
        <v>13176</v>
      </c>
      <c r="D4051" s="134" t="s">
        <v>33</v>
      </c>
      <c r="E4051" s="134" t="s">
        <v>4500</v>
      </c>
      <c r="F4051" s="135">
        <v>26.51</v>
      </c>
      <c r="G4051" s="135">
        <v>26.41</v>
      </c>
    </row>
    <row r="4052" spans="1:7" x14ac:dyDescent="0.25">
      <c r="A4052" s="134" t="s">
        <v>9250</v>
      </c>
      <c r="B4052" s="134">
        <v>6308</v>
      </c>
      <c r="C4052" s="126" t="s">
        <v>13177</v>
      </c>
      <c r="D4052" s="134" t="s">
        <v>33</v>
      </c>
      <c r="E4052" s="134" t="s">
        <v>4500</v>
      </c>
      <c r="F4052" s="135">
        <v>142.46</v>
      </c>
      <c r="G4052" s="135">
        <v>141.91999999999999</v>
      </c>
    </row>
    <row r="4053" spans="1:7" x14ac:dyDescent="0.25">
      <c r="A4053" s="134" t="s">
        <v>9250</v>
      </c>
      <c r="B4053" s="134">
        <v>6317</v>
      </c>
      <c r="C4053" s="126" t="s">
        <v>13178</v>
      </c>
      <c r="D4053" s="134" t="s">
        <v>33</v>
      </c>
      <c r="E4053" s="134" t="s">
        <v>4500</v>
      </c>
      <c r="F4053" s="135">
        <v>142.46</v>
      </c>
      <c r="G4053" s="135">
        <v>141.91999999999999</v>
      </c>
    </row>
    <row r="4054" spans="1:7" x14ac:dyDescent="0.25">
      <c r="A4054" s="134" t="s">
        <v>9250</v>
      </c>
      <c r="B4054" s="134">
        <v>6307</v>
      </c>
      <c r="C4054" s="126" t="s">
        <v>13179</v>
      </c>
      <c r="D4054" s="134" t="s">
        <v>33</v>
      </c>
      <c r="E4054" s="134" t="s">
        <v>4500</v>
      </c>
      <c r="F4054" s="135">
        <v>142.46</v>
      </c>
      <c r="G4054" s="135">
        <v>141.91999999999999</v>
      </c>
    </row>
    <row r="4055" spans="1:7" x14ac:dyDescent="0.25">
      <c r="A4055" s="134" t="s">
        <v>9250</v>
      </c>
      <c r="B4055" s="134">
        <v>6309</v>
      </c>
      <c r="C4055" s="126" t="s">
        <v>13180</v>
      </c>
      <c r="D4055" s="134" t="s">
        <v>33</v>
      </c>
      <c r="E4055" s="134" t="s">
        <v>4500</v>
      </c>
      <c r="F4055" s="135">
        <v>146.6</v>
      </c>
      <c r="G4055" s="135">
        <v>146.04</v>
      </c>
    </row>
    <row r="4056" spans="1:7" x14ac:dyDescent="0.25">
      <c r="A4056" s="134" t="s">
        <v>9250</v>
      </c>
      <c r="B4056" s="134">
        <v>6318</v>
      </c>
      <c r="C4056" s="126" t="s">
        <v>13181</v>
      </c>
      <c r="D4056" s="134" t="s">
        <v>33</v>
      </c>
      <c r="E4056" s="134" t="s">
        <v>4500</v>
      </c>
      <c r="F4056" s="135">
        <v>76.849999999999994</v>
      </c>
      <c r="G4056" s="135">
        <v>76.55</v>
      </c>
    </row>
    <row r="4057" spans="1:7" x14ac:dyDescent="0.25">
      <c r="A4057" s="134" t="s">
        <v>9250</v>
      </c>
      <c r="B4057" s="134">
        <v>6306</v>
      </c>
      <c r="C4057" s="126" t="s">
        <v>13182</v>
      </c>
      <c r="D4057" s="134" t="s">
        <v>33</v>
      </c>
      <c r="E4057" s="134" t="s">
        <v>4500</v>
      </c>
      <c r="F4057" s="135">
        <v>76.849999999999994</v>
      </c>
      <c r="G4057" s="135">
        <v>76.55</v>
      </c>
    </row>
    <row r="4058" spans="1:7" x14ac:dyDescent="0.25">
      <c r="A4058" s="134" t="s">
        <v>9250</v>
      </c>
      <c r="B4058" s="134">
        <v>6305</v>
      </c>
      <c r="C4058" s="126" t="s">
        <v>13183</v>
      </c>
      <c r="D4058" s="134" t="s">
        <v>33</v>
      </c>
      <c r="E4058" s="134" t="s">
        <v>4500</v>
      </c>
      <c r="F4058" s="135">
        <v>76.849999999999994</v>
      </c>
      <c r="G4058" s="135">
        <v>76.55</v>
      </c>
    </row>
    <row r="4059" spans="1:7" x14ac:dyDescent="0.25">
      <c r="A4059" s="134" t="s">
        <v>9250</v>
      </c>
      <c r="B4059" s="134">
        <v>6312</v>
      </c>
      <c r="C4059" s="126" t="s">
        <v>13184</v>
      </c>
      <c r="D4059" s="134" t="s">
        <v>33</v>
      </c>
      <c r="E4059" s="134" t="s">
        <v>4500</v>
      </c>
      <c r="F4059" s="135">
        <v>204.92</v>
      </c>
      <c r="G4059" s="135">
        <v>204.14</v>
      </c>
    </row>
    <row r="4060" spans="1:7" x14ac:dyDescent="0.25">
      <c r="A4060" s="134" t="s">
        <v>9250</v>
      </c>
      <c r="B4060" s="134">
        <v>6311</v>
      </c>
      <c r="C4060" s="126" t="s">
        <v>13185</v>
      </c>
      <c r="D4060" s="134" t="s">
        <v>33</v>
      </c>
      <c r="E4060" s="134" t="s">
        <v>4500</v>
      </c>
      <c r="F4060" s="135">
        <v>204.92</v>
      </c>
      <c r="G4060" s="135">
        <v>204.14</v>
      </c>
    </row>
    <row r="4061" spans="1:7" x14ac:dyDescent="0.25">
      <c r="A4061" s="134" t="s">
        <v>9250</v>
      </c>
      <c r="B4061" s="134">
        <v>6310</v>
      </c>
      <c r="C4061" s="126" t="s">
        <v>13186</v>
      </c>
      <c r="D4061" s="134" t="s">
        <v>33</v>
      </c>
      <c r="E4061" s="134" t="s">
        <v>4500</v>
      </c>
      <c r="F4061" s="135">
        <v>204.92</v>
      </c>
      <c r="G4061" s="135">
        <v>204.14</v>
      </c>
    </row>
    <row r="4062" spans="1:7" x14ac:dyDescent="0.25">
      <c r="A4062" s="134" t="s">
        <v>9250</v>
      </c>
      <c r="B4062" s="134">
        <v>6314</v>
      </c>
      <c r="C4062" s="126" t="s">
        <v>13187</v>
      </c>
      <c r="D4062" s="134" t="s">
        <v>33</v>
      </c>
      <c r="E4062" s="134" t="s">
        <v>4500</v>
      </c>
      <c r="F4062" s="135">
        <v>204.92</v>
      </c>
      <c r="G4062" s="135">
        <v>204.14</v>
      </c>
    </row>
    <row r="4063" spans="1:7" x14ac:dyDescent="0.25">
      <c r="A4063" s="134" t="s">
        <v>9250</v>
      </c>
      <c r="B4063" s="134">
        <v>6313</v>
      </c>
      <c r="C4063" s="126" t="s">
        <v>13188</v>
      </c>
      <c r="D4063" s="134" t="s">
        <v>33</v>
      </c>
      <c r="E4063" s="134" t="s">
        <v>4500</v>
      </c>
      <c r="F4063" s="135">
        <v>204.92</v>
      </c>
      <c r="G4063" s="135">
        <v>204.14</v>
      </c>
    </row>
    <row r="4064" spans="1:7" x14ac:dyDescent="0.25">
      <c r="A4064" s="134" t="s">
        <v>9250</v>
      </c>
      <c r="B4064" s="134">
        <v>6302</v>
      </c>
      <c r="C4064" s="126" t="s">
        <v>13189</v>
      </c>
      <c r="D4064" s="134" t="s">
        <v>33</v>
      </c>
      <c r="E4064" s="134" t="s">
        <v>4500</v>
      </c>
      <c r="F4064" s="135">
        <v>16.3</v>
      </c>
      <c r="G4064" s="135">
        <v>16.239999999999998</v>
      </c>
    </row>
    <row r="4065" spans="1:7" x14ac:dyDescent="0.25">
      <c r="A4065" s="134" t="s">
        <v>9250</v>
      </c>
      <c r="B4065" s="134">
        <v>6315</v>
      </c>
      <c r="C4065" s="126" t="s">
        <v>13190</v>
      </c>
      <c r="D4065" s="134" t="s">
        <v>33</v>
      </c>
      <c r="E4065" s="134" t="s">
        <v>4500</v>
      </c>
      <c r="F4065" s="135">
        <v>388</v>
      </c>
      <c r="G4065" s="135">
        <v>386.52</v>
      </c>
    </row>
    <row r="4066" spans="1:7" x14ac:dyDescent="0.25">
      <c r="A4066" s="134" t="s">
        <v>9250</v>
      </c>
      <c r="B4066" s="134">
        <v>6316</v>
      </c>
      <c r="C4066" s="126" t="s">
        <v>13191</v>
      </c>
      <c r="D4066" s="134" t="s">
        <v>33</v>
      </c>
      <c r="E4066" s="134" t="s">
        <v>4500</v>
      </c>
      <c r="F4066" s="135">
        <v>388</v>
      </c>
      <c r="G4066" s="135">
        <v>386.52</v>
      </c>
    </row>
    <row r="4067" spans="1:7" x14ac:dyDescent="0.25">
      <c r="A4067" s="134" t="s">
        <v>9250</v>
      </c>
      <c r="B4067" s="134">
        <v>39324</v>
      </c>
      <c r="C4067" s="126" t="s">
        <v>13192</v>
      </c>
      <c r="D4067" s="134" t="s">
        <v>33</v>
      </c>
      <c r="E4067" s="134" t="s">
        <v>4500</v>
      </c>
      <c r="F4067" s="135">
        <v>6.44</v>
      </c>
      <c r="G4067" s="135">
        <v>5.52</v>
      </c>
    </row>
    <row r="4068" spans="1:7" x14ac:dyDescent="0.25">
      <c r="A4068" s="134" t="s">
        <v>9250</v>
      </c>
      <c r="B4068" s="134">
        <v>39325</v>
      </c>
      <c r="C4068" s="126" t="s">
        <v>13193</v>
      </c>
      <c r="D4068" s="134" t="s">
        <v>33</v>
      </c>
      <c r="E4068" s="134" t="s">
        <v>4500</v>
      </c>
      <c r="F4068" s="135">
        <v>9.7100000000000009</v>
      </c>
      <c r="G4068" s="135">
        <v>8.32</v>
      </c>
    </row>
    <row r="4069" spans="1:7" x14ac:dyDescent="0.25">
      <c r="A4069" s="134" t="s">
        <v>9250</v>
      </c>
      <c r="B4069" s="134">
        <v>39326</v>
      </c>
      <c r="C4069" s="126" t="s">
        <v>13194</v>
      </c>
      <c r="D4069" s="134" t="s">
        <v>33</v>
      </c>
      <c r="E4069" s="134" t="s">
        <v>4500</v>
      </c>
      <c r="F4069" s="135">
        <v>34.840000000000003</v>
      </c>
      <c r="G4069" s="135">
        <v>29.87</v>
      </c>
    </row>
    <row r="4070" spans="1:7" x14ac:dyDescent="0.25">
      <c r="A4070" s="134" t="s">
        <v>9250</v>
      </c>
      <c r="B4070" s="134">
        <v>39327</v>
      </c>
      <c r="C4070" s="126" t="s">
        <v>13195</v>
      </c>
      <c r="D4070" s="134" t="s">
        <v>33</v>
      </c>
      <c r="E4070" s="134" t="s">
        <v>4500</v>
      </c>
      <c r="F4070" s="135">
        <v>52.56</v>
      </c>
      <c r="G4070" s="135">
        <v>45.07</v>
      </c>
    </row>
    <row r="4071" spans="1:7" x14ac:dyDescent="0.25">
      <c r="A4071" s="134" t="s">
        <v>9250</v>
      </c>
      <c r="B4071" s="134">
        <v>11378</v>
      </c>
      <c r="C4071" s="126" t="s">
        <v>13196</v>
      </c>
      <c r="D4071" s="134" t="s">
        <v>33</v>
      </c>
      <c r="E4071" s="134" t="s">
        <v>4500</v>
      </c>
      <c r="F4071" s="135">
        <v>76.540000000000006</v>
      </c>
      <c r="G4071" s="135">
        <v>104.76</v>
      </c>
    </row>
    <row r="4072" spans="1:7" x14ac:dyDescent="0.25">
      <c r="A4072" s="134" t="s">
        <v>9250</v>
      </c>
      <c r="B4072" s="134">
        <v>11379</v>
      </c>
      <c r="C4072" s="126" t="s">
        <v>13197</v>
      </c>
      <c r="D4072" s="134" t="s">
        <v>33</v>
      </c>
      <c r="E4072" s="134" t="s">
        <v>4500</v>
      </c>
      <c r="F4072" s="135">
        <v>64.680000000000007</v>
      </c>
      <c r="G4072" s="135">
        <v>88.53</v>
      </c>
    </row>
    <row r="4073" spans="1:7" x14ac:dyDescent="0.25">
      <c r="A4073" s="134" t="s">
        <v>9250</v>
      </c>
      <c r="B4073" s="134">
        <v>11493</v>
      </c>
      <c r="C4073" s="126" t="s">
        <v>13198</v>
      </c>
      <c r="D4073" s="134" t="s">
        <v>33</v>
      </c>
      <c r="E4073" s="134" t="s">
        <v>4500</v>
      </c>
      <c r="F4073" s="135">
        <v>37.299999999999997</v>
      </c>
      <c r="G4073" s="135">
        <v>51.06</v>
      </c>
    </row>
    <row r="4074" spans="1:7" x14ac:dyDescent="0.25">
      <c r="A4074" s="134" t="s">
        <v>9250</v>
      </c>
      <c r="B4074" s="134">
        <v>7106</v>
      </c>
      <c r="C4074" s="126" t="s">
        <v>13199</v>
      </c>
      <c r="D4074" s="134" t="s">
        <v>33</v>
      </c>
      <c r="E4074" s="134" t="s">
        <v>4500</v>
      </c>
      <c r="F4074" s="135">
        <v>156.68</v>
      </c>
      <c r="G4074" s="135">
        <v>148.11000000000001</v>
      </c>
    </row>
    <row r="4075" spans="1:7" x14ac:dyDescent="0.25">
      <c r="A4075" s="134" t="s">
        <v>9250</v>
      </c>
      <c r="B4075" s="134">
        <v>7104</v>
      </c>
      <c r="C4075" s="126" t="s">
        <v>13200</v>
      </c>
      <c r="D4075" s="134" t="s">
        <v>33</v>
      </c>
      <c r="E4075" s="134" t="s">
        <v>4500</v>
      </c>
      <c r="F4075" s="135">
        <v>4.22</v>
      </c>
      <c r="G4075" s="135">
        <v>3.99</v>
      </c>
    </row>
    <row r="4076" spans="1:7" x14ac:dyDescent="0.25">
      <c r="A4076" s="134" t="s">
        <v>9250</v>
      </c>
      <c r="B4076" s="134">
        <v>7136</v>
      </c>
      <c r="C4076" s="126" t="s">
        <v>13201</v>
      </c>
      <c r="D4076" s="134" t="s">
        <v>33</v>
      </c>
      <c r="E4076" s="134" t="s">
        <v>4500</v>
      </c>
      <c r="F4076" s="135">
        <v>7.35</v>
      </c>
      <c r="G4076" s="135">
        <v>6.95</v>
      </c>
    </row>
    <row r="4077" spans="1:7" x14ac:dyDescent="0.25">
      <c r="A4077" s="134" t="s">
        <v>9250</v>
      </c>
      <c r="B4077" s="134">
        <v>7128</v>
      </c>
      <c r="C4077" s="126" t="s">
        <v>13202</v>
      </c>
      <c r="D4077" s="134" t="s">
        <v>33</v>
      </c>
      <c r="E4077" s="134" t="s">
        <v>4500</v>
      </c>
      <c r="F4077" s="135">
        <v>9.5399999999999991</v>
      </c>
      <c r="G4077" s="135">
        <v>9.02</v>
      </c>
    </row>
    <row r="4078" spans="1:7" x14ac:dyDescent="0.25">
      <c r="A4078" s="134" t="s">
        <v>9250</v>
      </c>
      <c r="B4078" s="134">
        <v>7108</v>
      </c>
      <c r="C4078" s="126" t="s">
        <v>13203</v>
      </c>
      <c r="D4078" s="134" t="s">
        <v>33</v>
      </c>
      <c r="E4078" s="134" t="s">
        <v>4500</v>
      </c>
      <c r="F4078" s="135">
        <v>9.52</v>
      </c>
      <c r="G4078" s="135">
        <v>9</v>
      </c>
    </row>
    <row r="4079" spans="1:7" x14ac:dyDescent="0.25">
      <c r="A4079" s="134" t="s">
        <v>9250</v>
      </c>
      <c r="B4079" s="134">
        <v>7129</v>
      </c>
      <c r="C4079" s="126" t="s">
        <v>13204</v>
      </c>
      <c r="D4079" s="134" t="s">
        <v>33</v>
      </c>
      <c r="E4079" s="134" t="s">
        <v>4500</v>
      </c>
      <c r="F4079" s="135">
        <v>11.2</v>
      </c>
      <c r="G4079" s="135">
        <v>10.59</v>
      </c>
    </row>
    <row r="4080" spans="1:7" x14ac:dyDescent="0.25">
      <c r="A4080" s="134" t="s">
        <v>9250</v>
      </c>
      <c r="B4080" s="134">
        <v>7130</v>
      </c>
      <c r="C4080" s="126" t="s">
        <v>13205</v>
      </c>
      <c r="D4080" s="134" t="s">
        <v>33</v>
      </c>
      <c r="E4080" s="134" t="s">
        <v>4500</v>
      </c>
      <c r="F4080" s="135">
        <v>16.28</v>
      </c>
      <c r="G4080" s="135">
        <v>15.38</v>
      </c>
    </row>
    <row r="4081" spans="1:7" x14ac:dyDescent="0.25">
      <c r="A4081" s="134" t="s">
        <v>9250</v>
      </c>
      <c r="B4081" s="134">
        <v>7131</v>
      </c>
      <c r="C4081" s="126" t="s">
        <v>13206</v>
      </c>
      <c r="D4081" s="134" t="s">
        <v>33</v>
      </c>
      <c r="E4081" s="134" t="s">
        <v>4500</v>
      </c>
      <c r="F4081" s="135">
        <v>19.899999999999999</v>
      </c>
      <c r="G4081" s="135">
        <v>18.809999999999999</v>
      </c>
    </row>
    <row r="4082" spans="1:7" x14ac:dyDescent="0.25">
      <c r="A4082" s="134" t="s">
        <v>9250</v>
      </c>
      <c r="B4082" s="134">
        <v>7132</v>
      </c>
      <c r="C4082" s="126" t="s">
        <v>13207</v>
      </c>
      <c r="D4082" s="134" t="s">
        <v>33</v>
      </c>
      <c r="E4082" s="134" t="s">
        <v>4500</v>
      </c>
      <c r="F4082" s="135">
        <v>46.87</v>
      </c>
      <c r="G4082" s="135">
        <v>44.3</v>
      </c>
    </row>
    <row r="4083" spans="1:7" x14ac:dyDescent="0.25">
      <c r="A4083" s="134" t="s">
        <v>9250</v>
      </c>
      <c r="B4083" s="134">
        <v>7133</v>
      </c>
      <c r="C4083" s="126" t="s">
        <v>13208</v>
      </c>
      <c r="D4083" s="134" t="s">
        <v>33</v>
      </c>
      <c r="E4083" s="134" t="s">
        <v>4500</v>
      </c>
      <c r="F4083" s="135">
        <v>108.3</v>
      </c>
      <c r="G4083" s="135">
        <v>102.38</v>
      </c>
    </row>
    <row r="4084" spans="1:7" x14ac:dyDescent="0.25">
      <c r="A4084" s="134" t="s">
        <v>9250</v>
      </c>
      <c r="B4084" s="134">
        <v>37422</v>
      </c>
      <c r="C4084" s="126" t="s">
        <v>13209</v>
      </c>
      <c r="D4084" s="134" t="s">
        <v>33</v>
      </c>
      <c r="E4084" s="134" t="s">
        <v>4500</v>
      </c>
      <c r="F4084" s="135"/>
      <c r="G4084" s="135">
        <v>48.4</v>
      </c>
    </row>
    <row r="4085" spans="1:7" x14ac:dyDescent="0.25">
      <c r="A4085" s="134" t="s">
        <v>9250</v>
      </c>
      <c r="B4085" s="134">
        <v>37420</v>
      </c>
      <c r="C4085" s="126" t="s">
        <v>13210</v>
      </c>
      <c r="D4085" s="134" t="s">
        <v>33</v>
      </c>
      <c r="E4085" s="134" t="s">
        <v>4500</v>
      </c>
      <c r="F4085" s="135"/>
      <c r="G4085" s="135">
        <v>37.83</v>
      </c>
    </row>
    <row r="4086" spans="1:7" x14ac:dyDescent="0.25">
      <c r="A4086" s="134" t="s">
        <v>9250</v>
      </c>
      <c r="B4086" s="134">
        <v>37421</v>
      </c>
      <c r="C4086" s="126" t="s">
        <v>13211</v>
      </c>
      <c r="D4086" s="134" t="s">
        <v>33</v>
      </c>
      <c r="E4086" s="134" t="s">
        <v>4500</v>
      </c>
      <c r="F4086" s="135"/>
      <c r="G4086" s="135">
        <v>51.71</v>
      </c>
    </row>
    <row r="4087" spans="1:7" x14ac:dyDescent="0.25">
      <c r="A4087" s="134" t="s">
        <v>9250</v>
      </c>
      <c r="B4087" s="134">
        <v>37443</v>
      </c>
      <c r="C4087" s="126" t="s">
        <v>13212</v>
      </c>
      <c r="D4087" s="134" t="s">
        <v>33</v>
      </c>
      <c r="E4087" s="134" t="s">
        <v>4500</v>
      </c>
      <c r="F4087" s="135"/>
      <c r="G4087" s="135">
        <v>202.82</v>
      </c>
    </row>
    <row r="4088" spans="1:7" x14ac:dyDescent="0.25">
      <c r="A4088" s="134" t="s">
        <v>9250</v>
      </c>
      <c r="B4088" s="134">
        <v>37444</v>
      </c>
      <c r="C4088" s="126" t="s">
        <v>13213</v>
      </c>
      <c r="D4088" s="134" t="s">
        <v>33</v>
      </c>
      <c r="E4088" s="134" t="s">
        <v>4500</v>
      </c>
      <c r="F4088" s="135"/>
      <c r="G4088" s="135">
        <v>206.26</v>
      </c>
    </row>
    <row r="4089" spans="1:7" x14ac:dyDescent="0.25">
      <c r="A4089" s="134" t="s">
        <v>9250</v>
      </c>
      <c r="B4089" s="134">
        <v>37445</v>
      </c>
      <c r="C4089" s="126" t="s">
        <v>13214</v>
      </c>
      <c r="D4089" s="134" t="s">
        <v>33</v>
      </c>
      <c r="E4089" s="134" t="s">
        <v>4500</v>
      </c>
      <c r="F4089" s="135"/>
      <c r="G4089" s="135">
        <v>312.63</v>
      </c>
    </row>
    <row r="4090" spans="1:7" x14ac:dyDescent="0.25">
      <c r="A4090" s="134" t="s">
        <v>9250</v>
      </c>
      <c r="B4090" s="134">
        <v>37446</v>
      </c>
      <c r="C4090" s="126" t="s">
        <v>13215</v>
      </c>
      <c r="D4090" s="134" t="s">
        <v>33</v>
      </c>
      <c r="E4090" s="134" t="s">
        <v>4500</v>
      </c>
      <c r="F4090" s="135"/>
      <c r="G4090" s="135">
        <v>340.82</v>
      </c>
    </row>
    <row r="4091" spans="1:7" x14ac:dyDescent="0.25">
      <c r="A4091" s="134" t="s">
        <v>9250</v>
      </c>
      <c r="B4091" s="134">
        <v>37447</v>
      </c>
      <c r="C4091" s="126" t="s">
        <v>13216</v>
      </c>
      <c r="D4091" s="134" t="s">
        <v>33</v>
      </c>
      <c r="E4091" s="134" t="s">
        <v>4500</v>
      </c>
      <c r="F4091" s="135"/>
      <c r="G4091" s="135">
        <v>346.15</v>
      </c>
    </row>
    <row r="4092" spans="1:7" x14ac:dyDescent="0.25">
      <c r="A4092" s="134" t="s">
        <v>9250</v>
      </c>
      <c r="B4092" s="134">
        <v>37448</v>
      </c>
      <c r="C4092" s="126" t="s">
        <v>13217</v>
      </c>
      <c r="D4092" s="134" t="s">
        <v>33</v>
      </c>
      <c r="E4092" s="134" t="s">
        <v>4500</v>
      </c>
      <c r="F4092" s="135"/>
      <c r="G4092" s="135">
        <v>474.8</v>
      </c>
    </row>
    <row r="4093" spans="1:7" x14ac:dyDescent="0.25">
      <c r="A4093" s="134" t="s">
        <v>9250</v>
      </c>
      <c r="B4093" s="134">
        <v>37440</v>
      </c>
      <c r="C4093" s="126" t="s">
        <v>13218</v>
      </c>
      <c r="D4093" s="134" t="s">
        <v>33</v>
      </c>
      <c r="E4093" s="134" t="s">
        <v>4500</v>
      </c>
      <c r="F4093" s="135"/>
      <c r="G4093" s="135">
        <v>160.97999999999999</v>
      </c>
    </row>
    <row r="4094" spans="1:7" x14ac:dyDescent="0.25">
      <c r="A4094" s="134" t="s">
        <v>9250</v>
      </c>
      <c r="B4094" s="134">
        <v>37441</v>
      </c>
      <c r="C4094" s="126" t="s">
        <v>13219</v>
      </c>
      <c r="D4094" s="134" t="s">
        <v>33</v>
      </c>
      <c r="E4094" s="134" t="s">
        <v>4500</v>
      </c>
      <c r="F4094" s="135"/>
      <c r="G4094" s="135">
        <v>160.97999999999999</v>
      </c>
    </row>
    <row r="4095" spans="1:7" x14ac:dyDescent="0.25">
      <c r="A4095" s="134" t="s">
        <v>9250</v>
      </c>
      <c r="B4095" s="134">
        <v>37442</v>
      </c>
      <c r="C4095" s="126" t="s">
        <v>13220</v>
      </c>
      <c r="D4095" s="134" t="s">
        <v>33</v>
      </c>
      <c r="E4095" s="134" t="s">
        <v>4500</v>
      </c>
      <c r="F4095" s="135"/>
      <c r="G4095" s="135">
        <v>193.89</v>
      </c>
    </row>
    <row r="4096" spans="1:7" x14ac:dyDescent="0.25">
      <c r="A4096" s="134" t="s">
        <v>9250</v>
      </c>
      <c r="B4096" s="134">
        <v>38017</v>
      </c>
      <c r="C4096" s="126" t="s">
        <v>13221</v>
      </c>
      <c r="D4096" s="134" t="s">
        <v>33</v>
      </c>
      <c r="E4096" s="134" t="s">
        <v>4500</v>
      </c>
      <c r="F4096" s="135">
        <v>13.17</v>
      </c>
      <c r="G4096" s="135">
        <v>11.29</v>
      </c>
    </row>
    <row r="4097" spans="1:7" x14ac:dyDescent="0.25">
      <c r="A4097" s="134" t="s">
        <v>9250</v>
      </c>
      <c r="B4097" s="134">
        <v>38018</v>
      </c>
      <c r="C4097" s="126" t="s">
        <v>13222</v>
      </c>
      <c r="D4097" s="134" t="s">
        <v>33</v>
      </c>
      <c r="E4097" s="134" t="s">
        <v>4500</v>
      </c>
      <c r="F4097" s="135">
        <v>14.81</v>
      </c>
      <c r="G4097" s="135">
        <v>12.7</v>
      </c>
    </row>
    <row r="4098" spans="1:7" x14ac:dyDescent="0.25">
      <c r="A4098" s="134" t="s">
        <v>9250</v>
      </c>
      <c r="B4098" s="134">
        <v>39895</v>
      </c>
      <c r="C4098" s="126" t="s">
        <v>13223</v>
      </c>
      <c r="D4098" s="134" t="s">
        <v>33</v>
      </c>
      <c r="E4098" s="134" t="s">
        <v>4500</v>
      </c>
      <c r="F4098" s="135"/>
      <c r="G4098" s="135">
        <v>53.83</v>
      </c>
    </row>
    <row r="4099" spans="1:7" x14ac:dyDescent="0.25">
      <c r="A4099" s="134" t="s">
        <v>9250</v>
      </c>
      <c r="B4099" s="134">
        <v>39896</v>
      </c>
      <c r="C4099" s="126" t="s">
        <v>13224</v>
      </c>
      <c r="D4099" s="134" t="s">
        <v>33</v>
      </c>
      <c r="E4099" s="134" t="s">
        <v>4500</v>
      </c>
      <c r="F4099" s="135"/>
      <c r="G4099" s="135">
        <v>78.89</v>
      </c>
    </row>
    <row r="4100" spans="1:7" x14ac:dyDescent="0.25">
      <c r="A4100" s="134" t="s">
        <v>9250</v>
      </c>
      <c r="B4100" s="134">
        <v>38873</v>
      </c>
      <c r="C4100" s="126" t="s">
        <v>13225</v>
      </c>
      <c r="D4100" s="134" t="s">
        <v>33</v>
      </c>
      <c r="E4100" s="134" t="s">
        <v>4500</v>
      </c>
      <c r="F4100" s="135"/>
      <c r="G4100" s="135">
        <v>16.77</v>
      </c>
    </row>
    <row r="4101" spans="1:7" x14ac:dyDescent="0.25">
      <c r="A4101" s="134" t="s">
        <v>9250</v>
      </c>
      <c r="B4101" s="134">
        <v>38874</v>
      </c>
      <c r="C4101" s="126" t="s">
        <v>13226</v>
      </c>
      <c r="D4101" s="134" t="s">
        <v>33</v>
      </c>
      <c r="E4101" s="134" t="s">
        <v>4500</v>
      </c>
      <c r="F4101" s="135"/>
      <c r="G4101" s="135">
        <v>21.24</v>
      </c>
    </row>
    <row r="4102" spans="1:7" x14ac:dyDescent="0.25">
      <c r="A4102" s="134" t="s">
        <v>9250</v>
      </c>
      <c r="B4102" s="134">
        <v>38875</v>
      </c>
      <c r="C4102" s="126" t="s">
        <v>13227</v>
      </c>
      <c r="D4102" s="134" t="s">
        <v>33</v>
      </c>
      <c r="E4102" s="134" t="s">
        <v>4500</v>
      </c>
      <c r="F4102" s="135"/>
      <c r="G4102" s="135">
        <v>33.659999999999997</v>
      </c>
    </row>
    <row r="4103" spans="1:7" x14ac:dyDescent="0.25">
      <c r="A4103" s="134" t="s">
        <v>9250</v>
      </c>
      <c r="B4103" s="134">
        <v>38876</v>
      </c>
      <c r="C4103" s="126" t="s">
        <v>13228</v>
      </c>
      <c r="D4103" s="134" t="s">
        <v>33</v>
      </c>
      <c r="E4103" s="134" t="s">
        <v>4500</v>
      </c>
      <c r="F4103" s="135"/>
      <c r="G4103" s="135">
        <v>45.23</v>
      </c>
    </row>
    <row r="4104" spans="1:7" x14ac:dyDescent="0.25">
      <c r="A4104" s="134" t="s">
        <v>9250</v>
      </c>
      <c r="B4104" s="134">
        <v>39000</v>
      </c>
      <c r="C4104" s="126" t="s">
        <v>13229</v>
      </c>
      <c r="D4104" s="134" t="s">
        <v>33</v>
      </c>
      <c r="E4104" s="134" t="s">
        <v>4500</v>
      </c>
      <c r="F4104" s="135"/>
      <c r="G4104" s="135">
        <v>33.950000000000003</v>
      </c>
    </row>
    <row r="4105" spans="1:7" x14ac:dyDescent="0.25">
      <c r="A4105" s="134" t="s">
        <v>9250</v>
      </c>
      <c r="B4105" s="134">
        <v>38674</v>
      </c>
      <c r="C4105" s="126" t="s">
        <v>13230</v>
      </c>
      <c r="D4105" s="134" t="s">
        <v>33</v>
      </c>
      <c r="E4105" s="134" t="s">
        <v>4500</v>
      </c>
      <c r="F4105" s="135">
        <v>44.32</v>
      </c>
      <c r="G4105" s="135">
        <v>38</v>
      </c>
    </row>
    <row r="4106" spans="1:7" x14ac:dyDescent="0.25">
      <c r="A4106" s="134" t="s">
        <v>9250</v>
      </c>
      <c r="B4106" s="134">
        <v>38019</v>
      </c>
      <c r="C4106" s="126" t="s">
        <v>13231</v>
      </c>
      <c r="D4106" s="134" t="s">
        <v>33</v>
      </c>
      <c r="E4106" s="134" t="s">
        <v>4500</v>
      </c>
      <c r="F4106" s="135">
        <v>9.3800000000000008</v>
      </c>
      <c r="G4106" s="135">
        <v>8.0399999999999991</v>
      </c>
    </row>
    <row r="4107" spans="1:7" x14ac:dyDescent="0.25">
      <c r="A4107" s="134" t="s">
        <v>9250</v>
      </c>
      <c r="B4107" s="134">
        <v>38020</v>
      </c>
      <c r="C4107" s="126" t="s">
        <v>13232</v>
      </c>
      <c r="D4107" s="134" t="s">
        <v>33</v>
      </c>
      <c r="E4107" s="134" t="s">
        <v>4500</v>
      </c>
      <c r="F4107" s="135">
        <v>11.55</v>
      </c>
      <c r="G4107" s="135">
        <v>9.9</v>
      </c>
    </row>
    <row r="4108" spans="1:7" x14ac:dyDescent="0.25">
      <c r="A4108" s="134" t="s">
        <v>9250</v>
      </c>
      <c r="B4108" s="134">
        <v>38454</v>
      </c>
      <c r="C4108" s="126" t="s">
        <v>13233</v>
      </c>
      <c r="D4108" s="134" t="s">
        <v>33</v>
      </c>
      <c r="E4108" s="134" t="s">
        <v>4500</v>
      </c>
      <c r="F4108" s="135"/>
      <c r="G4108" s="135">
        <v>12.73</v>
      </c>
    </row>
    <row r="4109" spans="1:7" x14ac:dyDescent="0.25">
      <c r="A4109" s="134" t="s">
        <v>9250</v>
      </c>
      <c r="B4109" s="134">
        <v>38455</v>
      </c>
      <c r="C4109" s="126" t="s">
        <v>13234</v>
      </c>
      <c r="D4109" s="134" t="s">
        <v>33</v>
      </c>
      <c r="E4109" s="134" t="s">
        <v>4500</v>
      </c>
      <c r="F4109" s="135"/>
      <c r="G4109" s="135">
        <v>17.04</v>
      </c>
    </row>
    <row r="4110" spans="1:7" x14ac:dyDescent="0.25">
      <c r="A4110" s="134" t="s">
        <v>9250</v>
      </c>
      <c r="B4110" s="134">
        <v>38462</v>
      </c>
      <c r="C4110" s="126" t="s">
        <v>13235</v>
      </c>
      <c r="D4110" s="134" t="s">
        <v>33</v>
      </c>
      <c r="E4110" s="134" t="s">
        <v>4500</v>
      </c>
      <c r="F4110" s="135"/>
      <c r="G4110" s="135">
        <v>274.79000000000002</v>
      </c>
    </row>
    <row r="4111" spans="1:7" x14ac:dyDescent="0.25">
      <c r="A4111" s="134" t="s">
        <v>9250</v>
      </c>
      <c r="B4111" s="134">
        <v>36362</v>
      </c>
      <c r="C4111" s="126" t="s">
        <v>13236</v>
      </c>
      <c r="D4111" s="134" t="s">
        <v>33</v>
      </c>
      <c r="E4111" s="134" t="s">
        <v>4500</v>
      </c>
      <c r="F4111" s="135"/>
      <c r="G4111" s="135">
        <v>3.79</v>
      </c>
    </row>
    <row r="4112" spans="1:7" x14ac:dyDescent="0.25">
      <c r="A4112" s="134" t="s">
        <v>9250</v>
      </c>
      <c r="B4112" s="134">
        <v>36298</v>
      </c>
      <c r="C4112" s="126" t="s">
        <v>13237</v>
      </c>
      <c r="D4112" s="134" t="s">
        <v>33</v>
      </c>
      <c r="E4112" s="134" t="s">
        <v>4500</v>
      </c>
      <c r="F4112" s="135"/>
      <c r="G4112" s="135">
        <v>3.26</v>
      </c>
    </row>
    <row r="4113" spans="1:7" x14ac:dyDescent="0.25">
      <c r="A4113" s="134" t="s">
        <v>9250</v>
      </c>
      <c r="B4113" s="134">
        <v>38456</v>
      </c>
      <c r="C4113" s="126" t="s">
        <v>13238</v>
      </c>
      <c r="D4113" s="134" t="s">
        <v>33</v>
      </c>
      <c r="E4113" s="134" t="s">
        <v>4500</v>
      </c>
      <c r="F4113" s="135"/>
      <c r="G4113" s="135">
        <v>8.1199999999999992</v>
      </c>
    </row>
    <row r="4114" spans="1:7" x14ac:dyDescent="0.25">
      <c r="A4114" s="134" t="s">
        <v>9250</v>
      </c>
      <c r="B4114" s="134">
        <v>38457</v>
      </c>
      <c r="C4114" s="126" t="s">
        <v>13239</v>
      </c>
      <c r="D4114" s="134" t="s">
        <v>33</v>
      </c>
      <c r="E4114" s="134" t="s">
        <v>4500</v>
      </c>
      <c r="F4114" s="135"/>
      <c r="G4114" s="135">
        <v>14.81</v>
      </c>
    </row>
    <row r="4115" spans="1:7" x14ac:dyDescent="0.25">
      <c r="A4115" s="134" t="s">
        <v>9250</v>
      </c>
      <c r="B4115" s="134">
        <v>38458</v>
      </c>
      <c r="C4115" s="126" t="s">
        <v>13240</v>
      </c>
      <c r="D4115" s="134" t="s">
        <v>33</v>
      </c>
      <c r="E4115" s="134" t="s">
        <v>4500</v>
      </c>
      <c r="F4115" s="135"/>
      <c r="G4115" s="135">
        <v>28.52</v>
      </c>
    </row>
    <row r="4116" spans="1:7" x14ac:dyDescent="0.25">
      <c r="A4116" s="134" t="s">
        <v>9250</v>
      </c>
      <c r="B4116" s="134">
        <v>38459</v>
      </c>
      <c r="C4116" s="126" t="s">
        <v>13241</v>
      </c>
      <c r="D4116" s="134" t="s">
        <v>33</v>
      </c>
      <c r="E4116" s="134" t="s">
        <v>4500</v>
      </c>
      <c r="F4116" s="135"/>
      <c r="G4116" s="135">
        <v>44.84</v>
      </c>
    </row>
    <row r="4117" spans="1:7" x14ac:dyDescent="0.25">
      <c r="A4117" s="134" t="s">
        <v>9250</v>
      </c>
      <c r="B4117" s="134">
        <v>38460</v>
      </c>
      <c r="C4117" s="126" t="s">
        <v>13242</v>
      </c>
      <c r="D4117" s="134" t="s">
        <v>33</v>
      </c>
      <c r="E4117" s="134" t="s">
        <v>4500</v>
      </c>
      <c r="F4117" s="135"/>
      <c r="G4117" s="135">
        <v>96.19</v>
      </c>
    </row>
    <row r="4118" spans="1:7" x14ac:dyDescent="0.25">
      <c r="A4118" s="134" t="s">
        <v>9250</v>
      </c>
      <c r="B4118" s="134">
        <v>38461</v>
      </c>
      <c r="C4118" s="126" t="s">
        <v>13243</v>
      </c>
      <c r="D4118" s="134" t="s">
        <v>33</v>
      </c>
      <c r="E4118" s="134" t="s">
        <v>4500</v>
      </c>
      <c r="F4118" s="135"/>
      <c r="G4118" s="135">
        <v>129.08000000000001</v>
      </c>
    </row>
    <row r="4119" spans="1:7" x14ac:dyDescent="0.25">
      <c r="A4119" s="134" t="s">
        <v>9250</v>
      </c>
      <c r="B4119" s="134">
        <v>7094</v>
      </c>
      <c r="C4119" s="126" t="s">
        <v>13244</v>
      </c>
      <c r="D4119" s="134" t="s">
        <v>33</v>
      </c>
      <c r="E4119" s="134" t="s">
        <v>4500</v>
      </c>
      <c r="F4119" s="135">
        <v>13.79</v>
      </c>
      <c r="G4119" s="135">
        <v>13.03</v>
      </c>
    </row>
    <row r="4120" spans="1:7" x14ac:dyDescent="0.25">
      <c r="A4120" s="134" t="s">
        <v>9250</v>
      </c>
      <c r="B4120" s="134">
        <v>7116</v>
      </c>
      <c r="C4120" s="126" t="s">
        <v>13245</v>
      </c>
      <c r="D4120" s="134" t="s">
        <v>33</v>
      </c>
      <c r="E4120" s="134" t="s">
        <v>4500</v>
      </c>
      <c r="F4120" s="135">
        <v>3.84</v>
      </c>
      <c r="G4120" s="135">
        <v>3.87</v>
      </c>
    </row>
    <row r="4121" spans="1:7" x14ac:dyDescent="0.25">
      <c r="A4121" s="134" t="s">
        <v>9250</v>
      </c>
      <c r="B4121" s="134">
        <v>7118</v>
      </c>
      <c r="C4121" s="126" t="s">
        <v>13246</v>
      </c>
      <c r="D4121" s="134" t="s">
        <v>33</v>
      </c>
      <c r="E4121" s="134" t="s">
        <v>4500</v>
      </c>
      <c r="F4121" s="135">
        <v>28.35</v>
      </c>
      <c r="G4121" s="135">
        <v>26.8</v>
      </c>
    </row>
    <row r="4122" spans="1:7" x14ac:dyDescent="0.25">
      <c r="A4122" s="134" t="s">
        <v>9250</v>
      </c>
      <c r="B4122" s="134">
        <v>7098</v>
      </c>
      <c r="C4122" s="126" t="s">
        <v>13247</v>
      </c>
      <c r="D4122" s="134" t="s">
        <v>33</v>
      </c>
      <c r="E4122" s="134" t="s">
        <v>4500</v>
      </c>
      <c r="F4122" s="135">
        <v>4.21</v>
      </c>
      <c r="G4122" s="135">
        <v>3.98</v>
      </c>
    </row>
    <row r="4123" spans="1:7" x14ac:dyDescent="0.25">
      <c r="A4123" s="134" t="s">
        <v>9250</v>
      </c>
      <c r="B4123" s="134">
        <v>7110</v>
      </c>
      <c r="C4123" s="126" t="s">
        <v>13248</v>
      </c>
      <c r="D4123" s="134" t="s">
        <v>33</v>
      </c>
      <c r="E4123" s="134" t="s">
        <v>4500</v>
      </c>
      <c r="F4123" s="135">
        <v>53.91</v>
      </c>
      <c r="G4123" s="135">
        <v>50.96</v>
      </c>
    </row>
    <row r="4124" spans="1:7" x14ac:dyDescent="0.25">
      <c r="A4124" s="134" t="s">
        <v>9250</v>
      </c>
      <c r="B4124" s="134">
        <v>7123</v>
      </c>
      <c r="C4124" s="126" t="s">
        <v>13249</v>
      </c>
      <c r="D4124" s="134" t="s">
        <v>33</v>
      </c>
      <c r="E4124" s="134" t="s">
        <v>4500</v>
      </c>
      <c r="F4124" s="135">
        <v>5.0999999999999996</v>
      </c>
      <c r="G4124" s="135">
        <v>4.82</v>
      </c>
    </row>
    <row r="4125" spans="1:7" x14ac:dyDescent="0.25">
      <c r="A4125" s="134" t="s">
        <v>9250</v>
      </c>
      <c r="B4125" s="134">
        <v>7121</v>
      </c>
      <c r="C4125" s="126" t="s">
        <v>13250</v>
      </c>
      <c r="D4125" s="134" t="s">
        <v>33</v>
      </c>
      <c r="E4125" s="134" t="s">
        <v>4500</v>
      </c>
      <c r="F4125" s="135">
        <v>10.08</v>
      </c>
      <c r="G4125" s="135">
        <v>9.5299999999999994</v>
      </c>
    </row>
    <row r="4126" spans="1:7" x14ac:dyDescent="0.25">
      <c r="A4126" s="134" t="s">
        <v>9250</v>
      </c>
      <c r="B4126" s="134">
        <v>7137</v>
      </c>
      <c r="C4126" s="126" t="s">
        <v>13251</v>
      </c>
      <c r="D4126" s="134" t="s">
        <v>33</v>
      </c>
      <c r="E4126" s="134" t="s">
        <v>4500</v>
      </c>
      <c r="F4126" s="135">
        <v>11.01</v>
      </c>
      <c r="G4126" s="135">
        <v>10.41</v>
      </c>
    </row>
    <row r="4127" spans="1:7" x14ac:dyDescent="0.25">
      <c r="A4127" s="134" t="s">
        <v>9250</v>
      </c>
      <c r="B4127" s="134">
        <v>7122</v>
      </c>
      <c r="C4127" s="126" t="s">
        <v>13252</v>
      </c>
      <c r="D4127" s="134" t="s">
        <v>33</v>
      </c>
      <c r="E4127" s="134" t="s">
        <v>4500</v>
      </c>
      <c r="F4127" s="135">
        <v>12.12</v>
      </c>
      <c r="G4127" s="135">
        <v>11.46</v>
      </c>
    </row>
    <row r="4128" spans="1:7" x14ac:dyDescent="0.25">
      <c r="A4128" s="134" t="s">
        <v>9250</v>
      </c>
      <c r="B4128" s="134">
        <v>7114</v>
      </c>
      <c r="C4128" s="126" t="s">
        <v>13253</v>
      </c>
      <c r="D4128" s="134" t="s">
        <v>33</v>
      </c>
      <c r="E4128" s="134" t="s">
        <v>4500</v>
      </c>
      <c r="F4128" s="135">
        <v>14.1</v>
      </c>
      <c r="G4128" s="135">
        <v>13.32</v>
      </c>
    </row>
    <row r="4129" spans="1:7" x14ac:dyDescent="0.25">
      <c r="A4129" s="134" t="s">
        <v>9250</v>
      </c>
      <c r="B4129" s="134">
        <v>7109</v>
      </c>
      <c r="C4129" s="126" t="s">
        <v>13254</v>
      </c>
      <c r="D4129" s="134" t="s">
        <v>33</v>
      </c>
      <c r="E4129" s="134" t="s">
        <v>4500</v>
      </c>
      <c r="F4129" s="135">
        <v>2.79</v>
      </c>
      <c r="G4129" s="135">
        <v>2.64</v>
      </c>
    </row>
    <row r="4130" spans="1:7" x14ac:dyDescent="0.25">
      <c r="A4130" s="134" t="s">
        <v>9250</v>
      </c>
      <c r="B4130" s="134">
        <v>7135</v>
      </c>
      <c r="C4130" s="126" t="s">
        <v>13255</v>
      </c>
      <c r="D4130" s="134" t="s">
        <v>33</v>
      </c>
      <c r="E4130" s="134" t="s">
        <v>4500</v>
      </c>
      <c r="F4130" s="135">
        <v>5.72</v>
      </c>
      <c r="G4130" s="135">
        <v>5.41</v>
      </c>
    </row>
    <row r="4131" spans="1:7" x14ac:dyDescent="0.25">
      <c r="A4131" s="134" t="s">
        <v>9250</v>
      </c>
      <c r="B4131" s="134">
        <v>37947</v>
      </c>
      <c r="C4131" s="126" t="s">
        <v>13256</v>
      </c>
      <c r="D4131" s="134" t="s">
        <v>33</v>
      </c>
      <c r="E4131" s="134" t="s">
        <v>4500</v>
      </c>
      <c r="F4131" s="135">
        <v>4.6500000000000004</v>
      </c>
      <c r="G4131" s="135">
        <v>4.4000000000000004</v>
      </c>
    </row>
    <row r="4132" spans="1:7" x14ac:dyDescent="0.25">
      <c r="A4132" s="134" t="s">
        <v>9250</v>
      </c>
      <c r="B4132" s="134">
        <v>7103</v>
      </c>
      <c r="C4132" s="126" t="s">
        <v>13257</v>
      </c>
      <c r="D4132" s="134" t="s">
        <v>33</v>
      </c>
      <c r="E4132" s="134" t="s">
        <v>4500</v>
      </c>
      <c r="F4132" s="135">
        <v>15.16</v>
      </c>
      <c r="G4132" s="135">
        <v>14.33</v>
      </c>
    </row>
    <row r="4133" spans="1:7" x14ac:dyDescent="0.25">
      <c r="A4133" s="134" t="s">
        <v>9250</v>
      </c>
      <c r="B4133" s="134">
        <v>40419</v>
      </c>
      <c r="C4133" s="126" t="s">
        <v>13258</v>
      </c>
      <c r="D4133" s="134" t="s">
        <v>33</v>
      </c>
      <c r="E4133" s="134" t="s">
        <v>4500</v>
      </c>
      <c r="F4133" s="135"/>
      <c r="G4133" s="135">
        <v>31.92</v>
      </c>
    </row>
    <row r="4134" spans="1:7" x14ac:dyDescent="0.25">
      <c r="A4134" s="134" t="s">
        <v>9250</v>
      </c>
      <c r="B4134" s="134">
        <v>40420</v>
      </c>
      <c r="C4134" s="126" t="s">
        <v>13259</v>
      </c>
      <c r="D4134" s="134" t="s">
        <v>33</v>
      </c>
      <c r="E4134" s="134" t="s">
        <v>4500</v>
      </c>
      <c r="F4134" s="135"/>
      <c r="G4134" s="135">
        <v>46.56</v>
      </c>
    </row>
    <row r="4135" spans="1:7" x14ac:dyDescent="0.25">
      <c r="A4135" s="134" t="s">
        <v>9250</v>
      </c>
      <c r="B4135" s="134">
        <v>40421</v>
      </c>
      <c r="C4135" s="126" t="s">
        <v>13260</v>
      </c>
      <c r="D4135" s="134" t="s">
        <v>33</v>
      </c>
      <c r="E4135" s="134" t="s">
        <v>4500</v>
      </c>
      <c r="F4135" s="135"/>
      <c r="G4135" s="135">
        <v>49.57</v>
      </c>
    </row>
    <row r="4136" spans="1:7" x14ac:dyDescent="0.25">
      <c r="A4136" s="134" t="s">
        <v>9250</v>
      </c>
      <c r="B4136" s="134">
        <v>38905</v>
      </c>
      <c r="C4136" s="126" t="s">
        <v>13261</v>
      </c>
      <c r="D4136" s="134" t="s">
        <v>33</v>
      </c>
      <c r="E4136" s="134" t="s">
        <v>4500</v>
      </c>
      <c r="F4136" s="135"/>
      <c r="G4136" s="135">
        <v>21.7</v>
      </c>
    </row>
    <row r="4137" spans="1:7" x14ac:dyDescent="0.25">
      <c r="A4137" s="134" t="s">
        <v>9250</v>
      </c>
      <c r="B4137" s="134">
        <v>38907</v>
      </c>
      <c r="C4137" s="126" t="s">
        <v>13262</v>
      </c>
      <c r="D4137" s="134" t="s">
        <v>33</v>
      </c>
      <c r="E4137" s="134" t="s">
        <v>4500</v>
      </c>
      <c r="F4137" s="135"/>
      <c r="G4137" s="135">
        <v>20.92</v>
      </c>
    </row>
    <row r="4138" spans="1:7" x14ac:dyDescent="0.25">
      <c r="A4138" s="134" t="s">
        <v>9250</v>
      </c>
      <c r="B4138" s="134">
        <v>38910</v>
      </c>
      <c r="C4138" s="126" t="s">
        <v>13263</v>
      </c>
      <c r="D4138" s="134" t="s">
        <v>33</v>
      </c>
      <c r="E4138" s="134" t="s">
        <v>4500</v>
      </c>
      <c r="F4138" s="135"/>
      <c r="G4138" s="135">
        <v>24.47</v>
      </c>
    </row>
    <row r="4139" spans="1:7" x14ac:dyDescent="0.25">
      <c r="A4139" s="134" t="s">
        <v>9250</v>
      </c>
      <c r="B4139" s="134">
        <v>11655</v>
      </c>
      <c r="C4139" s="126" t="s">
        <v>13264</v>
      </c>
      <c r="D4139" s="134" t="s">
        <v>33</v>
      </c>
      <c r="E4139" s="134" t="s">
        <v>4500</v>
      </c>
      <c r="F4139" s="135">
        <v>17.78</v>
      </c>
      <c r="G4139" s="135">
        <v>17.920000000000002</v>
      </c>
    </row>
    <row r="4140" spans="1:7" x14ac:dyDescent="0.25">
      <c r="A4140" s="134" t="s">
        <v>9250</v>
      </c>
      <c r="B4140" s="134">
        <v>11656</v>
      </c>
      <c r="C4140" s="126" t="s">
        <v>13265</v>
      </c>
      <c r="D4140" s="134" t="s">
        <v>33</v>
      </c>
      <c r="E4140" s="134" t="s">
        <v>4500</v>
      </c>
      <c r="F4140" s="135">
        <v>20.41</v>
      </c>
      <c r="G4140" s="135">
        <v>20.57</v>
      </c>
    </row>
    <row r="4141" spans="1:7" x14ac:dyDescent="0.25">
      <c r="A4141" s="134" t="s">
        <v>9250</v>
      </c>
      <c r="B4141" s="134">
        <v>7091</v>
      </c>
      <c r="C4141" s="126" t="s">
        <v>13266</v>
      </c>
      <c r="D4141" s="134" t="s">
        <v>33</v>
      </c>
      <c r="E4141" s="134" t="s">
        <v>4500</v>
      </c>
      <c r="F4141" s="135">
        <v>16.72</v>
      </c>
      <c r="G4141" s="135">
        <v>16.850000000000001</v>
      </c>
    </row>
    <row r="4142" spans="1:7" x14ac:dyDescent="0.25">
      <c r="A4142" s="134" t="s">
        <v>9250</v>
      </c>
      <c r="B4142" s="134">
        <v>37948</v>
      </c>
      <c r="C4142" s="126" t="s">
        <v>13267</v>
      </c>
      <c r="D4142" s="134" t="s">
        <v>33</v>
      </c>
      <c r="E4142" s="134" t="s">
        <v>4500</v>
      </c>
      <c r="F4142" s="135">
        <v>3.87</v>
      </c>
      <c r="G4142" s="135">
        <v>3.9</v>
      </c>
    </row>
    <row r="4143" spans="1:7" x14ac:dyDescent="0.25">
      <c r="A4143" s="134" t="s">
        <v>9250</v>
      </c>
      <c r="B4143" s="134">
        <v>7097</v>
      </c>
      <c r="C4143" s="126" t="s">
        <v>13268</v>
      </c>
      <c r="D4143" s="134" t="s">
        <v>33</v>
      </c>
      <c r="E4143" s="134" t="s">
        <v>4500</v>
      </c>
      <c r="F4143" s="135">
        <v>7.85</v>
      </c>
      <c r="G4143" s="135">
        <v>7.91</v>
      </c>
    </row>
    <row r="4144" spans="1:7" x14ac:dyDescent="0.25">
      <c r="A4144" s="134" t="s">
        <v>9250</v>
      </c>
      <c r="B4144" s="134">
        <v>11658</v>
      </c>
      <c r="C4144" s="126" t="s">
        <v>13269</v>
      </c>
      <c r="D4144" s="134" t="s">
        <v>33</v>
      </c>
      <c r="E4144" s="134" t="s">
        <v>4500</v>
      </c>
      <c r="F4144" s="135">
        <v>17.36</v>
      </c>
      <c r="G4144" s="135">
        <v>17.489999999999998</v>
      </c>
    </row>
    <row r="4145" spans="1:7" x14ac:dyDescent="0.25">
      <c r="A4145" s="134" t="s">
        <v>9250</v>
      </c>
      <c r="B4145" s="134">
        <v>7146</v>
      </c>
      <c r="C4145" s="126" t="s">
        <v>13270</v>
      </c>
      <c r="D4145" s="134" t="s">
        <v>33</v>
      </c>
      <c r="E4145" s="134" t="s">
        <v>4500</v>
      </c>
      <c r="F4145" s="135">
        <v>184.51</v>
      </c>
      <c r="G4145" s="135">
        <v>174.41</v>
      </c>
    </row>
    <row r="4146" spans="1:7" x14ac:dyDescent="0.25">
      <c r="A4146" s="134" t="s">
        <v>9250</v>
      </c>
      <c r="B4146" s="134">
        <v>7138</v>
      </c>
      <c r="C4146" s="126" t="s">
        <v>13271</v>
      </c>
      <c r="D4146" s="134" t="s">
        <v>33</v>
      </c>
      <c r="E4146" s="134" t="s">
        <v>4500</v>
      </c>
      <c r="F4146" s="135">
        <v>1.17</v>
      </c>
      <c r="G4146" s="135">
        <v>1.1000000000000001</v>
      </c>
    </row>
    <row r="4147" spans="1:7" x14ac:dyDescent="0.25">
      <c r="A4147" s="134" t="s">
        <v>9250</v>
      </c>
      <c r="B4147" s="134">
        <v>7139</v>
      </c>
      <c r="C4147" s="126" t="s">
        <v>13272</v>
      </c>
      <c r="D4147" s="134" t="s">
        <v>33</v>
      </c>
      <c r="E4147" s="134" t="s">
        <v>4500</v>
      </c>
      <c r="F4147" s="135">
        <v>1.32</v>
      </c>
      <c r="G4147" s="135">
        <v>1.25</v>
      </c>
    </row>
    <row r="4148" spans="1:7" x14ac:dyDescent="0.25">
      <c r="A4148" s="134" t="s">
        <v>9250</v>
      </c>
      <c r="B4148" s="134">
        <v>7140</v>
      </c>
      <c r="C4148" s="126" t="s">
        <v>13273</v>
      </c>
      <c r="D4148" s="134" t="s">
        <v>33</v>
      </c>
      <c r="E4148" s="134" t="s">
        <v>4500</v>
      </c>
      <c r="F4148" s="135">
        <v>4.1500000000000004</v>
      </c>
      <c r="G4148" s="135">
        <v>3.92</v>
      </c>
    </row>
    <row r="4149" spans="1:7" x14ac:dyDescent="0.25">
      <c r="A4149" s="134" t="s">
        <v>9250</v>
      </c>
      <c r="B4149" s="134">
        <v>7141</v>
      </c>
      <c r="C4149" s="126" t="s">
        <v>13274</v>
      </c>
      <c r="D4149" s="134" t="s">
        <v>33</v>
      </c>
      <c r="E4149" s="134" t="s">
        <v>4500</v>
      </c>
      <c r="F4149" s="135">
        <v>10.15</v>
      </c>
      <c r="G4149" s="135">
        <v>9.59</v>
      </c>
    </row>
    <row r="4150" spans="1:7" x14ac:dyDescent="0.25">
      <c r="A4150" s="134" t="s">
        <v>9250</v>
      </c>
      <c r="B4150" s="134">
        <v>7143</v>
      </c>
      <c r="C4150" s="126" t="s">
        <v>13275</v>
      </c>
      <c r="D4150" s="134" t="s">
        <v>33</v>
      </c>
      <c r="E4150" s="134" t="s">
        <v>4500</v>
      </c>
      <c r="F4150" s="135">
        <v>34.06</v>
      </c>
      <c r="G4150" s="135">
        <v>32.200000000000003</v>
      </c>
    </row>
    <row r="4151" spans="1:7" x14ac:dyDescent="0.25">
      <c r="A4151" s="134" t="s">
        <v>9250</v>
      </c>
      <c r="B4151" s="134">
        <v>7144</v>
      </c>
      <c r="C4151" s="126" t="s">
        <v>13276</v>
      </c>
      <c r="D4151" s="134" t="s">
        <v>33</v>
      </c>
      <c r="E4151" s="134" t="s">
        <v>4500</v>
      </c>
      <c r="F4151" s="135">
        <v>63.19</v>
      </c>
      <c r="G4151" s="135">
        <v>59.74</v>
      </c>
    </row>
    <row r="4152" spans="1:7" x14ac:dyDescent="0.25">
      <c r="A4152" s="134" t="s">
        <v>9250</v>
      </c>
      <c r="B4152" s="134">
        <v>7145</v>
      </c>
      <c r="C4152" s="126" t="s">
        <v>13277</v>
      </c>
      <c r="D4152" s="134" t="s">
        <v>33</v>
      </c>
      <c r="E4152" s="134" t="s">
        <v>4500</v>
      </c>
      <c r="F4152" s="135">
        <v>85.93</v>
      </c>
      <c r="G4152" s="135">
        <v>81.23</v>
      </c>
    </row>
    <row r="4153" spans="1:7" x14ac:dyDescent="0.25">
      <c r="A4153" s="134" t="s">
        <v>9250</v>
      </c>
      <c r="B4153" s="134">
        <v>7142</v>
      </c>
      <c r="C4153" s="126" t="s">
        <v>13278</v>
      </c>
      <c r="D4153" s="134" t="s">
        <v>33</v>
      </c>
      <c r="E4153" s="134" t="s">
        <v>4500</v>
      </c>
      <c r="F4153" s="135">
        <v>10.61</v>
      </c>
      <c r="G4153" s="135">
        <v>10.029999999999999</v>
      </c>
    </row>
    <row r="4154" spans="1:7" x14ac:dyDescent="0.25">
      <c r="A4154" s="134" t="s">
        <v>9250</v>
      </c>
      <c r="B4154" s="134">
        <v>39322</v>
      </c>
      <c r="C4154" s="126" t="s">
        <v>13279</v>
      </c>
      <c r="D4154" s="134" t="s">
        <v>33</v>
      </c>
      <c r="E4154" s="134" t="s">
        <v>4500</v>
      </c>
      <c r="F4154" s="135"/>
      <c r="G4154" s="135">
        <v>10.32</v>
      </c>
    </row>
    <row r="4155" spans="1:7" x14ac:dyDescent="0.25">
      <c r="A4155" s="134" t="s">
        <v>9250</v>
      </c>
      <c r="B4155" s="134">
        <v>39289</v>
      </c>
      <c r="C4155" s="126" t="s">
        <v>13280</v>
      </c>
      <c r="D4155" s="134" t="s">
        <v>33</v>
      </c>
      <c r="E4155" s="134" t="s">
        <v>4500</v>
      </c>
      <c r="F4155" s="135"/>
      <c r="G4155" s="135">
        <v>19.239999999999998</v>
      </c>
    </row>
    <row r="4156" spans="1:7" x14ac:dyDescent="0.25">
      <c r="A4156" s="134" t="s">
        <v>9250</v>
      </c>
      <c r="B4156" s="134">
        <v>39290</v>
      </c>
      <c r="C4156" s="126" t="s">
        <v>13281</v>
      </c>
      <c r="D4156" s="134" t="s">
        <v>33</v>
      </c>
      <c r="E4156" s="134" t="s">
        <v>4500</v>
      </c>
      <c r="F4156" s="135"/>
      <c r="G4156" s="135">
        <v>32.49</v>
      </c>
    </row>
    <row r="4157" spans="1:7" x14ac:dyDescent="0.25">
      <c r="A4157" s="134" t="s">
        <v>9250</v>
      </c>
      <c r="B4157" s="134">
        <v>39291</v>
      </c>
      <c r="C4157" s="126" t="s">
        <v>13282</v>
      </c>
      <c r="D4157" s="134" t="s">
        <v>33</v>
      </c>
      <c r="E4157" s="134" t="s">
        <v>4500</v>
      </c>
      <c r="F4157" s="135"/>
      <c r="G4157" s="135">
        <v>35.93</v>
      </c>
    </row>
    <row r="4158" spans="1:7" x14ac:dyDescent="0.25">
      <c r="A4158" s="134" t="s">
        <v>9250</v>
      </c>
      <c r="B4158" s="134">
        <v>41892</v>
      </c>
      <c r="C4158" s="126" t="s">
        <v>13283</v>
      </c>
      <c r="D4158" s="134" t="s">
        <v>33</v>
      </c>
      <c r="E4158" s="134" t="s">
        <v>4500</v>
      </c>
      <c r="F4158" s="135">
        <v>96.32</v>
      </c>
      <c r="G4158" s="135">
        <v>131.83000000000001</v>
      </c>
    </row>
    <row r="4159" spans="1:7" x14ac:dyDescent="0.25">
      <c r="A4159" s="134" t="s">
        <v>9250</v>
      </c>
      <c r="B4159" s="134">
        <v>7048</v>
      </c>
      <c r="C4159" s="126" t="s">
        <v>13284</v>
      </c>
      <c r="D4159" s="134" t="s">
        <v>33</v>
      </c>
      <c r="E4159" s="134" t="s">
        <v>4500</v>
      </c>
      <c r="F4159" s="135">
        <v>20.79</v>
      </c>
      <c r="G4159" s="135">
        <v>28.45</v>
      </c>
    </row>
    <row r="4160" spans="1:7" x14ac:dyDescent="0.25">
      <c r="A4160" s="134" t="s">
        <v>9250</v>
      </c>
      <c r="B4160" s="134">
        <v>7088</v>
      </c>
      <c r="C4160" s="126" t="s">
        <v>13285</v>
      </c>
      <c r="D4160" s="134" t="s">
        <v>33</v>
      </c>
      <c r="E4160" s="134" t="s">
        <v>4500</v>
      </c>
      <c r="F4160" s="135">
        <v>45.46</v>
      </c>
      <c r="G4160" s="135">
        <v>62.22</v>
      </c>
    </row>
    <row r="4161" spans="1:7" x14ac:dyDescent="0.25">
      <c r="A4161" s="134" t="s">
        <v>9250</v>
      </c>
      <c r="B4161" s="134">
        <v>7070</v>
      </c>
      <c r="C4161" s="126" t="s">
        <v>13286</v>
      </c>
      <c r="D4161" s="134" t="s">
        <v>33</v>
      </c>
      <c r="E4161" s="134" t="s">
        <v>4500</v>
      </c>
      <c r="F4161" s="135">
        <v>215.13</v>
      </c>
      <c r="G4161" s="135">
        <v>216.79</v>
      </c>
    </row>
    <row r="4162" spans="1:7" x14ac:dyDescent="0.25">
      <c r="A4162" s="134" t="s">
        <v>9250</v>
      </c>
      <c r="B4162" s="134">
        <v>20179</v>
      </c>
      <c r="C4162" s="126" t="s">
        <v>13287</v>
      </c>
      <c r="D4162" s="134" t="s">
        <v>33</v>
      </c>
      <c r="E4162" s="134" t="s">
        <v>4500</v>
      </c>
      <c r="F4162" s="135">
        <v>45.76</v>
      </c>
      <c r="G4162" s="135">
        <v>46.11</v>
      </c>
    </row>
    <row r="4163" spans="1:7" x14ac:dyDescent="0.25">
      <c r="A4163" s="134" t="s">
        <v>9250</v>
      </c>
      <c r="B4163" s="134">
        <v>20178</v>
      </c>
      <c r="C4163" s="126" t="s">
        <v>13288</v>
      </c>
      <c r="D4163" s="134" t="s">
        <v>33</v>
      </c>
      <c r="E4163" s="134" t="s">
        <v>4500</v>
      </c>
      <c r="F4163" s="135">
        <v>54.85</v>
      </c>
      <c r="G4163" s="135">
        <v>55.27</v>
      </c>
    </row>
    <row r="4164" spans="1:7" x14ac:dyDescent="0.25">
      <c r="A4164" s="134" t="s">
        <v>9250</v>
      </c>
      <c r="B4164" s="134">
        <v>20180</v>
      </c>
      <c r="C4164" s="126" t="s">
        <v>13289</v>
      </c>
      <c r="D4164" s="134" t="s">
        <v>33</v>
      </c>
      <c r="E4164" s="134" t="s">
        <v>4500</v>
      </c>
      <c r="F4164" s="135">
        <v>90.52</v>
      </c>
      <c r="G4164" s="135">
        <v>91.22</v>
      </c>
    </row>
    <row r="4165" spans="1:7" x14ac:dyDescent="0.25">
      <c r="A4165" s="134" t="s">
        <v>9250</v>
      </c>
      <c r="B4165" s="134">
        <v>20181</v>
      </c>
      <c r="C4165" s="126" t="s">
        <v>13290</v>
      </c>
      <c r="D4165" s="134" t="s">
        <v>33</v>
      </c>
      <c r="E4165" s="134" t="s">
        <v>4500</v>
      </c>
      <c r="F4165" s="135">
        <v>121.2</v>
      </c>
      <c r="G4165" s="135">
        <v>122.13</v>
      </c>
    </row>
    <row r="4166" spans="1:7" x14ac:dyDescent="0.25">
      <c r="A4166" s="134" t="s">
        <v>9250</v>
      </c>
      <c r="B4166" s="134">
        <v>20177</v>
      </c>
      <c r="C4166" s="126" t="s">
        <v>13291</v>
      </c>
      <c r="D4166" s="134" t="s">
        <v>33</v>
      </c>
      <c r="E4166" s="134" t="s">
        <v>4500</v>
      </c>
      <c r="F4166" s="135">
        <v>29.98</v>
      </c>
      <c r="G4166" s="135">
        <v>30.21</v>
      </c>
    </row>
    <row r="4167" spans="1:7" x14ac:dyDescent="0.25">
      <c r="A4167" s="134" t="s">
        <v>9393</v>
      </c>
      <c r="B4167" s="134">
        <v>40945</v>
      </c>
      <c r="C4167" s="126" t="s">
        <v>13292</v>
      </c>
      <c r="D4167" s="134" t="s">
        <v>374</v>
      </c>
      <c r="E4167" s="134" t="s">
        <v>4500</v>
      </c>
      <c r="F4167" s="135">
        <v>18.73</v>
      </c>
      <c r="G4167" s="135">
        <v>60.95</v>
      </c>
    </row>
    <row r="4168" spans="1:7" x14ac:dyDescent="0.25">
      <c r="A4168" s="134" t="s">
        <v>9393</v>
      </c>
      <c r="B4168" s="134">
        <v>40946</v>
      </c>
      <c r="C4168" s="126" t="s">
        <v>13293</v>
      </c>
      <c r="D4168" s="134" t="s">
        <v>4271</v>
      </c>
      <c r="E4168" s="134" t="s">
        <v>4500</v>
      </c>
      <c r="F4168" s="135">
        <v>3274.32</v>
      </c>
      <c r="G4168" s="135">
        <v>10677.98</v>
      </c>
    </row>
    <row r="4169" spans="1:7" x14ac:dyDescent="0.25">
      <c r="A4169" s="134" t="s">
        <v>9393</v>
      </c>
      <c r="B4169" s="134">
        <v>7153</v>
      </c>
      <c r="C4169" s="126" t="s">
        <v>13294</v>
      </c>
      <c r="D4169" s="134" t="s">
        <v>374</v>
      </c>
      <c r="E4169" s="134" t="s">
        <v>4500</v>
      </c>
      <c r="F4169" s="135">
        <v>32.450000000000003</v>
      </c>
      <c r="G4169" s="135">
        <v>60.83</v>
      </c>
    </row>
    <row r="4170" spans="1:7" x14ac:dyDescent="0.25">
      <c r="A4170" s="134" t="s">
        <v>9393</v>
      </c>
      <c r="B4170" s="134">
        <v>41089</v>
      </c>
      <c r="C4170" s="126" t="s">
        <v>13295</v>
      </c>
      <c r="D4170" s="134" t="s">
        <v>4271</v>
      </c>
      <c r="E4170" s="134" t="s">
        <v>4500</v>
      </c>
      <c r="F4170" s="135">
        <v>5674.04</v>
      </c>
      <c r="G4170" s="135">
        <v>10656.8</v>
      </c>
    </row>
    <row r="4171" spans="1:7" x14ac:dyDescent="0.25">
      <c r="A4171" s="134" t="s">
        <v>9393</v>
      </c>
      <c r="B4171" s="134">
        <v>40943</v>
      </c>
      <c r="C4171" s="126" t="s">
        <v>13296</v>
      </c>
      <c r="D4171" s="134" t="s">
        <v>374</v>
      </c>
      <c r="E4171" s="134" t="s">
        <v>4500</v>
      </c>
      <c r="F4171" s="135">
        <v>31.21</v>
      </c>
      <c r="G4171" s="135">
        <v>74.23</v>
      </c>
    </row>
    <row r="4172" spans="1:7" x14ac:dyDescent="0.25">
      <c r="A4172" s="134" t="s">
        <v>9393</v>
      </c>
      <c r="B4172" s="134">
        <v>40944</v>
      </c>
      <c r="C4172" s="126" t="s">
        <v>13297</v>
      </c>
      <c r="D4172" s="134" t="s">
        <v>4271</v>
      </c>
      <c r="E4172" s="134" t="s">
        <v>4500</v>
      </c>
      <c r="F4172" s="135">
        <v>5455.81</v>
      </c>
      <c r="G4172" s="135">
        <v>13003.22</v>
      </c>
    </row>
    <row r="4173" spans="1:7" x14ac:dyDescent="0.25">
      <c r="A4173" s="134" t="s">
        <v>9393</v>
      </c>
      <c r="B4173" s="134">
        <v>6175</v>
      </c>
      <c r="C4173" s="126" t="s">
        <v>13298</v>
      </c>
      <c r="D4173" s="134" t="s">
        <v>374</v>
      </c>
      <c r="E4173" s="134" t="s">
        <v>4500</v>
      </c>
      <c r="F4173" s="135">
        <v>46.17</v>
      </c>
      <c r="G4173" s="135">
        <v>33.61</v>
      </c>
    </row>
    <row r="4174" spans="1:7" x14ac:dyDescent="0.25">
      <c r="A4174" s="134" t="s">
        <v>9393</v>
      </c>
      <c r="B4174" s="134">
        <v>41092</v>
      </c>
      <c r="C4174" s="126" t="s">
        <v>13299</v>
      </c>
      <c r="D4174" s="134" t="s">
        <v>4271</v>
      </c>
      <c r="E4174" s="134" t="s">
        <v>4500</v>
      </c>
      <c r="F4174" s="135">
        <v>8069.79</v>
      </c>
      <c r="G4174" s="135">
        <v>5887.39</v>
      </c>
    </row>
    <row r="4175" spans="1:7" x14ac:dyDescent="0.25">
      <c r="A4175" s="134" t="s">
        <v>9250</v>
      </c>
      <c r="B4175" s="134">
        <v>37712</v>
      </c>
      <c r="C4175" s="126" t="s">
        <v>13300</v>
      </c>
      <c r="D4175" s="134" t="s">
        <v>144</v>
      </c>
      <c r="E4175" s="134" t="s">
        <v>4500</v>
      </c>
      <c r="F4175" s="135">
        <v>60.42</v>
      </c>
      <c r="G4175" s="135">
        <v>66.17</v>
      </c>
    </row>
    <row r="4176" spans="1:7" x14ac:dyDescent="0.25">
      <c r="A4176" s="134" t="s">
        <v>9250</v>
      </c>
      <c r="B4176" s="134">
        <v>34558</v>
      </c>
      <c r="C4176" s="126" t="s">
        <v>13301</v>
      </c>
      <c r="D4176" s="134" t="s">
        <v>22</v>
      </c>
      <c r="E4176" s="134" t="s">
        <v>4500</v>
      </c>
      <c r="F4176" s="135">
        <v>2.98</v>
      </c>
      <c r="G4176" s="135">
        <v>2.52</v>
      </c>
    </row>
    <row r="4177" spans="1:7" x14ac:dyDescent="0.25">
      <c r="A4177" s="134" t="s">
        <v>9250</v>
      </c>
      <c r="B4177" s="134">
        <v>34547</v>
      </c>
      <c r="C4177" s="126" t="s">
        <v>13302</v>
      </c>
      <c r="D4177" s="134" t="s">
        <v>22</v>
      </c>
      <c r="E4177" s="134" t="s">
        <v>4500</v>
      </c>
      <c r="F4177" s="135">
        <v>3.67</v>
      </c>
      <c r="G4177" s="135">
        <v>3.1</v>
      </c>
    </row>
    <row r="4178" spans="1:7" x14ac:dyDescent="0.25">
      <c r="A4178" s="134" t="s">
        <v>9250</v>
      </c>
      <c r="B4178" s="134">
        <v>34548</v>
      </c>
      <c r="C4178" s="126" t="s">
        <v>13303</v>
      </c>
      <c r="D4178" s="134" t="s">
        <v>22</v>
      </c>
      <c r="E4178" s="134" t="s">
        <v>4500</v>
      </c>
      <c r="F4178" s="135">
        <v>6.02</v>
      </c>
      <c r="G4178" s="135">
        <v>5.09</v>
      </c>
    </row>
    <row r="4179" spans="1:7" x14ac:dyDescent="0.25">
      <c r="A4179" s="134" t="s">
        <v>9250</v>
      </c>
      <c r="B4179" s="134">
        <v>34550</v>
      </c>
      <c r="C4179" s="126" t="s">
        <v>13304</v>
      </c>
      <c r="D4179" s="134" t="s">
        <v>22</v>
      </c>
      <c r="E4179" s="134" t="s">
        <v>4500</v>
      </c>
      <c r="F4179" s="135">
        <v>1.58</v>
      </c>
      <c r="G4179" s="135">
        <v>1.34</v>
      </c>
    </row>
    <row r="4180" spans="1:7" x14ac:dyDescent="0.25">
      <c r="A4180" s="134" t="s">
        <v>9250</v>
      </c>
      <c r="B4180" s="134">
        <v>34557</v>
      </c>
      <c r="C4180" s="126" t="s">
        <v>13305</v>
      </c>
      <c r="D4180" s="134" t="s">
        <v>22</v>
      </c>
      <c r="E4180" s="134" t="s">
        <v>4500</v>
      </c>
      <c r="F4180" s="135">
        <v>2.3199999999999998</v>
      </c>
      <c r="G4180" s="135">
        <v>1.96</v>
      </c>
    </row>
    <row r="4181" spans="1:7" x14ac:dyDescent="0.25">
      <c r="A4181" s="134" t="s">
        <v>9250</v>
      </c>
      <c r="B4181" s="134">
        <v>37411</v>
      </c>
      <c r="C4181" s="126" t="s">
        <v>13306</v>
      </c>
      <c r="D4181" s="134" t="s">
        <v>144</v>
      </c>
      <c r="E4181" s="134" t="s">
        <v>4500</v>
      </c>
      <c r="F4181" s="135">
        <v>16.989999999999998</v>
      </c>
      <c r="G4181" s="135">
        <v>14.36</v>
      </c>
    </row>
    <row r="4182" spans="1:7" x14ac:dyDescent="0.25">
      <c r="A4182" s="134" t="s">
        <v>9250</v>
      </c>
      <c r="B4182" s="134">
        <v>39508</v>
      </c>
      <c r="C4182" s="126" t="s">
        <v>13307</v>
      </c>
      <c r="D4182" s="134" t="s">
        <v>144</v>
      </c>
      <c r="E4182" s="134" t="s">
        <v>4500</v>
      </c>
      <c r="F4182" s="135">
        <v>9.5399999999999991</v>
      </c>
      <c r="G4182" s="135">
        <v>8.07</v>
      </c>
    </row>
    <row r="4183" spans="1:7" x14ac:dyDescent="0.25">
      <c r="A4183" s="134" t="s">
        <v>9250</v>
      </c>
      <c r="B4183" s="134">
        <v>39507</v>
      </c>
      <c r="C4183" s="126" t="s">
        <v>13308</v>
      </c>
      <c r="D4183" s="134" t="s">
        <v>144</v>
      </c>
      <c r="E4183" s="134" t="s">
        <v>4500</v>
      </c>
      <c r="F4183" s="135">
        <v>14.24</v>
      </c>
      <c r="G4183" s="135">
        <v>12.04</v>
      </c>
    </row>
    <row r="4184" spans="1:7" x14ac:dyDescent="0.25">
      <c r="A4184" s="134" t="s">
        <v>9250</v>
      </c>
      <c r="B4184" s="134">
        <v>7155</v>
      </c>
      <c r="C4184" s="126" t="s">
        <v>13309</v>
      </c>
      <c r="D4184" s="134" t="s">
        <v>144</v>
      </c>
      <c r="E4184" s="134" t="s">
        <v>4500</v>
      </c>
      <c r="F4184" s="135">
        <v>18.28</v>
      </c>
      <c r="G4184" s="135">
        <v>15.45</v>
      </c>
    </row>
    <row r="4185" spans="1:7" x14ac:dyDescent="0.25">
      <c r="A4185" s="134" t="s">
        <v>9250</v>
      </c>
      <c r="B4185" s="134">
        <v>42406</v>
      </c>
      <c r="C4185" s="126" t="s">
        <v>13310</v>
      </c>
      <c r="D4185" s="134" t="s">
        <v>144</v>
      </c>
      <c r="E4185" s="134" t="s">
        <v>4500</v>
      </c>
      <c r="F4185" s="135">
        <v>20.96</v>
      </c>
      <c r="G4185" s="135">
        <v>17.72</v>
      </c>
    </row>
    <row r="4186" spans="1:7" x14ac:dyDescent="0.25">
      <c r="A4186" s="134" t="s">
        <v>9250</v>
      </c>
      <c r="B4186" s="134">
        <v>7156</v>
      </c>
      <c r="C4186" s="126" t="s">
        <v>13311</v>
      </c>
      <c r="D4186" s="134" t="s">
        <v>144</v>
      </c>
      <c r="E4186" s="134" t="s">
        <v>9256</v>
      </c>
      <c r="F4186" s="135">
        <v>26.23</v>
      </c>
      <c r="G4186" s="135">
        <v>22.17</v>
      </c>
    </row>
    <row r="4187" spans="1:7" x14ac:dyDescent="0.25">
      <c r="A4187" s="134" t="s">
        <v>9250</v>
      </c>
      <c r="B4187" s="134">
        <v>43127</v>
      </c>
      <c r="C4187" s="126" t="s">
        <v>13312</v>
      </c>
      <c r="D4187" s="134" t="s">
        <v>144</v>
      </c>
      <c r="E4187" s="134" t="s">
        <v>4500</v>
      </c>
      <c r="F4187" s="135">
        <v>37.54</v>
      </c>
      <c r="G4187" s="135">
        <v>31.73</v>
      </c>
    </row>
    <row r="4188" spans="1:7" x14ac:dyDescent="0.25">
      <c r="A4188" s="134" t="s">
        <v>9250</v>
      </c>
      <c r="B4188" s="134">
        <v>10917</v>
      </c>
      <c r="C4188" s="126" t="s">
        <v>13313</v>
      </c>
      <c r="D4188" s="134" t="s">
        <v>144</v>
      </c>
      <c r="E4188" s="134" t="s">
        <v>4500</v>
      </c>
      <c r="F4188" s="135">
        <v>7.92</v>
      </c>
      <c r="G4188" s="135">
        <v>6.69</v>
      </c>
    </row>
    <row r="4189" spans="1:7" x14ac:dyDescent="0.25">
      <c r="A4189" s="134" t="s">
        <v>9250</v>
      </c>
      <c r="B4189" s="134">
        <v>21141</v>
      </c>
      <c r="C4189" s="126" t="s">
        <v>13314</v>
      </c>
      <c r="D4189" s="134" t="s">
        <v>144</v>
      </c>
      <c r="E4189" s="134" t="s">
        <v>4500</v>
      </c>
      <c r="F4189" s="135">
        <v>12.26</v>
      </c>
      <c r="G4189" s="135">
        <v>10.36</v>
      </c>
    </row>
    <row r="4190" spans="1:7" x14ac:dyDescent="0.25">
      <c r="A4190" s="134" t="s">
        <v>9250</v>
      </c>
      <c r="B4190" s="134">
        <v>39509</v>
      </c>
      <c r="C4190" s="126" t="s">
        <v>13315</v>
      </c>
      <c r="D4190" s="134" t="s">
        <v>144</v>
      </c>
      <c r="E4190" s="134" t="s">
        <v>4500</v>
      </c>
      <c r="F4190" s="135">
        <v>11.8</v>
      </c>
      <c r="G4190" s="135">
        <v>9.9700000000000006</v>
      </c>
    </row>
    <row r="4191" spans="1:7" x14ac:dyDescent="0.25">
      <c r="A4191" s="134" t="s">
        <v>9250</v>
      </c>
      <c r="B4191" s="134">
        <v>44529</v>
      </c>
      <c r="C4191" s="126" t="s">
        <v>15090</v>
      </c>
      <c r="D4191" s="134" t="s">
        <v>144</v>
      </c>
      <c r="E4191" s="134" t="s">
        <v>4500</v>
      </c>
      <c r="F4191" s="135">
        <v>15.26</v>
      </c>
      <c r="G4191" s="135">
        <v>22.96</v>
      </c>
    </row>
    <row r="4192" spans="1:7" x14ac:dyDescent="0.25">
      <c r="A4192" s="134" t="s">
        <v>9250</v>
      </c>
      <c r="B4192" s="134">
        <v>7167</v>
      </c>
      <c r="C4192" s="126" t="s">
        <v>13316</v>
      </c>
      <c r="D4192" s="134" t="s">
        <v>144</v>
      </c>
      <c r="E4192" s="134" t="s">
        <v>4500</v>
      </c>
      <c r="F4192" s="135">
        <v>24.49</v>
      </c>
      <c r="G4192" s="135">
        <v>25.6</v>
      </c>
    </row>
    <row r="4193" spans="1:7" x14ac:dyDescent="0.25">
      <c r="A4193" s="134" t="s">
        <v>9250</v>
      </c>
      <c r="B4193" s="134">
        <v>10928</v>
      </c>
      <c r="C4193" s="126" t="s">
        <v>13317</v>
      </c>
      <c r="D4193" s="134" t="s">
        <v>144</v>
      </c>
      <c r="E4193" s="134" t="s">
        <v>4500</v>
      </c>
      <c r="F4193" s="135">
        <v>14.07</v>
      </c>
      <c r="G4193" s="135">
        <v>14.71</v>
      </c>
    </row>
    <row r="4194" spans="1:7" x14ac:dyDescent="0.25">
      <c r="A4194" s="134" t="s">
        <v>9250</v>
      </c>
      <c r="B4194" s="134">
        <v>10933</v>
      </c>
      <c r="C4194" s="126" t="s">
        <v>13318</v>
      </c>
      <c r="D4194" s="134" t="s">
        <v>144</v>
      </c>
      <c r="E4194" s="134" t="s">
        <v>4500</v>
      </c>
      <c r="F4194" s="135">
        <v>21.22</v>
      </c>
      <c r="G4194" s="135">
        <v>22.19</v>
      </c>
    </row>
    <row r="4195" spans="1:7" x14ac:dyDescent="0.25">
      <c r="A4195" s="134" t="s">
        <v>9250</v>
      </c>
      <c r="B4195" s="134">
        <v>7158</v>
      </c>
      <c r="C4195" s="126" t="s">
        <v>13319</v>
      </c>
      <c r="D4195" s="134" t="s">
        <v>144</v>
      </c>
      <c r="E4195" s="134" t="s">
        <v>9256</v>
      </c>
      <c r="F4195" s="135">
        <v>36</v>
      </c>
      <c r="G4195" s="135">
        <v>37.630000000000003</v>
      </c>
    </row>
    <row r="4196" spans="1:7" x14ac:dyDescent="0.25">
      <c r="A4196" s="134" t="s">
        <v>9250</v>
      </c>
      <c r="B4196" s="134">
        <v>10927</v>
      </c>
      <c r="C4196" s="126" t="s">
        <v>13320</v>
      </c>
      <c r="D4196" s="134" t="s">
        <v>144</v>
      </c>
      <c r="E4196" s="134" t="s">
        <v>4500</v>
      </c>
      <c r="F4196" s="135">
        <v>23.02</v>
      </c>
      <c r="G4196" s="135">
        <v>24.06</v>
      </c>
    </row>
    <row r="4197" spans="1:7" x14ac:dyDescent="0.25">
      <c r="A4197" s="134" t="s">
        <v>9250</v>
      </c>
      <c r="B4197" s="134">
        <v>7162</v>
      </c>
      <c r="C4197" s="126" t="s">
        <v>13321</v>
      </c>
      <c r="D4197" s="134" t="s">
        <v>144</v>
      </c>
      <c r="E4197" s="134" t="s">
        <v>4500</v>
      </c>
      <c r="F4197" s="135">
        <v>56.33</v>
      </c>
      <c r="G4197" s="135">
        <v>58.89</v>
      </c>
    </row>
    <row r="4198" spans="1:7" x14ac:dyDescent="0.25">
      <c r="A4198" s="134" t="s">
        <v>9250</v>
      </c>
      <c r="B4198" s="134">
        <v>10932</v>
      </c>
      <c r="C4198" s="126" t="s">
        <v>13322</v>
      </c>
      <c r="D4198" s="134" t="s">
        <v>144</v>
      </c>
      <c r="E4198" s="134" t="s">
        <v>4500</v>
      </c>
      <c r="F4198" s="135">
        <v>97.98</v>
      </c>
      <c r="G4198" s="135">
        <v>102.42</v>
      </c>
    </row>
    <row r="4199" spans="1:7" x14ac:dyDescent="0.25">
      <c r="A4199" s="134" t="s">
        <v>9250</v>
      </c>
      <c r="B4199" s="134">
        <v>10937</v>
      </c>
      <c r="C4199" s="126" t="s">
        <v>13323</v>
      </c>
      <c r="D4199" s="134" t="s">
        <v>144</v>
      </c>
      <c r="E4199" s="134" t="s">
        <v>4500</v>
      </c>
      <c r="F4199" s="135">
        <v>25.18</v>
      </c>
      <c r="G4199" s="135">
        <v>26.32</v>
      </c>
    </row>
    <row r="4200" spans="1:7" x14ac:dyDescent="0.25">
      <c r="A4200" s="134" t="s">
        <v>9250</v>
      </c>
      <c r="B4200" s="134">
        <v>10935</v>
      </c>
      <c r="C4200" s="126" t="s">
        <v>13324</v>
      </c>
      <c r="D4200" s="134" t="s">
        <v>144</v>
      </c>
      <c r="E4200" s="134" t="s">
        <v>4500</v>
      </c>
      <c r="F4200" s="135">
        <v>43.68</v>
      </c>
      <c r="G4200" s="135">
        <v>45.66</v>
      </c>
    </row>
    <row r="4201" spans="1:7" x14ac:dyDescent="0.25">
      <c r="A4201" s="134" t="s">
        <v>9250</v>
      </c>
      <c r="B4201" s="134">
        <v>10931</v>
      </c>
      <c r="C4201" s="126" t="s">
        <v>13325</v>
      </c>
      <c r="D4201" s="134" t="s">
        <v>144</v>
      </c>
      <c r="E4201" s="134" t="s">
        <v>4500</v>
      </c>
      <c r="F4201" s="135">
        <v>12.28</v>
      </c>
      <c r="G4201" s="135">
        <v>12.84</v>
      </c>
    </row>
    <row r="4202" spans="1:7" x14ac:dyDescent="0.25">
      <c r="A4202" s="134" t="s">
        <v>9250</v>
      </c>
      <c r="B4202" s="134">
        <v>7164</v>
      </c>
      <c r="C4202" s="126" t="s">
        <v>13326</v>
      </c>
      <c r="D4202" s="134" t="s">
        <v>144</v>
      </c>
      <c r="E4202" s="134" t="s">
        <v>4500</v>
      </c>
      <c r="F4202" s="135">
        <v>40.659999999999997</v>
      </c>
      <c r="G4202" s="135">
        <v>42.5</v>
      </c>
    </row>
    <row r="4203" spans="1:7" x14ac:dyDescent="0.25">
      <c r="A4203" s="134" t="s">
        <v>9250</v>
      </c>
      <c r="B4203" s="134">
        <v>36887</v>
      </c>
      <c r="C4203" s="126" t="s">
        <v>13327</v>
      </c>
      <c r="D4203" s="134" t="s">
        <v>144</v>
      </c>
      <c r="E4203" s="134" t="s">
        <v>4500</v>
      </c>
      <c r="F4203" s="135">
        <v>10.1</v>
      </c>
      <c r="G4203" s="135">
        <v>8.56</v>
      </c>
    </row>
    <row r="4204" spans="1:7" x14ac:dyDescent="0.25">
      <c r="A4204" s="134" t="s">
        <v>9250</v>
      </c>
      <c r="B4204" s="134">
        <v>34630</v>
      </c>
      <c r="C4204" s="126" t="s">
        <v>13328</v>
      </c>
      <c r="D4204" s="134" t="s">
        <v>33</v>
      </c>
      <c r="E4204" s="134" t="s">
        <v>4500</v>
      </c>
      <c r="F4204" s="135">
        <v>982.04</v>
      </c>
      <c r="G4204" s="135">
        <v>1075.3800000000001</v>
      </c>
    </row>
    <row r="4205" spans="1:7" x14ac:dyDescent="0.25">
      <c r="A4205" s="134" t="s">
        <v>9250</v>
      </c>
      <c r="B4205" s="134">
        <v>7161</v>
      </c>
      <c r="C4205" s="126" t="s">
        <v>13329</v>
      </c>
      <c r="D4205" s="134" t="s">
        <v>144</v>
      </c>
      <c r="E4205" s="134" t="s">
        <v>4500</v>
      </c>
      <c r="F4205" s="135">
        <v>5.0599999999999996</v>
      </c>
      <c r="G4205" s="135">
        <v>5.29</v>
      </c>
    </row>
    <row r="4206" spans="1:7" x14ac:dyDescent="0.25">
      <c r="A4206" s="134" t="s">
        <v>9250</v>
      </c>
      <c r="B4206" s="134">
        <v>7170</v>
      </c>
      <c r="C4206" s="126" t="s">
        <v>13330</v>
      </c>
      <c r="D4206" s="134" t="s">
        <v>144</v>
      </c>
      <c r="E4206" s="134" t="s">
        <v>4500</v>
      </c>
      <c r="F4206" s="135">
        <v>2.44</v>
      </c>
      <c r="G4206" s="135">
        <v>2.0699999999999998</v>
      </c>
    </row>
    <row r="4207" spans="1:7" x14ac:dyDescent="0.25">
      <c r="A4207" s="134" t="s">
        <v>9250</v>
      </c>
      <c r="B4207" s="134">
        <v>37524</v>
      </c>
      <c r="C4207" s="126" t="s">
        <v>13331</v>
      </c>
      <c r="D4207" s="134" t="s">
        <v>22</v>
      </c>
      <c r="E4207" s="134" t="s">
        <v>9256</v>
      </c>
      <c r="F4207" s="135">
        <v>2.23</v>
      </c>
      <c r="G4207" s="135">
        <v>1.89</v>
      </c>
    </row>
    <row r="4208" spans="1:7" x14ac:dyDescent="0.25">
      <c r="A4208" s="134" t="s">
        <v>9250</v>
      </c>
      <c r="B4208" s="134">
        <v>37525</v>
      </c>
      <c r="C4208" s="126" t="s">
        <v>13332</v>
      </c>
      <c r="D4208" s="134" t="s">
        <v>22</v>
      </c>
      <c r="E4208" s="134" t="s">
        <v>4500</v>
      </c>
      <c r="F4208" s="135">
        <v>3.05</v>
      </c>
      <c r="G4208" s="135">
        <v>2.58</v>
      </c>
    </row>
    <row r="4209" spans="1:7" x14ac:dyDescent="0.25">
      <c r="A4209" s="134" t="s">
        <v>9250</v>
      </c>
      <c r="B4209" s="134">
        <v>36789</v>
      </c>
      <c r="C4209" s="126" t="s">
        <v>13333</v>
      </c>
      <c r="D4209" s="134" t="s">
        <v>33</v>
      </c>
      <c r="E4209" s="134" t="s">
        <v>4500</v>
      </c>
      <c r="F4209" s="135">
        <v>2.48</v>
      </c>
      <c r="G4209" s="135">
        <v>4</v>
      </c>
    </row>
    <row r="4210" spans="1:7" x14ac:dyDescent="0.25">
      <c r="A4210" s="134" t="s">
        <v>9250</v>
      </c>
      <c r="B4210" s="134">
        <v>7173</v>
      </c>
      <c r="C4210" s="126" t="s">
        <v>13334</v>
      </c>
      <c r="D4210" s="134" t="s">
        <v>12407</v>
      </c>
      <c r="E4210" s="134" t="s">
        <v>9256</v>
      </c>
      <c r="F4210" s="135">
        <v>1606.07</v>
      </c>
      <c r="G4210" s="135">
        <v>2585</v>
      </c>
    </row>
    <row r="4211" spans="1:7" x14ac:dyDescent="0.25">
      <c r="A4211" s="134" t="s">
        <v>9250</v>
      </c>
      <c r="B4211" s="134">
        <v>7175</v>
      </c>
      <c r="C4211" s="126" t="s">
        <v>13335</v>
      </c>
      <c r="D4211" s="134" t="s">
        <v>33</v>
      </c>
      <c r="E4211" s="134" t="s">
        <v>4500</v>
      </c>
      <c r="F4211" s="135">
        <v>1.81</v>
      </c>
      <c r="G4211" s="135">
        <v>2.92</v>
      </c>
    </row>
    <row r="4212" spans="1:7" x14ac:dyDescent="0.25">
      <c r="A4212" s="134" t="s">
        <v>9250</v>
      </c>
      <c r="B4212" s="134">
        <v>40741</v>
      </c>
      <c r="C4212" s="126" t="s">
        <v>13336</v>
      </c>
      <c r="D4212" s="134" t="s">
        <v>33</v>
      </c>
      <c r="E4212" s="134" t="s">
        <v>4500</v>
      </c>
      <c r="F4212" s="135">
        <v>3.68</v>
      </c>
      <c r="G4212" s="135">
        <v>3.11</v>
      </c>
    </row>
    <row r="4213" spans="1:7" x14ac:dyDescent="0.25">
      <c r="A4213" s="134" t="s">
        <v>9250</v>
      </c>
      <c r="B4213" s="134">
        <v>7184</v>
      </c>
      <c r="C4213" s="126" t="s">
        <v>13337</v>
      </c>
      <c r="D4213" s="134" t="s">
        <v>144</v>
      </c>
      <c r="E4213" s="134" t="s">
        <v>9256</v>
      </c>
      <c r="F4213" s="135"/>
      <c r="G4213" s="135">
        <v>40.98</v>
      </c>
    </row>
    <row r="4214" spans="1:7" x14ac:dyDescent="0.25">
      <c r="A4214" s="134" t="s">
        <v>9250</v>
      </c>
      <c r="B4214" s="134">
        <v>34458</v>
      </c>
      <c r="C4214" s="126" t="s">
        <v>13338</v>
      </c>
      <c r="D4214" s="134" t="s">
        <v>33</v>
      </c>
      <c r="E4214" s="134" t="s">
        <v>4500</v>
      </c>
      <c r="F4214" s="135">
        <v>156.78</v>
      </c>
      <c r="G4214" s="135">
        <v>138.69999999999999</v>
      </c>
    </row>
    <row r="4215" spans="1:7" x14ac:dyDescent="0.25">
      <c r="A4215" s="134" t="s">
        <v>9250</v>
      </c>
      <c r="B4215" s="134">
        <v>34464</v>
      </c>
      <c r="C4215" s="126" t="s">
        <v>13339</v>
      </c>
      <c r="D4215" s="134" t="s">
        <v>33</v>
      </c>
      <c r="E4215" s="134" t="s">
        <v>4500</v>
      </c>
      <c r="F4215" s="135">
        <v>233.38</v>
      </c>
      <c r="G4215" s="135">
        <v>206.45</v>
      </c>
    </row>
    <row r="4216" spans="1:7" x14ac:dyDescent="0.25">
      <c r="A4216" s="134" t="s">
        <v>9250</v>
      </c>
      <c r="B4216" s="134">
        <v>34468</v>
      </c>
      <c r="C4216" s="126" t="s">
        <v>13340</v>
      </c>
      <c r="D4216" s="134" t="s">
        <v>33</v>
      </c>
      <c r="E4216" s="134" t="s">
        <v>4500</v>
      </c>
      <c r="F4216" s="135">
        <v>294.23</v>
      </c>
      <c r="G4216" s="135">
        <v>260.27999999999997</v>
      </c>
    </row>
    <row r="4217" spans="1:7" x14ac:dyDescent="0.25">
      <c r="A4217" s="134" t="s">
        <v>9250</v>
      </c>
      <c r="B4217" s="134">
        <v>34473</v>
      </c>
      <c r="C4217" s="126" t="s">
        <v>13341</v>
      </c>
      <c r="D4217" s="134" t="s">
        <v>33</v>
      </c>
      <c r="E4217" s="134" t="s">
        <v>4500</v>
      </c>
      <c r="F4217" s="135">
        <v>178.48</v>
      </c>
      <c r="G4217" s="135">
        <v>157.88999999999999</v>
      </c>
    </row>
    <row r="4218" spans="1:7" x14ac:dyDescent="0.25">
      <c r="A4218" s="134" t="s">
        <v>9250</v>
      </c>
      <c r="B4218" s="134">
        <v>34480</v>
      </c>
      <c r="C4218" s="126" t="s">
        <v>13342</v>
      </c>
      <c r="D4218" s="134" t="s">
        <v>33</v>
      </c>
      <c r="E4218" s="134" t="s">
        <v>4500</v>
      </c>
      <c r="F4218" s="135">
        <v>329.84</v>
      </c>
      <c r="G4218" s="135">
        <v>291.79000000000002</v>
      </c>
    </row>
    <row r="4219" spans="1:7" x14ac:dyDescent="0.25">
      <c r="A4219" s="134" t="s">
        <v>9250</v>
      </c>
      <c r="B4219" s="134">
        <v>34486</v>
      </c>
      <c r="C4219" s="126" t="s">
        <v>13343</v>
      </c>
      <c r="D4219" s="134" t="s">
        <v>33</v>
      </c>
      <c r="E4219" s="134" t="s">
        <v>4500</v>
      </c>
      <c r="F4219" s="135">
        <v>390.53</v>
      </c>
      <c r="G4219" s="135">
        <v>345.47</v>
      </c>
    </row>
    <row r="4220" spans="1:7" x14ac:dyDescent="0.25">
      <c r="A4220" s="134" t="s">
        <v>9250</v>
      </c>
      <c r="B4220" s="134">
        <v>7190</v>
      </c>
      <c r="C4220" s="126" t="s">
        <v>13344</v>
      </c>
      <c r="D4220" s="134" t="s">
        <v>33</v>
      </c>
      <c r="E4220" s="134" t="s">
        <v>4500</v>
      </c>
      <c r="F4220" s="135">
        <v>13.04</v>
      </c>
      <c r="G4220" s="135">
        <v>11.53</v>
      </c>
    </row>
    <row r="4221" spans="1:7" x14ac:dyDescent="0.25">
      <c r="A4221" s="134" t="s">
        <v>9250</v>
      </c>
      <c r="B4221" s="134">
        <v>34417</v>
      </c>
      <c r="C4221" s="126" t="s">
        <v>13345</v>
      </c>
      <c r="D4221" s="134" t="s">
        <v>33</v>
      </c>
      <c r="E4221" s="134" t="s">
        <v>4500</v>
      </c>
      <c r="F4221" s="135">
        <v>20.86</v>
      </c>
      <c r="G4221" s="135">
        <v>18.46</v>
      </c>
    </row>
    <row r="4222" spans="1:7" x14ac:dyDescent="0.25">
      <c r="A4222" s="134" t="s">
        <v>9250</v>
      </c>
      <c r="B4222" s="134">
        <v>7213</v>
      </c>
      <c r="C4222" s="126" t="s">
        <v>13346</v>
      </c>
      <c r="D4222" s="134" t="s">
        <v>144</v>
      </c>
      <c r="E4222" s="134" t="s">
        <v>4500</v>
      </c>
      <c r="F4222" s="135">
        <v>19.13</v>
      </c>
      <c r="G4222" s="135">
        <v>16.93</v>
      </c>
    </row>
    <row r="4223" spans="1:7" x14ac:dyDescent="0.25">
      <c r="A4223" s="134" t="s">
        <v>9250</v>
      </c>
      <c r="B4223" s="134">
        <v>7195</v>
      </c>
      <c r="C4223" s="126" t="s">
        <v>13347</v>
      </c>
      <c r="D4223" s="134" t="s">
        <v>33</v>
      </c>
      <c r="E4223" s="134" t="s">
        <v>4500</v>
      </c>
      <c r="F4223" s="135">
        <v>56.18</v>
      </c>
      <c r="G4223" s="135">
        <v>49.7</v>
      </c>
    </row>
    <row r="4224" spans="1:7" x14ac:dyDescent="0.25">
      <c r="A4224" s="134" t="s">
        <v>9250</v>
      </c>
      <c r="B4224" s="134">
        <v>7186</v>
      </c>
      <c r="C4224" s="126" t="s">
        <v>13348</v>
      </c>
      <c r="D4224" s="134" t="s">
        <v>33</v>
      </c>
      <c r="E4224" s="134" t="s">
        <v>9256</v>
      </c>
      <c r="F4224" s="135">
        <v>61.2</v>
      </c>
      <c r="G4224" s="135">
        <v>54.14</v>
      </c>
    </row>
    <row r="4225" spans="1:7" x14ac:dyDescent="0.25">
      <c r="A4225" s="134" t="s">
        <v>9250</v>
      </c>
      <c r="B4225" s="134">
        <v>7194</v>
      </c>
      <c r="C4225" s="126" t="s">
        <v>13349</v>
      </c>
      <c r="D4225" s="134" t="s">
        <v>144</v>
      </c>
      <c r="E4225" s="134" t="s">
        <v>4500</v>
      </c>
      <c r="F4225" s="135">
        <v>28.22</v>
      </c>
      <c r="G4225" s="135">
        <v>24.96</v>
      </c>
    </row>
    <row r="4226" spans="1:7" x14ac:dyDescent="0.25">
      <c r="A4226" s="134" t="s">
        <v>9250</v>
      </c>
      <c r="B4226" s="134">
        <v>7197</v>
      </c>
      <c r="C4226" s="126" t="s">
        <v>13350</v>
      </c>
      <c r="D4226" s="134" t="s">
        <v>33</v>
      </c>
      <c r="E4226" s="134" t="s">
        <v>4500</v>
      </c>
      <c r="F4226" s="135">
        <v>119.09</v>
      </c>
      <c r="G4226" s="135">
        <v>105.35</v>
      </c>
    </row>
    <row r="4227" spans="1:7" x14ac:dyDescent="0.25">
      <c r="A4227" s="134" t="s">
        <v>9250</v>
      </c>
      <c r="B4227" s="134">
        <v>7192</v>
      </c>
      <c r="C4227" s="126" t="s">
        <v>13351</v>
      </c>
      <c r="D4227" s="134" t="s">
        <v>33</v>
      </c>
      <c r="E4227" s="134" t="s">
        <v>4500</v>
      </c>
      <c r="F4227" s="135">
        <v>106.7</v>
      </c>
      <c r="G4227" s="135">
        <v>94.39</v>
      </c>
    </row>
    <row r="4228" spans="1:7" x14ac:dyDescent="0.25">
      <c r="A4228" s="134" t="s">
        <v>9250</v>
      </c>
      <c r="B4228" s="134">
        <v>7193</v>
      </c>
      <c r="C4228" s="126" t="s">
        <v>13352</v>
      </c>
      <c r="D4228" s="134" t="s">
        <v>33</v>
      </c>
      <c r="E4228" s="134" t="s">
        <v>4500</v>
      </c>
      <c r="F4228" s="135">
        <v>120.13</v>
      </c>
      <c r="G4228" s="135">
        <v>106.27</v>
      </c>
    </row>
    <row r="4229" spans="1:7" x14ac:dyDescent="0.25">
      <c r="A4229" s="134" t="s">
        <v>9250</v>
      </c>
      <c r="B4229" s="134">
        <v>7189</v>
      </c>
      <c r="C4229" s="126" t="s">
        <v>13353</v>
      </c>
      <c r="D4229" s="134" t="s">
        <v>33</v>
      </c>
      <c r="E4229" s="134" t="s">
        <v>4500</v>
      </c>
      <c r="F4229" s="135">
        <v>139.6</v>
      </c>
      <c r="G4229" s="135">
        <v>123.5</v>
      </c>
    </row>
    <row r="4230" spans="1:7" x14ac:dyDescent="0.25">
      <c r="A4230" s="134" t="s">
        <v>9250</v>
      </c>
      <c r="B4230" s="134">
        <v>34402</v>
      </c>
      <c r="C4230" s="126" t="s">
        <v>13354</v>
      </c>
      <c r="D4230" s="134" t="s">
        <v>33</v>
      </c>
      <c r="E4230" s="134" t="s">
        <v>4500</v>
      </c>
      <c r="F4230" s="135">
        <v>197.09</v>
      </c>
      <c r="G4230" s="135">
        <v>174.35</v>
      </c>
    </row>
    <row r="4231" spans="1:7" x14ac:dyDescent="0.25">
      <c r="A4231" s="134" t="s">
        <v>9250</v>
      </c>
      <c r="B4231" s="134">
        <v>7245</v>
      </c>
      <c r="C4231" s="126" t="s">
        <v>13355</v>
      </c>
      <c r="D4231" s="134" t="s">
        <v>33</v>
      </c>
      <c r="E4231" s="134" t="s">
        <v>4500</v>
      </c>
      <c r="F4231" s="135"/>
      <c r="G4231" s="135">
        <v>36.83</v>
      </c>
    </row>
    <row r="4232" spans="1:7" x14ac:dyDescent="0.25">
      <c r="A4232" s="134" t="s">
        <v>9250</v>
      </c>
      <c r="B4232" s="134">
        <v>34425</v>
      </c>
      <c r="C4232" s="126" t="s">
        <v>13356</v>
      </c>
      <c r="D4232" s="134" t="s">
        <v>33</v>
      </c>
      <c r="E4232" s="134" t="s">
        <v>4500</v>
      </c>
      <c r="F4232" s="135">
        <v>126.61</v>
      </c>
      <c r="G4232" s="135">
        <v>112</v>
      </c>
    </row>
    <row r="4233" spans="1:7" x14ac:dyDescent="0.25">
      <c r="A4233" s="134" t="s">
        <v>9250</v>
      </c>
      <c r="B4233" s="134">
        <v>7223</v>
      </c>
      <c r="C4233" s="126" t="s">
        <v>13357</v>
      </c>
      <c r="D4233" s="134" t="s">
        <v>33</v>
      </c>
      <c r="E4233" s="134" t="s">
        <v>4500</v>
      </c>
      <c r="F4233" s="135">
        <v>141.09</v>
      </c>
      <c r="G4233" s="135">
        <v>124.81</v>
      </c>
    </row>
    <row r="4234" spans="1:7" x14ac:dyDescent="0.25">
      <c r="A4234" s="134" t="s">
        <v>9250</v>
      </c>
      <c r="B4234" s="134">
        <v>7234</v>
      </c>
      <c r="C4234" s="126" t="s">
        <v>13358</v>
      </c>
      <c r="D4234" s="134" t="s">
        <v>33</v>
      </c>
      <c r="E4234" s="134" t="s">
        <v>4500</v>
      </c>
      <c r="F4234" s="135">
        <v>212.91</v>
      </c>
      <c r="G4234" s="135">
        <v>188.35</v>
      </c>
    </row>
    <row r="4235" spans="1:7" x14ac:dyDescent="0.25">
      <c r="A4235" s="134" t="s">
        <v>9250</v>
      </c>
      <c r="B4235" s="134">
        <v>7224</v>
      </c>
      <c r="C4235" s="126" t="s">
        <v>13359</v>
      </c>
      <c r="D4235" s="134" t="s">
        <v>33</v>
      </c>
      <c r="E4235" s="134" t="s">
        <v>4500</v>
      </c>
      <c r="F4235" s="135">
        <v>259.38</v>
      </c>
      <c r="G4235" s="135">
        <v>229.45</v>
      </c>
    </row>
    <row r="4236" spans="1:7" x14ac:dyDescent="0.25">
      <c r="A4236" s="134" t="s">
        <v>9250</v>
      </c>
      <c r="B4236" s="134">
        <v>7225</v>
      </c>
      <c r="C4236" s="126" t="s">
        <v>13360</v>
      </c>
      <c r="D4236" s="134" t="s">
        <v>33</v>
      </c>
      <c r="E4236" s="134" t="s">
        <v>4500</v>
      </c>
      <c r="F4236" s="135">
        <v>278.12</v>
      </c>
      <c r="G4236" s="135">
        <v>246.04</v>
      </c>
    </row>
    <row r="4237" spans="1:7" x14ac:dyDescent="0.25">
      <c r="A4237" s="134" t="s">
        <v>9250</v>
      </c>
      <c r="B4237" s="134">
        <v>7226</v>
      </c>
      <c r="C4237" s="126" t="s">
        <v>13361</v>
      </c>
      <c r="D4237" s="134" t="s">
        <v>33</v>
      </c>
      <c r="E4237" s="134" t="s">
        <v>4500</v>
      </c>
      <c r="F4237" s="135">
        <v>296.79000000000002</v>
      </c>
      <c r="G4237" s="135">
        <v>262.55</v>
      </c>
    </row>
    <row r="4238" spans="1:7" x14ac:dyDescent="0.25">
      <c r="A4238" s="134" t="s">
        <v>9250</v>
      </c>
      <c r="B4238" s="134">
        <v>7227</v>
      </c>
      <c r="C4238" s="126" t="s">
        <v>13362</v>
      </c>
      <c r="D4238" s="134" t="s">
        <v>33</v>
      </c>
      <c r="E4238" s="134" t="s">
        <v>4500</v>
      </c>
      <c r="F4238" s="135">
        <v>337.83</v>
      </c>
      <c r="G4238" s="135">
        <v>298.86</v>
      </c>
    </row>
    <row r="4239" spans="1:7" x14ac:dyDescent="0.25">
      <c r="A4239" s="134" t="s">
        <v>9250</v>
      </c>
      <c r="B4239" s="134">
        <v>7212</v>
      </c>
      <c r="C4239" s="126" t="s">
        <v>13363</v>
      </c>
      <c r="D4239" s="134" t="s">
        <v>33</v>
      </c>
      <c r="E4239" s="134" t="s">
        <v>4500</v>
      </c>
      <c r="F4239" s="135">
        <v>371.19</v>
      </c>
      <c r="G4239" s="135">
        <v>328.37</v>
      </c>
    </row>
    <row r="4240" spans="1:7" x14ac:dyDescent="0.25">
      <c r="A4240" s="134" t="s">
        <v>9250</v>
      </c>
      <c r="B4240" s="134">
        <v>7229</v>
      </c>
      <c r="C4240" s="126" t="s">
        <v>13364</v>
      </c>
      <c r="D4240" s="134" t="s">
        <v>33</v>
      </c>
      <c r="E4240" s="134" t="s">
        <v>4500</v>
      </c>
      <c r="F4240" s="135">
        <v>235.28</v>
      </c>
      <c r="G4240" s="135">
        <v>208.14</v>
      </c>
    </row>
    <row r="4241" spans="1:7" x14ac:dyDescent="0.25">
      <c r="A4241" s="134" t="s">
        <v>9250</v>
      </c>
      <c r="B4241" s="134">
        <v>7230</v>
      </c>
      <c r="C4241" s="126" t="s">
        <v>13365</v>
      </c>
      <c r="D4241" s="134" t="s">
        <v>33</v>
      </c>
      <c r="E4241" s="134" t="s">
        <v>4500</v>
      </c>
      <c r="F4241" s="135">
        <v>391.7</v>
      </c>
      <c r="G4241" s="135">
        <v>346.52</v>
      </c>
    </row>
    <row r="4242" spans="1:7" x14ac:dyDescent="0.25">
      <c r="A4242" s="134" t="s">
        <v>9250</v>
      </c>
      <c r="B4242" s="134">
        <v>7231</v>
      </c>
      <c r="C4242" s="126" t="s">
        <v>13366</v>
      </c>
      <c r="D4242" s="134" t="s">
        <v>33</v>
      </c>
      <c r="E4242" s="134" t="s">
        <v>4500</v>
      </c>
      <c r="F4242" s="135">
        <v>555.66999999999996</v>
      </c>
      <c r="G4242" s="135">
        <v>491.56</v>
      </c>
    </row>
    <row r="4243" spans="1:7" x14ac:dyDescent="0.25">
      <c r="A4243" s="134" t="s">
        <v>9250</v>
      </c>
      <c r="B4243" s="134">
        <v>7220</v>
      </c>
      <c r="C4243" s="126" t="s">
        <v>13367</v>
      </c>
      <c r="D4243" s="134" t="s">
        <v>33</v>
      </c>
      <c r="E4243" s="134" t="s">
        <v>4500</v>
      </c>
      <c r="F4243" s="135">
        <v>685.91</v>
      </c>
      <c r="G4243" s="135">
        <v>606.78</v>
      </c>
    </row>
    <row r="4244" spans="1:7" x14ac:dyDescent="0.25">
      <c r="A4244" s="134" t="s">
        <v>9250</v>
      </c>
      <c r="B4244" s="134">
        <v>34447</v>
      </c>
      <c r="C4244" s="126" t="s">
        <v>13368</v>
      </c>
      <c r="D4244" s="134" t="s">
        <v>33</v>
      </c>
      <c r="E4244" s="134" t="s">
        <v>4500</v>
      </c>
      <c r="F4244" s="135">
        <v>766.95</v>
      </c>
      <c r="G4244" s="135">
        <v>678.47</v>
      </c>
    </row>
    <row r="4245" spans="1:7" x14ac:dyDescent="0.25">
      <c r="A4245" s="134" t="s">
        <v>9250</v>
      </c>
      <c r="B4245" s="134">
        <v>7233</v>
      </c>
      <c r="C4245" s="126" t="s">
        <v>13369</v>
      </c>
      <c r="D4245" s="134" t="s">
        <v>33</v>
      </c>
      <c r="E4245" s="134" t="s">
        <v>4500</v>
      </c>
      <c r="F4245" s="135">
        <v>879.81</v>
      </c>
      <c r="G4245" s="135">
        <v>778.32</v>
      </c>
    </row>
    <row r="4246" spans="1:7" x14ac:dyDescent="0.25">
      <c r="A4246" s="134" t="s">
        <v>9250</v>
      </c>
      <c r="B4246" s="134">
        <v>40740</v>
      </c>
      <c r="C4246" s="126" t="s">
        <v>13370</v>
      </c>
      <c r="D4246" s="134" t="s">
        <v>144</v>
      </c>
      <c r="E4246" s="134" t="s">
        <v>4500</v>
      </c>
      <c r="F4246" s="135"/>
      <c r="G4246" s="135">
        <v>173.16</v>
      </c>
    </row>
    <row r="4247" spans="1:7" x14ac:dyDescent="0.25">
      <c r="A4247" s="134" t="s">
        <v>9250</v>
      </c>
      <c r="B4247" s="134">
        <v>25007</v>
      </c>
      <c r="C4247" s="126" t="s">
        <v>13371</v>
      </c>
      <c r="D4247" s="134" t="s">
        <v>144</v>
      </c>
      <c r="E4247" s="134" t="s">
        <v>9256</v>
      </c>
      <c r="F4247" s="135"/>
      <c r="G4247" s="135">
        <v>49.55</v>
      </c>
    </row>
    <row r="4248" spans="1:7" x14ac:dyDescent="0.25">
      <c r="A4248" s="134" t="s">
        <v>9250</v>
      </c>
      <c r="B4248" s="134">
        <v>43071</v>
      </c>
      <c r="C4248" s="126" t="s">
        <v>13372</v>
      </c>
      <c r="D4248" s="134" t="s">
        <v>144</v>
      </c>
      <c r="E4248" s="134" t="s">
        <v>4500</v>
      </c>
      <c r="F4248" s="135"/>
      <c r="G4248" s="135">
        <v>194.98</v>
      </c>
    </row>
    <row r="4249" spans="1:7" x14ac:dyDescent="0.25">
      <c r="A4249" s="134" t="s">
        <v>9250</v>
      </c>
      <c r="B4249" s="134">
        <v>39520</v>
      </c>
      <c r="C4249" s="126" t="s">
        <v>13373</v>
      </c>
      <c r="D4249" s="134" t="s">
        <v>144</v>
      </c>
      <c r="E4249" s="134" t="s">
        <v>4500</v>
      </c>
      <c r="F4249" s="135"/>
      <c r="G4249" s="135">
        <v>159.07</v>
      </c>
    </row>
    <row r="4250" spans="1:7" x14ac:dyDescent="0.25">
      <c r="A4250" s="134" t="s">
        <v>9250</v>
      </c>
      <c r="B4250" s="134">
        <v>39521</v>
      </c>
      <c r="C4250" s="126" t="s">
        <v>13374</v>
      </c>
      <c r="D4250" s="134" t="s">
        <v>144</v>
      </c>
      <c r="E4250" s="134" t="s">
        <v>4500</v>
      </c>
      <c r="F4250" s="135"/>
      <c r="G4250" s="135">
        <v>164.27</v>
      </c>
    </row>
    <row r="4251" spans="1:7" x14ac:dyDescent="0.25">
      <c r="A4251" s="134" t="s">
        <v>9250</v>
      </c>
      <c r="B4251" s="134">
        <v>39522</v>
      </c>
      <c r="C4251" s="126" t="s">
        <v>13375</v>
      </c>
      <c r="D4251" s="134" t="s">
        <v>144</v>
      </c>
      <c r="E4251" s="134" t="s">
        <v>4500</v>
      </c>
      <c r="F4251" s="135"/>
      <c r="G4251" s="135">
        <v>169.63</v>
      </c>
    </row>
    <row r="4252" spans="1:7" x14ac:dyDescent="0.25">
      <c r="A4252" s="134" t="s">
        <v>9250</v>
      </c>
      <c r="B4252" s="134">
        <v>7243</v>
      </c>
      <c r="C4252" s="126" t="s">
        <v>13376</v>
      </c>
      <c r="D4252" s="134" t="s">
        <v>144</v>
      </c>
      <c r="E4252" s="134" t="s">
        <v>4500</v>
      </c>
      <c r="F4252" s="135"/>
      <c r="G4252" s="135">
        <v>51.78</v>
      </c>
    </row>
    <row r="4253" spans="1:7" x14ac:dyDescent="0.25">
      <c r="A4253" s="134" t="s">
        <v>9250</v>
      </c>
      <c r="B4253" s="134">
        <v>11067</v>
      </c>
      <c r="C4253" s="126" t="s">
        <v>13377</v>
      </c>
      <c r="D4253" s="134" t="s">
        <v>33</v>
      </c>
      <c r="E4253" s="134" t="s">
        <v>4500</v>
      </c>
      <c r="F4253" s="135"/>
      <c r="G4253" s="135">
        <v>402.71</v>
      </c>
    </row>
    <row r="4254" spans="1:7" x14ac:dyDescent="0.25">
      <c r="A4254" s="134" t="s">
        <v>9250</v>
      </c>
      <c r="B4254" s="134">
        <v>11068</v>
      </c>
      <c r="C4254" s="126" t="s">
        <v>13378</v>
      </c>
      <c r="D4254" s="134" t="s">
        <v>33</v>
      </c>
      <c r="E4254" s="134" t="s">
        <v>4500</v>
      </c>
      <c r="F4254" s="135"/>
      <c r="G4254" s="135">
        <v>508.76</v>
      </c>
    </row>
    <row r="4255" spans="1:7" x14ac:dyDescent="0.25">
      <c r="A4255" s="134" t="s">
        <v>9250</v>
      </c>
      <c r="B4255" s="134">
        <v>7246</v>
      </c>
      <c r="C4255" s="126" t="s">
        <v>13379</v>
      </c>
      <c r="D4255" s="134" t="s">
        <v>33</v>
      </c>
      <c r="E4255" s="134" t="s">
        <v>4500</v>
      </c>
      <c r="F4255" s="135"/>
      <c r="G4255" s="135">
        <v>40.68</v>
      </c>
    </row>
    <row r="4256" spans="1:7" x14ac:dyDescent="0.25">
      <c r="A4256" s="134" t="s">
        <v>9393</v>
      </c>
      <c r="B4256" s="134">
        <v>12869</v>
      </c>
      <c r="C4256" s="126" t="s">
        <v>13380</v>
      </c>
      <c r="D4256" s="134" t="s">
        <v>374</v>
      </c>
      <c r="E4256" s="134" t="s">
        <v>4500</v>
      </c>
      <c r="F4256" s="135">
        <v>18.920000000000002</v>
      </c>
      <c r="G4256" s="135">
        <v>26.09</v>
      </c>
    </row>
    <row r="4257" spans="1:7" x14ac:dyDescent="0.25">
      <c r="A4257" s="134" t="s">
        <v>9393</v>
      </c>
      <c r="B4257" s="134">
        <v>41097</v>
      </c>
      <c r="C4257" s="126" t="s">
        <v>13381</v>
      </c>
      <c r="D4257" s="134" t="s">
        <v>4271</v>
      </c>
      <c r="E4257" s="134" t="s">
        <v>4500</v>
      </c>
      <c r="F4257" s="135">
        <v>3306.64</v>
      </c>
      <c r="G4257" s="135">
        <v>4570.16</v>
      </c>
    </row>
    <row r="4258" spans="1:7" x14ac:dyDescent="0.25">
      <c r="A4258" s="134" t="s">
        <v>9250</v>
      </c>
      <c r="B4258" s="134">
        <v>1574</v>
      </c>
      <c r="C4258" s="126" t="s">
        <v>13382</v>
      </c>
      <c r="D4258" s="134" t="s">
        <v>33</v>
      </c>
      <c r="E4258" s="134" t="s">
        <v>4500</v>
      </c>
      <c r="F4258" s="135">
        <v>2.02</v>
      </c>
      <c r="G4258" s="135">
        <v>1.75</v>
      </c>
    </row>
    <row r="4259" spans="1:7" x14ac:dyDescent="0.25">
      <c r="A4259" s="134" t="s">
        <v>9250</v>
      </c>
      <c r="B4259" s="134">
        <v>1581</v>
      </c>
      <c r="C4259" s="126" t="s">
        <v>13383</v>
      </c>
      <c r="D4259" s="134" t="s">
        <v>33</v>
      </c>
      <c r="E4259" s="134" t="s">
        <v>4500</v>
      </c>
      <c r="F4259" s="135">
        <v>13.99</v>
      </c>
      <c r="G4259" s="135">
        <v>12.14</v>
      </c>
    </row>
    <row r="4260" spans="1:7" x14ac:dyDescent="0.25">
      <c r="A4260" s="134" t="s">
        <v>9250</v>
      </c>
      <c r="B4260" s="134">
        <v>1575</v>
      </c>
      <c r="C4260" s="126" t="s">
        <v>13384</v>
      </c>
      <c r="D4260" s="134" t="s">
        <v>33</v>
      </c>
      <c r="E4260" s="134" t="s">
        <v>4500</v>
      </c>
      <c r="F4260" s="135">
        <v>2.39</v>
      </c>
      <c r="G4260" s="135">
        <v>2.08</v>
      </c>
    </row>
    <row r="4261" spans="1:7" x14ac:dyDescent="0.25">
      <c r="A4261" s="134" t="s">
        <v>9250</v>
      </c>
      <c r="B4261" s="134">
        <v>1570</v>
      </c>
      <c r="C4261" s="126" t="s">
        <v>13385</v>
      </c>
      <c r="D4261" s="134" t="s">
        <v>33</v>
      </c>
      <c r="E4261" s="134" t="s">
        <v>4500</v>
      </c>
      <c r="F4261" s="135">
        <v>1.2</v>
      </c>
      <c r="G4261" s="135">
        <v>1.04</v>
      </c>
    </row>
    <row r="4262" spans="1:7" x14ac:dyDescent="0.25">
      <c r="A4262" s="134" t="s">
        <v>9250</v>
      </c>
      <c r="B4262" s="134">
        <v>1576</v>
      </c>
      <c r="C4262" s="126" t="s">
        <v>13386</v>
      </c>
      <c r="D4262" s="134" t="s">
        <v>33</v>
      </c>
      <c r="E4262" s="134" t="s">
        <v>4500</v>
      </c>
      <c r="F4262" s="135">
        <v>3.31</v>
      </c>
      <c r="G4262" s="135">
        <v>2.88</v>
      </c>
    </row>
    <row r="4263" spans="1:7" x14ac:dyDescent="0.25">
      <c r="A4263" s="134" t="s">
        <v>9250</v>
      </c>
      <c r="B4263" s="134">
        <v>1577</v>
      </c>
      <c r="C4263" s="126" t="s">
        <v>13387</v>
      </c>
      <c r="D4263" s="134" t="s">
        <v>33</v>
      </c>
      <c r="E4263" s="134" t="s">
        <v>4500</v>
      </c>
      <c r="F4263" s="135">
        <v>3.73</v>
      </c>
      <c r="G4263" s="135">
        <v>3.24</v>
      </c>
    </row>
    <row r="4264" spans="1:7" x14ac:dyDescent="0.25">
      <c r="A4264" s="134" t="s">
        <v>9250</v>
      </c>
      <c r="B4264" s="134">
        <v>1571</v>
      </c>
      <c r="C4264" s="126" t="s">
        <v>13388</v>
      </c>
      <c r="D4264" s="134" t="s">
        <v>33</v>
      </c>
      <c r="E4264" s="134" t="s">
        <v>4500</v>
      </c>
      <c r="F4264" s="135">
        <v>1.56</v>
      </c>
      <c r="G4264" s="135">
        <v>1.36</v>
      </c>
    </row>
    <row r="4265" spans="1:7" x14ac:dyDescent="0.25">
      <c r="A4265" s="134" t="s">
        <v>9250</v>
      </c>
      <c r="B4265" s="134">
        <v>1578</v>
      </c>
      <c r="C4265" s="126" t="s">
        <v>13389</v>
      </c>
      <c r="D4265" s="134" t="s">
        <v>33</v>
      </c>
      <c r="E4265" s="134" t="s">
        <v>4500</v>
      </c>
      <c r="F4265" s="135">
        <v>6.48</v>
      </c>
      <c r="G4265" s="135">
        <v>5.62</v>
      </c>
    </row>
    <row r="4266" spans="1:7" x14ac:dyDescent="0.25">
      <c r="A4266" s="134" t="s">
        <v>9250</v>
      </c>
      <c r="B4266" s="134">
        <v>1573</v>
      </c>
      <c r="C4266" s="126" t="s">
        <v>13390</v>
      </c>
      <c r="D4266" s="134" t="s">
        <v>33</v>
      </c>
      <c r="E4266" s="134" t="s">
        <v>4500</v>
      </c>
      <c r="F4266" s="135">
        <v>1.86</v>
      </c>
      <c r="G4266" s="135">
        <v>1.62</v>
      </c>
    </row>
    <row r="4267" spans="1:7" x14ac:dyDescent="0.25">
      <c r="A4267" s="134" t="s">
        <v>9250</v>
      </c>
      <c r="B4267" s="134">
        <v>1579</v>
      </c>
      <c r="C4267" s="126" t="s">
        <v>13391</v>
      </c>
      <c r="D4267" s="134" t="s">
        <v>33</v>
      </c>
      <c r="E4267" s="134" t="s">
        <v>4500</v>
      </c>
      <c r="F4267" s="135">
        <v>8.08</v>
      </c>
      <c r="G4267" s="135">
        <v>7.01</v>
      </c>
    </row>
    <row r="4268" spans="1:7" x14ac:dyDescent="0.25">
      <c r="A4268" s="134" t="s">
        <v>9250</v>
      </c>
      <c r="B4268" s="134">
        <v>1580</v>
      </c>
      <c r="C4268" s="126" t="s">
        <v>13392</v>
      </c>
      <c r="D4268" s="134" t="s">
        <v>33</v>
      </c>
      <c r="E4268" s="134" t="s">
        <v>4500</v>
      </c>
      <c r="F4268" s="135">
        <v>9.9499999999999993</v>
      </c>
      <c r="G4268" s="135">
        <v>8.64</v>
      </c>
    </row>
    <row r="4269" spans="1:7" x14ac:dyDescent="0.25">
      <c r="A4269" s="134" t="s">
        <v>9250</v>
      </c>
      <c r="B4269" s="134">
        <v>39321</v>
      </c>
      <c r="C4269" s="126" t="s">
        <v>13393</v>
      </c>
      <c r="D4269" s="134" t="s">
        <v>33</v>
      </c>
      <c r="E4269" s="134" t="s">
        <v>4500</v>
      </c>
      <c r="F4269" s="135">
        <v>22.92</v>
      </c>
      <c r="G4269" s="135">
        <v>23.1</v>
      </c>
    </row>
    <row r="4270" spans="1:7" x14ac:dyDescent="0.25">
      <c r="A4270" s="134" t="s">
        <v>9250</v>
      </c>
      <c r="B4270" s="134">
        <v>39319</v>
      </c>
      <c r="C4270" s="126" t="s">
        <v>13394</v>
      </c>
      <c r="D4270" s="134" t="s">
        <v>33</v>
      </c>
      <c r="E4270" s="134" t="s">
        <v>4500</v>
      </c>
      <c r="F4270" s="135">
        <v>9.5399999999999991</v>
      </c>
      <c r="G4270" s="135">
        <v>9.61</v>
      </c>
    </row>
    <row r="4271" spans="1:7" x14ac:dyDescent="0.25">
      <c r="A4271" s="134" t="s">
        <v>9250</v>
      </c>
      <c r="B4271" s="134">
        <v>39320</v>
      </c>
      <c r="C4271" s="126" t="s">
        <v>13395</v>
      </c>
      <c r="D4271" s="134" t="s">
        <v>33</v>
      </c>
      <c r="E4271" s="134" t="s">
        <v>4500</v>
      </c>
      <c r="F4271" s="135">
        <v>18.34</v>
      </c>
      <c r="G4271" s="135">
        <v>18.48</v>
      </c>
    </row>
    <row r="4272" spans="1:7" x14ac:dyDescent="0.25">
      <c r="A4272" s="134" t="s">
        <v>9250</v>
      </c>
      <c r="B4272" s="134">
        <v>1542</v>
      </c>
      <c r="C4272" s="126" t="s">
        <v>13396</v>
      </c>
      <c r="D4272" s="134" t="s">
        <v>33</v>
      </c>
      <c r="E4272" s="134" t="s">
        <v>4500</v>
      </c>
      <c r="F4272" s="135">
        <v>27.55</v>
      </c>
      <c r="G4272" s="135">
        <v>23.93</v>
      </c>
    </row>
    <row r="4273" spans="1:7" x14ac:dyDescent="0.25">
      <c r="A4273" s="134" t="s">
        <v>9250</v>
      </c>
      <c r="B4273" s="134">
        <v>1591</v>
      </c>
      <c r="C4273" s="126" t="s">
        <v>13397</v>
      </c>
      <c r="D4273" s="134" t="s">
        <v>33</v>
      </c>
      <c r="E4273" s="134" t="s">
        <v>4500</v>
      </c>
      <c r="F4273" s="135">
        <v>30.84</v>
      </c>
      <c r="G4273" s="135">
        <v>26.78</v>
      </c>
    </row>
    <row r="4274" spans="1:7" x14ac:dyDescent="0.25">
      <c r="A4274" s="134" t="s">
        <v>9250</v>
      </c>
      <c r="B4274" s="134">
        <v>1547</v>
      </c>
      <c r="C4274" s="126" t="s">
        <v>13398</v>
      </c>
      <c r="D4274" s="134" t="s">
        <v>33</v>
      </c>
      <c r="E4274" s="134" t="s">
        <v>4500</v>
      </c>
      <c r="F4274" s="135">
        <v>161.61000000000001</v>
      </c>
      <c r="G4274" s="135">
        <v>140.34</v>
      </c>
    </row>
    <row r="4275" spans="1:7" x14ac:dyDescent="0.25">
      <c r="A4275" s="134" t="s">
        <v>9250</v>
      </c>
      <c r="B4275" s="134">
        <v>38196</v>
      </c>
      <c r="C4275" s="126" t="s">
        <v>13399</v>
      </c>
      <c r="D4275" s="134" t="s">
        <v>33</v>
      </c>
      <c r="E4275" s="134" t="s">
        <v>4500</v>
      </c>
      <c r="F4275" s="135">
        <v>31.47</v>
      </c>
      <c r="G4275" s="135">
        <v>27.33</v>
      </c>
    </row>
    <row r="4276" spans="1:7" x14ac:dyDescent="0.25">
      <c r="A4276" s="134" t="s">
        <v>9250</v>
      </c>
      <c r="B4276" s="134">
        <v>1543</v>
      </c>
      <c r="C4276" s="126" t="s">
        <v>13400</v>
      </c>
      <c r="D4276" s="134" t="s">
        <v>33</v>
      </c>
      <c r="E4276" s="134" t="s">
        <v>4500</v>
      </c>
      <c r="F4276" s="135">
        <v>33.450000000000003</v>
      </c>
      <c r="G4276" s="135">
        <v>29.05</v>
      </c>
    </row>
    <row r="4277" spans="1:7" x14ac:dyDescent="0.25">
      <c r="A4277" s="134" t="s">
        <v>9250</v>
      </c>
      <c r="B4277" s="134">
        <v>1585</v>
      </c>
      <c r="C4277" s="126" t="s">
        <v>13401</v>
      </c>
      <c r="D4277" s="134" t="s">
        <v>33</v>
      </c>
      <c r="E4277" s="134" t="s">
        <v>4500</v>
      </c>
      <c r="F4277" s="135">
        <v>6.48</v>
      </c>
      <c r="G4277" s="135">
        <v>5.62</v>
      </c>
    </row>
    <row r="4278" spans="1:7" x14ac:dyDescent="0.25">
      <c r="A4278" s="134" t="s">
        <v>9250</v>
      </c>
      <c r="B4278" s="134">
        <v>1593</v>
      </c>
      <c r="C4278" s="126" t="s">
        <v>13402</v>
      </c>
      <c r="D4278" s="134" t="s">
        <v>33</v>
      </c>
      <c r="E4278" s="134" t="s">
        <v>4500</v>
      </c>
      <c r="F4278" s="135">
        <v>34.4</v>
      </c>
      <c r="G4278" s="135">
        <v>29.87</v>
      </c>
    </row>
    <row r="4279" spans="1:7" x14ac:dyDescent="0.25">
      <c r="A4279" s="134" t="s">
        <v>9250</v>
      </c>
      <c r="B4279" s="134">
        <v>11838</v>
      </c>
      <c r="C4279" s="126" t="s">
        <v>13403</v>
      </c>
      <c r="D4279" s="134" t="s">
        <v>33</v>
      </c>
      <c r="E4279" s="134" t="s">
        <v>4500</v>
      </c>
      <c r="F4279" s="135">
        <v>45.39</v>
      </c>
      <c r="G4279" s="135">
        <v>39.409999999999997</v>
      </c>
    </row>
    <row r="4280" spans="1:7" x14ac:dyDescent="0.25">
      <c r="A4280" s="134" t="s">
        <v>9250</v>
      </c>
      <c r="B4280" s="134">
        <v>1594</v>
      </c>
      <c r="C4280" s="126" t="s">
        <v>13404</v>
      </c>
      <c r="D4280" s="134" t="s">
        <v>33</v>
      </c>
      <c r="E4280" s="134" t="s">
        <v>4500</v>
      </c>
      <c r="F4280" s="135">
        <v>45.89</v>
      </c>
      <c r="G4280" s="135">
        <v>39.85</v>
      </c>
    </row>
    <row r="4281" spans="1:7" x14ac:dyDescent="0.25">
      <c r="A4281" s="134" t="s">
        <v>9250</v>
      </c>
      <c r="B4281" s="134">
        <v>1586</v>
      </c>
      <c r="C4281" s="126" t="s">
        <v>13405</v>
      </c>
      <c r="D4281" s="134" t="s">
        <v>33</v>
      </c>
      <c r="E4281" s="134" t="s">
        <v>4500</v>
      </c>
      <c r="F4281" s="135">
        <v>8.1999999999999993</v>
      </c>
      <c r="G4281" s="135">
        <v>7.12</v>
      </c>
    </row>
    <row r="4282" spans="1:7" x14ac:dyDescent="0.25">
      <c r="A4282" s="134" t="s">
        <v>9250</v>
      </c>
      <c r="B4282" s="134">
        <v>11839</v>
      </c>
      <c r="C4282" s="126" t="s">
        <v>13406</v>
      </c>
      <c r="D4282" s="134" t="s">
        <v>33</v>
      </c>
      <c r="E4282" s="134" t="s">
        <v>4500</v>
      </c>
      <c r="F4282" s="135">
        <v>66.040000000000006</v>
      </c>
      <c r="G4282" s="135">
        <v>57.35</v>
      </c>
    </row>
    <row r="4283" spans="1:7" x14ac:dyDescent="0.25">
      <c r="A4283" s="134" t="s">
        <v>9250</v>
      </c>
      <c r="B4283" s="134">
        <v>1587</v>
      </c>
      <c r="C4283" s="126" t="s">
        <v>13407</v>
      </c>
      <c r="D4283" s="134" t="s">
        <v>33</v>
      </c>
      <c r="E4283" s="134" t="s">
        <v>4500</v>
      </c>
      <c r="F4283" s="135">
        <v>8.35</v>
      </c>
      <c r="G4283" s="135">
        <v>7.25</v>
      </c>
    </row>
    <row r="4284" spans="1:7" x14ac:dyDescent="0.25">
      <c r="A4284" s="134" t="s">
        <v>9250</v>
      </c>
      <c r="B4284" s="134">
        <v>1545</v>
      </c>
      <c r="C4284" s="126" t="s">
        <v>13408</v>
      </c>
      <c r="D4284" s="134" t="s">
        <v>33</v>
      </c>
      <c r="E4284" s="134" t="s">
        <v>4500</v>
      </c>
      <c r="F4284" s="135">
        <v>79.25</v>
      </c>
      <c r="G4284" s="135">
        <v>68.819999999999993</v>
      </c>
    </row>
    <row r="4285" spans="1:7" x14ac:dyDescent="0.25">
      <c r="A4285" s="134" t="s">
        <v>9250</v>
      </c>
      <c r="B4285" s="134">
        <v>1588</v>
      </c>
      <c r="C4285" s="126" t="s">
        <v>13409</v>
      </c>
      <c r="D4285" s="134" t="s">
        <v>33</v>
      </c>
      <c r="E4285" s="134" t="s">
        <v>4500</v>
      </c>
      <c r="F4285" s="135">
        <v>11.45</v>
      </c>
      <c r="G4285" s="135">
        <v>9.94</v>
      </c>
    </row>
    <row r="4286" spans="1:7" x14ac:dyDescent="0.25">
      <c r="A4286" s="134" t="s">
        <v>9250</v>
      </c>
      <c r="B4286" s="134">
        <v>1535</v>
      </c>
      <c r="C4286" s="126" t="s">
        <v>13410</v>
      </c>
      <c r="D4286" s="134" t="s">
        <v>33</v>
      </c>
      <c r="E4286" s="134" t="s">
        <v>4500</v>
      </c>
      <c r="F4286" s="135">
        <v>6.6</v>
      </c>
      <c r="G4286" s="135">
        <v>5.73</v>
      </c>
    </row>
    <row r="4287" spans="1:7" x14ac:dyDescent="0.25">
      <c r="A4287" s="134" t="s">
        <v>9250</v>
      </c>
      <c r="B4287" s="134">
        <v>1589</v>
      </c>
      <c r="C4287" s="126" t="s">
        <v>13411</v>
      </c>
      <c r="D4287" s="134" t="s">
        <v>33</v>
      </c>
      <c r="E4287" s="134" t="s">
        <v>4500</v>
      </c>
      <c r="F4287" s="135">
        <v>11.81</v>
      </c>
      <c r="G4287" s="135">
        <v>10.26</v>
      </c>
    </row>
    <row r="4288" spans="1:7" x14ac:dyDescent="0.25">
      <c r="A4288" s="134" t="s">
        <v>9250</v>
      </c>
      <c r="B4288" s="134">
        <v>1546</v>
      </c>
      <c r="C4288" s="126" t="s">
        <v>13412</v>
      </c>
      <c r="D4288" s="134" t="s">
        <v>33</v>
      </c>
      <c r="E4288" s="134" t="s">
        <v>4500</v>
      </c>
      <c r="F4288" s="135">
        <v>133.74</v>
      </c>
      <c r="G4288" s="135">
        <v>116.13</v>
      </c>
    </row>
    <row r="4289" spans="1:7" x14ac:dyDescent="0.25">
      <c r="A4289" s="134" t="s">
        <v>9250</v>
      </c>
      <c r="B4289" s="134">
        <v>1590</v>
      </c>
      <c r="C4289" s="126" t="s">
        <v>13413</v>
      </c>
      <c r="D4289" s="134" t="s">
        <v>33</v>
      </c>
      <c r="E4289" s="134" t="s">
        <v>4500</v>
      </c>
      <c r="F4289" s="135">
        <v>20.8</v>
      </c>
      <c r="G4289" s="135">
        <v>18.059999999999999</v>
      </c>
    </row>
    <row r="4290" spans="1:7" x14ac:dyDescent="0.25">
      <c r="A4290" s="134" t="s">
        <v>9422</v>
      </c>
      <c r="B4290" s="134">
        <v>38415</v>
      </c>
      <c r="C4290" s="126" t="s">
        <v>13414</v>
      </c>
      <c r="D4290" s="134" t="s">
        <v>33</v>
      </c>
      <c r="E4290" s="134" t="s">
        <v>4500</v>
      </c>
      <c r="F4290" s="135">
        <v>1092.3900000000001</v>
      </c>
      <c r="G4290" s="135">
        <v>1082.23</v>
      </c>
    </row>
    <row r="4291" spans="1:7" x14ac:dyDescent="0.25">
      <c r="A4291" s="134" t="s">
        <v>9422</v>
      </c>
      <c r="B4291" s="134">
        <v>38414</v>
      </c>
      <c r="C4291" s="126" t="s">
        <v>13415</v>
      </c>
      <c r="D4291" s="134" t="s">
        <v>33</v>
      </c>
      <c r="E4291" s="134" t="s">
        <v>4500</v>
      </c>
      <c r="F4291" s="135">
        <v>1533.18</v>
      </c>
      <c r="G4291" s="135">
        <v>1518.92</v>
      </c>
    </row>
    <row r="4292" spans="1:7" x14ac:dyDescent="0.25">
      <c r="A4292" s="134" t="s">
        <v>9250</v>
      </c>
      <c r="B4292" s="134">
        <v>38128</v>
      </c>
      <c r="C4292" s="126" t="s">
        <v>13416</v>
      </c>
      <c r="D4292" s="134" t="s">
        <v>950</v>
      </c>
      <c r="E4292" s="134" t="s">
        <v>9256</v>
      </c>
      <c r="F4292" s="135">
        <v>1.25</v>
      </c>
      <c r="G4292" s="135">
        <v>1</v>
      </c>
    </row>
    <row r="4293" spans="1:7" x14ac:dyDescent="0.25">
      <c r="A4293" s="134" t="s">
        <v>9250</v>
      </c>
      <c r="B4293" s="134">
        <v>7253</v>
      </c>
      <c r="C4293" s="126" t="s">
        <v>13417</v>
      </c>
      <c r="D4293" s="134" t="s">
        <v>1007</v>
      </c>
      <c r="E4293" s="134" t="s">
        <v>4500</v>
      </c>
      <c r="F4293" s="135">
        <v>267.85000000000002</v>
      </c>
      <c r="G4293" s="135">
        <v>214.28</v>
      </c>
    </row>
    <row r="4294" spans="1:7" x14ac:dyDescent="0.25">
      <c r="A4294" s="134" t="s">
        <v>9250</v>
      </c>
      <c r="B4294" s="134">
        <v>4806</v>
      </c>
      <c r="C4294" s="126" t="s">
        <v>13418</v>
      </c>
      <c r="D4294" s="134" t="s">
        <v>22</v>
      </c>
      <c r="E4294" s="134" t="s">
        <v>4500</v>
      </c>
      <c r="F4294" s="135">
        <v>17.649999999999999</v>
      </c>
      <c r="G4294" s="135">
        <v>18.34</v>
      </c>
    </row>
    <row r="4295" spans="1:7" x14ac:dyDescent="0.25">
      <c r="A4295" s="134" t="s">
        <v>9250</v>
      </c>
      <c r="B4295" s="134">
        <v>34401</v>
      </c>
      <c r="C4295" s="126" t="s">
        <v>13419</v>
      </c>
      <c r="D4295" s="134" t="s">
        <v>33</v>
      </c>
      <c r="E4295" s="134" t="s">
        <v>4500</v>
      </c>
      <c r="F4295" s="135">
        <v>1.86</v>
      </c>
      <c r="G4295" s="135">
        <v>1.56</v>
      </c>
    </row>
    <row r="4296" spans="1:7" x14ac:dyDescent="0.25">
      <c r="A4296" s="134" t="s">
        <v>9250</v>
      </c>
      <c r="B4296" s="134">
        <v>7256</v>
      </c>
      <c r="C4296" s="126" t="s">
        <v>13420</v>
      </c>
      <c r="D4296" s="134" t="s">
        <v>33</v>
      </c>
      <c r="E4296" s="134" t="s">
        <v>4500</v>
      </c>
      <c r="F4296" s="135">
        <v>1.32</v>
      </c>
      <c r="G4296" s="135">
        <v>1.1100000000000001</v>
      </c>
    </row>
    <row r="4297" spans="1:7" x14ac:dyDescent="0.25">
      <c r="A4297" s="134" t="s">
        <v>9250</v>
      </c>
      <c r="B4297" s="134">
        <v>7260</v>
      </c>
      <c r="C4297" s="126" t="s">
        <v>13421</v>
      </c>
      <c r="D4297" s="134" t="s">
        <v>33</v>
      </c>
      <c r="E4297" s="134" t="s">
        <v>4500</v>
      </c>
      <c r="F4297" s="135">
        <v>2.5</v>
      </c>
      <c r="G4297" s="135">
        <v>2.11</v>
      </c>
    </row>
    <row r="4298" spans="1:7" x14ac:dyDescent="0.25">
      <c r="A4298" s="134" t="s">
        <v>9250</v>
      </c>
      <c r="B4298" s="134">
        <v>7258</v>
      </c>
      <c r="C4298" s="126" t="s">
        <v>13422</v>
      </c>
      <c r="D4298" s="134" t="s">
        <v>33</v>
      </c>
      <c r="E4298" s="134" t="s">
        <v>4500</v>
      </c>
      <c r="F4298" s="135">
        <v>0.65</v>
      </c>
      <c r="G4298" s="135">
        <v>0.54</v>
      </c>
    </row>
    <row r="4299" spans="1:7" x14ac:dyDescent="0.25">
      <c r="A4299" s="134" t="s">
        <v>9250</v>
      </c>
      <c r="B4299" s="134">
        <v>34400</v>
      </c>
      <c r="C4299" s="126" t="s">
        <v>13423</v>
      </c>
      <c r="D4299" s="134" t="s">
        <v>33</v>
      </c>
      <c r="E4299" s="134" t="s">
        <v>4500</v>
      </c>
      <c r="F4299" s="135">
        <v>5.16</v>
      </c>
      <c r="G4299" s="135">
        <v>4.3499999999999996</v>
      </c>
    </row>
    <row r="4300" spans="1:7" x14ac:dyDescent="0.25">
      <c r="A4300" s="134" t="s">
        <v>9250</v>
      </c>
      <c r="B4300" s="134">
        <v>10617</v>
      </c>
      <c r="C4300" s="126" t="s">
        <v>13424</v>
      </c>
      <c r="D4300" s="134" t="s">
        <v>33</v>
      </c>
      <c r="E4300" s="134" t="s">
        <v>4500</v>
      </c>
      <c r="F4300" s="135">
        <v>6.65</v>
      </c>
      <c r="G4300" s="135">
        <v>5.6</v>
      </c>
    </row>
    <row r="4301" spans="1:7" x14ac:dyDescent="0.25">
      <c r="A4301" s="134" t="s">
        <v>9250</v>
      </c>
      <c r="B4301" s="134">
        <v>44261</v>
      </c>
      <c r="C4301" s="126" t="s">
        <v>13425</v>
      </c>
      <c r="D4301" s="134" t="s">
        <v>33</v>
      </c>
      <c r="E4301" s="134" t="s">
        <v>4500</v>
      </c>
      <c r="F4301" s="135">
        <v>152.32</v>
      </c>
      <c r="G4301" s="135">
        <v>153.49</v>
      </c>
    </row>
    <row r="4302" spans="1:7" x14ac:dyDescent="0.25">
      <c r="A4302" s="134" t="s">
        <v>9250</v>
      </c>
      <c r="B4302" s="134">
        <v>7274</v>
      </c>
      <c r="C4302" s="126" t="s">
        <v>13426</v>
      </c>
      <c r="D4302" s="134" t="s">
        <v>33</v>
      </c>
      <c r="E4302" s="134" t="s">
        <v>4500</v>
      </c>
      <c r="F4302" s="135">
        <v>73.739999999999995</v>
      </c>
      <c r="G4302" s="135">
        <v>74.31</v>
      </c>
    </row>
    <row r="4303" spans="1:7" x14ac:dyDescent="0.25">
      <c r="A4303" s="134" t="s">
        <v>9250</v>
      </c>
      <c r="B4303" s="134">
        <v>44326</v>
      </c>
      <c r="C4303" s="126" t="s">
        <v>13427</v>
      </c>
      <c r="D4303" s="134" t="s">
        <v>33</v>
      </c>
      <c r="E4303" s="134" t="s">
        <v>4500</v>
      </c>
      <c r="F4303" s="135">
        <v>1592.65</v>
      </c>
      <c r="G4303" s="135">
        <v>1604.91</v>
      </c>
    </row>
    <row r="4304" spans="1:7" x14ac:dyDescent="0.25">
      <c r="A4304" s="134" t="s">
        <v>9250</v>
      </c>
      <c r="B4304" s="134">
        <v>154</v>
      </c>
      <c r="C4304" s="126" t="s">
        <v>13428</v>
      </c>
      <c r="D4304" s="134" t="s">
        <v>3949</v>
      </c>
      <c r="E4304" s="134" t="s">
        <v>4500</v>
      </c>
      <c r="F4304" s="135">
        <v>73.61</v>
      </c>
      <c r="G4304" s="135">
        <v>73.81</v>
      </c>
    </row>
    <row r="4305" spans="1:7" x14ac:dyDescent="0.25">
      <c r="A4305" s="134" t="s">
        <v>9250</v>
      </c>
      <c r="B4305" s="134">
        <v>38121</v>
      </c>
      <c r="C4305" s="126" t="s">
        <v>13429</v>
      </c>
      <c r="D4305" s="134" t="s">
        <v>3949</v>
      </c>
      <c r="E4305" s="134" t="s">
        <v>4500</v>
      </c>
      <c r="F4305" s="135">
        <v>19.64</v>
      </c>
      <c r="G4305" s="135">
        <v>24.07</v>
      </c>
    </row>
    <row r="4306" spans="1:7" x14ac:dyDescent="0.25">
      <c r="A4306" s="134" t="s">
        <v>9250</v>
      </c>
      <c r="B4306" s="134">
        <v>43776</v>
      </c>
      <c r="C4306" s="126" t="s">
        <v>13430</v>
      </c>
      <c r="D4306" s="134" t="s">
        <v>3949</v>
      </c>
      <c r="E4306" s="134" t="s">
        <v>4500</v>
      </c>
      <c r="F4306" s="135">
        <v>26.69</v>
      </c>
      <c r="G4306" s="135">
        <v>32.19</v>
      </c>
    </row>
    <row r="4307" spans="1:7" x14ac:dyDescent="0.25">
      <c r="A4307" s="134" t="s">
        <v>9250</v>
      </c>
      <c r="B4307" s="134">
        <v>7343</v>
      </c>
      <c r="C4307" s="126" t="s">
        <v>13431</v>
      </c>
      <c r="D4307" s="134" t="s">
        <v>3949</v>
      </c>
      <c r="E4307" s="134" t="s">
        <v>4500</v>
      </c>
      <c r="F4307" s="135">
        <v>28.89</v>
      </c>
      <c r="G4307" s="135">
        <v>35.42</v>
      </c>
    </row>
    <row r="4308" spans="1:7" x14ac:dyDescent="0.25">
      <c r="A4308" s="134" t="s">
        <v>9250</v>
      </c>
      <c r="B4308" s="134">
        <v>7348</v>
      </c>
      <c r="C4308" s="126" t="s">
        <v>13432</v>
      </c>
      <c r="D4308" s="134" t="s">
        <v>3949</v>
      </c>
      <c r="E4308" s="134" t="s">
        <v>4500</v>
      </c>
      <c r="F4308" s="135">
        <v>18.739999999999998</v>
      </c>
      <c r="G4308" s="135">
        <v>21.67</v>
      </c>
    </row>
    <row r="4309" spans="1:7" x14ac:dyDescent="0.25">
      <c r="A4309" s="134" t="s">
        <v>9250</v>
      </c>
      <c r="B4309" s="134">
        <v>7313</v>
      </c>
      <c r="C4309" s="126" t="s">
        <v>13433</v>
      </c>
      <c r="D4309" s="134" t="s">
        <v>3949</v>
      </c>
      <c r="E4309" s="134" t="s">
        <v>4500</v>
      </c>
      <c r="F4309" s="135"/>
      <c r="G4309" s="135">
        <v>21.92</v>
      </c>
    </row>
    <row r="4310" spans="1:7" x14ac:dyDescent="0.25">
      <c r="A4310" s="134" t="s">
        <v>9250</v>
      </c>
      <c r="B4310" s="134">
        <v>7319</v>
      </c>
      <c r="C4310" s="126" t="s">
        <v>13434</v>
      </c>
      <c r="D4310" s="134" t="s">
        <v>3949</v>
      </c>
      <c r="E4310" s="134" t="s">
        <v>4500</v>
      </c>
      <c r="F4310" s="135"/>
      <c r="G4310" s="135">
        <v>12.55</v>
      </c>
    </row>
    <row r="4311" spans="1:7" x14ac:dyDescent="0.25">
      <c r="A4311" s="134" t="s">
        <v>9250</v>
      </c>
      <c r="B4311" s="134">
        <v>7314</v>
      </c>
      <c r="C4311" s="126" t="s">
        <v>13435</v>
      </c>
      <c r="D4311" s="134" t="s">
        <v>3949</v>
      </c>
      <c r="E4311" s="134" t="s">
        <v>4500</v>
      </c>
      <c r="F4311" s="135">
        <v>68.66</v>
      </c>
      <c r="G4311" s="135">
        <v>84.16</v>
      </c>
    </row>
    <row r="4312" spans="1:7" x14ac:dyDescent="0.25">
      <c r="A4312" s="134" t="s">
        <v>9250</v>
      </c>
      <c r="B4312" s="134">
        <v>7304</v>
      </c>
      <c r="C4312" s="126" t="s">
        <v>13436</v>
      </c>
      <c r="D4312" s="134" t="s">
        <v>3949</v>
      </c>
      <c r="E4312" s="134" t="s">
        <v>4500</v>
      </c>
      <c r="F4312" s="135">
        <v>79.099999999999994</v>
      </c>
      <c r="G4312" s="135">
        <v>95.4</v>
      </c>
    </row>
    <row r="4313" spans="1:7" x14ac:dyDescent="0.25">
      <c r="A4313" s="134" t="s">
        <v>9250</v>
      </c>
      <c r="B4313" s="134">
        <v>43649</v>
      </c>
      <c r="C4313" s="126" t="s">
        <v>13437</v>
      </c>
      <c r="D4313" s="134" t="s">
        <v>3949</v>
      </c>
      <c r="E4313" s="134" t="s">
        <v>4500</v>
      </c>
      <c r="F4313" s="135">
        <v>40.909999999999997</v>
      </c>
      <c r="G4313" s="135">
        <v>49.34</v>
      </c>
    </row>
    <row r="4314" spans="1:7" x14ac:dyDescent="0.25">
      <c r="A4314" s="134" t="s">
        <v>9250</v>
      </c>
      <c r="B4314" s="134">
        <v>43650</v>
      </c>
      <c r="C4314" s="126" t="s">
        <v>13438</v>
      </c>
      <c r="D4314" s="134" t="s">
        <v>3949</v>
      </c>
      <c r="E4314" s="134" t="s">
        <v>4500</v>
      </c>
      <c r="F4314" s="135">
        <v>38.659999999999997</v>
      </c>
      <c r="G4314" s="135">
        <v>46.62</v>
      </c>
    </row>
    <row r="4315" spans="1:7" x14ac:dyDescent="0.25">
      <c r="A4315" s="134" t="s">
        <v>9250</v>
      </c>
      <c r="B4315" s="134">
        <v>7311</v>
      </c>
      <c r="C4315" s="126" t="s">
        <v>13439</v>
      </c>
      <c r="D4315" s="134" t="s">
        <v>3949</v>
      </c>
      <c r="E4315" s="134" t="s">
        <v>4500</v>
      </c>
      <c r="F4315" s="135">
        <v>39.6</v>
      </c>
      <c r="G4315" s="135">
        <v>47.76</v>
      </c>
    </row>
    <row r="4316" spans="1:7" x14ac:dyDescent="0.25">
      <c r="A4316" s="134" t="s">
        <v>9250</v>
      </c>
      <c r="B4316" s="134">
        <v>7292</v>
      </c>
      <c r="C4316" s="126" t="s">
        <v>13440</v>
      </c>
      <c r="D4316" s="134" t="s">
        <v>3949</v>
      </c>
      <c r="E4316" s="134" t="s">
        <v>9256</v>
      </c>
      <c r="F4316" s="135">
        <v>38.340000000000003</v>
      </c>
      <c r="G4316" s="135">
        <v>46.24</v>
      </c>
    </row>
    <row r="4317" spans="1:7" x14ac:dyDescent="0.25">
      <c r="A4317" s="134" t="s">
        <v>9250</v>
      </c>
      <c r="B4317" s="134">
        <v>7293</v>
      </c>
      <c r="C4317" s="126" t="s">
        <v>13441</v>
      </c>
      <c r="D4317" s="134" t="s">
        <v>3949</v>
      </c>
      <c r="E4317" s="134" t="s">
        <v>4500</v>
      </c>
      <c r="F4317" s="135">
        <v>42.41</v>
      </c>
      <c r="G4317" s="135">
        <v>51.15</v>
      </c>
    </row>
    <row r="4318" spans="1:7" x14ac:dyDescent="0.25">
      <c r="A4318" s="134" t="s">
        <v>9250</v>
      </c>
      <c r="B4318" s="134">
        <v>7306</v>
      </c>
      <c r="C4318" s="126" t="s">
        <v>13442</v>
      </c>
      <c r="D4318" s="134" t="s">
        <v>3949</v>
      </c>
      <c r="E4318" s="134" t="s">
        <v>4500</v>
      </c>
      <c r="F4318" s="135">
        <v>46.81</v>
      </c>
      <c r="G4318" s="135">
        <v>56.45</v>
      </c>
    </row>
    <row r="4319" spans="1:7" x14ac:dyDescent="0.25">
      <c r="A4319" s="134" t="s">
        <v>9250</v>
      </c>
      <c r="B4319" s="134">
        <v>7288</v>
      </c>
      <c r="C4319" s="126" t="s">
        <v>13443</v>
      </c>
      <c r="D4319" s="134" t="s">
        <v>3949</v>
      </c>
      <c r="E4319" s="134" t="s">
        <v>4500</v>
      </c>
      <c r="F4319" s="135">
        <v>38.869999999999997</v>
      </c>
      <c r="G4319" s="135">
        <v>46.87</v>
      </c>
    </row>
    <row r="4320" spans="1:7" x14ac:dyDescent="0.25">
      <c r="A4320" s="134" t="s">
        <v>9250</v>
      </c>
      <c r="B4320" s="134">
        <v>43625</v>
      </c>
      <c r="C4320" s="126" t="s">
        <v>13444</v>
      </c>
      <c r="D4320" s="134" t="s">
        <v>3949</v>
      </c>
      <c r="E4320" s="134" t="s">
        <v>4500</v>
      </c>
      <c r="F4320" s="135">
        <v>31.38</v>
      </c>
      <c r="G4320" s="135">
        <v>37.85</v>
      </c>
    </row>
    <row r="4321" spans="1:7" x14ac:dyDescent="0.25">
      <c r="A4321" s="134" t="s">
        <v>9250</v>
      </c>
      <c r="B4321" s="134">
        <v>43647</v>
      </c>
      <c r="C4321" s="126" t="s">
        <v>13445</v>
      </c>
      <c r="D4321" s="134" t="s">
        <v>3949</v>
      </c>
      <c r="E4321" s="134" t="s">
        <v>4500</v>
      </c>
      <c r="F4321" s="135">
        <v>28.51</v>
      </c>
      <c r="G4321" s="135">
        <v>34.380000000000003</v>
      </c>
    </row>
    <row r="4322" spans="1:7" x14ac:dyDescent="0.25">
      <c r="A4322" s="134" t="s">
        <v>9250</v>
      </c>
      <c r="B4322" s="134">
        <v>43648</v>
      </c>
      <c r="C4322" s="126" t="s">
        <v>13446</v>
      </c>
      <c r="D4322" s="134" t="s">
        <v>3949</v>
      </c>
      <c r="E4322" s="134" t="s">
        <v>4500</v>
      </c>
      <c r="F4322" s="135">
        <v>27.51</v>
      </c>
      <c r="G4322" s="135">
        <v>33.17</v>
      </c>
    </row>
    <row r="4323" spans="1:7" x14ac:dyDescent="0.25">
      <c r="A4323" s="134" t="s">
        <v>9250</v>
      </c>
      <c r="B4323" s="134">
        <v>35693</v>
      </c>
      <c r="C4323" s="126" t="s">
        <v>13447</v>
      </c>
      <c r="D4323" s="134" t="s">
        <v>3949</v>
      </c>
      <c r="E4323" s="134" t="s">
        <v>4500</v>
      </c>
      <c r="F4323" s="135">
        <v>11.65</v>
      </c>
      <c r="G4323" s="135">
        <v>13.48</v>
      </c>
    </row>
    <row r="4324" spans="1:7" x14ac:dyDescent="0.25">
      <c r="A4324" s="134" t="s">
        <v>9250</v>
      </c>
      <c r="B4324" s="134">
        <v>7356</v>
      </c>
      <c r="C4324" s="126" t="s">
        <v>13448</v>
      </c>
      <c r="D4324" s="134" t="s">
        <v>3949</v>
      </c>
      <c r="E4324" s="134" t="s">
        <v>9256</v>
      </c>
      <c r="F4324" s="135">
        <v>27.94</v>
      </c>
      <c r="G4324" s="135">
        <v>32.31</v>
      </c>
    </row>
    <row r="4325" spans="1:7" x14ac:dyDescent="0.25">
      <c r="A4325" s="134" t="s">
        <v>9250</v>
      </c>
      <c r="B4325" s="134">
        <v>35692</v>
      </c>
      <c r="C4325" s="126" t="s">
        <v>13449</v>
      </c>
      <c r="D4325" s="134" t="s">
        <v>3949</v>
      </c>
      <c r="E4325" s="134" t="s">
        <v>4500</v>
      </c>
      <c r="F4325" s="135">
        <v>18.29</v>
      </c>
      <c r="G4325" s="135">
        <v>21.15</v>
      </c>
    </row>
    <row r="4326" spans="1:7" x14ac:dyDescent="0.25">
      <c r="A4326" s="134" t="s">
        <v>9250</v>
      </c>
      <c r="B4326" s="134">
        <v>43624</v>
      </c>
      <c r="C4326" s="126" t="s">
        <v>13450</v>
      </c>
      <c r="D4326" s="134" t="s">
        <v>3949</v>
      </c>
      <c r="E4326" s="134" t="s">
        <v>4500</v>
      </c>
      <c r="F4326" s="135">
        <v>34.049999999999997</v>
      </c>
      <c r="G4326" s="135">
        <v>39.380000000000003</v>
      </c>
    </row>
    <row r="4327" spans="1:7" x14ac:dyDescent="0.25">
      <c r="A4327" s="134" t="s">
        <v>9250</v>
      </c>
      <c r="B4327" s="134">
        <v>7342</v>
      </c>
      <c r="C4327" s="126" t="s">
        <v>13451</v>
      </c>
      <c r="D4327" s="134" t="s">
        <v>950</v>
      </c>
      <c r="E4327" s="134" t="s">
        <v>4500</v>
      </c>
      <c r="F4327" s="135"/>
      <c r="G4327" s="135">
        <v>2.4</v>
      </c>
    </row>
    <row r="4328" spans="1:7" x14ac:dyDescent="0.25">
      <c r="A4328" s="134" t="s">
        <v>9250</v>
      </c>
      <c r="B4328" s="134">
        <v>7350</v>
      </c>
      <c r="C4328" s="126" t="s">
        <v>13452</v>
      </c>
      <c r="D4328" s="134" t="s">
        <v>3949</v>
      </c>
      <c r="E4328" s="134" t="s">
        <v>4500</v>
      </c>
      <c r="F4328" s="135">
        <v>40.33</v>
      </c>
      <c r="G4328" s="135">
        <v>46.64</v>
      </c>
    </row>
    <row r="4329" spans="1:7" x14ac:dyDescent="0.25">
      <c r="A4329" s="134" t="s">
        <v>9250</v>
      </c>
      <c r="B4329" s="134">
        <v>39574</v>
      </c>
      <c r="C4329" s="126" t="s">
        <v>13453</v>
      </c>
      <c r="D4329" s="134" t="s">
        <v>33</v>
      </c>
      <c r="E4329" s="134" t="s">
        <v>4500</v>
      </c>
      <c r="F4329" s="135">
        <v>4.22</v>
      </c>
      <c r="G4329" s="135">
        <v>3.95</v>
      </c>
    </row>
    <row r="4330" spans="1:7" x14ac:dyDescent="0.25">
      <c r="A4330" s="134" t="s">
        <v>9250</v>
      </c>
      <c r="B4330" s="134">
        <v>11060</v>
      </c>
      <c r="C4330" s="126" t="s">
        <v>13454</v>
      </c>
      <c r="D4330" s="134" t="s">
        <v>33</v>
      </c>
      <c r="E4330" s="134" t="s">
        <v>4500</v>
      </c>
      <c r="F4330" s="135">
        <v>32.270000000000003</v>
      </c>
      <c r="G4330" s="135">
        <v>46.54</v>
      </c>
    </row>
    <row r="4331" spans="1:7" x14ac:dyDescent="0.25">
      <c r="A4331" s="134" t="s">
        <v>9250</v>
      </c>
      <c r="B4331" s="134">
        <v>37401</v>
      </c>
      <c r="C4331" s="126" t="s">
        <v>13455</v>
      </c>
      <c r="D4331" s="134" t="s">
        <v>33</v>
      </c>
      <c r="E4331" s="134" t="s">
        <v>4500</v>
      </c>
      <c r="F4331" s="135">
        <v>52.99</v>
      </c>
      <c r="G4331" s="135">
        <v>60.26</v>
      </c>
    </row>
    <row r="4332" spans="1:7" x14ac:dyDescent="0.25">
      <c r="A4332" s="134" t="s">
        <v>9250</v>
      </c>
      <c r="B4332" s="134">
        <v>38101</v>
      </c>
      <c r="C4332" s="126" t="s">
        <v>13456</v>
      </c>
      <c r="D4332" s="134" t="s">
        <v>33</v>
      </c>
      <c r="E4332" s="134" t="s">
        <v>4500</v>
      </c>
      <c r="F4332" s="135">
        <v>6.81</v>
      </c>
      <c r="G4332" s="135">
        <v>7.99</v>
      </c>
    </row>
    <row r="4333" spans="1:7" x14ac:dyDescent="0.25">
      <c r="A4333" s="134" t="s">
        <v>9250</v>
      </c>
      <c r="B4333" s="134">
        <v>7528</v>
      </c>
      <c r="C4333" s="126" t="s">
        <v>13457</v>
      </c>
      <c r="D4333" s="134" t="s">
        <v>33</v>
      </c>
      <c r="E4333" s="134" t="s">
        <v>9256</v>
      </c>
      <c r="F4333" s="135">
        <v>8</v>
      </c>
      <c r="G4333" s="135">
        <v>9.39</v>
      </c>
    </row>
    <row r="4334" spans="1:7" x14ac:dyDescent="0.25">
      <c r="A4334" s="134" t="s">
        <v>9250</v>
      </c>
      <c r="B4334" s="134">
        <v>12147</v>
      </c>
      <c r="C4334" s="126" t="s">
        <v>13458</v>
      </c>
      <c r="D4334" s="134" t="s">
        <v>33</v>
      </c>
      <c r="E4334" s="134" t="s">
        <v>4500</v>
      </c>
      <c r="F4334" s="135">
        <v>12.2</v>
      </c>
      <c r="G4334" s="135">
        <v>14.32</v>
      </c>
    </row>
    <row r="4335" spans="1:7" x14ac:dyDescent="0.25">
      <c r="A4335" s="134" t="s">
        <v>9250</v>
      </c>
      <c r="B4335" s="134">
        <v>38075</v>
      </c>
      <c r="C4335" s="126" t="s">
        <v>13459</v>
      </c>
      <c r="D4335" s="134" t="s">
        <v>33</v>
      </c>
      <c r="E4335" s="134" t="s">
        <v>4500</v>
      </c>
      <c r="F4335" s="135">
        <v>13.85</v>
      </c>
      <c r="G4335" s="135">
        <v>16.260000000000002</v>
      </c>
    </row>
    <row r="4336" spans="1:7" x14ac:dyDescent="0.25">
      <c r="A4336" s="134" t="s">
        <v>9250</v>
      </c>
      <c r="B4336" s="134">
        <v>38102</v>
      </c>
      <c r="C4336" s="126" t="s">
        <v>13460</v>
      </c>
      <c r="D4336" s="134" t="s">
        <v>33</v>
      </c>
      <c r="E4336" s="134" t="s">
        <v>4500</v>
      </c>
      <c r="F4336" s="135">
        <v>8.7100000000000009</v>
      </c>
      <c r="G4336" s="135">
        <v>10.220000000000001</v>
      </c>
    </row>
    <row r="4337" spans="1:7" x14ac:dyDescent="0.25">
      <c r="A4337" s="134" t="s">
        <v>9250</v>
      </c>
      <c r="B4337" s="134">
        <v>7525</v>
      </c>
      <c r="C4337" s="126" t="s">
        <v>13461</v>
      </c>
      <c r="D4337" s="134" t="s">
        <v>33</v>
      </c>
      <c r="E4337" s="134" t="s">
        <v>4500</v>
      </c>
      <c r="F4337" s="135">
        <v>39.39</v>
      </c>
      <c r="G4337" s="135">
        <v>46.23</v>
      </c>
    </row>
    <row r="4338" spans="1:7" x14ac:dyDescent="0.25">
      <c r="A4338" s="134" t="s">
        <v>9250</v>
      </c>
      <c r="B4338" s="134">
        <v>7524</v>
      </c>
      <c r="C4338" s="126" t="s">
        <v>13462</v>
      </c>
      <c r="D4338" s="134" t="s">
        <v>33</v>
      </c>
      <c r="E4338" s="134" t="s">
        <v>4500</v>
      </c>
      <c r="F4338" s="135">
        <v>37.119999999999997</v>
      </c>
      <c r="G4338" s="135">
        <v>43.57</v>
      </c>
    </row>
    <row r="4339" spans="1:7" x14ac:dyDescent="0.25">
      <c r="A4339" s="134" t="s">
        <v>9250</v>
      </c>
      <c r="B4339" s="134">
        <v>38105</v>
      </c>
      <c r="C4339" s="126" t="s">
        <v>13463</v>
      </c>
      <c r="D4339" s="134" t="s">
        <v>33</v>
      </c>
      <c r="E4339" s="134" t="s">
        <v>4500</v>
      </c>
      <c r="F4339" s="135">
        <v>9.5299999999999994</v>
      </c>
      <c r="G4339" s="135">
        <v>11.19</v>
      </c>
    </row>
    <row r="4340" spans="1:7" x14ac:dyDescent="0.25">
      <c r="A4340" s="134" t="s">
        <v>9250</v>
      </c>
      <c r="B4340" s="134">
        <v>38084</v>
      </c>
      <c r="C4340" s="126" t="s">
        <v>13464</v>
      </c>
      <c r="D4340" s="134" t="s">
        <v>33</v>
      </c>
      <c r="E4340" s="134" t="s">
        <v>4500</v>
      </c>
      <c r="F4340" s="135">
        <v>13.54</v>
      </c>
      <c r="G4340" s="135">
        <v>15.89</v>
      </c>
    </row>
    <row r="4341" spans="1:7" x14ac:dyDescent="0.25">
      <c r="A4341" s="134" t="s">
        <v>9250</v>
      </c>
      <c r="B4341" s="134">
        <v>38103</v>
      </c>
      <c r="C4341" s="126" t="s">
        <v>13465</v>
      </c>
      <c r="D4341" s="134" t="s">
        <v>33</v>
      </c>
      <c r="E4341" s="134" t="s">
        <v>4500</v>
      </c>
      <c r="F4341" s="135">
        <v>14.31</v>
      </c>
      <c r="G4341" s="135">
        <v>16.8</v>
      </c>
    </row>
    <row r="4342" spans="1:7" x14ac:dyDescent="0.25">
      <c r="A4342" s="134" t="s">
        <v>9250</v>
      </c>
      <c r="B4342" s="134">
        <v>38082</v>
      </c>
      <c r="C4342" s="126" t="s">
        <v>13466</v>
      </c>
      <c r="D4342" s="134" t="s">
        <v>33</v>
      </c>
      <c r="E4342" s="134" t="s">
        <v>4500</v>
      </c>
      <c r="F4342" s="135">
        <v>17.63</v>
      </c>
      <c r="G4342" s="135">
        <v>20.7</v>
      </c>
    </row>
    <row r="4343" spans="1:7" x14ac:dyDescent="0.25">
      <c r="A4343" s="134" t="s">
        <v>9250</v>
      </c>
      <c r="B4343" s="134">
        <v>38104</v>
      </c>
      <c r="C4343" s="126" t="s">
        <v>13467</v>
      </c>
      <c r="D4343" s="134" t="s">
        <v>33</v>
      </c>
      <c r="E4343" s="134" t="s">
        <v>4500</v>
      </c>
      <c r="F4343" s="135">
        <v>28.03</v>
      </c>
      <c r="G4343" s="135">
        <v>32.9</v>
      </c>
    </row>
    <row r="4344" spans="1:7" x14ac:dyDescent="0.25">
      <c r="A4344" s="134" t="s">
        <v>9250</v>
      </c>
      <c r="B4344" s="134">
        <v>38083</v>
      </c>
      <c r="C4344" s="126" t="s">
        <v>13468</v>
      </c>
      <c r="D4344" s="134" t="s">
        <v>33</v>
      </c>
      <c r="E4344" s="134" t="s">
        <v>4500</v>
      </c>
      <c r="F4344" s="135">
        <v>31.12</v>
      </c>
      <c r="G4344" s="135">
        <v>36.520000000000003</v>
      </c>
    </row>
    <row r="4345" spans="1:7" x14ac:dyDescent="0.25">
      <c r="A4345" s="134" t="s">
        <v>9250</v>
      </c>
      <c r="B4345" s="134">
        <v>38076</v>
      </c>
      <c r="C4345" s="126" t="s">
        <v>13469</v>
      </c>
      <c r="D4345" s="134" t="s">
        <v>33</v>
      </c>
      <c r="E4345" s="134" t="s">
        <v>4500</v>
      </c>
      <c r="F4345" s="135">
        <v>15.53</v>
      </c>
      <c r="G4345" s="135">
        <v>18.23</v>
      </c>
    </row>
    <row r="4346" spans="1:7" x14ac:dyDescent="0.25">
      <c r="A4346" s="134" t="s">
        <v>9393</v>
      </c>
      <c r="B4346" s="134">
        <v>7592</v>
      </c>
      <c r="C4346" s="126" t="s">
        <v>13470</v>
      </c>
      <c r="D4346" s="134" t="s">
        <v>374</v>
      </c>
      <c r="E4346" s="134" t="s">
        <v>9256</v>
      </c>
      <c r="F4346" s="135">
        <v>23.71</v>
      </c>
      <c r="G4346" s="135">
        <v>77.16</v>
      </c>
    </row>
    <row r="4347" spans="1:7" x14ac:dyDescent="0.25">
      <c r="A4347" s="134" t="s">
        <v>9393</v>
      </c>
      <c r="B4347" s="134">
        <v>40820</v>
      </c>
      <c r="C4347" s="126" t="s">
        <v>13471</v>
      </c>
      <c r="D4347" s="134" t="s">
        <v>4271</v>
      </c>
      <c r="E4347" s="134" t="s">
        <v>4500</v>
      </c>
      <c r="F4347" s="135">
        <v>4144.0600000000004</v>
      </c>
      <c r="G4347" s="135">
        <v>13514.26</v>
      </c>
    </row>
    <row r="4348" spans="1:7" x14ac:dyDescent="0.25">
      <c r="A4348" s="134" t="s">
        <v>9250</v>
      </c>
      <c r="B4348" s="134">
        <v>11826</v>
      </c>
      <c r="C4348" s="126" t="s">
        <v>15091</v>
      </c>
      <c r="D4348" s="134" t="s">
        <v>33</v>
      </c>
      <c r="E4348" s="134" t="s">
        <v>4500</v>
      </c>
      <c r="F4348" s="135">
        <v>62.05</v>
      </c>
      <c r="G4348" s="135">
        <v>88.04</v>
      </c>
    </row>
    <row r="4349" spans="1:7" x14ac:dyDescent="0.25">
      <c r="A4349" s="134" t="s">
        <v>9250</v>
      </c>
      <c r="B4349" s="134">
        <v>7606</v>
      </c>
      <c r="C4349" s="126" t="s">
        <v>15092</v>
      </c>
      <c r="D4349" s="134" t="s">
        <v>33</v>
      </c>
      <c r="E4349" s="134" t="s">
        <v>4500</v>
      </c>
      <c r="F4349" s="135">
        <v>74.62</v>
      </c>
      <c r="G4349" s="135">
        <v>105.88</v>
      </c>
    </row>
    <row r="4350" spans="1:7" x14ac:dyDescent="0.25">
      <c r="A4350" s="134" t="s">
        <v>9250</v>
      </c>
      <c r="B4350" s="134">
        <v>11825</v>
      </c>
      <c r="C4350" s="126" t="s">
        <v>13472</v>
      </c>
      <c r="D4350" s="134" t="s">
        <v>33</v>
      </c>
      <c r="E4350" s="134" t="s">
        <v>4500</v>
      </c>
      <c r="F4350" s="135">
        <v>78.5</v>
      </c>
      <c r="G4350" s="135">
        <v>111.38</v>
      </c>
    </row>
    <row r="4351" spans="1:7" x14ac:dyDescent="0.25">
      <c r="A4351" s="134" t="s">
        <v>9250</v>
      </c>
      <c r="B4351" s="134">
        <v>11767</v>
      </c>
      <c r="C4351" s="126" t="s">
        <v>13473</v>
      </c>
      <c r="D4351" s="134" t="s">
        <v>33</v>
      </c>
      <c r="E4351" s="134" t="s">
        <v>4500</v>
      </c>
      <c r="F4351" s="135">
        <v>209.09</v>
      </c>
      <c r="G4351" s="135">
        <v>296.64999999999998</v>
      </c>
    </row>
    <row r="4352" spans="1:7" x14ac:dyDescent="0.25">
      <c r="A4352" s="134" t="s">
        <v>9250</v>
      </c>
      <c r="B4352" s="134">
        <v>11763</v>
      </c>
      <c r="C4352" s="126" t="s">
        <v>13474</v>
      </c>
      <c r="D4352" s="134" t="s">
        <v>33</v>
      </c>
      <c r="E4352" s="134" t="s">
        <v>4500</v>
      </c>
      <c r="F4352" s="135">
        <v>162.96</v>
      </c>
      <c r="G4352" s="135">
        <v>231.21</v>
      </c>
    </row>
    <row r="4353" spans="1:7" x14ac:dyDescent="0.25">
      <c r="A4353" s="134" t="s">
        <v>9250</v>
      </c>
      <c r="B4353" s="134">
        <v>11764</v>
      </c>
      <c r="C4353" s="126" t="s">
        <v>13475</v>
      </c>
      <c r="D4353" s="134" t="s">
        <v>33</v>
      </c>
      <c r="E4353" s="134" t="s">
        <v>4500</v>
      </c>
      <c r="F4353" s="135">
        <v>133.69999999999999</v>
      </c>
      <c r="G4353" s="135">
        <v>189.69</v>
      </c>
    </row>
    <row r="4354" spans="1:7" x14ac:dyDescent="0.25">
      <c r="A4354" s="134" t="s">
        <v>9250</v>
      </c>
      <c r="B4354" s="134">
        <v>11829</v>
      </c>
      <c r="C4354" s="126" t="s">
        <v>13476</v>
      </c>
      <c r="D4354" s="134" t="s">
        <v>33</v>
      </c>
      <c r="E4354" s="134" t="s">
        <v>4500</v>
      </c>
      <c r="F4354" s="135">
        <v>32.31</v>
      </c>
      <c r="G4354" s="135">
        <v>45.85</v>
      </c>
    </row>
    <row r="4355" spans="1:7" x14ac:dyDescent="0.25">
      <c r="A4355" s="134" t="s">
        <v>9250</v>
      </c>
      <c r="B4355" s="134">
        <v>11830</v>
      </c>
      <c r="C4355" s="126" t="s">
        <v>13477</v>
      </c>
      <c r="D4355" s="134" t="s">
        <v>33</v>
      </c>
      <c r="E4355" s="134" t="s">
        <v>4500</v>
      </c>
      <c r="F4355" s="135">
        <v>34.89</v>
      </c>
      <c r="G4355" s="135">
        <v>49.51</v>
      </c>
    </row>
    <row r="4356" spans="1:7" x14ac:dyDescent="0.25">
      <c r="A4356" s="134" t="s">
        <v>9250</v>
      </c>
      <c r="B4356" s="134">
        <v>11765</v>
      </c>
      <c r="C4356" s="126" t="s">
        <v>13478</v>
      </c>
      <c r="D4356" s="134" t="s">
        <v>33</v>
      </c>
      <c r="E4356" s="134" t="s">
        <v>4500</v>
      </c>
      <c r="F4356" s="135">
        <v>89.11</v>
      </c>
      <c r="G4356" s="135">
        <v>126.42</v>
      </c>
    </row>
    <row r="4357" spans="1:7" x14ac:dyDescent="0.25">
      <c r="A4357" s="134" t="s">
        <v>9250</v>
      </c>
      <c r="B4357" s="134">
        <v>11766</v>
      </c>
      <c r="C4357" s="126" t="s">
        <v>13479</v>
      </c>
      <c r="D4357" s="134" t="s">
        <v>33</v>
      </c>
      <c r="E4357" s="134" t="s">
        <v>4500</v>
      </c>
      <c r="F4357" s="135">
        <v>48.74</v>
      </c>
      <c r="G4357" s="135">
        <v>69.150000000000006</v>
      </c>
    </row>
    <row r="4358" spans="1:7" x14ac:dyDescent="0.25">
      <c r="A4358" s="134" t="s">
        <v>9250</v>
      </c>
      <c r="B4358" s="134">
        <v>11824</v>
      </c>
      <c r="C4358" s="126" t="s">
        <v>13480</v>
      </c>
      <c r="D4358" s="134" t="s">
        <v>33</v>
      </c>
      <c r="E4358" s="134" t="s">
        <v>4500</v>
      </c>
      <c r="F4358" s="135">
        <v>57.33</v>
      </c>
      <c r="G4358" s="135">
        <v>81.33</v>
      </c>
    </row>
    <row r="4359" spans="1:7" x14ac:dyDescent="0.25">
      <c r="A4359" s="134" t="s">
        <v>9250</v>
      </c>
      <c r="B4359" s="134">
        <v>44045</v>
      </c>
      <c r="C4359" s="126" t="s">
        <v>13481</v>
      </c>
      <c r="D4359" s="134" t="s">
        <v>33</v>
      </c>
      <c r="E4359" s="134" t="s">
        <v>4500</v>
      </c>
      <c r="F4359" s="135">
        <v>350.85</v>
      </c>
      <c r="G4359" s="135">
        <v>286.41000000000003</v>
      </c>
    </row>
    <row r="4360" spans="1:7" x14ac:dyDescent="0.25">
      <c r="A4360" s="134" t="s">
        <v>9250</v>
      </c>
      <c r="B4360" s="134">
        <v>39702</v>
      </c>
      <c r="C4360" s="126" t="s">
        <v>13482</v>
      </c>
      <c r="D4360" s="134" t="s">
        <v>33</v>
      </c>
      <c r="E4360" s="134" t="s">
        <v>4500</v>
      </c>
      <c r="F4360" s="135">
        <v>2330.13</v>
      </c>
      <c r="G4360" s="135">
        <v>1902.17</v>
      </c>
    </row>
    <row r="4361" spans="1:7" x14ac:dyDescent="0.25">
      <c r="A4361" s="134" t="s">
        <v>9250</v>
      </c>
      <c r="B4361" s="134">
        <v>13415</v>
      </c>
      <c r="C4361" s="126" t="s">
        <v>13483</v>
      </c>
      <c r="D4361" s="134" t="s">
        <v>33</v>
      </c>
      <c r="E4361" s="134" t="s">
        <v>9256</v>
      </c>
      <c r="F4361" s="135">
        <v>76.5</v>
      </c>
      <c r="G4361" s="135">
        <v>62.45</v>
      </c>
    </row>
    <row r="4362" spans="1:7" x14ac:dyDescent="0.25">
      <c r="A4362" s="134" t="s">
        <v>9250</v>
      </c>
      <c r="B4362" s="134">
        <v>7602</v>
      </c>
      <c r="C4362" s="126" t="s">
        <v>13484</v>
      </c>
      <c r="D4362" s="134" t="s">
        <v>33</v>
      </c>
      <c r="E4362" s="134" t="s">
        <v>4500</v>
      </c>
      <c r="F4362" s="135">
        <v>48.82</v>
      </c>
      <c r="G4362" s="135">
        <v>39.85</v>
      </c>
    </row>
    <row r="4363" spans="1:7" x14ac:dyDescent="0.25">
      <c r="A4363" s="134" t="s">
        <v>9250</v>
      </c>
      <c r="B4363" s="134">
        <v>7603</v>
      </c>
      <c r="C4363" s="126" t="s">
        <v>13485</v>
      </c>
      <c r="D4363" s="134" t="s">
        <v>33</v>
      </c>
      <c r="E4363" s="134" t="s">
        <v>4500</v>
      </c>
      <c r="F4363" s="135">
        <v>41.41</v>
      </c>
      <c r="G4363" s="135">
        <v>33.81</v>
      </c>
    </row>
    <row r="4364" spans="1:7" x14ac:dyDescent="0.25">
      <c r="A4364" s="134" t="s">
        <v>9250</v>
      </c>
      <c r="B4364" s="134">
        <v>11777</v>
      </c>
      <c r="C4364" s="126" t="s">
        <v>13486</v>
      </c>
      <c r="D4364" s="134" t="s">
        <v>33</v>
      </c>
      <c r="E4364" s="134" t="s">
        <v>4500</v>
      </c>
      <c r="F4364" s="135">
        <v>213.48</v>
      </c>
      <c r="G4364" s="135">
        <v>199.49</v>
      </c>
    </row>
    <row r="4365" spans="1:7" x14ac:dyDescent="0.25">
      <c r="A4365" s="134" t="s">
        <v>9250</v>
      </c>
      <c r="B4365" s="134">
        <v>13417</v>
      </c>
      <c r="C4365" s="126" t="s">
        <v>13487</v>
      </c>
      <c r="D4365" s="134" t="s">
        <v>33</v>
      </c>
      <c r="E4365" s="134" t="s">
        <v>4500</v>
      </c>
      <c r="F4365" s="135">
        <v>99.63</v>
      </c>
      <c r="G4365" s="135">
        <v>81.33</v>
      </c>
    </row>
    <row r="4366" spans="1:7" x14ac:dyDescent="0.25">
      <c r="A4366" s="134" t="s">
        <v>9250</v>
      </c>
      <c r="B4366" s="134">
        <v>36791</v>
      </c>
      <c r="C4366" s="126" t="s">
        <v>13488</v>
      </c>
      <c r="D4366" s="134" t="s">
        <v>33</v>
      </c>
      <c r="E4366" s="134" t="s">
        <v>4500</v>
      </c>
      <c r="F4366" s="135">
        <v>149.54</v>
      </c>
      <c r="G4366" s="135">
        <v>122.07</v>
      </c>
    </row>
    <row r="4367" spans="1:7" x14ac:dyDescent="0.25">
      <c r="A4367" s="134" t="s">
        <v>9250</v>
      </c>
      <c r="B4367" s="134">
        <v>36795</v>
      </c>
      <c r="C4367" s="126" t="s">
        <v>13489</v>
      </c>
      <c r="D4367" s="134" t="s">
        <v>33</v>
      </c>
      <c r="E4367" s="134" t="s">
        <v>4500</v>
      </c>
      <c r="F4367" s="135">
        <v>1890.69</v>
      </c>
      <c r="G4367" s="135">
        <v>1543.44</v>
      </c>
    </row>
    <row r="4368" spans="1:7" x14ac:dyDescent="0.25">
      <c r="A4368" s="134" t="s">
        <v>9250</v>
      </c>
      <c r="B4368" s="134">
        <v>36796</v>
      </c>
      <c r="C4368" s="126" t="s">
        <v>13490</v>
      </c>
      <c r="D4368" s="134" t="s">
        <v>33</v>
      </c>
      <c r="E4368" s="134" t="s">
        <v>4500</v>
      </c>
      <c r="F4368" s="135">
        <v>157.11000000000001</v>
      </c>
      <c r="G4368" s="135">
        <v>128.26</v>
      </c>
    </row>
    <row r="4369" spans="1:7" x14ac:dyDescent="0.25">
      <c r="A4369" s="134" t="s">
        <v>9250</v>
      </c>
      <c r="B4369" s="134">
        <v>36792</v>
      </c>
      <c r="C4369" s="126" t="s">
        <v>13491</v>
      </c>
      <c r="D4369" s="134" t="s">
        <v>33</v>
      </c>
      <c r="E4369" s="134" t="s">
        <v>4500</v>
      </c>
      <c r="F4369" s="135">
        <v>199.02</v>
      </c>
      <c r="G4369" s="135">
        <v>162.47</v>
      </c>
    </row>
    <row r="4370" spans="1:7" x14ac:dyDescent="0.25">
      <c r="A4370" s="134" t="s">
        <v>9250</v>
      </c>
      <c r="B4370" s="134">
        <v>11773</v>
      </c>
      <c r="C4370" s="126" t="s">
        <v>13492</v>
      </c>
      <c r="D4370" s="134" t="s">
        <v>33</v>
      </c>
      <c r="E4370" s="134" t="s">
        <v>4500</v>
      </c>
      <c r="F4370" s="135">
        <v>132.49</v>
      </c>
      <c r="G4370" s="135">
        <v>108.15</v>
      </c>
    </row>
    <row r="4371" spans="1:7" x14ac:dyDescent="0.25">
      <c r="A4371" s="134" t="s">
        <v>9250</v>
      </c>
      <c r="B4371" s="134">
        <v>11762</v>
      </c>
      <c r="C4371" s="126" t="s">
        <v>13493</v>
      </c>
      <c r="D4371" s="134" t="s">
        <v>33</v>
      </c>
      <c r="E4371" s="134" t="s">
        <v>4500</v>
      </c>
      <c r="F4371" s="135">
        <v>62.84</v>
      </c>
      <c r="G4371" s="135">
        <v>51.3</v>
      </c>
    </row>
    <row r="4372" spans="1:7" x14ac:dyDescent="0.25">
      <c r="A4372" s="134" t="s">
        <v>9250</v>
      </c>
      <c r="B4372" s="134">
        <v>7604</v>
      </c>
      <c r="C4372" s="126" t="s">
        <v>13494</v>
      </c>
      <c r="D4372" s="134" t="s">
        <v>33</v>
      </c>
      <c r="E4372" s="134" t="s">
        <v>4500</v>
      </c>
      <c r="F4372" s="135">
        <v>53.21</v>
      </c>
      <c r="G4372" s="135">
        <v>43.43</v>
      </c>
    </row>
    <row r="4373" spans="1:7" x14ac:dyDescent="0.25">
      <c r="A4373" s="134" t="s">
        <v>9250</v>
      </c>
      <c r="B4373" s="134">
        <v>13984</v>
      </c>
      <c r="C4373" s="126" t="s">
        <v>13495</v>
      </c>
      <c r="D4373" s="134" t="s">
        <v>33</v>
      </c>
      <c r="E4373" s="134" t="s">
        <v>4500</v>
      </c>
      <c r="F4373" s="135">
        <v>77.33</v>
      </c>
      <c r="G4373" s="135">
        <v>63.12</v>
      </c>
    </row>
    <row r="4374" spans="1:7" x14ac:dyDescent="0.25">
      <c r="A4374" s="134" t="s">
        <v>9250</v>
      </c>
      <c r="B4374" s="134">
        <v>11772</v>
      </c>
      <c r="C4374" s="126" t="s">
        <v>13496</v>
      </c>
      <c r="D4374" s="134" t="s">
        <v>33</v>
      </c>
      <c r="E4374" s="134" t="s">
        <v>4500</v>
      </c>
      <c r="F4374" s="135">
        <v>132.9</v>
      </c>
      <c r="G4374" s="135">
        <v>108.49</v>
      </c>
    </row>
    <row r="4375" spans="1:7" x14ac:dyDescent="0.25">
      <c r="A4375" s="134" t="s">
        <v>9250</v>
      </c>
      <c r="B4375" s="134">
        <v>13983</v>
      </c>
      <c r="C4375" s="126" t="s">
        <v>13497</v>
      </c>
      <c r="D4375" s="134" t="s">
        <v>33</v>
      </c>
      <c r="E4375" s="134" t="s">
        <v>4500</v>
      </c>
      <c r="F4375" s="135">
        <v>100.65</v>
      </c>
      <c r="G4375" s="135">
        <v>82.16</v>
      </c>
    </row>
    <row r="4376" spans="1:7" x14ac:dyDescent="0.25">
      <c r="A4376" s="134" t="s">
        <v>9250</v>
      </c>
      <c r="B4376" s="134">
        <v>13416</v>
      </c>
      <c r="C4376" s="126" t="s">
        <v>13498</v>
      </c>
      <c r="D4376" s="134" t="s">
        <v>33</v>
      </c>
      <c r="E4376" s="134" t="s">
        <v>4500</v>
      </c>
      <c r="F4376" s="135">
        <v>89.39</v>
      </c>
      <c r="G4376" s="135">
        <v>72.98</v>
      </c>
    </row>
    <row r="4377" spans="1:7" x14ac:dyDescent="0.25">
      <c r="A4377" s="134" t="s">
        <v>9250</v>
      </c>
      <c r="B4377" s="134">
        <v>40329</v>
      </c>
      <c r="C4377" s="126" t="s">
        <v>15093</v>
      </c>
      <c r="D4377" s="134" t="s">
        <v>33</v>
      </c>
      <c r="E4377" s="134" t="s">
        <v>9256</v>
      </c>
      <c r="F4377" s="135">
        <v>20.25</v>
      </c>
      <c r="G4377" s="135">
        <v>28.73</v>
      </c>
    </row>
    <row r="4378" spans="1:7" x14ac:dyDescent="0.25">
      <c r="A4378" s="134" t="s">
        <v>9250</v>
      </c>
      <c r="B4378" s="134">
        <v>11823</v>
      </c>
      <c r="C4378" s="126" t="s">
        <v>13499</v>
      </c>
      <c r="D4378" s="134" t="s">
        <v>33</v>
      </c>
      <c r="E4378" s="134" t="s">
        <v>4500</v>
      </c>
      <c r="F4378" s="135">
        <v>8.5299999999999994</v>
      </c>
      <c r="G4378" s="135">
        <v>12.1</v>
      </c>
    </row>
    <row r="4379" spans="1:7" x14ac:dyDescent="0.25">
      <c r="A4379" s="134" t="s">
        <v>9250</v>
      </c>
      <c r="B4379" s="134">
        <v>11822</v>
      </c>
      <c r="C4379" s="126" t="s">
        <v>13500</v>
      </c>
      <c r="D4379" s="134" t="s">
        <v>33</v>
      </c>
      <c r="E4379" s="134" t="s">
        <v>4500</v>
      </c>
      <c r="F4379" s="135">
        <v>29.95</v>
      </c>
      <c r="G4379" s="135">
        <v>34.65</v>
      </c>
    </row>
    <row r="4380" spans="1:7" x14ac:dyDescent="0.25">
      <c r="A4380" s="134" t="s">
        <v>9250</v>
      </c>
      <c r="B4380" s="134">
        <v>11831</v>
      </c>
      <c r="C4380" s="126" t="s">
        <v>13501</v>
      </c>
      <c r="D4380" s="134" t="s">
        <v>33</v>
      </c>
      <c r="E4380" s="134" t="s">
        <v>4500</v>
      </c>
      <c r="F4380" s="135">
        <v>18.02</v>
      </c>
      <c r="G4380" s="135">
        <v>20.85</v>
      </c>
    </row>
    <row r="4381" spans="1:7" x14ac:dyDescent="0.25">
      <c r="A4381" s="134" t="s">
        <v>9250</v>
      </c>
      <c r="B4381" s="134">
        <v>45249</v>
      </c>
      <c r="C4381" s="126" t="s">
        <v>15094</v>
      </c>
      <c r="D4381" s="134" t="s">
        <v>33</v>
      </c>
      <c r="E4381" s="134" t="s">
        <v>4500</v>
      </c>
      <c r="F4381" s="135">
        <v>143.35</v>
      </c>
      <c r="G4381" s="135">
        <v>164.86</v>
      </c>
    </row>
    <row r="4382" spans="1:7" x14ac:dyDescent="0.25">
      <c r="A4382" s="134" t="s">
        <v>9250</v>
      </c>
      <c r="B4382" s="134">
        <v>7613</v>
      </c>
      <c r="C4382" s="126" t="s">
        <v>13502</v>
      </c>
      <c r="D4382" s="134" t="s">
        <v>33</v>
      </c>
      <c r="E4382" s="134" t="s">
        <v>4500</v>
      </c>
      <c r="F4382" s="135">
        <v>189342.56</v>
      </c>
      <c r="G4382" s="135">
        <v>124299.27</v>
      </c>
    </row>
    <row r="4383" spans="1:7" x14ac:dyDescent="0.25">
      <c r="A4383" s="134" t="s">
        <v>9250</v>
      </c>
      <c r="B4383" s="134">
        <v>7619</v>
      </c>
      <c r="C4383" s="126" t="s">
        <v>13503</v>
      </c>
      <c r="D4383" s="134" t="s">
        <v>33</v>
      </c>
      <c r="E4383" s="134" t="s">
        <v>4500</v>
      </c>
      <c r="F4383" s="135">
        <v>29268.3</v>
      </c>
      <c r="G4383" s="135">
        <v>19214</v>
      </c>
    </row>
    <row r="4384" spans="1:7" x14ac:dyDescent="0.25">
      <c r="A4384" s="134" t="s">
        <v>9250</v>
      </c>
      <c r="B4384" s="134">
        <v>12076</v>
      </c>
      <c r="C4384" s="126" t="s">
        <v>13504</v>
      </c>
      <c r="D4384" s="134" t="s">
        <v>33</v>
      </c>
      <c r="E4384" s="134" t="s">
        <v>4500</v>
      </c>
      <c r="F4384" s="135">
        <v>13425.82</v>
      </c>
      <c r="G4384" s="135">
        <v>8813.76</v>
      </c>
    </row>
    <row r="4385" spans="1:7" x14ac:dyDescent="0.25">
      <c r="A4385" s="134" t="s">
        <v>9250</v>
      </c>
      <c r="B4385" s="134">
        <v>7614</v>
      </c>
      <c r="C4385" s="126" t="s">
        <v>13505</v>
      </c>
      <c r="D4385" s="134" t="s">
        <v>33</v>
      </c>
      <c r="E4385" s="134" t="s">
        <v>4500</v>
      </c>
      <c r="F4385" s="135">
        <v>36914.31</v>
      </c>
      <c r="G4385" s="135">
        <v>24233.439999999999</v>
      </c>
    </row>
    <row r="4386" spans="1:7" x14ac:dyDescent="0.25">
      <c r="A4386" s="134" t="s">
        <v>9250</v>
      </c>
      <c r="B4386" s="134">
        <v>7618</v>
      </c>
      <c r="C4386" s="126" t="s">
        <v>13506</v>
      </c>
      <c r="D4386" s="134" t="s">
        <v>33</v>
      </c>
      <c r="E4386" s="134" t="s">
        <v>4500</v>
      </c>
      <c r="F4386" s="135">
        <v>239417.07</v>
      </c>
      <c r="G4386" s="135">
        <v>157172.09</v>
      </c>
    </row>
    <row r="4387" spans="1:7" x14ac:dyDescent="0.25">
      <c r="A4387" s="134" t="s">
        <v>9250</v>
      </c>
      <c r="B4387" s="134">
        <v>7620</v>
      </c>
      <c r="C4387" s="126" t="s">
        <v>13507</v>
      </c>
      <c r="D4387" s="134" t="s">
        <v>33</v>
      </c>
      <c r="E4387" s="134" t="s">
        <v>4500</v>
      </c>
      <c r="F4387" s="135">
        <v>51785.34</v>
      </c>
      <c r="G4387" s="135">
        <v>33995.949999999997</v>
      </c>
    </row>
    <row r="4388" spans="1:7" x14ac:dyDescent="0.25">
      <c r="A4388" s="134" t="s">
        <v>9250</v>
      </c>
      <c r="B4388" s="134">
        <v>7610</v>
      </c>
      <c r="C4388" s="126" t="s">
        <v>13508</v>
      </c>
      <c r="D4388" s="134" t="s">
        <v>33</v>
      </c>
      <c r="E4388" s="134" t="s">
        <v>4500</v>
      </c>
      <c r="F4388" s="135">
        <v>16398.689999999999</v>
      </c>
      <c r="G4388" s="135">
        <v>10765.38</v>
      </c>
    </row>
    <row r="4389" spans="1:7" x14ac:dyDescent="0.25">
      <c r="A4389" s="134" t="s">
        <v>9250</v>
      </c>
      <c r="B4389" s="134">
        <v>7615</v>
      </c>
      <c r="C4389" s="126" t="s">
        <v>13509</v>
      </c>
      <c r="D4389" s="134" t="s">
        <v>33</v>
      </c>
      <c r="E4389" s="134" t="s">
        <v>4500</v>
      </c>
      <c r="F4389" s="135">
        <v>60416.23</v>
      </c>
      <c r="G4389" s="135">
        <v>39661.94</v>
      </c>
    </row>
    <row r="4390" spans="1:7" x14ac:dyDescent="0.25">
      <c r="A4390" s="134" t="s">
        <v>9250</v>
      </c>
      <c r="B4390" s="134">
        <v>7617</v>
      </c>
      <c r="C4390" s="126" t="s">
        <v>13510</v>
      </c>
      <c r="D4390" s="134" t="s">
        <v>33</v>
      </c>
      <c r="E4390" s="134" t="s">
        <v>4500</v>
      </c>
      <c r="F4390" s="135">
        <v>18316.66</v>
      </c>
      <c r="G4390" s="135">
        <v>12024.49</v>
      </c>
    </row>
    <row r="4391" spans="1:7" x14ac:dyDescent="0.25">
      <c r="A4391" s="134" t="s">
        <v>9250</v>
      </c>
      <c r="B4391" s="134">
        <v>7616</v>
      </c>
      <c r="C4391" s="126" t="s">
        <v>13511</v>
      </c>
      <c r="D4391" s="134" t="s">
        <v>33</v>
      </c>
      <c r="E4391" s="134" t="s">
        <v>4500</v>
      </c>
      <c r="F4391" s="135">
        <v>98589.7</v>
      </c>
      <c r="G4391" s="135">
        <v>64721.99</v>
      </c>
    </row>
    <row r="4392" spans="1:7" x14ac:dyDescent="0.25">
      <c r="A4392" s="134" t="s">
        <v>9250</v>
      </c>
      <c r="B4392" s="134">
        <v>7611</v>
      </c>
      <c r="C4392" s="126" t="s">
        <v>13512</v>
      </c>
      <c r="D4392" s="134" t="s">
        <v>33</v>
      </c>
      <c r="E4392" s="134" t="s">
        <v>9256</v>
      </c>
      <c r="F4392" s="135">
        <v>23687</v>
      </c>
      <c r="G4392" s="135">
        <v>15550</v>
      </c>
    </row>
    <row r="4393" spans="1:7" x14ac:dyDescent="0.25">
      <c r="A4393" s="134" t="s">
        <v>9250</v>
      </c>
      <c r="B4393" s="134">
        <v>7612</v>
      </c>
      <c r="C4393" s="126" t="s">
        <v>13513</v>
      </c>
      <c r="D4393" s="134" t="s">
        <v>33</v>
      </c>
      <c r="E4393" s="134" t="s">
        <v>4500</v>
      </c>
      <c r="F4393" s="135">
        <v>135232.62</v>
      </c>
      <c r="G4393" s="135">
        <v>88777.27</v>
      </c>
    </row>
    <row r="4394" spans="1:7" x14ac:dyDescent="0.25">
      <c r="A4394" s="134" t="s">
        <v>9250</v>
      </c>
      <c r="B4394" s="134">
        <v>37371</v>
      </c>
      <c r="C4394" s="126" t="s">
        <v>13514</v>
      </c>
      <c r="D4394" s="134" t="s">
        <v>374</v>
      </c>
      <c r="E4394" s="134" t="s">
        <v>9256</v>
      </c>
      <c r="F4394" s="135">
        <v>1.02</v>
      </c>
      <c r="G4394" s="135">
        <v>1.01</v>
      </c>
    </row>
    <row r="4395" spans="1:7" x14ac:dyDescent="0.25">
      <c r="A4395" s="134" t="s">
        <v>9250</v>
      </c>
      <c r="B4395" s="134">
        <v>40861</v>
      </c>
      <c r="C4395" s="126" t="s">
        <v>13515</v>
      </c>
      <c r="D4395" s="134" t="s">
        <v>4271</v>
      </c>
      <c r="E4395" s="134" t="s">
        <v>9256</v>
      </c>
      <c r="F4395" s="135">
        <v>193.04</v>
      </c>
      <c r="G4395" s="135">
        <v>189.56</v>
      </c>
    </row>
    <row r="4396" spans="1:7" x14ac:dyDescent="0.25">
      <c r="A4396" s="134" t="s">
        <v>9422</v>
      </c>
      <c r="B4396" s="134">
        <v>36509</v>
      </c>
      <c r="C4396" s="126" t="s">
        <v>13516</v>
      </c>
      <c r="D4396" s="134" t="s">
        <v>33</v>
      </c>
      <c r="E4396" s="134" t="s">
        <v>4500</v>
      </c>
      <c r="F4396" s="135"/>
      <c r="G4396" s="135">
        <v>1123009.1000000001</v>
      </c>
    </row>
    <row r="4397" spans="1:7" x14ac:dyDescent="0.25">
      <c r="A4397" s="134" t="s">
        <v>9422</v>
      </c>
      <c r="B4397" s="134">
        <v>36510</v>
      </c>
      <c r="C4397" s="126" t="s">
        <v>13517</v>
      </c>
      <c r="D4397" s="134" t="s">
        <v>33</v>
      </c>
      <c r="E4397" s="134" t="s">
        <v>4500</v>
      </c>
      <c r="F4397" s="135"/>
      <c r="G4397" s="135">
        <v>1105993.83</v>
      </c>
    </row>
    <row r="4398" spans="1:7" x14ac:dyDescent="0.25">
      <c r="A4398" s="134" t="s">
        <v>9422</v>
      </c>
      <c r="B4398" s="134">
        <v>25020</v>
      </c>
      <c r="C4398" s="126" t="s">
        <v>13518</v>
      </c>
      <c r="D4398" s="134" t="s">
        <v>33</v>
      </c>
      <c r="E4398" s="134" t="s">
        <v>4500</v>
      </c>
      <c r="F4398" s="135"/>
      <c r="G4398" s="135">
        <v>4556305.49</v>
      </c>
    </row>
    <row r="4399" spans="1:7" x14ac:dyDescent="0.25">
      <c r="A4399" s="134" t="s">
        <v>9422</v>
      </c>
      <c r="B4399" s="134">
        <v>7622</v>
      </c>
      <c r="C4399" s="126" t="s">
        <v>13519</v>
      </c>
      <c r="D4399" s="134" t="s">
        <v>33</v>
      </c>
      <c r="E4399" s="134" t="s">
        <v>4500</v>
      </c>
      <c r="F4399" s="135"/>
      <c r="G4399" s="135">
        <v>1072975.67</v>
      </c>
    </row>
    <row r="4400" spans="1:7" x14ac:dyDescent="0.25">
      <c r="A4400" s="134" t="s">
        <v>9422</v>
      </c>
      <c r="B4400" s="134">
        <v>7624</v>
      </c>
      <c r="C4400" s="126" t="s">
        <v>13520</v>
      </c>
      <c r="D4400" s="134" t="s">
        <v>33</v>
      </c>
      <c r="E4400" s="134" t="s">
        <v>9256</v>
      </c>
      <c r="F4400" s="135"/>
      <c r="G4400" s="135">
        <v>1391000</v>
      </c>
    </row>
    <row r="4401" spans="1:7" x14ac:dyDescent="0.25">
      <c r="A4401" s="134" t="s">
        <v>9422</v>
      </c>
      <c r="B4401" s="134">
        <v>7625</v>
      </c>
      <c r="C4401" s="126" t="s">
        <v>13521</v>
      </c>
      <c r="D4401" s="134" t="s">
        <v>33</v>
      </c>
      <c r="E4401" s="134" t="s">
        <v>4500</v>
      </c>
      <c r="F4401" s="135"/>
      <c r="G4401" s="135">
        <v>1382492.22</v>
      </c>
    </row>
    <row r="4402" spans="1:7" x14ac:dyDescent="0.25">
      <c r="A4402" s="134" t="s">
        <v>9422</v>
      </c>
      <c r="B4402" s="134">
        <v>7623</v>
      </c>
      <c r="C4402" s="126" t="s">
        <v>13522</v>
      </c>
      <c r="D4402" s="134" t="s">
        <v>33</v>
      </c>
      <c r="E4402" s="134" t="s">
        <v>4500</v>
      </c>
      <c r="F4402" s="135"/>
      <c r="G4402" s="135">
        <v>4556305.49</v>
      </c>
    </row>
    <row r="4403" spans="1:7" x14ac:dyDescent="0.25">
      <c r="A4403" s="134" t="s">
        <v>9422</v>
      </c>
      <c r="B4403" s="134">
        <v>36508</v>
      </c>
      <c r="C4403" s="126" t="s">
        <v>13523</v>
      </c>
      <c r="D4403" s="134" t="s">
        <v>33</v>
      </c>
      <c r="E4403" s="134" t="s">
        <v>4500</v>
      </c>
      <c r="F4403" s="135"/>
      <c r="G4403" s="135">
        <v>2049151.37</v>
      </c>
    </row>
    <row r="4404" spans="1:7" x14ac:dyDescent="0.25">
      <c r="A4404" s="134" t="s">
        <v>9422</v>
      </c>
      <c r="B4404" s="134">
        <v>13238</v>
      </c>
      <c r="C4404" s="126" t="s">
        <v>13524</v>
      </c>
      <c r="D4404" s="134" t="s">
        <v>33</v>
      </c>
      <c r="E4404" s="134" t="s">
        <v>4500</v>
      </c>
      <c r="F4404" s="135"/>
      <c r="G4404" s="135">
        <v>312056.05</v>
      </c>
    </row>
    <row r="4405" spans="1:7" x14ac:dyDescent="0.25">
      <c r="A4405" s="134" t="s">
        <v>9422</v>
      </c>
      <c r="B4405" s="134">
        <v>36511</v>
      </c>
      <c r="C4405" s="126" t="s">
        <v>13525</v>
      </c>
      <c r="D4405" s="134" t="s">
        <v>33</v>
      </c>
      <c r="E4405" s="134" t="s">
        <v>4500</v>
      </c>
      <c r="F4405" s="135"/>
      <c r="G4405" s="135">
        <v>361588.76</v>
      </c>
    </row>
    <row r="4406" spans="1:7" x14ac:dyDescent="0.25">
      <c r="A4406" s="134" t="s">
        <v>9422</v>
      </c>
      <c r="B4406" s="134">
        <v>36515</v>
      </c>
      <c r="C4406" s="126" t="s">
        <v>13526</v>
      </c>
      <c r="D4406" s="134" t="s">
        <v>33</v>
      </c>
      <c r="E4406" s="134" t="s">
        <v>4500</v>
      </c>
      <c r="F4406" s="135"/>
      <c r="G4406" s="135">
        <v>106495.31</v>
      </c>
    </row>
    <row r="4407" spans="1:7" x14ac:dyDescent="0.25">
      <c r="A4407" s="134" t="s">
        <v>9422</v>
      </c>
      <c r="B4407" s="134">
        <v>10598</v>
      </c>
      <c r="C4407" s="126" t="s">
        <v>13527</v>
      </c>
      <c r="D4407" s="134" t="s">
        <v>33</v>
      </c>
      <c r="E4407" s="134" t="s">
        <v>4500</v>
      </c>
      <c r="F4407" s="135"/>
      <c r="G4407" s="135">
        <v>172698.23999999999</v>
      </c>
    </row>
    <row r="4408" spans="1:7" x14ac:dyDescent="0.25">
      <c r="A4408" s="134" t="s">
        <v>9422</v>
      </c>
      <c r="B4408" s="134">
        <v>7640</v>
      </c>
      <c r="C4408" s="126" t="s">
        <v>13528</v>
      </c>
      <c r="D4408" s="134" t="s">
        <v>33</v>
      </c>
      <c r="E4408" s="134" t="s">
        <v>9256</v>
      </c>
      <c r="F4408" s="135"/>
      <c r="G4408" s="135">
        <v>265000</v>
      </c>
    </row>
    <row r="4409" spans="1:7" x14ac:dyDescent="0.25">
      <c r="A4409" s="134" t="s">
        <v>9422</v>
      </c>
      <c r="B4409" s="134">
        <v>36513</v>
      </c>
      <c r="C4409" s="126" t="s">
        <v>13529</v>
      </c>
      <c r="D4409" s="134" t="s">
        <v>33</v>
      </c>
      <c r="E4409" s="134" t="s">
        <v>4500</v>
      </c>
      <c r="F4409" s="135"/>
      <c r="G4409" s="135">
        <v>255279.19</v>
      </c>
    </row>
    <row r="4410" spans="1:7" x14ac:dyDescent="0.25">
      <c r="A4410" s="134" t="s">
        <v>9422</v>
      </c>
      <c r="B4410" s="134">
        <v>36514</v>
      </c>
      <c r="C4410" s="126" t="s">
        <v>13530</v>
      </c>
      <c r="D4410" s="134" t="s">
        <v>33</v>
      </c>
      <c r="E4410" s="134" t="s">
        <v>4500</v>
      </c>
      <c r="F4410" s="135"/>
      <c r="G4410" s="135">
        <v>284813.06</v>
      </c>
    </row>
    <row r="4411" spans="1:7" x14ac:dyDescent="0.25">
      <c r="A4411" s="134" t="s">
        <v>9250</v>
      </c>
      <c r="B4411" s="134">
        <v>11572</v>
      </c>
      <c r="C4411" s="126" t="s">
        <v>13531</v>
      </c>
      <c r="D4411" s="134" t="s">
        <v>33</v>
      </c>
      <c r="E4411" s="134" t="s">
        <v>4500</v>
      </c>
      <c r="F4411" s="135">
        <v>34.94</v>
      </c>
      <c r="G4411" s="135">
        <v>28.39</v>
      </c>
    </row>
    <row r="4412" spans="1:7" x14ac:dyDescent="0.25">
      <c r="A4412" s="134" t="s">
        <v>9250</v>
      </c>
      <c r="B4412" s="134">
        <v>36149</v>
      </c>
      <c r="C4412" s="126" t="s">
        <v>13532</v>
      </c>
      <c r="D4412" s="134" t="s">
        <v>33</v>
      </c>
      <c r="E4412" s="134" t="s">
        <v>4500</v>
      </c>
      <c r="F4412" s="135">
        <v>191.31</v>
      </c>
      <c r="G4412" s="135">
        <v>192.18</v>
      </c>
    </row>
    <row r="4413" spans="1:7" x14ac:dyDescent="0.25">
      <c r="A4413" s="134" t="s">
        <v>9250</v>
      </c>
      <c r="B4413" s="134">
        <v>42407</v>
      </c>
      <c r="C4413" s="126" t="s">
        <v>13533</v>
      </c>
      <c r="D4413" s="134" t="s">
        <v>22</v>
      </c>
      <c r="E4413" s="134" t="s">
        <v>4500</v>
      </c>
      <c r="F4413" s="135">
        <v>5.98</v>
      </c>
      <c r="G4413" s="135">
        <v>5.0599999999999996</v>
      </c>
    </row>
    <row r="4414" spans="1:7" x14ac:dyDescent="0.25">
      <c r="A4414" s="134" t="s">
        <v>9250</v>
      </c>
      <c r="B4414" s="134">
        <v>45200</v>
      </c>
      <c r="C4414" s="126" t="s">
        <v>15095</v>
      </c>
      <c r="D4414" s="134" t="s">
        <v>33</v>
      </c>
      <c r="E4414" s="134" t="s">
        <v>4500</v>
      </c>
      <c r="F4414" s="135">
        <v>22.96</v>
      </c>
      <c r="G4414" s="135">
        <v>26.4</v>
      </c>
    </row>
    <row r="4415" spans="1:7" x14ac:dyDescent="0.25">
      <c r="A4415" s="134" t="s">
        <v>9250</v>
      </c>
      <c r="B4415" s="134">
        <v>11581</v>
      </c>
      <c r="C4415" s="126" t="s">
        <v>13534</v>
      </c>
      <c r="D4415" s="134" t="s">
        <v>22</v>
      </c>
      <c r="E4415" s="134" t="s">
        <v>4500</v>
      </c>
      <c r="F4415" s="135">
        <v>23.06</v>
      </c>
      <c r="G4415" s="135">
        <v>18.739999999999998</v>
      </c>
    </row>
    <row r="4416" spans="1:7" x14ac:dyDescent="0.25">
      <c r="A4416" s="134" t="s">
        <v>9250</v>
      </c>
      <c r="B4416" s="134">
        <v>43605</v>
      </c>
      <c r="C4416" s="126" t="s">
        <v>13535</v>
      </c>
      <c r="D4416" s="134" t="s">
        <v>22</v>
      </c>
      <c r="E4416" s="134" t="s">
        <v>4500</v>
      </c>
      <c r="F4416" s="135">
        <v>47.19</v>
      </c>
      <c r="G4416" s="135">
        <v>38.340000000000003</v>
      </c>
    </row>
    <row r="4417" spans="1:7" x14ac:dyDescent="0.25">
      <c r="A4417" s="134" t="s">
        <v>9250</v>
      </c>
      <c r="B4417" s="134">
        <v>11580</v>
      </c>
      <c r="C4417" s="126" t="s">
        <v>13536</v>
      </c>
      <c r="D4417" s="134" t="s">
        <v>22</v>
      </c>
      <c r="E4417" s="134" t="s">
        <v>4500</v>
      </c>
      <c r="F4417" s="135">
        <v>9.25</v>
      </c>
      <c r="G4417" s="135">
        <v>7.52</v>
      </c>
    </row>
    <row r="4418" spans="1:7" x14ac:dyDescent="0.25">
      <c r="A4418" s="134" t="s">
        <v>9250</v>
      </c>
      <c r="B4418" s="134">
        <v>38386</v>
      </c>
      <c r="C4418" s="126" t="s">
        <v>13537</v>
      </c>
      <c r="D4418" s="134" t="s">
        <v>33</v>
      </c>
      <c r="E4418" s="134" t="s">
        <v>4500</v>
      </c>
      <c r="F4418" s="135">
        <v>8.07</v>
      </c>
      <c r="G4418" s="135">
        <v>6.24</v>
      </c>
    </row>
    <row r="4419" spans="1:7" x14ac:dyDescent="0.25">
      <c r="A4419" s="134" t="s">
        <v>9250</v>
      </c>
      <c r="B4419" s="134">
        <v>45231</v>
      </c>
      <c r="C4419" s="126" t="s">
        <v>15096</v>
      </c>
      <c r="D4419" s="134" t="s">
        <v>33</v>
      </c>
      <c r="E4419" s="134" t="s">
        <v>4500</v>
      </c>
      <c r="F4419" s="135">
        <v>7.37</v>
      </c>
      <c r="G4419" s="135">
        <v>5.7</v>
      </c>
    </row>
    <row r="4420" spans="1:7" x14ac:dyDescent="0.25">
      <c r="A4420" s="134" t="s">
        <v>9250</v>
      </c>
      <c r="B4420" s="134">
        <v>45232</v>
      </c>
      <c r="C4420" s="126" t="s">
        <v>15097</v>
      </c>
      <c r="D4420" s="134" t="s">
        <v>33</v>
      </c>
      <c r="E4420" s="134" t="s">
        <v>4500</v>
      </c>
      <c r="F4420" s="135">
        <v>12.97</v>
      </c>
      <c r="G4420" s="135">
        <v>10.029999999999999</v>
      </c>
    </row>
    <row r="4421" spans="1:7" x14ac:dyDescent="0.25">
      <c r="A4421" s="134" t="s">
        <v>9422</v>
      </c>
      <c r="B4421" s="134">
        <v>10743</v>
      </c>
      <c r="C4421" s="126" t="s">
        <v>13538</v>
      </c>
      <c r="D4421" s="134" t="s">
        <v>33</v>
      </c>
      <c r="E4421" s="134" t="s">
        <v>4500</v>
      </c>
      <c r="F4421" s="135">
        <v>606.20000000000005</v>
      </c>
      <c r="G4421" s="135">
        <v>610.98</v>
      </c>
    </row>
    <row r="4422" spans="1:7" x14ac:dyDescent="0.25">
      <c r="A4422" s="134" t="s">
        <v>9250</v>
      </c>
      <c r="B4422" s="134">
        <v>39848</v>
      </c>
      <c r="C4422" s="126" t="s">
        <v>13539</v>
      </c>
      <c r="D4422" s="134" t="s">
        <v>22</v>
      </c>
      <c r="E4422" s="134" t="s">
        <v>4500</v>
      </c>
      <c r="F4422" s="135"/>
      <c r="G4422" s="135">
        <v>1.93</v>
      </c>
    </row>
    <row r="4423" spans="1:7" x14ac:dyDescent="0.25">
      <c r="A4423" s="134" t="s">
        <v>9250</v>
      </c>
      <c r="B4423" s="134">
        <v>7667</v>
      </c>
      <c r="C4423" s="126" t="s">
        <v>13540</v>
      </c>
      <c r="D4423" s="134" t="s">
        <v>22</v>
      </c>
      <c r="E4423" s="134" t="s">
        <v>4500</v>
      </c>
      <c r="F4423" s="135"/>
      <c r="G4423" s="135">
        <v>3383.58</v>
      </c>
    </row>
    <row r="4424" spans="1:7" x14ac:dyDescent="0.25">
      <c r="A4424" s="134" t="s">
        <v>9250</v>
      </c>
      <c r="B4424" s="134">
        <v>7660</v>
      </c>
      <c r="C4424" s="126" t="s">
        <v>13541</v>
      </c>
      <c r="D4424" s="134" t="s">
        <v>22</v>
      </c>
      <c r="E4424" s="134" t="s">
        <v>4500</v>
      </c>
      <c r="F4424" s="135"/>
      <c r="G4424" s="135">
        <v>4313.25</v>
      </c>
    </row>
    <row r="4425" spans="1:7" x14ac:dyDescent="0.25">
      <c r="A4425" s="134" t="s">
        <v>9250</v>
      </c>
      <c r="B4425" s="134">
        <v>7676</v>
      </c>
      <c r="C4425" s="126" t="s">
        <v>13542</v>
      </c>
      <c r="D4425" s="134" t="s">
        <v>22</v>
      </c>
      <c r="E4425" s="134" t="s">
        <v>4500</v>
      </c>
      <c r="F4425" s="135"/>
      <c r="G4425" s="135">
        <v>4362.55</v>
      </c>
    </row>
    <row r="4426" spans="1:7" x14ac:dyDescent="0.25">
      <c r="A4426" s="134" t="s">
        <v>9250</v>
      </c>
      <c r="B4426" s="134">
        <v>20999</v>
      </c>
      <c r="C4426" s="126" t="s">
        <v>13543</v>
      </c>
      <c r="D4426" s="134" t="s">
        <v>22</v>
      </c>
      <c r="E4426" s="134" t="s">
        <v>4500</v>
      </c>
      <c r="F4426" s="135"/>
      <c r="G4426" s="135">
        <v>12.4</v>
      </c>
    </row>
    <row r="4427" spans="1:7" x14ac:dyDescent="0.25">
      <c r="A4427" s="134" t="s">
        <v>9250</v>
      </c>
      <c r="B4427" s="134">
        <v>21001</v>
      </c>
      <c r="C4427" s="126" t="s">
        <v>13544</v>
      </c>
      <c r="D4427" s="134" t="s">
        <v>22</v>
      </c>
      <c r="E4427" s="134" t="s">
        <v>9256</v>
      </c>
      <c r="F4427" s="135"/>
      <c r="G4427" s="135">
        <v>23.14</v>
      </c>
    </row>
    <row r="4428" spans="1:7" x14ac:dyDescent="0.25">
      <c r="A4428" s="134" t="s">
        <v>9250</v>
      </c>
      <c r="B4428" s="134">
        <v>21003</v>
      </c>
      <c r="C4428" s="126" t="s">
        <v>13545</v>
      </c>
      <c r="D4428" s="134" t="s">
        <v>22</v>
      </c>
      <c r="E4428" s="134" t="s">
        <v>4500</v>
      </c>
      <c r="F4428" s="135"/>
      <c r="G4428" s="135">
        <v>38.020000000000003</v>
      </c>
    </row>
    <row r="4429" spans="1:7" x14ac:dyDescent="0.25">
      <c r="A4429" s="134" t="s">
        <v>9250</v>
      </c>
      <c r="B4429" s="134">
        <v>21006</v>
      </c>
      <c r="C4429" s="126" t="s">
        <v>13546</v>
      </c>
      <c r="D4429" s="134" t="s">
        <v>22</v>
      </c>
      <c r="E4429" s="134" t="s">
        <v>4500</v>
      </c>
      <c r="F4429" s="135"/>
      <c r="G4429" s="135">
        <v>80.7</v>
      </c>
    </row>
    <row r="4430" spans="1:7" x14ac:dyDescent="0.25">
      <c r="A4430" s="134" t="s">
        <v>9250</v>
      </c>
      <c r="B4430" s="134">
        <v>21019</v>
      </c>
      <c r="C4430" s="126" t="s">
        <v>13547</v>
      </c>
      <c r="D4430" s="134" t="s">
        <v>22</v>
      </c>
      <c r="E4430" s="134" t="s">
        <v>4500</v>
      </c>
      <c r="F4430" s="135"/>
      <c r="G4430" s="135">
        <v>28.05</v>
      </c>
    </row>
    <row r="4431" spans="1:7" x14ac:dyDescent="0.25">
      <c r="A4431" s="134" t="s">
        <v>9250</v>
      </c>
      <c r="B4431" s="134">
        <v>21021</v>
      </c>
      <c r="C4431" s="126" t="s">
        <v>13548</v>
      </c>
      <c r="D4431" s="134" t="s">
        <v>22</v>
      </c>
      <c r="E4431" s="134" t="s">
        <v>4500</v>
      </c>
      <c r="F4431" s="135"/>
      <c r="G4431" s="135">
        <v>44.34</v>
      </c>
    </row>
    <row r="4432" spans="1:7" x14ac:dyDescent="0.25">
      <c r="A4432" s="134" t="s">
        <v>9250</v>
      </c>
      <c r="B4432" s="134">
        <v>21024</v>
      </c>
      <c r="C4432" s="126" t="s">
        <v>13549</v>
      </c>
      <c r="D4432" s="134" t="s">
        <v>22</v>
      </c>
      <c r="E4432" s="134" t="s">
        <v>4500</v>
      </c>
      <c r="F4432" s="135"/>
      <c r="G4432" s="135">
        <v>95.01</v>
      </c>
    </row>
    <row r="4433" spans="1:7" x14ac:dyDescent="0.25">
      <c r="A4433" s="134" t="s">
        <v>9250</v>
      </c>
      <c r="B4433" s="134">
        <v>40624</v>
      </c>
      <c r="C4433" s="126" t="s">
        <v>13550</v>
      </c>
      <c r="D4433" s="134" t="s">
        <v>22</v>
      </c>
      <c r="E4433" s="134" t="s">
        <v>4500</v>
      </c>
      <c r="F4433" s="135"/>
      <c r="G4433" s="135">
        <v>93.41</v>
      </c>
    </row>
    <row r="4434" spans="1:7" x14ac:dyDescent="0.25">
      <c r="A4434" s="134" t="s">
        <v>9250</v>
      </c>
      <c r="B4434" s="134">
        <v>42575</v>
      </c>
      <c r="C4434" s="126" t="s">
        <v>13551</v>
      </c>
      <c r="D4434" s="134" t="s">
        <v>22</v>
      </c>
      <c r="E4434" s="134" t="s">
        <v>4500</v>
      </c>
      <c r="F4434" s="135"/>
      <c r="G4434" s="135">
        <v>85.72</v>
      </c>
    </row>
    <row r="4435" spans="1:7" x14ac:dyDescent="0.25">
      <c r="A4435" s="134" t="s">
        <v>9250</v>
      </c>
      <c r="B4435" s="134">
        <v>42574</v>
      </c>
      <c r="C4435" s="126" t="s">
        <v>13552</v>
      </c>
      <c r="D4435" s="134" t="s">
        <v>22</v>
      </c>
      <c r="E4435" s="134" t="s">
        <v>4500</v>
      </c>
      <c r="F4435" s="135"/>
      <c r="G4435" s="135">
        <v>63.97</v>
      </c>
    </row>
    <row r="4436" spans="1:7" x14ac:dyDescent="0.25">
      <c r="A4436" s="134" t="s">
        <v>9250</v>
      </c>
      <c r="B4436" s="134">
        <v>13127</v>
      </c>
      <c r="C4436" s="126" t="s">
        <v>13553</v>
      </c>
      <c r="D4436" s="134" t="s">
        <v>22</v>
      </c>
      <c r="E4436" s="134" t="s">
        <v>4500</v>
      </c>
      <c r="F4436" s="135"/>
      <c r="G4436" s="135">
        <v>41.66</v>
      </c>
    </row>
    <row r="4437" spans="1:7" x14ac:dyDescent="0.25">
      <c r="A4437" s="134" t="s">
        <v>9250</v>
      </c>
      <c r="B4437" s="134">
        <v>13137</v>
      </c>
      <c r="C4437" s="126" t="s">
        <v>13554</v>
      </c>
      <c r="D4437" s="134" t="s">
        <v>22</v>
      </c>
      <c r="E4437" s="134" t="s">
        <v>4500</v>
      </c>
      <c r="F4437" s="135"/>
      <c r="G4437" s="135">
        <v>55.29</v>
      </c>
    </row>
    <row r="4438" spans="1:7" x14ac:dyDescent="0.25">
      <c r="A4438" s="134" t="s">
        <v>9250</v>
      </c>
      <c r="B4438" s="134">
        <v>20989</v>
      </c>
      <c r="C4438" s="126" t="s">
        <v>13555</v>
      </c>
      <c r="D4438" s="134" t="s">
        <v>22</v>
      </c>
      <c r="E4438" s="134" t="s">
        <v>4500</v>
      </c>
      <c r="F4438" s="135"/>
      <c r="G4438" s="135">
        <v>1980.83</v>
      </c>
    </row>
    <row r="4439" spans="1:7" x14ac:dyDescent="0.25">
      <c r="A4439" s="134" t="s">
        <v>9250</v>
      </c>
      <c r="B4439" s="134">
        <v>21147</v>
      </c>
      <c r="C4439" s="126" t="s">
        <v>13556</v>
      </c>
      <c r="D4439" s="134" t="s">
        <v>22</v>
      </c>
      <c r="E4439" s="134" t="s">
        <v>4500</v>
      </c>
      <c r="F4439" s="135"/>
      <c r="G4439" s="135">
        <v>185.72</v>
      </c>
    </row>
    <row r="4440" spans="1:7" x14ac:dyDescent="0.25">
      <c r="A4440" s="134" t="s">
        <v>9250</v>
      </c>
      <c r="B4440" s="134">
        <v>21148</v>
      </c>
      <c r="C4440" s="126" t="s">
        <v>13557</v>
      </c>
      <c r="D4440" s="134" t="s">
        <v>22</v>
      </c>
      <c r="E4440" s="134" t="s">
        <v>9256</v>
      </c>
      <c r="F4440" s="135"/>
      <c r="G4440" s="135">
        <v>114.63</v>
      </c>
    </row>
    <row r="4441" spans="1:7" x14ac:dyDescent="0.25">
      <c r="A4441" s="134" t="s">
        <v>9250</v>
      </c>
      <c r="B4441" s="134">
        <v>20984</v>
      </c>
      <c r="C4441" s="126" t="s">
        <v>13558</v>
      </c>
      <c r="D4441" s="134" t="s">
        <v>22</v>
      </c>
      <c r="E4441" s="134" t="s">
        <v>4500</v>
      </c>
      <c r="F4441" s="135"/>
      <c r="G4441" s="135">
        <v>3800.83</v>
      </c>
    </row>
    <row r="4442" spans="1:7" x14ac:dyDescent="0.25">
      <c r="A4442" s="134" t="s">
        <v>9250</v>
      </c>
      <c r="B4442" s="134">
        <v>13042</v>
      </c>
      <c r="C4442" s="126" t="s">
        <v>13559</v>
      </c>
      <c r="D4442" s="134" t="s">
        <v>22</v>
      </c>
      <c r="E4442" s="134" t="s">
        <v>4500</v>
      </c>
      <c r="F4442" s="135"/>
      <c r="G4442" s="135">
        <v>2106.2199999999998</v>
      </c>
    </row>
    <row r="4443" spans="1:7" x14ac:dyDescent="0.25">
      <c r="A4443" s="134" t="s">
        <v>9250</v>
      </c>
      <c r="B4443" s="134">
        <v>42576</v>
      </c>
      <c r="C4443" s="126" t="s">
        <v>13560</v>
      </c>
      <c r="D4443" s="134" t="s">
        <v>22</v>
      </c>
      <c r="E4443" s="134" t="s">
        <v>4500</v>
      </c>
      <c r="F4443" s="135"/>
      <c r="G4443" s="135">
        <v>233.83</v>
      </c>
    </row>
    <row r="4444" spans="1:7" x14ac:dyDescent="0.25">
      <c r="A4444" s="134" t="s">
        <v>9250</v>
      </c>
      <c r="B4444" s="134">
        <v>21150</v>
      </c>
      <c r="C4444" s="126" t="s">
        <v>13561</v>
      </c>
      <c r="D4444" s="134" t="s">
        <v>22</v>
      </c>
      <c r="E4444" s="134" t="s">
        <v>4500</v>
      </c>
      <c r="F4444" s="135"/>
      <c r="G4444" s="135">
        <v>56.84</v>
      </c>
    </row>
    <row r="4445" spans="1:7" x14ac:dyDescent="0.25">
      <c r="A4445" s="134" t="s">
        <v>9250</v>
      </c>
      <c r="B4445" s="134">
        <v>13141</v>
      </c>
      <c r="C4445" s="126" t="s">
        <v>13562</v>
      </c>
      <c r="D4445" s="134" t="s">
        <v>22</v>
      </c>
      <c r="E4445" s="134" t="s">
        <v>4500</v>
      </c>
      <c r="F4445" s="135"/>
      <c r="G4445" s="135">
        <v>71.61</v>
      </c>
    </row>
    <row r="4446" spans="1:7" x14ac:dyDescent="0.25">
      <c r="A4446" s="134" t="s">
        <v>9250</v>
      </c>
      <c r="B4446" s="134">
        <v>21151</v>
      </c>
      <c r="C4446" s="126" t="s">
        <v>13563</v>
      </c>
      <c r="D4446" s="134" t="s">
        <v>22</v>
      </c>
      <c r="E4446" s="134" t="s">
        <v>4500</v>
      </c>
      <c r="F4446" s="135"/>
      <c r="G4446" s="135">
        <v>340.22</v>
      </c>
    </row>
    <row r="4447" spans="1:7" x14ac:dyDescent="0.25">
      <c r="A4447" s="134" t="s">
        <v>9250</v>
      </c>
      <c r="B4447" s="134">
        <v>13142</v>
      </c>
      <c r="C4447" s="126" t="s">
        <v>13564</v>
      </c>
      <c r="D4447" s="134" t="s">
        <v>22</v>
      </c>
      <c r="E4447" s="134" t="s">
        <v>4500</v>
      </c>
      <c r="F4447" s="135"/>
      <c r="G4447" s="135">
        <v>486.37</v>
      </c>
    </row>
    <row r="4448" spans="1:7" x14ac:dyDescent="0.25">
      <c r="A4448" s="134" t="s">
        <v>9250</v>
      </c>
      <c r="B4448" s="134">
        <v>42577</v>
      </c>
      <c r="C4448" s="126" t="s">
        <v>13565</v>
      </c>
      <c r="D4448" s="134" t="s">
        <v>22</v>
      </c>
      <c r="E4448" s="134" t="s">
        <v>4500</v>
      </c>
      <c r="F4448" s="135"/>
      <c r="G4448" s="135">
        <v>533.67999999999995</v>
      </c>
    </row>
    <row r="4449" spans="1:7" x14ac:dyDescent="0.25">
      <c r="A4449" s="134" t="s">
        <v>9250</v>
      </c>
      <c r="B4449" s="134">
        <v>20994</v>
      </c>
      <c r="C4449" s="126" t="s">
        <v>13566</v>
      </c>
      <c r="D4449" s="134" t="s">
        <v>22</v>
      </c>
      <c r="E4449" s="134" t="s">
        <v>4500</v>
      </c>
      <c r="F4449" s="135"/>
      <c r="G4449" s="135">
        <v>917.02</v>
      </c>
    </row>
    <row r="4450" spans="1:7" x14ac:dyDescent="0.25">
      <c r="A4450" s="134" t="s">
        <v>9250</v>
      </c>
      <c r="B4450" s="134">
        <v>7672</v>
      </c>
      <c r="C4450" s="126" t="s">
        <v>13567</v>
      </c>
      <c r="D4450" s="134" t="s">
        <v>22</v>
      </c>
      <c r="E4450" s="134" t="s">
        <v>4500</v>
      </c>
      <c r="F4450" s="135"/>
      <c r="G4450" s="135">
        <v>600.75</v>
      </c>
    </row>
    <row r="4451" spans="1:7" x14ac:dyDescent="0.25">
      <c r="A4451" s="134" t="s">
        <v>9250</v>
      </c>
      <c r="B4451" s="134">
        <v>20995</v>
      </c>
      <c r="C4451" s="126" t="s">
        <v>13568</v>
      </c>
      <c r="D4451" s="134" t="s">
        <v>22</v>
      </c>
      <c r="E4451" s="134" t="s">
        <v>4500</v>
      </c>
      <c r="F4451" s="135"/>
      <c r="G4451" s="135">
        <v>1205.1400000000001</v>
      </c>
    </row>
    <row r="4452" spans="1:7" x14ac:dyDescent="0.25">
      <c r="A4452" s="134" t="s">
        <v>9250</v>
      </c>
      <c r="B4452" s="134">
        <v>7690</v>
      </c>
      <c r="C4452" s="126" t="s">
        <v>13569</v>
      </c>
      <c r="D4452" s="134" t="s">
        <v>22</v>
      </c>
      <c r="E4452" s="134" t="s">
        <v>4500</v>
      </c>
      <c r="F4452" s="135"/>
      <c r="G4452" s="135">
        <v>697.01</v>
      </c>
    </row>
    <row r="4453" spans="1:7" x14ac:dyDescent="0.25">
      <c r="A4453" s="134" t="s">
        <v>9250</v>
      </c>
      <c r="B4453" s="134">
        <v>20980</v>
      </c>
      <c r="C4453" s="126" t="s">
        <v>13570</v>
      </c>
      <c r="D4453" s="134" t="s">
        <v>22</v>
      </c>
      <c r="E4453" s="134" t="s">
        <v>4500</v>
      </c>
      <c r="F4453" s="135"/>
      <c r="G4453" s="135">
        <v>760.38</v>
      </c>
    </row>
    <row r="4454" spans="1:7" x14ac:dyDescent="0.25">
      <c r="A4454" s="134" t="s">
        <v>9250</v>
      </c>
      <c r="B4454" s="134">
        <v>7661</v>
      </c>
      <c r="C4454" s="126" t="s">
        <v>13571</v>
      </c>
      <c r="D4454" s="134" t="s">
        <v>22</v>
      </c>
      <c r="E4454" s="134" t="s">
        <v>4500</v>
      </c>
      <c r="F4454" s="135"/>
      <c r="G4454" s="135">
        <v>904.53</v>
      </c>
    </row>
    <row r="4455" spans="1:7" x14ac:dyDescent="0.25">
      <c r="A4455" s="134" t="s">
        <v>9250</v>
      </c>
      <c r="B4455" s="134">
        <v>21016</v>
      </c>
      <c r="C4455" s="126" t="s">
        <v>13572</v>
      </c>
      <c r="D4455" s="134" t="s">
        <v>22</v>
      </c>
      <c r="E4455" s="134" t="s">
        <v>4500</v>
      </c>
      <c r="F4455" s="135"/>
      <c r="G4455" s="135">
        <v>156.54</v>
      </c>
    </row>
    <row r="4456" spans="1:7" x14ac:dyDescent="0.25">
      <c r="A4456" s="134" t="s">
        <v>9250</v>
      </c>
      <c r="B4456" s="134">
        <v>21008</v>
      </c>
      <c r="C4456" s="126" t="s">
        <v>13573</v>
      </c>
      <c r="D4456" s="134" t="s">
        <v>22</v>
      </c>
      <c r="E4456" s="134" t="s">
        <v>4500</v>
      </c>
      <c r="F4456" s="135"/>
      <c r="G4456" s="135">
        <v>18.29</v>
      </c>
    </row>
    <row r="4457" spans="1:7" x14ac:dyDescent="0.25">
      <c r="A4457" s="134" t="s">
        <v>9250</v>
      </c>
      <c r="B4457" s="134">
        <v>21009</v>
      </c>
      <c r="C4457" s="126" t="s">
        <v>13574</v>
      </c>
      <c r="D4457" s="134" t="s">
        <v>22</v>
      </c>
      <c r="E4457" s="134" t="s">
        <v>4500</v>
      </c>
      <c r="F4457" s="135"/>
      <c r="G4457" s="135">
        <v>23.81</v>
      </c>
    </row>
    <row r="4458" spans="1:7" x14ac:dyDescent="0.25">
      <c r="A4458" s="134" t="s">
        <v>9250</v>
      </c>
      <c r="B4458" s="134">
        <v>21010</v>
      </c>
      <c r="C4458" s="126" t="s">
        <v>13575</v>
      </c>
      <c r="D4458" s="134" t="s">
        <v>22</v>
      </c>
      <c r="E4458" s="134" t="s">
        <v>9256</v>
      </c>
      <c r="F4458" s="135"/>
      <c r="G4458" s="135">
        <v>31.97</v>
      </c>
    </row>
    <row r="4459" spans="1:7" x14ac:dyDescent="0.25">
      <c r="A4459" s="134" t="s">
        <v>9250</v>
      </c>
      <c r="B4459" s="134">
        <v>21011</v>
      </c>
      <c r="C4459" s="126" t="s">
        <v>13576</v>
      </c>
      <c r="D4459" s="134" t="s">
        <v>22</v>
      </c>
      <c r="E4459" s="134" t="s">
        <v>4500</v>
      </c>
      <c r="F4459" s="135"/>
      <c r="G4459" s="135">
        <v>46.59</v>
      </c>
    </row>
    <row r="4460" spans="1:7" x14ac:dyDescent="0.25">
      <c r="A4460" s="134" t="s">
        <v>9250</v>
      </c>
      <c r="B4460" s="134">
        <v>21012</v>
      </c>
      <c r="C4460" s="126" t="s">
        <v>13577</v>
      </c>
      <c r="D4460" s="134" t="s">
        <v>22</v>
      </c>
      <c r="E4460" s="134" t="s">
        <v>4500</v>
      </c>
      <c r="F4460" s="135"/>
      <c r="G4460" s="135">
        <v>51.49</v>
      </c>
    </row>
    <row r="4461" spans="1:7" x14ac:dyDescent="0.25">
      <c r="A4461" s="134" t="s">
        <v>9250</v>
      </c>
      <c r="B4461" s="134">
        <v>21013</v>
      </c>
      <c r="C4461" s="126" t="s">
        <v>13578</v>
      </c>
      <c r="D4461" s="134" t="s">
        <v>22</v>
      </c>
      <c r="E4461" s="134" t="s">
        <v>4500</v>
      </c>
      <c r="F4461" s="135"/>
      <c r="G4461" s="135">
        <v>67.19</v>
      </c>
    </row>
    <row r="4462" spans="1:7" x14ac:dyDescent="0.25">
      <c r="A4462" s="134" t="s">
        <v>9250</v>
      </c>
      <c r="B4462" s="134">
        <v>21014</v>
      </c>
      <c r="C4462" s="126" t="s">
        <v>13579</v>
      </c>
      <c r="D4462" s="134" t="s">
        <v>22</v>
      </c>
      <c r="E4462" s="134" t="s">
        <v>4500</v>
      </c>
      <c r="F4462" s="135"/>
      <c r="G4462" s="135">
        <v>94.02</v>
      </c>
    </row>
    <row r="4463" spans="1:7" x14ac:dyDescent="0.25">
      <c r="A4463" s="134" t="s">
        <v>9250</v>
      </c>
      <c r="B4463" s="134">
        <v>21015</v>
      </c>
      <c r="C4463" s="126" t="s">
        <v>13580</v>
      </c>
      <c r="D4463" s="134" t="s">
        <v>22</v>
      </c>
      <c r="E4463" s="134" t="s">
        <v>4500</v>
      </c>
      <c r="F4463" s="135"/>
      <c r="G4463" s="135">
        <v>108.01</v>
      </c>
    </row>
    <row r="4464" spans="1:7" x14ac:dyDescent="0.25">
      <c r="A4464" s="134" t="s">
        <v>9250</v>
      </c>
      <c r="B4464" s="134">
        <v>40626</v>
      </c>
      <c r="C4464" s="126" t="s">
        <v>13581</v>
      </c>
      <c r="D4464" s="134" t="s">
        <v>22</v>
      </c>
      <c r="E4464" s="134" t="s">
        <v>4500</v>
      </c>
      <c r="F4464" s="135"/>
      <c r="G4464" s="135">
        <v>35.18</v>
      </c>
    </row>
    <row r="4465" spans="1:7" x14ac:dyDescent="0.25">
      <c r="A4465" s="134" t="s">
        <v>9250</v>
      </c>
      <c r="B4465" s="134">
        <v>7697</v>
      </c>
      <c r="C4465" s="126" t="s">
        <v>13582</v>
      </c>
      <c r="D4465" s="134" t="s">
        <v>22</v>
      </c>
      <c r="E4465" s="134" t="s">
        <v>4500</v>
      </c>
      <c r="F4465" s="135"/>
      <c r="G4465" s="135">
        <v>51.54</v>
      </c>
    </row>
    <row r="4466" spans="1:7" x14ac:dyDescent="0.25">
      <c r="A4466" s="134" t="s">
        <v>9250</v>
      </c>
      <c r="B4466" s="134">
        <v>7698</v>
      </c>
      <c r="C4466" s="126" t="s">
        <v>13583</v>
      </c>
      <c r="D4466" s="134" t="s">
        <v>22</v>
      </c>
      <c r="E4466" s="134" t="s">
        <v>4500</v>
      </c>
      <c r="F4466" s="135"/>
      <c r="G4466" s="135">
        <v>44.37</v>
      </c>
    </row>
    <row r="4467" spans="1:7" x14ac:dyDescent="0.25">
      <c r="A4467" s="134" t="s">
        <v>9250</v>
      </c>
      <c r="B4467" s="134">
        <v>7691</v>
      </c>
      <c r="C4467" s="126" t="s">
        <v>13584</v>
      </c>
      <c r="D4467" s="134" t="s">
        <v>22</v>
      </c>
      <c r="E4467" s="134" t="s">
        <v>4500</v>
      </c>
      <c r="F4467" s="135"/>
      <c r="G4467" s="135">
        <v>18.75</v>
      </c>
    </row>
    <row r="4468" spans="1:7" x14ac:dyDescent="0.25">
      <c r="A4468" s="134" t="s">
        <v>9250</v>
      </c>
      <c r="B4468" s="134">
        <v>7696</v>
      </c>
      <c r="C4468" s="126" t="s">
        <v>13585</v>
      </c>
      <c r="D4468" s="134" t="s">
        <v>22</v>
      </c>
      <c r="E4468" s="134" t="s">
        <v>4500</v>
      </c>
      <c r="F4468" s="135"/>
      <c r="G4468" s="135">
        <v>74.33</v>
      </c>
    </row>
    <row r="4469" spans="1:7" x14ac:dyDescent="0.25">
      <c r="A4469" s="134" t="s">
        <v>9250</v>
      </c>
      <c r="B4469" s="134">
        <v>7701</v>
      </c>
      <c r="C4469" s="126" t="s">
        <v>13586</v>
      </c>
      <c r="D4469" s="134" t="s">
        <v>22</v>
      </c>
      <c r="E4469" s="134" t="s">
        <v>4500</v>
      </c>
      <c r="F4469" s="135"/>
      <c r="G4469" s="135">
        <v>92.24</v>
      </c>
    </row>
    <row r="4470" spans="1:7" x14ac:dyDescent="0.25">
      <c r="A4470" s="134" t="s">
        <v>9250</v>
      </c>
      <c r="B4470" s="134">
        <v>7694</v>
      </c>
      <c r="C4470" s="126" t="s">
        <v>13587</v>
      </c>
      <c r="D4470" s="134" t="s">
        <v>22</v>
      </c>
      <c r="E4470" s="134" t="s">
        <v>4500</v>
      </c>
      <c r="F4470" s="135"/>
      <c r="G4470" s="135">
        <v>124.12</v>
      </c>
    </row>
    <row r="4471" spans="1:7" x14ac:dyDescent="0.25">
      <c r="A4471" s="134" t="s">
        <v>9250</v>
      </c>
      <c r="B4471" s="134">
        <v>7700</v>
      </c>
      <c r="C4471" s="126" t="s">
        <v>13588</v>
      </c>
      <c r="D4471" s="134" t="s">
        <v>22</v>
      </c>
      <c r="E4471" s="134" t="s">
        <v>4500</v>
      </c>
      <c r="F4471" s="135"/>
      <c r="G4471" s="135">
        <v>23.71</v>
      </c>
    </row>
    <row r="4472" spans="1:7" x14ac:dyDescent="0.25">
      <c r="A4472" s="134" t="s">
        <v>9250</v>
      </c>
      <c r="B4472" s="134">
        <v>7693</v>
      </c>
      <c r="C4472" s="126" t="s">
        <v>13589</v>
      </c>
      <c r="D4472" s="134" t="s">
        <v>22</v>
      </c>
      <c r="E4472" s="134" t="s">
        <v>4500</v>
      </c>
      <c r="F4472" s="135"/>
      <c r="G4472" s="135">
        <v>170.94</v>
      </c>
    </row>
    <row r="4473" spans="1:7" x14ac:dyDescent="0.25">
      <c r="A4473" s="134" t="s">
        <v>9250</v>
      </c>
      <c r="B4473" s="134">
        <v>7692</v>
      </c>
      <c r="C4473" s="126" t="s">
        <v>13590</v>
      </c>
      <c r="D4473" s="134" t="s">
        <v>22</v>
      </c>
      <c r="E4473" s="134" t="s">
        <v>4500</v>
      </c>
      <c r="F4473" s="135"/>
      <c r="G4473" s="135">
        <v>255.93</v>
      </c>
    </row>
    <row r="4474" spans="1:7" x14ac:dyDescent="0.25">
      <c r="A4474" s="134" t="s">
        <v>9250</v>
      </c>
      <c r="B4474" s="134">
        <v>7695</v>
      </c>
      <c r="C4474" s="126" t="s">
        <v>13591</v>
      </c>
      <c r="D4474" s="134" t="s">
        <v>22</v>
      </c>
      <c r="E4474" s="134" t="s">
        <v>4500</v>
      </c>
      <c r="F4474" s="135"/>
      <c r="G4474" s="135">
        <v>277.57</v>
      </c>
    </row>
    <row r="4475" spans="1:7" x14ac:dyDescent="0.25">
      <c r="A4475" s="134" t="s">
        <v>9250</v>
      </c>
      <c r="B4475" s="134">
        <v>13356</v>
      </c>
      <c r="C4475" s="126" t="s">
        <v>13592</v>
      </c>
      <c r="D4475" s="134" t="s">
        <v>22</v>
      </c>
      <c r="E4475" s="134" t="s">
        <v>4500</v>
      </c>
      <c r="F4475" s="135"/>
      <c r="G4475" s="135">
        <v>20.12</v>
      </c>
    </row>
    <row r="4476" spans="1:7" x14ac:dyDescent="0.25">
      <c r="A4476" s="134" t="s">
        <v>9250</v>
      </c>
      <c r="B4476" s="134">
        <v>36365</v>
      </c>
      <c r="C4476" s="126" t="s">
        <v>15098</v>
      </c>
      <c r="D4476" s="134" t="s">
        <v>22</v>
      </c>
      <c r="E4476" s="134" t="s">
        <v>4500</v>
      </c>
      <c r="F4476" s="135">
        <v>41.96</v>
      </c>
      <c r="G4476" s="135">
        <v>42.28</v>
      </c>
    </row>
    <row r="4477" spans="1:7" x14ac:dyDescent="0.25">
      <c r="A4477" s="134" t="s">
        <v>9250</v>
      </c>
      <c r="B4477" s="134">
        <v>41930</v>
      </c>
      <c r="C4477" s="126" t="s">
        <v>13593</v>
      </c>
      <c r="D4477" s="134" t="s">
        <v>22</v>
      </c>
      <c r="E4477" s="134" t="s">
        <v>4500</v>
      </c>
      <c r="F4477" s="135">
        <v>139.75</v>
      </c>
      <c r="G4477" s="135">
        <v>140.83000000000001</v>
      </c>
    </row>
    <row r="4478" spans="1:7" x14ac:dyDescent="0.25">
      <c r="A4478" s="134" t="s">
        <v>9250</v>
      </c>
      <c r="B4478" s="134">
        <v>41931</v>
      </c>
      <c r="C4478" s="126" t="s">
        <v>13594</v>
      </c>
      <c r="D4478" s="134" t="s">
        <v>22</v>
      </c>
      <c r="E4478" s="134" t="s">
        <v>4500</v>
      </c>
      <c r="F4478" s="135">
        <v>218.89</v>
      </c>
      <c r="G4478" s="135">
        <v>220.57</v>
      </c>
    </row>
    <row r="4479" spans="1:7" x14ac:dyDescent="0.25">
      <c r="A4479" s="134" t="s">
        <v>9250</v>
      </c>
      <c r="B4479" s="134">
        <v>41932</v>
      </c>
      <c r="C4479" s="126" t="s">
        <v>13595</v>
      </c>
      <c r="D4479" s="134" t="s">
        <v>22</v>
      </c>
      <c r="E4479" s="134" t="s">
        <v>4500</v>
      </c>
      <c r="F4479" s="135">
        <v>336.91</v>
      </c>
      <c r="G4479" s="135">
        <v>339.5</v>
      </c>
    </row>
    <row r="4480" spans="1:7" x14ac:dyDescent="0.25">
      <c r="A4480" s="134" t="s">
        <v>9250</v>
      </c>
      <c r="B4480" s="134">
        <v>41933</v>
      </c>
      <c r="C4480" s="126" t="s">
        <v>13596</v>
      </c>
      <c r="D4480" s="134" t="s">
        <v>22</v>
      </c>
      <c r="E4480" s="134" t="s">
        <v>4500</v>
      </c>
      <c r="F4480" s="135">
        <v>476.13</v>
      </c>
      <c r="G4480" s="135">
        <v>479.8</v>
      </c>
    </row>
    <row r="4481" spans="1:7" x14ac:dyDescent="0.25">
      <c r="A4481" s="134" t="s">
        <v>9250</v>
      </c>
      <c r="B4481" s="134">
        <v>41934</v>
      </c>
      <c r="C4481" s="126" t="s">
        <v>13597</v>
      </c>
      <c r="D4481" s="134" t="s">
        <v>22</v>
      </c>
      <c r="E4481" s="134" t="s">
        <v>4500</v>
      </c>
      <c r="F4481" s="135">
        <v>554.51</v>
      </c>
      <c r="G4481" s="135">
        <v>558.78</v>
      </c>
    </row>
    <row r="4482" spans="1:7" x14ac:dyDescent="0.25">
      <c r="A4482" s="134" t="s">
        <v>9250</v>
      </c>
      <c r="B4482" s="134">
        <v>41936</v>
      </c>
      <c r="C4482" s="126" t="s">
        <v>13598</v>
      </c>
      <c r="D4482" s="134" t="s">
        <v>22</v>
      </c>
      <c r="E4482" s="134" t="s">
        <v>4500</v>
      </c>
      <c r="F4482" s="135">
        <v>82.29</v>
      </c>
      <c r="G4482" s="135">
        <v>82.93</v>
      </c>
    </row>
    <row r="4483" spans="1:7" x14ac:dyDescent="0.25">
      <c r="A4483" s="134" t="s">
        <v>9250</v>
      </c>
      <c r="B4483" s="134">
        <v>44812</v>
      </c>
      <c r="C4483" s="126" t="s">
        <v>13599</v>
      </c>
      <c r="D4483" s="134" t="s">
        <v>22</v>
      </c>
      <c r="E4483" s="134" t="s">
        <v>4500</v>
      </c>
      <c r="F4483" s="135">
        <v>554.29999999999995</v>
      </c>
      <c r="G4483" s="135">
        <v>419.03</v>
      </c>
    </row>
    <row r="4484" spans="1:7" x14ac:dyDescent="0.25">
      <c r="A4484" s="134" t="s">
        <v>9250</v>
      </c>
      <c r="B4484" s="134">
        <v>41785</v>
      </c>
      <c r="C4484" s="126" t="s">
        <v>13600</v>
      </c>
      <c r="D4484" s="134" t="s">
        <v>22</v>
      </c>
      <c r="E4484" s="134" t="s">
        <v>4500</v>
      </c>
      <c r="F4484" s="135">
        <v>2054.1799999999998</v>
      </c>
      <c r="G4484" s="135">
        <v>1552.91</v>
      </c>
    </row>
    <row r="4485" spans="1:7" x14ac:dyDescent="0.25">
      <c r="A4485" s="134" t="s">
        <v>9250</v>
      </c>
      <c r="B4485" s="134">
        <v>41781</v>
      </c>
      <c r="C4485" s="126" t="s">
        <v>13601</v>
      </c>
      <c r="D4485" s="134" t="s">
        <v>22</v>
      </c>
      <c r="E4485" s="134" t="s">
        <v>4500</v>
      </c>
      <c r="F4485" s="135">
        <v>370.92</v>
      </c>
      <c r="G4485" s="135">
        <v>280.39999999999998</v>
      </c>
    </row>
    <row r="4486" spans="1:7" x14ac:dyDescent="0.25">
      <c r="A4486" s="134" t="s">
        <v>9250</v>
      </c>
      <c r="B4486" s="134">
        <v>41783</v>
      </c>
      <c r="C4486" s="126" t="s">
        <v>13602</v>
      </c>
      <c r="D4486" s="134" t="s">
        <v>22</v>
      </c>
      <c r="E4486" s="134" t="s">
        <v>4500</v>
      </c>
      <c r="F4486" s="135">
        <v>1333.47</v>
      </c>
      <c r="G4486" s="135">
        <v>1008.07</v>
      </c>
    </row>
    <row r="4487" spans="1:7" x14ac:dyDescent="0.25">
      <c r="A4487" s="134" t="s">
        <v>9250</v>
      </c>
      <c r="B4487" s="134">
        <v>41786</v>
      </c>
      <c r="C4487" s="126" t="s">
        <v>13603</v>
      </c>
      <c r="D4487" s="134" t="s">
        <v>22</v>
      </c>
      <c r="E4487" s="134" t="s">
        <v>4500</v>
      </c>
      <c r="F4487" s="135">
        <v>2839.01</v>
      </c>
      <c r="G4487" s="135">
        <v>2146.2199999999998</v>
      </c>
    </row>
    <row r="4488" spans="1:7" x14ac:dyDescent="0.25">
      <c r="A4488" s="134" t="s">
        <v>9250</v>
      </c>
      <c r="B4488" s="134">
        <v>41779</v>
      </c>
      <c r="C4488" s="126" t="s">
        <v>13604</v>
      </c>
      <c r="D4488" s="134" t="s">
        <v>22</v>
      </c>
      <c r="E4488" s="134" t="s">
        <v>4500</v>
      </c>
      <c r="F4488" s="135">
        <v>146.08000000000001</v>
      </c>
      <c r="G4488" s="135">
        <v>110.43</v>
      </c>
    </row>
    <row r="4489" spans="1:7" x14ac:dyDescent="0.25">
      <c r="A4489" s="134" t="s">
        <v>9250</v>
      </c>
      <c r="B4489" s="134">
        <v>41780</v>
      </c>
      <c r="C4489" s="126" t="s">
        <v>13605</v>
      </c>
      <c r="D4489" s="134" t="s">
        <v>22</v>
      </c>
      <c r="E4489" s="134" t="s">
        <v>4500</v>
      </c>
      <c r="F4489" s="135">
        <v>228.86</v>
      </c>
      <c r="G4489" s="135">
        <v>173.01</v>
      </c>
    </row>
    <row r="4490" spans="1:7" x14ac:dyDescent="0.25">
      <c r="A4490" s="134" t="s">
        <v>9250</v>
      </c>
      <c r="B4490" s="134">
        <v>41782</v>
      </c>
      <c r="C4490" s="126" t="s">
        <v>13606</v>
      </c>
      <c r="D4490" s="134" t="s">
        <v>22</v>
      </c>
      <c r="E4490" s="134" t="s">
        <v>4500</v>
      </c>
      <c r="F4490" s="135">
        <v>819.82</v>
      </c>
      <c r="G4490" s="135">
        <v>619.76</v>
      </c>
    </row>
    <row r="4491" spans="1:7" x14ac:dyDescent="0.25">
      <c r="A4491" s="134" t="s">
        <v>9250</v>
      </c>
      <c r="B4491" s="134">
        <v>38130</v>
      </c>
      <c r="C4491" s="126" t="s">
        <v>13607</v>
      </c>
      <c r="D4491" s="134" t="s">
        <v>22</v>
      </c>
      <c r="E4491" s="134" t="s">
        <v>4500</v>
      </c>
      <c r="F4491" s="135">
        <v>53.69</v>
      </c>
      <c r="G4491" s="135">
        <v>46.03</v>
      </c>
    </row>
    <row r="4492" spans="1:7" x14ac:dyDescent="0.25">
      <c r="A4492" s="134" t="s">
        <v>9250</v>
      </c>
      <c r="B4492" s="134">
        <v>44260</v>
      </c>
      <c r="C4492" s="126" t="s">
        <v>13608</v>
      </c>
      <c r="D4492" s="134" t="s">
        <v>22</v>
      </c>
      <c r="E4492" s="134" t="s">
        <v>4500</v>
      </c>
      <c r="F4492" s="135">
        <v>508.12</v>
      </c>
      <c r="G4492" s="135">
        <v>435.67</v>
      </c>
    </row>
    <row r="4493" spans="1:7" x14ac:dyDescent="0.25">
      <c r="A4493" s="134" t="s">
        <v>9250</v>
      </c>
      <c r="B4493" s="134">
        <v>21123</v>
      </c>
      <c r="C4493" s="126" t="s">
        <v>13609</v>
      </c>
      <c r="D4493" s="134" t="s">
        <v>22</v>
      </c>
      <c r="E4493" s="134" t="s">
        <v>9256</v>
      </c>
      <c r="F4493" s="135">
        <v>14.94</v>
      </c>
      <c r="G4493" s="135">
        <v>12.81</v>
      </c>
    </row>
    <row r="4494" spans="1:7" x14ac:dyDescent="0.25">
      <c r="A4494" s="134" t="s">
        <v>9250</v>
      </c>
      <c r="B4494" s="134">
        <v>21124</v>
      </c>
      <c r="C4494" s="126" t="s">
        <v>13610</v>
      </c>
      <c r="D4494" s="134" t="s">
        <v>22</v>
      </c>
      <c r="E4494" s="134" t="s">
        <v>4500</v>
      </c>
      <c r="F4494" s="135">
        <v>23.87</v>
      </c>
      <c r="G4494" s="135">
        <v>20.46</v>
      </c>
    </row>
    <row r="4495" spans="1:7" x14ac:dyDescent="0.25">
      <c r="A4495" s="134" t="s">
        <v>9250</v>
      </c>
      <c r="B4495" s="134">
        <v>21125</v>
      </c>
      <c r="C4495" s="126" t="s">
        <v>13611</v>
      </c>
      <c r="D4495" s="134" t="s">
        <v>22</v>
      </c>
      <c r="E4495" s="134" t="s">
        <v>4500</v>
      </c>
      <c r="F4495" s="135">
        <v>41.11</v>
      </c>
      <c r="G4495" s="135">
        <v>35.24</v>
      </c>
    </row>
    <row r="4496" spans="1:7" x14ac:dyDescent="0.25">
      <c r="A4496" s="134" t="s">
        <v>9250</v>
      </c>
      <c r="B4496" s="134">
        <v>38028</v>
      </c>
      <c r="C4496" s="126" t="s">
        <v>13612</v>
      </c>
      <c r="D4496" s="134" t="s">
        <v>22</v>
      </c>
      <c r="E4496" s="134" t="s">
        <v>4500</v>
      </c>
      <c r="F4496" s="135">
        <v>71.87</v>
      </c>
      <c r="G4496" s="135">
        <v>61.62</v>
      </c>
    </row>
    <row r="4497" spans="1:7" x14ac:dyDescent="0.25">
      <c r="A4497" s="134" t="s">
        <v>9250</v>
      </c>
      <c r="B4497" s="134">
        <v>38029</v>
      </c>
      <c r="C4497" s="126" t="s">
        <v>13613</v>
      </c>
      <c r="D4497" s="134" t="s">
        <v>22</v>
      </c>
      <c r="E4497" s="134" t="s">
        <v>4500</v>
      </c>
      <c r="F4497" s="135">
        <v>105.19</v>
      </c>
      <c r="G4497" s="135">
        <v>90.2</v>
      </c>
    </row>
    <row r="4498" spans="1:7" x14ac:dyDescent="0.25">
      <c r="A4498" s="134" t="s">
        <v>9250</v>
      </c>
      <c r="B4498" s="134">
        <v>38030</v>
      </c>
      <c r="C4498" s="126" t="s">
        <v>13614</v>
      </c>
      <c r="D4498" s="134" t="s">
        <v>22</v>
      </c>
      <c r="E4498" s="134" t="s">
        <v>4500</v>
      </c>
      <c r="F4498" s="135">
        <v>170.1</v>
      </c>
      <c r="G4498" s="135">
        <v>145.85</v>
      </c>
    </row>
    <row r="4499" spans="1:7" x14ac:dyDescent="0.25">
      <c r="A4499" s="134" t="s">
        <v>9250</v>
      </c>
      <c r="B4499" s="134">
        <v>38031</v>
      </c>
      <c r="C4499" s="126" t="s">
        <v>13615</v>
      </c>
      <c r="D4499" s="134" t="s">
        <v>22</v>
      </c>
      <c r="E4499" s="134" t="s">
        <v>4500</v>
      </c>
      <c r="F4499" s="135">
        <v>266.99</v>
      </c>
      <c r="G4499" s="135">
        <v>228.92</v>
      </c>
    </row>
    <row r="4500" spans="1:7" x14ac:dyDescent="0.25">
      <c r="A4500" s="134" t="s">
        <v>9250</v>
      </c>
      <c r="B4500" s="134">
        <v>39735</v>
      </c>
      <c r="C4500" s="126" t="s">
        <v>13616</v>
      </c>
      <c r="D4500" s="134" t="s">
        <v>22</v>
      </c>
      <c r="E4500" s="134" t="s">
        <v>4500</v>
      </c>
      <c r="F4500" s="135"/>
      <c r="G4500" s="135">
        <v>57.46</v>
      </c>
    </row>
    <row r="4501" spans="1:7" x14ac:dyDescent="0.25">
      <c r="A4501" s="134" t="s">
        <v>9250</v>
      </c>
      <c r="B4501" s="134">
        <v>39734</v>
      </c>
      <c r="C4501" s="126" t="s">
        <v>13617</v>
      </c>
      <c r="D4501" s="134" t="s">
        <v>22</v>
      </c>
      <c r="E4501" s="134" t="s">
        <v>4500</v>
      </c>
      <c r="F4501" s="135"/>
      <c r="G4501" s="135">
        <v>68.150000000000006</v>
      </c>
    </row>
    <row r="4502" spans="1:7" x14ac:dyDescent="0.25">
      <c r="A4502" s="134" t="s">
        <v>9250</v>
      </c>
      <c r="B4502" s="134">
        <v>39736</v>
      </c>
      <c r="C4502" s="126" t="s">
        <v>13618</v>
      </c>
      <c r="D4502" s="134" t="s">
        <v>22</v>
      </c>
      <c r="E4502" s="134" t="s">
        <v>4500</v>
      </c>
      <c r="F4502" s="135"/>
      <c r="G4502" s="135">
        <v>77.78</v>
      </c>
    </row>
    <row r="4503" spans="1:7" x14ac:dyDescent="0.25">
      <c r="A4503" s="134" t="s">
        <v>9250</v>
      </c>
      <c r="B4503" s="134">
        <v>39739</v>
      </c>
      <c r="C4503" s="126" t="s">
        <v>13619</v>
      </c>
      <c r="D4503" s="134" t="s">
        <v>22</v>
      </c>
      <c r="E4503" s="134" t="s">
        <v>4500</v>
      </c>
      <c r="F4503" s="135"/>
      <c r="G4503" s="135">
        <v>53.79</v>
      </c>
    </row>
    <row r="4504" spans="1:7" x14ac:dyDescent="0.25">
      <c r="A4504" s="134" t="s">
        <v>9250</v>
      </c>
      <c r="B4504" s="134">
        <v>39737</v>
      </c>
      <c r="C4504" s="126" t="s">
        <v>13620</v>
      </c>
      <c r="D4504" s="134" t="s">
        <v>22</v>
      </c>
      <c r="E4504" s="134" t="s">
        <v>4500</v>
      </c>
      <c r="F4504" s="135"/>
      <c r="G4504" s="135">
        <v>10.46</v>
      </c>
    </row>
    <row r="4505" spans="1:7" x14ac:dyDescent="0.25">
      <c r="A4505" s="134" t="s">
        <v>9250</v>
      </c>
      <c r="B4505" s="134">
        <v>39738</v>
      </c>
      <c r="C4505" s="126" t="s">
        <v>13621</v>
      </c>
      <c r="D4505" s="134" t="s">
        <v>22</v>
      </c>
      <c r="E4505" s="134" t="s">
        <v>4500</v>
      </c>
      <c r="F4505" s="135"/>
      <c r="G4505" s="135">
        <v>3.78</v>
      </c>
    </row>
    <row r="4506" spans="1:7" x14ac:dyDescent="0.25">
      <c r="A4506" s="134" t="s">
        <v>9250</v>
      </c>
      <c r="B4506" s="134">
        <v>39733</v>
      </c>
      <c r="C4506" s="126" t="s">
        <v>13622</v>
      </c>
      <c r="D4506" s="134" t="s">
        <v>22</v>
      </c>
      <c r="E4506" s="134" t="s">
        <v>4500</v>
      </c>
      <c r="F4506" s="135"/>
      <c r="G4506" s="135">
        <v>93.08</v>
      </c>
    </row>
    <row r="4507" spans="1:7" x14ac:dyDescent="0.25">
      <c r="A4507" s="134" t="s">
        <v>9250</v>
      </c>
      <c r="B4507" s="134">
        <v>39854</v>
      </c>
      <c r="C4507" s="126" t="s">
        <v>13623</v>
      </c>
      <c r="D4507" s="134" t="s">
        <v>22</v>
      </c>
      <c r="E4507" s="134" t="s">
        <v>4500</v>
      </c>
      <c r="F4507" s="135"/>
      <c r="G4507" s="135">
        <v>94.4</v>
      </c>
    </row>
    <row r="4508" spans="1:7" x14ac:dyDescent="0.25">
      <c r="A4508" s="134" t="s">
        <v>9250</v>
      </c>
      <c r="B4508" s="134">
        <v>39740</v>
      </c>
      <c r="C4508" s="126" t="s">
        <v>13624</v>
      </c>
      <c r="D4508" s="134" t="s">
        <v>22</v>
      </c>
      <c r="E4508" s="134" t="s">
        <v>4500</v>
      </c>
      <c r="F4508" s="135"/>
      <c r="G4508" s="135">
        <v>51.65</v>
      </c>
    </row>
    <row r="4509" spans="1:7" x14ac:dyDescent="0.25">
      <c r="A4509" s="134" t="s">
        <v>9250</v>
      </c>
      <c r="B4509" s="134">
        <v>39741</v>
      </c>
      <c r="C4509" s="126" t="s">
        <v>13625</v>
      </c>
      <c r="D4509" s="134" t="s">
        <v>22</v>
      </c>
      <c r="E4509" s="134" t="s">
        <v>4500</v>
      </c>
      <c r="F4509" s="135"/>
      <c r="G4509" s="135">
        <v>9.52</v>
      </c>
    </row>
    <row r="4510" spans="1:7" x14ac:dyDescent="0.25">
      <c r="A4510" s="134" t="s">
        <v>9250</v>
      </c>
      <c r="B4510" s="134">
        <v>39853</v>
      </c>
      <c r="C4510" s="126" t="s">
        <v>13626</v>
      </c>
      <c r="D4510" s="134" t="s">
        <v>22</v>
      </c>
      <c r="E4510" s="134" t="s">
        <v>4500</v>
      </c>
      <c r="F4510" s="135"/>
      <c r="G4510" s="135">
        <v>12.5</v>
      </c>
    </row>
    <row r="4511" spans="1:7" x14ac:dyDescent="0.25">
      <c r="A4511" s="134" t="s">
        <v>9250</v>
      </c>
      <c r="B4511" s="134">
        <v>39742</v>
      </c>
      <c r="C4511" s="126" t="s">
        <v>13627</v>
      </c>
      <c r="D4511" s="134" t="s">
        <v>22</v>
      </c>
      <c r="E4511" s="134" t="s">
        <v>4500</v>
      </c>
      <c r="F4511" s="135"/>
      <c r="G4511" s="135">
        <v>41.52</v>
      </c>
    </row>
    <row r="4512" spans="1:7" x14ac:dyDescent="0.25">
      <c r="A4512" s="134" t="s">
        <v>9250</v>
      </c>
      <c r="B4512" s="134">
        <v>39751</v>
      </c>
      <c r="C4512" s="126" t="s">
        <v>13628</v>
      </c>
      <c r="D4512" s="134" t="s">
        <v>22</v>
      </c>
      <c r="E4512" s="134" t="s">
        <v>4500</v>
      </c>
      <c r="F4512" s="135"/>
      <c r="G4512" s="135">
        <v>189.02</v>
      </c>
    </row>
    <row r="4513" spans="1:7" x14ac:dyDescent="0.25">
      <c r="A4513" s="134" t="s">
        <v>9250</v>
      </c>
      <c r="B4513" s="134">
        <v>39750</v>
      </c>
      <c r="C4513" s="126" t="s">
        <v>13629</v>
      </c>
      <c r="D4513" s="134" t="s">
        <v>22</v>
      </c>
      <c r="E4513" s="134" t="s">
        <v>4500</v>
      </c>
      <c r="F4513" s="135"/>
      <c r="G4513" s="135">
        <v>157.11000000000001</v>
      </c>
    </row>
    <row r="4514" spans="1:7" x14ac:dyDescent="0.25">
      <c r="A4514" s="134" t="s">
        <v>9250</v>
      </c>
      <c r="B4514" s="134">
        <v>39749</v>
      </c>
      <c r="C4514" s="126" t="s">
        <v>13630</v>
      </c>
      <c r="D4514" s="134" t="s">
        <v>22</v>
      </c>
      <c r="E4514" s="134" t="s">
        <v>4500</v>
      </c>
      <c r="F4514" s="135"/>
      <c r="G4514" s="135">
        <v>104.02</v>
      </c>
    </row>
    <row r="4515" spans="1:7" x14ac:dyDescent="0.25">
      <c r="A4515" s="134" t="s">
        <v>9250</v>
      </c>
      <c r="B4515" s="134">
        <v>39747</v>
      </c>
      <c r="C4515" s="126" t="s">
        <v>13631</v>
      </c>
      <c r="D4515" s="134" t="s">
        <v>22</v>
      </c>
      <c r="E4515" s="134" t="s">
        <v>4500</v>
      </c>
      <c r="F4515" s="135"/>
      <c r="G4515" s="135">
        <v>50.53</v>
      </c>
    </row>
    <row r="4516" spans="1:7" x14ac:dyDescent="0.25">
      <c r="A4516" s="134" t="s">
        <v>9250</v>
      </c>
      <c r="B4516" s="134">
        <v>39753</v>
      </c>
      <c r="C4516" s="126" t="s">
        <v>13632</v>
      </c>
      <c r="D4516" s="134" t="s">
        <v>22</v>
      </c>
      <c r="E4516" s="134" t="s">
        <v>4500</v>
      </c>
      <c r="F4516" s="135"/>
      <c r="G4516" s="135">
        <v>347.94</v>
      </c>
    </row>
    <row r="4517" spans="1:7" x14ac:dyDescent="0.25">
      <c r="A4517" s="134" t="s">
        <v>9250</v>
      </c>
      <c r="B4517" s="134">
        <v>39752</v>
      </c>
      <c r="C4517" s="126" t="s">
        <v>13633</v>
      </c>
      <c r="D4517" s="134" t="s">
        <v>22</v>
      </c>
      <c r="E4517" s="134" t="s">
        <v>4500</v>
      </c>
      <c r="F4517" s="135"/>
      <c r="G4517" s="135">
        <v>268.95</v>
      </c>
    </row>
    <row r="4518" spans="1:7" x14ac:dyDescent="0.25">
      <c r="A4518" s="134" t="s">
        <v>9250</v>
      </c>
      <c r="B4518" s="134">
        <v>39754</v>
      </c>
      <c r="C4518" s="126" t="s">
        <v>13634</v>
      </c>
      <c r="D4518" s="134" t="s">
        <v>22</v>
      </c>
      <c r="E4518" s="134" t="s">
        <v>4500</v>
      </c>
      <c r="F4518" s="135"/>
      <c r="G4518" s="135">
        <v>512.6</v>
      </c>
    </row>
    <row r="4519" spans="1:7" x14ac:dyDescent="0.25">
      <c r="A4519" s="134" t="s">
        <v>9250</v>
      </c>
      <c r="B4519" s="134">
        <v>39748</v>
      </c>
      <c r="C4519" s="126" t="s">
        <v>13635</v>
      </c>
      <c r="D4519" s="134" t="s">
        <v>22</v>
      </c>
      <c r="E4519" s="134" t="s">
        <v>4500</v>
      </c>
      <c r="F4519" s="135"/>
      <c r="G4519" s="135">
        <v>81.77</v>
      </c>
    </row>
    <row r="4520" spans="1:7" x14ac:dyDescent="0.25">
      <c r="A4520" s="134" t="s">
        <v>9250</v>
      </c>
      <c r="B4520" s="134">
        <v>39755</v>
      </c>
      <c r="C4520" s="126" t="s">
        <v>13636</v>
      </c>
      <c r="D4520" s="134" t="s">
        <v>22</v>
      </c>
      <c r="E4520" s="134" t="s">
        <v>4500</v>
      </c>
      <c r="F4520" s="135"/>
      <c r="G4520" s="135">
        <v>777.22</v>
      </c>
    </row>
    <row r="4521" spans="1:7" x14ac:dyDescent="0.25">
      <c r="A4521" s="134" t="s">
        <v>9250</v>
      </c>
      <c r="B4521" s="134">
        <v>12742</v>
      </c>
      <c r="C4521" s="126" t="s">
        <v>13637</v>
      </c>
      <c r="D4521" s="134" t="s">
        <v>22</v>
      </c>
      <c r="E4521" s="134" t="s">
        <v>4500</v>
      </c>
      <c r="F4521" s="135"/>
      <c r="G4521" s="135">
        <v>615.42999999999995</v>
      </c>
    </row>
    <row r="4522" spans="1:7" x14ac:dyDescent="0.25">
      <c r="A4522" s="134" t="s">
        <v>9250</v>
      </c>
      <c r="B4522" s="134">
        <v>12713</v>
      </c>
      <c r="C4522" s="126" t="s">
        <v>13638</v>
      </c>
      <c r="D4522" s="134" t="s">
        <v>22</v>
      </c>
      <c r="E4522" s="134" t="s">
        <v>9256</v>
      </c>
      <c r="F4522" s="135"/>
      <c r="G4522" s="135">
        <v>32.64</v>
      </c>
    </row>
    <row r="4523" spans="1:7" x14ac:dyDescent="0.25">
      <c r="A4523" s="134" t="s">
        <v>9250</v>
      </c>
      <c r="B4523" s="134">
        <v>12743</v>
      </c>
      <c r="C4523" s="126" t="s">
        <v>13639</v>
      </c>
      <c r="D4523" s="134" t="s">
        <v>22</v>
      </c>
      <c r="E4523" s="134" t="s">
        <v>4500</v>
      </c>
      <c r="F4523" s="135"/>
      <c r="G4523" s="135">
        <v>56.15</v>
      </c>
    </row>
    <row r="4524" spans="1:7" x14ac:dyDescent="0.25">
      <c r="A4524" s="134" t="s">
        <v>9250</v>
      </c>
      <c r="B4524" s="134">
        <v>12744</v>
      </c>
      <c r="C4524" s="126" t="s">
        <v>13640</v>
      </c>
      <c r="D4524" s="134" t="s">
        <v>22</v>
      </c>
      <c r="E4524" s="134" t="s">
        <v>4500</v>
      </c>
      <c r="F4524" s="135"/>
      <c r="G4524" s="135">
        <v>71.260000000000005</v>
      </c>
    </row>
    <row r="4525" spans="1:7" x14ac:dyDescent="0.25">
      <c r="A4525" s="134" t="s">
        <v>9250</v>
      </c>
      <c r="B4525" s="134">
        <v>12745</v>
      </c>
      <c r="C4525" s="126" t="s">
        <v>13641</v>
      </c>
      <c r="D4525" s="134" t="s">
        <v>22</v>
      </c>
      <c r="E4525" s="134" t="s">
        <v>4500</v>
      </c>
      <c r="F4525" s="135"/>
      <c r="G4525" s="135">
        <v>103.48</v>
      </c>
    </row>
    <row r="4526" spans="1:7" x14ac:dyDescent="0.25">
      <c r="A4526" s="134" t="s">
        <v>9250</v>
      </c>
      <c r="B4526" s="134">
        <v>12746</v>
      </c>
      <c r="C4526" s="126" t="s">
        <v>13642</v>
      </c>
      <c r="D4526" s="134" t="s">
        <v>22</v>
      </c>
      <c r="E4526" s="134" t="s">
        <v>4500</v>
      </c>
      <c r="F4526" s="135"/>
      <c r="G4526" s="135">
        <v>139.74</v>
      </c>
    </row>
    <row r="4527" spans="1:7" x14ac:dyDescent="0.25">
      <c r="A4527" s="134" t="s">
        <v>9250</v>
      </c>
      <c r="B4527" s="134">
        <v>12747</v>
      </c>
      <c r="C4527" s="126" t="s">
        <v>13643</v>
      </c>
      <c r="D4527" s="134" t="s">
        <v>22</v>
      </c>
      <c r="E4527" s="134" t="s">
        <v>4500</v>
      </c>
      <c r="F4527" s="135"/>
      <c r="G4527" s="135">
        <v>202.66</v>
      </c>
    </row>
    <row r="4528" spans="1:7" x14ac:dyDescent="0.25">
      <c r="A4528" s="134" t="s">
        <v>9250</v>
      </c>
      <c r="B4528" s="134">
        <v>12748</v>
      </c>
      <c r="C4528" s="126" t="s">
        <v>13644</v>
      </c>
      <c r="D4528" s="134" t="s">
        <v>22</v>
      </c>
      <c r="E4528" s="134" t="s">
        <v>4500</v>
      </c>
      <c r="F4528" s="135"/>
      <c r="G4528" s="135">
        <v>285.5</v>
      </c>
    </row>
    <row r="4529" spans="1:7" x14ac:dyDescent="0.25">
      <c r="A4529" s="134" t="s">
        <v>9250</v>
      </c>
      <c r="B4529" s="134">
        <v>12749</v>
      </c>
      <c r="C4529" s="126" t="s">
        <v>13645</v>
      </c>
      <c r="D4529" s="134" t="s">
        <v>22</v>
      </c>
      <c r="E4529" s="134" t="s">
        <v>4500</v>
      </c>
      <c r="F4529" s="135"/>
      <c r="G4529" s="135">
        <v>417.36</v>
      </c>
    </row>
    <row r="4530" spans="1:7" x14ac:dyDescent="0.25">
      <c r="A4530" s="134" t="s">
        <v>9250</v>
      </c>
      <c r="B4530" s="134">
        <v>39660</v>
      </c>
      <c r="C4530" s="126" t="s">
        <v>15099</v>
      </c>
      <c r="D4530" s="134" t="s">
        <v>22</v>
      </c>
      <c r="E4530" s="134" t="s">
        <v>4500</v>
      </c>
      <c r="F4530" s="135"/>
      <c r="G4530" s="135">
        <v>43</v>
      </c>
    </row>
    <row r="4531" spans="1:7" x14ac:dyDescent="0.25">
      <c r="A4531" s="134" t="s">
        <v>9250</v>
      </c>
      <c r="B4531" s="134">
        <v>39662</v>
      </c>
      <c r="C4531" s="126" t="s">
        <v>15100</v>
      </c>
      <c r="D4531" s="134" t="s">
        <v>22</v>
      </c>
      <c r="E4531" s="134" t="s">
        <v>4500</v>
      </c>
      <c r="F4531" s="135"/>
      <c r="G4531" s="135">
        <v>20.61</v>
      </c>
    </row>
    <row r="4532" spans="1:7" x14ac:dyDescent="0.25">
      <c r="A4532" s="134" t="s">
        <v>9250</v>
      </c>
      <c r="B4532" s="134">
        <v>39661</v>
      </c>
      <c r="C4532" s="126" t="s">
        <v>15101</v>
      </c>
      <c r="D4532" s="134" t="s">
        <v>22</v>
      </c>
      <c r="E4532" s="134" t="s">
        <v>4500</v>
      </c>
      <c r="F4532" s="135"/>
      <c r="G4532" s="135">
        <v>14.05</v>
      </c>
    </row>
    <row r="4533" spans="1:7" x14ac:dyDescent="0.25">
      <c r="A4533" s="134" t="s">
        <v>9250</v>
      </c>
      <c r="B4533" s="134">
        <v>39666</v>
      </c>
      <c r="C4533" s="126" t="s">
        <v>15102</v>
      </c>
      <c r="D4533" s="134" t="s">
        <v>22</v>
      </c>
      <c r="E4533" s="134" t="s">
        <v>4500</v>
      </c>
      <c r="F4533" s="135"/>
      <c r="G4533" s="135">
        <v>64.69</v>
      </c>
    </row>
    <row r="4534" spans="1:7" x14ac:dyDescent="0.25">
      <c r="A4534" s="134" t="s">
        <v>9250</v>
      </c>
      <c r="B4534" s="134">
        <v>39664</v>
      </c>
      <c r="C4534" s="126" t="s">
        <v>15103</v>
      </c>
      <c r="D4534" s="134" t="s">
        <v>22</v>
      </c>
      <c r="E4534" s="134" t="s">
        <v>4500</v>
      </c>
      <c r="F4534" s="135"/>
      <c r="G4534" s="135">
        <v>31.7</v>
      </c>
    </row>
    <row r="4535" spans="1:7" x14ac:dyDescent="0.25">
      <c r="A4535" s="134" t="s">
        <v>9250</v>
      </c>
      <c r="B4535" s="134">
        <v>39663</v>
      </c>
      <c r="C4535" s="126" t="s">
        <v>15104</v>
      </c>
      <c r="D4535" s="134" t="s">
        <v>22</v>
      </c>
      <c r="E4535" s="134" t="s">
        <v>4500</v>
      </c>
      <c r="F4535" s="135"/>
      <c r="G4535" s="135">
        <v>25.35</v>
      </c>
    </row>
    <row r="4536" spans="1:7" x14ac:dyDescent="0.25">
      <c r="A4536" s="134" t="s">
        <v>9250</v>
      </c>
      <c r="B4536" s="134">
        <v>39665</v>
      </c>
      <c r="C4536" s="126" t="s">
        <v>15105</v>
      </c>
      <c r="D4536" s="134" t="s">
        <v>22</v>
      </c>
      <c r="E4536" s="134" t="s">
        <v>4500</v>
      </c>
      <c r="F4536" s="135"/>
      <c r="G4536" s="135">
        <v>53.49</v>
      </c>
    </row>
    <row r="4537" spans="1:7" x14ac:dyDescent="0.25">
      <c r="A4537" s="134" t="s">
        <v>9250</v>
      </c>
      <c r="B4537" s="134">
        <v>7753</v>
      </c>
      <c r="C4537" s="126" t="s">
        <v>13646</v>
      </c>
      <c r="D4537" s="134" t="s">
        <v>22</v>
      </c>
      <c r="E4537" s="134" t="s">
        <v>4500</v>
      </c>
      <c r="F4537" s="135">
        <v>503.77</v>
      </c>
      <c r="G4537" s="135">
        <v>518.58000000000004</v>
      </c>
    </row>
    <row r="4538" spans="1:7" x14ac:dyDescent="0.25">
      <c r="A4538" s="134" t="s">
        <v>9250</v>
      </c>
      <c r="B4538" s="134">
        <v>13256</v>
      </c>
      <c r="C4538" s="126" t="s">
        <v>13647</v>
      </c>
      <c r="D4538" s="134" t="s">
        <v>22</v>
      </c>
      <c r="E4538" s="134" t="s">
        <v>4500</v>
      </c>
      <c r="F4538" s="135">
        <v>705.71</v>
      </c>
      <c r="G4538" s="135">
        <v>726.47</v>
      </c>
    </row>
    <row r="4539" spans="1:7" x14ac:dyDescent="0.25">
      <c r="A4539" s="134" t="s">
        <v>9250</v>
      </c>
      <c r="B4539" s="134">
        <v>7757</v>
      </c>
      <c r="C4539" s="126" t="s">
        <v>13648</v>
      </c>
      <c r="D4539" s="134" t="s">
        <v>22</v>
      </c>
      <c r="E4539" s="134" t="s">
        <v>4500</v>
      </c>
      <c r="F4539" s="135">
        <v>752.39</v>
      </c>
      <c r="G4539" s="135">
        <v>774.52</v>
      </c>
    </row>
    <row r="4540" spans="1:7" x14ac:dyDescent="0.25">
      <c r="A4540" s="134" t="s">
        <v>9250</v>
      </c>
      <c r="B4540" s="134">
        <v>7758</v>
      </c>
      <c r="C4540" s="126" t="s">
        <v>13649</v>
      </c>
      <c r="D4540" s="134" t="s">
        <v>22</v>
      </c>
      <c r="E4540" s="134" t="s">
        <v>4500</v>
      </c>
      <c r="F4540" s="135">
        <v>1090.05</v>
      </c>
      <c r="G4540" s="135">
        <v>1122.1099999999999</v>
      </c>
    </row>
    <row r="4541" spans="1:7" x14ac:dyDescent="0.25">
      <c r="A4541" s="134" t="s">
        <v>9250</v>
      </c>
      <c r="B4541" s="134">
        <v>7759</v>
      </c>
      <c r="C4541" s="126" t="s">
        <v>13650</v>
      </c>
      <c r="D4541" s="134" t="s">
        <v>22</v>
      </c>
      <c r="E4541" s="134" t="s">
        <v>4500</v>
      </c>
      <c r="F4541" s="135">
        <v>3020.54</v>
      </c>
      <c r="G4541" s="135">
        <v>3109.38</v>
      </c>
    </row>
    <row r="4542" spans="1:7" x14ac:dyDescent="0.25">
      <c r="A4542" s="134" t="s">
        <v>9250</v>
      </c>
      <c r="B4542" s="134">
        <v>40334</v>
      </c>
      <c r="C4542" s="126" t="s">
        <v>13651</v>
      </c>
      <c r="D4542" s="134" t="s">
        <v>22</v>
      </c>
      <c r="E4542" s="134" t="s">
        <v>4500</v>
      </c>
      <c r="F4542" s="135">
        <v>118.34</v>
      </c>
      <c r="G4542" s="135">
        <v>121.82</v>
      </c>
    </row>
    <row r="4543" spans="1:7" x14ac:dyDescent="0.25">
      <c r="A4543" s="134" t="s">
        <v>9250</v>
      </c>
      <c r="B4543" s="134">
        <v>7745</v>
      </c>
      <c r="C4543" s="126" t="s">
        <v>13652</v>
      </c>
      <c r="D4543" s="134" t="s">
        <v>22</v>
      </c>
      <c r="E4543" s="134" t="s">
        <v>4500</v>
      </c>
      <c r="F4543" s="135">
        <v>133.54</v>
      </c>
      <c r="G4543" s="135">
        <v>137.47</v>
      </c>
    </row>
    <row r="4544" spans="1:7" x14ac:dyDescent="0.25">
      <c r="A4544" s="134" t="s">
        <v>9250</v>
      </c>
      <c r="B4544" s="134">
        <v>7742</v>
      </c>
      <c r="C4544" s="126" t="s">
        <v>13653</v>
      </c>
      <c r="D4544" s="134" t="s">
        <v>22</v>
      </c>
      <c r="E4544" s="134" t="s">
        <v>4500</v>
      </c>
      <c r="F4544" s="135">
        <v>352.2</v>
      </c>
      <c r="G4544" s="135">
        <v>362.56</v>
      </c>
    </row>
    <row r="4545" spans="1:7" x14ac:dyDescent="0.25">
      <c r="A4545" s="134" t="s">
        <v>9250</v>
      </c>
      <c r="B4545" s="134">
        <v>7750</v>
      </c>
      <c r="C4545" s="126" t="s">
        <v>13654</v>
      </c>
      <c r="D4545" s="134" t="s">
        <v>22</v>
      </c>
      <c r="E4545" s="134" t="s">
        <v>4500</v>
      </c>
      <c r="F4545" s="135">
        <v>429.94</v>
      </c>
      <c r="G4545" s="135">
        <v>442.58</v>
      </c>
    </row>
    <row r="4546" spans="1:7" x14ac:dyDescent="0.25">
      <c r="A4546" s="134" t="s">
        <v>9250</v>
      </c>
      <c r="B4546" s="134">
        <v>7756</v>
      </c>
      <c r="C4546" s="126" t="s">
        <v>13655</v>
      </c>
      <c r="D4546" s="134" t="s">
        <v>22</v>
      </c>
      <c r="E4546" s="134" t="s">
        <v>4500</v>
      </c>
      <c r="F4546" s="135">
        <v>493.99</v>
      </c>
      <c r="G4546" s="135">
        <v>508.52</v>
      </c>
    </row>
    <row r="4547" spans="1:7" x14ac:dyDescent="0.25">
      <c r="A4547" s="134" t="s">
        <v>9250</v>
      </c>
      <c r="B4547" s="134">
        <v>7725</v>
      </c>
      <c r="C4547" s="126" t="s">
        <v>13656</v>
      </c>
      <c r="D4547" s="134" t="s">
        <v>22</v>
      </c>
      <c r="E4547" s="134" t="s">
        <v>9256</v>
      </c>
      <c r="F4547" s="135">
        <v>258.39999999999998</v>
      </c>
      <c r="G4547" s="135">
        <v>266</v>
      </c>
    </row>
    <row r="4548" spans="1:7" x14ac:dyDescent="0.25">
      <c r="A4548" s="134" t="s">
        <v>9250</v>
      </c>
      <c r="B4548" s="134">
        <v>7765</v>
      </c>
      <c r="C4548" s="126" t="s">
        <v>13657</v>
      </c>
      <c r="D4548" s="134" t="s">
        <v>22</v>
      </c>
      <c r="E4548" s="134" t="s">
        <v>4500</v>
      </c>
      <c r="F4548" s="135">
        <v>553.71</v>
      </c>
      <c r="G4548" s="135">
        <v>569.99</v>
      </c>
    </row>
    <row r="4549" spans="1:7" x14ac:dyDescent="0.25">
      <c r="A4549" s="134" t="s">
        <v>9250</v>
      </c>
      <c r="B4549" s="134">
        <v>12569</v>
      </c>
      <c r="C4549" s="126" t="s">
        <v>13658</v>
      </c>
      <c r="D4549" s="134" t="s">
        <v>22</v>
      </c>
      <c r="E4549" s="134" t="s">
        <v>4500</v>
      </c>
      <c r="F4549" s="135">
        <v>764.34</v>
      </c>
      <c r="G4549" s="135">
        <v>786.82</v>
      </c>
    </row>
    <row r="4550" spans="1:7" x14ac:dyDescent="0.25">
      <c r="A4550" s="134" t="s">
        <v>9250</v>
      </c>
      <c r="B4550" s="134">
        <v>7766</v>
      </c>
      <c r="C4550" s="126" t="s">
        <v>13659</v>
      </c>
      <c r="D4550" s="134" t="s">
        <v>22</v>
      </c>
      <c r="E4550" s="134" t="s">
        <v>4500</v>
      </c>
      <c r="F4550" s="135">
        <v>812.11</v>
      </c>
      <c r="G4550" s="135">
        <v>835.99</v>
      </c>
    </row>
    <row r="4551" spans="1:7" x14ac:dyDescent="0.25">
      <c r="A4551" s="134" t="s">
        <v>9250</v>
      </c>
      <c r="B4551" s="134">
        <v>7767</v>
      </c>
      <c r="C4551" s="126" t="s">
        <v>13660</v>
      </c>
      <c r="D4551" s="134" t="s">
        <v>22</v>
      </c>
      <c r="E4551" s="134" t="s">
        <v>4500</v>
      </c>
      <c r="F4551" s="135">
        <v>1166.05</v>
      </c>
      <c r="G4551" s="135">
        <v>1200.3499999999999</v>
      </c>
    </row>
    <row r="4552" spans="1:7" x14ac:dyDescent="0.25">
      <c r="A4552" s="134" t="s">
        <v>9250</v>
      </c>
      <c r="B4552" s="134">
        <v>7727</v>
      </c>
      <c r="C4552" s="126" t="s">
        <v>13661</v>
      </c>
      <c r="D4552" s="134" t="s">
        <v>22</v>
      </c>
      <c r="E4552" s="134" t="s">
        <v>4500</v>
      </c>
      <c r="F4552" s="135">
        <v>3387.42</v>
      </c>
      <c r="G4552" s="135">
        <v>3487.05</v>
      </c>
    </row>
    <row r="4553" spans="1:7" x14ac:dyDescent="0.25">
      <c r="A4553" s="134" t="s">
        <v>9250</v>
      </c>
      <c r="B4553" s="134">
        <v>7760</v>
      </c>
      <c r="C4553" s="126" t="s">
        <v>13662</v>
      </c>
      <c r="D4553" s="134" t="s">
        <v>22</v>
      </c>
      <c r="E4553" s="134" t="s">
        <v>4500</v>
      </c>
      <c r="F4553" s="135">
        <v>134.62</v>
      </c>
      <c r="G4553" s="135">
        <v>138.58000000000001</v>
      </c>
    </row>
    <row r="4554" spans="1:7" x14ac:dyDescent="0.25">
      <c r="A4554" s="134" t="s">
        <v>9250</v>
      </c>
      <c r="B4554" s="134">
        <v>7761</v>
      </c>
      <c r="C4554" s="126" t="s">
        <v>13663</v>
      </c>
      <c r="D4554" s="134" t="s">
        <v>22</v>
      </c>
      <c r="E4554" s="134" t="s">
        <v>4500</v>
      </c>
      <c r="F4554" s="135">
        <v>141.13999999999999</v>
      </c>
      <c r="G4554" s="135">
        <v>145.29</v>
      </c>
    </row>
    <row r="4555" spans="1:7" x14ac:dyDescent="0.25">
      <c r="A4555" s="134" t="s">
        <v>9250</v>
      </c>
      <c r="B4555" s="134">
        <v>7752</v>
      </c>
      <c r="C4555" s="126" t="s">
        <v>13664</v>
      </c>
      <c r="D4555" s="134" t="s">
        <v>22</v>
      </c>
      <c r="E4555" s="134" t="s">
        <v>4500</v>
      </c>
      <c r="F4555" s="135">
        <v>171.54</v>
      </c>
      <c r="G4555" s="135">
        <v>176.58</v>
      </c>
    </row>
    <row r="4556" spans="1:7" x14ac:dyDescent="0.25">
      <c r="A4556" s="134" t="s">
        <v>9250</v>
      </c>
      <c r="B4556" s="134">
        <v>7762</v>
      </c>
      <c r="C4556" s="126" t="s">
        <v>13665</v>
      </c>
      <c r="D4556" s="134" t="s">
        <v>22</v>
      </c>
      <c r="E4556" s="134" t="s">
        <v>4500</v>
      </c>
      <c r="F4556" s="135">
        <v>224.2</v>
      </c>
      <c r="G4556" s="135">
        <v>230.79</v>
      </c>
    </row>
    <row r="4557" spans="1:7" x14ac:dyDescent="0.25">
      <c r="A4557" s="134" t="s">
        <v>9250</v>
      </c>
      <c r="B4557" s="134">
        <v>7722</v>
      </c>
      <c r="C4557" s="126" t="s">
        <v>13666</v>
      </c>
      <c r="D4557" s="134" t="s">
        <v>22</v>
      </c>
      <c r="E4557" s="134" t="s">
        <v>4500</v>
      </c>
      <c r="F4557" s="135">
        <v>343.08</v>
      </c>
      <c r="G4557" s="135">
        <v>353.17</v>
      </c>
    </row>
    <row r="4558" spans="1:7" x14ac:dyDescent="0.25">
      <c r="A4558" s="134" t="s">
        <v>9250</v>
      </c>
      <c r="B4558" s="134">
        <v>7763</v>
      </c>
      <c r="C4558" s="126" t="s">
        <v>13667</v>
      </c>
      <c r="D4558" s="134" t="s">
        <v>22</v>
      </c>
      <c r="E4558" s="134" t="s">
        <v>4500</v>
      </c>
      <c r="F4558" s="135">
        <v>418</v>
      </c>
      <c r="G4558" s="135">
        <v>430.29</v>
      </c>
    </row>
    <row r="4559" spans="1:7" x14ac:dyDescent="0.25">
      <c r="A4559" s="134" t="s">
        <v>9250</v>
      </c>
      <c r="B4559" s="134">
        <v>7764</v>
      </c>
      <c r="C4559" s="126" t="s">
        <v>13668</v>
      </c>
      <c r="D4559" s="134" t="s">
        <v>22</v>
      </c>
      <c r="E4559" s="134" t="s">
        <v>4500</v>
      </c>
      <c r="F4559" s="135">
        <v>499.42</v>
      </c>
      <c r="G4559" s="135">
        <v>514.11</v>
      </c>
    </row>
    <row r="4560" spans="1:7" x14ac:dyDescent="0.25">
      <c r="A4560" s="134" t="s">
        <v>9250</v>
      </c>
      <c r="B4560" s="134">
        <v>12572</v>
      </c>
      <c r="C4560" s="126" t="s">
        <v>13669</v>
      </c>
      <c r="D4560" s="134" t="s">
        <v>22</v>
      </c>
      <c r="E4560" s="134" t="s">
        <v>4500</v>
      </c>
      <c r="F4560" s="135">
        <v>705.71</v>
      </c>
      <c r="G4560" s="135">
        <v>726.47</v>
      </c>
    </row>
    <row r="4561" spans="1:7" x14ac:dyDescent="0.25">
      <c r="A4561" s="134" t="s">
        <v>9250</v>
      </c>
      <c r="B4561" s="134">
        <v>12573</v>
      </c>
      <c r="C4561" s="126" t="s">
        <v>13670</v>
      </c>
      <c r="D4561" s="134" t="s">
        <v>22</v>
      </c>
      <c r="E4561" s="134" t="s">
        <v>4500</v>
      </c>
      <c r="F4561" s="135">
        <v>928.28</v>
      </c>
      <c r="G4561" s="135">
        <v>955.58</v>
      </c>
    </row>
    <row r="4562" spans="1:7" x14ac:dyDescent="0.25">
      <c r="A4562" s="134" t="s">
        <v>9250</v>
      </c>
      <c r="B4562" s="134">
        <v>12574</v>
      </c>
      <c r="C4562" s="126" t="s">
        <v>13671</v>
      </c>
      <c r="D4562" s="134" t="s">
        <v>22</v>
      </c>
      <c r="E4562" s="134" t="s">
        <v>4500</v>
      </c>
      <c r="F4562" s="135">
        <v>1122.4100000000001</v>
      </c>
      <c r="G4562" s="135">
        <v>1155.42</v>
      </c>
    </row>
    <row r="4563" spans="1:7" x14ac:dyDescent="0.25">
      <c r="A4563" s="134" t="s">
        <v>9250</v>
      </c>
      <c r="B4563" s="134">
        <v>12575</v>
      </c>
      <c r="C4563" s="126" t="s">
        <v>13672</v>
      </c>
      <c r="D4563" s="134" t="s">
        <v>22</v>
      </c>
      <c r="E4563" s="134" t="s">
        <v>4500</v>
      </c>
      <c r="F4563" s="135">
        <v>1704.57</v>
      </c>
      <c r="G4563" s="135">
        <v>1754.7</v>
      </c>
    </row>
    <row r="4564" spans="1:7" x14ac:dyDescent="0.25">
      <c r="A4564" s="134" t="s">
        <v>9250</v>
      </c>
      <c r="B4564" s="134">
        <v>12576</v>
      </c>
      <c r="C4564" s="126" t="s">
        <v>13673</v>
      </c>
      <c r="D4564" s="134" t="s">
        <v>22</v>
      </c>
      <c r="E4564" s="134" t="s">
        <v>4500</v>
      </c>
      <c r="F4564" s="135">
        <v>206.28</v>
      </c>
      <c r="G4564" s="135">
        <v>212.35</v>
      </c>
    </row>
    <row r="4565" spans="1:7" x14ac:dyDescent="0.25">
      <c r="A4565" s="134" t="s">
        <v>9250</v>
      </c>
      <c r="B4565" s="134">
        <v>12577</v>
      </c>
      <c r="C4565" s="126" t="s">
        <v>13674</v>
      </c>
      <c r="D4565" s="134" t="s">
        <v>22</v>
      </c>
      <c r="E4565" s="134" t="s">
        <v>4500</v>
      </c>
      <c r="F4565" s="135">
        <v>277.94</v>
      </c>
      <c r="G4565" s="135">
        <v>286.11</v>
      </c>
    </row>
    <row r="4566" spans="1:7" x14ac:dyDescent="0.25">
      <c r="A4566" s="134" t="s">
        <v>9250</v>
      </c>
      <c r="B4566" s="134">
        <v>12578</v>
      </c>
      <c r="C4566" s="126" t="s">
        <v>13675</v>
      </c>
      <c r="D4566" s="134" t="s">
        <v>22</v>
      </c>
      <c r="E4566" s="134" t="s">
        <v>4500</v>
      </c>
      <c r="F4566" s="135">
        <v>336.57</v>
      </c>
      <c r="G4566" s="135">
        <v>346.47</v>
      </c>
    </row>
    <row r="4567" spans="1:7" x14ac:dyDescent="0.25">
      <c r="A4567" s="134" t="s">
        <v>9250</v>
      </c>
      <c r="B4567" s="134">
        <v>12579</v>
      </c>
      <c r="C4567" s="126" t="s">
        <v>13676</v>
      </c>
      <c r="D4567" s="134" t="s">
        <v>22</v>
      </c>
      <c r="E4567" s="134" t="s">
        <v>4500</v>
      </c>
      <c r="F4567" s="135">
        <v>579.77</v>
      </c>
      <c r="G4567" s="135">
        <v>596.82000000000005</v>
      </c>
    </row>
    <row r="4568" spans="1:7" x14ac:dyDescent="0.25">
      <c r="A4568" s="134" t="s">
        <v>9250</v>
      </c>
      <c r="B4568" s="134">
        <v>12580</v>
      </c>
      <c r="C4568" s="126" t="s">
        <v>13677</v>
      </c>
      <c r="D4568" s="134" t="s">
        <v>22</v>
      </c>
      <c r="E4568" s="134" t="s">
        <v>4500</v>
      </c>
      <c r="F4568" s="135">
        <v>604.09</v>
      </c>
      <c r="G4568" s="135">
        <v>621.85</v>
      </c>
    </row>
    <row r="4569" spans="1:7" x14ac:dyDescent="0.25">
      <c r="A4569" s="134" t="s">
        <v>9250</v>
      </c>
      <c r="B4569" s="134">
        <v>12581</v>
      </c>
      <c r="C4569" s="126" t="s">
        <v>13678</v>
      </c>
      <c r="D4569" s="134" t="s">
        <v>22</v>
      </c>
      <c r="E4569" s="134" t="s">
        <v>4500</v>
      </c>
      <c r="F4569" s="135">
        <v>647.08000000000004</v>
      </c>
      <c r="G4569" s="135">
        <v>666.11</v>
      </c>
    </row>
    <row r="4570" spans="1:7" x14ac:dyDescent="0.25">
      <c r="A4570" s="134" t="s">
        <v>9250</v>
      </c>
      <c r="B4570" s="134">
        <v>7720</v>
      </c>
      <c r="C4570" s="126" t="s">
        <v>13679</v>
      </c>
      <c r="D4570" s="134" t="s">
        <v>22</v>
      </c>
      <c r="E4570" s="134" t="s">
        <v>4500</v>
      </c>
      <c r="F4570" s="135">
        <v>1011.88</v>
      </c>
      <c r="G4570" s="135">
        <v>1041.6400000000001</v>
      </c>
    </row>
    <row r="4571" spans="1:7" x14ac:dyDescent="0.25">
      <c r="A4571" s="134" t="s">
        <v>9250</v>
      </c>
      <c r="B4571" s="134">
        <v>40335</v>
      </c>
      <c r="C4571" s="126" t="s">
        <v>13680</v>
      </c>
      <c r="D4571" s="134" t="s">
        <v>22</v>
      </c>
      <c r="E4571" s="134" t="s">
        <v>4500</v>
      </c>
      <c r="F4571" s="135">
        <v>211.71</v>
      </c>
      <c r="G4571" s="135">
        <v>217.94</v>
      </c>
    </row>
    <row r="4572" spans="1:7" x14ac:dyDescent="0.25">
      <c r="A4572" s="134" t="s">
        <v>9250</v>
      </c>
      <c r="B4572" s="134">
        <v>7740</v>
      </c>
      <c r="C4572" s="126" t="s">
        <v>13681</v>
      </c>
      <c r="D4572" s="134" t="s">
        <v>22</v>
      </c>
      <c r="E4572" s="134" t="s">
        <v>4500</v>
      </c>
      <c r="F4572" s="135">
        <v>217.14</v>
      </c>
      <c r="G4572" s="135">
        <v>223.52</v>
      </c>
    </row>
    <row r="4573" spans="1:7" x14ac:dyDescent="0.25">
      <c r="A4573" s="134" t="s">
        <v>9250</v>
      </c>
      <c r="B4573" s="134">
        <v>7741</v>
      </c>
      <c r="C4573" s="126" t="s">
        <v>13682</v>
      </c>
      <c r="D4573" s="134" t="s">
        <v>22</v>
      </c>
      <c r="E4573" s="134" t="s">
        <v>4500</v>
      </c>
      <c r="F4573" s="135">
        <v>401.71</v>
      </c>
      <c r="G4573" s="135">
        <v>413.52</v>
      </c>
    </row>
    <row r="4574" spans="1:7" x14ac:dyDescent="0.25">
      <c r="A4574" s="134" t="s">
        <v>9250</v>
      </c>
      <c r="B4574" s="134">
        <v>7774</v>
      </c>
      <c r="C4574" s="126" t="s">
        <v>13683</v>
      </c>
      <c r="D4574" s="134" t="s">
        <v>22</v>
      </c>
      <c r="E4574" s="134" t="s">
        <v>4500</v>
      </c>
      <c r="F4574" s="135">
        <v>492.91</v>
      </c>
      <c r="G4574" s="135">
        <v>507.41</v>
      </c>
    </row>
    <row r="4575" spans="1:7" x14ac:dyDescent="0.25">
      <c r="A4575" s="134" t="s">
        <v>9250</v>
      </c>
      <c r="B4575" s="134">
        <v>7744</v>
      </c>
      <c r="C4575" s="126" t="s">
        <v>13684</v>
      </c>
      <c r="D4575" s="134" t="s">
        <v>22</v>
      </c>
      <c r="E4575" s="134" t="s">
        <v>4500</v>
      </c>
      <c r="F4575" s="135">
        <v>643.82000000000005</v>
      </c>
      <c r="G4575" s="135">
        <v>662.76</v>
      </c>
    </row>
    <row r="4576" spans="1:7" x14ac:dyDescent="0.25">
      <c r="A4576" s="134" t="s">
        <v>9250</v>
      </c>
      <c r="B4576" s="134">
        <v>7773</v>
      </c>
      <c r="C4576" s="126" t="s">
        <v>13685</v>
      </c>
      <c r="D4576" s="134" t="s">
        <v>22</v>
      </c>
      <c r="E4576" s="134" t="s">
        <v>4500</v>
      </c>
      <c r="F4576" s="135">
        <v>658.05</v>
      </c>
      <c r="G4576" s="135">
        <v>677.4</v>
      </c>
    </row>
    <row r="4577" spans="1:7" x14ac:dyDescent="0.25">
      <c r="A4577" s="134" t="s">
        <v>9250</v>
      </c>
      <c r="B4577" s="134">
        <v>7754</v>
      </c>
      <c r="C4577" s="126" t="s">
        <v>13686</v>
      </c>
      <c r="D4577" s="134" t="s">
        <v>22</v>
      </c>
      <c r="E4577" s="134" t="s">
        <v>4500</v>
      </c>
      <c r="F4577" s="135">
        <v>997.77</v>
      </c>
      <c r="G4577" s="135">
        <v>1027.1099999999999</v>
      </c>
    </row>
    <row r="4578" spans="1:7" x14ac:dyDescent="0.25">
      <c r="A4578" s="134" t="s">
        <v>9250</v>
      </c>
      <c r="B4578" s="134">
        <v>7735</v>
      </c>
      <c r="C4578" s="126" t="s">
        <v>13687</v>
      </c>
      <c r="D4578" s="134" t="s">
        <v>22</v>
      </c>
      <c r="E4578" s="134" t="s">
        <v>4500</v>
      </c>
      <c r="F4578" s="135">
        <v>1292</v>
      </c>
      <c r="G4578" s="135">
        <v>1330</v>
      </c>
    </row>
    <row r="4579" spans="1:7" x14ac:dyDescent="0.25">
      <c r="A4579" s="134" t="s">
        <v>9250</v>
      </c>
      <c r="B4579" s="134">
        <v>7755</v>
      </c>
      <c r="C4579" s="126" t="s">
        <v>13688</v>
      </c>
      <c r="D4579" s="134" t="s">
        <v>22</v>
      </c>
      <c r="E4579" s="134" t="s">
        <v>4500</v>
      </c>
      <c r="F4579" s="135">
        <v>256.22000000000003</v>
      </c>
      <c r="G4579" s="135">
        <v>263.76</v>
      </c>
    </row>
    <row r="4580" spans="1:7" x14ac:dyDescent="0.25">
      <c r="A4580" s="134" t="s">
        <v>9250</v>
      </c>
      <c r="B4580" s="134">
        <v>7776</v>
      </c>
      <c r="C4580" s="126" t="s">
        <v>13689</v>
      </c>
      <c r="D4580" s="134" t="s">
        <v>22</v>
      </c>
      <c r="E4580" s="134" t="s">
        <v>4500</v>
      </c>
      <c r="F4580" s="135">
        <v>534.16999999999996</v>
      </c>
      <c r="G4580" s="135">
        <v>549.88</v>
      </c>
    </row>
    <row r="4581" spans="1:7" x14ac:dyDescent="0.25">
      <c r="A4581" s="134" t="s">
        <v>9250</v>
      </c>
      <c r="B4581" s="134">
        <v>7743</v>
      </c>
      <c r="C4581" s="126" t="s">
        <v>13690</v>
      </c>
      <c r="D4581" s="134" t="s">
        <v>22</v>
      </c>
      <c r="E4581" s="134" t="s">
        <v>4500</v>
      </c>
      <c r="F4581" s="135">
        <v>565.65</v>
      </c>
      <c r="G4581" s="135">
        <v>582.29</v>
      </c>
    </row>
    <row r="4582" spans="1:7" x14ac:dyDescent="0.25">
      <c r="A4582" s="134" t="s">
        <v>9250</v>
      </c>
      <c r="B4582" s="134">
        <v>7733</v>
      </c>
      <c r="C4582" s="126" t="s">
        <v>13691</v>
      </c>
      <c r="D4582" s="134" t="s">
        <v>22</v>
      </c>
      <c r="E4582" s="134" t="s">
        <v>4500</v>
      </c>
      <c r="F4582" s="135">
        <v>738.28</v>
      </c>
      <c r="G4582" s="135">
        <v>760</v>
      </c>
    </row>
    <row r="4583" spans="1:7" x14ac:dyDescent="0.25">
      <c r="A4583" s="134" t="s">
        <v>9250</v>
      </c>
      <c r="B4583" s="134">
        <v>7775</v>
      </c>
      <c r="C4583" s="126" t="s">
        <v>13692</v>
      </c>
      <c r="D4583" s="134" t="s">
        <v>22</v>
      </c>
      <c r="E4583" s="134" t="s">
        <v>4500</v>
      </c>
      <c r="F4583" s="135">
        <v>808.85</v>
      </c>
      <c r="G4583" s="135">
        <v>832.64</v>
      </c>
    </row>
    <row r="4584" spans="1:7" x14ac:dyDescent="0.25">
      <c r="A4584" s="134" t="s">
        <v>9250</v>
      </c>
      <c r="B4584" s="134">
        <v>7734</v>
      </c>
      <c r="C4584" s="126" t="s">
        <v>13693</v>
      </c>
      <c r="D4584" s="134" t="s">
        <v>22</v>
      </c>
      <c r="E4584" s="134" t="s">
        <v>4500</v>
      </c>
      <c r="F4584" s="135">
        <v>1145.42</v>
      </c>
      <c r="G4584" s="135">
        <v>1179.1099999999999</v>
      </c>
    </row>
    <row r="4585" spans="1:7" x14ac:dyDescent="0.25">
      <c r="A4585" s="134" t="s">
        <v>9250</v>
      </c>
      <c r="B4585" s="134">
        <v>7714</v>
      </c>
      <c r="C4585" s="126" t="s">
        <v>13694</v>
      </c>
      <c r="D4585" s="134" t="s">
        <v>22</v>
      </c>
      <c r="E4585" s="134" t="s">
        <v>4500</v>
      </c>
      <c r="F4585" s="135">
        <v>159.6</v>
      </c>
      <c r="G4585" s="135">
        <v>164.29</v>
      </c>
    </row>
    <row r="4586" spans="1:7" x14ac:dyDescent="0.25">
      <c r="A4586" s="134" t="s">
        <v>9250</v>
      </c>
      <c r="B4586" s="134">
        <v>37449</v>
      </c>
      <c r="C4586" s="126" t="s">
        <v>13695</v>
      </c>
      <c r="D4586" s="134" t="s">
        <v>22</v>
      </c>
      <c r="E4586" s="134" t="s">
        <v>4500</v>
      </c>
      <c r="F4586" s="135"/>
      <c r="G4586" s="135">
        <v>40.43</v>
      </c>
    </row>
    <row r="4587" spans="1:7" x14ac:dyDescent="0.25">
      <c r="A4587" s="134" t="s">
        <v>9250</v>
      </c>
      <c r="B4587" s="134">
        <v>37450</v>
      </c>
      <c r="C4587" s="126" t="s">
        <v>13696</v>
      </c>
      <c r="D4587" s="134" t="s">
        <v>22</v>
      </c>
      <c r="E4587" s="134" t="s">
        <v>4500</v>
      </c>
      <c r="F4587" s="135"/>
      <c r="G4587" s="135">
        <v>56.6</v>
      </c>
    </row>
    <row r="4588" spans="1:7" x14ac:dyDescent="0.25">
      <c r="A4588" s="134" t="s">
        <v>9250</v>
      </c>
      <c r="B4588" s="134">
        <v>37451</v>
      </c>
      <c r="C4588" s="126" t="s">
        <v>13697</v>
      </c>
      <c r="D4588" s="134" t="s">
        <v>22</v>
      </c>
      <c r="E4588" s="134" t="s">
        <v>4500</v>
      </c>
      <c r="F4588" s="135"/>
      <c r="G4588" s="135">
        <v>79.02</v>
      </c>
    </row>
    <row r="4589" spans="1:7" x14ac:dyDescent="0.25">
      <c r="A4589" s="134" t="s">
        <v>9250</v>
      </c>
      <c r="B4589" s="134">
        <v>37452</v>
      </c>
      <c r="C4589" s="126" t="s">
        <v>13698</v>
      </c>
      <c r="D4589" s="134" t="s">
        <v>22</v>
      </c>
      <c r="E4589" s="134" t="s">
        <v>4500</v>
      </c>
      <c r="F4589" s="135"/>
      <c r="G4589" s="135">
        <v>114.86</v>
      </c>
    </row>
    <row r="4590" spans="1:7" x14ac:dyDescent="0.25">
      <c r="A4590" s="134" t="s">
        <v>9250</v>
      </c>
      <c r="B4590" s="134">
        <v>37453</v>
      </c>
      <c r="C4590" s="126" t="s">
        <v>13699</v>
      </c>
      <c r="D4590" s="134" t="s">
        <v>22</v>
      </c>
      <c r="E4590" s="134" t="s">
        <v>4500</v>
      </c>
      <c r="F4590" s="135"/>
      <c r="G4590" s="135">
        <v>132.27000000000001</v>
      </c>
    </row>
    <row r="4591" spans="1:7" x14ac:dyDescent="0.25">
      <c r="A4591" s="134" t="s">
        <v>9250</v>
      </c>
      <c r="B4591" s="134">
        <v>7778</v>
      </c>
      <c r="C4591" s="126" t="s">
        <v>13700</v>
      </c>
      <c r="D4591" s="134" t="s">
        <v>22</v>
      </c>
      <c r="E4591" s="134" t="s">
        <v>4500</v>
      </c>
      <c r="F4591" s="135"/>
      <c r="G4591" s="135">
        <v>49.62</v>
      </c>
    </row>
    <row r="4592" spans="1:7" x14ac:dyDescent="0.25">
      <c r="A4592" s="134" t="s">
        <v>9250</v>
      </c>
      <c r="B4592" s="134">
        <v>7796</v>
      </c>
      <c r="C4592" s="126" t="s">
        <v>13701</v>
      </c>
      <c r="D4592" s="134" t="s">
        <v>22</v>
      </c>
      <c r="E4592" s="134" t="s">
        <v>9256</v>
      </c>
      <c r="F4592" s="135"/>
      <c r="G4592" s="135">
        <v>68</v>
      </c>
    </row>
    <row r="4593" spans="1:7" x14ac:dyDescent="0.25">
      <c r="A4593" s="134" t="s">
        <v>9250</v>
      </c>
      <c r="B4593" s="134">
        <v>7781</v>
      </c>
      <c r="C4593" s="126" t="s">
        <v>13702</v>
      </c>
      <c r="D4593" s="134" t="s">
        <v>22</v>
      </c>
      <c r="E4593" s="134" t="s">
        <v>4500</v>
      </c>
      <c r="F4593" s="135"/>
      <c r="G4593" s="135">
        <v>80.349999999999994</v>
      </c>
    </row>
    <row r="4594" spans="1:7" x14ac:dyDescent="0.25">
      <c r="A4594" s="134" t="s">
        <v>9250</v>
      </c>
      <c r="B4594" s="134">
        <v>7795</v>
      </c>
      <c r="C4594" s="126" t="s">
        <v>13703</v>
      </c>
      <c r="D4594" s="134" t="s">
        <v>22</v>
      </c>
      <c r="E4594" s="134" t="s">
        <v>4500</v>
      </c>
      <c r="F4594" s="135"/>
      <c r="G4594" s="135">
        <v>119.59</v>
      </c>
    </row>
    <row r="4595" spans="1:7" x14ac:dyDescent="0.25">
      <c r="A4595" s="134" t="s">
        <v>9250</v>
      </c>
      <c r="B4595" s="134">
        <v>7791</v>
      </c>
      <c r="C4595" s="126" t="s">
        <v>13704</v>
      </c>
      <c r="D4595" s="134" t="s">
        <v>22</v>
      </c>
      <c r="E4595" s="134" t="s">
        <v>4500</v>
      </c>
      <c r="F4595" s="135"/>
      <c r="G4595" s="135">
        <v>143.16</v>
      </c>
    </row>
    <row r="4596" spans="1:7" x14ac:dyDescent="0.25">
      <c r="A4596" s="134" t="s">
        <v>9250</v>
      </c>
      <c r="B4596" s="134">
        <v>7783</v>
      </c>
      <c r="C4596" s="126" t="s">
        <v>13705</v>
      </c>
      <c r="D4596" s="134" t="s">
        <v>22</v>
      </c>
      <c r="E4596" s="134" t="s">
        <v>4500</v>
      </c>
      <c r="F4596" s="135"/>
      <c r="G4596" s="135">
        <v>50.73</v>
      </c>
    </row>
    <row r="4597" spans="1:7" x14ac:dyDescent="0.25">
      <c r="A4597" s="134" t="s">
        <v>9250</v>
      </c>
      <c r="B4597" s="134">
        <v>7790</v>
      </c>
      <c r="C4597" s="126" t="s">
        <v>13706</v>
      </c>
      <c r="D4597" s="134" t="s">
        <v>22</v>
      </c>
      <c r="E4597" s="134" t="s">
        <v>4500</v>
      </c>
      <c r="F4597" s="135"/>
      <c r="G4597" s="135">
        <v>79.94</v>
      </c>
    </row>
    <row r="4598" spans="1:7" x14ac:dyDescent="0.25">
      <c r="A4598" s="134" t="s">
        <v>9250</v>
      </c>
      <c r="B4598" s="134">
        <v>7785</v>
      </c>
      <c r="C4598" s="126" t="s">
        <v>13707</v>
      </c>
      <c r="D4598" s="134" t="s">
        <v>22</v>
      </c>
      <c r="E4598" s="134" t="s">
        <v>4500</v>
      </c>
      <c r="F4598" s="135"/>
      <c r="G4598" s="135">
        <v>88.21</v>
      </c>
    </row>
    <row r="4599" spans="1:7" x14ac:dyDescent="0.25">
      <c r="A4599" s="134" t="s">
        <v>9250</v>
      </c>
      <c r="B4599" s="134">
        <v>7792</v>
      </c>
      <c r="C4599" s="126" t="s">
        <v>13708</v>
      </c>
      <c r="D4599" s="134" t="s">
        <v>22</v>
      </c>
      <c r="E4599" s="134" t="s">
        <v>4500</v>
      </c>
      <c r="F4599" s="135"/>
      <c r="G4599" s="135">
        <v>125.11</v>
      </c>
    </row>
    <row r="4600" spans="1:7" x14ac:dyDescent="0.25">
      <c r="A4600" s="134" t="s">
        <v>9250</v>
      </c>
      <c r="B4600" s="134">
        <v>7793</v>
      </c>
      <c r="C4600" s="126" t="s">
        <v>13709</v>
      </c>
      <c r="D4600" s="134" t="s">
        <v>22</v>
      </c>
      <c r="E4600" s="134" t="s">
        <v>4500</v>
      </c>
      <c r="F4600" s="135"/>
      <c r="G4600" s="135">
        <v>147.76</v>
      </c>
    </row>
    <row r="4601" spans="1:7" x14ac:dyDescent="0.25">
      <c r="A4601" s="134" t="s">
        <v>9250</v>
      </c>
      <c r="B4601" s="134">
        <v>13159</v>
      </c>
      <c r="C4601" s="126" t="s">
        <v>13710</v>
      </c>
      <c r="D4601" s="134" t="s">
        <v>22</v>
      </c>
      <c r="E4601" s="134" t="s">
        <v>4500</v>
      </c>
      <c r="F4601" s="135"/>
      <c r="G4601" s="135">
        <v>128.63999999999999</v>
      </c>
    </row>
    <row r="4602" spans="1:7" x14ac:dyDescent="0.25">
      <c r="A4602" s="134" t="s">
        <v>9250</v>
      </c>
      <c r="B4602" s="134">
        <v>13168</v>
      </c>
      <c r="C4602" s="126" t="s">
        <v>13711</v>
      </c>
      <c r="D4602" s="134" t="s">
        <v>22</v>
      </c>
      <c r="E4602" s="134" t="s">
        <v>4500</v>
      </c>
      <c r="F4602" s="135"/>
      <c r="G4602" s="135">
        <v>156.21</v>
      </c>
    </row>
    <row r="4603" spans="1:7" x14ac:dyDescent="0.25">
      <c r="A4603" s="134" t="s">
        <v>9250</v>
      </c>
      <c r="B4603" s="134">
        <v>13173</v>
      </c>
      <c r="C4603" s="126" t="s">
        <v>13712</v>
      </c>
      <c r="D4603" s="134" t="s">
        <v>22</v>
      </c>
      <c r="E4603" s="134" t="s">
        <v>4500</v>
      </c>
      <c r="F4603" s="135"/>
      <c r="G4603" s="135">
        <v>211.35</v>
      </c>
    </row>
    <row r="4604" spans="1:7" x14ac:dyDescent="0.25">
      <c r="A4604" s="134" t="s">
        <v>9250</v>
      </c>
      <c r="B4604" s="134">
        <v>12583</v>
      </c>
      <c r="C4604" s="126" t="s">
        <v>13713</v>
      </c>
      <c r="D4604" s="134" t="s">
        <v>22</v>
      </c>
      <c r="E4604" s="134" t="s">
        <v>4500</v>
      </c>
      <c r="F4604" s="135"/>
      <c r="G4604" s="135">
        <v>42.27</v>
      </c>
    </row>
    <row r="4605" spans="1:7" x14ac:dyDescent="0.25">
      <c r="A4605" s="134" t="s">
        <v>9250</v>
      </c>
      <c r="B4605" s="134">
        <v>12584</v>
      </c>
      <c r="C4605" s="126" t="s">
        <v>13714</v>
      </c>
      <c r="D4605" s="134" t="s">
        <v>22</v>
      </c>
      <c r="E4605" s="134" t="s">
        <v>4500</v>
      </c>
      <c r="F4605" s="135"/>
      <c r="G4605" s="135">
        <v>55.13</v>
      </c>
    </row>
    <row r="4606" spans="1:7" x14ac:dyDescent="0.25">
      <c r="A4606" s="134" t="s">
        <v>9250</v>
      </c>
      <c r="B4606" s="134">
        <v>12613</v>
      </c>
      <c r="C4606" s="126" t="s">
        <v>13715</v>
      </c>
      <c r="D4606" s="134" t="s">
        <v>33</v>
      </c>
      <c r="E4606" s="134" t="s">
        <v>4500</v>
      </c>
      <c r="F4606" s="135">
        <v>19.73</v>
      </c>
      <c r="G4606" s="135">
        <v>19.28</v>
      </c>
    </row>
    <row r="4607" spans="1:7" x14ac:dyDescent="0.25">
      <c r="A4607" s="134" t="s">
        <v>9250</v>
      </c>
      <c r="B4607" s="134">
        <v>1031</v>
      </c>
      <c r="C4607" s="126" t="s">
        <v>13716</v>
      </c>
      <c r="D4607" s="134" t="s">
        <v>33</v>
      </c>
      <c r="E4607" s="134" t="s">
        <v>4500</v>
      </c>
      <c r="F4607" s="135">
        <v>14.72</v>
      </c>
      <c r="G4607" s="135">
        <v>15.29</v>
      </c>
    </row>
    <row r="4608" spans="1:7" x14ac:dyDescent="0.25">
      <c r="A4608" s="134" t="s">
        <v>9250</v>
      </c>
      <c r="B4608" s="134">
        <v>39707</v>
      </c>
      <c r="C4608" s="126" t="s">
        <v>13717</v>
      </c>
      <c r="D4608" s="134" t="s">
        <v>22</v>
      </c>
      <c r="E4608" s="134" t="s">
        <v>4500</v>
      </c>
      <c r="F4608" s="135"/>
      <c r="G4608" s="135">
        <v>4.59</v>
      </c>
    </row>
    <row r="4609" spans="1:7" x14ac:dyDescent="0.25">
      <c r="A4609" s="134" t="s">
        <v>9250</v>
      </c>
      <c r="B4609" s="134">
        <v>39708</v>
      </c>
      <c r="C4609" s="126" t="s">
        <v>13718</v>
      </c>
      <c r="D4609" s="134" t="s">
        <v>22</v>
      </c>
      <c r="E4609" s="134" t="s">
        <v>4500</v>
      </c>
      <c r="F4609" s="135"/>
      <c r="G4609" s="135">
        <v>4.45</v>
      </c>
    </row>
    <row r="4610" spans="1:7" x14ac:dyDescent="0.25">
      <c r="A4610" s="134" t="s">
        <v>9250</v>
      </c>
      <c r="B4610" s="134">
        <v>39710</v>
      </c>
      <c r="C4610" s="126" t="s">
        <v>13719</v>
      </c>
      <c r="D4610" s="134" t="s">
        <v>22</v>
      </c>
      <c r="E4610" s="134" t="s">
        <v>4500</v>
      </c>
      <c r="F4610" s="135"/>
      <c r="G4610" s="135">
        <v>3.13</v>
      </c>
    </row>
    <row r="4611" spans="1:7" x14ac:dyDescent="0.25">
      <c r="A4611" s="134" t="s">
        <v>9250</v>
      </c>
      <c r="B4611" s="134">
        <v>39709</v>
      </c>
      <c r="C4611" s="126" t="s">
        <v>13720</v>
      </c>
      <c r="D4611" s="134" t="s">
        <v>22</v>
      </c>
      <c r="E4611" s="134" t="s">
        <v>4500</v>
      </c>
      <c r="F4611" s="135"/>
      <c r="G4611" s="135">
        <v>4.34</v>
      </c>
    </row>
    <row r="4612" spans="1:7" x14ac:dyDescent="0.25">
      <c r="A4612" s="134" t="s">
        <v>9250</v>
      </c>
      <c r="B4612" s="134">
        <v>39711</v>
      </c>
      <c r="C4612" s="126" t="s">
        <v>13721</v>
      </c>
      <c r="D4612" s="134" t="s">
        <v>22</v>
      </c>
      <c r="E4612" s="134" t="s">
        <v>4500</v>
      </c>
      <c r="F4612" s="135"/>
      <c r="G4612" s="135">
        <v>4.88</v>
      </c>
    </row>
    <row r="4613" spans="1:7" x14ac:dyDescent="0.25">
      <c r="A4613" s="134" t="s">
        <v>9250</v>
      </c>
      <c r="B4613" s="134">
        <v>39714</v>
      </c>
      <c r="C4613" s="126" t="s">
        <v>13722</v>
      </c>
      <c r="D4613" s="134" t="s">
        <v>22</v>
      </c>
      <c r="E4613" s="134" t="s">
        <v>4500</v>
      </c>
      <c r="F4613" s="135"/>
      <c r="G4613" s="135">
        <v>3.09</v>
      </c>
    </row>
    <row r="4614" spans="1:7" x14ac:dyDescent="0.25">
      <c r="A4614" s="134" t="s">
        <v>9250</v>
      </c>
      <c r="B4614" s="134">
        <v>39712</v>
      </c>
      <c r="C4614" s="126" t="s">
        <v>13723</v>
      </c>
      <c r="D4614" s="134" t="s">
        <v>22</v>
      </c>
      <c r="E4614" s="134" t="s">
        <v>9256</v>
      </c>
      <c r="F4614" s="135"/>
      <c r="G4614" s="135">
        <v>1.71</v>
      </c>
    </row>
    <row r="4615" spans="1:7" x14ac:dyDescent="0.25">
      <c r="A4615" s="134" t="s">
        <v>9250</v>
      </c>
      <c r="B4615" s="134">
        <v>39713</v>
      </c>
      <c r="C4615" s="126" t="s">
        <v>13724</v>
      </c>
      <c r="D4615" s="134" t="s">
        <v>22</v>
      </c>
      <c r="E4615" s="134" t="s">
        <v>4500</v>
      </c>
      <c r="F4615" s="135"/>
      <c r="G4615" s="135">
        <v>1.35</v>
      </c>
    </row>
    <row r="4616" spans="1:7" x14ac:dyDescent="0.25">
      <c r="A4616" s="134" t="s">
        <v>9250</v>
      </c>
      <c r="B4616" s="134">
        <v>39715</v>
      </c>
      <c r="C4616" s="126" t="s">
        <v>13725</v>
      </c>
      <c r="D4616" s="134" t="s">
        <v>22</v>
      </c>
      <c r="E4616" s="134" t="s">
        <v>4500</v>
      </c>
      <c r="F4616" s="135"/>
      <c r="G4616" s="135">
        <v>2.2000000000000002</v>
      </c>
    </row>
    <row r="4617" spans="1:7" x14ac:dyDescent="0.25">
      <c r="A4617" s="134" t="s">
        <v>9250</v>
      </c>
      <c r="B4617" s="134">
        <v>39716</v>
      </c>
      <c r="C4617" s="126" t="s">
        <v>13726</v>
      </c>
      <c r="D4617" s="134" t="s">
        <v>22</v>
      </c>
      <c r="E4617" s="134" t="s">
        <v>4500</v>
      </c>
      <c r="F4617" s="135"/>
      <c r="G4617" s="135">
        <v>1.67</v>
      </c>
    </row>
    <row r="4618" spans="1:7" x14ac:dyDescent="0.25">
      <c r="A4618" s="134" t="s">
        <v>9250</v>
      </c>
      <c r="B4618" s="134">
        <v>39718</v>
      </c>
      <c r="C4618" s="126" t="s">
        <v>13727</v>
      </c>
      <c r="D4618" s="134" t="s">
        <v>22</v>
      </c>
      <c r="E4618" s="134" t="s">
        <v>4500</v>
      </c>
      <c r="F4618" s="135"/>
      <c r="G4618" s="135">
        <v>2.85</v>
      </c>
    </row>
    <row r="4619" spans="1:7" x14ac:dyDescent="0.25">
      <c r="A4619" s="134" t="s">
        <v>9250</v>
      </c>
      <c r="B4619" s="134">
        <v>9813</v>
      </c>
      <c r="C4619" s="126" t="s">
        <v>13728</v>
      </c>
      <c r="D4619" s="134" t="s">
        <v>22</v>
      </c>
      <c r="E4619" s="134" t="s">
        <v>9256</v>
      </c>
      <c r="F4619" s="135"/>
      <c r="G4619" s="135">
        <v>5.51</v>
      </c>
    </row>
    <row r="4620" spans="1:7" x14ac:dyDescent="0.25">
      <c r="A4620" s="134" t="s">
        <v>9250</v>
      </c>
      <c r="B4620" s="134">
        <v>9815</v>
      </c>
      <c r="C4620" s="126" t="s">
        <v>13729</v>
      </c>
      <c r="D4620" s="134" t="s">
        <v>22</v>
      </c>
      <c r="E4620" s="134" t="s">
        <v>4500</v>
      </c>
      <c r="F4620" s="135"/>
      <c r="G4620" s="135">
        <v>10.88</v>
      </c>
    </row>
    <row r="4621" spans="1:7" x14ac:dyDescent="0.25">
      <c r="A4621" s="134" t="s">
        <v>9250</v>
      </c>
      <c r="B4621" s="134">
        <v>44543</v>
      </c>
      <c r="C4621" s="126" t="s">
        <v>13730</v>
      </c>
      <c r="D4621" s="134" t="s">
        <v>22</v>
      </c>
      <c r="E4621" s="134" t="s">
        <v>4500</v>
      </c>
      <c r="F4621" s="135"/>
      <c r="G4621" s="135">
        <v>5414.49</v>
      </c>
    </row>
    <row r="4622" spans="1:7" x14ac:dyDescent="0.25">
      <c r="A4622" s="134" t="s">
        <v>9250</v>
      </c>
      <c r="B4622" s="134">
        <v>44526</v>
      </c>
      <c r="C4622" s="126" t="s">
        <v>13731</v>
      </c>
      <c r="D4622" s="134" t="s">
        <v>22</v>
      </c>
      <c r="E4622" s="134" t="s">
        <v>4500</v>
      </c>
      <c r="F4622" s="135"/>
      <c r="G4622" s="135">
        <v>132.69999999999999</v>
      </c>
    </row>
    <row r="4623" spans="1:7" x14ac:dyDescent="0.25">
      <c r="A4623" s="134" t="s">
        <v>9250</v>
      </c>
      <c r="B4623" s="134">
        <v>44545</v>
      </c>
      <c r="C4623" s="126" t="s">
        <v>13732</v>
      </c>
      <c r="D4623" s="134" t="s">
        <v>22</v>
      </c>
      <c r="E4623" s="134" t="s">
        <v>4500</v>
      </c>
      <c r="F4623" s="135"/>
      <c r="G4623" s="135">
        <v>284.85000000000002</v>
      </c>
    </row>
    <row r="4624" spans="1:7" x14ac:dyDescent="0.25">
      <c r="A4624" s="134" t="s">
        <v>9250</v>
      </c>
      <c r="B4624" s="134">
        <v>44525</v>
      </c>
      <c r="C4624" s="126" t="s">
        <v>13733</v>
      </c>
      <c r="D4624" s="134" t="s">
        <v>22</v>
      </c>
      <c r="E4624" s="134" t="s">
        <v>4500</v>
      </c>
      <c r="F4624" s="135"/>
      <c r="G4624" s="135">
        <v>4910.91</v>
      </c>
    </row>
    <row r="4625" spans="1:7" x14ac:dyDescent="0.25">
      <c r="A4625" s="134" t="s">
        <v>9250</v>
      </c>
      <c r="B4625" s="134">
        <v>44547</v>
      </c>
      <c r="C4625" s="126" t="s">
        <v>13734</v>
      </c>
      <c r="D4625" s="134" t="s">
        <v>22</v>
      </c>
      <c r="E4625" s="134" t="s">
        <v>4500</v>
      </c>
      <c r="F4625" s="135"/>
      <c r="G4625" s="135">
        <v>444.04</v>
      </c>
    </row>
    <row r="4626" spans="1:7" x14ac:dyDescent="0.25">
      <c r="A4626" s="134" t="s">
        <v>9250</v>
      </c>
      <c r="B4626" s="134">
        <v>44519</v>
      </c>
      <c r="C4626" s="126" t="s">
        <v>13735</v>
      </c>
      <c r="D4626" s="134" t="s">
        <v>22</v>
      </c>
      <c r="E4626" s="134" t="s">
        <v>4500</v>
      </c>
      <c r="F4626" s="135"/>
      <c r="G4626" s="135">
        <v>1088.01</v>
      </c>
    </row>
    <row r="4627" spans="1:7" x14ac:dyDescent="0.25">
      <c r="A4627" s="134" t="s">
        <v>9250</v>
      </c>
      <c r="B4627" s="134">
        <v>44520</v>
      </c>
      <c r="C4627" s="126" t="s">
        <v>13736</v>
      </c>
      <c r="D4627" s="134" t="s">
        <v>22</v>
      </c>
      <c r="E4627" s="134" t="s">
        <v>4500</v>
      </c>
      <c r="F4627" s="135"/>
      <c r="G4627" s="135">
        <v>1752.39</v>
      </c>
    </row>
    <row r="4628" spans="1:7" x14ac:dyDescent="0.25">
      <c r="A4628" s="134" t="s">
        <v>9250</v>
      </c>
      <c r="B4628" s="134">
        <v>44521</v>
      </c>
      <c r="C4628" s="126" t="s">
        <v>15106</v>
      </c>
      <c r="D4628" s="134" t="s">
        <v>22</v>
      </c>
      <c r="E4628" s="134" t="s">
        <v>4500</v>
      </c>
      <c r="F4628" s="135"/>
      <c r="G4628" s="135">
        <v>28.27</v>
      </c>
    </row>
    <row r="4629" spans="1:7" x14ac:dyDescent="0.25">
      <c r="A4629" s="134" t="s">
        <v>9250</v>
      </c>
      <c r="B4629" s="134">
        <v>44522</v>
      </c>
      <c r="C4629" s="126" t="s">
        <v>13737</v>
      </c>
      <c r="D4629" s="134" t="s">
        <v>22</v>
      </c>
      <c r="E4629" s="134" t="s">
        <v>4500</v>
      </c>
      <c r="F4629" s="135"/>
      <c r="G4629" s="135">
        <v>3076.55</v>
      </c>
    </row>
    <row r="4630" spans="1:7" x14ac:dyDescent="0.25">
      <c r="A4630" s="134" t="s">
        <v>9250</v>
      </c>
      <c r="B4630" s="134">
        <v>44523</v>
      </c>
      <c r="C4630" s="126" t="s">
        <v>13738</v>
      </c>
      <c r="D4630" s="134" t="s">
        <v>22</v>
      </c>
      <c r="E4630" s="134" t="s">
        <v>4500</v>
      </c>
      <c r="F4630" s="135"/>
      <c r="G4630" s="135">
        <v>4575.7</v>
      </c>
    </row>
    <row r="4631" spans="1:7" x14ac:dyDescent="0.25">
      <c r="A4631" s="134" t="s">
        <v>9250</v>
      </c>
      <c r="B4631" s="134">
        <v>44527</v>
      </c>
      <c r="C4631" s="126" t="s">
        <v>13739</v>
      </c>
      <c r="D4631" s="134" t="s">
        <v>22</v>
      </c>
      <c r="E4631" s="134" t="s">
        <v>4500</v>
      </c>
      <c r="F4631" s="135"/>
      <c r="G4631" s="135">
        <v>2294.59</v>
      </c>
    </row>
    <row r="4632" spans="1:7" x14ac:dyDescent="0.25">
      <c r="A4632" s="134" t="s">
        <v>9250</v>
      </c>
      <c r="B4632" s="134">
        <v>44524</v>
      </c>
      <c r="C4632" s="126" t="s">
        <v>13740</v>
      </c>
      <c r="D4632" s="134" t="s">
        <v>22</v>
      </c>
      <c r="E4632" s="134" t="s">
        <v>4500</v>
      </c>
      <c r="F4632" s="135"/>
      <c r="G4632" s="135">
        <v>63.22</v>
      </c>
    </row>
    <row r="4633" spans="1:7" x14ac:dyDescent="0.25">
      <c r="A4633" s="134" t="s">
        <v>9250</v>
      </c>
      <c r="B4633" s="134">
        <v>44542</v>
      </c>
      <c r="C4633" s="126" t="s">
        <v>13741</v>
      </c>
      <c r="D4633" s="134" t="s">
        <v>22</v>
      </c>
      <c r="E4633" s="134" t="s">
        <v>4500</v>
      </c>
      <c r="F4633" s="135"/>
      <c r="G4633" s="135">
        <v>2993.68</v>
      </c>
    </row>
    <row r="4634" spans="1:7" x14ac:dyDescent="0.25">
      <c r="A4634" s="134" t="s">
        <v>9250</v>
      </c>
      <c r="B4634" s="134">
        <v>9877</v>
      </c>
      <c r="C4634" s="126" t="s">
        <v>13742</v>
      </c>
      <c r="D4634" s="134" t="s">
        <v>22</v>
      </c>
      <c r="E4634" s="134" t="s">
        <v>4500</v>
      </c>
      <c r="F4634" s="135">
        <v>129.28</v>
      </c>
      <c r="G4634" s="135">
        <v>130.27000000000001</v>
      </c>
    </row>
    <row r="4635" spans="1:7" x14ac:dyDescent="0.25">
      <c r="A4635" s="134" t="s">
        <v>9250</v>
      </c>
      <c r="B4635" s="134">
        <v>9878</v>
      </c>
      <c r="C4635" s="126" t="s">
        <v>13743</v>
      </c>
      <c r="D4635" s="134" t="s">
        <v>22</v>
      </c>
      <c r="E4635" s="134" t="s">
        <v>4500</v>
      </c>
      <c r="F4635" s="135">
        <v>159.15</v>
      </c>
      <c r="G4635" s="135">
        <v>160.37</v>
      </c>
    </row>
    <row r="4636" spans="1:7" x14ac:dyDescent="0.25">
      <c r="A4636" s="134" t="s">
        <v>9250</v>
      </c>
      <c r="B4636" s="134">
        <v>41986</v>
      </c>
      <c r="C4636" s="126" t="s">
        <v>13744</v>
      </c>
      <c r="D4636" s="134" t="s">
        <v>22</v>
      </c>
      <c r="E4636" s="134" t="s">
        <v>4500</v>
      </c>
      <c r="F4636" s="135"/>
      <c r="G4636" s="135">
        <v>3585.02</v>
      </c>
    </row>
    <row r="4637" spans="1:7" x14ac:dyDescent="0.25">
      <c r="A4637" s="134" t="s">
        <v>9250</v>
      </c>
      <c r="B4637" s="134">
        <v>43422</v>
      </c>
      <c r="C4637" s="126" t="s">
        <v>13745</v>
      </c>
      <c r="D4637" s="134" t="s">
        <v>22</v>
      </c>
      <c r="E4637" s="134" t="s">
        <v>4500</v>
      </c>
      <c r="F4637" s="135"/>
      <c r="G4637" s="135">
        <v>4396.67</v>
      </c>
    </row>
    <row r="4638" spans="1:7" x14ac:dyDescent="0.25">
      <c r="A4638" s="134" t="s">
        <v>9250</v>
      </c>
      <c r="B4638" s="134">
        <v>41987</v>
      </c>
      <c r="C4638" s="126" t="s">
        <v>13746</v>
      </c>
      <c r="D4638" s="134" t="s">
        <v>22</v>
      </c>
      <c r="E4638" s="134" t="s">
        <v>4500</v>
      </c>
      <c r="F4638" s="135"/>
      <c r="G4638" s="135">
        <v>5096.1099999999997</v>
      </c>
    </row>
    <row r="4639" spans="1:7" x14ac:dyDescent="0.25">
      <c r="A4639" s="134" t="s">
        <v>9250</v>
      </c>
      <c r="B4639" s="134">
        <v>41988</v>
      </c>
      <c r="C4639" s="126" t="s">
        <v>13747</v>
      </c>
      <c r="D4639" s="134" t="s">
        <v>22</v>
      </c>
      <c r="E4639" s="134" t="s">
        <v>4500</v>
      </c>
      <c r="F4639" s="135"/>
      <c r="G4639" s="135">
        <v>6731.24</v>
      </c>
    </row>
    <row r="4640" spans="1:7" x14ac:dyDescent="0.25">
      <c r="A4640" s="134" t="s">
        <v>9250</v>
      </c>
      <c r="B4640" s="134">
        <v>41697</v>
      </c>
      <c r="C4640" s="126" t="s">
        <v>13748</v>
      </c>
      <c r="D4640" s="134" t="s">
        <v>22</v>
      </c>
      <c r="E4640" s="134" t="s">
        <v>4500</v>
      </c>
      <c r="F4640" s="135"/>
      <c r="G4640" s="135">
        <v>1193.0899999999999</v>
      </c>
    </row>
    <row r="4641" spans="1:7" x14ac:dyDescent="0.25">
      <c r="A4641" s="134" t="s">
        <v>9250</v>
      </c>
      <c r="B4641" s="134">
        <v>41985</v>
      </c>
      <c r="C4641" s="126" t="s">
        <v>13749</v>
      </c>
      <c r="D4641" s="134" t="s">
        <v>22</v>
      </c>
      <c r="E4641" s="134" t="s">
        <v>4500</v>
      </c>
      <c r="F4641" s="135"/>
      <c r="G4641" s="135">
        <v>1661.66</v>
      </c>
    </row>
    <row r="4642" spans="1:7" x14ac:dyDescent="0.25">
      <c r="A4642" s="134" t="s">
        <v>9250</v>
      </c>
      <c r="B4642" s="134">
        <v>41699</v>
      </c>
      <c r="C4642" s="126" t="s">
        <v>13750</v>
      </c>
      <c r="D4642" s="134" t="s">
        <v>22</v>
      </c>
      <c r="E4642" s="134" t="s">
        <v>4500</v>
      </c>
      <c r="F4642" s="135"/>
      <c r="G4642" s="135">
        <v>2366.11</v>
      </c>
    </row>
    <row r="4643" spans="1:7" x14ac:dyDescent="0.25">
      <c r="A4643" s="134" t="s">
        <v>9250</v>
      </c>
      <c r="B4643" s="134">
        <v>38053</v>
      </c>
      <c r="C4643" s="126" t="s">
        <v>13751</v>
      </c>
      <c r="D4643" s="134" t="s">
        <v>22</v>
      </c>
      <c r="E4643" s="134" t="s">
        <v>4500</v>
      </c>
      <c r="F4643" s="135"/>
      <c r="G4643" s="135">
        <v>25.05</v>
      </c>
    </row>
    <row r="4644" spans="1:7" x14ac:dyDescent="0.25">
      <c r="A4644" s="134" t="s">
        <v>9250</v>
      </c>
      <c r="B4644" s="134">
        <v>38054</v>
      </c>
      <c r="C4644" s="126" t="s">
        <v>13752</v>
      </c>
      <c r="D4644" s="134" t="s">
        <v>22</v>
      </c>
      <c r="E4644" s="134" t="s">
        <v>4500</v>
      </c>
      <c r="F4644" s="135"/>
      <c r="G4644" s="135">
        <v>43.06</v>
      </c>
    </row>
    <row r="4645" spans="1:7" x14ac:dyDescent="0.25">
      <c r="A4645" s="134" t="s">
        <v>9250</v>
      </c>
      <c r="B4645" s="134">
        <v>38052</v>
      </c>
      <c r="C4645" s="126" t="s">
        <v>13753</v>
      </c>
      <c r="D4645" s="134" t="s">
        <v>22</v>
      </c>
      <c r="E4645" s="134" t="s">
        <v>9256</v>
      </c>
      <c r="F4645" s="135"/>
      <c r="G4645" s="135">
        <v>12.13</v>
      </c>
    </row>
    <row r="4646" spans="1:7" x14ac:dyDescent="0.25">
      <c r="A4646" s="134" t="s">
        <v>9250</v>
      </c>
      <c r="B4646" s="134">
        <v>38051</v>
      </c>
      <c r="C4646" s="126" t="s">
        <v>13754</v>
      </c>
      <c r="D4646" s="134" t="s">
        <v>22</v>
      </c>
      <c r="E4646" s="134" t="s">
        <v>4500</v>
      </c>
      <c r="F4646" s="135"/>
      <c r="G4646" s="135">
        <v>7.56</v>
      </c>
    </row>
    <row r="4647" spans="1:7" x14ac:dyDescent="0.25">
      <c r="A4647" s="134" t="s">
        <v>9250</v>
      </c>
      <c r="B4647" s="134">
        <v>38787</v>
      </c>
      <c r="C4647" s="126" t="s">
        <v>13755</v>
      </c>
      <c r="D4647" s="134" t="s">
        <v>22</v>
      </c>
      <c r="E4647" s="134" t="s">
        <v>9256</v>
      </c>
      <c r="F4647" s="135"/>
      <c r="G4647" s="135">
        <v>4.58</v>
      </c>
    </row>
    <row r="4648" spans="1:7" x14ac:dyDescent="0.25">
      <c r="A4648" s="134" t="s">
        <v>9250</v>
      </c>
      <c r="B4648" s="134">
        <v>38825</v>
      </c>
      <c r="C4648" s="126" t="s">
        <v>13756</v>
      </c>
      <c r="D4648" s="134" t="s">
        <v>22</v>
      </c>
      <c r="E4648" s="134" t="s">
        <v>4500</v>
      </c>
      <c r="F4648" s="135"/>
      <c r="G4648" s="135">
        <v>5.92</v>
      </c>
    </row>
    <row r="4649" spans="1:7" x14ac:dyDescent="0.25">
      <c r="A4649" s="134" t="s">
        <v>9250</v>
      </c>
      <c r="B4649" s="134">
        <v>38826</v>
      </c>
      <c r="C4649" s="126" t="s">
        <v>13757</v>
      </c>
      <c r="D4649" s="134" t="s">
        <v>22</v>
      </c>
      <c r="E4649" s="134" t="s">
        <v>4500</v>
      </c>
      <c r="F4649" s="135"/>
      <c r="G4649" s="135">
        <v>8.42</v>
      </c>
    </row>
    <row r="4650" spans="1:7" x14ac:dyDescent="0.25">
      <c r="A4650" s="134" t="s">
        <v>9250</v>
      </c>
      <c r="B4650" s="134">
        <v>38827</v>
      </c>
      <c r="C4650" s="126" t="s">
        <v>13758</v>
      </c>
      <c r="D4650" s="134" t="s">
        <v>22</v>
      </c>
      <c r="E4650" s="134" t="s">
        <v>4500</v>
      </c>
      <c r="F4650" s="135"/>
      <c r="G4650" s="135">
        <v>13.77</v>
      </c>
    </row>
    <row r="4651" spans="1:7" x14ac:dyDescent="0.25">
      <c r="A4651" s="134" t="s">
        <v>9250</v>
      </c>
      <c r="B4651" s="134">
        <v>38828</v>
      </c>
      <c r="C4651" s="126" t="s">
        <v>13759</v>
      </c>
      <c r="D4651" s="134" t="s">
        <v>22</v>
      </c>
      <c r="E4651" s="134" t="s">
        <v>4500</v>
      </c>
      <c r="F4651" s="135"/>
      <c r="G4651" s="135">
        <v>8.82</v>
      </c>
    </row>
    <row r="4652" spans="1:7" x14ac:dyDescent="0.25">
      <c r="A4652" s="134" t="s">
        <v>9250</v>
      </c>
      <c r="B4652" s="134">
        <v>38829</v>
      </c>
      <c r="C4652" s="126" t="s">
        <v>13760</v>
      </c>
      <c r="D4652" s="134" t="s">
        <v>22</v>
      </c>
      <c r="E4652" s="134" t="s">
        <v>4500</v>
      </c>
      <c r="F4652" s="135"/>
      <c r="G4652" s="135">
        <v>14.45</v>
      </c>
    </row>
    <row r="4653" spans="1:7" x14ac:dyDescent="0.25">
      <c r="A4653" s="134" t="s">
        <v>9250</v>
      </c>
      <c r="B4653" s="134">
        <v>38830</v>
      </c>
      <c r="C4653" s="126" t="s">
        <v>13761</v>
      </c>
      <c r="D4653" s="134" t="s">
        <v>22</v>
      </c>
      <c r="E4653" s="134" t="s">
        <v>4500</v>
      </c>
      <c r="F4653" s="135"/>
      <c r="G4653" s="135">
        <v>20</v>
      </c>
    </row>
    <row r="4654" spans="1:7" x14ac:dyDescent="0.25">
      <c r="A4654" s="134" t="s">
        <v>9250</v>
      </c>
      <c r="B4654" s="134">
        <v>38831</v>
      </c>
      <c r="C4654" s="126" t="s">
        <v>13762</v>
      </c>
      <c r="D4654" s="134" t="s">
        <v>22</v>
      </c>
      <c r="E4654" s="134" t="s">
        <v>4500</v>
      </c>
      <c r="F4654" s="135"/>
      <c r="G4654" s="135">
        <v>27.9</v>
      </c>
    </row>
    <row r="4655" spans="1:7" x14ac:dyDescent="0.25">
      <c r="A4655" s="134" t="s">
        <v>9250</v>
      </c>
      <c r="B4655" s="134">
        <v>36274</v>
      </c>
      <c r="C4655" s="126" t="s">
        <v>13763</v>
      </c>
      <c r="D4655" s="134" t="s">
        <v>22</v>
      </c>
      <c r="E4655" s="134" t="s">
        <v>9256</v>
      </c>
      <c r="F4655" s="135"/>
      <c r="G4655" s="135">
        <v>10.19</v>
      </c>
    </row>
    <row r="4656" spans="1:7" x14ac:dyDescent="0.25">
      <c r="A4656" s="134" t="s">
        <v>9250</v>
      </c>
      <c r="B4656" s="134">
        <v>36278</v>
      </c>
      <c r="C4656" s="126" t="s">
        <v>13764</v>
      </c>
      <c r="D4656" s="134" t="s">
        <v>22</v>
      </c>
      <c r="E4656" s="134" t="s">
        <v>4500</v>
      </c>
      <c r="F4656" s="135"/>
      <c r="G4656" s="135">
        <v>13.82</v>
      </c>
    </row>
    <row r="4657" spans="1:7" x14ac:dyDescent="0.25">
      <c r="A4657" s="134" t="s">
        <v>9250</v>
      </c>
      <c r="B4657" s="134">
        <v>38977</v>
      </c>
      <c r="C4657" s="126" t="s">
        <v>13765</v>
      </c>
      <c r="D4657" s="134" t="s">
        <v>22</v>
      </c>
      <c r="E4657" s="134" t="s">
        <v>4500</v>
      </c>
      <c r="F4657" s="135"/>
      <c r="G4657" s="135">
        <v>135.18</v>
      </c>
    </row>
    <row r="4658" spans="1:7" x14ac:dyDescent="0.25">
      <c r="A4658" s="134" t="s">
        <v>9250</v>
      </c>
      <c r="B4658" s="134">
        <v>38971</v>
      </c>
      <c r="C4658" s="126" t="s">
        <v>13766</v>
      </c>
      <c r="D4658" s="134" t="s">
        <v>22</v>
      </c>
      <c r="E4658" s="134" t="s">
        <v>4500</v>
      </c>
      <c r="F4658" s="135"/>
      <c r="G4658" s="135">
        <v>11.34</v>
      </c>
    </row>
    <row r="4659" spans="1:7" x14ac:dyDescent="0.25">
      <c r="A4659" s="134" t="s">
        <v>9250</v>
      </c>
      <c r="B4659" s="134">
        <v>38972</v>
      </c>
      <c r="C4659" s="126" t="s">
        <v>13767</v>
      </c>
      <c r="D4659" s="134" t="s">
        <v>22</v>
      </c>
      <c r="E4659" s="134" t="s">
        <v>4500</v>
      </c>
      <c r="F4659" s="135"/>
      <c r="G4659" s="135">
        <v>15.29</v>
      </c>
    </row>
    <row r="4660" spans="1:7" x14ac:dyDescent="0.25">
      <c r="A4660" s="134" t="s">
        <v>9250</v>
      </c>
      <c r="B4660" s="134">
        <v>38973</v>
      </c>
      <c r="C4660" s="126" t="s">
        <v>13768</v>
      </c>
      <c r="D4660" s="134" t="s">
        <v>22</v>
      </c>
      <c r="E4660" s="134" t="s">
        <v>4500</v>
      </c>
      <c r="F4660" s="135"/>
      <c r="G4660" s="135">
        <v>25.28</v>
      </c>
    </row>
    <row r="4661" spans="1:7" x14ac:dyDescent="0.25">
      <c r="A4661" s="134" t="s">
        <v>9250</v>
      </c>
      <c r="B4661" s="134">
        <v>38974</v>
      </c>
      <c r="C4661" s="126" t="s">
        <v>13769</v>
      </c>
      <c r="D4661" s="134" t="s">
        <v>22</v>
      </c>
      <c r="E4661" s="134" t="s">
        <v>4500</v>
      </c>
      <c r="F4661" s="135"/>
      <c r="G4661" s="135">
        <v>41.04</v>
      </c>
    </row>
    <row r="4662" spans="1:7" x14ac:dyDescent="0.25">
      <c r="A4662" s="134" t="s">
        <v>9250</v>
      </c>
      <c r="B4662" s="134">
        <v>38975</v>
      </c>
      <c r="C4662" s="126" t="s">
        <v>13770</v>
      </c>
      <c r="D4662" s="134" t="s">
        <v>22</v>
      </c>
      <c r="E4662" s="134" t="s">
        <v>4500</v>
      </c>
      <c r="F4662" s="135"/>
      <c r="G4662" s="135">
        <v>52.63</v>
      </c>
    </row>
    <row r="4663" spans="1:7" x14ac:dyDescent="0.25">
      <c r="A4663" s="134" t="s">
        <v>9250</v>
      </c>
      <c r="B4663" s="134">
        <v>38976</v>
      </c>
      <c r="C4663" s="126" t="s">
        <v>13771</v>
      </c>
      <c r="D4663" s="134" t="s">
        <v>22</v>
      </c>
      <c r="E4663" s="134" t="s">
        <v>4500</v>
      </c>
      <c r="F4663" s="135"/>
      <c r="G4663" s="135">
        <v>90.48</v>
      </c>
    </row>
    <row r="4664" spans="1:7" x14ac:dyDescent="0.25">
      <c r="A4664" s="134" t="s">
        <v>9250</v>
      </c>
      <c r="B4664" s="134">
        <v>44176</v>
      </c>
      <c r="C4664" s="126" t="s">
        <v>13772</v>
      </c>
      <c r="D4664" s="134" t="s">
        <v>22</v>
      </c>
      <c r="E4664" s="134" t="s">
        <v>4500</v>
      </c>
      <c r="F4664" s="135"/>
      <c r="G4664" s="135">
        <v>20.79</v>
      </c>
    </row>
    <row r="4665" spans="1:7" x14ac:dyDescent="0.25">
      <c r="A4665" s="134" t="s">
        <v>9250</v>
      </c>
      <c r="B4665" s="134">
        <v>38986</v>
      </c>
      <c r="C4665" s="126" t="s">
        <v>13773</v>
      </c>
      <c r="D4665" s="134" t="s">
        <v>22</v>
      </c>
      <c r="E4665" s="134" t="s">
        <v>4500</v>
      </c>
      <c r="F4665" s="135"/>
      <c r="G4665" s="135">
        <v>273.12</v>
      </c>
    </row>
    <row r="4666" spans="1:7" x14ac:dyDescent="0.25">
      <c r="A4666" s="134" t="s">
        <v>9250</v>
      </c>
      <c r="B4666" s="134">
        <v>38978</v>
      </c>
      <c r="C4666" s="126" t="s">
        <v>13774</v>
      </c>
      <c r="D4666" s="134" t="s">
        <v>22</v>
      </c>
      <c r="E4666" s="134" t="s">
        <v>4500</v>
      </c>
      <c r="F4666" s="135"/>
      <c r="G4666" s="135">
        <v>11.2</v>
      </c>
    </row>
    <row r="4667" spans="1:7" x14ac:dyDescent="0.25">
      <c r="A4667" s="134" t="s">
        <v>9250</v>
      </c>
      <c r="B4667" s="134">
        <v>38979</v>
      </c>
      <c r="C4667" s="126" t="s">
        <v>13775</v>
      </c>
      <c r="D4667" s="134" t="s">
        <v>22</v>
      </c>
      <c r="E4667" s="134" t="s">
        <v>4500</v>
      </c>
      <c r="F4667" s="135"/>
      <c r="G4667" s="135">
        <v>15.49</v>
      </c>
    </row>
    <row r="4668" spans="1:7" x14ac:dyDescent="0.25">
      <c r="A4668" s="134" t="s">
        <v>9250</v>
      </c>
      <c r="B4668" s="134">
        <v>38980</v>
      </c>
      <c r="C4668" s="126" t="s">
        <v>13776</v>
      </c>
      <c r="D4668" s="134" t="s">
        <v>22</v>
      </c>
      <c r="E4668" s="134" t="s">
        <v>4500</v>
      </c>
      <c r="F4668" s="135"/>
      <c r="G4668" s="135">
        <v>20.73</v>
      </c>
    </row>
    <row r="4669" spans="1:7" x14ac:dyDescent="0.25">
      <c r="A4669" s="134" t="s">
        <v>9250</v>
      </c>
      <c r="B4669" s="134">
        <v>38981</v>
      </c>
      <c r="C4669" s="126" t="s">
        <v>13777</v>
      </c>
      <c r="D4669" s="134" t="s">
        <v>22</v>
      </c>
      <c r="E4669" s="134" t="s">
        <v>4500</v>
      </c>
      <c r="F4669" s="135"/>
      <c r="G4669" s="135">
        <v>29.91</v>
      </c>
    </row>
    <row r="4670" spans="1:7" x14ac:dyDescent="0.25">
      <c r="A4670" s="134" t="s">
        <v>9250</v>
      </c>
      <c r="B4670" s="134">
        <v>38982</v>
      </c>
      <c r="C4670" s="126" t="s">
        <v>13778</v>
      </c>
      <c r="D4670" s="134" t="s">
        <v>22</v>
      </c>
      <c r="E4670" s="134" t="s">
        <v>4500</v>
      </c>
      <c r="F4670" s="135"/>
      <c r="G4670" s="135">
        <v>47.26</v>
      </c>
    </row>
    <row r="4671" spans="1:7" x14ac:dyDescent="0.25">
      <c r="A4671" s="134" t="s">
        <v>9250</v>
      </c>
      <c r="B4671" s="134">
        <v>38983</v>
      </c>
      <c r="C4671" s="126" t="s">
        <v>13779</v>
      </c>
      <c r="D4671" s="134" t="s">
        <v>22</v>
      </c>
      <c r="E4671" s="134" t="s">
        <v>4500</v>
      </c>
      <c r="F4671" s="135"/>
      <c r="G4671" s="135">
        <v>83.16</v>
      </c>
    </row>
    <row r="4672" spans="1:7" x14ac:dyDescent="0.25">
      <c r="A4672" s="134" t="s">
        <v>9250</v>
      </c>
      <c r="B4672" s="134">
        <v>38984</v>
      </c>
      <c r="C4672" s="126" t="s">
        <v>13780</v>
      </c>
      <c r="D4672" s="134" t="s">
        <v>22</v>
      </c>
      <c r="E4672" s="134" t="s">
        <v>4500</v>
      </c>
      <c r="F4672" s="135"/>
      <c r="G4672" s="135">
        <v>114.32</v>
      </c>
    </row>
    <row r="4673" spans="1:7" x14ac:dyDescent="0.25">
      <c r="A4673" s="134" t="s">
        <v>9250</v>
      </c>
      <c r="B4673" s="134">
        <v>38985</v>
      </c>
      <c r="C4673" s="126" t="s">
        <v>13781</v>
      </c>
      <c r="D4673" s="134" t="s">
        <v>22</v>
      </c>
      <c r="E4673" s="134" t="s">
        <v>4500</v>
      </c>
      <c r="F4673" s="135"/>
      <c r="G4673" s="135">
        <v>196.55</v>
      </c>
    </row>
    <row r="4674" spans="1:7" x14ac:dyDescent="0.25">
      <c r="A4674" s="134" t="s">
        <v>9250</v>
      </c>
      <c r="B4674" s="134">
        <v>38032</v>
      </c>
      <c r="C4674" s="126" t="s">
        <v>13782</v>
      </c>
      <c r="D4674" s="134" t="s">
        <v>22</v>
      </c>
      <c r="E4674" s="134" t="s">
        <v>4500</v>
      </c>
      <c r="F4674" s="135">
        <v>61.56</v>
      </c>
      <c r="G4674" s="135">
        <v>62.04</v>
      </c>
    </row>
    <row r="4675" spans="1:7" x14ac:dyDescent="0.25">
      <c r="A4675" s="134" t="s">
        <v>9250</v>
      </c>
      <c r="B4675" s="134">
        <v>38033</v>
      </c>
      <c r="C4675" s="126" t="s">
        <v>13783</v>
      </c>
      <c r="D4675" s="134" t="s">
        <v>22</v>
      </c>
      <c r="E4675" s="134" t="s">
        <v>4500</v>
      </c>
      <c r="F4675" s="135">
        <v>104.65</v>
      </c>
      <c r="G4675" s="135">
        <v>105.45</v>
      </c>
    </row>
    <row r="4676" spans="1:7" x14ac:dyDescent="0.25">
      <c r="A4676" s="134" t="s">
        <v>9250</v>
      </c>
      <c r="B4676" s="134">
        <v>38034</v>
      </c>
      <c r="C4676" s="126" t="s">
        <v>13784</v>
      </c>
      <c r="D4676" s="134" t="s">
        <v>22</v>
      </c>
      <c r="E4676" s="134" t="s">
        <v>4500</v>
      </c>
      <c r="F4676" s="135">
        <v>163.93</v>
      </c>
      <c r="G4676" s="135">
        <v>165.19</v>
      </c>
    </row>
    <row r="4677" spans="1:7" x14ac:dyDescent="0.25">
      <c r="A4677" s="134" t="s">
        <v>9250</v>
      </c>
      <c r="B4677" s="134">
        <v>38035</v>
      </c>
      <c r="C4677" s="126" t="s">
        <v>13785</v>
      </c>
      <c r="D4677" s="134" t="s">
        <v>22</v>
      </c>
      <c r="E4677" s="134" t="s">
        <v>4500</v>
      </c>
      <c r="F4677" s="135">
        <v>241.16</v>
      </c>
      <c r="G4677" s="135">
        <v>243.02</v>
      </c>
    </row>
    <row r="4678" spans="1:7" x14ac:dyDescent="0.25">
      <c r="A4678" s="134" t="s">
        <v>9250</v>
      </c>
      <c r="B4678" s="134">
        <v>38036</v>
      </c>
      <c r="C4678" s="126" t="s">
        <v>13786</v>
      </c>
      <c r="D4678" s="134" t="s">
        <v>22</v>
      </c>
      <c r="E4678" s="134" t="s">
        <v>4500</v>
      </c>
      <c r="F4678" s="135">
        <v>324.88</v>
      </c>
      <c r="G4678" s="135">
        <v>327.38</v>
      </c>
    </row>
    <row r="4679" spans="1:7" x14ac:dyDescent="0.25">
      <c r="A4679" s="134" t="s">
        <v>9250</v>
      </c>
      <c r="B4679" s="134">
        <v>38037</v>
      </c>
      <c r="C4679" s="126" t="s">
        <v>13787</v>
      </c>
      <c r="D4679" s="134" t="s">
        <v>22</v>
      </c>
      <c r="E4679" s="134" t="s">
        <v>4500</v>
      </c>
      <c r="F4679" s="135">
        <v>429.13</v>
      </c>
      <c r="G4679" s="135">
        <v>432.43</v>
      </c>
    </row>
    <row r="4680" spans="1:7" x14ac:dyDescent="0.25">
      <c r="A4680" s="134" t="s">
        <v>9250</v>
      </c>
      <c r="B4680" s="134">
        <v>9850</v>
      </c>
      <c r="C4680" s="126" t="s">
        <v>13788</v>
      </c>
      <c r="D4680" s="134" t="s">
        <v>22</v>
      </c>
      <c r="E4680" s="134" t="s">
        <v>9256</v>
      </c>
      <c r="F4680" s="135"/>
      <c r="G4680" s="135">
        <v>147.75</v>
      </c>
    </row>
    <row r="4681" spans="1:7" x14ac:dyDescent="0.25">
      <c r="A4681" s="134" t="s">
        <v>9250</v>
      </c>
      <c r="B4681" s="134">
        <v>9853</v>
      </c>
      <c r="C4681" s="126" t="s">
        <v>13789</v>
      </c>
      <c r="D4681" s="134" t="s">
        <v>22</v>
      </c>
      <c r="E4681" s="134" t="s">
        <v>4500</v>
      </c>
      <c r="F4681" s="135"/>
      <c r="G4681" s="135">
        <v>262.74</v>
      </c>
    </row>
    <row r="4682" spans="1:7" x14ac:dyDescent="0.25">
      <c r="A4682" s="134" t="s">
        <v>9250</v>
      </c>
      <c r="B4682" s="134">
        <v>9854</v>
      </c>
      <c r="C4682" s="126" t="s">
        <v>13790</v>
      </c>
      <c r="D4682" s="134" t="s">
        <v>22</v>
      </c>
      <c r="E4682" s="134" t="s">
        <v>4500</v>
      </c>
      <c r="F4682" s="135"/>
      <c r="G4682" s="135">
        <v>115.12</v>
      </c>
    </row>
    <row r="4683" spans="1:7" x14ac:dyDescent="0.25">
      <c r="A4683" s="134" t="s">
        <v>9250</v>
      </c>
      <c r="B4683" s="134">
        <v>9851</v>
      </c>
      <c r="C4683" s="126" t="s">
        <v>13791</v>
      </c>
      <c r="D4683" s="134" t="s">
        <v>22</v>
      </c>
      <c r="E4683" s="134" t="s">
        <v>4500</v>
      </c>
      <c r="F4683" s="135"/>
      <c r="G4683" s="135">
        <v>199.62</v>
      </c>
    </row>
    <row r="4684" spans="1:7" x14ac:dyDescent="0.25">
      <c r="A4684" s="134" t="s">
        <v>9250</v>
      </c>
      <c r="B4684" s="134">
        <v>9825</v>
      </c>
      <c r="C4684" s="126" t="s">
        <v>13792</v>
      </c>
      <c r="D4684" s="134" t="s">
        <v>22</v>
      </c>
      <c r="E4684" s="134" t="s">
        <v>4500</v>
      </c>
      <c r="F4684" s="135">
        <v>39.03</v>
      </c>
      <c r="G4684" s="135">
        <v>53.43</v>
      </c>
    </row>
    <row r="4685" spans="1:7" x14ac:dyDescent="0.25">
      <c r="A4685" s="134" t="s">
        <v>9250</v>
      </c>
      <c r="B4685" s="134">
        <v>9828</v>
      </c>
      <c r="C4685" s="126" t="s">
        <v>13793</v>
      </c>
      <c r="D4685" s="134" t="s">
        <v>22</v>
      </c>
      <c r="E4685" s="134" t="s">
        <v>4500</v>
      </c>
      <c r="F4685" s="135">
        <v>105.05</v>
      </c>
      <c r="G4685" s="135">
        <v>143.78</v>
      </c>
    </row>
    <row r="4686" spans="1:7" x14ac:dyDescent="0.25">
      <c r="A4686" s="134" t="s">
        <v>9250</v>
      </c>
      <c r="B4686" s="134">
        <v>9829</v>
      </c>
      <c r="C4686" s="126" t="s">
        <v>13794</v>
      </c>
      <c r="D4686" s="134" t="s">
        <v>22</v>
      </c>
      <c r="E4686" s="134" t="s">
        <v>4500</v>
      </c>
      <c r="F4686" s="135">
        <v>178.03</v>
      </c>
      <c r="G4686" s="135">
        <v>243.67</v>
      </c>
    </row>
    <row r="4687" spans="1:7" x14ac:dyDescent="0.25">
      <c r="A4687" s="134" t="s">
        <v>9250</v>
      </c>
      <c r="B4687" s="134">
        <v>9826</v>
      </c>
      <c r="C4687" s="126" t="s">
        <v>13795</v>
      </c>
      <c r="D4687" s="134" t="s">
        <v>22</v>
      </c>
      <c r="E4687" s="134" t="s">
        <v>4500</v>
      </c>
      <c r="F4687" s="135">
        <v>271.02</v>
      </c>
      <c r="G4687" s="135">
        <v>370.95</v>
      </c>
    </row>
    <row r="4688" spans="1:7" x14ac:dyDescent="0.25">
      <c r="A4688" s="134" t="s">
        <v>9250</v>
      </c>
      <c r="B4688" s="134">
        <v>9827</v>
      </c>
      <c r="C4688" s="126" t="s">
        <v>13796</v>
      </c>
      <c r="D4688" s="134" t="s">
        <v>22</v>
      </c>
      <c r="E4688" s="134" t="s">
        <v>4500</v>
      </c>
      <c r="F4688" s="135">
        <v>384.86</v>
      </c>
      <c r="G4688" s="135">
        <v>526.75</v>
      </c>
    </row>
    <row r="4689" spans="1:7" x14ac:dyDescent="0.25">
      <c r="A4689" s="134" t="s">
        <v>9250</v>
      </c>
      <c r="B4689" s="134">
        <v>36374</v>
      </c>
      <c r="C4689" s="126" t="s">
        <v>13797</v>
      </c>
      <c r="D4689" s="134" t="s">
        <v>22</v>
      </c>
      <c r="E4689" s="134" t="s">
        <v>4500</v>
      </c>
      <c r="F4689" s="135">
        <v>46.78</v>
      </c>
      <c r="G4689" s="135">
        <v>64.03</v>
      </c>
    </row>
    <row r="4690" spans="1:7" x14ac:dyDescent="0.25">
      <c r="A4690" s="134" t="s">
        <v>9250</v>
      </c>
      <c r="B4690" s="134">
        <v>36084</v>
      </c>
      <c r="C4690" s="126" t="s">
        <v>13798</v>
      </c>
      <c r="D4690" s="134" t="s">
        <v>22</v>
      </c>
      <c r="E4690" s="134" t="s">
        <v>9256</v>
      </c>
      <c r="F4690" s="135">
        <v>13.86</v>
      </c>
      <c r="G4690" s="135">
        <v>18.97</v>
      </c>
    </row>
    <row r="4691" spans="1:7" x14ac:dyDescent="0.25">
      <c r="A4691" s="134" t="s">
        <v>9250</v>
      </c>
      <c r="B4691" s="134">
        <v>36373</v>
      </c>
      <c r="C4691" s="126" t="s">
        <v>13799</v>
      </c>
      <c r="D4691" s="134" t="s">
        <v>22</v>
      </c>
      <c r="E4691" s="134" t="s">
        <v>4500</v>
      </c>
      <c r="F4691" s="135">
        <v>28.78</v>
      </c>
      <c r="G4691" s="135">
        <v>39.39</v>
      </c>
    </row>
    <row r="4692" spans="1:7" x14ac:dyDescent="0.25">
      <c r="A4692" s="134" t="s">
        <v>9250</v>
      </c>
      <c r="B4692" s="134">
        <v>36377</v>
      </c>
      <c r="C4692" s="126" t="s">
        <v>13800</v>
      </c>
      <c r="D4692" s="134" t="s">
        <v>22</v>
      </c>
      <c r="E4692" s="134" t="s">
        <v>4500</v>
      </c>
      <c r="F4692" s="135">
        <v>56.12</v>
      </c>
      <c r="G4692" s="135">
        <v>76.81</v>
      </c>
    </row>
    <row r="4693" spans="1:7" x14ac:dyDescent="0.25">
      <c r="A4693" s="134" t="s">
        <v>9250</v>
      </c>
      <c r="B4693" s="134">
        <v>36375</v>
      </c>
      <c r="C4693" s="126" t="s">
        <v>13801</v>
      </c>
      <c r="D4693" s="134" t="s">
        <v>22</v>
      </c>
      <c r="E4693" s="134" t="s">
        <v>4500</v>
      </c>
      <c r="F4693" s="135">
        <v>17.100000000000001</v>
      </c>
      <c r="G4693" s="135">
        <v>23.41</v>
      </c>
    </row>
    <row r="4694" spans="1:7" x14ac:dyDescent="0.25">
      <c r="A4694" s="134" t="s">
        <v>9250</v>
      </c>
      <c r="B4694" s="134">
        <v>36376</v>
      </c>
      <c r="C4694" s="126" t="s">
        <v>13802</v>
      </c>
      <c r="D4694" s="134" t="s">
        <v>22</v>
      </c>
      <c r="E4694" s="134" t="s">
        <v>4500</v>
      </c>
      <c r="F4694" s="135">
        <v>33.590000000000003</v>
      </c>
      <c r="G4694" s="135">
        <v>45.97</v>
      </c>
    </row>
    <row r="4695" spans="1:7" x14ac:dyDescent="0.25">
      <c r="A4695" s="134" t="s">
        <v>9250</v>
      </c>
      <c r="B4695" s="134">
        <v>36380</v>
      </c>
      <c r="C4695" s="126" t="s">
        <v>13803</v>
      </c>
      <c r="D4695" s="134" t="s">
        <v>22</v>
      </c>
      <c r="E4695" s="134" t="s">
        <v>4500</v>
      </c>
      <c r="F4695" s="135">
        <v>70.17</v>
      </c>
      <c r="G4695" s="135">
        <v>96.04</v>
      </c>
    </row>
    <row r="4696" spans="1:7" x14ac:dyDescent="0.25">
      <c r="A4696" s="134" t="s">
        <v>9250</v>
      </c>
      <c r="B4696" s="134">
        <v>36378</v>
      </c>
      <c r="C4696" s="126" t="s">
        <v>13804</v>
      </c>
      <c r="D4696" s="134" t="s">
        <v>22</v>
      </c>
      <c r="E4696" s="134" t="s">
        <v>4500</v>
      </c>
      <c r="F4696" s="135">
        <v>21.02</v>
      </c>
      <c r="G4696" s="135">
        <v>28.78</v>
      </c>
    </row>
    <row r="4697" spans="1:7" x14ac:dyDescent="0.25">
      <c r="A4697" s="134" t="s">
        <v>9250</v>
      </c>
      <c r="B4697" s="134">
        <v>36379</v>
      </c>
      <c r="C4697" s="126" t="s">
        <v>13805</v>
      </c>
      <c r="D4697" s="134" t="s">
        <v>22</v>
      </c>
      <c r="E4697" s="134" t="s">
        <v>4500</v>
      </c>
      <c r="F4697" s="135">
        <v>42.39</v>
      </c>
      <c r="G4697" s="135">
        <v>58.01</v>
      </c>
    </row>
    <row r="4698" spans="1:7" x14ac:dyDescent="0.25">
      <c r="A4698" s="134" t="s">
        <v>9250</v>
      </c>
      <c r="B4698" s="134">
        <v>9859</v>
      </c>
      <c r="C4698" s="126" t="s">
        <v>13806</v>
      </c>
      <c r="D4698" s="134" t="s">
        <v>22</v>
      </c>
      <c r="E4698" s="134" t="s">
        <v>4500</v>
      </c>
      <c r="F4698" s="135">
        <v>11.19</v>
      </c>
      <c r="G4698" s="135">
        <v>10.57</v>
      </c>
    </row>
    <row r="4699" spans="1:7" x14ac:dyDescent="0.25">
      <c r="A4699" s="134" t="s">
        <v>9250</v>
      </c>
      <c r="B4699" s="134">
        <v>9836</v>
      </c>
      <c r="C4699" s="126" t="s">
        <v>13807</v>
      </c>
      <c r="D4699" s="134" t="s">
        <v>22</v>
      </c>
      <c r="E4699" s="134" t="s">
        <v>9256</v>
      </c>
      <c r="F4699" s="135">
        <v>15.58</v>
      </c>
      <c r="G4699" s="135">
        <v>15.7</v>
      </c>
    </row>
    <row r="4700" spans="1:7" x14ac:dyDescent="0.25">
      <c r="A4700" s="134" t="s">
        <v>9250</v>
      </c>
      <c r="B4700" s="134">
        <v>20065</v>
      </c>
      <c r="C4700" s="126" t="s">
        <v>13808</v>
      </c>
      <c r="D4700" s="134" t="s">
        <v>22</v>
      </c>
      <c r="E4700" s="134" t="s">
        <v>4500</v>
      </c>
      <c r="F4700" s="135">
        <v>40.72</v>
      </c>
      <c r="G4700" s="135">
        <v>41.04</v>
      </c>
    </row>
    <row r="4701" spans="1:7" x14ac:dyDescent="0.25">
      <c r="A4701" s="134" t="s">
        <v>9250</v>
      </c>
      <c r="B4701" s="134">
        <v>9835</v>
      </c>
      <c r="C4701" s="126" t="s">
        <v>13809</v>
      </c>
      <c r="D4701" s="134" t="s">
        <v>22</v>
      </c>
      <c r="E4701" s="134" t="s">
        <v>4500</v>
      </c>
      <c r="F4701" s="135">
        <v>6.81</v>
      </c>
      <c r="G4701" s="135">
        <v>6.86</v>
      </c>
    </row>
    <row r="4702" spans="1:7" x14ac:dyDescent="0.25">
      <c r="A4702" s="134" t="s">
        <v>9250</v>
      </c>
      <c r="B4702" s="134">
        <v>9838</v>
      </c>
      <c r="C4702" s="126" t="s">
        <v>13810</v>
      </c>
      <c r="D4702" s="134" t="s">
        <v>22</v>
      </c>
      <c r="E4702" s="134" t="s">
        <v>4500</v>
      </c>
      <c r="F4702" s="135">
        <v>11.24</v>
      </c>
      <c r="G4702" s="135">
        <v>11.33</v>
      </c>
    </row>
    <row r="4703" spans="1:7" x14ac:dyDescent="0.25">
      <c r="A4703" s="134" t="s">
        <v>9250</v>
      </c>
      <c r="B4703" s="134">
        <v>9837</v>
      </c>
      <c r="C4703" s="126" t="s">
        <v>13811</v>
      </c>
      <c r="D4703" s="134" t="s">
        <v>22</v>
      </c>
      <c r="E4703" s="134" t="s">
        <v>4500</v>
      </c>
      <c r="F4703" s="135">
        <v>14.75</v>
      </c>
      <c r="G4703" s="135">
        <v>14.86</v>
      </c>
    </row>
    <row r="4704" spans="1:7" x14ac:dyDescent="0.25">
      <c r="A4704" s="134" t="s">
        <v>9250</v>
      </c>
      <c r="B4704" s="134">
        <v>44315</v>
      </c>
      <c r="C4704" s="126" t="s">
        <v>13812</v>
      </c>
      <c r="D4704" s="134" t="s">
        <v>22</v>
      </c>
      <c r="E4704" s="134" t="s">
        <v>4500</v>
      </c>
      <c r="F4704" s="135">
        <v>61</v>
      </c>
      <c r="G4704" s="135">
        <v>61.47</v>
      </c>
    </row>
    <row r="4705" spans="1:7" x14ac:dyDescent="0.25">
      <c r="A4705" s="134" t="s">
        <v>9250</v>
      </c>
      <c r="B4705" s="134">
        <v>9862</v>
      </c>
      <c r="C4705" s="126" t="s">
        <v>13813</v>
      </c>
      <c r="D4705" s="134" t="s">
        <v>22</v>
      </c>
      <c r="E4705" s="134" t="s">
        <v>4500</v>
      </c>
      <c r="F4705" s="135">
        <v>34.479999999999997</v>
      </c>
      <c r="G4705" s="135">
        <v>32.590000000000003</v>
      </c>
    </row>
    <row r="4706" spans="1:7" x14ac:dyDescent="0.25">
      <c r="A4706" s="134" t="s">
        <v>9250</v>
      </c>
      <c r="B4706" s="134">
        <v>9861</v>
      </c>
      <c r="C4706" s="126" t="s">
        <v>13814</v>
      </c>
      <c r="D4706" s="134" t="s">
        <v>22</v>
      </c>
      <c r="E4706" s="134" t="s">
        <v>4500</v>
      </c>
      <c r="F4706" s="135">
        <v>27.08</v>
      </c>
      <c r="G4706" s="135">
        <v>25.6</v>
      </c>
    </row>
    <row r="4707" spans="1:7" x14ac:dyDescent="0.25">
      <c r="A4707" s="134" t="s">
        <v>9250</v>
      </c>
      <c r="B4707" s="134">
        <v>9866</v>
      </c>
      <c r="C4707" s="126" t="s">
        <v>13815</v>
      </c>
      <c r="D4707" s="134" t="s">
        <v>22</v>
      </c>
      <c r="E4707" s="134" t="s">
        <v>4500</v>
      </c>
      <c r="F4707" s="135">
        <v>23.37</v>
      </c>
      <c r="G4707" s="135">
        <v>22.09</v>
      </c>
    </row>
    <row r="4708" spans="1:7" x14ac:dyDescent="0.25">
      <c r="A4708" s="134" t="s">
        <v>9250</v>
      </c>
      <c r="B4708" s="134">
        <v>9856</v>
      </c>
      <c r="C4708" s="126" t="s">
        <v>13816</v>
      </c>
      <c r="D4708" s="134" t="s">
        <v>22</v>
      </c>
      <c r="E4708" s="134" t="s">
        <v>4500</v>
      </c>
      <c r="F4708" s="135">
        <v>8.73</v>
      </c>
      <c r="G4708" s="135">
        <v>8.25</v>
      </c>
    </row>
    <row r="4709" spans="1:7" x14ac:dyDescent="0.25">
      <c r="A4709" s="134" t="s">
        <v>9250</v>
      </c>
      <c r="B4709" s="134">
        <v>9863</v>
      </c>
      <c r="C4709" s="126" t="s">
        <v>13817</v>
      </c>
      <c r="D4709" s="134" t="s">
        <v>22</v>
      </c>
      <c r="E4709" s="134" t="s">
        <v>4500</v>
      </c>
      <c r="F4709" s="135">
        <v>67.599999999999994</v>
      </c>
      <c r="G4709" s="135">
        <v>63.9</v>
      </c>
    </row>
    <row r="4710" spans="1:7" x14ac:dyDescent="0.25">
      <c r="A4710" s="134" t="s">
        <v>9250</v>
      </c>
      <c r="B4710" s="134">
        <v>9860</v>
      </c>
      <c r="C4710" s="126" t="s">
        <v>13818</v>
      </c>
      <c r="D4710" s="134" t="s">
        <v>22</v>
      </c>
      <c r="E4710" s="134" t="s">
        <v>4500</v>
      </c>
      <c r="F4710" s="135">
        <v>49.34</v>
      </c>
      <c r="G4710" s="135">
        <v>46.64</v>
      </c>
    </row>
    <row r="4711" spans="1:7" x14ac:dyDescent="0.25">
      <c r="A4711" s="134" t="s">
        <v>9250</v>
      </c>
      <c r="B4711" s="134">
        <v>9841</v>
      </c>
      <c r="C4711" s="126" t="s">
        <v>13819</v>
      </c>
      <c r="D4711" s="134" t="s">
        <v>22</v>
      </c>
      <c r="E4711" s="134" t="s">
        <v>4500</v>
      </c>
      <c r="F4711" s="135">
        <v>29.34</v>
      </c>
      <c r="G4711" s="135">
        <v>29.56</v>
      </c>
    </row>
    <row r="4712" spans="1:7" x14ac:dyDescent="0.25">
      <c r="A4712" s="134" t="s">
        <v>9250</v>
      </c>
      <c r="B4712" s="134">
        <v>9840</v>
      </c>
      <c r="C4712" s="126" t="s">
        <v>13820</v>
      </c>
      <c r="D4712" s="134" t="s">
        <v>22</v>
      </c>
      <c r="E4712" s="134" t="s">
        <v>4500</v>
      </c>
      <c r="F4712" s="135">
        <v>61.98</v>
      </c>
      <c r="G4712" s="135">
        <v>62.45</v>
      </c>
    </row>
    <row r="4713" spans="1:7" x14ac:dyDescent="0.25">
      <c r="A4713" s="134" t="s">
        <v>9250</v>
      </c>
      <c r="B4713" s="134">
        <v>20067</v>
      </c>
      <c r="C4713" s="126" t="s">
        <v>13821</v>
      </c>
      <c r="D4713" s="134" t="s">
        <v>22</v>
      </c>
      <c r="E4713" s="134" t="s">
        <v>4500</v>
      </c>
      <c r="F4713" s="135">
        <v>9.51</v>
      </c>
      <c r="G4713" s="135">
        <v>9.59</v>
      </c>
    </row>
    <row r="4714" spans="1:7" x14ac:dyDescent="0.25">
      <c r="A4714" s="134" t="s">
        <v>9250</v>
      </c>
      <c r="B4714" s="134">
        <v>20068</v>
      </c>
      <c r="C4714" s="126" t="s">
        <v>13822</v>
      </c>
      <c r="D4714" s="134" t="s">
        <v>22</v>
      </c>
      <c r="E4714" s="134" t="s">
        <v>4500</v>
      </c>
      <c r="F4714" s="135">
        <v>13.4</v>
      </c>
      <c r="G4714" s="135">
        <v>13.5</v>
      </c>
    </row>
    <row r="4715" spans="1:7" x14ac:dyDescent="0.25">
      <c r="A4715" s="134" t="s">
        <v>9250</v>
      </c>
      <c r="B4715" s="134">
        <v>9839</v>
      </c>
      <c r="C4715" s="126" t="s">
        <v>13823</v>
      </c>
      <c r="D4715" s="134" t="s">
        <v>22</v>
      </c>
      <c r="E4715" s="134" t="s">
        <v>4500</v>
      </c>
      <c r="F4715" s="135">
        <v>24.3</v>
      </c>
      <c r="G4715" s="135">
        <v>24.49</v>
      </c>
    </row>
    <row r="4716" spans="1:7" x14ac:dyDescent="0.25">
      <c r="A4716" s="134" t="s">
        <v>9250</v>
      </c>
      <c r="B4716" s="134">
        <v>9870</v>
      </c>
      <c r="C4716" s="126" t="s">
        <v>13824</v>
      </c>
      <c r="D4716" s="134" t="s">
        <v>22</v>
      </c>
      <c r="E4716" s="134" t="s">
        <v>4500</v>
      </c>
      <c r="F4716" s="135">
        <v>100.82</v>
      </c>
      <c r="G4716" s="135">
        <v>95.3</v>
      </c>
    </row>
    <row r="4717" spans="1:7" x14ac:dyDescent="0.25">
      <c r="A4717" s="134" t="s">
        <v>9250</v>
      </c>
      <c r="B4717" s="134">
        <v>9867</v>
      </c>
      <c r="C4717" s="126" t="s">
        <v>13825</v>
      </c>
      <c r="D4717" s="134" t="s">
        <v>22</v>
      </c>
      <c r="E4717" s="134" t="s">
        <v>4500</v>
      </c>
      <c r="F4717" s="135">
        <v>4.05</v>
      </c>
      <c r="G4717" s="135">
        <v>3.83</v>
      </c>
    </row>
    <row r="4718" spans="1:7" x14ac:dyDescent="0.25">
      <c r="A4718" s="134" t="s">
        <v>9250</v>
      </c>
      <c r="B4718" s="134">
        <v>9868</v>
      </c>
      <c r="C4718" s="126" t="s">
        <v>13826</v>
      </c>
      <c r="D4718" s="134" t="s">
        <v>22</v>
      </c>
      <c r="E4718" s="134" t="s">
        <v>9256</v>
      </c>
      <c r="F4718" s="135">
        <v>4.57</v>
      </c>
      <c r="G4718" s="135">
        <v>4.32</v>
      </c>
    </row>
    <row r="4719" spans="1:7" x14ac:dyDescent="0.25">
      <c r="A4719" s="134" t="s">
        <v>9250</v>
      </c>
      <c r="B4719" s="134">
        <v>9869</v>
      </c>
      <c r="C4719" s="126" t="s">
        <v>13827</v>
      </c>
      <c r="D4719" s="134" t="s">
        <v>22</v>
      </c>
      <c r="E4719" s="134" t="s">
        <v>4500</v>
      </c>
      <c r="F4719" s="135">
        <v>9.86</v>
      </c>
      <c r="G4719" s="135">
        <v>9.32</v>
      </c>
    </row>
    <row r="4720" spans="1:7" x14ac:dyDescent="0.25">
      <c r="A4720" s="134" t="s">
        <v>9250</v>
      </c>
      <c r="B4720" s="134">
        <v>9874</v>
      </c>
      <c r="C4720" s="126" t="s">
        <v>13828</v>
      </c>
      <c r="D4720" s="134" t="s">
        <v>22</v>
      </c>
      <c r="E4720" s="134" t="s">
        <v>4500</v>
      </c>
      <c r="F4720" s="135">
        <v>15.49</v>
      </c>
      <c r="G4720" s="135">
        <v>14.64</v>
      </c>
    </row>
    <row r="4721" spans="1:7" x14ac:dyDescent="0.25">
      <c r="A4721" s="134" t="s">
        <v>9250</v>
      </c>
      <c r="B4721" s="134">
        <v>9875</v>
      </c>
      <c r="C4721" s="126" t="s">
        <v>13829</v>
      </c>
      <c r="D4721" s="134" t="s">
        <v>22</v>
      </c>
      <c r="E4721" s="134" t="s">
        <v>4500</v>
      </c>
      <c r="F4721" s="135">
        <v>16.989999999999998</v>
      </c>
      <c r="G4721" s="135">
        <v>16.059999999999999</v>
      </c>
    </row>
    <row r="4722" spans="1:7" x14ac:dyDescent="0.25">
      <c r="A4722" s="134" t="s">
        <v>9250</v>
      </c>
      <c r="B4722" s="134">
        <v>9873</v>
      </c>
      <c r="C4722" s="126" t="s">
        <v>13830</v>
      </c>
      <c r="D4722" s="134" t="s">
        <v>22</v>
      </c>
      <c r="E4722" s="134" t="s">
        <v>4500</v>
      </c>
      <c r="F4722" s="135">
        <v>27.95</v>
      </c>
      <c r="G4722" s="135">
        <v>26.42</v>
      </c>
    </row>
    <row r="4723" spans="1:7" x14ac:dyDescent="0.25">
      <c r="A4723" s="134" t="s">
        <v>9250</v>
      </c>
      <c r="B4723" s="134">
        <v>9871</v>
      </c>
      <c r="C4723" s="126" t="s">
        <v>13831</v>
      </c>
      <c r="D4723" s="134" t="s">
        <v>22</v>
      </c>
      <c r="E4723" s="134" t="s">
        <v>4500</v>
      </c>
      <c r="F4723" s="135">
        <v>46.31</v>
      </c>
      <c r="G4723" s="135">
        <v>43.77</v>
      </c>
    </row>
    <row r="4724" spans="1:7" x14ac:dyDescent="0.25">
      <c r="A4724" s="134" t="s">
        <v>9250</v>
      </c>
      <c r="B4724" s="134">
        <v>9872</v>
      </c>
      <c r="C4724" s="126" t="s">
        <v>13832</v>
      </c>
      <c r="D4724" s="134" t="s">
        <v>22</v>
      </c>
      <c r="E4724" s="134" t="s">
        <v>4500</v>
      </c>
      <c r="F4724" s="135">
        <v>64.42</v>
      </c>
      <c r="G4724" s="135">
        <v>60.9</v>
      </c>
    </row>
    <row r="4725" spans="1:7" x14ac:dyDescent="0.25">
      <c r="A4725" s="134" t="s">
        <v>9250</v>
      </c>
      <c r="B4725" s="134">
        <v>12425</v>
      </c>
      <c r="C4725" s="126" t="s">
        <v>13833</v>
      </c>
      <c r="D4725" s="134" t="s">
        <v>33</v>
      </c>
      <c r="E4725" s="134" t="s">
        <v>4500</v>
      </c>
      <c r="F4725" s="135">
        <v>65.290000000000006</v>
      </c>
      <c r="G4725" s="135">
        <v>65.040000000000006</v>
      </c>
    </row>
    <row r="4726" spans="1:7" x14ac:dyDescent="0.25">
      <c r="A4726" s="134" t="s">
        <v>9250</v>
      </c>
      <c r="B4726" s="134">
        <v>12426</v>
      </c>
      <c r="C4726" s="126" t="s">
        <v>13834</v>
      </c>
      <c r="D4726" s="134" t="s">
        <v>33</v>
      </c>
      <c r="E4726" s="134" t="s">
        <v>4500</v>
      </c>
      <c r="F4726" s="135">
        <v>47.52</v>
      </c>
      <c r="G4726" s="135">
        <v>47.34</v>
      </c>
    </row>
    <row r="4727" spans="1:7" x14ac:dyDescent="0.25">
      <c r="A4727" s="134" t="s">
        <v>9250</v>
      </c>
      <c r="B4727" s="134">
        <v>12427</v>
      </c>
      <c r="C4727" s="126" t="s">
        <v>13835</v>
      </c>
      <c r="D4727" s="134" t="s">
        <v>33</v>
      </c>
      <c r="E4727" s="134" t="s">
        <v>4500</v>
      </c>
      <c r="F4727" s="135">
        <v>270.99</v>
      </c>
      <c r="G4727" s="135">
        <v>269.95999999999998</v>
      </c>
    </row>
    <row r="4728" spans="1:7" x14ac:dyDescent="0.25">
      <c r="A4728" s="134" t="s">
        <v>9250</v>
      </c>
      <c r="B4728" s="134">
        <v>12428</v>
      </c>
      <c r="C4728" s="126" t="s">
        <v>13836</v>
      </c>
      <c r="D4728" s="134" t="s">
        <v>33</v>
      </c>
      <c r="E4728" s="134" t="s">
        <v>4500</v>
      </c>
      <c r="F4728" s="135">
        <v>173.94</v>
      </c>
      <c r="G4728" s="135">
        <v>173.27</v>
      </c>
    </row>
    <row r="4729" spans="1:7" x14ac:dyDescent="0.25">
      <c r="A4729" s="134" t="s">
        <v>9250</v>
      </c>
      <c r="B4729" s="134">
        <v>12429</v>
      </c>
      <c r="C4729" s="126" t="s">
        <v>13837</v>
      </c>
      <c r="D4729" s="134" t="s">
        <v>33</v>
      </c>
      <c r="E4729" s="134" t="s">
        <v>4500</v>
      </c>
      <c r="F4729" s="135">
        <v>438.2</v>
      </c>
      <c r="G4729" s="135">
        <v>436.53</v>
      </c>
    </row>
    <row r="4730" spans="1:7" x14ac:dyDescent="0.25">
      <c r="A4730" s="134" t="s">
        <v>9250</v>
      </c>
      <c r="B4730" s="134">
        <v>12430</v>
      </c>
      <c r="C4730" s="126" t="s">
        <v>13838</v>
      </c>
      <c r="D4730" s="134" t="s">
        <v>33</v>
      </c>
      <c r="E4730" s="134" t="s">
        <v>4500</v>
      </c>
      <c r="F4730" s="135">
        <v>58.26</v>
      </c>
      <c r="G4730" s="135">
        <v>58.04</v>
      </c>
    </row>
    <row r="4731" spans="1:7" x14ac:dyDescent="0.25">
      <c r="A4731" s="134" t="s">
        <v>9250</v>
      </c>
      <c r="B4731" s="134">
        <v>12431</v>
      </c>
      <c r="C4731" s="126" t="s">
        <v>13839</v>
      </c>
      <c r="D4731" s="134" t="s">
        <v>33</v>
      </c>
      <c r="E4731" s="134" t="s">
        <v>4500</v>
      </c>
      <c r="F4731" s="135">
        <v>745.74</v>
      </c>
      <c r="G4731" s="135">
        <v>742.89</v>
      </c>
    </row>
    <row r="4732" spans="1:7" x14ac:dyDescent="0.25">
      <c r="A4732" s="134" t="s">
        <v>9250</v>
      </c>
      <c r="B4732" s="134">
        <v>12432</v>
      </c>
      <c r="C4732" s="126" t="s">
        <v>13840</v>
      </c>
      <c r="D4732" s="134" t="s">
        <v>33</v>
      </c>
      <c r="E4732" s="134" t="s">
        <v>4500</v>
      </c>
      <c r="F4732" s="135">
        <v>153.38</v>
      </c>
      <c r="G4732" s="135">
        <v>152.79</v>
      </c>
    </row>
    <row r="4733" spans="1:7" x14ac:dyDescent="0.25">
      <c r="A4733" s="134" t="s">
        <v>9250</v>
      </c>
      <c r="B4733" s="134">
        <v>12433</v>
      </c>
      <c r="C4733" s="126" t="s">
        <v>13841</v>
      </c>
      <c r="D4733" s="134" t="s">
        <v>33</v>
      </c>
      <c r="E4733" s="134" t="s">
        <v>4500</v>
      </c>
      <c r="F4733" s="135">
        <v>97.64</v>
      </c>
      <c r="G4733" s="135">
        <v>97.27</v>
      </c>
    </row>
    <row r="4734" spans="1:7" x14ac:dyDescent="0.25">
      <c r="A4734" s="134" t="s">
        <v>9250</v>
      </c>
      <c r="B4734" s="134">
        <v>12434</v>
      </c>
      <c r="C4734" s="126" t="s">
        <v>13842</v>
      </c>
      <c r="D4734" s="134" t="s">
        <v>33</v>
      </c>
      <c r="E4734" s="134" t="s">
        <v>4500</v>
      </c>
      <c r="F4734" s="135">
        <v>49.98</v>
      </c>
      <c r="G4734" s="135">
        <v>49.79</v>
      </c>
    </row>
    <row r="4735" spans="1:7" x14ac:dyDescent="0.25">
      <c r="A4735" s="134" t="s">
        <v>9250</v>
      </c>
      <c r="B4735" s="134">
        <v>12435</v>
      </c>
      <c r="C4735" s="126" t="s">
        <v>13843</v>
      </c>
      <c r="D4735" s="134" t="s">
        <v>33</v>
      </c>
      <c r="E4735" s="134" t="s">
        <v>4500</v>
      </c>
      <c r="F4735" s="135">
        <v>302.17</v>
      </c>
      <c r="G4735" s="135">
        <v>301.02</v>
      </c>
    </row>
    <row r="4736" spans="1:7" x14ac:dyDescent="0.25">
      <c r="A4736" s="134" t="s">
        <v>9250</v>
      </c>
      <c r="B4736" s="134">
        <v>12437</v>
      </c>
      <c r="C4736" s="126" t="s">
        <v>13844</v>
      </c>
      <c r="D4736" s="134" t="s">
        <v>33</v>
      </c>
      <c r="E4736" s="134" t="s">
        <v>4500</v>
      </c>
      <c r="F4736" s="135">
        <v>244.04</v>
      </c>
      <c r="G4736" s="135">
        <v>243.11</v>
      </c>
    </row>
    <row r="4737" spans="1:7" x14ac:dyDescent="0.25">
      <c r="A4737" s="134" t="s">
        <v>9250</v>
      </c>
      <c r="B4737" s="134">
        <v>12438</v>
      </c>
      <c r="C4737" s="126" t="s">
        <v>13845</v>
      </c>
      <c r="D4737" s="134" t="s">
        <v>33</v>
      </c>
      <c r="E4737" s="134" t="s">
        <v>4500</v>
      </c>
      <c r="F4737" s="135">
        <v>441.64</v>
      </c>
      <c r="G4737" s="135">
        <v>439.96</v>
      </c>
    </row>
    <row r="4738" spans="1:7" x14ac:dyDescent="0.25">
      <c r="A4738" s="134" t="s">
        <v>9250</v>
      </c>
      <c r="B4738" s="134">
        <v>12439</v>
      </c>
      <c r="C4738" s="126" t="s">
        <v>13846</v>
      </c>
      <c r="D4738" s="134" t="s">
        <v>33</v>
      </c>
      <c r="E4738" s="134" t="s">
        <v>4500</v>
      </c>
      <c r="F4738" s="135">
        <v>78.33</v>
      </c>
      <c r="G4738" s="135">
        <v>78.03</v>
      </c>
    </row>
    <row r="4739" spans="1:7" x14ac:dyDescent="0.25">
      <c r="A4739" s="134" t="s">
        <v>9250</v>
      </c>
      <c r="B4739" s="134">
        <v>12436</v>
      </c>
      <c r="C4739" s="126" t="s">
        <v>13847</v>
      </c>
      <c r="D4739" s="134" t="s">
        <v>33</v>
      </c>
      <c r="E4739" s="134" t="s">
        <v>4500</v>
      </c>
      <c r="F4739" s="135">
        <v>557.89</v>
      </c>
      <c r="G4739" s="135">
        <v>555.76</v>
      </c>
    </row>
    <row r="4740" spans="1:7" x14ac:dyDescent="0.25">
      <c r="A4740" s="134" t="s">
        <v>9250</v>
      </c>
      <c r="B4740" s="134">
        <v>36357</v>
      </c>
      <c r="C4740" s="126" t="s">
        <v>13848</v>
      </c>
      <c r="D4740" s="134" t="s">
        <v>33</v>
      </c>
      <c r="E4740" s="134" t="s">
        <v>4500</v>
      </c>
      <c r="F4740" s="135"/>
      <c r="G4740" s="135">
        <v>150.83000000000001</v>
      </c>
    </row>
    <row r="4741" spans="1:7" x14ac:dyDescent="0.25">
      <c r="A4741" s="134" t="s">
        <v>9250</v>
      </c>
      <c r="B4741" s="134">
        <v>12424</v>
      </c>
      <c r="C4741" s="126" t="s">
        <v>13849</v>
      </c>
      <c r="D4741" s="134" t="s">
        <v>33</v>
      </c>
      <c r="E4741" s="134" t="s">
        <v>4500</v>
      </c>
      <c r="F4741" s="135">
        <v>100.53</v>
      </c>
      <c r="G4741" s="135">
        <v>100.14</v>
      </c>
    </row>
    <row r="4742" spans="1:7" x14ac:dyDescent="0.25">
      <c r="A4742" s="134" t="s">
        <v>9250</v>
      </c>
      <c r="B4742" s="134">
        <v>12440</v>
      </c>
      <c r="C4742" s="126" t="s">
        <v>13850</v>
      </c>
      <c r="D4742" s="134" t="s">
        <v>33</v>
      </c>
      <c r="E4742" s="134" t="s">
        <v>4500</v>
      </c>
      <c r="F4742" s="135">
        <v>97.17</v>
      </c>
      <c r="G4742" s="135">
        <v>96.8</v>
      </c>
    </row>
    <row r="4743" spans="1:7" x14ac:dyDescent="0.25">
      <c r="A4743" s="134" t="s">
        <v>9250</v>
      </c>
      <c r="B4743" s="134">
        <v>9884</v>
      </c>
      <c r="C4743" s="126" t="s">
        <v>13851</v>
      </c>
      <c r="D4743" s="134" t="s">
        <v>33</v>
      </c>
      <c r="E4743" s="134" t="s">
        <v>4500</v>
      </c>
      <c r="F4743" s="135">
        <v>72.48</v>
      </c>
      <c r="G4743" s="135">
        <v>72.2</v>
      </c>
    </row>
    <row r="4744" spans="1:7" x14ac:dyDescent="0.25">
      <c r="A4744" s="134" t="s">
        <v>9250</v>
      </c>
      <c r="B4744" s="134">
        <v>9888</v>
      </c>
      <c r="C4744" s="126" t="s">
        <v>13852</v>
      </c>
      <c r="D4744" s="134" t="s">
        <v>33</v>
      </c>
      <c r="E4744" s="134" t="s">
        <v>4500</v>
      </c>
      <c r="F4744" s="135">
        <v>58.23</v>
      </c>
      <c r="G4744" s="135">
        <v>58.01</v>
      </c>
    </row>
    <row r="4745" spans="1:7" x14ac:dyDescent="0.25">
      <c r="A4745" s="134" t="s">
        <v>9250</v>
      </c>
      <c r="B4745" s="134">
        <v>9886</v>
      </c>
      <c r="C4745" s="126" t="s">
        <v>13853</v>
      </c>
      <c r="D4745" s="134" t="s">
        <v>33</v>
      </c>
      <c r="E4745" s="134" t="s">
        <v>4500</v>
      </c>
      <c r="F4745" s="135">
        <v>34.81</v>
      </c>
      <c r="G4745" s="135">
        <v>34.67</v>
      </c>
    </row>
    <row r="4746" spans="1:7" x14ac:dyDescent="0.25">
      <c r="A4746" s="134" t="s">
        <v>9250</v>
      </c>
      <c r="B4746" s="134">
        <v>9883</v>
      </c>
      <c r="C4746" s="126" t="s">
        <v>13854</v>
      </c>
      <c r="D4746" s="134" t="s">
        <v>33</v>
      </c>
      <c r="E4746" s="134" t="s">
        <v>4500</v>
      </c>
      <c r="F4746" s="135">
        <v>25.41</v>
      </c>
      <c r="G4746" s="135">
        <v>25.31</v>
      </c>
    </row>
    <row r="4747" spans="1:7" x14ac:dyDescent="0.25">
      <c r="A4747" s="134" t="s">
        <v>9250</v>
      </c>
      <c r="B4747" s="134">
        <v>9889</v>
      </c>
      <c r="C4747" s="126" t="s">
        <v>13855</v>
      </c>
      <c r="D4747" s="134" t="s">
        <v>33</v>
      </c>
      <c r="E4747" s="134" t="s">
        <v>4500</v>
      </c>
      <c r="F4747" s="135">
        <v>176.33</v>
      </c>
      <c r="G4747" s="135">
        <v>175.66</v>
      </c>
    </row>
    <row r="4748" spans="1:7" x14ac:dyDescent="0.25">
      <c r="A4748" s="134" t="s">
        <v>9250</v>
      </c>
      <c r="B4748" s="134">
        <v>9887</v>
      </c>
      <c r="C4748" s="126" t="s">
        <v>13856</v>
      </c>
      <c r="D4748" s="134" t="s">
        <v>33</v>
      </c>
      <c r="E4748" s="134" t="s">
        <v>4500</v>
      </c>
      <c r="F4748" s="135">
        <v>106.58</v>
      </c>
      <c r="G4748" s="135">
        <v>106.17</v>
      </c>
    </row>
    <row r="4749" spans="1:7" x14ac:dyDescent="0.25">
      <c r="A4749" s="134" t="s">
        <v>9250</v>
      </c>
      <c r="B4749" s="134">
        <v>9890</v>
      </c>
      <c r="C4749" s="126" t="s">
        <v>13857</v>
      </c>
      <c r="D4749" s="134" t="s">
        <v>33</v>
      </c>
      <c r="E4749" s="134" t="s">
        <v>4500</v>
      </c>
      <c r="F4749" s="135">
        <v>273.18</v>
      </c>
      <c r="G4749" s="135">
        <v>272.14</v>
      </c>
    </row>
    <row r="4750" spans="1:7" x14ac:dyDescent="0.25">
      <c r="A4750" s="134" t="s">
        <v>9250</v>
      </c>
      <c r="B4750" s="134">
        <v>9885</v>
      </c>
      <c r="C4750" s="126" t="s">
        <v>13858</v>
      </c>
      <c r="D4750" s="134" t="s">
        <v>33</v>
      </c>
      <c r="E4750" s="134" t="s">
        <v>4500</v>
      </c>
      <c r="F4750" s="135">
        <v>33.65</v>
      </c>
      <c r="G4750" s="135">
        <v>33.520000000000003</v>
      </c>
    </row>
    <row r="4751" spans="1:7" x14ac:dyDescent="0.25">
      <c r="A4751" s="134" t="s">
        <v>9250</v>
      </c>
      <c r="B4751" s="134">
        <v>9891</v>
      </c>
      <c r="C4751" s="126" t="s">
        <v>13859</v>
      </c>
      <c r="D4751" s="134" t="s">
        <v>33</v>
      </c>
      <c r="E4751" s="134" t="s">
        <v>4500</v>
      </c>
      <c r="F4751" s="135">
        <v>383.5</v>
      </c>
      <c r="G4751" s="135">
        <v>382.04</v>
      </c>
    </row>
    <row r="4752" spans="1:7" x14ac:dyDescent="0.25">
      <c r="A4752" s="134" t="s">
        <v>9250</v>
      </c>
      <c r="B4752" s="134">
        <v>36316</v>
      </c>
      <c r="C4752" s="126" t="s">
        <v>13860</v>
      </c>
      <c r="D4752" s="134" t="s">
        <v>33</v>
      </c>
      <c r="E4752" s="134" t="s">
        <v>4500</v>
      </c>
      <c r="F4752" s="135"/>
      <c r="G4752" s="135">
        <v>24.58</v>
      </c>
    </row>
    <row r="4753" spans="1:7" x14ac:dyDescent="0.25">
      <c r="A4753" s="134" t="s">
        <v>9250</v>
      </c>
      <c r="B4753" s="134">
        <v>36313</v>
      </c>
      <c r="C4753" s="126" t="s">
        <v>13861</v>
      </c>
      <c r="D4753" s="134" t="s">
        <v>33</v>
      </c>
      <c r="E4753" s="134" t="s">
        <v>4500</v>
      </c>
      <c r="F4753" s="135"/>
      <c r="G4753" s="135">
        <v>15.78</v>
      </c>
    </row>
    <row r="4754" spans="1:7" x14ac:dyDescent="0.25">
      <c r="A4754" s="134" t="s">
        <v>9250</v>
      </c>
      <c r="B4754" s="134">
        <v>64</v>
      </c>
      <c r="C4754" s="126" t="s">
        <v>13862</v>
      </c>
      <c r="D4754" s="134" t="s">
        <v>33</v>
      </c>
      <c r="E4754" s="134" t="s">
        <v>4500</v>
      </c>
      <c r="F4754" s="135"/>
      <c r="G4754" s="135">
        <v>4.5</v>
      </c>
    </row>
    <row r="4755" spans="1:7" x14ac:dyDescent="0.25">
      <c r="A4755" s="134" t="s">
        <v>9250</v>
      </c>
      <c r="B4755" s="134">
        <v>37423</v>
      </c>
      <c r="C4755" s="126" t="s">
        <v>13863</v>
      </c>
      <c r="D4755" s="134" t="s">
        <v>33</v>
      </c>
      <c r="E4755" s="134" t="s">
        <v>4500</v>
      </c>
      <c r="F4755" s="135"/>
      <c r="G4755" s="135">
        <v>11.11</v>
      </c>
    </row>
    <row r="4756" spans="1:7" x14ac:dyDescent="0.25">
      <c r="A4756" s="134" t="s">
        <v>9250</v>
      </c>
      <c r="B4756" s="134">
        <v>9892</v>
      </c>
      <c r="C4756" s="126" t="s">
        <v>13864</v>
      </c>
      <c r="D4756" s="134" t="s">
        <v>33</v>
      </c>
      <c r="E4756" s="134" t="s">
        <v>4500</v>
      </c>
      <c r="F4756" s="135">
        <v>7.42</v>
      </c>
      <c r="G4756" s="135">
        <v>7.01</v>
      </c>
    </row>
    <row r="4757" spans="1:7" x14ac:dyDescent="0.25">
      <c r="A4757" s="134" t="s">
        <v>9250</v>
      </c>
      <c r="B4757" s="134">
        <v>9901</v>
      </c>
      <c r="C4757" s="126" t="s">
        <v>13865</v>
      </c>
      <c r="D4757" s="134" t="s">
        <v>33</v>
      </c>
      <c r="E4757" s="134" t="s">
        <v>4500</v>
      </c>
      <c r="F4757" s="135">
        <v>35.880000000000003</v>
      </c>
      <c r="G4757" s="135">
        <v>33.92</v>
      </c>
    </row>
    <row r="4758" spans="1:7" x14ac:dyDescent="0.25">
      <c r="A4758" s="134" t="s">
        <v>9250</v>
      </c>
      <c r="B4758" s="134">
        <v>9900</v>
      </c>
      <c r="C4758" s="126" t="s">
        <v>13866</v>
      </c>
      <c r="D4758" s="134" t="s">
        <v>33</v>
      </c>
      <c r="E4758" s="134" t="s">
        <v>4500</v>
      </c>
      <c r="F4758" s="135">
        <v>20.79</v>
      </c>
      <c r="G4758" s="135">
        <v>19.649999999999999</v>
      </c>
    </row>
    <row r="4759" spans="1:7" x14ac:dyDescent="0.25">
      <c r="A4759" s="134" t="s">
        <v>9250</v>
      </c>
      <c r="B4759" s="134">
        <v>9899</v>
      </c>
      <c r="C4759" s="126" t="s">
        <v>13867</v>
      </c>
      <c r="D4759" s="134" t="s">
        <v>33</v>
      </c>
      <c r="E4759" s="134" t="s">
        <v>4500</v>
      </c>
      <c r="F4759" s="135">
        <v>9.32</v>
      </c>
      <c r="G4759" s="135">
        <v>8.81</v>
      </c>
    </row>
    <row r="4760" spans="1:7" x14ac:dyDescent="0.25">
      <c r="A4760" s="134" t="s">
        <v>9250</v>
      </c>
      <c r="B4760" s="134">
        <v>9908</v>
      </c>
      <c r="C4760" s="126" t="s">
        <v>13868</v>
      </c>
      <c r="D4760" s="134" t="s">
        <v>33</v>
      </c>
      <c r="E4760" s="134" t="s">
        <v>4500</v>
      </c>
      <c r="F4760" s="135">
        <v>419.13</v>
      </c>
      <c r="G4760" s="135">
        <v>396.21</v>
      </c>
    </row>
    <row r="4761" spans="1:7" x14ac:dyDescent="0.25">
      <c r="A4761" s="134" t="s">
        <v>9250</v>
      </c>
      <c r="B4761" s="134">
        <v>9905</v>
      </c>
      <c r="C4761" s="126" t="s">
        <v>13869</v>
      </c>
      <c r="D4761" s="134" t="s">
        <v>33</v>
      </c>
      <c r="E4761" s="134" t="s">
        <v>4500</v>
      </c>
      <c r="F4761" s="135">
        <v>7.29</v>
      </c>
      <c r="G4761" s="135">
        <v>6.89</v>
      </c>
    </row>
    <row r="4762" spans="1:7" x14ac:dyDescent="0.25">
      <c r="A4762" s="134" t="s">
        <v>9250</v>
      </c>
      <c r="B4762" s="134">
        <v>9906</v>
      </c>
      <c r="C4762" s="126" t="s">
        <v>13870</v>
      </c>
      <c r="D4762" s="134" t="s">
        <v>33</v>
      </c>
      <c r="E4762" s="134" t="s">
        <v>4500</v>
      </c>
      <c r="F4762" s="135">
        <v>8.7899999999999991</v>
      </c>
      <c r="G4762" s="135">
        <v>8.31</v>
      </c>
    </row>
    <row r="4763" spans="1:7" x14ac:dyDescent="0.25">
      <c r="A4763" s="134" t="s">
        <v>9250</v>
      </c>
      <c r="B4763" s="134">
        <v>9895</v>
      </c>
      <c r="C4763" s="126" t="s">
        <v>13871</v>
      </c>
      <c r="D4763" s="134" t="s">
        <v>33</v>
      </c>
      <c r="E4763" s="134" t="s">
        <v>4500</v>
      </c>
      <c r="F4763" s="135">
        <v>14.81</v>
      </c>
      <c r="G4763" s="135">
        <v>14</v>
      </c>
    </row>
    <row r="4764" spans="1:7" x14ac:dyDescent="0.25">
      <c r="A4764" s="134" t="s">
        <v>9250</v>
      </c>
      <c r="B4764" s="134">
        <v>9894</v>
      </c>
      <c r="C4764" s="126" t="s">
        <v>13872</v>
      </c>
      <c r="D4764" s="134" t="s">
        <v>33</v>
      </c>
      <c r="E4764" s="134" t="s">
        <v>4500</v>
      </c>
      <c r="F4764" s="135">
        <v>28.48</v>
      </c>
      <c r="G4764" s="135">
        <v>26.92</v>
      </c>
    </row>
    <row r="4765" spans="1:7" x14ac:dyDescent="0.25">
      <c r="A4765" s="134" t="s">
        <v>9250</v>
      </c>
      <c r="B4765" s="134">
        <v>9897</v>
      </c>
      <c r="C4765" s="126" t="s">
        <v>13873</v>
      </c>
      <c r="D4765" s="134" t="s">
        <v>33</v>
      </c>
      <c r="E4765" s="134" t="s">
        <v>4500</v>
      </c>
      <c r="F4765" s="135">
        <v>30.41</v>
      </c>
      <c r="G4765" s="135">
        <v>28.74</v>
      </c>
    </row>
    <row r="4766" spans="1:7" x14ac:dyDescent="0.25">
      <c r="A4766" s="134" t="s">
        <v>9250</v>
      </c>
      <c r="B4766" s="134">
        <v>9910</v>
      </c>
      <c r="C4766" s="126" t="s">
        <v>13874</v>
      </c>
      <c r="D4766" s="134" t="s">
        <v>33</v>
      </c>
      <c r="E4766" s="134" t="s">
        <v>4500</v>
      </c>
      <c r="F4766" s="135">
        <v>79.11</v>
      </c>
      <c r="G4766" s="135">
        <v>74.790000000000006</v>
      </c>
    </row>
    <row r="4767" spans="1:7" x14ac:dyDescent="0.25">
      <c r="A4767" s="134" t="s">
        <v>9250</v>
      </c>
      <c r="B4767" s="134">
        <v>9909</v>
      </c>
      <c r="C4767" s="126" t="s">
        <v>13875</v>
      </c>
      <c r="D4767" s="134" t="s">
        <v>33</v>
      </c>
      <c r="E4767" s="134" t="s">
        <v>4500</v>
      </c>
      <c r="F4767" s="135">
        <v>161.12</v>
      </c>
      <c r="G4767" s="135">
        <v>152.31</v>
      </c>
    </row>
    <row r="4768" spans="1:7" x14ac:dyDescent="0.25">
      <c r="A4768" s="134" t="s">
        <v>9250</v>
      </c>
      <c r="B4768" s="134">
        <v>9907</v>
      </c>
      <c r="C4768" s="126" t="s">
        <v>13876</v>
      </c>
      <c r="D4768" s="134" t="s">
        <v>33</v>
      </c>
      <c r="E4768" s="134" t="s">
        <v>4500</v>
      </c>
      <c r="F4768" s="135">
        <v>190.24</v>
      </c>
      <c r="G4768" s="135">
        <v>179.83</v>
      </c>
    </row>
    <row r="4769" spans="1:7" x14ac:dyDescent="0.25">
      <c r="A4769" s="134" t="s">
        <v>9250</v>
      </c>
      <c r="B4769" s="134">
        <v>20973</v>
      </c>
      <c r="C4769" s="126" t="s">
        <v>13877</v>
      </c>
      <c r="D4769" s="134" t="s">
        <v>33</v>
      </c>
      <c r="E4769" s="134" t="s">
        <v>4500</v>
      </c>
      <c r="F4769" s="135">
        <v>110.23</v>
      </c>
      <c r="G4769" s="135">
        <v>202.1</v>
      </c>
    </row>
    <row r="4770" spans="1:7" x14ac:dyDescent="0.25">
      <c r="A4770" s="134" t="s">
        <v>9250</v>
      </c>
      <c r="B4770" s="134">
        <v>20974</v>
      </c>
      <c r="C4770" s="126" t="s">
        <v>13878</v>
      </c>
      <c r="D4770" s="134" t="s">
        <v>33</v>
      </c>
      <c r="E4770" s="134" t="s">
        <v>4500</v>
      </c>
      <c r="F4770" s="135">
        <v>157.71</v>
      </c>
      <c r="G4770" s="135">
        <v>289.14</v>
      </c>
    </row>
    <row r="4771" spans="1:7" x14ac:dyDescent="0.25">
      <c r="A4771" s="134" t="s">
        <v>9250</v>
      </c>
      <c r="B4771" s="134">
        <v>37989</v>
      </c>
      <c r="C4771" s="126" t="s">
        <v>13879</v>
      </c>
      <c r="D4771" s="134" t="s">
        <v>33</v>
      </c>
      <c r="E4771" s="134" t="s">
        <v>4500</v>
      </c>
      <c r="F4771" s="135">
        <v>18.71</v>
      </c>
      <c r="G4771" s="135">
        <v>16.04</v>
      </c>
    </row>
    <row r="4772" spans="1:7" x14ac:dyDescent="0.25">
      <c r="A4772" s="134" t="s">
        <v>9250</v>
      </c>
      <c r="B4772" s="134">
        <v>37990</v>
      </c>
      <c r="C4772" s="126" t="s">
        <v>13880</v>
      </c>
      <c r="D4772" s="134" t="s">
        <v>33</v>
      </c>
      <c r="E4772" s="134" t="s">
        <v>4500</v>
      </c>
      <c r="F4772" s="135">
        <v>20.64</v>
      </c>
      <c r="G4772" s="135">
        <v>17.690000000000001</v>
      </c>
    </row>
    <row r="4773" spans="1:7" x14ac:dyDescent="0.25">
      <c r="A4773" s="134" t="s">
        <v>9250</v>
      </c>
      <c r="B4773" s="134">
        <v>37991</v>
      </c>
      <c r="C4773" s="126" t="s">
        <v>13881</v>
      </c>
      <c r="D4773" s="134" t="s">
        <v>33</v>
      </c>
      <c r="E4773" s="134" t="s">
        <v>4500</v>
      </c>
      <c r="F4773" s="135">
        <v>27.47</v>
      </c>
      <c r="G4773" s="135">
        <v>23.55</v>
      </c>
    </row>
    <row r="4774" spans="1:7" x14ac:dyDescent="0.25">
      <c r="A4774" s="134" t="s">
        <v>9250</v>
      </c>
      <c r="B4774" s="134">
        <v>37992</v>
      </c>
      <c r="C4774" s="126" t="s">
        <v>13882</v>
      </c>
      <c r="D4774" s="134" t="s">
        <v>33</v>
      </c>
      <c r="E4774" s="134" t="s">
        <v>4500</v>
      </c>
      <c r="F4774" s="135">
        <v>42.62</v>
      </c>
      <c r="G4774" s="135">
        <v>36.54</v>
      </c>
    </row>
    <row r="4775" spans="1:7" x14ac:dyDescent="0.25">
      <c r="A4775" s="134" t="s">
        <v>9250</v>
      </c>
      <c r="B4775" s="134">
        <v>37993</v>
      </c>
      <c r="C4775" s="126" t="s">
        <v>13883</v>
      </c>
      <c r="D4775" s="134" t="s">
        <v>33</v>
      </c>
      <c r="E4775" s="134" t="s">
        <v>4500</v>
      </c>
      <c r="F4775" s="135">
        <v>64.67</v>
      </c>
      <c r="G4775" s="135">
        <v>55.45</v>
      </c>
    </row>
    <row r="4776" spans="1:7" x14ac:dyDescent="0.25">
      <c r="A4776" s="134" t="s">
        <v>9250</v>
      </c>
      <c r="B4776" s="134">
        <v>37994</v>
      </c>
      <c r="C4776" s="126" t="s">
        <v>13884</v>
      </c>
      <c r="D4776" s="134" t="s">
        <v>33</v>
      </c>
      <c r="E4776" s="134" t="s">
        <v>4500</v>
      </c>
      <c r="F4776" s="135">
        <v>153.99</v>
      </c>
      <c r="G4776" s="135">
        <v>132.03</v>
      </c>
    </row>
    <row r="4777" spans="1:7" x14ac:dyDescent="0.25">
      <c r="A4777" s="134" t="s">
        <v>9250</v>
      </c>
      <c r="B4777" s="134">
        <v>37995</v>
      </c>
      <c r="C4777" s="126" t="s">
        <v>13885</v>
      </c>
      <c r="D4777" s="134" t="s">
        <v>33</v>
      </c>
      <c r="E4777" s="134" t="s">
        <v>4500</v>
      </c>
      <c r="F4777" s="135">
        <v>200.71</v>
      </c>
      <c r="G4777" s="135">
        <v>172.1</v>
      </c>
    </row>
    <row r="4778" spans="1:7" x14ac:dyDescent="0.25">
      <c r="A4778" s="134" t="s">
        <v>9250</v>
      </c>
      <c r="B4778" s="134">
        <v>37996</v>
      </c>
      <c r="C4778" s="126" t="s">
        <v>13886</v>
      </c>
      <c r="D4778" s="134" t="s">
        <v>33</v>
      </c>
      <c r="E4778" s="134" t="s">
        <v>4500</v>
      </c>
      <c r="F4778" s="135">
        <v>305.63</v>
      </c>
      <c r="G4778" s="135">
        <v>262.06</v>
      </c>
    </row>
    <row r="4779" spans="1:7" x14ac:dyDescent="0.25">
      <c r="A4779" s="134" t="s">
        <v>9250</v>
      </c>
      <c r="B4779" s="134">
        <v>45267</v>
      </c>
      <c r="C4779" s="126" t="s">
        <v>15107</v>
      </c>
      <c r="D4779" s="134" t="s">
        <v>33</v>
      </c>
      <c r="E4779" s="134" t="s">
        <v>4500</v>
      </c>
      <c r="F4779" s="135">
        <v>197.53</v>
      </c>
      <c r="G4779" s="135">
        <v>198.42</v>
      </c>
    </row>
    <row r="4780" spans="1:7" x14ac:dyDescent="0.25">
      <c r="A4780" s="134" t="s">
        <v>9422</v>
      </c>
      <c r="B4780" s="134">
        <v>13883</v>
      </c>
      <c r="C4780" s="126" t="s">
        <v>13887</v>
      </c>
      <c r="D4780" s="134" t="s">
        <v>33</v>
      </c>
      <c r="E4780" s="134" t="s">
        <v>4500</v>
      </c>
      <c r="F4780" s="135"/>
      <c r="G4780" s="135">
        <v>162695.4</v>
      </c>
    </row>
    <row r="4781" spans="1:7" x14ac:dyDescent="0.25">
      <c r="A4781" s="134" t="s">
        <v>9422</v>
      </c>
      <c r="B4781" s="134">
        <v>38604</v>
      </c>
      <c r="C4781" s="126" t="s">
        <v>13888</v>
      </c>
      <c r="D4781" s="134" t="s">
        <v>33</v>
      </c>
      <c r="E4781" s="134" t="s">
        <v>4500</v>
      </c>
      <c r="F4781" s="135"/>
      <c r="G4781" s="135">
        <v>202634.96</v>
      </c>
    </row>
    <row r="4782" spans="1:7" x14ac:dyDescent="0.25">
      <c r="A4782" s="134" t="s">
        <v>9422</v>
      </c>
      <c r="B4782" s="134">
        <v>10601</v>
      </c>
      <c r="C4782" s="126" t="s">
        <v>13889</v>
      </c>
      <c r="D4782" s="134" t="s">
        <v>33</v>
      </c>
      <c r="E4782" s="134" t="s">
        <v>4500</v>
      </c>
      <c r="F4782" s="135"/>
      <c r="G4782" s="135">
        <v>3941654.15</v>
      </c>
    </row>
    <row r="4783" spans="1:7" x14ac:dyDescent="0.25">
      <c r="A4783" s="134" t="s">
        <v>9422</v>
      </c>
      <c r="B4783" s="134">
        <v>44469</v>
      </c>
      <c r="C4783" s="126" t="s">
        <v>15108</v>
      </c>
      <c r="D4783" s="134" t="s">
        <v>33</v>
      </c>
      <c r="E4783" s="134" t="s">
        <v>4500</v>
      </c>
      <c r="F4783" s="135"/>
      <c r="G4783" s="135">
        <v>10378236.27</v>
      </c>
    </row>
    <row r="4784" spans="1:7" x14ac:dyDescent="0.25">
      <c r="A4784" s="134" t="s">
        <v>9422</v>
      </c>
      <c r="B4784" s="134">
        <v>13894</v>
      </c>
      <c r="C4784" s="126" t="s">
        <v>13890</v>
      </c>
      <c r="D4784" s="134" t="s">
        <v>33</v>
      </c>
      <c r="E4784" s="134" t="s">
        <v>4500</v>
      </c>
      <c r="F4784" s="135"/>
      <c r="G4784" s="135">
        <v>399604.75</v>
      </c>
    </row>
    <row r="4785" spans="1:7" x14ac:dyDescent="0.25">
      <c r="A4785" s="134" t="s">
        <v>9422</v>
      </c>
      <c r="B4785" s="134">
        <v>13895</v>
      </c>
      <c r="C4785" s="126" t="s">
        <v>13891</v>
      </c>
      <c r="D4785" s="134" t="s">
        <v>33</v>
      </c>
      <c r="E4785" s="134" t="s">
        <v>4500</v>
      </c>
      <c r="F4785" s="135"/>
      <c r="G4785" s="135">
        <v>537335.18000000005</v>
      </c>
    </row>
    <row r="4786" spans="1:7" x14ac:dyDescent="0.25">
      <c r="A4786" s="134" t="s">
        <v>9422</v>
      </c>
      <c r="B4786" s="134">
        <v>13892</v>
      </c>
      <c r="C4786" s="126" t="s">
        <v>13892</v>
      </c>
      <c r="D4786" s="134" t="s">
        <v>33</v>
      </c>
      <c r="E4786" s="134" t="s">
        <v>4500</v>
      </c>
      <c r="F4786" s="135"/>
      <c r="G4786" s="135">
        <v>658491.12</v>
      </c>
    </row>
    <row r="4787" spans="1:7" x14ac:dyDescent="0.25">
      <c r="A4787" s="134" t="s">
        <v>9422</v>
      </c>
      <c r="B4787" s="134">
        <v>9914</v>
      </c>
      <c r="C4787" s="126" t="s">
        <v>13893</v>
      </c>
      <c r="D4787" s="134" t="s">
        <v>33</v>
      </c>
      <c r="E4787" s="134" t="s">
        <v>9256</v>
      </c>
      <c r="F4787" s="135"/>
      <c r="G4787" s="135">
        <v>712400</v>
      </c>
    </row>
    <row r="4788" spans="1:7" x14ac:dyDescent="0.25">
      <c r="A4788" s="134" t="s">
        <v>9422</v>
      </c>
      <c r="B4788" s="134">
        <v>36485</v>
      </c>
      <c r="C4788" s="126" t="s">
        <v>13894</v>
      </c>
      <c r="D4788" s="134" t="s">
        <v>33</v>
      </c>
      <c r="E4788" s="134" t="s">
        <v>4500</v>
      </c>
      <c r="F4788" s="135"/>
      <c r="G4788" s="135">
        <v>805286.77</v>
      </c>
    </row>
    <row r="4789" spans="1:7" x14ac:dyDescent="0.25">
      <c r="A4789" s="134" t="s">
        <v>9422</v>
      </c>
      <c r="B4789" s="134">
        <v>9912</v>
      </c>
      <c r="C4789" s="126" t="s">
        <v>13895</v>
      </c>
      <c r="D4789" s="134" t="s">
        <v>33</v>
      </c>
      <c r="E4789" s="134" t="s">
        <v>9256</v>
      </c>
      <c r="F4789" s="135"/>
      <c r="G4789" s="135">
        <v>3208950.61</v>
      </c>
    </row>
    <row r="4790" spans="1:7" x14ac:dyDescent="0.25">
      <c r="A4790" s="134" t="s">
        <v>9422</v>
      </c>
      <c r="B4790" s="134">
        <v>9921</v>
      </c>
      <c r="C4790" s="126" t="s">
        <v>13896</v>
      </c>
      <c r="D4790" s="134" t="s">
        <v>33</v>
      </c>
      <c r="E4790" s="134" t="s">
        <v>4500</v>
      </c>
      <c r="F4790" s="135"/>
      <c r="G4790" s="135">
        <v>1655328.5</v>
      </c>
    </row>
    <row r="4791" spans="1:7" x14ac:dyDescent="0.25">
      <c r="A4791" s="134" t="s">
        <v>9250</v>
      </c>
      <c r="B4791" s="134">
        <v>21112</v>
      </c>
      <c r="C4791" s="126" t="s">
        <v>13897</v>
      </c>
      <c r="D4791" s="134" t="s">
        <v>33</v>
      </c>
      <c r="E4791" s="134" t="s">
        <v>4500</v>
      </c>
      <c r="F4791" s="135">
        <v>172.87</v>
      </c>
      <c r="G4791" s="135">
        <v>324.38</v>
      </c>
    </row>
    <row r="4792" spans="1:7" x14ac:dyDescent="0.25">
      <c r="A4792" s="134" t="s">
        <v>9250</v>
      </c>
      <c r="B4792" s="134">
        <v>10228</v>
      </c>
      <c r="C4792" s="126" t="s">
        <v>13898</v>
      </c>
      <c r="D4792" s="134" t="s">
        <v>33</v>
      </c>
      <c r="E4792" s="134" t="s">
        <v>9256</v>
      </c>
      <c r="F4792" s="135">
        <v>200.83</v>
      </c>
      <c r="G4792" s="135">
        <v>376.83</v>
      </c>
    </row>
    <row r="4793" spans="1:7" x14ac:dyDescent="0.25">
      <c r="A4793" s="134" t="s">
        <v>9250</v>
      </c>
      <c r="B4793" s="134">
        <v>11781</v>
      </c>
      <c r="C4793" s="126" t="s">
        <v>13899</v>
      </c>
      <c r="D4793" s="134" t="s">
        <v>33</v>
      </c>
      <c r="E4793" s="134" t="s">
        <v>4500</v>
      </c>
      <c r="F4793" s="135">
        <v>162.69</v>
      </c>
      <c r="G4793" s="135">
        <v>305.27999999999997</v>
      </c>
    </row>
    <row r="4794" spans="1:7" x14ac:dyDescent="0.25">
      <c r="A4794" s="134" t="s">
        <v>9250</v>
      </c>
      <c r="B4794" s="134">
        <v>37588</v>
      </c>
      <c r="C4794" s="126" t="s">
        <v>15109</v>
      </c>
      <c r="D4794" s="134" t="s">
        <v>33</v>
      </c>
      <c r="E4794" s="134" t="s">
        <v>4500</v>
      </c>
      <c r="F4794" s="135">
        <v>104.91</v>
      </c>
      <c r="G4794" s="135">
        <v>59.36</v>
      </c>
    </row>
    <row r="4795" spans="1:7" x14ac:dyDescent="0.25">
      <c r="A4795" s="134" t="s">
        <v>9250</v>
      </c>
      <c r="B4795" s="134">
        <v>11751</v>
      </c>
      <c r="C4795" s="126" t="s">
        <v>13900</v>
      </c>
      <c r="D4795" s="134" t="s">
        <v>33</v>
      </c>
      <c r="E4795" s="134" t="s">
        <v>4500</v>
      </c>
      <c r="F4795" s="135">
        <v>107.59</v>
      </c>
      <c r="G4795" s="135">
        <v>104.18</v>
      </c>
    </row>
    <row r="4796" spans="1:7" x14ac:dyDescent="0.25">
      <c r="A4796" s="134" t="s">
        <v>9250</v>
      </c>
      <c r="B4796" s="134">
        <v>11750</v>
      </c>
      <c r="C4796" s="126" t="s">
        <v>13901</v>
      </c>
      <c r="D4796" s="134" t="s">
        <v>33</v>
      </c>
      <c r="E4796" s="134" t="s">
        <v>4500</v>
      </c>
      <c r="F4796" s="135">
        <v>89.28</v>
      </c>
      <c r="G4796" s="135">
        <v>86.45</v>
      </c>
    </row>
    <row r="4797" spans="1:7" x14ac:dyDescent="0.25">
      <c r="A4797" s="134" t="s">
        <v>9250</v>
      </c>
      <c r="B4797" s="134">
        <v>11746</v>
      </c>
      <c r="C4797" s="126" t="s">
        <v>13902</v>
      </c>
      <c r="D4797" s="134" t="s">
        <v>33</v>
      </c>
      <c r="E4797" s="134" t="s">
        <v>4500</v>
      </c>
      <c r="F4797" s="135">
        <v>59.9</v>
      </c>
      <c r="G4797" s="135">
        <v>58</v>
      </c>
    </row>
    <row r="4798" spans="1:7" x14ac:dyDescent="0.25">
      <c r="A4798" s="134" t="s">
        <v>9250</v>
      </c>
      <c r="B4798" s="134">
        <v>11748</v>
      </c>
      <c r="C4798" s="126" t="s">
        <v>13903</v>
      </c>
      <c r="D4798" s="134" t="s">
        <v>33</v>
      </c>
      <c r="E4798" s="134" t="s">
        <v>4500</v>
      </c>
      <c r="F4798" s="135">
        <v>38.44</v>
      </c>
      <c r="G4798" s="135">
        <v>37.22</v>
      </c>
    </row>
    <row r="4799" spans="1:7" x14ac:dyDescent="0.25">
      <c r="A4799" s="134" t="s">
        <v>9250</v>
      </c>
      <c r="B4799" s="134">
        <v>11747</v>
      </c>
      <c r="C4799" s="126" t="s">
        <v>13904</v>
      </c>
      <c r="D4799" s="134" t="s">
        <v>33</v>
      </c>
      <c r="E4799" s="134" t="s">
        <v>4500</v>
      </c>
      <c r="F4799" s="135">
        <v>165.9</v>
      </c>
      <c r="G4799" s="135">
        <v>160.65</v>
      </c>
    </row>
    <row r="4800" spans="1:7" x14ac:dyDescent="0.25">
      <c r="A4800" s="134" t="s">
        <v>9250</v>
      </c>
      <c r="B4800" s="134">
        <v>11749</v>
      </c>
      <c r="C4800" s="126" t="s">
        <v>13905</v>
      </c>
      <c r="D4800" s="134" t="s">
        <v>33</v>
      </c>
      <c r="E4800" s="134" t="s">
        <v>4500</v>
      </c>
      <c r="F4800" s="135">
        <v>44.37</v>
      </c>
      <c r="G4800" s="135">
        <v>42.96</v>
      </c>
    </row>
    <row r="4801" spans="1:7" x14ac:dyDescent="0.25">
      <c r="A4801" s="134" t="s">
        <v>9250</v>
      </c>
      <c r="B4801" s="134">
        <v>10236</v>
      </c>
      <c r="C4801" s="126" t="s">
        <v>13906</v>
      </c>
      <c r="D4801" s="134" t="s">
        <v>33</v>
      </c>
      <c r="E4801" s="134" t="s">
        <v>4500</v>
      </c>
      <c r="F4801" s="135"/>
      <c r="G4801" s="135">
        <v>159.65</v>
      </c>
    </row>
    <row r="4802" spans="1:7" x14ac:dyDescent="0.25">
      <c r="A4802" s="134" t="s">
        <v>9250</v>
      </c>
      <c r="B4802" s="134">
        <v>10233</v>
      </c>
      <c r="C4802" s="126" t="s">
        <v>13907</v>
      </c>
      <c r="D4802" s="134" t="s">
        <v>33</v>
      </c>
      <c r="E4802" s="134" t="s">
        <v>4500</v>
      </c>
      <c r="F4802" s="135"/>
      <c r="G4802" s="135">
        <v>149.61000000000001</v>
      </c>
    </row>
    <row r="4803" spans="1:7" x14ac:dyDescent="0.25">
      <c r="A4803" s="134" t="s">
        <v>9250</v>
      </c>
      <c r="B4803" s="134">
        <v>10234</v>
      </c>
      <c r="C4803" s="126" t="s">
        <v>13908</v>
      </c>
      <c r="D4803" s="134" t="s">
        <v>33</v>
      </c>
      <c r="E4803" s="134" t="s">
        <v>4500</v>
      </c>
      <c r="F4803" s="135"/>
      <c r="G4803" s="135">
        <v>94.24</v>
      </c>
    </row>
    <row r="4804" spans="1:7" x14ac:dyDescent="0.25">
      <c r="A4804" s="134" t="s">
        <v>9250</v>
      </c>
      <c r="B4804" s="134">
        <v>10231</v>
      </c>
      <c r="C4804" s="126" t="s">
        <v>13909</v>
      </c>
      <c r="D4804" s="134" t="s">
        <v>33</v>
      </c>
      <c r="E4804" s="134" t="s">
        <v>4500</v>
      </c>
      <c r="F4804" s="135"/>
      <c r="G4804" s="135">
        <v>432.17</v>
      </c>
    </row>
    <row r="4805" spans="1:7" x14ac:dyDescent="0.25">
      <c r="A4805" s="134" t="s">
        <v>9250</v>
      </c>
      <c r="B4805" s="134">
        <v>10232</v>
      </c>
      <c r="C4805" s="126" t="s">
        <v>13910</v>
      </c>
      <c r="D4805" s="134" t="s">
        <v>33</v>
      </c>
      <c r="E4805" s="134" t="s">
        <v>4500</v>
      </c>
      <c r="F4805" s="135"/>
      <c r="G4805" s="135">
        <v>241.83</v>
      </c>
    </row>
    <row r="4806" spans="1:7" x14ac:dyDescent="0.25">
      <c r="A4806" s="134" t="s">
        <v>9250</v>
      </c>
      <c r="B4806" s="134">
        <v>10235</v>
      </c>
      <c r="C4806" s="126" t="s">
        <v>13911</v>
      </c>
      <c r="D4806" s="134" t="s">
        <v>33</v>
      </c>
      <c r="E4806" s="134" t="s">
        <v>4500</v>
      </c>
      <c r="F4806" s="135"/>
      <c r="G4806" s="135">
        <v>592.45000000000005</v>
      </c>
    </row>
    <row r="4807" spans="1:7" x14ac:dyDescent="0.25">
      <c r="A4807" s="134" t="s">
        <v>9250</v>
      </c>
      <c r="B4807" s="134">
        <v>10229</v>
      </c>
      <c r="C4807" s="126" t="s">
        <v>13912</v>
      </c>
      <c r="D4807" s="134" t="s">
        <v>33</v>
      </c>
      <c r="E4807" s="134" t="s">
        <v>9256</v>
      </c>
      <c r="F4807" s="135"/>
      <c r="G4807" s="135">
        <v>85.23</v>
      </c>
    </row>
    <row r="4808" spans="1:7" x14ac:dyDescent="0.25">
      <c r="A4808" s="134" t="s">
        <v>9250</v>
      </c>
      <c r="B4808" s="134">
        <v>10230</v>
      </c>
      <c r="C4808" s="126" t="s">
        <v>13913</v>
      </c>
      <c r="D4808" s="134" t="s">
        <v>33</v>
      </c>
      <c r="E4808" s="134" t="s">
        <v>4500</v>
      </c>
      <c r="F4808" s="135"/>
      <c r="G4808" s="135">
        <v>1042.6600000000001</v>
      </c>
    </row>
    <row r="4809" spans="1:7" x14ac:dyDescent="0.25">
      <c r="A4809" s="134" t="s">
        <v>9250</v>
      </c>
      <c r="B4809" s="134">
        <v>10409</v>
      </c>
      <c r="C4809" s="126" t="s">
        <v>13914</v>
      </c>
      <c r="D4809" s="134" t="s">
        <v>33</v>
      </c>
      <c r="E4809" s="134" t="s">
        <v>4500</v>
      </c>
      <c r="F4809" s="135"/>
      <c r="G4809" s="135">
        <v>309.76</v>
      </c>
    </row>
    <row r="4810" spans="1:7" x14ac:dyDescent="0.25">
      <c r="A4810" s="134" t="s">
        <v>9250</v>
      </c>
      <c r="B4810" s="134">
        <v>10411</v>
      </c>
      <c r="C4810" s="126" t="s">
        <v>13915</v>
      </c>
      <c r="D4810" s="134" t="s">
        <v>33</v>
      </c>
      <c r="E4810" s="134" t="s">
        <v>4500</v>
      </c>
      <c r="F4810" s="135"/>
      <c r="G4810" s="135">
        <v>277.18</v>
      </c>
    </row>
    <row r="4811" spans="1:7" x14ac:dyDescent="0.25">
      <c r="A4811" s="134" t="s">
        <v>9250</v>
      </c>
      <c r="B4811" s="134">
        <v>10410</v>
      </c>
      <c r="C4811" s="126" t="s">
        <v>13916</v>
      </c>
      <c r="D4811" s="134" t="s">
        <v>33</v>
      </c>
      <c r="E4811" s="134" t="s">
        <v>4500</v>
      </c>
      <c r="F4811" s="135"/>
      <c r="G4811" s="135">
        <v>185.15</v>
      </c>
    </row>
    <row r="4812" spans="1:7" x14ac:dyDescent="0.25">
      <c r="A4812" s="134" t="s">
        <v>9250</v>
      </c>
      <c r="B4812" s="134">
        <v>10404</v>
      </c>
      <c r="C4812" s="126" t="s">
        <v>13917</v>
      </c>
      <c r="D4812" s="134" t="s">
        <v>33</v>
      </c>
      <c r="E4812" s="134" t="s">
        <v>4500</v>
      </c>
      <c r="F4812" s="135"/>
      <c r="G4812" s="135">
        <v>112.41</v>
      </c>
    </row>
    <row r="4813" spans="1:7" x14ac:dyDescent="0.25">
      <c r="A4813" s="134" t="s">
        <v>9250</v>
      </c>
      <c r="B4813" s="134">
        <v>10405</v>
      </c>
      <c r="C4813" s="126" t="s">
        <v>13918</v>
      </c>
      <c r="D4813" s="134" t="s">
        <v>33</v>
      </c>
      <c r="E4813" s="134" t="s">
        <v>4500</v>
      </c>
      <c r="F4813" s="135"/>
      <c r="G4813" s="135">
        <v>620.61</v>
      </c>
    </row>
    <row r="4814" spans="1:7" x14ac:dyDescent="0.25">
      <c r="A4814" s="134" t="s">
        <v>9250</v>
      </c>
      <c r="B4814" s="134">
        <v>10408</v>
      </c>
      <c r="C4814" s="126" t="s">
        <v>13919</v>
      </c>
      <c r="D4814" s="134" t="s">
        <v>33</v>
      </c>
      <c r="E4814" s="134" t="s">
        <v>4500</v>
      </c>
      <c r="F4814" s="135"/>
      <c r="G4814" s="135">
        <v>433.98</v>
      </c>
    </row>
    <row r="4815" spans="1:7" x14ac:dyDescent="0.25">
      <c r="A4815" s="134" t="s">
        <v>9250</v>
      </c>
      <c r="B4815" s="134">
        <v>10406</v>
      </c>
      <c r="C4815" s="126" t="s">
        <v>13920</v>
      </c>
      <c r="D4815" s="134" t="s">
        <v>33</v>
      </c>
      <c r="E4815" s="134" t="s">
        <v>4500</v>
      </c>
      <c r="F4815" s="135"/>
      <c r="G4815" s="135">
        <v>857.18</v>
      </c>
    </row>
    <row r="4816" spans="1:7" x14ac:dyDescent="0.25">
      <c r="A4816" s="134" t="s">
        <v>9250</v>
      </c>
      <c r="B4816" s="134">
        <v>10412</v>
      </c>
      <c r="C4816" s="126" t="s">
        <v>13921</v>
      </c>
      <c r="D4816" s="134" t="s">
        <v>33</v>
      </c>
      <c r="E4816" s="134" t="s">
        <v>4500</v>
      </c>
      <c r="F4816" s="135"/>
      <c r="G4816" s="135">
        <v>136.22999999999999</v>
      </c>
    </row>
    <row r="4817" spans="1:7" x14ac:dyDescent="0.25">
      <c r="A4817" s="134" t="s">
        <v>9250</v>
      </c>
      <c r="B4817" s="134">
        <v>10407</v>
      </c>
      <c r="C4817" s="126" t="s">
        <v>13922</v>
      </c>
      <c r="D4817" s="134" t="s">
        <v>33</v>
      </c>
      <c r="E4817" s="134" t="s">
        <v>4500</v>
      </c>
      <c r="F4817" s="135"/>
      <c r="G4817" s="135">
        <v>1329.5</v>
      </c>
    </row>
    <row r="4818" spans="1:7" x14ac:dyDescent="0.25">
      <c r="A4818" s="134" t="s">
        <v>9250</v>
      </c>
      <c r="B4818" s="134">
        <v>10416</v>
      </c>
      <c r="C4818" s="126" t="s">
        <v>13923</v>
      </c>
      <c r="D4818" s="134" t="s">
        <v>33</v>
      </c>
      <c r="E4818" s="134" t="s">
        <v>4500</v>
      </c>
      <c r="F4818" s="135"/>
      <c r="G4818" s="135">
        <v>164.91</v>
      </c>
    </row>
    <row r="4819" spans="1:7" x14ac:dyDescent="0.25">
      <c r="A4819" s="134" t="s">
        <v>9250</v>
      </c>
      <c r="B4819" s="134">
        <v>10419</v>
      </c>
      <c r="C4819" s="126" t="s">
        <v>13924</v>
      </c>
      <c r="D4819" s="134" t="s">
        <v>33</v>
      </c>
      <c r="E4819" s="134" t="s">
        <v>4500</v>
      </c>
      <c r="F4819" s="135"/>
      <c r="G4819" s="135">
        <v>143.13999999999999</v>
      </c>
    </row>
    <row r="4820" spans="1:7" x14ac:dyDescent="0.25">
      <c r="A4820" s="134" t="s">
        <v>9250</v>
      </c>
      <c r="B4820" s="134">
        <v>10418</v>
      </c>
      <c r="C4820" s="126" t="s">
        <v>13925</v>
      </c>
      <c r="D4820" s="134" t="s">
        <v>33</v>
      </c>
      <c r="E4820" s="134" t="s">
        <v>4500</v>
      </c>
      <c r="F4820" s="135"/>
      <c r="G4820" s="135">
        <v>95.41</v>
      </c>
    </row>
    <row r="4821" spans="1:7" x14ac:dyDescent="0.25">
      <c r="A4821" s="134" t="s">
        <v>9250</v>
      </c>
      <c r="B4821" s="134">
        <v>21092</v>
      </c>
      <c r="C4821" s="126" t="s">
        <v>13926</v>
      </c>
      <c r="D4821" s="134" t="s">
        <v>33</v>
      </c>
      <c r="E4821" s="134" t="s">
        <v>4500</v>
      </c>
      <c r="F4821" s="135"/>
      <c r="G4821" s="135">
        <v>81.83</v>
      </c>
    </row>
    <row r="4822" spans="1:7" x14ac:dyDescent="0.25">
      <c r="A4822" s="134" t="s">
        <v>9250</v>
      </c>
      <c r="B4822" s="134">
        <v>12657</v>
      </c>
      <c r="C4822" s="126" t="s">
        <v>13927</v>
      </c>
      <c r="D4822" s="134" t="s">
        <v>33</v>
      </c>
      <c r="E4822" s="134" t="s">
        <v>4500</v>
      </c>
      <c r="F4822" s="135"/>
      <c r="G4822" s="135">
        <v>385.03</v>
      </c>
    </row>
    <row r="4823" spans="1:7" x14ac:dyDescent="0.25">
      <c r="A4823" s="134" t="s">
        <v>9250</v>
      </c>
      <c r="B4823" s="134">
        <v>10417</v>
      </c>
      <c r="C4823" s="126" t="s">
        <v>13928</v>
      </c>
      <c r="D4823" s="134" t="s">
        <v>33</v>
      </c>
      <c r="E4823" s="134" t="s">
        <v>4500</v>
      </c>
      <c r="F4823" s="135"/>
      <c r="G4823" s="135">
        <v>240.28</v>
      </c>
    </row>
    <row r="4824" spans="1:7" x14ac:dyDescent="0.25">
      <c r="A4824" s="134" t="s">
        <v>9250</v>
      </c>
      <c r="B4824" s="134">
        <v>10414</v>
      </c>
      <c r="C4824" s="126" t="s">
        <v>13929</v>
      </c>
      <c r="D4824" s="134" t="s">
        <v>33</v>
      </c>
      <c r="E4824" s="134" t="s">
        <v>4500</v>
      </c>
      <c r="F4824" s="135"/>
      <c r="G4824" s="135">
        <v>525.78</v>
      </c>
    </row>
    <row r="4825" spans="1:7" x14ac:dyDescent="0.25">
      <c r="A4825" s="134" t="s">
        <v>9250</v>
      </c>
      <c r="B4825" s="134">
        <v>10413</v>
      </c>
      <c r="C4825" s="126" t="s">
        <v>13930</v>
      </c>
      <c r="D4825" s="134" t="s">
        <v>33</v>
      </c>
      <c r="E4825" s="134" t="s">
        <v>4500</v>
      </c>
      <c r="F4825" s="135"/>
      <c r="G4825" s="135">
        <v>87.33</v>
      </c>
    </row>
    <row r="4826" spans="1:7" x14ac:dyDescent="0.25">
      <c r="A4826" s="134" t="s">
        <v>9250</v>
      </c>
      <c r="B4826" s="134">
        <v>10415</v>
      </c>
      <c r="C4826" s="126" t="s">
        <v>13931</v>
      </c>
      <c r="D4826" s="134" t="s">
        <v>33</v>
      </c>
      <c r="E4826" s="134" t="s">
        <v>4500</v>
      </c>
      <c r="F4826" s="135"/>
      <c r="G4826" s="135">
        <v>912.52</v>
      </c>
    </row>
    <row r="4827" spans="1:7" x14ac:dyDescent="0.25">
      <c r="A4827" s="134" t="s">
        <v>9250</v>
      </c>
      <c r="B4827" s="134">
        <v>38643</v>
      </c>
      <c r="C4827" s="126" t="s">
        <v>13932</v>
      </c>
      <c r="D4827" s="134" t="s">
        <v>33</v>
      </c>
      <c r="E4827" s="134" t="s">
        <v>4500</v>
      </c>
      <c r="F4827" s="135">
        <v>83.37</v>
      </c>
      <c r="G4827" s="135">
        <v>47.17</v>
      </c>
    </row>
    <row r="4828" spans="1:7" x14ac:dyDescent="0.25">
      <c r="A4828" s="134" t="s">
        <v>9250</v>
      </c>
      <c r="B4828" s="134">
        <v>6157</v>
      </c>
      <c r="C4828" s="126" t="s">
        <v>13933</v>
      </c>
      <c r="D4828" s="134" t="s">
        <v>33</v>
      </c>
      <c r="E4828" s="134" t="s">
        <v>4500</v>
      </c>
      <c r="F4828" s="135">
        <v>113.9</v>
      </c>
      <c r="G4828" s="135">
        <v>64.44</v>
      </c>
    </row>
    <row r="4829" spans="1:7" x14ac:dyDescent="0.25">
      <c r="A4829" s="134" t="s">
        <v>9250</v>
      </c>
      <c r="B4829" s="134">
        <v>6158</v>
      </c>
      <c r="C4829" s="126" t="s">
        <v>15110</v>
      </c>
      <c r="D4829" s="134" t="s">
        <v>33</v>
      </c>
      <c r="E4829" s="134" t="s">
        <v>4500</v>
      </c>
      <c r="F4829" s="135">
        <v>8.0500000000000007</v>
      </c>
      <c r="G4829" s="135">
        <v>9.31</v>
      </c>
    </row>
    <row r="4830" spans="1:7" x14ac:dyDescent="0.25">
      <c r="A4830" s="134" t="s">
        <v>9250</v>
      </c>
      <c r="B4830" s="134">
        <v>6156</v>
      </c>
      <c r="C4830" s="126" t="s">
        <v>15111</v>
      </c>
      <c r="D4830" s="134" t="s">
        <v>33</v>
      </c>
      <c r="E4830" s="134" t="s">
        <v>4500</v>
      </c>
      <c r="F4830" s="135">
        <v>6.9</v>
      </c>
      <c r="G4830" s="135">
        <v>7.99</v>
      </c>
    </row>
    <row r="4831" spans="1:7" x14ac:dyDescent="0.25">
      <c r="A4831" s="134" t="s">
        <v>9250</v>
      </c>
      <c r="B4831" s="134">
        <v>6153</v>
      </c>
      <c r="C4831" s="126" t="s">
        <v>15112</v>
      </c>
      <c r="D4831" s="134" t="s">
        <v>33</v>
      </c>
      <c r="E4831" s="134" t="s">
        <v>4500</v>
      </c>
      <c r="F4831" s="135">
        <v>5.54</v>
      </c>
      <c r="G4831" s="135">
        <v>6.41</v>
      </c>
    </row>
    <row r="4832" spans="1:7" x14ac:dyDescent="0.25">
      <c r="A4832" s="134" t="s">
        <v>9250</v>
      </c>
      <c r="B4832" s="134">
        <v>6154</v>
      </c>
      <c r="C4832" s="126" t="s">
        <v>15113</v>
      </c>
      <c r="D4832" s="134" t="s">
        <v>33</v>
      </c>
      <c r="E4832" s="134" t="s">
        <v>4500</v>
      </c>
      <c r="F4832" s="135">
        <v>9.84</v>
      </c>
      <c r="G4832" s="135">
        <v>11.39</v>
      </c>
    </row>
    <row r="4833" spans="1:7" x14ac:dyDescent="0.25">
      <c r="A4833" s="134" t="s">
        <v>9250</v>
      </c>
      <c r="B4833" s="134">
        <v>6155</v>
      </c>
      <c r="C4833" s="126" t="s">
        <v>15114</v>
      </c>
      <c r="D4833" s="134" t="s">
        <v>33</v>
      </c>
      <c r="E4833" s="134" t="s">
        <v>4500</v>
      </c>
      <c r="F4833" s="135">
        <v>22.66</v>
      </c>
      <c r="G4833" s="135">
        <v>26.22</v>
      </c>
    </row>
    <row r="4834" spans="1:7" x14ac:dyDescent="0.25">
      <c r="A4834" s="134" t="s">
        <v>9250</v>
      </c>
      <c r="B4834" s="134">
        <v>43595</v>
      </c>
      <c r="C4834" s="126" t="s">
        <v>13934</v>
      </c>
      <c r="D4834" s="134" t="s">
        <v>33</v>
      </c>
      <c r="E4834" s="134" t="s">
        <v>4500</v>
      </c>
      <c r="F4834" s="135">
        <v>20.89</v>
      </c>
      <c r="G4834" s="135">
        <v>16.98</v>
      </c>
    </row>
    <row r="4835" spans="1:7" x14ac:dyDescent="0.25">
      <c r="A4835" s="134" t="s">
        <v>9250</v>
      </c>
      <c r="B4835" s="134">
        <v>43596</v>
      </c>
      <c r="C4835" s="126" t="s">
        <v>13935</v>
      </c>
      <c r="D4835" s="134" t="s">
        <v>33</v>
      </c>
      <c r="E4835" s="134" t="s">
        <v>4500</v>
      </c>
      <c r="F4835" s="135">
        <v>24.15</v>
      </c>
      <c r="G4835" s="135">
        <v>19.62</v>
      </c>
    </row>
    <row r="4836" spans="1:7" x14ac:dyDescent="0.25">
      <c r="A4836" s="134" t="s">
        <v>9250</v>
      </c>
      <c r="B4836" s="134">
        <v>38108</v>
      </c>
      <c r="C4836" s="126" t="s">
        <v>13936</v>
      </c>
      <c r="D4836" s="134" t="s">
        <v>33</v>
      </c>
      <c r="E4836" s="134" t="s">
        <v>4500</v>
      </c>
      <c r="F4836" s="135">
        <v>41.66</v>
      </c>
      <c r="G4836" s="135">
        <v>48.9</v>
      </c>
    </row>
    <row r="4837" spans="1:7" x14ac:dyDescent="0.25">
      <c r="A4837" s="134" t="s">
        <v>9250</v>
      </c>
      <c r="B4837" s="134">
        <v>38087</v>
      </c>
      <c r="C4837" s="126" t="s">
        <v>13937</v>
      </c>
      <c r="D4837" s="134" t="s">
        <v>33</v>
      </c>
      <c r="E4837" s="134" t="s">
        <v>4500</v>
      </c>
      <c r="F4837" s="135">
        <v>53.59</v>
      </c>
      <c r="G4837" s="135">
        <v>62.9</v>
      </c>
    </row>
    <row r="4838" spans="1:7" x14ac:dyDescent="0.25">
      <c r="A4838" s="134" t="s">
        <v>9250</v>
      </c>
      <c r="B4838" s="134">
        <v>38109</v>
      </c>
      <c r="C4838" s="126" t="s">
        <v>13938</v>
      </c>
      <c r="D4838" s="134" t="s">
        <v>33</v>
      </c>
      <c r="E4838" s="134" t="s">
        <v>4500</v>
      </c>
      <c r="F4838" s="135">
        <v>66.59</v>
      </c>
      <c r="G4838" s="135">
        <v>78.16</v>
      </c>
    </row>
    <row r="4839" spans="1:7" x14ac:dyDescent="0.25">
      <c r="A4839" s="134" t="s">
        <v>9250</v>
      </c>
      <c r="B4839" s="134">
        <v>38088</v>
      </c>
      <c r="C4839" s="126" t="s">
        <v>13939</v>
      </c>
      <c r="D4839" s="134" t="s">
        <v>33</v>
      </c>
      <c r="E4839" s="134" t="s">
        <v>4500</v>
      </c>
      <c r="F4839" s="135">
        <v>70.010000000000005</v>
      </c>
      <c r="G4839" s="135">
        <v>82.18</v>
      </c>
    </row>
    <row r="4840" spans="1:7" x14ac:dyDescent="0.25">
      <c r="A4840" s="134" t="s">
        <v>9250</v>
      </c>
      <c r="B4840" s="134">
        <v>38110</v>
      </c>
      <c r="C4840" s="126" t="s">
        <v>13940</v>
      </c>
      <c r="D4840" s="134" t="s">
        <v>33</v>
      </c>
      <c r="E4840" s="134" t="s">
        <v>4500</v>
      </c>
      <c r="F4840" s="135">
        <v>25.61</v>
      </c>
      <c r="G4840" s="135">
        <v>30.06</v>
      </c>
    </row>
    <row r="4841" spans="1:7" x14ac:dyDescent="0.25">
      <c r="A4841" s="134" t="s">
        <v>9250</v>
      </c>
      <c r="B4841" s="134">
        <v>38089</v>
      </c>
      <c r="C4841" s="126" t="s">
        <v>13941</v>
      </c>
      <c r="D4841" s="134" t="s">
        <v>33</v>
      </c>
      <c r="E4841" s="134" t="s">
        <v>4500</v>
      </c>
      <c r="F4841" s="135">
        <v>44.63</v>
      </c>
      <c r="G4841" s="135">
        <v>52.39</v>
      </c>
    </row>
    <row r="4842" spans="1:7" x14ac:dyDescent="0.25">
      <c r="A4842" s="134" t="s">
        <v>9250</v>
      </c>
      <c r="B4842" s="134">
        <v>38111</v>
      </c>
      <c r="C4842" s="126" t="s">
        <v>13942</v>
      </c>
      <c r="D4842" s="134" t="s">
        <v>33</v>
      </c>
      <c r="E4842" s="134" t="s">
        <v>4500</v>
      </c>
      <c r="F4842" s="135">
        <v>28.64</v>
      </c>
      <c r="G4842" s="135">
        <v>33.619999999999997</v>
      </c>
    </row>
    <row r="4843" spans="1:7" x14ac:dyDescent="0.25">
      <c r="A4843" s="134" t="s">
        <v>9250</v>
      </c>
      <c r="B4843" s="134">
        <v>38090</v>
      </c>
      <c r="C4843" s="126" t="s">
        <v>13943</v>
      </c>
      <c r="D4843" s="134" t="s">
        <v>33</v>
      </c>
      <c r="E4843" s="134" t="s">
        <v>4500</v>
      </c>
      <c r="F4843" s="135">
        <v>46.13</v>
      </c>
      <c r="G4843" s="135">
        <v>54.15</v>
      </c>
    </row>
    <row r="4844" spans="1:7" x14ac:dyDescent="0.25">
      <c r="A4844" s="134" t="s">
        <v>9250</v>
      </c>
      <c r="B4844" s="134">
        <v>38400</v>
      </c>
      <c r="C4844" s="126" t="s">
        <v>13944</v>
      </c>
      <c r="D4844" s="134" t="s">
        <v>33</v>
      </c>
      <c r="E4844" s="134" t="s">
        <v>4500</v>
      </c>
      <c r="F4844" s="135">
        <v>62.47</v>
      </c>
      <c r="G4844" s="135">
        <v>48.32</v>
      </c>
    </row>
    <row r="4845" spans="1:7" x14ac:dyDescent="0.25">
      <c r="A4845" s="134" t="s">
        <v>9422</v>
      </c>
      <c r="B4845" s="134">
        <v>13726</v>
      </c>
      <c r="C4845" s="126" t="s">
        <v>13945</v>
      </c>
      <c r="D4845" s="134" t="s">
        <v>33</v>
      </c>
      <c r="E4845" s="134" t="s">
        <v>4500</v>
      </c>
      <c r="F4845" s="135"/>
      <c r="G4845" s="135">
        <v>68683.67</v>
      </c>
    </row>
    <row r="4846" spans="1:7" x14ac:dyDescent="0.25">
      <c r="A4846" s="134" t="s">
        <v>9250</v>
      </c>
      <c r="B4846" s="134">
        <v>12627</v>
      </c>
      <c r="C4846" s="126" t="s">
        <v>13946</v>
      </c>
      <c r="D4846" s="134" t="s">
        <v>33</v>
      </c>
      <c r="E4846" s="134" t="s">
        <v>4500</v>
      </c>
      <c r="F4846" s="135">
        <v>1.34</v>
      </c>
      <c r="G4846" s="135">
        <v>1.35</v>
      </c>
    </row>
    <row r="4847" spans="1:7" x14ac:dyDescent="0.25">
      <c r="A4847" s="134" t="s">
        <v>9250</v>
      </c>
      <c r="B4847" s="134">
        <v>39996</v>
      </c>
      <c r="C4847" s="126" t="s">
        <v>13947</v>
      </c>
      <c r="D4847" s="134" t="s">
        <v>22</v>
      </c>
      <c r="E4847" s="134" t="s">
        <v>4500</v>
      </c>
      <c r="F4847" s="135">
        <v>3.93</v>
      </c>
      <c r="G4847" s="135">
        <v>3.68</v>
      </c>
    </row>
    <row r="4848" spans="1:7" x14ac:dyDescent="0.25">
      <c r="A4848" s="134" t="s">
        <v>9250</v>
      </c>
      <c r="B4848" s="134">
        <v>10478</v>
      </c>
      <c r="C4848" s="126" t="s">
        <v>13948</v>
      </c>
      <c r="D4848" s="134" t="s">
        <v>3949</v>
      </c>
      <c r="E4848" s="134" t="s">
        <v>9256</v>
      </c>
      <c r="F4848" s="135">
        <v>43.51</v>
      </c>
      <c r="G4848" s="135">
        <v>41.1</v>
      </c>
    </row>
    <row r="4849" spans="1:7" x14ac:dyDescent="0.25">
      <c r="A4849" s="134" t="s">
        <v>9250</v>
      </c>
      <c r="B4849" s="134">
        <v>10481</v>
      </c>
      <c r="C4849" s="126" t="s">
        <v>13949</v>
      </c>
      <c r="D4849" s="134" t="s">
        <v>3949</v>
      </c>
      <c r="E4849" s="134" t="s">
        <v>4500</v>
      </c>
      <c r="F4849" s="135">
        <v>38.69</v>
      </c>
      <c r="G4849" s="135">
        <v>36.549999999999997</v>
      </c>
    </row>
    <row r="4850" spans="1:7" x14ac:dyDescent="0.25">
      <c r="A4850" s="134" t="s">
        <v>9250</v>
      </c>
      <c r="B4850" s="134">
        <v>10475</v>
      </c>
      <c r="C4850" s="126" t="s">
        <v>13950</v>
      </c>
      <c r="D4850" s="134" t="s">
        <v>3949</v>
      </c>
      <c r="E4850" s="134" t="s">
        <v>4500</v>
      </c>
      <c r="F4850" s="135">
        <v>37.44</v>
      </c>
      <c r="G4850" s="135">
        <v>35.369999999999997</v>
      </c>
    </row>
    <row r="4851" spans="1:7" x14ac:dyDescent="0.25">
      <c r="A4851" s="134" t="s">
        <v>9250</v>
      </c>
      <c r="B4851" s="134">
        <v>4030</v>
      </c>
      <c r="C4851" s="126" t="s">
        <v>13951</v>
      </c>
      <c r="D4851" s="134" t="s">
        <v>144</v>
      </c>
      <c r="E4851" s="134" t="s">
        <v>4500</v>
      </c>
      <c r="F4851" s="135"/>
      <c r="G4851" s="135">
        <v>7.38</v>
      </c>
    </row>
    <row r="4852" spans="1:7" x14ac:dyDescent="0.25">
      <c r="A4852" s="134" t="s">
        <v>9250</v>
      </c>
      <c r="B4852" s="134">
        <v>4031</v>
      </c>
      <c r="C4852" s="126" t="s">
        <v>13952</v>
      </c>
      <c r="D4852" s="134" t="s">
        <v>144</v>
      </c>
      <c r="E4852" s="134" t="s">
        <v>4500</v>
      </c>
      <c r="F4852" s="135"/>
      <c r="G4852" s="135">
        <v>34.71</v>
      </c>
    </row>
    <row r="4853" spans="1:7" x14ac:dyDescent="0.25">
      <c r="A4853" s="134" t="s">
        <v>9422</v>
      </c>
      <c r="B4853" s="134">
        <v>39399</v>
      </c>
      <c r="C4853" s="126" t="s">
        <v>13953</v>
      </c>
      <c r="D4853" s="134" t="s">
        <v>33</v>
      </c>
      <c r="E4853" s="134" t="s">
        <v>4500</v>
      </c>
      <c r="F4853" s="135"/>
      <c r="G4853" s="135">
        <v>1465.77</v>
      </c>
    </row>
    <row r="4854" spans="1:7" x14ac:dyDescent="0.25">
      <c r="A4854" s="134" t="s">
        <v>9422</v>
      </c>
      <c r="B4854" s="134">
        <v>39400</v>
      </c>
      <c r="C4854" s="126" t="s">
        <v>13954</v>
      </c>
      <c r="D4854" s="134" t="s">
        <v>33</v>
      </c>
      <c r="E4854" s="134" t="s">
        <v>4500</v>
      </c>
      <c r="F4854" s="135"/>
      <c r="G4854" s="135">
        <v>1593.23</v>
      </c>
    </row>
    <row r="4855" spans="1:7" x14ac:dyDescent="0.25">
      <c r="A4855" s="134" t="s">
        <v>9422</v>
      </c>
      <c r="B4855" s="134">
        <v>39401</v>
      </c>
      <c r="C4855" s="126" t="s">
        <v>13955</v>
      </c>
      <c r="D4855" s="134" t="s">
        <v>33</v>
      </c>
      <c r="E4855" s="134" t="s">
        <v>4500</v>
      </c>
      <c r="F4855" s="135"/>
      <c r="G4855" s="135">
        <v>1787.22</v>
      </c>
    </row>
    <row r="4856" spans="1:7" x14ac:dyDescent="0.25">
      <c r="A4856" s="134" t="s">
        <v>9422</v>
      </c>
      <c r="B4856" s="134">
        <v>11652</v>
      </c>
      <c r="C4856" s="126" t="s">
        <v>13956</v>
      </c>
      <c r="D4856" s="134" t="s">
        <v>33</v>
      </c>
      <c r="E4856" s="134" t="s">
        <v>9256</v>
      </c>
      <c r="F4856" s="135"/>
      <c r="G4856" s="135">
        <v>3845</v>
      </c>
    </row>
    <row r="4857" spans="1:7" x14ac:dyDescent="0.25">
      <c r="A4857" s="134" t="s">
        <v>9422</v>
      </c>
      <c r="B4857" s="134">
        <v>13475</v>
      </c>
      <c r="C4857" s="126" t="s">
        <v>13957</v>
      </c>
      <c r="D4857" s="134" t="s">
        <v>33</v>
      </c>
      <c r="E4857" s="134" t="s">
        <v>4500</v>
      </c>
      <c r="F4857" s="135"/>
      <c r="G4857" s="135">
        <v>4201.66</v>
      </c>
    </row>
    <row r="4858" spans="1:7" x14ac:dyDescent="0.25">
      <c r="A4858" s="134" t="s">
        <v>9422</v>
      </c>
      <c r="B4858" s="134">
        <v>13896</v>
      </c>
      <c r="C4858" s="126" t="s">
        <v>13958</v>
      </c>
      <c r="D4858" s="134" t="s">
        <v>33</v>
      </c>
      <c r="E4858" s="134" t="s">
        <v>4500</v>
      </c>
      <c r="F4858" s="135"/>
      <c r="G4858" s="135">
        <v>3449.3</v>
      </c>
    </row>
    <row r="4859" spans="1:7" x14ac:dyDescent="0.25">
      <c r="A4859" s="134" t="s">
        <v>9422</v>
      </c>
      <c r="B4859" s="134">
        <v>44470</v>
      </c>
      <c r="C4859" s="126" t="s">
        <v>15115</v>
      </c>
      <c r="D4859" s="134" t="s">
        <v>33</v>
      </c>
      <c r="E4859" s="134" t="s">
        <v>4500</v>
      </c>
      <c r="F4859" s="135"/>
      <c r="G4859" s="135">
        <v>1600026.34</v>
      </c>
    </row>
    <row r="4860" spans="1:7" x14ac:dyDescent="0.25">
      <c r="A4860" s="134" t="s">
        <v>9422</v>
      </c>
      <c r="B4860" s="134">
        <v>13476</v>
      </c>
      <c r="C4860" s="126" t="s">
        <v>13959</v>
      </c>
      <c r="D4860" s="134" t="s">
        <v>33</v>
      </c>
      <c r="E4860" s="134" t="s">
        <v>4500</v>
      </c>
      <c r="F4860" s="135"/>
      <c r="G4860" s="135">
        <v>1611620.85</v>
      </c>
    </row>
    <row r="4861" spans="1:7" x14ac:dyDescent="0.25">
      <c r="A4861" s="134" t="s">
        <v>9422</v>
      </c>
      <c r="B4861" s="134">
        <v>44491</v>
      </c>
      <c r="C4861" s="126" t="s">
        <v>15116</v>
      </c>
      <c r="D4861" s="134" t="s">
        <v>33</v>
      </c>
      <c r="E4861" s="134" t="s">
        <v>4500</v>
      </c>
      <c r="F4861" s="135"/>
      <c r="G4861" s="135">
        <v>3800642.41</v>
      </c>
    </row>
    <row r="4862" spans="1:7" x14ac:dyDescent="0.25">
      <c r="A4862" s="134" t="s">
        <v>9422</v>
      </c>
      <c r="B4862" s="134">
        <v>10488</v>
      </c>
      <c r="C4862" s="126" t="s">
        <v>13960</v>
      </c>
      <c r="D4862" s="134" t="s">
        <v>33</v>
      </c>
      <c r="E4862" s="134" t="s">
        <v>9256</v>
      </c>
      <c r="F4862" s="135"/>
      <c r="G4862" s="135">
        <v>1952496</v>
      </c>
    </row>
    <row r="4863" spans="1:7" x14ac:dyDescent="0.25">
      <c r="A4863" s="134" t="s">
        <v>9422</v>
      </c>
      <c r="B4863" s="134">
        <v>13606</v>
      </c>
      <c r="C4863" s="126" t="s">
        <v>13961</v>
      </c>
      <c r="D4863" s="134" t="s">
        <v>33</v>
      </c>
      <c r="E4863" s="134" t="s">
        <v>4500</v>
      </c>
      <c r="F4863" s="135"/>
      <c r="G4863" s="135">
        <v>1729883.53</v>
      </c>
    </row>
    <row r="4864" spans="1:7" x14ac:dyDescent="0.25">
      <c r="A4864" s="134" t="s">
        <v>9393</v>
      </c>
      <c r="B4864" s="134">
        <v>10489</v>
      </c>
      <c r="C4864" s="126" t="s">
        <v>13962</v>
      </c>
      <c r="D4864" s="134" t="s">
        <v>374</v>
      </c>
      <c r="E4864" s="134" t="s">
        <v>4500</v>
      </c>
      <c r="F4864" s="135">
        <v>16.489999999999998</v>
      </c>
      <c r="G4864" s="135">
        <v>21.44</v>
      </c>
    </row>
    <row r="4865" spans="1:7" x14ac:dyDescent="0.25">
      <c r="A4865" s="134" t="s">
        <v>9393</v>
      </c>
      <c r="B4865" s="134">
        <v>41073</v>
      </c>
      <c r="C4865" s="126" t="s">
        <v>13963</v>
      </c>
      <c r="D4865" s="134" t="s">
        <v>4271</v>
      </c>
      <c r="E4865" s="134" t="s">
        <v>4500</v>
      </c>
      <c r="F4865" s="135">
        <v>2882.43</v>
      </c>
      <c r="G4865" s="135">
        <v>3757.15</v>
      </c>
    </row>
    <row r="4866" spans="1:7" x14ac:dyDescent="0.25">
      <c r="A4866" s="134" t="s">
        <v>10277</v>
      </c>
      <c r="B4866" s="134">
        <v>34391</v>
      </c>
      <c r="C4866" s="126" t="s">
        <v>13964</v>
      </c>
      <c r="D4866" s="134" t="s">
        <v>144</v>
      </c>
      <c r="E4866" s="134" t="s">
        <v>4500</v>
      </c>
      <c r="F4866" s="135">
        <v>767.81</v>
      </c>
      <c r="G4866" s="135">
        <v>861.75</v>
      </c>
    </row>
    <row r="4867" spans="1:7" x14ac:dyDescent="0.25">
      <c r="A4867" s="134" t="s">
        <v>10277</v>
      </c>
      <c r="B4867" s="134">
        <v>10496</v>
      </c>
      <c r="C4867" s="126" t="s">
        <v>13965</v>
      </c>
      <c r="D4867" s="134" t="s">
        <v>144</v>
      </c>
      <c r="E4867" s="134" t="s">
        <v>4500</v>
      </c>
      <c r="F4867" s="135">
        <v>668.25</v>
      </c>
      <c r="G4867" s="135">
        <v>750</v>
      </c>
    </row>
    <row r="4868" spans="1:7" x14ac:dyDescent="0.25">
      <c r="A4868" s="134" t="s">
        <v>10277</v>
      </c>
      <c r="B4868" s="134">
        <v>10497</v>
      </c>
      <c r="C4868" s="126" t="s">
        <v>13966</v>
      </c>
      <c r="D4868" s="134" t="s">
        <v>144</v>
      </c>
      <c r="E4868" s="134" t="s">
        <v>4500</v>
      </c>
      <c r="F4868" s="135">
        <v>1737.44</v>
      </c>
      <c r="G4868" s="135">
        <v>1949.99</v>
      </c>
    </row>
    <row r="4869" spans="1:7" x14ac:dyDescent="0.25">
      <c r="A4869" s="134" t="s">
        <v>10277</v>
      </c>
      <c r="B4869" s="134">
        <v>10504</v>
      </c>
      <c r="C4869" s="126" t="s">
        <v>13967</v>
      </c>
      <c r="D4869" s="134" t="s">
        <v>144</v>
      </c>
      <c r="E4869" s="134" t="s">
        <v>4500</v>
      </c>
      <c r="F4869" s="135">
        <v>2031.48</v>
      </c>
      <c r="G4869" s="135">
        <v>2280</v>
      </c>
    </row>
    <row r="4870" spans="1:7" x14ac:dyDescent="0.25">
      <c r="A4870" s="134" t="s">
        <v>9250</v>
      </c>
      <c r="B4870" s="134">
        <v>34390</v>
      </c>
      <c r="C4870" s="126" t="s">
        <v>13968</v>
      </c>
      <c r="D4870" s="134" t="s">
        <v>144</v>
      </c>
      <c r="E4870" s="134" t="s">
        <v>4500</v>
      </c>
      <c r="F4870" s="135">
        <v>598.75</v>
      </c>
      <c r="G4870" s="135">
        <v>671.99</v>
      </c>
    </row>
    <row r="4871" spans="1:7" x14ac:dyDescent="0.25">
      <c r="A4871" s="134" t="s">
        <v>9250</v>
      </c>
      <c r="B4871" s="134">
        <v>34389</v>
      </c>
      <c r="C4871" s="126" t="s">
        <v>13969</v>
      </c>
      <c r="D4871" s="134" t="s">
        <v>144</v>
      </c>
      <c r="E4871" s="134" t="s">
        <v>4500</v>
      </c>
      <c r="F4871" s="135">
        <v>187.11</v>
      </c>
      <c r="G4871" s="135">
        <v>210</v>
      </c>
    </row>
    <row r="4872" spans="1:7" x14ac:dyDescent="0.25">
      <c r="A4872" s="134" t="s">
        <v>9250</v>
      </c>
      <c r="B4872" s="134">
        <v>34388</v>
      </c>
      <c r="C4872" s="126" t="s">
        <v>13970</v>
      </c>
      <c r="D4872" s="134" t="s">
        <v>144</v>
      </c>
      <c r="E4872" s="134" t="s">
        <v>4500</v>
      </c>
      <c r="F4872" s="135">
        <v>265.93</v>
      </c>
      <c r="G4872" s="135">
        <v>298.47000000000003</v>
      </c>
    </row>
    <row r="4873" spans="1:7" x14ac:dyDescent="0.25">
      <c r="A4873" s="134" t="s">
        <v>9250</v>
      </c>
      <c r="B4873" s="134">
        <v>34387</v>
      </c>
      <c r="C4873" s="126" t="s">
        <v>13971</v>
      </c>
      <c r="D4873" s="134" t="s">
        <v>144</v>
      </c>
      <c r="E4873" s="134" t="s">
        <v>4500</v>
      </c>
      <c r="F4873" s="135">
        <v>431.68</v>
      </c>
      <c r="G4873" s="135">
        <v>484.5</v>
      </c>
    </row>
    <row r="4874" spans="1:7" x14ac:dyDescent="0.25">
      <c r="A4874" s="134" t="s">
        <v>9250</v>
      </c>
      <c r="B4874" s="134">
        <v>11188</v>
      </c>
      <c r="C4874" s="126" t="s">
        <v>13972</v>
      </c>
      <c r="D4874" s="134" t="s">
        <v>144</v>
      </c>
      <c r="E4874" s="134" t="s">
        <v>4500</v>
      </c>
      <c r="F4874" s="135">
        <v>213.83</v>
      </c>
      <c r="G4874" s="135">
        <v>239.99</v>
      </c>
    </row>
    <row r="4875" spans="1:7" x14ac:dyDescent="0.25">
      <c r="A4875" s="134" t="s">
        <v>9250</v>
      </c>
      <c r="B4875" s="134">
        <v>11189</v>
      </c>
      <c r="C4875" s="126" t="s">
        <v>13973</v>
      </c>
      <c r="D4875" s="134" t="s">
        <v>144</v>
      </c>
      <c r="E4875" s="134" t="s">
        <v>4500</v>
      </c>
      <c r="F4875" s="135">
        <v>320.76</v>
      </c>
      <c r="G4875" s="135">
        <v>360</v>
      </c>
    </row>
    <row r="4876" spans="1:7" x14ac:dyDescent="0.25">
      <c r="A4876" s="134" t="s">
        <v>9250</v>
      </c>
      <c r="B4876" s="134">
        <v>21107</v>
      </c>
      <c r="C4876" s="126" t="s">
        <v>13974</v>
      </c>
      <c r="D4876" s="134" t="s">
        <v>144</v>
      </c>
      <c r="E4876" s="134" t="s">
        <v>4500</v>
      </c>
      <c r="F4876" s="135">
        <v>230.84</v>
      </c>
      <c r="G4876" s="135">
        <v>259.07</v>
      </c>
    </row>
    <row r="4877" spans="1:7" x14ac:dyDescent="0.25">
      <c r="A4877" s="134" t="s">
        <v>9250</v>
      </c>
      <c r="B4877" s="134">
        <v>34386</v>
      </c>
      <c r="C4877" s="126" t="s">
        <v>13975</v>
      </c>
      <c r="D4877" s="134" t="s">
        <v>144</v>
      </c>
      <c r="E4877" s="134" t="s">
        <v>4500</v>
      </c>
      <c r="F4877" s="135">
        <v>400.95</v>
      </c>
      <c r="G4877" s="135">
        <v>450</v>
      </c>
    </row>
    <row r="4878" spans="1:7" x14ac:dyDescent="0.25">
      <c r="A4878" s="134" t="s">
        <v>9250</v>
      </c>
      <c r="B4878" s="134">
        <v>10490</v>
      </c>
      <c r="C4878" s="126" t="s">
        <v>13976</v>
      </c>
      <c r="D4878" s="134" t="s">
        <v>144</v>
      </c>
      <c r="E4878" s="134" t="s">
        <v>4500</v>
      </c>
      <c r="F4878" s="135">
        <v>140.33000000000001</v>
      </c>
      <c r="G4878" s="135">
        <v>157.5</v>
      </c>
    </row>
    <row r="4879" spans="1:7" x14ac:dyDescent="0.25">
      <c r="A4879" s="134" t="s">
        <v>9250</v>
      </c>
      <c r="B4879" s="134">
        <v>10492</v>
      </c>
      <c r="C4879" s="126" t="s">
        <v>13977</v>
      </c>
      <c r="D4879" s="134" t="s">
        <v>144</v>
      </c>
      <c r="E4879" s="134" t="s">
        <v>9256</v>
      </c>
      <c r="F4879" s="135">
        <v>160.38</v>
      </c>
      <c r="G4879" s="135">
        <v>180</v>
      </c>
    </row>
    <row r="4880" spans="1:7" x14ac:dyDescent="0.25">
      <c r="A4880" s="134" t="s">
        <v>9250</v>
      </c>
      <c r="B4880" s="134">
        <v>10493</v>
      </c>
      <c r="C4880" s="126" t="s">
        <v>13978</v>
      </c>
      <c r="D4880" s="134" t="s">
        <v>144</v>
      </c>
      <c r="E4880" s="134" t="s">
        <v>4500</v>
      </c>
      <c r="F4880" s="135">
        <v>187.11</v>
      </c>
      <c r="G4880" s="135">
        <v>210</v>
      </c>
    </row>
    <row r="4881" spans="1:7" x14ac:dyDescent="0.25">
      <c r="A4881" s="134" t="s">
        <v>9250</v>
      </c>
      <c r="B4881" s="134">
        <v>10491</v>
      </c>
      <c r="C4881" s="126" t="s">
        <v>13979</v>
      </c>
      <c r="D4881" s="134" t="s">
        <v>144</v>
      </c>
      <c r="E4881" s="134" t="s">
        <v>4500</v>
      </c>
      <c r="F4881" s="135">
        <v>227.2</v>
      </c>
      <c r="G4881" s="135">
        <v>255</v>
      </c>
    </row>
    <row r="4882" spans="1:7" x14ac:dyDescent="0.25">
      <c r="A4882" s="134" t="s">
        <v>9250</v>
      </c>
      <c r="B4882" s="134">
        <v>34385</v>
      </c>
      <c r="C4882" s="126" t="s">
        <v>15117</v>
      </c>
      <c r="D4882" s="134" t="s">
        <v>144</v>
      </c>
      <c r="E4882" s="134" t="s">
        <v>4500</v>
      </c>
      <c r="F4882" s="135">
        <v>331.45</v>
      </c>
      <c r="G4882" s="135">
        <v>372</v>
      </c>
    </row>
    <row r="4883" spans="1:7" x14ac:dyDescent="0.25">
      <c r="A4883" s="134" t="s">
        <v>9250</v>
      </c>
      <c r="B4883" s="134">
        <v>10499</v>
      </c>
      <c r="C4883" s="126" t="s">
        <v>13980</v>
      </c>
      <c r="D4883" s="134" t="s">
        <v>144</v>
      </c>
      <c r="E4883" s="134" t="s">
        <v>4500</v>
      </c>
      <c r="F4883" s="135">
        <v>133.63999999999999</v>
      </c>
      <c r="G4883" s="135">
        <v>149.99</v>
      </c>
    </row>
    <row r="4884" spans="1:7" x14ac:dyDescent="0.25">
      <c r="A4884" s="134" t="s">
        <v>9250</v>
      </c>
      <c r="B4884" s="134">
        <v>34384</v>
      </c>
      <c r="C4884" s="126" t="s">
        <v>13981</v>
      </c>
      <c r="D4884" s="134" t="s">
        <v>144</v>
      </c>
      <c r="E4884" s="134" t="s">
        <v>4500</v>
      </c>
      <c r="F4884" s="135">
        <v>400.95</v>
      </c>
      <c r="G4884" s="135">
        <v>450</v>
      </c>
    </row>
    <row r="4885" spans="1:7" x14ac:dyDescent="0.25">
      <c r="A4885" s="134" t="s">
        <v>9250</v>
      </c>
      <c r="B4885" s="134">
        <v>11185</v>
      </c>
      <c r="C4885" s="126" t="s">
        <v>13982</v>
      </c>
      <c r="D4885" s="134" t="s">
        <v>144</v>
      </c>
      <c r="E4885" s="134" t="s">
        <v>4500</v>
      </c>
      <c r="F4885" s="135">
        <v>414.31</v>
      </c>
      <c r="G4885" s="135">
        <v>464.99</v>
      </c>
    </row>
    <row r="4886" spans="1:7" x14ac:dyDescent="0.25">
      <c r="A4886" s="134" t="s">
        <v>9250</v>
      </c>
      <c r="B4886" s="134">
        <v>10507</v>
      </c>
      <c r="C4886" s="126" t="s">
        <v>13983</v>
      </c>
      <c r="D4886" s="134" t="s">
        <v>144</v>
      </c>
      <c r="E4886" s="134" t="s">
        <v>4500</v>
      </c>
      <c r="F4886" s="135">
        <v>416.05</v>
      </c>
      <c r="G4886" s="135">
        <v>424.44</v>
      </c>
    </row>
    <row r="4887" spans="1:7" x14ac:dyDescent="0.25">
      <c r="A4887" s="134" t="s">
        <v>9250</v>
      </c>
      <c r="B4887" s="134">
        <v>10505</v>
      </c>
      <c r="C4887" s="126" t="s">
        <v>13984</v>
      </c>
      <c r="D4887" s="134" t="s">
        <v>144</v>
      </c>
      <c r="E4887" s="134" t="s">
        <v>4500</v>
      </c>
      <c r="F4887" s="135">
        <v>245.5</v>
      </c>
      <c r="G4887" s="135">
        <v>250.45</v>
      </c>
    </row>
    <row r="4888" spans="1:7" x14ac:dyDescent="0.25">
      <c r="A4888" s="134" t="s">
        <v>9250</v>
      </c>
      <c r="B4888" s="134">
        <v>10506</v>
      </c>
      <c r="C4888" s="126" t="s">
        <v>13985</v>
      </c>
      <c r="D4888" s="134" t="s">
        <v>144</v>
      </c>
      <c r="E4888" s="134" t="s">
        <v>4500</v>
      </c>
      <c r="F4888" s="135">
        <v>320.48</v>
      </c>
      <c r="G4888" s="135">
        <v>326.94</v>
      </c>
    </row>
    <row r="4889" spans="1:7" x14ac:dyDescent="0.25">
      <c r="A4889" s="134" t="s">
        <v>9250</v>
      </c>
      <c r="B4889" s="134">
        <v>5031</v>
      </c>
      <c r="C4889" s="126" t="s">
        <v>13986</v>
      </c>
      <c r="D4889" s="134" t="s">
        <v>144</v>
      </c>
      <c r="E4889" s="134" t="s">
        <v>9256</v>
      </c>
      <c r="F4889" s="135">
        <v>450</v>
      </c>
      <c r="G4889" s="135">
        <v>459.08</v>
      </c>
    </row>
    <row r="4890" spans="1:7" x14ac:dyDescent="0.25">
      <c r="A4890" s="134" t="s">
        <v>9250</v>
      </c>
      <c r="B4890" s="134">
        <v>10502</v>
      </c>
      <c r="C4890" s="126" t="s">
        <v>13987</v>
      </c>
      <c r="D4890" s="134" t="s">
        <v>144</v>
      </c>
      <c r="E4890" s="134" t="s">
        <v>4500</v>
      </c>
      <c r="F4890" s="135">
        <v>524.35</v>
      </c>
      <c r="G4890" s="135">
        <v>534.92999999999995</v>
      </c>
    </row>
    <row r="4891" spans="1:7" x14ac:dyDescent="0.25">
      <c r="A4891" s="134" t="s">
        <v>9250</v>
      </c>
      <c r="B4891" s="134">
        <v>10501</v>
      </c>
      <c r="C4891" s="126" t="s">
        <v>13988</v>
      </c>
      <c r="D4891" s="134" t="s">
        <v>144</v>
      </c>
      <c r="E4891" s="134" t="s">
        <v>4500</v>
      </c>
      <c r="F4891" s="135">
        <v>296.24</v>
      </c>
      <c r="G4891" s="135">
        <v>302.22000000000003</v>
      </c>
    </row>
    <row r="4892" spans="1:7" x14ac:dyDescent="0.25">
      <c r="A4892" s="134" t="s">
        <v>9250</v>
      </c>
      <c r="B4892" s="134">
        <v>10503</v>
      </c>
      <c r="C4892" s="126" t="s">
        <v>13989</v>
      </c>
      <c r="D4892" s="134" t="s">
        <v>144</v>
      </c>
      <c r="E4892" s="134" t="s">
        <v>4500</v>
      </c>
      <c r="F4892" s="135">
        <v>400.23</v>
      </c>
      <c r="G4892" s="135">
        <v>408.3</v>
      </c>
    </row>
    <row r="4893" spans="1:7" x14ac:dyDescent="0.25">
      <c r="A4893" s="134" t="s">
        <v>9250</v>
      </c>
      <c r="B4893" s="134">
        <v>4500</v>
      </c>
      <c r="C4893" s="126" t="s">
        <v>13990</v>
      </c>
      <c r="D4893" s="134" t="s">
        <v>22</v>
      </c>
      <c r="E4893" s="134" t="s">
        <v>4500</v>
      </c>
      <c r="F4893" s="135">
        <v>13.95</v>
      </c>
      <c r="G4893" s="135">
        <v>15.69</v>
      </c>
    </row>
    <row r="4894" spans="1:7" x14ac:dyDescent="0.25">
      <c r="A4894" s="134" t="s">
        <v>9250</v>
      </c>
      <c r="B4894" s="134">
        <v>4448</v>
      </c>
      <c r="C4894" s="126" t="s">
        <v>13991</v>
      </c>
      <c r="D4894" s="134" t="s">
        <v>22</v>
      </c>
      <c r="E4894" s="134" t="s">
        <v>4500</v>
      </c>
      <c r="F4894" s="135">
        <v>19.16</v>
      </c>
      <c r="G4894" s="135">
        <v>21.56</v>
      </c>
    </row>
    <row r="4895" spans="1:7" x14ac:dyDescent="0.25">
      <c r="A4895" s="134" t="s">
        <v>9250</v>
      </c>
      <c r="B4895" s="134">
        <v>20213</v>
      </c>
      <c r="C4895" s="126" t="s">
        <v>13992</v>
      </c>
      <c r="D4895" s="134" t="s">
        <v>22</v>
      </c>
      <c r="E4895" s="134" t="s">
        <v>4500</v>
      </c>
      <c r="F4895" s="135">
        <v>26.47</v>
      </c>
      <c r="G4895" s="135">
        <v>28.99</v>
      </c>
    </row>
    <row r="4896" spans="1:7" x14ac:dyDescent="0.25">
      <c r="A4896" s="134" t="s">
        <v>9250</v>
      </c>
      <c r="B4896" s="134">
        <v>20211</v>
      </c>
      <c r="C4896" s="126" t="s">
        <v>13993</v>
      </c>
      <c r="D4896" s="134" t="s">
        <v>22</v>
      </c>
      <c r="E4896" s="134" t="s">
        <v>4500</v>
      </c>
      <c r="F4896" s="135">
        <v>35.06</v>
      </c>
      <c r="G4896" s="135">
        <v>38.380000000000003</v>
      </c>
    </row>
    <row r="4897" spans="1:7" x14ac:dyDescent="0.25">
      <c r="A4897" s="134" t="s">
        <v>9250</v>
      </c>
      <c r="B4897" s="134">
        <v>40270</v>
      </c>
      <c r="C4897" s="126" t="s">
        <v>13994</v>
      </c>
      <c r="D4897" s="134" t="s">
        <v>22</v>
      </c>
      <c r="E4897" s="134" t="s">
        <v>9256</v>
      </c>
      <c r="F4897" s="135"/>
      <c r="G4897" s="135">
        <v>132.03</v>
      </c>
    </row>
    <row r="4898" spans="1:7" x14ac:dyDescent="0.25">
      <c r="A4898" s="134" t="s">
        <v>9250</v>
      </c>
      <c r="B4898" s="134">
        <v>4425</v>
      </c>
      <c r="C4898" s="126" t="s">
        <v>13995</v>
      </c>
      <c r="D4898" s="134" t="s">
        <v>22</v>
      </c>
      <c r="E4898" s="134" t="s">
        <v>4500</v>
      </c>
      <c r="F4898" s="135">
        <v>28.98</v>
      </c>
      <c r="G4898" s="135">
        <v>31.73</v>
      </c>
    </row>
    <row r="4899" spans="1:7" x14ac:dyDescent="0.25">
      <c r="A4899" s="134" t="s">
        <v>9250</v>
      </c>
      <c r="B4899" s="134">
        <v>4472</v>
      </c>
      <c r="C4899" s="126" t="s">
        <v>13996</v>
      </c>
      <c r="D4899" s="134" t="s">
        <v>22</v>
      </c>
      <c r="E4899" s="134" t="s">
        <v>4500</v>
      </c>
      <c r="F4899" s="135">
        <v>36.200000000000003</v>
      </c>
      <c r="G4899" s="135">
        <v>39.630000000000003</v>
      </c>
    </row>
    <row r="4900" spans="1:7" x14ac:dyDescent="0.25">
      <c r="A4900" s="134" t="s">
        <v>9250</v>
      </c>
      <c r="B4900" s="134">
        <v>35272</v>
      </c>
      <c r="C4900" s="126" t="s">
        <v>13997</v>
      </c>
      <c r="D4900" s="134" t="s">
        <v>22</v>
      </c>
      <c r="E4900" s="134" t="s">
        <v>4500</v>
      </c>
      <c r="F4900" s="135">
        <v>52.33</v>
      </c>
      <c r="G4900" s="135">
        <v>57.29</v>
      </c>
    </row>
    <row r="4901" spans="1:7" x14ac:dyDescent="0.25">
      <c r="A4901" s="134" t="s">
        <v>9250</v>
      </c>
      <c r="B4901" s="134">
        <v>4481</v>
      </c>
      <c r="C4901" s="126" t="s">
        <v>13998</v>
      </c>
      <c r="D4901" s="134" t="s">
        <v>22</v>
      </c>
      <c r="E4901" s="134" t="s">
        <v>4500</v>
      </c>
      <c r="F4901" s="135">
        <v>56.01</v>
      </c>
      <c r="G4901" s="135">
        <v>61.32</v>
      </c>
    </row>
    <row r="4902" spans="1:7" x14ac:dyDescent="0.25">
      <c r="A4902" s="134" t="s">
        <v>9393</v>
      </c>
      <c r="B4902" s="134">
        <v>34345</v>
      </c>
      <c r="C4902" s="126" t="s">
        <v>13999</v>
      </c>
      <c r="D4902" s="134" t="s">
        <v>374</v>
      </c>
      <c r="E4902" s="134" t="s">
        <v>4500</v>
      </c>
      <c r="F4902" s="135">
        <v>14.36</v>
      </c>
      <c r="G4902" s="135">
        <v>23.98</v>
      </c>
    </row>
    <row r="4903" spans="1:7" x14ac:dyDescent="0.25">
      <c r="A4903" s="134" t="s">
        <v>9393</v>
      </c>
      <c r="B4903" s="134">
        <v>41096</v>
      </c>
      <c r="C4903" s="126" t="s">
        <v>14000</v>
      </c>
      <c r="D4903" s="134" t="s">
        <v>4271</v>
      </c>
      <c r="E4903" s="134" t="s">
        <v>4500</v>
      </c>
      <c r="F4903" s="135">
        <v>2508.91</v>
      </c>
      <c r="G4903" s="135">
        <v>4203.1400000000003</v>
      </c>
    </row>
  </sheetData>
  <hyperlinks>
    <hyperlink ref="A9" r:id="rId1" xr:uid="{52AD5239-00E5-4597-9D0D-E7EA2AC91329}"/>
  </hyperlinks>
  <pageMargins left="0.511811024" right="0.511811024" top="0.78740157499999996" bottom="0.78740157499999996" header="0.31496062000000002" footer="0.31496062000000002"/>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12</vt:i4>
      </vt:variant>
    </vt:vector>
  </HeadingPairs>
  <TitlesOfParts>
    <vt:vector size="22" baseType="lpstr">
      <vt:lpstr>RESUMO</vt:lpstr>
      <vt:lpstr>PLANILHA</vt:lpstr>
      <vt:lpstr>MECALC</vt:lpstr>
      <vt:lpstr>COMPOSIÇÕES</vt:lpstr>
      <vt:lpstr>COTAÇÕES</vt:lpstr>
      <vt:lpstr>CRONOGRAMA (18M)</vt:lpstr>
      <vt:lpstr>CRONOGRAMA (6M)</vt:lpstr>
      <vt:lpstr>CRONOGRAMA (8M)</vt:lpstr>
      <vt:lpstr>SINAPI-COMP</vt:lpstr>
      <vt:lpstr>SINAPI-INS</vt:lpstr>
      <vt:lpstr>COMPOSIÇÕES!Area_de_impressao</vt:lpstr>
      <vt:lpstr>COTAÇÕES!Area_de_impressao</vt:lpstr>
      <vt:lpstr>'CRONOGRAMA (18M)'!Area_de_impressao</vt:lpstr>
      <vt:lpstr>'CRONOGRAMA (6M)'!Area_de_impressao</vt:lpstr>
      <vt:lpstr>'CRONOGRAMA (8M)'!Area_de_impressao</vt:lpstr>
      <vt:lpstr>MECALC!Area_de_impressao</vt:lpstr>
      <vt:lpstr>PLANILHA!Area_de_impressao</vt:lpstr>
      <vt:lpstr>RESUMO!Area_de_impressao</vt:lpstr>
      <vt:lpstr>COMPOSIÇÕES!Titulos_de_impressao</vt:lpstr>
      <vt:lpstr>'CRONOGRAMA (18M)'!Titulos_de_impressao</vt:lpstr>
      <vt:lpstr>MECALC!Titulos_de_impressao</vt:lpstr>
      <vt:lpstr>PLANILHA!Titulos_de_impressao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Kazuyuky Shinzato</dc:creator>
  <cp:lastModifiedBy>Leonardo Walz</cp:lastModifiedBy>
  <cp:lastPrinted>2026-01-30T22:27:18Z</cp:lastPrinted>
  <dcterms:created xsi:type="dcterms:W3CDTF">2023-01-11T19:16:51Z</dcterms:created>
  <dcterms:modified xsi:type="dcterms:W3CDTF">2026-01-30T22:32:52Z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2025-08-29T14:52:19Z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3893b542-7455-45c2-ac9a-83afb52ac92d</vt:lpwstr>
  </property>
  <property fmtid="{D5CDD505-2E9C-101B-9397-08002B2CF9AE}" pid="8" name="MSIP_Label_fde7aacd-7cc4-4c31-9e6f-7ef306428f09_ContentBits">
    <vt:lpwstr>1</vt:lpwstr>
  </property>
</Properties>
</file>